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528"/>
  <workbookPr/>
  <mc:AlternateContent xmlns:mc="http://schemas.openxmlformats.org/markup-compatibility/2006">
    <mc:Choice Requires="x15">
      <x15ac:absPath xmlns:x15ac="http://schemas.microsoft.com/office/spreadsheetml/2010/11/ac" url="\\hmt-shares.hmt.local\UserProfiles\RBreeze\"/>
    </mc:Choice>
  </mc:AlternateContent>
  <bookViews>
    <workbookView xWindow="0" yWindow="0" windowWidth="21525" windowHeight="11535" firstSheet="3" activeTab="3"/>
  </bookViews>
  <sheets>
    <sheet name="Workings - 1" sheetId="36" state="hidden" r:id="rId1"/>
    <sheet name="Workings - 2" sheetId="37" state="hidden" r:id="rId2"/>
    <sheet name="Workings - 3" sheetId="38" state="hidden" r:id="rId3"/>
    <sheet name="Instructions" sheetId="44" r:id="rId4"/>
    <sheet name="Guidance" sheetId="43" r:id="rId5"/>
    <sheet name="Charts" sheetId="39" r:id="rId6"/>
    <sheet name="Convergence Plan" sheetId="40" r:id="rId7"/>
    <sheet name="Heat Map" sheetId="41" r:id="rId8"/>
    <sheet name="Org Timeline" sheetId="42" r:id="rId9"/>
    <sheet name="P2P" sheetId="15" r:id="rId10"/>
    <sheet name="Expenses" sheetId="7" r:id="rId11"/>
    <sheet name="R2R" sheetId="16" r:id="rId12"/>
    <sheet name="NCA" sheetId="11" r:id="rId13"/>
    <sheet name="O2C" sheetId="12" r:id="rId14"/>
    <sheet name="CM" sheetId="1" r:id="rId15"/>
    <sheet name="Payroll" sheetId="13" r:id="rId16"/>
    <sheet name="Tax" sheetId="17" r:id="rId17"/>
    <sheet name="Grants" sheetId="8" r:id="rId18"/>
    <sheet name="Inventory" sheetId="9" r:id="rId19"/>
    <sheet name="IA" sheetId="10" r:id="rId20"/>
    <sheet name="PA" sheetId="14" r:id="rId21"/>
    <sheet name="Tables" sheetId="6" state="hidden" r:id="rId22"/>
  </sheets>
  <definedNames>
    <definedName name="_xlnm._FilterDatabase" localSheetId="14" hidden="1">CM!$A$4:$L$147</definedName>
    <definedName name="_xlnm._FilterDatabase" localSheetId="10" hidden="1">Expenses!$A$4:$L$128</definedName>
    <definedName name="_xlnm._FilterDatabase" localSheetId="17" hidden="1">Grants!$A$4:$L$209</definedName>
    <definedName name="_xlnm._FilterDatabase" localSheetId="19" hidden="1">IA!$A$4:$L$76</definedName>
    <definedName name="_xlnm._FilterDatabase" localSheetId="18" hidden="1">Inventory!$A$4:$L$154</definedName>
    <definedName name="_xlnm._FilterDatabase" localSheetId="12" hidden="1">NCA!$A$4:$L$154</definedName>
    <definedName name="_xlnm._FilterDatabase" localSheetId="13" hidden="1">O2C!$A$4:$L$159</definedName>
    <definedName name="_xlnm._FilterDatabase" localSheetId="9" hidden="1">P2P!$A$4:$L$117</definedName>
    <definedName name="_xlnm._FilterDatabase" localSheetId="20" hidden="1">PA!$A$4:$L$152</definedName>
    <definedName name="_xlnm._FilterDatabase" localSheetId="15" hidden="1">Payroll!$A$4:$L$171</definedName>
    <definedName name="_xlnm._FilterDatabase" localSheetId="11" hidden="1">'R2R'!$A$4:$L$201</definedName>
    <definedName name="_xlnm._FilterDatabase" localSheetId="16" hidden="1">Tax!$A$4:$L$88</definedName>
    <definedName name="_xlnm.Print_Area" localSheetId="14">CM!$B$4:$L$147</definedName>
    <definedName name="_xlnm.Print_Area" localSheetId="10">Expenses!$B$4:$L$128</definedName>
    <definedName name="_xlnm.Print_Area" localSheetId="17">Grants!$B$4:$L$209</definedName>
    <definedName name="_xlnm.Print_Area" localSheetId="19">IA!$B$4:$L$76</definedName>
    <definedName name="_xlnm.Print_Area" localSheetId="18">Inventory!$B$5:$L$154</definedName>
    <definedName name="_xlnm.Print_Area" localSheetId="12">NCA!$B$4:$L$154</definedName>
    <definedName name="_xlnm.Print_Area" localSheetId="13">O2C!$B$4:$L$157</definedName>
    <definedName name="_xlnm.Print_Area" localSheetId="9">P2P!$B$4:$L$117</definedName>
    <definedName name="_xlnm.Print_Area" localSheetId="20">PA!$B$4:$L$152</definedName>
    <definedName name="_xlnm.Print_Area" localSheetId="15">Payroll!$B$4:$L$170</definedName>
    <definedName name="_xlnm.Print_Area" localSheetId="11">'R2R'!$B$4:$L$157</definedName>
    <definedName name="_xlnm.Print_Area" localSheetId="16">Tax!$B$4:$L$88</definedName>
    <definedName name="_xlnm.Print_Titles" localSheetId="14">CM!$4:$4</definedName>
    <definedName name="_xlnm.Print_Titles" localSheetId="10">Expenses!$4:$4</definedName>
    <definedName name="_xlnm.Print_Titles" localSheetId="17">Grants!$4:$4</definedName>
    <definedName name="_xlnm.Print_Titles" localSheetId="19">IA!$4:$4</definedName>
    <definedName name="_xlnm.Print_Titles" localSheetId="18">Inventory!$5:$5</definedName>
    <definedName name="_xlnm.Print_Titles" localSheetId="12">NCA!$4:$4</definedName>
    <definedName name="_xlnm.Print_Titles" localSheetId="13">O2C!$4:$4</definedName>
    <definedName name="_xlnm.Print_Titles" localSheetId="9">P2P!$4:$4</definedName>
    <definedName name="_xlnm.Print_Titles" localSheetId="20">PA!$4:$4</definedName>
    <definedName name="_xlnm.Print_Titles" localSheetId="15">Payroll!$4:$4</definedName>
    <definedName name="_xlnm.Print_Titles" localSheetId="11">'R2R'!$4:$4</definedName>
    <definedName name="_xlnm.Print_Titles" localSheetId="16">Tax!$4:$4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591" i="36" l="1"/>
  <c r="M1591" i="36"/>
  <c r="O1591" i="36"/>
  <c r="Q1591" i="36"/>
  <c r="S1591" i="36"/>
  <c r="U1591" i="36"/>
  <c r="W1591" i="36"/>
  <c r="Y1591" i="36"/>
  <c r="AA1591" i="36"/>
  <c r="AC1591" i="36"/>
  <c r="AE1591" i="36"/>
  <c r="AG1591" i="36"/>
  <c r="AI1591" i="36"/>
  <c r="AK1591" i="36"/>
  <c r="AM1591" i="36"/>
  <c r="AO1591" i="36"/>
  <c r="AQ1591" i="36"/>
  <c r="AS1591" i="36"/>
  <c r="AU1591" i="36"/>
  <c r="AW1591" i="36"/>
  <c r="AY1591" i="36"/>
  <c r="BA1591" i="36"/>
  <c r="K1592" i="36"/>
  <c r="M1592" i="36"/>
  <c r="O1592" i="36"/>
  <c r="Q1592" i="36"/>
  <c r="S1592" i="36"/>
  <c r="U1592" i="36"/>
  <c r="W1592" i="36"/>
  <c r="Y1592" i="36"/>
  <c r="AA1592" i="36"/>
  <c r="AC1592" i="36"/>
  <c r="AE1592" i="36"/>
  <c r="AG1592" i="36"/>
  <c r="AI1592" i="36"/>
  <c r="AK1592" i="36"/>
  <c r="AM1592" i="36"/>
  <c r="AO1592" i="36"/>
  <c r="AQ1592" i="36"/>
  <c r="AS1592" i="36"/>
  <c r="AU1592" i="36"/>
  <c r="AW1592" i="36"/>
  <c r="AY1592" i="36"/>
  <c r="BA1592" i="36"/>
  <c r="K1593" i="36"/>
  <c r="M1593" i="36"/>
  <c r="O1593" i="36"/>
  <c r="Q1593" i="36"/>
  <c r="S1593" i="36"/>
  <c r="U1593" i="36"/>
  <c r="W1593" i="36"/>
  <c r="Y1593" i="36"/>
  <c r="AA1593" i="36"/>
  <c r="AC1593" i="36"/>
  <c r="AE1593" i="36"/>
  <c r="AG1593" i="36"/>
  <c r="AI1593" i="36"/>
  <c r="AK1593" i="36"/>
  <c r="AM1593" i="36"/>
  <c r="AO1593" i="36"/>
  <c r="AQ1593" i="36"/>
  <c r="AS1593" i="36"/>
  <c r="AU1593" i="36"/>
  <c r="AW1593" i="36"/>
  <c r="AY1593" i="36"/>
  <c r="BA1593" i="36"/>
  <c r="K1594" i="36"/>
  <c r="M1594" i="36"/>
  <c r="O1594" i="36"/>
  <c r="Q1594" i="36"/>
  <c r="S1594" i="36"/>
  <c r="U1594" i="36"/>
  <c r="W1594" i="36"/>
  <c r="Y1594" i="36"/>
  <c r="AA1594" i="36"/>
  <c r="AC1594" i="36"/>
  <c r="AE1594" i="36"/>
  <c r="AG1594" i="36"/>
  <c r="AI1594" i="36"/>
  <c r="AK1594" i="36"/>
  <c r="AM1594" i="36"/>
  <c r="AO1594" i="36"/>
  <c r="AQ1594" i="36"/>
  <c r="AS1594" i="36"/>
  <c r="AU1594" i="36"/>
  <c r="AW1594" i="36"/>
  <c r="AY1594" i="36"/>
  <c r="BA1594" i="36"/>
  <c r="K1595" i="36"/>
  <c r="M1595" i="36"/>
  <c r="O1595" i="36"/>
  <c r="Q1595" i="36"/>
  <c r="S1595" i="36"/>
  <c r="U1595" i="36"/>
  <c r="W1595" i="36"/>
  <c r="Y1595" i="36"/>
  <c r="AA1595" i="36"/>
  <c r="AC1595" i="36"/>
  <c r="AE1595" i="36"/>
  <c r="AG1595" i="36"/>
  <c r="AI1595" i="36"/>
  <c r="AK1595" i="36"/>
  <c r="AM1595" i="36"/>
  <c r="AO1595" i="36"/>
  <c r="AQ1595" i="36"/>
  <c r="AS1595" i="36"/>
  <c r="AU1595" i="36"/>
  <c r="AW1595" i="36"/>
  <c r="AY1595" i="36"/>
  <c r="BA1595" i="36"/>
  <c r="K1596" i="36"/>
  <c r="M1596" i="36"/>
  <c r="O1596" i="36"/>
  <c r="Q1596" i="36"/>
  <c r="S1596" i="36"/>
  <c r="U1596" i="36"/>
  <c r="W1596" i="36"/>
  <c r="Y1596" i="36"/>
  <c r="AA1596" i="36"/>
  <c r="AC1596" i="36"/>
  <c r="AE1596" i="36"/>
  <c r="AG1596" i="36"/>
  <c r="AI1596" i="36"/>
  <c r="AK1596" i="36"/>
  <c r="AM1596" i="36"/>
  <c r="AO1596" i="36"/>
  <c r="AQ1596" i="36"/>
  <c r="AS1596" i="36"/>
  <c r="AU1596" i="36"/>
  <c r="AW1596" i="36"/>
  <c r="AY1596" i="36"/>
  <c r="BA1596" i="36"/>
  <c r="K1597" i="36"/>
  <c r="M1597" i="36"/>
  <c r="O1597" i="36"/>
  <c r="Q1597" i="36"/>
  <c r="S1597" i="36"/>
  <c r="U1597" i="36"/>
  <c r="W1597" i="36"/>
  <c r="Y1597" i="36"/>
  <c r="AA1597" i="36"/>
  <c r="AC1597" i="36"/>
  <c r="AE1597" i="36"/>
  <c r="AG1597" i="36"/>
  <c r="AI1597" i="36"/>
  <c r="AK1597" i="36"/>
  <c r="AM1597" i="36"/>
  <c r="AO1597" i="36"/>
  <c r="AQ1597" i="36"/>
  <c r="AS1597" i="36"/>
  <c r="AU1597" i="36"/>
  <c r="AW1597" i="36"/>
  <c r="AY1597" i="36"/>
  <c r="BA1597" i="36"/>
  <c r="K1598" i="36"/>
  <c r="M1598" i="36"/>
  <c r="O1598" i="36"/>
  <c r="Q1598" i="36"/>
  <c r="S1598" i="36"/>
  <c r="U1598" i="36"/>
  <c r="W1598" i="36"/>
  <c r="Y1598" i="36"/>
  <c r="AA1598" i="36"/>
  <c r="AC1598" i="36"/>
  <c r="AE1598" i="36"/>
  <c r="AG1598" i="36"/>
  <c r="AI1598" i="36"/>
  <c r="AK1598" i="36"/>
  <c r="AM1598" i="36"/>
  <c r="AO1598" i="36"/>
  <c r="AQ1598" i="36"/>
  <c r="AS1598" i="36"/>
  <c r="AU1598" i="36"/>
  <c r="AW1598" i="36"/>
  <c r="AY1598" i="36"/>
  <c r="BA1598" i="36"/>
  <c r="K1599" i="36"/>
  <c r="M1599" i="36"/>
  <c r="O1599" i="36"/>
  <c r="Q1599" i="36"/>
  <c r="S1599" i="36"/>
  <c r="U1599" i="36"/>
  <c r="W1599" i="36"/>
  <c r="Y1599" i="36"/>
  <c r="AA1599" i="36"/>
  <c r="AC1599" i="36"/>
  <c r="AE1599" i="36"/>
  <c r="AG1599" i="36"/>
  <c r="AI1599" i="36"/>
  <c r="AK1599" i="36"/>
  <c r="AM1599" i="36"/>
  <c r="AO1599" i="36"/>
  <c r="AQ1599" i="36"/>
  <c r="AS1599" i="36"/>
  <c r="AU1599" i="36"/>
  <c r="AW1599" i="36"/>
  <c r="AY1599" i="36"/>
  <c r="BA1599" i="36"/>
  <c r="K1600" i="36"/>
  <c r="M1600" i="36"/>
  <c r="O1600" i="36"/>
  <c r="Q1600" i="36"/>
  <c r="S1600" i="36"/>
  <c r="U1600" i="36"/>
  <c r="W1600" i="36"/>
  <c r="Y1600" i="36"/>
  <c r="AA1600" i="36"/>
  <c r="AC1600" i="36"/>
  <c r="AE1600" i="36"/>
  <c r="AG1600" i="36"/>
  <c r="AI1600" i="36"/>
  <c r="AK1600" i="36"/>
  <c r="AM1600" i="36"/>
  <c r="AO1600" i="36"/>
  <c r="AQ1600" i="36"/>
  <c r="AS1600" i="36"/>
  <c r="AU1600" i="36"/>
  <c r="AW1600" i="36"/>
  <c r="AY1600" i="36"/>
  <c r="BA1600" i="36"/>
  <c r="K1601" i="36"/>
  <c r="M1601" i="36"/>
  <c r="O1601" i="36"/>
  <c r="Q1601" i="36"/>
  <c r="S1601" i="36"/>
  <c r="U1601" i="36"/>
  <c r="W1601" i="36"/>
  <c r="Y1601" i="36"/>
  <c r="AA1601" i="36"/>
  <c r="AC1601" i="36"/>
  <c r="AE1601" i="36"/>
  <c r="AG1601" i="36"/>
  <c r="AI1601" i="36"/>
  <c r="AK1601" i="36"/>
  <c r="AM1601" i="36"/>
  <c r="AO1601" i="36"/>
  <c r="AQ1601" i="36"/>
  <c r="AS1601" i="36"/>
  <c r="AU1601" i="36"/>
  <c r="AW1601" i="36"/>
  <c r="AY1601" i="36"/>
  <c r="BA1601" i="36"/>
  <c r="K1602" i="36"/>
  <c r="M1602" i="36"/>
  <c r="O1602" i="36"/>
  <c r="Q1602" i="36"/>
  <c r="S1602" i="36"/>
  <c r="U1602" i="36"/>
  <c r="W1602" i="36"/>
  <c r="Y1602" i="36"/>
  <c r="AA1602" i="36"/>
  <c r="AC1602" i="36"/>
  <c r="AE1602" i="36"/>
  <c r="AG1602" i="36"/>
  <c r="AI1602" i="36"/>
  <c r="AK1602" i="36"/>
  <c r="AM1602" i="36"/>
  <c r="AO1602" i="36"/>
  <c r="AQ1602" i="36"/>
  <c r="AS1602" i="36"/>
  <c r="AU1602" i="36"/>
  <c r="AW1602" i="36"/>
  <c r="AY1602" i="36"/>
  <c r="BA1602" i="36"/>
  <c r="K1603" i="36"/>
  <c r="M1603" i="36"/>
  <c r="O1603" i="36"/>
  <c r="Q1603" i="36"/>
  <c r="S1603" i="36"/>
  <c r="U1603" i="36"/>
  <c r="W1603" i="36"/>
  <c r="Y1603" i="36"/>
  <c r="AA1603" i="36"/>
  <c r="AC1603" i="36"/>
  <c r="AE1603" i="36"/>
  <c r="AG1603" i="36"/>
  <c r="AI1603" i="36"/>
  <c r="AK1603" i="36"/>
  <c r="AM1603" i="36"/>
  <c r="AO1603" i="36"/>
  <c r="AQ1603" i="36"/>
  <c r="AS1603" i="36"/>
  <c r="AU1603" i="36"/>
  <c r="AW1603" i="36"/>
  <c r="AY1603" i="36"/>
  <c r="BA1603" i="36"/>
  <c r="K1604" i="36"/>
  <c r="M1604" i="36"/>
  <c r="O1604" i="36"/>
  <c r="Q1604" i="36"/>
  <c r="S1604" i="36"/>
  <c r="U1604" i="36"/>
  <c r="W1604" i="36"/>
  <c r="Y1604" i="36"/>
  <c r="AA1604" i="36"/>
  <c r="AC1604" i="36"/>
  <c r="AE1604" i="36"/>
  <c r="AG1604" i="36"/>
  <c r="AI1604" i="36"/>
  <c r="AK1604" i="36"/>
  <c r="AM1604" i="36"/>
  <c r="AO1604" i="36"/>
  <c r="AQ1604" i="36"/>
  <c r="AS1604" i="36"/>
  <c r="AU1604" i="36"/>
  <c r="AW1604" i="36"/>
  <c r="AY1604" i="36"/>
  <c r="BA1604" i="36"/>
  <c r="K1605" i="36"/>
  <c r="M1605" i="36"/>
  <c r="O1605" i="36"/>
  <c r="Q1605" i="36"/>
  <c r="S1605" i="36"/>
  <c r="U1605" i="36"/>
  <c r="W1605" i="36"/>
  <c r="Y1605" i="36"/>
  <c r="AA1605" i="36"/>
  <c r="AC1605" i="36"/>
  <c r="AE1605" i="36"/>
  <c r="AG1605" i="36"/>
  <c r="AI1605" i="36"/>
  <c r="AK1605" i="36"/>
  <c r="AM1605" i="36"/>
  <c r="AO1605" i="36"/>
  <c r="AQ1605" i="36"/>
  <c r="AS1605" i="36"/>
  <c r="AU1605" i="36"/>
  <c r="AW1605" i="36"/>
  <c r="AY1605" i="36"/>
  <c r="BA1605" i="36"/>
  <c r="K1606" i="36"/>
  <c r="M1606" i="36"/>
  <c r="O1606" i="36"/>
  <c r="Q1606" i="36"/>
  <c r="S1606" i="36"/>
  <c r="U1606" i="36"/>
  <c r="W1606" i="36"/>
  <c r="Y1606" i="36"/>
  <c r="AA1606" i="36"/>
  <c r="AC1606" i="36"/>
  <c r="AE1606" i="36"/>
  <c r="AG1606" i="36"/>
  <c r="AI1606" i="36"/>
  <c r="AK1606" i="36"/>
  <c r="AM1606" i="36"/>
  <c r="AO1606" i="36"/>
  <c r="AQ1606" i="36"/>
  <c r="AS1606" i="36"/>
  <c r="AU1606" i="36"/>
  <c r="AW1606" i="36"/>
  <c r="AY1606" i="36"/>
  <c r="BA1606" i="36"/>
  <c r="K1607" i="36"/>
  <c r="M1607" i="36"/>
  <c r="O1607" i="36"/>
  <c r="Q1607" i="36"/>
  <c r="S1607" i="36"/>
  <c r="U1607" i="36"/>
  <c r="W1607" i="36"/>
  <c r="Y1607" i="36"/>
  <c r="AA1607" i="36"/>
  <c r="AC1607" i="36"/>
  <c r="AE1607" i="36"/>
  <c r="AG1607" i="36"/>
  <c r="AI1607" i="36"/>
  <c r="AK1607" i="36"/>
  <c r="AM1607" i="36"/>
  <c r="AO1607" i="36"/>
  <c r="AQ1607" i="36"/>
  <c r="AS1607" i="36"/>
  <c r="AU1607" i="36"/>
  <c r="AW1607" i="36"/>
  <c r="AY1607" i="36"/>
  <c r="BA1607" i="36"/>
  <c r="K1608" i="36"/>
  <c r="M1608" i="36"/>
  <c r="O1608" i="36"/>
  <c r="Q1608" i="36"/>
  <c r="S1608" i="36"/>
  <c r="U1608" i="36"/>
  <c r="W1608" i="36"/>
  <c r="Y1608" i="36"/>
  <c r="AA1608" i="36"/>
  <c r="AC1608" i="36"/>
  <c r="AE1608" i="36"/>
  <c r="AG1608" i="36"/>
  <c r="AI1608" i="36"/>
  <c r="AK1608" i="36"/>
  <c r="AM1608" i="36"/>
  <c r="AO1608" i="36"/>
  <c r="AQ1608" i="36"/>
  <c r="AS1608" i="36"/>
  <c r="AU1608" i="36"/>
  <c r="AW1608" i="36"/>
  <c r="AY1608" i="36"/>
  <c r="BA1608" i="36"/>
  <c r="K1609" i="36"/>
  <c r="M1609" i="36"/>
  <c r="O1609" i="36"/>
  <c r="Q1609" i="36"/>
  <c r="S1609" i="36"/>
  <c r="U1609" i="36"/>
  <c r="W1609" i="36"/>
  <c r="Y1609" i="36"/>
  <c r="AA1609" i="36"/>
  <c r="AC1609" i="36"/>
  <c r="AE1609" i="36"/>
  <c r="AG1609" i="36"/>
  <c r="AI1609" i="36"/>
  <c r="AK1609" i="36"/>
  <c r="AM1609" i="36"/>
  <c r="AO1609" i="36"/>
  <c r="AQ1609" i="36"/>
  <c r="AS1609" i="36"/>
  <c r="AU1609" i="36"/>
  <c r="AW1609" i="36"/>
  <c r="AY1609" i="36"/>
  <c r="BA1609" i="36"/>
  <c r="K1610" i="36"/>
  <c r="M1610" i="36"/>
  <c r="O1610" i="36"/>
  <c r="Q1610" i="36"/>
  <c r="S1610" i="36"/>
  <c r="U1610" i="36"/>
  <c r="W1610" i="36"/>
  <c r="Y1610" i="36"/>
  <c r="AA1610" i="36"/>
  <c r="AC1610" i="36"/>
  <c r="AE1610" i="36"/>
  <c r="AG1610" i="36"/>
  <c r="AI1610" i="36"/>
  <c r="AK1610" i="36"/>
  <c r="AM1610" i="36"/>
  <c r="AO1610" i="36"/>
  <c r="AQ1610" i="36"/>
  <c r="AS1610" i="36"/>
  <c r="AU1610" i="36"/>
  <c r="AW1610" i="36"/>
  <c r="AY1610" i="36"/>
  <c r="BA1610" i="36"/>
  <c r="K1611" i="36"/>
  <c r="M1611" i="36"/>
  <c r="O1611" i="36"/>
  <c r="Q1611" i="36"/>
  <c r="S1611" i="36"/>
  <c r="U1611" i="36"/>
  <c r="W1611" i="36"/>
  <c r="Y1611" i="36"/>
  <c r="AA1611" i="36"/>
  <c r="AC1611" i="36"/>
  <c r="AE1611" i="36"/>
  <c r="AG1611" i="36"/>
  <c r="AI1611" i="36"/>
  <c r="AK1611" i="36"/>
  <c r="AM1611" i="36"/>
  <c r="AO1611" i="36"/>
  <c r="AQ1611" i="36"/>
  <c r="AS1611" i="36"/>
  <c r="AU1611" i="36"/>
  <c r="AW1611" i="36"/>
  <c r="AY1611" i="36"/>
  <c r="BA1611" i="36"/>
  <c r="K1612" i="36"/>
  <c r="M1612" i="36"/>
  <c r="O1612" i="36"/>
  <c r="Q1612" i="36"/>
  <c r="S1612" i="36"/>
  <c r="U1612" i="36"/>
  <c r="W1612" i="36"/>
  <c r="Y1612" i="36"/>
  <c r="AA1612" i="36"/>
  <c r="AC1612" i="36"/>
  <c r="AE1612" i="36"/>
  <c r="AG1612" i="36"/>
  <c r="AI1612" i="36"/>
  <c r="AK1612" i="36"/>
  <c r="AM1612" i="36"/>
  <c r="AO1612" i="36"/>
  <c r="AQ1612" i="36"/>
  <c r="AS1612" i="36"/>
  <c r="AU1612" i="36"/>
  <c r="AW1612" i="36"/>
  <c r="AY1612" i="36"/>
  <c r="BA1612" i="36"/>
  <c r="K1613" i="36"/>
  <c r="M1613" i="36"/>
  <c r="O1613" i="36"/>
  <c r="Q1613" i="36"/>
  <c r="S1613" i="36"/>
  <c r="U1613" i="36"/>
  <c r="W1613" i="36"/>
  <c r="Y1613" i="36"/>
  <c r="AA1613" i="36"/>
  <c r="AC1613" i="36"/>
  <c r="AE1613" i="36"/>
  <c r="AG1613" i="36"/>
  <c r="AI1613" i="36"/>
  <c r="AK1613" i="36"/>
  <c r="AM1613" i="36"/>
  <c r="AO1613" i="36"/>
  <c r="AQ1613" i="36"/>
  <c r="AS1613" i="36"/>
  <c r="AU1613" i="36"/>
  <c r="AW1613" i="36"/>
  <c r="AY1613" i="36"/>
  <c r="BA1613" i="36"/>
  <c r="K1614" i="36"/>
  <c r="M1614" i="36"/>
  <c r="O1614" i="36"/>
  <c r="Q1614" i="36"/>
  <c r="S1614" i="36"/>
  <c r="U1614" i="36"/>
  <c r="W1614" i="36"/>
  <c r="Y1614" i="36"/>
  <c r="AA1614" i="36"/>
  <c r="AC1614" i="36"/>
  <c r="AE1614" i="36"/>
  <c r="AG1614" i="36"/>
  <c r="AI1614" i="36"/>
  <c r="AK1614" i="36"/>
  <c r="AM1614" i="36"/>
  <c r="AO1614" i="36"/>
  <c r="AQ1614" i="36"/>
  <c r="AS1614" i="36"/>
  <c r="AU1614" i="36"/>
  <c r="AW1614" i="36"/>
  <c r="AY1614" i="36"/>
  <c r="BA1614" i="36"/>
  <c r="K1615" i="36"/>
  <c r="M1615" i="36"/>
  <c r="O1615" i="36"/>
  <c r="Q1615" i="36"/>
  <c r="S1615" i="36"/>
  <c r="U1615" i="36"/>
  <c r="W1615" i="36"/>
  <c r="Y1615" i="36"/>
  <c r="AA1615" i="36"/>
  <c r="AC1615" i="36"/>
  <c r="AE1615" i="36"/>
  <c r="AG1615" i="36"/>
  <c r="AI1615" i="36"/>
  <c r="AK1615" i="36"/>
  <c r="AM1615" i="36"/>
  <c r="AO1615" i="36"/>
  <c r="AQ1615" i="36"/>
  <c r="AS1615" i="36"/>
  <c r="AU1615" i="36"/>
  <c r="AW1615" i="36"/>
  <c r="AY1615" i="36"/>
  <c r="BA1615" i="36"/>
  <c r="K1616" i="36"/>
  <c r="M1616" i="36"/>
  <c r="O1616" i="36"/>
  <c r="Q1616" i="36"/>
  <c r="S1616" i="36"/>
  <c r="U1616" i="36"/>
  <c r="W1616" i="36"/>
  <c r="Y1616" i="36"/>
  <c r="AA1616" i="36"/>
  <c r="AC1616" i="36"/>
  <c r="AE1616" i="36"/>
  <c r="AG1616" i="36"/>
  <c r="AI1616" i="36"/>
  <c r="AK1616" i="36"/>
  <c r="AM1616" i="36"/>
  <c r="AO1616" i="36"/>
  <c r="AQ1616" i="36"/>
  <c r="AS1616" i="36"/>
  <c r="AU1616" i="36"/>
  <c r="AW1616" i="36"/>
  <c r="AY1616" i="36"/>
  <c r="BA1616" i="36"/>
  <c r="K1617" i="36"/>
  <c r="M1617" i="36"/>
  <c r="O1617" i="36"/>
  <c r="Q1617" i="36"/>
  <c r="S1617" i="36"/>
  <c r="U1617" i="36"/>
  <c r="W1617" i="36"/>
  <c r="Y1617" i="36"/>
  <c r="AA1617" i="36"/>
  <c r="AC1617" i="36"/>
  <c r="AE1617" i="36"/>
  <c r="AG1617" i="36"/>
  <c r="AI1617" i="36"/>
  <c r="AK1617" i="36"/>
  <c r="AM1617" i="36"/>
  <c r="AO1617" i="36"/>
  <c r="AQ1617" i="36"/>
  <c r="AS1617" i="36"/>
  <c r="AU1617" i="36"/>
  <c r="AW1617" i="36"/>
  <c r="AY1617" i="36"/>
  <c r="BA1617" i="36"/>
  <c r="K1618" i="36"/>
  <c r="M1618" i="36"/>
  <c r="O1618" i="36"/>
  <c r="Q1618" i="36"/>
  <c r="S1618" i="36"/>
  <c r="U1618" i="36"/>
  <c r="W1618" i="36"/>
  <c r="Y1618" i="36"/>
  <c r="AA1618" i="36"/>
  <c r="AC1618" i="36"/>
  <c r="AE1618" i="36"/>
  <c r="AG1618" i="36"/>
  <c r="AI1618" i="36"/>
  <c r="AK1618" i="36"/>
  <c r="AM1618" i="36"/>
  <c r="AO1618" i="36"/>
  <c r="AQ1618" i="36"/>
  <c r="AS1618" i="36"/>
  <c r="AU1618" i="36"/>
  <c r="AW1618" i="36"/>
  <c r="AY1618" i="36"/>
  <c r="BA1618" i="36"/>
  <c r="K1619" i="36"/>
  <c r="M1619" i="36"/>
  <c r="O1619" i="36"/>
  <c r="Q1619" i="36"/>
  <c r="S1619" i="36"/>
  <c r="U1619" i="36"/>
  <c r="W1619" i="36"/>
  <c r="Y1619" i="36"/>
  <c r="AA1619" i="36"/>
  <c r="AC1619" i="36"/>
  <c r="AE1619" i="36"/>
  <c r="AG1619" i="36"/>
  <c r="AI1619" i="36"/>
  <c r="AK1619" i="36"/>
  <c r="AM1619" i="36"/>
  <c r="AO1619" i="36"/>
  <c r="AQ1619" i="36"/>
  <c r="AS1619" i="36"/>
  <c r="AU1619" i="36"/>
  <c r="AW1619" i="36"/>
  <c r="AY1619" i="36"/>
  <c r="BA1619" i="36"/>
  <c r="K1620" i="36"/>
  <c r="M1620" i="36"/>
  <c r="O1620" i="36"/>
  <c r="Q1620" i="36"/>
  <c r="S1620" i="36"/>
  <c r="U1620" i="36"/>
  <c r="W1620" i="36"/>
  <c r="Y1620" i="36"/>
  <c r="AA1620" i="36"/>
  <c r="AC1620" i="36"/>
  <c r="AE1620" i="36"/>
  <c r="AG1620" i="36"/>
  <c r="AI1620" i="36"/>
  <c r="AK1620" i="36"/>
  <c r="AM1620" i="36"/>
  <c r="AO1620" i="36"/>
  <c r="AQ1620" i="36"/>
  <c r="AS1620" i="36"/>
  <c r="AU1620" i="36"/>
  <c r="AW1620" i="36"/>
  <c r="AY1620" i="36"/>
  <c r="BA1620" i="36"/>
  <c r="K1621" i="36"/>
  <c r="M1621" i="36"/>
  <c r="O1621" i="36"/>
  <c r="Q1621" i="36"/>
  <c r="S1621" i="36"/>
  <c r="U1621" i="36"/>
  <c r="W1621" i="36"/>
  <c r="Y1621" i="36"/>
  <c r="AA1621" i="36"/>
  <c r="AC1621" i="36"/>
  <c r="AE1621" i="36"/>
  <c r="AG1621" i="36"/>
  <c r="AI1621" i="36"/>
  <c r="AK1621" i="36"/>
  <c r="AM1621" i="36"/>
  <c r="AO1621" i="36"/>
  <c r="AQ1621" i="36"/>
  <c r="AS1621" i="36"/>
  <c r="AU1621" i="36"/>
  <c r="AW1621" i="36"/>
  <c r="AY1621" i="36"/>
  <c r="BA1621" i="36"/>
  <c r="K1622" i="36"/>
  <c r="M1622" i="36"/>
  <c r="O1622" i="36"/>
  <c r="Q1622" i="36"/>
  <c r="S1622" i="36"/>
  <c r="U1622" i="36"/>
  <c r="W1622" i="36"/>
  <c r="Y1622" i="36"/>
  <c r="AA1622" i="36"/>
  <c r="AC1622" i="36"/>
  <c r="AE1622" i="36"/>
  <c r="AG1622" i="36"/>
  <c r="AI1622" i="36"/>
  <c r="AK1622" i="36"/>
  <c r="AM1622" i="36"/>
  <c r="AO1622" i="36"/>
  <c r="AQ1622" i="36"/>
  <c r="AS1622" i="36"/>
  <c r="AU1622" i="36"/>
  <c r="AW1622" i="36"/>
  <c r="AY1622" i="36"/>
  <c r="BA1622" i="36"/>
  <c r="K1623" i="36"/>
  <c r="M1623" i="36"/>
  <c r="O1623" i="36"/>
  <c r="Q1623" i="36"/>
  <c r="S1623" i="36"/>
  <c r="U1623" i="36"/>
  <c r="W1623" i="36"/>
  <c r="Y1623" i="36"/>
  <c r="AA1623" i="36"/>
  <c r="AC1623" i="36"/>
  <c r="AE1623" i="36"/>
  <c r="AG1623" i="36"/>
  <c r="AI1623" i="36"/>
  <c r="AK1623" i="36"/>
  <c r="AM1623" i="36"/>
  <c r="AO1623" i="36"/>
  <c r="AQ1623" i="36"/>
  <c r="AS1623" i="36"/>
  <c r="AU1623" i="36"/>
  <c r="AW1623" i="36"/>
  <c r="AY1623" i="36"/>
  <c r="BA1623" i="36"/>
  <c r="K1624" i="36"/>
  <c r="M1624" i="36"/>
  <c r="O1624" i="36"/>
  <c r="Q1624" i="36"/>
  <c r="S1624" i="36"/>
  <c r="U1624" i="36"/>
  <c r="W1624" i="36"/>
  <c r="Y1624" i="36"/>
  <c r="AA1624" i="36"/>
  <c r="AC1624" i="36"/>
  <c r="AE1624" i="36"/>
  <c r="AG1624" i="36"/>
  <c r="AI1624" i="36"/>
  <c r="AK1624" i="36"/>
  <c r="AM1624" i="36"/>
  <c r="AO1624" i="36"/>
  <c r="AQ1624" i="36"/>
  <c r="AS1624" i="36"/>
  <c r="AU1624" i="36"/>
  <c r="AW1624" i="36"/>
  <c r="AY1624" i="36"/>
  <c r="BA1624" i="36"/>
  <c r="K1625" i="36"/>
  <c r="M1625" i="36"/>
  <c r="O1625" i="36"/>
  <c r="Q1625" i="36"/>
  <c r="S1625" i="36"/>
  <c r="U1625" i="36"/>
  <c r="W1625" i="36"/>
  <c r="Y1625" i="36"/>
  <c r="AA1625" i="36"/>
  <c r="AC1625" i="36"/>
  <c r="AE1625" i="36"/>
  <c r="AG1625" i="36"/>
  <c r="AI1625" i="36"/>
  <c r="AK1625" i="36"/>
  <c r="AM1625" i="36"/>
  <c r="AO1625" i="36"/>
  <c r="AQ1625" i="36"/>
  <c r="AS1625" i="36"/>
  <c r="AU1625" i="36"/>
  <c r="AW1625" i="36"/>
  <c r="AY1625" i="36"/>
  <c r="BA1625" i="36"/>
  <c r="K1626" i="36"/>
  <c r="M1626" i="36"/>
  <c r="O1626" i="36"/>
  <c r="Q1626" i="36"/>
  <c r="S1626" i="36"/>
  <c r="U1626" i="36"/>
  <c r="W1626" i="36"/>
  <c r="Y1626" i="36"/>
  <c r="AA1626" i="36"/>
  <c r="AC1626" i="36"/>
  <c r="AE1626" i="36"/>
  <c r="AG1626" i="36"/>
  <c r="AI1626" i="36"/>
  <c r="AK1626" i="36"/>
  <c r="AM1626" i="36"/>
  <c r="AO1626" i="36"/>
  <c r="AQ1626" i="36"/>
  <c r="AS1626" i="36"/>
  <c r="AU1626" i="36"/>
  <c r="AW1626" i="36"/>
  <c r="AY1626" i="36"/>
  <c r="BA1626" i="36"/>
  <c r="K1627" i="36"/>
  <c r="M1627" i="36"/>
  <c r="O1627" i="36"/>
  <c r="Q1627" i="36"/>
  <c r="S1627" i="36"/>
  <c r="U1627" i="36"/>
  <c r="W1627" i="36"/>
  <c r="Y1627" i="36"/>
  <c r="AA1627" i="36"/>
  <c r="AC1627" i="36"/>
  <c r="AE1627" i="36"/>
  <c r="AG1627" i="36"/>
  <c r="AI1627" i="36"/>
  <c r="AK1627" i="36"/>
  <c r="AM1627" i="36"/>
  <c r="AO1627" i="36"/>
  <c r="AQ1627" i="36"/>
  <c r="AS1627" i="36"/>
  <c r="AU1627" i="36"/>
  <c r="AW1627" i="36"/>
  <c r="AY1627" i="36"/>
  <c r="BA1627" i="36"/>
  <c r="K1628" i="36"/>
  <c r="M1628" i="36"/>
  <c r="O1628" i="36"/>
  <c r="Q1628" i="36"/>
  <c r="S1628" i="36"/>
  <c r="U1628" i="36"/>
  <c r="W1628" i="36"/>
  <c r="Y1628" i="36"/>
  <c r="AA1628" i="36"/>
  <c r="AC1628" i="36"/>
  <c r="AE1628" i="36"/>
  <c r="AG1628" i="36"/>
  <c r="AI1628" i="36"/>
  <c r="AK1628" i="36"/>
  <c r="AM1628" i="36"/>
  <c r="AO1628" i="36"/>
  <c r="AQ1628" i="36"/>
  <c r="AS1628" i="36"/>
  <c r="AU1628" i="36"/>
  <c r="AW1628" i="36"/>
  <c r="AY1628" i="36"/>
  <c r="BA1628" i="36"/>
  <c r="K1629" i="36"/>
  <c r="M1629" i="36"/>
  <c r="O1629" i="36"/>
  <c r="Q1629" i="36"/>
  <c r="S1629" i="36"/>
  <c r="U1629" i="36"/>
  <c r="W1629" i="36"/>
  <c r="Y1629" i="36"/>
  <c r="AA1629" i="36"/>
  <c r="AC1629" i="36"/>
  <c r="AE1629" i="36"/>
  <c r="AG1629" i="36"/>
  <c r="AI1629" i="36"/>
  <c r="AK1629" i="36"/>
  <c r="AM1629" i="36"/>
  <c r="AO1629" i="36"/>
  <c r="AQ1629" i="36"/>
  <c r="AS1629" i="36"/>
  <c r="AU1629" i="36"/>
  <c r="AW1629" i="36"/>
  <c r="AY1629" i="36"/>
  <c r="BA1629" i="36"/>
  <c r="K1630" i="36"/>
  <c r="M1630" i="36"/>
  <c r="O1630" i="36"/>
  <c r="Q1630" i="36"/>
  <c r="S1630" i="36"/>
  <c r="U1630" i="36"/>
  <c r="W1630" i="36"/>
  <c r="Y1630" i="36"/>
  <c r="AA1630" i="36"/>
  <c r="AC1630" i="36"/>
  <c r="AE1630" i="36"/>
  <c r="AG1630" i="36"/>
  <c r="AI1630" i="36"/>
  <c r="AK1630" i="36"/>
  <c r="AM1630" i="36"/>
  <c r="AO1630" i="36"/>
  <c r="AQ1630" i="36"/>
  <c r="AS1630" i="36"/>
  <c r="AU1630" i="36"/>
  <c r="AW1630" i="36"/>
  <c r="AY1630" i="36"/>
  <c r="BA1630" i="36"/>
  <c r="K1631" i="36"/>
  <c r="M1631" i="36"/>
  <c r="O1631" i="36"/>
  <c r="Q1631" i="36"/>
  <c r="S1631" i="36"/>
  <c r="U1631" i="36"/>
  <c r="W1631" i="36"/>
  <c r="Y1631" i="36"/>
  <c r="AA1631" i="36"/>
  <c r="AC1631" i="36"/>
  <c r="AE1631" i="36"/>
  <c r="AG1631" i="36"/>
  <c r="AI1631" i="36"/>
  <c r="AK1631" i="36"/>
  <c r="AM1631" i="36"/>
  <c r="AO1631" i="36"/>
  <c r="AQ1631" i="36"/>
  <c r="AS1631" i="36"/>
  <c r="AU1631" i="36"/>
  <c r="AW1631" i="36"/>
  <c r="AY1631" i="36"/>
  <c r="BA1631" i="36"/>
  <c r="K1632" i="36"/>
  <c r="M1632" i="36"/>
  <c r="O1632" i="36"/>
  <c r="Q1632" i="36"/>
  <c r="S1632" i="36"/>
  <c r="U1632" i="36"/>
  <c r="W1632" i="36"/>
  <c r="Y1632" i="36"/>
  <c r="AA1632" i="36"/>
  <c r="AC1632" i="36"/>
  <c r="AE1632" i="36"/>
  <c r="AG1632" i="36"/>
  <c r="AI1632" i="36"/>
  <c r="AK1632" i="36"/>
  <c r="AM1632" i="36"/>
  <c r="AO1632" i="36"/>
  <c r="AQ1632" i="36"/>
  <c r="AS1632" i="36"/>
  <c r="AU1632" i="36"/>
  <c r="AW1632" i="36"/>
  <c r="AY1632" i="36"/>
  <c r="BA1632" i="36"/>
  <c r="K1633" i="36"/>
  <c r="M1633" i="36"/>
  <c r="O1633" i="36"/>
  <c r="Q1633" i="36"/>
  <c r="S1633" i="36"/>
  <c r="U1633" i="36"/>
  <c r="W1633" i="36"/>
  <c r="Y1633" i="36"/>
  <c r="AA1633" i="36"/>
  <c r="AC1633" i="36"/>
  <c r="AE1633" i="36"/>
  <c r="AG1633" i="36"/>
  <c r="AI1633" i="36"/>
  <c r="AK1633" i="36"/>
  <c r="AM1633" i="36"/>
  <c r="AO1633" i="36"/>
  <c r="AQ1633" i="36"/>
  <c r="AS1633" i="36"/>
  <c r="AU1633" i="36"/>
  <c r="AW1633" i="36"/>
  <c r="AY1633" i="36"/>
  <c r="BA1633" i="36"/>
  <c r="K1634" i="36"/>
  <c r="M1634" i="36"/>
  <c r="O1634" i="36"/>
  <c r="Q1634" i="36"/>
  <c r="S1634" i="36"/>
  <c r="U1634" i="36"/>
  <c r="W1634" i="36"/>
  <c r="Y1634" i="36"/>
  <c r="AA1634" i="36"/>
  <c r="AC1634" i="36"/>
  <c r="AE1634" i="36"/>
  <c r="AG1634" i="36"/>
  <c r="AI1634" i="36"/>
  <c r="AK1634" i="36"/>
  <c r="AM1634" i="36"/>
  <c r="AO1634" i="36"/>
  <c r="AQ1634" i="36"/>
  <c r="AS1634" i="36"/>
  <c r="AU1634" i="36"/>
  <c r="AW1634" i="36"/>
  <c r="AY1634" i="36"/>
  <c r="BA1634" i="36"/>
  <c r="K1635" i="36"/>
  <c r="M1635" i="36"/>
  <c r="O1635" i="36"/>
  <c r="Q1635" i="36"/>
  <c r="S1635" i="36"/>
  <c r="U1635" i="36"/>
  <c r="W1635" i="36"/>
  <c r="Y1635" i="36"/>
  <c r="AA1635" i="36"/>
  <c r="AC1635" i="36"/>
  <c r="AE1635" i="36"/>
  <c r="AG1635" i="36"/>
  <c r="AI1635" i="36"/>
  <c r="AK1635" i="36"/>
  <c r="AM1635" i="36"/>
  <c r="AO1635" i="36"/>
  <c r="AQ1635" i="36"/>
  <c r="AS1635" i="36"/>
  <c r="AU1635" i="36"/>
  <c r="AW1635" i="36"/>
  <c r="AY1635" i="36"/>
  <c r="BA1635" i="36"/>
  <c r="K1636" i="36"/>
  <c r="M1636" i="36"/>
  <c r="O1636" i="36"/>
  <c r="Q1636" i="36"/>
  <c r="S1636" i="36"/>
  <c r="U1636" i="36"/>
  <c r="W1636" i="36"/>
  <c r="Y1636" i="36"/>
  <c r="AA1636" i="36"/>
  <c r="AC1636" i="36"/>
  <c r="AE1636" i="36"/>
  <c r="AG1636" i="36"/>
  <c r="AI1636" i="36"/>
  <c r="AK1636" i="36"/>
  <c r="AM1636" i="36"/>
  <c r="AO1636" i="36"/>
  <c r="AQ1636" i="36"/>
  <c r="AS1636" i="36"/>
  <c r="AU1636" i="36"/>
  <c r="AW1636" i="36"/>
  <c r="AY1636" i="36"/>
  <c r="BA1636" i="36"/>
  <c r="K1637" i="36"/>
  <c r="M1637" i="36"/>
  <c r="O1637" i="36"/>
  <c r="Q1637" i="36"/>
  <c r="S1637" i="36"/>
  <c r="U1637" i="36"/>
  <c r="W1637" i="36"/>
  <c r="Y1637" i="36"/>
  <c r="AA1637" i="36"/>
  <c r="AC1637" i="36"/>
  <c r="AE1637" i="36"/>
  <c r="AG1637" i="36"/>
  <c r="AI1637" i="36"/>
  <c r="AK1637" i="36"/>
  <c r="AM1637" i="36"/>
  <c r="AO1637" i="36"/>
  <c r="AQ1637" i="36"/>
  <c r="AS1637" i="36"/>
  <c r="AU1637" i="36"/>
  <c r="AW1637" i="36"/>
  <c r="AY1637" i="36"/>
  <c r="BA1637" i="36"/>
  <c r="K1638" i="36"/>
  <c r="M1638" i="36"/>
  <c r="O1638" i="36"/>
  <c r="Q1638" i="36"/>
  <c r="S1638" i="36"/>
  <c r="U1638" i="36"/>
  <c r="W1638" i="36"/>
  <c r="Y1638" i="36"/>
  <c r="AA1638" i="36"/>
  <c r="AC1638" i="36"/>
  <c r="AE1638" i="36"/>
  <c r="AG1638" i="36"/>
  <c r="AI1638" i="36"/>
  <c r="AK1638" i="36"/>
  <c r="AM1638" i="36"/>
  <c r="AO1638" i="36"/>
  <c r="AQ1638" i="36"/>
  <c r="AS1638" i="36"/>
  <c r="AU1638" i="36"/>
  <c r="AW1638" i="36"/>
  <c r="AY1638" i="36"/>
  <c r="BA1638" i="36"/>
  <c r="K1639" i="36"/>
  <c r="M1639" i="36"/>
  <c r="O1639" i="36"/>
  <c r="Q1639" i="36"/>
  <c r="S1639" i="36"/>
  <c r="U1639" i="36"/>
  <c r="W1639" i="36"/>
  <c r="Y1639" i="36"/>
  <c r="AA1639" i="36"/>
  <c r="AC1639" i="36"/>
  <c r="AE1639" i="36"/>
  <c r="AG1639" i="36"/>
  <c r="AI1639" i="36"/>
  <c r="AK1639" i="36"/>
  <c r="AM1639" i="36"/>
  <c r="AO1639" i="36"/>
  <c r="AQ1639" i="36"/>
  <c r="AS1639" i="36"/>
  <c r="AU1639" i="36"/>
  <c r="AW1639" i="36"/>
  <c r="AY1639" i="36"/>
  <c r="BA1639" i="36"/>
  <c r="K1640" i="36"/>
  <c r="M1640" i="36"/>
  <c r="O1640" i="36"/>
  <c r="Q1640" i="36"/>
  <c r="S1640" i="36"/>
  <c r="U1640" i="36"/>
  <c r="W1640" i="36"/>
  <c r="Y1640" i="36"/>
  <c r="AA1640" i="36"/>
  <c r="AC1640" i="36"/>
  <c r="AE1640" i="36"/>
  <c r="AG1640" i="36"/>
  <c r="AI1640" i="36"/>
  <c r="AK1640" i="36"/>
  <c r="AM1640" i="36"/>
  <c r="AO1640" i="36"/>
  <c r="AQ1640" i="36"/>
  <c r="AS1640" i="36"/>
  <c r="AU1640" i="36"/>
  <c r="AW1640" i="36"/>
  <c r="AY1640" i="36"/>
  <c r="BA1640" i="36"/>
  <c r="K1641" i="36"/>
  <c r="M1641" i="36"/>
  <c r="O1641" i="36"/>
  <c r="Q1641" i="36"/>
  <c r="S1641" i="36"/>
  <c r="U1641" i="36"/>
  <c r="W1641" i="36"/>
  <c r="Y1641" i="36"/>
  <c r="AA1641" i="36"/>
  <c r="AC1641" i="36"/>
  <c r="AE1641" i="36"/>
  <c r="AG1641" i="36"/>
  <c r="AI1641" i="36"/>
  <c r="AK1641" i="36"/>
  <c r="AM1641" i="36"/>
  <c r="AO1641" i="36"/>
  <c r="AQ1641" i="36"/>
  <c r="AS1641" i="36"/>
  <c r="AU1641" i="36"/>
  <c r="AW1641" i="36"/>
  <c r="AY1641" i="36"/>
  <c r="BA1641" i="36"/>
  <c r="K1642" i="36"/>
  <c r="M1642" i="36"/>
  <c r="O1642" i="36"/>
  <c r="Q1642" i="36"/>
  <c r="S1642" i="36"/>
  <c r="U1642" i="36"/>
  <c r="W1642" i="36"/>
  <c r="Y1642" i="36"/>
  <c r="AA1642" i="36"/>
  <c r="AC1642" i="36"/>
  <c r="AE1642" i="36"/>
  <c r="AG1642" i="36"/>
  <c r="AI1642" i="36"/>
  <c r="AK1642" i="36"/>
  <c r="AM1642" i="36"/>
  <c r="AO1642" i="36"/>
  <c r="AQ1642" i="36"/>
  <c r="AS1642" i="36"/>
  <c r="AU1642" i="36"/>
  <c r="AW1642" i="36"/>
  <c r="AY1642" i="36"/>
  <c r="BA1642" i="36"/>
  <c r="K1643" i="36"/>
  <c r="M1643" i="36"/>
  <c r="O1643" i="36"/>
  <c r="Q1643" i="36"/>
  <c r="S1643" i="36"/>
  <c r="U1643" i="36"/>
  <c r="W1643" i="36"/>
  <c r="Y1643" i="36"/>
  <c r="AA1643" i="36"/>
  <c r="AC1643" i="36"/>
  <c r="AE1643" i="36"/>
  <c r="AG1643" i="36"/>
  <c r="AI1643" i="36"/>
  <c r="AK1643" i="36"/>
  <c r="AM1643" i="36"/>
  <c r="AO1643" i="36"/>
  <c r="AQ1643" i="36"/>
  <c r="AS1643" i="36"/>
  <c r="AU1643" i="36"/>
  <c r="AW1643" i="36"/>
  <c r="AY1643" i="36"/>
  <c r="BA1643" i="36"/>
  <c r="K1644" i="36"/>
  <c r="M1644" i="36"/>
  <c r="O1644" i="36"/>
  <c r="Q1644" i="36"/>
  <c r="S1644" i="36"/>
  <c r="U1644" i="36"/>
  <c r="W1644" i="36"/>
  <c r="Y1644" i="36"/>
  <c r="AA1644" i="36"/>
  <c r="AC1644" i="36"/>
  <c r="AE1644" i="36"/>
  <c r="AG1644" i="36"/>
  <c r="AI1644" i="36"/>
  <c r="AK1644" i="36"/>
  <c r="AM1644" i="36"/>
  <c r="AO1644" i="36"/>
  <c r="AQ1644" i="36"/>
  <c r="AS1644" i="36"/>
  <c r="AU1644" i="36"/>
  <c r="AW1644" i="36"/>
  <c r="AY1644" i="36"/>
  <c r="BA1644" i="36"/>
  <c r="K1645" i="36"/>
  <c r="M1645" i="36"/>
  <c r="O1645" i="36"/>
  <c r="Q1645" i="36"/>
  <c r="S1645" i="36"/>
  <c r="U1645" i="36"/>
  <c r="W1645" i="36"/>
  <c r="Y1645" i="36"/>
  <c r="AA1645" i="36"/>
  <c r="AC1645" i="36"/>
  <c r="AE1645" i="36"/>
  <c r="AG1645" i="36"/>
  <c r="AI1645" i="36"/>
  <c r="AK1645" i="36"/>
  <c r="AM1645" i="36"/>
  <c r="AO1645" i="36"/>
  <c r="AQ1645" i="36"/>
  <c r="AS1645" i="36"/>
  <c r="AU1645" i="36"/>
  <c r="AW1645" i="36"/>
  <c r="AY1645" i="36"/>
  <c r="BA1645" i="36"/>
  <c r="K1646" i="36"/>
  <c r="M1646" i="36"/>
  <c r="O1646" i="36"/>
  <c r="Q1646" i="36"/>
  <c r="S1646" i="36"/>
  <c r="U1646" i="36"/>
  <c r="W1646" i="36"/>
  <c r="Y1646" i="36"/>
  <c r="AA1646" i="36"/>
  <c r="AC1646" i="36"/>
  <c r="AE1646" i="36"/>
  <c r="AG1646" i="36"/>
  <c r="AI1646" i="36"/>
  <c r="AK1646" i="36"/>
  <c r="AM1646" i="36"/>
  <c r="AO1646" i="36"/>
  <c r="AQ1646" i="36"/>
  <c r="AS1646" i="36"/>
  <c r="AU1646" i="36"/>
  <c r="AW1646" i="36"/>
  <c r="AY1646" i="36"/>
  <c r="BA1646" i="36"/>
  <c r="K1647" i="36"/>
  <c r="M1647" i="36"/>
  <c r="O1647" i="36"/>
  <c r="Q1647" i="36"/>
  <c r="S1647" i="36"/>
  <c r="U1647" i="36"/>
  <c r="W1647" i="36"/>
  <c r="Y1647" i="36"/>
  <c r="AA1647" i="36"/>
  <c r="AC1647" i="36"/>
  <c r="AE1647" i="36"/>
  <c r="AG1647" i="36"/>
  <c r="AI1647" i="36"/>
  <c r="AK1647" i="36"/>
  <c r="AM1647" i="36"/>
  <c r="AO1647" i="36"/>
  <c r="AQ1647" i="36"/>
  <c r="AS1647" i="36"/>
  <c r="AU1647" i="36"/>
  <c r="AW1647" i="36"/>
  <c r="AY1647" i="36"/>
  <c r="BA1647" i="36"/>
  <c r="K1648" i="36"/>
  <c r="M1648" i="36"/>
  <c r="O1648" i="36"/>
  <c r="Q1648" i="36"/>
  <c r="S1648" i="36"/>
  <c r="U1648" i="36"/>
  <c r="W1648" i="36"/>
  <c r="Y1648" i="36"/>
  <c r="AA1648" i="36"/>
  <c r="AC1648" i="36"/>
  <c r="AE1648" i="36"/>
  <c r="AG1648" i="36"/>
  <c r="AI1648" i="36"/>
  <c r="AK1648" i="36"/>
  <c r="AM1648" i="36"/>
  <c r="AO1648" i="36"/>
  <c r="AQ1648" i="36"/>
  <c r="AS1648" i="36"/>
  <c r="AU1648" i="36"/>
  <c r="AW1648" i="36"/>
  <c r="AY1648" i="36"/>
  <c r="BA1648" i="36"/>
  <c r="K1649" i="36"/>
  <c r="M1649" i="36"/>
  <c r="O1649" i="36"/>
  <c r="Q1649" i="36"/>
  <c r="S1649" i="36"/>
  <c r="U1649" i="36"/>
  <c r="W1649" i="36"/>
  <c r="Y1649" i="36"/>
  <c r="AA1649" i="36"/>
  <c r="AC1649" i="36"/>
  <c r="AE1649" i="36"/>
  <c r="AG1649" i="36"/>
  <c r="AI1649" i="36"/>
  <c r="AK1649" i="36"/>
  <c r="AM1649" i="36"/>
  <c r="AO1649" i="36"/>
  <c r="AQ1649" i="36"/>
  <c r="AS1649" i="36"/>
  <c r="AU1649" i="36"/>
  <c r="AW1649" i="36"/>
  <c r="AY1649" i="36"/>
  <c r="BA1649" i="36"/>
  <c r="K1650" i="36"/>
  <c r="M1650" i="36"/>
  <c r="O1650" i="36"/>
  <c r="Q1650" i="36"/>
  <c r="S1650" i="36"/>
  <c r="U1650" i="36"/>
  <c r="W1650" i="36"/>
  <c r="Y1650" i="36"/>
  <c r="AA1650" i="36"/>
  <c r="AC1650" i="36"/>
  <c r="AE1650" i="36"/>
  <c r="AG1650" i="36"/>
  <c r="AI1650" i="36"/>
  <c r="AK1650" i="36"/>
  <c r="AM1650" i="36"/>
  <c r="AO1650" i="36"/>
  <c r="AQ1650" i="36"/>
  <c r="AS1650" i="36"/>
  <c r="AU1650" i="36"/>
  <c r="AW1650" i="36"/>
  <c r="AY1650" i="36"/>
  <c r="BA1650" i="36"/>
  <c r="K1651" i="36"/>
  <c r="M1651" i="36"/>
  <c r="O1651" i="36"/>
  <c r="Q1651" i="36"/>
  <c r="S1651" i="36"/>
  <c r="U1651" i="36"/>
  <c r="W1651" i="36"/>
  <c r="Y1651" i="36"/>
  <c r="AA1651" i="36"/>
  <c r="AC1651" i="36"/>
  <c r="AE1651" i="36"/>
  <c r="AG1651" i="36"/>
  <c r="AI1651" i="36"/>
  <c r="AK1651" i="36"/>
  <c r="AM1651" i="36"/>
  <c r="AO1651" i="36"/>
  <c r="AQ1651" i="36"/>
  <c r="AS1651" i="36"/>
  <c r="AU1651" i="36"/>
  <c r="AW1651" i="36"/>
  <c r="AY1651" i="36"/>
  <c r="BA1651" i="36"/>
  <c r="K1652" i="36"/>
  <c r="M1652" i="36"/>
  <c r="O1652" i="36"/>
  <c r="Q1652" i="36"/>
  <c r="S1652" i="36"/>
  <c r="U1652" i="36"/>
  <c r="W1652" i="36"/>
  <c r="Y1652" i="36"/>
  <c r="AA1652" i="36"/>
  <c r="AC1652" i="36"/>
  <c r="AE1652" i="36"/>
  <c r="AG1652" i="36"/>
  <c r="AI1652" i="36"/>
  <c r="AK1652" i="36"/>
  <c r="AM1652" i="36"/>
  <c r="AO1652" i="36"/>
  <c r="AQ1652" i="36"/>
  <c r="AS1652" i="36"/>
  <c r="AU1652" i="36"/>
  <c r="AW1652" i="36"/>
  <c r="AY1652" i="36"/>
  <c r="BA1652" i="36"/>
  <c r="K1653" i="36"/>
  <c r="M1653" i="36"/>
  <c r="O1653" i="36"/>
  <c r="Q1653" i="36"/>
  <c r="S1653" i="36"/>
  <c r="U1653" i="36"/>
  <c r="W1653" i="36"/>
  <c r="Y1653" i="36"/>
  <c r="AA1653" i="36"/>
  <c r="AC1653" i="36"/>
  <c r="AE1653" i="36"/>
  <c r="AG1653" i="36"/>
  <c r="AI1653" i="36"/>
  <c r="AK1653" i="36"/>
  <c r="AM1653" i="36"/>
  <c r="AO1653" i="36"/>
  <c r="AQ1653" i="36"/>
  <c r="AS1653" i="36"/>
  <c r="AU1653" i="36"/>
  <c r="AW1653" i="36"/>
  <c r="AY1653" i="36"/>
  <c r="BA1653" i="36"/>
  <c r="K1654" i="36"/>
  <c r="M1654" i="36"/>
  <c r="O1654" i="36"/>
  <c r="Q1654" i="36"/>
  <c r="S1654" i="36"/>
  <c r="U1654" i="36"/>
  <c r="W1654" i="36"/>
  <c r="Y1654" i="36"/>
  <c r="AA1654" i="36"/>
  <c r="AC1654" i="36"/>
  <c r="AE1654" i="36"/>
  <c r="AG1654" i="36"/>
  <c r="AI1654" i="36"/>
  <c r="AK1654" i="36"/>
  <c r="AM1654" i="36"/>
  <c r="AO1654" i="36"/>
  <c r="AQ1654" i="36"/>
  <c r="AS1654" i="36"/>
  <c r="AU1654" i="36"/>
  <c r="AW1654" i="36"/>
  <c r="AY1654" i="36"/>
  <c r="BA1654" i="36"/>
  <c r="K1655" i="36"/>
  <c r="M1655" i="36"/>
  <c r="O1655" i="36"/>
  <c r="Q1655" i="36"/>
  <c r="S1655" i="36"/>
  <c r="U1655" i="36"/>
  <c r="W1655" i="36"/>
  <c r="Y1655" i="36"/>
  <c r="AA1655" i="36"/>
  <c r="AC1655" i="36"/>
  <c r="AE1655" i="36"/>
  <c r="AG1655" i="36"/>
  <c r="AI1655" i="36"/>
  <c r="AK1655" i="36"/>
  <c r="AM1655" i="36"/>
  <c r="AO1655" i="36"/>
  <c r="AQ1655" i="36"/>
  <c r="AS1655" i="36"/>
  <c r="AU1655" i="36"/>
  <c r="AW1655" i="36"/>
  <c r="AY1655" i="36"/>
  <c r="BA1655" i="36"/>
  <c r="K1656" i="36"/>
  <c r="M1656" i="36"/>
  <c r="O1656" i="36"/>
  <c r="Q1656" i="36"/>
  <c r="S1656" i="36"/>
  <c r="U1656" i="36"/>
  <c r="W1656" i="36"/>
  <c r="Y1656" i="36"/>
  <c r="AA1656" i="36"/>
  <c r="AC1656" i="36"/>
  <c r="AE1656" i="36"/>
  <c r="AG1656" i="36"/>
  <c r="AI1656" i="36"/>
  <c r="AK1656" i="36"/>
  <c r="AM1656" i="36"/>
  <c r="AO1656" i="36"/>
  <c r="AQ1656" i="36"/>
  <c r="AS1656" i="36"/>
  <c r="AU1656" i="36"/>
  <c r="AW1656" i="36"/>
  <c r="AY1656" i="36"/>
  <c r="BA1656" i="36"/>
  <c r="K1657" i="36"/>
  <c r="M1657" i="36"/>
  <c r="O1657" i="36"/>
  <c r="Q1657" i="36"/>
  <c r="S1657" i="36"/>
  <c r="U1657" i="36"/>
  <c r="W1657" i="36"/>
  <c r="Y1657" i="36"/>
  <c r="AA1657" i="36"/>
  <c r="AC1657" i="36"/>
  <c r="AE1657" i="36"/>
  <c r="AG1657" i="36"/>
  <c r="AI1657" i="36"/>
  <c r="AK1657" i="36"/>
  <c r="AM1657" i="36"/>
  <c r="AO1657" i="36"/>
  <c r="AQ1657" i="36"/>
  <c r="AS1657" i="36"/>
  <c r="AU1657" i="36"/>
  <c r="AW1657" i="36"/>
  <c r="AY1657" i="36"/>
  <c r="BA1657" i="36"/>
  <c r="K1658" i="36"/>
  <c r="M1658" i="36"/>
  <c r="O1658" i="36"/>
  <c r="Q1658" i="36"/>
  <c r="S1658" i="36"/>
  <c r="U1658" i="36"/>
  <c r="W1658" i="36"/>
  <c r="Y1658" i="36"/>
  <c r="AA1658" i="36"/>
  <c r="AC1658" i="36"/>
  <c r="AE1658" i="36"/>
  <c r="AG1658" i="36"/>
  <c r="AI1658" i="36"/>
  <c r="AK1658" i="36"/>
  <c r="AM1658" i="36"/>
  <c r="AO1658" i="36"/>
  <c r="AQ1658" i="36"/>
  <c r="AS1658" i="36"/>
  <c r="AU1658" i="36"/>
  <c r="AW1658" i="36"/>
  <c r="AY1658" i="36"/>
  <c r="BA1658" i="36"/>
  <c r="K1659" i="36"/>
  <c r="M1659" i="36"/>
  <c r="O1659" i="36"/>
  <c r="Q1659" i="36"/>
  <c r="S1659" i="36"/>
  <c r="U1659" i="36"/>
  <c r="W1659" i="36"/>
  <c r="Y1659" i="36"/>
  <c r="AA1659" i="36"/>
  <c r="AC1659" i="36"/>
  <c r="AE1659" i="36"/>
  <c r="AG1659" i="36"/>
  <c r="AI1659" i="36"/>
  <c r="AK1659" i="36"/>
  <c r="AM1659" i="36"/>
  <c r="AO1659" i="36"/>
  <c r="AQ1659" i="36"/>
  <c r="AS1659" i="36"/>
  <c r="AU1659" i="36"/>
  <c r="AW1659" i="36"/>
  <c r="AY1659" i="36"/>
  <c r="BA1659" i="36"/>
  <c r="K1660" i="36"/>
  <c r="M1660" i="36"/>
  <c r="O1660" i="36"/>
  <c r="Q1660" i="36"/>
  <c r="S1660" i="36"/>
  <c r="U1660" i="36"/>
  <c r="W1660" i="36"/>
  <c r="Y1660" i="36"/>
  <c r="AA1660" i="36"/>
  <c r="AC1660" i="36"/>
  <c r="AE1660" i="36"/>
  <c r="AG1660" i="36"/>
  <c r="AI1660" i="36"/>
  <c r="AK1660" i="36"/>
  <c r="AM1660" i="36"/>
  <c r="AO1660" i="36"/>
  <c r="AQ1660" i="36"/>
  <c r="AS1660" i="36"/>
  <c r="AU1660" i="36"/>
  <c r="AW1660" i="36"/>
  <c r="AY1660" i="36"/>
  <c r="BA1660" i="36"/>
  <c r="K1661" i="36"/>
  <c r="M1661" i="36"/>
  <c r="O1661" i="36"/>
  <c r="Q1661" i="36"/>
  <c r="S1661" i="36"/>
  <c r="U1661" i="36"/>
  <c r="W1661" i="36"/>
  <c r="Y1661" i="36"/>
  <c r="AA1661" i="36"/>
  <c r="AC1661" i="36"/>
  <c r="AE1661" i="36"/>
  <c r="AG1661" i="36"/>
  <c r="AI1661" i="36"/>
  <c r="AK1661" i="36"/>
  <c r="AM1661" i="36"/>
  <c r="AO1661" i="36"/>
  <c r="AQ1661" i="36"/>
  <c r="AS1661" i="36"/>
  <c r="AU1661" i="36"/>
  <c r="AW1661" i="36"/>
  <c r="AY1661" i="36"/>
  <c r="BA1661" i="36"/>
  <c r="K1662" i="36"/>
  <c r="M1662" i="36"/>
  <c r="O1662" i="36"/>
  <c r="Q1662" i="36"/>
  <c r="S1662" i="36"/>
  <c r="U1662" i="36"/>
  <c r="W1662" i="36"/>
  <c r="Y1662" i="36"/>
  <c r="AA1662" i="36"/>
  <c r="AC1662" i="36"/>
  <c r="AE1662" i="36"/>
  <c r="AG1662" i="36"/>
  <c r="AI1662" i="36"/>
  <c r="AK1662" i="36"/>
  <c r="AM1662" i="36"/>
  <c r="AO1662" i="36"/>
  <c r="AQ1662" i="36"/>
  <c r="AS1662" i="36"/>
  <c r="AU1662" i="36"/>
  <c r="AW1662" i="36"/>
  <c r="AY1662" i="36"/>
  <c r="BA1662" i="36"/>
  <c r="K1663" i="36"/>
  <c r="M1663" i="36"/>
  <c r="O1663" i="36"/>
  <c r="Q1663" i="36"/>
  <c r="S1663" i="36"/>
  <c r="U1663" i="36"/>
  <c r="W1663" i="36"/>
  <c r="Y1663" i="36"/>
  <c r="AA1663" i="36"/>
  <c r="AC1663" i="36"/>
  <c r="AE1663" i="36"/>
  <c r="AG1663" i="36"/>
  <c r="AI1663" i="36"/>
  <c r="AK1663" i="36"/>
  <c r="AM1663" i="36"/>
  <c r="AO1663" i="36"/>
  <c r="AQ1663" i="36"/>
  <c r="AS1663" i="36"/>
  <c r="AU1663" i="36"/>
  <c r="AW1663" i="36"/>
  <c r="AY1663" i="36"/>
  <c r="BA1663" i="36"/>
  <c r="K1664" i="36"/>
  <c r="M1664" i="36"/>
  <c r="O1664" i="36"/>
  <c r="Q1664" i="36"/>
  <c r="S1664" i="36"/>
  <c r="U1664" i="36"/>
  <c r="W1664" i="36"/>
  <c r="Y1664" i="36"/>
  <c r="AA1664" i="36"/>
  <c r="AC1664" i="36"/>
  <c r="AE1664" i="36"/>
  <c r="AG1664" i="36"/>
  <c r="AI1664" i="36"/>
  <c r="AK1664" i="36"/>
  <c r="AM1664" i="36"/>
  <c r="AO1664" i="36"/>
  <c r="AQ1664" i="36"/>
  <c r="AS1664" i="36"/>
  <c r="AU1664" i="36"/>
  <c r="AW1664" i="36"/>
  <c r="AY1664" i="36"/>
  <c r="BA1664" i="36"/>
  <c r="K1665" i="36"/>
  <c r="M1665" i="36"/>
  <c r="O1665" i="36"/>
  <c r="Q1665" i="36"/>
  <c r="S1665" i="36"/>
  <c r="U1665" i="36"/>
  <c r="W1665" i="36"/>
  <c r="Y1665" i="36"/>
  <c r="AA1665" i="36"/>
  <c r="AC1665" i="36"/>
  <c r="AE1665" i="36"/>
  <c r="AG1665" i="36"/>
  <c r="AI1665" i="36"/>
  <c r="AK1665" i="36"/>
  <c r="AM1665" i="36"/>
  <c r="AO1665" i="36"/>
  <c r="AQ1665" i="36"/>
  <c r="AS1665" i="36"/>
  <c r="AU1665" i="36"/>
  <c r="AW1665" i="36"/>
  <c r="AY1665" i="36"/>
  <c r="BA1665" i="36"/>
  <c r="K1666" i="36"/>
  <c r="M1666" i="36"/>
  <c r="O1666" i="36"/>
  <c r="Q1666" i="36"/>
  <c r="S1666" i="36"/>
  <c r="U1666" i="36"/>
  <c r="W1666" i="36"/>
  <c r="Y1666" i="36"/>
  <c r="AA1666" i="36"/>
  <c r="AC1666" i="36"/>
  <c r="AE1666" i="36"/>
  <c r="AG1666" i="36"/>
  <c r="AI1666" i="36"/>
  <c r="AK1666" i="36"/>
  <c r="AM1666" i="36"/>
  <c r="AO1666" i="36"/>
  <c r="AQ1666" i="36"/>
  <c r="AS1666" i="36"/>
  <c r="AU1666" i="36"/>
  <c r="AW1666" i="36"/>
  <c r="AY1666" i="36"/>
  <c r="BA1666" i="36"/>
  <c r="K1667" i="36"/>
  <c r="M1667" i="36"/>
  <c r="O1667" i="36"/>
  <c r="Q1667" i="36"/>
  <c r="S1667" i="36"/>
  <c r="U1667" i="36"/>
  <c r="W1667" i="36"/>
  <c r="Y1667" i="36"/>
  <c r="AA1667" i="36"/>
  <c r="AC1667" i="36"/>
  <c r="AE1667" i="36"/>
  <c r="AG1667" i="36"/>
  <c r="AI1667" i="36"/>
  <c r="AK1667" i="36"/>
  <c r="AM1667" i="36"/>
  <c r="AO1667" i="36"/>
  <c r="AQ1667" i="36"/>
  <c r="AS1667" i="36"/>
  <c r="AU1667" i="36"/>
  <c r="AW1667" i="36"/>
  <c r="AY1667" i="36"/>
  <c r="BA1667" i="36"/>
  <c r="K1668" i="36"/>
  <c r="M1668" i="36"/>
  <c r="O1668" i="36"/>
  <c r="Q1668" i="36"/>
  <c r="S1668" i="36"/>
  <c r="U1668" i="36"/>
  <c r="W1668" i="36"/>
  <c r="Y1668" i="36"/>
  <c r="AA1668" i="36"/>
  <c r="AC1668" i="36"/>
  <c r="AE1668" i="36"/>
  <c r="AG1668" i="36"/>
  <c r="AI1668" i="36"/>
  <c r="AK1668" i="36"/>
  <c r="AM1668" i="36"/>
  <c r="AO1668" i="36"/>
  <c r="AQ1668" i="36"/>
  <c r="AS1668" i="36"/>
  <c r="AU1668" i="36"/>
  <c r="AW1668" i="36"/>
  <c r="AY1668" i="36"/>
  <c r="BA1668" i="36"/>
  <c r="K1669" i="36"/>
  <c r="M1669" i="36"/>
  <c r="O1669" i="36"/>
  <c r="Q1669" i="36"/>
  <c r="S1669" i="36"/>
  <c r="U1669" i="36"/>
  <c r="W1669" i="36"/>
  <c r="Y1669" i="36"/>
  <c r="AA1669" i="36"/>
  <c r="AC1669" i="36"/>
  <c r="AE1669" i="36"/>
  <c r="AG1669" i="36"/>
  <c r="AI1669" i="36"/>
  <c r="AK1669" i="36"/>
  <c r="AM1669" i="36"/>
  <c r="AO1669" i="36"/>
  <c r="AQ1669" i="36"/>
  <c r="AS1669" i="36"/>
  <c r="AU1669" i="36"/>
  <c r="AW1669" i="36"/>
  <c r="AY1669" i="36"/>
  <c r="BA1669" i="36"/>
  <c r="K1670" i="36"/>
  <c r="M1670" i="36"/>
  <c r="O1670" i="36"/>
  <c r="Q1670" i="36"/>
  <c r="S1670" i="36"/>
  <c r="U1670" i="36"/>
  <c r="W1670" i="36"/>
  <c r="Y1670" i="36"/>
  <c r="AA1670" i="36"/>
  <c r="AC1670" i="36"/>
  <c r="AE1670" i="36"/>
  <c r="AG1670" i="36"/>
  <c r="AI1670" i="36"/>
  <c r="AK1670" i="36"/>
  <c r="AM1670" i="36"/>
  <c r="AO1670" i="36"/>
  <c r="AQ1670" i="36"/>
  <c r="AS1670" i="36"/>
  <c r="AU1670" i="36"/>
  <c r="AW1670" i="36"/>
  <c r="AY1670" i="36"/>
  <c r="BA1670" i="36"/>
  <c r="K1671" i="36"/>
  <c r="M1671" i="36"/>
  <c r="O1671" i="36"/>
  <c r="Q1671" i="36"/>
  <c r="S1671" i="36"/>
  <c r="U1671" i="36"/>
  <c r="W1671" i="36"/>
  <c r="Y1671" i="36"/>
  <c r="AA1671" i="36"/>
  <c r="AC1671" i="36"/>
  <c r="AE1671" i="36"/>
  <c r="AG1671" i="36"/>
  <c r="AI1671" i="36"/>
  <c r="AK1671" i="36"/>
  <c r="AM1671" i="36"/>
  <c r="AO1671" i="36"/>
  <c r="AQ1671" i="36"/>
  <c r="AS1671" i="36"/>
  <c r="AU1671" i="36"/>
  <c r="AW1671" i="36"/>
  <c r="AY1671" i="36"/>
  <c r="BA1671" i="36"/>
  <c r="K1672" i="36"/>
  <c r="M1672" i="36"/>
  <c r="O1672" i="36"/>
  <c r="Q1672" i="36"/>
  <c r="S1672" i="36"/>
  <c r="U1672" i="36"/>
  <c r="W1672" i="36"/>
  <c r="Y1672" i="36"/>
  <c r="AA1672" i="36"/>
  <c r="AC1672" i="36"/>
  <c r="AE1672" i="36"/>
  <c r="AG1672" i="36"/>
  <c r="AI1672" i="36"/>
  <c r="AK1672" i="36"/>
  <c r="AM1672" i="36"/>
  <c r="AO1672" i="36"/>
  <c r="AQ1672" i="36"/>
  <c r="AS1672" i="36"/>
  <c r="AU1672" i="36"/>
  <c r="AW1672" i="36"/>
  <c r="AY1672" i="36"/>
  <c r="BA1672" i="36"/>
  <c r="K1673" i="36"/>
  <c r="M1673" i="36"/>
  <c r="O1673" i="36"/>
  <c r="Q1673" i="36"/>
  <c r="S1673" i="36"/>
  <c r="U1673" i="36"/>
  <c r="W1673" i="36"/>
  <c r="Y1673" i="36"/>
  <c r="AA1673" i="36"/>
  <c r="AC1673" i="36"/>
  <c r="AE1673" i="36"/>
  <c r="AG1673" i="36"/>
  <c r="AI1673" i="36"/>
  <c r="AK1673" i="36"/>
  <c r="AM1673" i="36"/>
  <c r="AO1673" i="36"/>
  <c r="AQ1673" i="36"/>
  <c r="AS1673" i="36"/>
  <c r="AU1673" i="36"/>
  <c r="AW1673" i="36"/>
  <c r="AY1673" i="36"/>
  <c r="BA1673" i="36"/>
  <c r="K1674" i="36"/>
  <c r="M1674" i="36"/>
  <c r="O1674" i="36"/>
  <c r="Q1674" i="36"/>
  <c r="S1674" i="36"/>
  <c r="U1674" i="36"/>
  <c r="W1674" i="36"/>
  <c r="Y1674" i="36"/>
  <c r="AA1674" i="36"/>
  <c r="AC1674" i="36"/>
  <c r="AE1674" i="36"/>
  <c r="AG1674" i="36"/>
  <c r="AI1674" i="36"/>
  <c r="AK1674" i="36"/>
  <c r="AM1674" i="36"/>
  <c r="AO1674" i="36"/>
  <c r="AQ1674" i="36"/>
  <c r="AS1674" i="36"/>
  <c r="AU1674" i="36"/>
  <c r="AW1674" i="36"/>
  <c r="AY1674" i="36"/>
  <c r="BA1674" i="36"/>
  <c r="K1675" i="36"/>
  <c r="M1675" i="36"/>
  <c r="O1675" i="36"/>
  <c r="Q1675" i="36"/>
  <c r="S1675" i="36"/>
  <c r="U1675" i="36"/>
  <c r="W1675" i="36"/>
  <c r="Y1675" i="36"/>
  <c r="AA1675" i="36"/>
  <c r="AC1675" i="36"/>
  <c r="AE1675" i="36"/>
  <c r="AG1675" i="36"/>
  <c r="AI1675" i="36"/>
  <c r="AK1675" i="36"/>
  <c r="AM1675" i="36"/>
  <c r="AO1675" i="36"/>
  <c r="AQ1675" i="36"/>
  <c r="AS1675" i="36"/>
  <c r="AU1675" i="36"/>
  <c r="AW1675" i="36"/>
  <c r="AY1675" i="36"/>
  <c r="BA1675" i="36"/>
  <c r="K1676" i="36"/>
  <c r="M1676" i="36"/>
  <c r="O1676" i="36"/>
  <c r="Q1676" i="36"/>
  <c r="S1676" i="36"/>
  <c r="U1676" i="36"/>
  <c r="W1676" i="36"/>
  <c r="Y1676" i="36"/>
  <c r="AA1676" i="36"/>
  <c r="AC1676" i="36"/>
  <c r="AE1676" i="36"/>
  <c r="AG1676" i="36"/>
  <c r="AI1676" i="36"/>
  <c r="AK1676" i="36"/>
  <c r="AM1676" i="36"/>
  <c r="AO1676" i="36"/>
  <c r="AQ1676" i="36"/>
  <c r="AS1676" i="36"/>
  <c r="AU1676" i="36"/>
  <c r="AW1676" i="36"/>
  <c r="AY1676" i="36"/>
  <c r="BA1676" i="36"/>
  <c r="K1677" i="36"/>
  <c r="M1677" i="36"/>
  <c r="O1677" i="36"/>
  <c r="Q1677" i="36"/>
  <c r="S1677" i="36"/>
  <c r="U1677" i="36"/>
  <c r="W1677" i="36"/>
  <c r="Y1677" i="36"/>
  <c r="AA1677" i="36"/>
  <c r="AC1677" i="36"/>
  <c r="AE1677" i="36"/>
  <c r="AG1677" i="36"/>
  <c r="AI1677" i="36"/>
  <c r="AK1677" i="36"/>
  <c r="AM1677" i="36"/>
  <c r="AO1677" i="36"/>
  <c r="AQ1677" i="36"/>
  <c r="AS1677" i="36"/>
  <c r="AU1677" i="36"/>
  <c r="AW1677" i="36"/>
  <c r="AY1677" i="36"/>
  <c r="BA1677" i="36"/>
  <c r="K1678" i="36"/>
  <c r="M1678" i="36"/>
  <c r="O1678" i="36"/>
  <c r="Q1678" i="36"/>
  <c r="S1678" i="36"/>
  <c r="U1678" i="36"/>
  <c r="W1678" i="36"/>
  <c r="Y1678" i="36"/>
  <c r="AA1678" i="36"/>
  <c r="AC1678" i="36"/>
  <c r="AE1678" i="36"/>
  <c r="AG1678" i="36"/>
  <c r="AI1678" i="36"/>
  <c r="AK1678" i="36"/>
  <c r="AM1678" i="36"/>
  <c r="AO1678" i="36"/>
  <c r="AQ1678" i="36"/>
  <c r="AS1678" i="36"/>
  <c r="AU1678" i="36"/>
  <c r="AW1678" i="36"/>
  <c r="AY1678" i="36"/>
  <c r="BA1678" i="36"/>
  <c r="K1679" i="36"/>
  <c r="M1679" i="36"/>
  <c r="O1679" i="36"/>
  <c r="Q1679" i="36"/>
  <c r="S1679" i="36"/>
  <c r="U1679" i="36"/>
  <c r="W1679" i="36"/>
  <c r="Y1679" i="36"/>
  <c r="AA1679" i="36"/>
  <c r="AC1679" i="36"/>
  <c r="AE1679" i="36"/>
  <c r="AG1679" i="36"/>
  <c r="AI1679" i="36"/>
  <c r="AK1679" i="36"/>
  <c r="AM1679" i="36"/>
  <c r="AO1679" i="36"/>
  <c r="AQ1679" i="36"/>
  <c r="AS1679" i="36"/>
  <c r="AU1679" i="36"/>
  <c r="AW1679" i="36"/>
  <c r="AY1679" i="36"/>
  <c r="BA1679" i="36"/>
  <c r="K1680" i="36"/>
  <c r="M1680" i="36"/>
  <c r="O1680" i="36"/>
  <c r="Q1680" i="36"/>
  <c r="S1680" i="36"/>
  <c r="U1680" i="36"/>
  <c r="W1680" i="36"/>
  <c r="Y1680" i="36"/>
  <c r="AA1680" i="36"/>
  <c r="AC1680" i="36"/>
  <c r="AE1680" i="36"/>
  <c r="AG1680" i="36"/>
  <c r="AI1680" i="36"/>
  <c r="AK1680" i="36"/>
  <c r="AM1680" i="36"/>
  <c r="AO1680" i="36"/>
  <c r="AQ1680" i="36"/>
  <c r="AS1680" i="36"/>
  <c r="AU1680" i="36"/>
  <c r="AW1680" i="36"/>
  <c r="AY1680" i="36"/>
  <c r="BA1680" i="36"/>
  <c r="K1681" i="36"/>
  <c r="M1681" i="36"/>
  <c r="O1681" i="36"/>
  <c r="Q1681" i="36"/>
  <c r="S1681" i="36"/>
  <c r="U1681" i="36"/>
  <c r="W1681" i="36"/>
  <c r="Y1681" i="36"/>
  <c r="AA1681" i="36"/>
  <c r="AC1681" i="36"/>
  <c r="AE1681" i="36"/>
  <c r="AG1681" i="36"/>
  <c r="AI1681" i="36"/>
  <c r="AK1681" i="36"/>
  <c r="AM1681" i="36"/>
  <c r="AO1681" i="36"/>
  <c r="AQ1681" i="36"/>
  <c r="AS1681" i="36"/>
  <c r="AU1681" i="36"/>
  <c r="AW1681" i="36"/>
  <c r="AY1681" i="36"/>
  <c r="BA1681" i="36"/>
  <c r="K1682" i="36"/>
  <c r="M1682" i="36"/>
  <c r="O1682" i="36"/>
  <c r="Q1682" i="36"/>
  <c r="S1682" i="36"/>
  <c r="U1682" i="36"/>
  <c r="W1682" i="36"/>
  <c r="Y1682" i="36"/>
  <c r="AA1682" i="36"/>
  <c r="AC1682" i="36"/>
  <c r="AE1682" i="36"/>
  <c r="AG1682" i="36"/>
  <c r="AI1682" i="36"/>
  <c r="AK1682" i="36"/>
  <c r="AM1682" i="36"/>
  <c r="AO1682" i="36"/>
  <c r="AQ1682" i="36"/>
  <c r="AS1682" i="36"/>
  <c r="AU1682" i="36"/>
  <c r="AW1682" i="36"/>
  <c r="AY1682" i="36"/>
  <c r="BA1682" i="36"/>
  <c r="K1683" i="36"/>
  <c r="M1683" i="36"/>
  <c r="O1683" i="36"/>
  <c r="Q1683" i="36"/>
  <c r="S1683" i="36"/>
  <c r="U1683" i="36"/>
  <c r="W1683" i="36"/>
  <c r="Y1683" i="36"/>
  <c r="AA1683" i="36"/>
  <c r="AC1683" i="36"/>
  <c r="AE1683" i="36"/>
  <c r="AG1683" i="36"/>
  <c r="AI1683" i="36"/>
  <c r="AK1683" i="36"/>
  <c r="AM1683" i="36"/>
  <c r="AO1683" i="36"/>
  <c r="AQ1683" i="36"/>
  <c r="AS1683" i="36"/>
  <c r="AU1683" i="36"/>
  <c r="AW1683" i="36"/>
  <c r="AY1683" i="36"/>
  <c r="BA1683" i="36"/>
  <c r="K1684" i="36"/>
  <c r="M1684" i="36"/>
  <c r="O1684" i="36"/>
  <c r="Q1684" i="36"/>
  <c r="S1684" i="36"/>
  <c r="U1684" i="36"/>
  <c r="W1684" i="36"/>
  <c r="Y1684" i="36"/>
  <c r="AA1684" i="36"/>
  <c r="AC1684" i="36"/>
  <c r="AE1684" i="36"/>
  <c r="AG1684" i="36"/>
  <c r="AI1684" i="36"/>
  <c r="AK1684" i="36"/>
  <c r="AM1684" i="36"/>
  <c r="AO1684" i="36"/>
  <c r="AQ1684" i="36"/>
  <c r="AS1684" i="36"/>
  <c r="AU1684" i="36"/>
  <c r="AW1684" i="36"/>
  <c r="AY1684" i="36"/>
  <c r="BA1684" i="36"/>
  <c r="K1685" i="36"/>
  <c r="M1685" i="36"/>
  <c r="O1685" i="36"/>
  <c r="Q1685" i="36"/>
  <c r="S1685" i="36"/>
  <c r="U1685" i="36"/>
  <c r="W1685" i="36"/>
  <c r="Y1685" i="36"/>
  <c r="AA1685" i="36"/>
  <c r="AC1685" i="36"/>
  <c r="AE1685" i="36"/>
  <c r="AG1685" i="36"/>
  <c r="AI1685" i="36"/>
  <c r="AK1685" i="36"/>
  <c r="AM1685" i="36"/>
  <c r="AO1685" i="36"/>
  <c r="AQ1685" i="36"/>
  <c r="AS1685" i="36"/>
  <c r="AU1685" i="36"/>
  <c r="AW1685" i="36"/>
  <c r="AY1685" i="36"/>
  <c r="BA1685" i="36"/>
  <c r="K1686" i="36"/>
  <c r="M1686" i="36"/>
  <c r="O1686" i="36"/>
  <c r="Q1686" i="36"/>
  <c r="S1686" i="36"/>
  <c r="U1686" i="36"/>
  <c r="W1686" i="36"/>
  <c r="Y1686" i="36"/>
  <c r="AA1686" i="36"/>
  <c r="AC1686" i="36"/>
  <c r="AE1686" i="36"/>
  <c r="AG1686" i="36"/>
  <c r="AI1686" i="36"/>
  <c r="AK1686" i="36"/>
  <c r="AM1686" i="36"/>
  <c r="AO1686" i="36"/>
  <c r="AQ1686" i="36"/>
  <c r="AS1686" i="36"/>
  <c r="AU1686" i="36"/>
  <c r="AW1686" i="36"/>
  <c r="AY1686" i="36"/>
  <c r="BA1686" i="36"/>
  <c r="K1687" i="36"/>
  <c r="M1687" i="36"/>
  <c r="O1687" i="36"/>
  <c r="Q1687" i="36"/>
  <c r="S1687" i="36"/>
  <c r="U1687" i="36"/>
  <c r="W1687" i="36"/>
  <c r="Y1687" i="36"/>
  <c r="AA1687" i="36"/>
  <c r="AC1687" i="36"/>
  <c r="AE1687" i="36"/>
  <c r="AG1687" i="36"/>
  <c r="AI1687" i="36"/>
  <c r="AK1687" i="36"/>
  <c r="AM1687" i="36"/>
  <c r="AO1687" i="36"/>
  <c r="AQ1687" i="36"/>
  <c r="AS1687" i="36"/>
  <c r="AU1687" i="36"/>
  <c r="AW1687" i="36"/>
  <c r="AY1687" i="36"/>
  <c r="BA1687" i="36"/>
  <c r="K1688" i="36"/>
  <c r="M1688" i="36"/>
  <c r="O1688" i="36"/>
  <c r="Q1688" i="36"/>
  <c r="S1688" i="36"/>
  <c r="U1688" i="36"/>
  <c r="W1688" i="36"/>
  <c r="Y1688" i="36"/>
  <c r="AA1688" i="36"/>
  <c r="AC1688" i="36"/>
  <c r="AE1688" i="36"/>
  <c r="AG1688" i="36"/>
  <c r="AI1688" i="36"/>
  <c r="AK1688" i="36"/>
  <c r="AM1688" i="36"/>
  <c r="AO1688" i="36"/>
  <c r="AQ1688" i="36"/>
  <c r="AS1688" i="36"/>
  <c r="AU1688" i="36"/>
  <c r="AW1688" i="36"/>
  <c r="AY1688" i="36"/>
  <c r="BA1688" i="36"/>
  <c r="K1689" i="36"/>
  <c r="M1689" i="36"/>
  <c r="O1689" i="36"/>
  <c r="Q1689" i="36"/>
  <c r="S1689" i="36"/>
  <c r="U1689" i="36"/>
  <c r="W1689" i="36"/>
  <c r="Y1689" i="36"/>
  <c r="AA1689" i="36"/>
  <c r="AC1689" i="36"/>
  <c r="AE1689" i="36"/>
  <c r="AG1689" i="36"/>
  <c r="AI1689" i="36"/>
  <c r="AK1689" i="36"/>
  <c r="AM1689" i="36"/>
  <c r="AO1689" i="36"/>
  <c r="AQ1689" i="36"/>
  <c r="AS1689" i="36"/>
  <c r="AU1689" i="36"/>
  <c r="AW1689" i="36"/>
  <c r="AY1689" i="36"/>
  <c r="BA1689" i="36"/>
  <c r="K1690" i="36"/>
  <c r="M1690" i="36"/>
  <c r="O1690" i="36"/>
  <c r="Q1690" i="36"/>
  <c r="S1690" i="36"/>
  <c r="U1690" i="36"/>
  <c r="W1690" i="36"/>
  <c r="Y1690" i="36"/>
  <c r="AA1690" i="36"/>
  <c r="AC1690" i="36"/>
  <c r="AE1690" i="36"/>
  <c r="AG1690" i="36"/>
  <c r="AI1690" i="36"/>
  <c r="AK1690" i="36"/>
  <c r="AM1690" i="36"/>
  <c r="AO1690" i="36"/>
  <c r="AQ1690" i="36"/>
  <c r="AS1690" i="36"/>
  <c r="AU1690" i="36"/>
  <c r="AW1690" i="36"/>
  <c r="AY1690" i="36"/>
  <c r="BA1690" i="36"/>
  <c r="K1691" i="36"/>
  <c r="M1691" i="36"/>
  <c r="O1691" i="36"/>
  <c r="Q1691" i="36"/>
  <c r="S1691" i="36"/>
  <c r="U1691" i="36"/>
  <c r="W1691" i="36"/>
  <c r="Y1691" i="36"/>
  <c r="AA1691" i="36"/>
  <c r="AC1691" i="36"/>
  <c r="AE1691" i="36"/>
  <c r="AG1691" i="36"/>
  <c r="AI1691" i="36"/>
  <c r="AK1691" i="36"/>
  <c r="AM1691" i="36"/>
  <c r="AO1691" i="36"/>
  <c r="AQ1691" i="36"/>
  <c r="AS1691" i="36"/>
  <c r="AU1691" i="36"/>
  <c r="AW1691" i="36"/>
  <c r="AY1691" i="36"/>
  <c r="BA1691" i="36"/>
  <c r="K1692" i="36"/>
  <c r="M1692" i="36"/>
  <c r="O1692" i="36"/>
  <c r="Q1692" i="36"/>
  <c r="S1692" i="36"/>
  <c r="U1692" i="36"/>
  <c r="W1692" i="36"/>
  <c r="Y1692" i="36"/>
  <c r="AA1692" i="36"/>
  <c r="AC1692" i="36"/>
  <c r="AE1692" i="36"/>
  <c r="AG1692" i="36"/>
  <c r="AI1692" i="36"/>
  <c r="AK1692" i="36"/>
  <c r="AM1692" i="36"/>
  <c r="AO1692" i="36"/>
  <c r="AQ1692" i="36"/>
  <c r="AS1692" i="36"/>
  <c r="AU1692" i="36"/>
  <c r="AW1692" i="36"/>
  <c r="AY1692" i="36"/>
  <c r="BA1692" i="36"/>
  <c r="K1693" i="36"/>
  <c r="M1693" i="36"/>
  <c r="O1693" i="36"/>
  <c r="Q1693" i="36"/>
  <c r="S1693" i="36"/>
  <c r="U1693" i="36"/>
  <c r="W1693" i="36"/>
  <c r="Y1693" i="36"/>
  <c r="AA1693" i="36"/>
  <c r="AC1693" i="36"/>
  <c r="AE1693" i="36"/>
  <c r="AG1693" i="36"/>
  <c r="AI1693" i="36"/>
  <c r="AK1693" i="36"/>
  <c r="AM1693" i="36"/>
  <c r="AO1693" i="36"/>
  <c r="AQ1693" i="36"/>
  <c r="AS1693" i="36"/>
  <c r="AU1693" i="36"/>
  <c r="AW1693" i="36"/>
  <c r="AY1693" i="36"/>
  <c r="BA1693" i="36"/>
  <c r="K1694" i="36"/>
  <c r="M1694" i="36"/>
  <c r="O1694" i="36"/>
  <c r="Q1694" i="36"/>
  <c r="S1694" i="36"/>
  <c r="U1694" i="36"/>
  <c r="W1694" i="36"/>
  <c r="Y1694" i="36"/>
  <c r="AA1694" i="36"/>
  <c r="AC1694" i="36"/>
  <c r="AE1694" i="36"/>
  <c r="AG1694" i="36"/>
  <c r="AI1694" i="36"/>
  <c r="AK1694" i="36"/>
  <c r="AM1694" i="36"/>
  <c r="AO1694" i="36"/>
  <c r="AQ1694" i="36"/>
  <c r="AS1694" i="36"/>
  <c r="AU1694" i="36"/>
  <c r="AW1694" i="36"/>
  <c r="AY1694" i="36"/>
  <c r="BA1694" i="36"/>
  <c r="K1695" i="36"/>
  <c r="M1695" i="36"/>
  <c r="O1695" i="36"/>
  <c r="Q1695" i="36"/>
  <c r="S1695" i="36"/>
  <c r="U1695" i="36"/>
  <c r="W1695" i="36"/>
  <c r="Y1695" i="36"/>
  <c r="AA1695" i="36"/>
  <c r="AC1695" i="36"/>
  <c r="AE1695" i="36"/>
  <c r="AG1695" i="36"/>
  <c r="AI1695" i="36"/>
  <c r="AK1695" i="36"/>
  <c r="AM1695" i="36"/>
  <c r="AO1695" i="36"/>
  <c r="AQ1695" i="36"/>
  <c r="AS1695" i="36"/>
  <c r="AU1695" i="36"/>
  <c r="AW1695" i="36"/>
  <c r="AY1695" i="36"/>
  <c r="BA1695" i="36"/>
  <c r="K1696" i="36"/>
  <c r="M1696" i="36"/>
  <c r="O1696" i="36"/>
  <c r="Q1696" i="36"/>
  <c r="S1696" i="36"/>
  <c r="U1696" i="36"/>
  <c r="W1696" i="36"/>
  <c r="Y1696" i="36"/>
  <c r="AA1696" i="36"/>
  <c r="AC1696" i="36"/>
  <c r="AE1696" i="36"/>
  <c r="AG1696" i="36"/>
  <c r="AI1696" i="36"/>
  <c r="AK1696" i="36"/>
  <c r="AM1696" i="36"/>
  <c r="AO1696" i="36"/>
  <c r="AQ1696" i="36"/>
  <c r="AS1696" i="36"/>
  <c r="AU1696" i="36"/>
  <c r="AW1696" i="36"/>
  <c r="AY1696" i="36"/>
  <c r="BA1696" i="36"/>
  <c r="K1697" i="36"/>
  <c r="M1697" i="36"/>
  <c r="O1697" i="36"/>
  <c r="Q1697" i="36"/>
  <c r="S1697" i="36"/>
  <c r="U1697" i="36"/>
  <c r="W1697" i="36"/>
  <c r="Y1697" i="36"/>
  <c r="AA1697" i="36"/>
  <c r="AC1697" i="36"/>
  <c r="AE1697" i="36"/>
  <c r="AG1697" i="36"/>
  <c r="AI1697" i="36"/>
  <c r="AK1697" i="36"/>
  <c r="AM1697" i="36"/>
  <c r="AO1697" i="36"/>
  <c r="AQ1697" i="36"/>
  <c r="AS1697" i="36"/>
  <c r="AU1697" i="36"/>
  <c r="AW1697" i="36"/>
  <c r="AY1697" i="36"/>
  <c r="BA1697" i="36"/>
  <c r="K1698" i="36"/>
  <c r="M1698" i="36"/>
  <c r="O1698" i="36"/>
  <c r="Q1698" i="36"/>
  <c r="S1698" i="36"/>
  <c r="U1698" i="36"/>
  <c r="W1698" i="36"/>
  <c r="Y1698" i="36"/>
  <c r="AA1698" i="36"/>
  <c r="AC1698" i="36"/>
  <c r="AE1698" i="36"/>
  <c r="AG1698" i="36"/>
  <c r="AI1698" i="36"/>
  <c r="AK1698" i="36"/>
  <c r="AM1698" i="36"/>
  <c r="AO1698" i="36"/>
  <c r="AQ1698" i="36"/>
  <c r="AS1698" i="36"/>
  <c r="AU1698" i="36"/>
  <c r="AW1698" i="36"/>
  <c r="AY1698" i="36"/>
  <c r="BA1698" i="36"/>
  <c r="K1699" i="36"/>
  <c r="M1699" i="36"/>
  <c r="O1699" i="36"/>
  <c r="Q1699" i="36"/>
  <c r="S1699" i="36"/>
  <c r="U1699" i="36"/>
  <c r="W1699" i="36"/>
  <c r="Y1699" i="36"/>
  <c r="AA1699" i="36"/>
  <c r="AC1699" i="36"/>
  <c r="AE1699" i="36"/>
  <c r="AG1699" i="36"/>
  <c r="AI1699" i="36"/>
  <c r="AK1699" i="36"/>
  <c r="AM1699" i="36"/>
  <c r="AO1699" i="36"/>
  <c r="AQ1699" i="36"/>
  <c r="AS1699" i="36"/>
  <c r="AU1699" i="36"/>
  <c r="AW1699" i="36"/>
  <c r="AY1699" i="36"/>
  <c r="BA1699" i="36"/>
  <c r="K1700" i="36"/>
  <c r="M1700" i="36"/>
  <c r="O1700" i="36"/>
  <c r="Q1700" i="36"/>
  <c r="S1700" i="36"/>
  <c r="U1700" i="36"/>
  <c r="W1700" i="36"/>
  <c r="Y1700" i="36"/>
  <c r="AA1700" i="36"/>
  <c r="AC1700" i="36"/>
  <c r="AE1700" i="36"/>
  <c r="AG1700" i="36"/>
  <c r="AI1700" i="36"/>
  <c r="AK1700" i="36"/>
  <c r="AM1700" i="36"/>
  <c r="AO1700" i="36"/>
  <c r="AQ1700" i="36"/>
  <c r="AS1700" i="36"/>
  <c r="AU1700" i="36"/>
  <c r="AW1700" i="36"/>
  <c r="AY1700" i="36"/>
  <c r="BA1700" i="36"/>
  <c r="K1701" i="36"/>
  <c r="M1701" i="36"/>
  <c r="O1701" i="36"/>
  <c r="Q1701" i="36"/>
  <c r="S1701" i="36"/>
  <c r="U1701" i="36"/>
  <c r="W1701" i="36"/>
  <c r="Y1701" i="36"/>
  <c r="AA1701" i="36"/>
  <c r="AC1701" i="36"/>
  <c r="AE1701" i="36"/>
  <c r="AG1701" i="36"/>
  <c r="AI1701" i="36"/>
  <c r="AK1701" i="36"/>
  <c r="AM1701" i="36"/>
  <c r="AO1701" i="36"/>
  <c r="AQ1701" i="36"/>
  <c r="AS1701" i="36"/>
  <c r="AU1701" i="36"/>
  <c r="AW1701" i="36"/>
  <c r="AY1701" i="36"/>
  <c r="BA1701" i="36"/>
  <c r="K1702" i="36"/>
  <c r="M1702" i="36"/>
  <c r="O1702" i="36"/>
  <c r="Q1702" i="36"/>
  <c r="S1702" i="36"/>
  <c r="U1702" i="36"/>
  <c r="W1702" i="36"/>
  <c r="Y1702" i="36"/>
  <c r="AA1702" i="36"/>
  <c r="AC1702" i="36"/>
  <c r="AE1702" i="36"/>
  <c r="AG1702" i="36"/>
  <c r="AI1702" i="36"/>
  <c r="AK1702" i="36"/>
  <c r="AM1702" i="36"/>
  <c r="AO1702" i="36"/>
  <c r="AQ1702" i="36"/>
  <c r="AS1702" i="36"/>
  <c r="AU1702" i="36"/>
  <c r="AW1702" i="36"/>
  <c r="AY1702" i="36"/>
  <c r="BA1702" i="36"/>
  <c r="K1703" i="36"/>
  <c r="M1703" i="36"/>
  <c r="O1703" i="36"/>
  <c r="Q1703" i="36"/>
  <c r="S1703" i="36"/>
  <c r="U1703" i="36"/>
  <c r="W1703" i="36"/>
  <c r="Y1703" i="36"/>
  <c r="AA1703" i="36"/>
  <c r="AC1703" i="36"/>
  <c r="AE1703" i="36"/>
  <c r="AG1703" i="36"/>
  <c r="AI1703" i="36"/>
  <c r="AK1703" i="36"/>
  <c r="AM1703" i="36"/>
  <c r="AO1703" i="36"/>
  <c r="AQ1703" i="36"/>
  <c r="AS1703" i="36"/>
  <c r="AU1703" i="36"/>
  <c r="AW1703" i="36"/>
  <c r="AY1703" i="36"/>
  <c r="BA1703" i="36"/>
  <c r="K1704" i="36"/>
  <c r="M1704" i="36"/>
  <c r="O1704" i="36"/>
  <c r="Q1704" i="36"/>
  <c r="S1704" i="36"/>
  <c r="U1704" i="36"/>
  <c r="W1704" i="36"/>
  <c r="Y1704" i="36"/>
  <c r="AA1704" i="36"/>
  <c r="AC1704" i="36"/>
  <c r="AE1704" i="36"/>
  <c r="AG1704" i="36"/>
  <c r="AI1704" i="36"/>
  <c r="AK1704" i="36"/>
  <c r="AM1704" i="36"/>
  <c r="AO1704" i="36"/>
  <c r="AQ1704" i="36"/>
  <c r="AS1704" i="36"/>
  <c r="AU1704" i="36"/>
  <c r="AW1704" i="36"/>
  <c r="AY1704" i="36"/>
  <c r="BA1704" i="36"/>
  <c r="K1705" i="36"/>
  <c r="M1705" i="36"/>
  <c r="O1705" i="36"/>
  <c r="Q1705" i="36"/>
  <c r="S1705" i="36"/>
  <c r="U1705" i="36"/>
  <c r="W1705" i="36"/>
  <c r="Y1705" i="36"/>
  <c r="AA1705" i="36"/>
  <c r="AC1705" i="36"/>
  <c r="AE1705" i="36"/>
  <c r="AG1705" i="36"/>
  <c r="AI1705" i="36"/>
  <c r="AK1705" i="36"/>
  <c r="AM1705" i="36"/>
  <c r="AO1705" i="36"/>
  <c r="AQ1705" i="36"/>
  <c r="AS1705" i="36"/>
  <c r="AU1705" i="36"/>
  <c r="AW1705" i="36"/>
  <c r="AY1705" i="36"/>
  <c r="BA1705" i="36"/>
  <c r="K1706" i="36"/>
  <c r="M1706" i="36"/>
  <c r="O1706" i="36"/>
  <c r="Q1706" i="36"/>
  <c r="S1706" i="36"/>
  <c r="U1706" i="36"/>
  <c r="W1706" i="36"/>
  <c r="Y1706" i="36"/>
  <c r="AA1706" i="36"/>
  <c r="AC1706" i="36"/>
  <c r="AE1706" i="36"/>
  <c r="AG1706" i="36"/>
  <c r="AI1706" i="36"/>
  <c r="AK1706" i="36"/>
  <c r="AM1706" i="36"/>
  <c r="AO1706" i="36"/>
  <c r="AQ1706" i="36"/>
  <c r="AS1706" i="36"/>
  <c r="AU1706" i="36"/>
  <c r="AW1706" i="36"/>
  <c r="AY1706" i="36"/>
  <c r="BA1706" i="36"/>
  <c r="K1707" i="36"/>
  <c r="M1707" i="36"/>
  <c r="O1707" i="36"/>
  <c r="Q1707" i="36"/>
  <c r="S1707" i="36"/>
  <c r="U1707" i="36"/>
  <c r="W1707" i="36"/>
  <c r="Y1707" i="36"/>
  <c r="AA1707" i="36"/>
  <c r="AC1707" i="36"/>
  <c r="AE1707" i="36"/>
  <c r="AG1707" i="36"/>
  <c r="AI1707" i="36"/>
  <c r="AK1707" i="36"/>
  <c r="AM1707" i="36"/>
  <c r="AO1707" i="36"/>
  <c r="AQ1707" i="36"/>
  <c r="AS1707" i="36"/>
  <c r="AU1707" i="36"/>
  <c r="AW1707" i="36"/>
  <c r="AY1707" i="36"/>
  <c r="BA1707" i="36"/>
  <c r="K1708" i="36"/>
  <c r="M1708" i="36"/>
  <c r="O1708" i="36"/>
  <c r="Q1708" i="36"/>
  <c r="S1708" i="36"/>
  <c r="U1708" i="36"/>
  <c r="W1708" i="36"/>
  <c r="Y1708" i="36"/>
  <c r="AA1708" i="36"/>
  <c r="AC1708" i="36"/>
  <c r="AE1708" i="36"/>
  <c r="AG1708" i="36"/>
  <c r="AI1708" i="36"/>
  <c r="AK1708" i="36"/>
  <c r="AM1708" i="36"/>
  <c r="AO1708" i="36"/>
  <c r="AQ1708" i="36"/>
  <c r="AS1708" i="36"/>
  <c r="AU1708" i="36"/>
  <c r="AW1708" i="36"/>
  <c r="AY1708" i="36"/>
  <c r="BA1708" i="36"/>
  <c r="K1709" i="36"/>
  <c r="M1709" i="36"/>
  <c r="O1709" i="36"/>
  <c r="Q1709" i="36"/>
  <c r="S1709" i="36"/>
  <c r="U1709" i="36"/>
  <c r="W1709" i="36"/>
  <c r="Y1709" i="36"/>
  <c r="AA1709" i="36"/>
  <c r="AC1709" i="36"/>
  <c r="AE1709" i="36"/>
  <c r="AG1709" i="36"/>
  <c r="AI1709" i="36"/>
  <c r="AK1709" i="36"/>
  <c r="AM1709" i="36"/>
  <c r="AO1709" i="36"/>
  <c r="AQ1709" i="36"/>
  <c r="AS1709" i="36"/>
  <c r="AU1709" i="36"/>
  <c r="AW1709" i="36"/>
  <c r="AY1709" i="36"/>
  <c r="BA1709" i="36"/>
  <c r="K1710" i="36"/>
  <c r="M1710" i="36"/>
  <c r="O1710" i="36"/>
  <c r="Q1710" i="36"/>
  <c r="S1710" i="36"/>
  <c r="U1710" i="36"/>
  <c r="W1710" i="36"/>
  <c r="Y1710" i="36"/>
  <c r="AA1710" i="36"/>
  <c r="AC1710" i="36"/>
  <c r="AE1710" i="36"/>
  <c r="AG1710" i="36"/>
  <c r="AI1710" i="36"/>
  <c r="AK1710" i="36"/>
  <c r="AM1710" i="36"/>
  <c r="AO1710" i="36"/>
  <c r="AQ1710" i="36"/>
  <c r="AS1710" i="36"/>
  <c r="AU1710" i="36"/>
  <c r="AW1710" i="36"/>
  <c r="AY1710" i="36"/>
  <c r="BA1710" i="36"/>
  <c r="K1711" i="36"/>
  <c r="M1711" i="36"/>
  <c r="O1711" i="36"/>
  <c r="Q1711" i="36"/>
  <c r="S1711" i="36"/>
  <c r="U1711" i="36"/>
  <c r="W1711" i="36"/>
  <c r="Y1711" i="36"/>
  <c r="AA1711" i="36"/>
  <c r="AC1711" i="36"/>
  <c r="AE1711" i="36"/>
  <c r="AG1711" i="36"/>
  <c r="AI1711" i="36"/>
  <c r="AK1711" i="36"/>
  <c r="AM1711" i="36"/>
  <c r="AO1711" i="36"/>
  <c r="AQ1711" i="36"/>
  <c r="AS1711" i="36"/>
  <c r="AU1711" i="36"/>
  <c r="AW1711" i="36"/>
  <c r="AY1711" i="36"/>
  <c r="BA1711" i="36"/>
  <c r="K1712" i="36"/>
  <c r="M1712" i="36"/>
  <c r="O1712" i="36"/>
  <c r="Q1712" i="36"/>
  <c r="S1712" i="36"/>
  <c r="U1712" i="36"/>
  <c r="W1712" i="36"/>
  <c r="Y1712" i="36"/>
  <c r="AA1712" i="36"/>
  <c r="AC1712" i="36"/>
  <c r="AE1712" i="36"/>
  <c r="AG1712" i="36"/>
  <c r="AI1712" i="36"/>
  <c r="AK1712" i="36"/>
  <c r="AM1712" i="36"/>
  <c r="AO1712" i="36"/>
  <c r="AQ1712" i="36"/>
  <c r="AS1712" i="36"/>
  <c r="AU1712" i="36"/>
  <c r="AW1712" i="36"/>
  <c r="AY1712" i="36"/>
  <c r="BA1712" i="36"/>
  <c r="K1713" i="36"/>
  <c r="M1713" i="36"/>
  <c r="O1713" i="36"/>
  <c r="Q1713" i="36"/>
  <c r="S1713" i="36"/>
  <c r="U1713" i="36"/>
  <c r="W1713" i="36"/>
  <c r="Y1713" i="36"/>
  <c r="AA1713" i="36"/>
  <c r="AC1713" i="36"/>
  <c r="AE1713" i="36"/>
  <c r="AG1713" i="36"/>
  <c r="AI1713" i="36"/>
  <c r="AK1713" i="36"/>
  <c r="AM1713" i="36"/>
  <c r="AO1713" i="36"/>
  <c r="AQ1713" i="36"/>
  <c r="AS1713" i="36"/>
  <c r="AU1713" i="36"/>
  <c r="AW1713" i="36"/>
  <c r="AY1713" i="36"/>
  <c r="BA1713" i="36"/>
  <c r="K1714" i="36"/>
  <c r="M1714" i="36"/>
  <c r="O1714" i="36"/>
  <c r="Q1714" i="36"/>
  <c r="S1714" i="36"/>
  <c r="U1714" i="36"/>
  <c r="W1714" i="36"/>
  <c r="Y1714" i="36"/>
  <c r="AA1714" i="36"/>
  <c r="AC1714" i="36"/>
  <c r="AE1714" i="36"/>
  <c r="AG1714" i="36"/>
  <c r="AI1714" i="36"/>
  <c r="AK1714" i="36"/>
  <c r="AM1714" i="36"/>
  <c r="AO1714" i="36"/>
  <c r="AQ1714" i="36"/>
  <c r="AS1714" i="36"/>
  <c r="AU1714" i="36"/>
  <c r="AW1714" i="36"/>
  <c r="AY1714" i="36"/>
  <c r="BA1714" i="36"/>
  <c r="K1715" i="36"/>
  <c r="M1715" i="36"/>
  <c r="O1715" i="36"/>
  <c r="Q1715" i="36"/>
  <c r="S1715" i="36"/>
  <c r="U1715" i="36"/>
  <c r="W1715" i="36"/>
  <c r="Y1715" i="36"/>
  <c r="AA1715" i="36"/>
  <c r="AC1715" i="36"/>
  <c r="AE1715" i="36"/>
  <c r="AG1715" i="36"/>
  <c r="AI1715" i="36"/>
  <c r="AK1715" i="36"/>
  <c r="AM1715" i="36"/>
  <c r="AO1715" i="36"/>
  <c r="AQ1715" i="36"/>
  <c r="AS1715" i="36"/>
  <c r="AU1715" i="36"/>
  <c r="AW1715" i="36"/>
  <c r="AY1715" i="36"/>
  <c r="BA1715" i="36"/>
  <c r="K1716" i="36"/>
  <c r="M1716" i="36"/>
  <c r="O1716" i="36"/>
  <c r="Q1716" i="36"/>
  <c r="S1716" i="36"/>
  <c r="U1716" i="36"/>
  <c r="W1716" i="36"/>
  <c r="Y1716" i="36"/>
  <c r="AA1716" i="36"/>
  <c r="AC1716" i="36"/>
  <c r="AE1716" i="36"/>
  <c r="AG1716" i="36"/>
  <c r="AI1716" i="36"/>
  <c r="AK1716" i="36"/>
  <c r="AM1716" i="36"/>
  <c r="AO1716" i="36"/>
  <c r="AQ1716" i="36"/>
  <c r="AS1716" i="36"/>
  <c r="AU1716" i="36"/>
  <c r="AW1716" i="36"/>
  <c r="AY1716" i="36"/>
  <c r="BA1716" i="36"/>
  <c r="K1717" i="36"/>
  <c r="M1717" i="36"/>
  <c r="O1717" i="36"/>
  <c r="Q1717" i="36"/>
  <c r="S1717" i="36"/>
  <c r="U1717" i="36"/>
  <c r="W1717" i="36"/>
  <c r="Y1717" i="36"/>
  <c r="AA1717" i="36"/>
  <c r="AC1717" i="36"/>
  <c r="AE1717" i="36"/>
  <c r="AG1717" i="36"/>
  <c r="AI1717" i="36"/>
  <c r="AK1717" i="36"/>
  <c r="AM1717" i="36"/>
  <c r="AO1717" i="36"/>
  <c r="AQ1717" i="36"/>
  <c r="AS1717" i="36"/>
  <c r="AU1717" i="36"/>
  <c r="AW1717" i="36"/>
  <c r="AY1717" i="36"/>
  <c r="BA1717" i="36"/>
  <c r="K1718" i="36"/>
  <c r="M1718" i="36"/>
  <c r="O1718" i="36"/>
  <c r="Q1718" i="36"/>
  <c r="S1718" i="36"/>
  <c r="U1718" i="36"/>
  <c r="W1718" i="36"/>
  <c r="Y1718" i="36"/>
  <c r="AA1718" i="36"/>
  <c r="AC1718" i="36"/>
  <c r="AE1718" i="36"/>
  <c r="AG1718" i="36"/>
  <c r="AI1718" i="36"/>
  <c r="AK1718" i="36"/>
  <c r="AM1718" i="36"/>
  <c r="AO1718" i="36"/>
  <c r="AQ1718" i="36"/>
  <c r="AS1718" i="36"/>
  <c r="AU1718" i="36"/>
  <c r="AW1718" i="36"/>
  <c r="AY1718" i="36"/>
  <c r="BA1718" i="36"/>
  <c r="K1719" i="36"/>
  <c r="M1719" i="36"/>
  <c r="O1719" i="36"/>
  <c r="Q1719" i="36"/>
  <c r="S1719" i="36"/>
  <c r="U1719" i="36"/>
  <c r="W1719" i="36"/>
  <c r="Y1719" i="36"/>
  <c r="AA1719" i="36"/>
  <c r="AC1719" i="36"/>
  <c r="AE1719" i="36"/>
  <c r="AG1719" i="36"/>
  <c r="AI1719" i="36"/>
  <c r="AK1719" i="36"/>
  <c r="AM1719" i="36"/>
  <c r="AO1719" i="36"/>
  <c r="AQ1719" i="36"/>
  <c r="AS1719" i="36"/>
  <c r="AU1719" i="36"/>
  <c r="AW1719" i="36"/>
  <c r="AY1719" i="36"/>
  <c r="BA1719" i="36"/>
  <c r="K1720" i="36"/>
  <c r="M1720" i="36"/>
  <c r="O1720" i="36"/>
  <c r="Q1720" i="36"/>
  <c r="S1720" i="36"/>
  <c r="U1720" i="36"/>
  <c r="W1720" i="36"/>
  <c r="Y1720" i="36"/>
  <c r="AA1720" i="36"/>
  <c r="AC1720" i="36"/>
  <c r="AE1720" i="36"/>
  <c r="AG1720" i="36"/>
  <c r="AI1720" i="36"/>
  <c r="AK1720" i="36"/>
  <c r="AM1720" i="36"/>
  <c r="AO1720" i="36"/>
  <c r="AQ1720" i="36"/>
  <c r="AS1720" i="36"/>
  <c r="AU1720" i="36"/>
  <c r="AW1720" i="36"/>
  <c r="AY1720" i="36"/>
  <c r="BA1720" i="36"/>
  <c r="K1721" i="36"/>
  <c r="M1721" i="36"/>
  <c r="O1721" i="36"/>
  <c r="Q1721" i="36"/>
  <c r="S1721" i="36"/>
  <c r="U1721" i="36"/>
  <c r="W1721" i="36"/>
  <c r="Y1721" i="36"/>
  <c r="AA1721" i="36"/>
  <c r="AC1721" i="36"/>
  <c r="AE1721" i="36"/>
  <c r="AG1721" i="36"/>
  <c r="AI1721" i="36"/>
  <c r="AK1721" i="36"/>
  <c r="AM1721" i="36"/>
  <c r="AO1721" i="36"/>
  <c r="AQ1721" i="36"/>
  <c r="AS1721" i="36"/>
  <c r="AU1721" i="36"/>
  <c r="AW1721" i="36"/>
  <c r="AY1721" i="36"/>
  <c r="BA1721" i="36"/>
  <c r="K1722" i="36"/>
  <c r="M1722" i="36"/>
  <c r="O1722" i="36"/>
  <c r="Q1722" i="36"/>
  <c r="S1722" i="36"/>
  <c r="U1722" i="36"/>
  <c r="W1722" i="36"/>
  <c r="Y1722" i="36"/>
  <c r="AA1722" i="36"/>
  <c r="AC1722" i="36"/>
  <c r="AE1722" i="36"/>
  <c r="AG1722" i="36"/>
  <c r="AI1722" i="36"/>
  <c r="AK1722" i="36"/>
  <c r="AM1722" i="36"/>
  <c r="AO1722" i="36"/>
  <c r="AQ1722" i="36"/>
  <c r="AS1722" i="36"/>
  <c r="AU1722" i="36"/>
  <c r="AW1722" i="36"/>
  <c r="AY1722" i="36"/>
  <c r="BA1722" i="36"/>
  <c r="K1723" i="36"/>
  <c r="M1723" i="36"/>
  <c r="O1723" i="36"/>
  <c r="Q1723" i="36"/>
  <c r="S1723" i="36"/>
  <c r="U1723" i="36"/>
  <c r="W1723" i="36"/>
  <c r="Y1723" i="36"/>
  <c r="AA1723" i="36"/>
  <c r="AC1723" i="36"/>
  <c r="AE1723" i="36"/>
  <c r="AG1723" i="36"/>
  <c r="AI1723" i="36"/>
  <c r="AK1723" i="36"/>
  <c r="AM1723" i="36"/>
  <c r="AO1723" i="36"/>
  <c r="AQ1723" i="36"/>
  <c r="AS1723" i="36"/>
  <c r="AU1723" i="36"/>
  <c r="AW1723" i="36"/>
  <c r="AY1723" i="36"/>
  <c r="BA1723" i="36"/>
  <c r="K1724" i="36"/>
  <c r="M1724" i="36"/>
  <c r="O1724" i="36"/>
  <c r="Q1724" i="36"/>
  <c r="S1724" i="36"/>
  <c r="U1724" i="36"/>
  <c r="W1724" i="36"/>
  <c r="Y1724" i="36"/>
  <c r="AA1724" i="36"/>
  <c r="AC1724" i="36"/>
  <c r="AE1724" i="36"/>
  <c r="AG1724" i="36"/>
  <c r="AI1724" i="36"/>
  <c r="AK1724" i="36"/>
  <c r="AM1724" i="36"/>
  <c r="AO1724" i="36"/>
  <c r="AQ1724" i="36"/>
  <c r="AS1724" i="36"/>
  <c r="AU1724" i="36"/>
  <c r="AW1724" i="36"/>
  <c r="AY1724" i="36"/>
  <c r="BA1724" i="36"/>
  <c r="K1725" i="36"/>
  <c r="M1725" i="36"/>
  <c r="O1725" i="36"/>
  <c r="Q1725" i="36"/>
  <c r="S1725" i="36"/>
  <c r="U1725" i="36"/>
  <c r="W1725" i="36"/>
  <c r="Y1725" i="36"/>
  <c r="AA1725" i="36"/>
  <c r="AC1725" i="36"/>
  <c r="AE1725" i="36"/>
  <c r="AG1725" i="36"/>
  <c r="AI1725" i="36"/>
  <c r="AK1725" i="36"/>
  <c r="AM1725" i="36"/>
  <c r="AO1725" i="36"/>
  <c r="AQ1725" i="36"/>
  <c r="AS1725" i="36"/>
  <c r="AU1725" i="36"/>
  <c r="AW1725" i="36"/>
  <c r="AY1725" i="36"/>
  <c r="BA1725" i="36"/>
  <c r="K1726" i="36"/>
  <c r="M1726" i="36"/>
  <c r="O1726" i="36"/>
  <c r="Q1726" i="36"/>
  <c r="S1726" i="36"/>
  <c r="U1726" i="36"/>
  <c r="W1726" i="36"/>
  <c r="Y1726" i="36"/>
  <c r="AA1726" i="36"/>
  <c r="AC1726" i="36"/>
  <c r="AE1726" i="36"/>
  <c r="AG1726" i="36"/>
  <c r="AI1726" i="36"/>
  <c r="AK1726" i="36"/>
  <c r="AM1726" i="36"/>
  <c r="AO1726" i="36"/>
  <c r="AQ1726" i="36"/>
  <c r="AS1726" i="36"/>
  <c r="AU1726" i="36"/>
  <c r="AW1726" i="36"/>
  <c r="AY1726" i="36"/>
  <c r="BA1726" i="36"/>
  <c r="K1727" i="36"/>
  <c r="M1727" i="36"/>
  <c r="O1727" i="36"/>
  <c r="Q1727" i="36"/>
  <c r="S1727" i="36"/>
  <c r="U1727" i="36"/>
  <c r="W1727" i="36"/>
  <c r="Y1727" i="36"/>
  <c r="AA1727" i="36"/>
  <c r="AC1727" i="36"/>
  <c r="AE1727" i="36"/>
  <c r="AG1727" i="36"/>
  <c r="AI1727" i="36"/>
  <c r="AK1727" i="36"/>
  <c r="AM1727" i="36"/>
  <c r="AO1727" i="36"/>
  <c r="AQ1727" i="36"/>
  <c r="AS1727" i="36"/>
  <c r="AU1727" i="36"/>
  <c r="AW1727" i="36"/>
  <c r="AY1727" i="36"/>
  <c r="BA1727" i="36"/>
  <c r="K1728" i="36"/>
  <c r="M1728" i="36"/>
  <c r="O1728" i="36"/>
  <c r="Q1728" i="36"/>
  <c r="S1728" i="36"/>
  <c r="U1728" i="36"/>
  <c r="W1728" i="36"/>
  <c r="Y1728" i="36"/>
  <c r="AA1728" i="36"/>
  <c r="AC1728" i="36"/>
  <c r="AE1728" i="36"/>
  <c r="AG1728" i="36"/>
  <c r="AI1728" i="36"/>
  <c r="AK1728" i="36"/>
  <c r="AM1728" i="36"/>
  <c r="AO1728" i="36"/>
  <c r="AQ1728" i="36"/>
  <c r="AS1728" i="36"/>
  <c r="AU1728" i="36"/>
  <c r="AW1728" i="36"/>
  <c r="AY1728" i="36"/>
  <c r="BA1728" i="36"/>
  <c r="K1729" i="36"/>
  <c r="M1729" i="36"/>
  <c r="O1729" i="36"/>
  <c r="Q1729" i="36"/>
  <c r="S1729" i="36"/>
  <c r="U1729" i="36"/>
  <c r="W1729" i="36"/>
  <c r="Y1729" i="36"/>
  <c r="AA1729" i="36"/>
  <c r="AC1729" i="36"/>
  <c r="AE1729" i="36"/>
  <c r="AG1729" i="36"/>
  <c r="AI1729" i="36"/>
  <c r="AK1729" i="36"/>
  <c r="AM1729" i="36"/>
  <c r="AO1729" i="36"/>
  <c r="AQ1729" i="36"/>
  <c r="AS1729" i="36"/>
  <c r="AU1729" i="36"/>
  <c r="AW1729" i="36"/>
  <c r="AY1729" i="36"/>
  <c r="BA1729" i="36"/>
  <c r="K1730" i="36"/>
  <c r="M1730" i="36"/>
  <c r="O1730" i="36"/>
  <c r="Q1730" i="36"/>
  <c r="S1730" i="36"/>
  <c r="U1730" i="36"/>
  <c r="W1730" i="36"/>
  <c r="Y1730" i="36"/>
  <c r="AA1730" i="36"/>
  <c r="AC1730" i="36"/>
  <c r="AE1730" i="36"/>
  <c r="AG1730" i="36"/>
  <c r="AI1730" i="36"/>
  <c r="AK1730" i="36"/>
  <c r="AM1730" i="36"/>
  <c r="AO1730" i="36"/>
  <c r="AQ1730" i="36"/>
  <c r="AS1730" i="36"/>
  <c r="AU1730" i="36"/>
  <c r="AW1730" i="36"/>
  <c r="AY1730" i="36"/>
  <c r="BA1730" i="36"/>
  <c r="K1731" i="36"/>
  <c r="M1731" i="36"/>
  <c r="O1731" i="36"/>
  <c r="Q1731" i="36"/>
  <c r="S1731" i="36"/>
  <c r="U1731" i="36"/>
  <c r="W1731" i="36"/>
  <c r="Y1731" i="36"/>
  <c r="AA1731" i="36"/>
  <c r="AC1731" i="36"/>
  <c r="AE1731" i="36"/>
  <c r="AG1731" i="36"/>
  <c r="AI1731" i="36"/>
  <c r="AK1731" i="36"/>
  <c r="AM1731" i="36"/>
  <c r="AO1731" i="36"/>
  <c r="AQ1731" i="36"/>
  <c r="AS1731" i="36"/>
  <c r="AU1731" i="36"/>
  <c r="AW1731" i="36"/>
  <c r="AY1731" i="36"/>
  <c r="BA1731" i="36"/>
  <c r="K1732" i="36"/>
  <c r="M1732" i="36"/>
  <c r="O1732" i="36"/>
  <c r="Q1732" i="36"/>
  <c r="S1732" i="36"/>
  <c r="U1732" i="36"/>
  <c r="W1732" i="36"/>
  <c r="Y1732" i="36"/>
  <c r="AA1732" i="36"/>
  <c r="AC1732" i="36"/>
  <c r="AE1732" i="36"/>
  <c r="AG1732" i="36"/>
  <c r="AI1732" i="36"/>
  <c r="AK1732" i="36"/>
  <c r="AM1732" i="36"/>
  <c r="AO1732" i="36"/>
  <c r="AQ1732" i="36"/>
  <c r="AS1732" i="36"/>
  <c r="AU1732" i="36"/>
  <c r="AW1732" i="36"/>
  <c r="AY1732" i="36"/>
  <c r="BA1732" i="36"/>
  <c r="K1733" i="36"/>
  <c r="M1733" i="36"/>
  <c r="O1733" i="36"/>
  <c r="Q1733" i="36"/>
  <c r="S1733" i="36"/>
  <c r="U1733" i="36"/>
  <c r="W1733" i="36"/>
  <c r="Y1733" i="36"/>
  <c r="AA1733" i="36"/>
  <c r="AC1733" i="36"/>
  <c r="AE1733" i="36"/>
  <c r="AG1733" i="36"/>
  <c r="AI1733" i="36"/>
  <c r="AK1733" i="36"/>
  <c r="AM1733" i="36"/>
  <c r="AO1733" i="36"/>
  <c r="AQ1733" i="36"/>
  <c r="AS1733" i="36"/>
  <c r="AU1733" i="36"/>
  <c r="AW1733" i="36"/>
  <c r="AY1733" i="36"/>
  <c r="BA1733" i="36"/>
  <c r="K1734" i="36"/>
  <c r="M1734" i="36"/>
  <c r="O1734" i="36"/>
  <c r="Q1734" i="36"/>
  <c r="S1734" i="36"/>
  <c r="U1734" i="36"/>
  <c r="W1734" i="36"/>
  <c r="Y1734" i="36"/>
  <c r="AA1734" i="36"/>
  <c r="AC1734" i="36"/>
  <c r="AE1734" i="36"/>
  <c r="AG1734" i="36"/>
  <c r="AI1734" i="36"/>
  <c r="AK1734" i="36"/>
  <c r="AM1734" i="36"/>
  <c r="AO1734" i="36"/>
  <c r="AQ1734" i="36"/>
  <c r="AS1734" i="36"/>
  <c r="AU1734" i="36"/>
  <c r="AW1734" i="36"/>
  <c r="AY1734" i="36"/>
  <c r="BA1734" i="36"/>
  <c r="K1735" i="36"/>
  <c r="M1735" i="36"/>
  <c r="O1735" i="36"/>
  <c r="Q1735" i="36"/>
  <c r="S1735" i="36"/>
  <c r="U1735" i="36"/>
  <c r="W1735" i="36"/>
  <c r="Y1735" i="36"/>
  <c r="AA1735" i="36"/>
  <c r="AC1735" i="36"/>
  <c r="AE1735" i="36"/>
  <c r="AG1735" i="36"/>
  <c r="AI1735" i="36"/>
  <c r="AK1735" i="36"/>
  <c r="AM1735" i="36"/>
  <c r="AO1735" i="36"/>
  <c r="AQ1735" i="36"/>
  <c r="AS1735" i="36"/>
  <c r="AU1735" i="36"/>
  <c r="AW1735" i="36"/>
  <c r="AY1735" i="36"/>
  <c r="BA1735" i="36"/>
  <c r="K1736" i="36"/>
  <c r="M1736" i="36"/>
  <c r="O1736" i="36"/>
  <c r="Q1736" i="36"/>
  <c r="S1736" i="36"/>
  <c r="U1736" i="36"/>
  <c r="W1736" i="36"/>
  <c r="Y1736" i="36"/>
  <c r="AA1736" i="36"/>
  <c r="AC1736" i="36"/>
  <c r="AE1736" i="36"/>
  <c r="AG1736" i="36"/>
  <c r="AI1736" i="36"/>
  <c r="AK1736" i="36"/>
  <c r="AM1736" i="36"/>
  <c r="AO1736" i="36"/>
  <c r="AQ1736" i="36"/>
  <c r="AS1736" i="36"/>
  <c r="AU1736" i="36"/>
  <c r="AW1736" i="36"/>
  <c r="AY1736" i="36"/>
  <c r="BA1736" i="36"/>
  <c r="K1737" i="36"/>
  <c r="M1737" i="36"/>
  <c r="O1737" i="36"/>
  <c r="Q1737" i="36"/>
  <c r="S1737" i="36"/>
  <c r="U1737" i="36"/>
  <c r="W1737" i="36"/>
  <c r="Y1737" i="36"/>
  <c r="AA1737" i="36"/>
  <c r="AC1737" i="36"/>
  <c r="AE1737" i="36"/>
  <c r="AG1737" i="36"/>
  <c r="AI1737" i="36"/>
  <c r="AK1737" i="36"/>
  <c r="AM1737" i="36"/>
  <c r="AO1737" i="36"/>
  <c r="AQ1737" i="36"/>
  <c r="AS1737" i="36"/>
  <c r="AU1737" i="36"/>
  <c r="AW1737" i="36"/>
  <c r="AY1737" i="36"/>
  <c r="BA1737" i="36"/>
  <c r="K1738" i="36"/>
  <c r="M1738" i="36"/>
  <c r="O1738" i="36"/>
  <c r="Q1738" i="36"/>
  <c r="S1738" i="36"/>
  <c r="U1738" i="36"/>
  <c r="W1738" i="36"/>
  <c r="Y1738" i="36"/>
  <c r="AA1738" i="36"/>
  <c r="AC1738" i="36"/>
  <c r="AE1738" i="36"/>
  <c r="AG1738" i="36"/>
  <c r="AI1738" i="36"/>
  <c r="AK1738" i="36"/>
  <c r="AM1738" i="36"/>
  <c r="AO1738" i="36"/>
  <c r="AQ1738" i="36"/>
  <c r="AS1738" i="36"/>
  <c r="AU1738" i="36"/>
  <c r="AW1738" i="36"/>
  <c r="AY1738" i="36"/>
  <c r="BA1738" i="36"/>
  <c r="K1739" i="36"/>
  <c r="M1739" i="36"/>
  <c r="O1739" i="36"/>
  <c r="Q1739" i="36"/>
  <c r="S1739" i="36"/>
  <c r="U1739" i="36"/>
  <c r="W1739" i="36"/>
  <c r="Y1739" i="36"/>
  <c r="AA1739" i="36"/>
  <c r="AC1739" i="36"/>
  <c r="AE1739" i="36"/>
  <c r="AG1739" i="36"/>
  <c r="AI1739" i="36"/>
  <c r="AK1739" i="36"/>
  <c r="AM1739" i="36"/>
  <c r="AO1739" i="36"/>
  <c r="AQ1739" i="36"/>
  <c r="AS1739" i="36"/>
  <c r="AU1739" i="36"/>
  <c r="AW1739" i="36"/>
  <c r="AY1739" i="36"/>
  <c r="BA1739" i="36"/>
  <c r="K1740" i="36"/>
  <c r="M1740" i="36"/>
  <c r="O1740" i="36"/>
  <c r="Q1740" i="36"/>
  <c r="S1740" i="36"/>
  <c r="U1740" i="36"/>
  <c r="W1740" i="36"/>
  <c r="Y1740" i="36"/>
  <c r="AA1740" i="36"/>
  <c r="AC1740" i="36"/>
  <c r="AE1740" i="36"/>
  <c r="AG1740" i="36"/>
  <c r="AI1740" i="36"/>
  <c r="AK1740" i="36"/>
  <c r="AM1740" i="36"/>
  <c r="AO1740" i="36"/>
  <c r="AQ1740" i="36"/>
  <c r="AS1740" i="36"/>
  <c r="AU1740" i="36"/>
  <c r="AW1740" i="36"/>
  <c r="AY1740" i="36"/>
  <c r="BA1740" i="36"/>
  <c r="K1741" i="36"/>
  <c r="M1741" i="36"/>
  <c r="O1741" i="36"/>
  <c r="Q1741" i="36"/>
  <c r="S1741" i="36"/>
  <c r="U1741" i="36"/>
  <c r="W1741" i="36"/>
  <c r="Y1741" i="36"/>
  <c r="AA1741" i="36"/>
  <c r="AC1741" i="36"/>
  <c r="AE1741" i="36"/>
  <c r="AG1741" i="36"/>
  <c r="AI1741" i="36"/>
  <c r="AK1741" i="36"/>
  <c r="AM1741" i="36"/>
  <c r="AO1741" i="36"/>
  <c r="AQ1741" i="36"/>
  <c r="AS1741" i="36"/>
  <c r="AU1741" i="36"/>
  <c r="AW1741" i="36"/>
  <c r="AY1741" i="36"/>
  <c r="BA1741" i="36"/>
  <c r="K1742" i="36"/>
  <c r="M1742" i="36"/>
  <c r="O1742" i="36"/>
  <c r="Q1742" i="36"/>
  <c r="S1742" i="36"/>
  <c r="U1742" i="36"/>
  <c r="W1742" i="36"/>
  <c r="Y1742" i="36"/>
  <c r="AA1742" i="36"/>
  <c r="AC1742" i="36"/>
  <c r="AE1742" i="36"/>
  <c r="AG1742" i="36"/>
  <c r="AI1742" i="36"/>
  <c r="AK1742" i="36"/>
  <c r="AM1742" i="36"/>
  <c r="AO1742" i="36"/>
  <c r="AQ1742" i="36"/>
  <c r="AS1742" i="36"/>
  <c r="AU1742" i="36"/>
  <c r="AW1742" i="36"/>
  <c r="AY1742" i="36"/>
  <c r="BA1742" i="36"/>
  <c r="K1743" i="36"/>
  <c r="M1743" i="36"/>
  <c r="O1743" i="36"/>
  <c r="Q1743" i="36"/>
  <c r="S1743" i="36"/>
  <c r="U1743" i="36"/>
  <c r="W1743" i="36"/>
  <c r="Y1743" i="36"/>
  <c r="AA1743" i="36"/>
  <c r="AC1743" i="36"/>
  <c r="AE1743" i="36"/>
  <c r="AG1743" i="36"/>
  <c r="AI1743" i="36"/>
  <c r="AK1743" i="36"/>
  <c r="AM1743" i="36"/>
  <c r="AO1743" i="36"/>
  <c r="AQ1743" i="36"/>
  <c r="AS1743" i="36"/>
  <c r="AU1743" i="36"/>
  <c r="AW1743" i="36"/>
  <c r="AY1743" i="36"/>
  <c r="BA1743" i="36"/>
  <c r="K1744" i="36"/>
  <c r="M1744" i="36"/>
  <c r="O1744" i="36"/>
  <c r="Q1744" i="36"/>
  <c r="S1744" i="36"/>
  <c r="U1744" i="36"/>
  <c r="W1744" i="36"/>
  <c r="Y1744" i="36"/>
  <c r="AA1744" i="36"/>
  <c r="AC1744" i="36"/>
  <c r="AE1744" i="36"/>
  <c r="AG1744" i="36"/>
  <c r="AI1744" i="36"/>
  <c r="AK1744" i="36"/>
  <c r="AM1744" i="36"/>
  <c r="AO1744" i="36"/>
  <c r="AQ1744" i="36"/>
  <c r="AS1744" i="36"/>
  <c r="AU1744" i="36"/>
  <c r="AW1744" i="36"/>
  <c r="AY1744" i="36"/>
  <c r="BA1744" i="36"/>
  <c r="K1745" i="36"/>
  <c r="M1745" i="36"/>
  <c r="O1745" i="36"/>
  <c r="Q1745" i="36"/>
  <c r="S1745" i="36"/>
  <c r="U1745" i="36"/>
  <c r="W1745" i="36"/>
  <c r="Y1745" i="36"/>
  <c r="AA1745" i="36"/>
  <c r="AC1745" i="36"/>
  <c r="AE1745" i="36"/>
  <c r="AG1745" i="36"/>
  <c r="AI1745" i="36"/>
  <c r="AK1745" i="36"/>
  <c r="AM1745" i="36"/>
  <c r="AO1745" i="36"/>
  <c r="AQ1745" i="36"/>
  <c r="AS1745" i="36"/>
  <c r="AU1745" i="36"/>
  <c r="AW1745" i="36"/>
  <c r="AY1745" i="36"/>
  <c r="BA1745" i="36"/>
  <c r="K1746" i="36"/>
  <c r="M1746" i="36"/>
  <c r="O1746" i="36"/>
  <c r="Q1746" i="36"/>
  <c r="S1746" i="36"/>
  <c r="U1746" i="36"/>
  <c r="W1746" i="36"/>
  <c r="Y1746" i="36"/>
  <c r="AA1746" i="36"/>
  <c r="AC1746" i="36"/>
  <c r="AE1746" i="36"/>
  <c r="AG1746" i="36"/>
  <c r="AI1746" i="36"/>
  <c r="AK1746" i="36"/>
  <c r="AM1746" i="36"/>
  <c r="AO1746" i="36"/>
  <c r="AQ1746" i="36"/>
  <c r="AS1746" i="36"/>
  <c r="AU1746" i="36"/>
  <c r="AW1746" i="36"/>
  <c r="AY1746" i="36"/>
  <c r="BA1746" i="36"/>
  <c r="K1747" i="36"/>
  <c r="M1747" i="36"/>
  <c r="O1747" i="36"/>
  <c r="Q1747" i="36"/>
  <c r="S1747" i="36"/>
  <c r="U1747" i="36"/>
  <c r="W1747" i="36"/>
  <c r="Y1747" i="36"/>
  <c r="AA1747" i="36"/>
  <c r="AC1747" i="36"/>
  <c r="AE1747" i="36"/>
  <c r="AG1747" i="36"/>
  <c r="AI1747" i="36"/>
  <c r="AK1747" i="36"/>
  <c r="AM1747" i="36"/>
  <c r="AO1747" i="36"/>
  <c r="AQ1747" i="36"/>
  <c r="AS1747" i="36"/>
  <c r="AU1747" i="36"/>
  <c r="AW1747" i="36"/>
  <c r="AY1747" i="36"/>
  <c r="BA1747" i="36"/>
  <c r="K1748" i="36"/>
  <c r="M1748" i="36"/>
  <c r="O1748" i="36"/>
  <c r="Q1748" i="36"/>
  <c r="S1748" i="36"/>
  <c r="U1748" i="36"/>
  <c r="W1748" i="36"/>
  <c r="Y1748" i="36"/>
  <c r="AA1748" i="36"/>
  <c r="AC1748" i="36"/>
  <c r="AE1748" i="36"/>
  <c r="AG1748" i="36"/>
  <c r="AI1748" i="36"/>
  <c r="AK1748" i="36"/>
  <c r="AM1748" i="36"/>
  <c r="AO1748" i="36"/>
  <c r="AQ1748" i="36"/>
  <c r="AS1748" i="36"/>
  <c r="AU1748" i="36"/>
  <c r="AW1748" i="36"/>
  <c r="AY1748" i="36"/>
  <c r="BA1748" i="36"/>
  <c r="K1749" i="36"/>
  <c r="M1749" i="36"/>
  <c r="O1749" i="36"/>
  <c r="Q1749" i="36"/>
  <c r="S1749" i="36"/>
  <c r="U1749" i="36"/>
  <c r="W1749" i="36"/>
  <c r="Y1749" i="36"/>
  <c r="AA1749" i="36"/>
  <c r="AC1749" i="36"/>
  <c r="AE1749" i="36"/>
  <c r="AG1749" i="36"/>
  <c r="AI1749" i="36"/>
  <c r="AK1749" i="36"/>
  <c r="AM1749" i="36"/>
  <c r="AO1749" i="36"/>
  <c r="AQ1749" i="36"/>
  <c r="AS1749" i="36"/>
  <c r="AU1749" i="36"/>
  <c r="AW1749" i="36"/>
  <c r="AY1749" i="36"/>
  <c r="BA1749" i="36"/>
  <c r="K1750" i="36"/>
  <c r="M1750" i="36"/>
  <c r="O1750" i="36"/>
  <c r="Q1750" i="36"/>
  <c r="S1750" i="36"/>
  <c r="U1750" i="36"/>
  <c r="W1750" i="36"/>
  <c r="Y1750" i="36"/>
  <c r="AA1750" i="36"/>
  <c r="AC1750" i="36"/>
  <c r="AE1750" i="36"/>
  <c r="AG1750" i="36"/>
  <c r="AI1750" i="36"/>
  <c r="AK1750" i="36"/>
  <c r="AM1750" i="36"/>
  <c r="AO1750" i="36"/>
  <c r="AQ1750" i="36"/>
  <c r="AS1750" i="36"/>
  <c r="AU1750" i="36"/>
  <c r="AW1750" i="36"/>
  <c r="AY1750" i="36"/>
  <c r="BA1750" i="36"/>
  <c r="K1751" i="36"/>
  <c r="M1751" i="36"/>
  <c r="O1751" i="36"/>
  <c r="Q1751" i="36"/>
  <c r="S1751" i="36"/>
  <c r="U1751" i="36"/>
  <c r="W1751" i="36"/>
  <c r="Y1751" i="36"/>
  <c r="AA1751" i="36"/>
  <c r="AC1751" i="36"/>
  <c r="AE1751" i="36"/>
  <c r="AG1751" i="36"/>
  <c r="AI1751" i="36"/>
  <c r="AK1751" i="36"/>
  <c r="AM1751" i="36"/>
  <c r="AO1751" i="36"/>
  <c r="AQ1751" i="36"/>
  <c r="AS1751" i="36"/>
  <c r="AU1751" i="36"/>
  <c r="AW1751" i="36"/>
  <c r="AY1751" i="36"/>
  <c r="BA1751" i="36"/>
  <c r="K1752" i="36"/>
  <c r="M1752" i="36"/>
  <c r="O1752" i="36"/>
  <c r="Q1752" i="36"/>
  <c r="S1752" i="36"/>
  <c r="U1752" i="36"/>
  <c r="W1752" i="36"/>
  <c r="Y1752" i="36"/>
  <c r="AA1752" i="36"/>
  <c r="AC1752" i="36"/>
  <c r="AE1752" i="36"/>
  <c r="AG1752" i="36"/>
  <c r="AI1752" i="36"/>
  <c r="AK1752" i="36"/>
  <c r="AM1752" i="36"/>
  <c r="AO1752" i="36"/>
  <c r="AQ1752" i="36"/>
  <c r="AS1752" i="36"/>
  <c r="AU1752" i="36"/>
  <c r="AW1752" i="36"/>
  <c r="AY1752" i="36"/>
  <c r="BA1752" i="36"/>
  <c r="K1753" i="36"/>
  <c r="M1753" i="36"/>
  <c r="O1753" i="36"/>
  <c r="Q1753" i="36"/>
  <c r="S1753" i="36"/>
  <c r="U1753" i="36"/>
  <c r="W1753" i="36"/>
  <c r="Y1753" i="36"/>
  <c r="AA1753" i="36"/>
  <c r="AC1753" i="36"/>
  <c r="AE1753" i="36"/>
  <c r="AG1753" i="36"/>
  <c r="AI1753" i="36"/>
  <c r="AK1753" i="36"/>
  <c r="AM1753" i="36"/>
  <c r="AO1753" i="36"/>
  <c r="AQ1753" i="36"/>
  <c r="AS1753" i="36"/>
  <c r="AU1753" i="36"/>
  <c r="AW1753" i="36"/>
  <c r="AY1753" i="36"/>
  <c r="BA1753" i="36"/>
  <c r="K1754" i="36"/>
  <c r="M1754" i="36"/>
  <c r="O1754" i="36"/>
  <c r="Q1754" i="36"/>
  <c r="S1754" i="36"/>
  <c r="U1754" i="36"/>
  <c r="W1754" i="36"/>
  <c r="Y1754" i="36"/>
  <c r="AA1754" i="36"/>
  <c r="AC1754" i="36"/>
  <c r="AE1754" i="36"/>
  <c r="AG1754" i="36"/>
  <c r="AI1754" i="36"/>
  <c r="AK1754" i="36"/>
  <c r="AM1754" i="36"/>
  <c r="AO1754" i="36"/>
  <c r="AQ1754" i="36"/>
  <c r="AS1754" i="36"/>
  <c r="AU1754" i="36"/>
  <c r="AW1754" i="36"/>
  <c r="AY1754" i="36"/>
  <c r="BA1754" i="36"/>
  <c r="K1755" i="36"/>
  <c r="M1755" i="36"/>
  <c r="O1755" i="36"/>
  <c r="Q1755" i="36"/>
  <c r="S1755" i="36"/>
  <c r="U1755" i="36"/>
  <c r="W1755" i="36"/>
  <c r="Y1755" i="36"/>
  <c r="AA1755" i="36"/>
  <c r="AC1755" i="36"/>
  <c r="AE1755" i="36"/>
  <c r="AG1755" i="36"/>
  <c r="AI1755" i="36"/>
  <c r="AK1755" i="36"/>
  <c r="AM1755" i="36"/>
  <c r="AO1755" i="36"/>
  <c r="AQ1755" i="36"/>
  <c r="AS1755" i="36"/>
  <c r="AU1755" i="36"/>
  <c r="AW1755" i="36"/>
  <c r="AY1755" i="36"/>
  <c r="BA1755" i="36"/>
  <c r="K1756" i="36"/>
  <c r="M1756" i="36"/>
  <c r="O1756" i="36"/>
  <c r="Q1756" i="36"/>
  <c r="S1756" i="36"/>
  <c r="U1756" i="36"/>
  <c r="W1756" i="36"/>
  <c r="Y1756" i="36"/>
  <c r="AA1756" i="36"/>
  <c r="AC1756" i="36"/>
  <c r="AE1756" i="36"/>
  <c r="AG1756" i="36"/>
  <c r="AI1756" i="36"/>
  <c r="AK1756" i="36"/>
  <c r="AM1756" i="36"/>
  <c r="AO1756" i="36"/>
  <c r="AQ1756" i="36"/>
  <c r="AS1756" i="36"/>
  <c r="AU1756" i="36"/>
  <c r="AW1756" i="36"/>
  <c r="AY1756" i="36"/>
  <c r="BA1756" i="36"/>
  <c r="K1463" i="36"/>
  <c r="M1463" i="36"/>
  <c r="O1463" i="36"/>
  <c r="Q1463" i="36"/>
  <c r="S1463" i="36"/>
  <c r="U1463" i="36"/>
  <c r="W1463" i="36"/>
  <c r="Y1463" i="36"/>
  <c r="AA1463" i="36"/>
  <c r="AC1463" i="36"/>
  <c r="AE1463" i="36"/>
  <c r="AG1463" i="36"/>
  <c r="AI1463" i="36"/>
  <c r="AK1463" i="36"/>
  <c r="AM1463" i="36"/>
  <c r="AO1463" i="36"/>
  <c r="AQ1463" i="36"/>
  <c r="AS1463" i="36"/>
  <c r="AU1463" i="36"/>
  <c r="AW1463" i="36"/>
  <c r="AY1463" i="36"/>
  <c r="BA1463" i="36"/>
  <c r="K1464" i="36"/>
  <c r="M1464" i="36"/>
  <c r="O1464" i="36"/>
  <c r="Q1464" i="36"/>
  <c r="S1464" i="36"/>
  <c r="U1464" i="36"/>
  <c r="W1464" i="36"/>
  <c r="Y1464" i="36"/>
  <c r="AA1464" i="36"/>
  <c r="AC1464" i="36"/>
  <c r="AE1464" i="36"/>
  <c r="AG1464" i="36"/>
  <c r="AI1464" i="36"/>
  <c r="AK1464" i="36"/>
  <c r="AM1464" i="36"/>
  <c r="AO1464" i="36"/>
  <c r="AQ1464" i="36"/>
  <c r="AS1464" i="36"/>
  <c r="AU1464" i="36"/>
  <c r="AW1464" i="36"/>
  <c r="AY1464" i="36"/>
  <c r="BA1464" i="36"/>
  <c r="K1465" i="36"/>
  <c r="M1465" i="36"/>
  <c r="O1465" i="36"/>
  <c r="Q1465" i="36"/>
  <c r="S1465" i="36"/>
  <c r="U1465" i="36"/>
  <c r="W1465" i="36"/>
  <c r="Y1465" i="36"/>
  <c r="AA1465" i="36"/>
  <c r="AC1465" i="36"/>
  <c r="AE1465" i="36"/>
  <c r="AG1465" i="36"/>
  <c r="AI1465" i="36"/>
  <c r="AK1465" i="36"/>
  <c r="AM1465" i="36"/>
  <c r="AO1465" i="36"/>
  <c r="AQ1465" i="36"/>
  <c r="AS1465" i="36"/>
  <c r="AU1465" i="36"/>
  <c r="AW1465" i="36"/>
  <c r="AY1465" i="36"/>
  <c r="BA1465" i="36"/>
  <c r="K1466" i="36"/>
  <c r="M1466" i="36"/>
  <c r="O1466" i="36"/>
  <c r="Q1466" i="36"/>
  <c r="S1466" i="36"/>
  <c r="U1466" i="36"/>
  <c r="W1466" i="36"/>
  <c r="Y1466" i="36"/>
  <c r="AA1466" i="36"/>
  <c r="AC1466" i="36"/>
  <c r="AE1466" i="36"/>
  <c r="AG1466" i="36"/>
  <c r="AI1466" i="36"/>
  <c r="AK1466" i="36"/>
  <c r="AM1466" i="36"/>
  <c r="AO1466" i="36"/>
  <c r="AQ1466" i="36"/>
  <c r="AS1466" i="36"/>
  <c r="AU1466" i="36"/>
  <c r="AW1466" i="36"/>
  <c r="AY1466" i="36"/>
  <c r="BA1466" i="36"/>
  <c r="K1467" i="36"/>
  <c r="M1467" i="36"/>
  <c r="O1467" i="36"/>
  <c r="Q1467" i="36"/>
  <c r="S1467" i="36"/>
  <c r="U1467" i="36"/>
  <c r="W1467" i="36"/>
  <c r="Y1467" i="36"/>
  <c r="AA1467" i="36"/>
  <c r="AC1467" i="36"/>
  <c r="AE1467" i="36"/>
  <c r="AG1467" i="36"/>
  <c r="AI1467" i="36"/>
  <c r="AK1467" i="36"/>
  <c r="AM1467" i="36"/>
  <c r="AO1467" i="36"/>
  <c r="AQ1467" i="36"/>
  <c r="AS1467" i="36"/>
  <c r="AU1467" i="36"/>
  <c r="AW1467" i="36"/>
  <c r="AY1467" i="36"/>
  <c r="BA1467" i="36"/>
  <c r="K1468" i="36"/>
  <c r="M1468" i="36"/>
  <c r="O1468" i="36"/>
  <c r="Q1468" i="36"/>
  <c r="S1468" i="36"/>
  <c r="U1468" i="36"/>
  <c r="W1468" i="36"/>
  <c r="Y1468" i="36"/>
  <c r="AA1468" i="36"/>
  <c r="AC1468" i="36"/>
  <c r="AE1468" i="36"/>
  <c r="AG1468" i="36"/>
  <c r="AI1468" i="36"/>
  <c r="AK1468" i="36"/>
  <c r="AM1468" i="36"/>
  <c r="AO1468" i="36"/>
  <c r="AQ1468" i="36"/>
  <c r="AS1468" i="36"/>
  <c r="AU1468" i="36"/>
  <c r="AW1468" i="36"/>
  <c r="AY1468" i="36"/>
  <c r="BA1468" i="36"/>
  <c r="K1469" i="36"/>
  <c r="M1469" i="36"/>
  <c r="O1469" i="36"/>
  <c r="Q1469" i="36"/>
  <c r="S1469" i="36"/>
  <c r="U1469" i="36"/>
  <c r="W1469" i="36"/>
  <c r="Y1469" i="36"/>
  <c r="AA1469" i="36"/>
  <c r="AC1469" i="36"/>
  <c r="AE1469" i="36"/>
  <c r="AG1469" i="36"/>
  <c r="AI1469" i="36"/>
  <c r="AK1469" i="36"/>
  <c r="AM1469" i="36"/>
  <c r="AO1469" i="36"/>
  <c r="AQ1469" i="36"/>
  <c r="AS1469" i="36"/>
  <c r="AU1469" i="36"/>
  <c r="AW1469" i="36"/>
  <c r="AY1469" i="36"/>
  <c r="BA1469" i="36"/>
  <c r="K1470" i="36"/>
  <c r="M1470" i="36"/>
  <c r="O1470" i="36"/>
  <c r="Q1470" i="36"/>
  <c r="S1470" i="36"/>
  <c r="U1470" i="36"/>
  <c r="W1470" i="36"/>
  <c r="Y1470" i="36"/>
  <c r="AA1470" i="36"/>
  <c r="AC1470" i="36"/>
  <c r="AE1470" i="36"/>
  <c r="AG1470" i="36"/>
  <c r="AI1470" i="36"/>
  <c r="AK1470" i="36"/>
  <c r="AM1470" i="36"/>
  <c r="AO1470" i="36"/>
  <c r="AQ1470" i="36"/>
  <c r="AS1470" i="36"/>
  <c r="AU1470" i="36"/>
  <c r="AW1470" i="36"/>
  <c r="AY1470" i="36"/>
  <c r="BA1470" i="36"/>
  <c r="K1471" i="36"/>
  <c r="M1471" i="36"/>
  <c r="O1471" i="36"/>
  <c r="Q1471" i="36"/>
  <c r="S1471" i="36"/>
  <c r="U1471" i="36"/>
  <c r="W1471" i="36"/>
  <c r="Y1471" i="36"/>
  <c r="AA1471" i="36"/>
  <c r="AC1471" i="36"/>
  <c r="AE1471" i="36"/>
  <c r="AG1471" i="36"/>
  <c r="AI1471" i="36"/>
  <c r="AK1471" i="36"/>
  <c r="AM1471" i="36"/>
  <c r="AO1471" i="36"/>
  <c r="AQ1471" i="36"/>
  <c r="AS1471" i="36"/>
  <c r="AU1471" i="36"/>
  <c r="AW1471" i="36"/>
  <c r="AY1471" i="36"/>
  <c r="BA1471" i="36"/>
  <c r="K1472" i="36"/>
  <c r="M1472" i="36"/>
  <c r="O1472" i="36"/>
  <c r="Q1472" i="36"/>
  <c r="S1472" i="36"/>
  <c r="U1472" i="36"/>
  <c r="W1472" i="36"/>
  <c r="Y1472" i="36"/>
  <c r="AA1472" i="36"/>
  <c r="AC1472" i="36"/>
  <c r="AE1472" i="36"/>
  <c r="AG1472" i="36"/>
  <c r="AI1472" i="36"/>
  <c r="AK1472" i="36"/>
  <c r="AM1472" i="36"/>
  <c r="AO1472" i="36"/>
  <c r="AQ1472" i="36"/>
  <c r="AS1472" i="36"/>
  <c r="AU1472" i="36"/>
  <c r="AW1472" i="36"/>
  <c r="AY1472" i="36"/>
  <c r="BA1472" i="36"/>
  <c r="K1473" i="36"/>
  <c r="M1473" i="36"/>
  <c r="O1473" i="36"/>
  <c r="Q1473" i="36"/>
  <c r="S1473" i="36"/>
  <c r="U1473" i="36"/>
  <c r="W1473" i="36"/>
  <c r="Y1473" i="36"/>
  <c r="AA1473" i="36"/>
  <c r="AC1473" i="36"/>
  <c r="AE1473" i="36"/>
  <c r="AG1473" i="36"/>
  <c r="AI1473" i="36"/>
  <c r="AK1473" i="36"/>
  <c r="AM1473" i="36"/>
  <c r="AO1473" i="36"/>
  <c r="AQ1473" i="36"/>
  <c r="AS1473" i="36"/>
  <c r="AU1473" i="36"/>
  <c r="AW1473" i="36"/>
  <c r="AY1473" i="36"/>
  <c r="BA1473" i="36"/>
  <c r="K1474" i="36"/>
  <c r="M1474" i="36"/>
  <c r="O1474" i="36"/>
  <c r="Q1474" i="36"/>
  <c r="S1474" i="36"/>
  <c r="U1474" i="36"/>
  <c r="W1474" i="36"/>
  <c r="Y1474" i="36"/>
  <c r="AA1474" i="36"/>
  <c r="AC1474" i="36"/>
  <c r="AE1474" i="36"/>
  <c r="AG1474" i="36"/>
  <c r="AI1474" i="36"/>
  <c r="AK1474" i="36"/>
  <c r="AM1474" i="36"/>
  <c r="AO1474" i="36"/>
  <c r="AQ1474" i="36"/>
  <c r="AS1474" i="36"/>
  <c r="AU1474" i="36"/>
  <c r="AW1474" i="36"/>
  <c r="AY1474" i="36"/>
  <c r="BA1474" i="36"/>
  <c r="K1475" i="36"/>
  <c r="M1475" i="36"/>
  <c r="O1475" i="36"/>
  <c r="Q1475" i="36"/>
  <c r="S1475" i="36"/>
  <c r="U1475" i="36"/>
  <c r="W1475" i="36"/>
  <c r="Y1475" i="36"/>
  <c r="AA1475" i="36"/>
  <c r="AC1475" i="36"/>
  <c r="AE1475" i="36"/>
  <c r="AG1475" i="36"/>
  <c r="AI1475" i="36"/>
  <c r="AK1475" i="36"/>
  <c r="AM1475" i="36"/>
  <c r="AO1475" i="36"/>
  <c r="AQ1475" i="36"/>
  <c r="AS1475" i="36"/>
  <c r="AU1475" i="36"/>
  <c r="AW1475" i="36"/>
  <c r="AY1475" i="36"/>
  <c r="BA1475" i="36"/>
  <c r="K1476" i="36"/>
  <c r="M1476" i="36"/>
  <c r="O1476" i="36"/>
  <c r="Q1476" i="36"/>
  <c r="S1476" i="36"/>
  <c r="U1476" i="36"/>
  <c r="W1476" i="36"/>
  <c r="Y1476" i="36"/>
  <c r="AA1476" i="36"/>
  <c r="AC1476" i="36"/>
  <c r="AE1476" i="36"/>
  <c r="AG1476" i="36"/>
  <c r="AI1476" i="36"/>
  <c r="AK1476" i="36"/>
  <c r="AM1476" i="36"/>
  <c r="AO1476" i="36"/>
  <c r="AQ1476" i="36"/>
  <c r="AS1476" i="36"/>
  <c r="AU1476" i="36"/>
  <c r="AW1476" i="36"/>
  <c r="AY1476" i="36"/>
  <c r="BA1476" i="36"/>
  <c r="K1477" i="36"/>
  <c r="M1477" i="36"/>
  <c r="O1477" i="36"/>
  <c r="Q1477" i="36"/>
  <c r="S1477" i="36"/>
  <c r="U1477" i="36"/>
  <c r="W1477" i="36"/>
  <c r="Y1477" i="36"/>
  <c r="AA1477" i="36"/>
  <c r="AC1477" i="36"/>
  <c r="AE1477" i="36"/>
  <c r="AG1477" i="36"/>
  <c r="AI1477" i="36"/>
  <c r="AK1477" i="36"/>
  <c r="AM1477" i="36"/>
  <c r="AO1477" i="36"/>
  <c r="AQ1477" i="36"/>
  <c r="AS1477" i="36"/>
  <c r="AU1477" i="36"/>
  <c r="AW1477" i="36"/>
  <c r="AY1477" i="36"/>
  <c r="BA1477" i="36"/>
  <c r="K1478" i="36"/>
  <c r="M1478" i="36"/>
  <c r="O1478" i="36"/>
  <c r="Q1478" i="36"/>
  <c r="S1478" i="36"/>
  <c r="U1478" i="36"/>
  <c r="W1478" i="36"/>
  <c r="Y1478" i="36"/>
  <c r="AA1478" i="36"/>
  <c r="AC1478" i="36"/>
  <c r="AE1478" i="36"/>
  <c r="AG1478" i="36"/>
  <c r="AI1478" i="36"/>
  <c r="AK1478" i="36"/>
  <c r="AM1478" i="36"/>
  <c r="AO1478" i="36"/>
  <c r="AQ1478" i="36"/>
  <c r="AS1478" i="36"/>
  <c r="AU1478" i="36"/>
  <c r="AW1478" i="36"/>
  <c r="AY1478" i="36"/>
  <c r="BA1478" i="36"/>
  <c r="K1479" i="36"/>
  <c r="M1479" i="36"/>
  <c r="O1479" i="36"/>
  <c r="Q1479" i="36"/>
  <c r="S1479" i="36"/>
  <c r="U1479" i="36"/>
  <c r="W1479" i="36"/>
  <c r="Y1479" i="36"/>
  <c r="AA1479" i="36"/>
  <c r="AC1479" i="36"/>
  <c r="AE1479" i="36"/>
  <c r="AG1479" i="36"/>
  <c r="AI1479" i="36"/>
  <c r="AK1479" i="36"/>
  <c r="AM1479" i="36"/>
  <c r="AO1479" i="36"/>
  <c r="AQ1479" i="36"/>
  <c r="AS1479" i="36"/>
  <c r="AU1479" i="36"/>
  <c r="AW1479" i="36"/>
  <c r="AY1479" i="36"/>
  <c r="BA1479" i="36"/>
  <c r="K1480" i="36"/>
  <c r="M1480" i="36"/>
  <c r="O1480" i="36"/>
  <c r="Q1480" i="36"/>
  <c r="S1480" i="36"/>
  <c r="U1480" i="36"/>
  <c r="W1480" i="36"/>
  <c r="Y1480" i="36"/>
  <c r="AA1480" i="36"/>
  <c r="AC1480" i="36"/>
  <c r="AE1480" i="36"/>
  <c r="AG1480" i="36"/>
  <c r="AI1480" i="36"/>
  <c r="AK1480" i="36"/>
  <c r="AM1480" i="36"/>
  <c r="AO1480" i="36"/>
  <c r="AQ1480" i="36"/>
  <c r="AS1480" i="36"/>
  <c r="AU1480" i="36"/>
  <c r="AW1480" i="36"/>
  <c r="AY1480" i="36"/>
  <c r="BA1480" i="36"/>
  <c r="K1481" i="36"/>
  <c r="M1481" i="36"/>
  <c r="O1481" i="36"/>
  <c r="Q1481" i="36"/>
  <c r="S1481" i="36"/>
  <c r="U1481" i="36"/>
  <c r="W1481" i="36"/>
  <c r="Y1481" i="36"/>
  <c r="AA1481" i="36"/>
  <c r="AC1481" i="36"/>
  <c r="AE1481" i="36"/>
  <c r="AG1481" i="36"/>
  <c r="AI1481" i="36"/>
  <c r="AK1481" i="36"/>
  <c r="AM1481" i="36"/>
  <c r="AO1481" i="36"/>
  <c r="AQ1481" i="36"/>
  <c r="AS1481" i="36"/>
  <c r="AU1481" i="36"/>
  <c r="AW1481" i="36"/>
  <c r="AY1481" i="36"/>
  <c r="BA1481" i="36"/>
  <c r="K1482" i="36"/>
  <c r="M1482" i="36"/>
  <c r="O1482" i="36"/>
  <c r="Q1482" i="36"/>
  <c r="S1482" i="36"/>
  <c r="U1482" i="36"/>
  <c r="W1482" i="36"/>
  <c r="Y1482" i="36"/>
  <c r="AA1482" i="36"/>
  <c r="AC1482" i="36"/>
  <c r="AE1482" i="36"/>
  <c r="AG1482" i="36"/>
  <c r="AI1482" i="36"/>
  <c r="AK1482" i="36"/>
  <c r="AM1482" i="36"/>
  <c r="AO1482" i="36"/>
  <c r="AQ1482" i="36"/>
  <c r="AS1482" i="36"/>
  <c r="AU1482" i="36"/>
  <c r="AW1482" i="36"/>
  <c r="AY1482" i="36"/>
  <c r="BA1482" i="36"/>
  <c r="K1483" i="36"/>
  <c r="M1483" i="36"/>
  <c r="O1483" i="36"/>
  <c r="Q1483" i="36"/>
  <c r="S1483" i="36"/>
  <c r="U1483" i="36"/>
  <c r="W1483" i="36"/>
  <c r="Y1483" i="36"/>
  <c r="AA1483" i="36"/>
  <c r="AC1483" i="36"/>
  <c r="AE1483" i="36"/>
  <c r="AG1483" i="36"/>
  <c r="AI1483" i="36"/>
  <c r="AK1483" i="36"/>
  <c r="AM1483" i="36"/>
  <c r="AO1483" i="36"/>
  <c r="AQ1483" i="36"/>
  <c r="AS1483" i="36"/>
  <c r="AU1483" i="36"/>
  <c r="AW1483" i="36"/>
  <c r="AY1483" i="36"/>
  <c r="BA1483" i="36"/>
  <c r="K1484" i="36"/>
  <c r="M1484" i="36"/>
  <c r="O1484" i="36"/>
  <c r="Q1484" i="36"/>
  <c r="S1484" i="36"/>
  <c r="U1484" i="36"/>
  <c r="W1484" i="36"/>
  <c r="Y1484" i="36"/>
  <c r="AA1484" i="36"/>
  <c r="AC1484" i="36"/>
  <c r="AE1484" i="36"/>
  <c r="AG1484" i="36"/>
  <c r="AI1484" i="36"/>
  <c r="AK1484" i="36"/>
  <c r="AM1484" i="36"/>
  <c r="AO1484" i="36"/>
  <c r="AQ1484" i="36"/>
  <c r="AS1484" i="36"/>
  <c r="AU1484" i="36"/>
  <c r="AW1484" i="36"/>
  <c r="AY1484" i="36"/>
  <c r="BA1484" i="36"/>
  <c r="K1485" i="36"/>
  <c r="M1485" i="36"/>
  <c r="O1485" i="36"/>
  <c r="Q1485" i="36"/>
  <c r="S1485" i="36"/>
  <c r="U1485" i="36"/>
  <c r="W1485" i="36"/>
  <c r="Y1485" i="36"/>
  <c r="AA1485" i="36"/>
  <c r="AC1485" i="36"/>
  <c r="AE1485" i="36"/>
  <c r="AG1485" i="36"/>
  <c r="AI1485" i="36"/>
  <c r="AK1485" i="36"/>
  <c r="AM1485" i="36"/>
  <c r="AO1485" i="36"/>
  <c r="AQ1485" i="36"/>
  <c r="AS1485" i="36"/>
  <c r="AU1485" i="36"/>
  <c r="AW1485" i="36"/>
  <c r="AY1485" i="36"/>
  <c r="BA1485" i="36"/>
  <c r="K1486" i="36"/>
  <c r="M1486" i="36"/>
  <c r="O1486" i="36"/>
  <c r="Q1486" i="36"/>
  <c r="S1486" i="36"/>
  <c r="U1486" i="36"/>
  <c r="W1486" i="36"/>
  <c r="Y1486" i="36"/>
  <c r="AA1486" i="36"/>
  <c r="AC1486" i="36"/>
  <c r="AE1486" i="36"/>
  <c r="AG1486" i="36"/>
  <c r="AI1486" i="36"/>
  <c r="AK1486" i="36"/>
  <c r="AM1486" i="36"/>
  <c r="AO1486" i="36"/>
  <c r="AQ1486" i="36"/>
  <c r="AS1486" i="36"/>
  <c r="AU1486" i="36"/>
  <c r="AW1486" i="36"/>
  <c r="AY1486" i="36"/>
  <c r="BA1486" i="36"/>
  <c r="K1487" i="36"/>
  <c r="M1487" i="36"/>
  <c r="O1487" i="36"/>
  <c r="Q1487" i="36"/>
  <c r="S1487" i="36"/>
  <c r="U1487" i="36"/>
  <c r="W1487" i="36"/>
  <c r="Y1487" i="36"/>
  <c r="AA1487" i="36"/>
  <c r="AC1487" i="36"/>
  <c r="AE1487" i="36"/>
  <c r="AG1487" i="36"/>
  <c r="AI1487" i="36"/>
  <c r="AK1487" i="36"/>
  <c r="AM1487" i="36"/>
  <c r="AO1487" i="36"/>
  <c r="AQ1487" i="36"/>
  <c r="AS1487" i="36"/>
  <c r="AU1487" i="36"/>
  <c r="AW1487" i="36"/>
  <c r="AY1487" i="36"/>
  <c r="BA1487" i="36"/>
  <c r="K1488" i="36"/>
  <c r="M1488" i="36"/>
  <c r="O1488" i="36"/>
  <c r="Q1488" i="36"/>
  <c r="S1488" i="36"/>
  <c r="U1488" i="36"/>
  <c r="W1488" i="36"/>
  <c r="Y1488" i="36"/>
  <c r="AA1488" i="36"/>
  <c r="AC1488" i="36"/>
  <c r="AE1488" i="36"/>
  <c r="AG1488" i="36"/>
  <c r="AI1488" i="36"/>
  <c r="AK1488" i="36"/>
  <c r="AM1488" i="36"/>
  <c r="AO1488" i="36"/>
  <c r="AQ1488" i="36"/>
  <c r="AS1488" i="36"/>
  <c r="AU1488" i="36"/>
  <c r="AW1488" i="36"/>
  <c r="AY1488" i="36"/>
  <c r="BA1488" i="36"/>
  <c r="K1489" i="36"/>
  <c r="M1489" i="36"/>
  <c r="O1489" i="36"/>
  <c r="Q1489" i="36"/>
  <c r="S1489" i="36"/>
  <c r="U1489" i="36"/>
  <c r="W1489" i="36"/>
  <c r="Y1489" i="36"/>
  <c r="AA1489" i="36"/>
  <c r="AC1489" i="36"/>
  <c r="AE1489" i="36"/>
  <c r="AG1489" i="36"/>
  <c r="AI1489" i="36"/>
  <c r="AK1489" i="36"/>
  <c r="AM1489" i="36"/>
  <c r="AO1489" i="36"/>
  <c r="AQ1489" i="36"/>
  <c r="AS1489" i="36"/>
  <c r="AU1489" i="36"/>
  <c r="AW1489" i="36"/>
  <c r="AY1489" i="36"/>
  <c r="BA1489" i="36"/>
  <c r="K1490" i="36"/>
  <c r="M1490" i="36"/>
  <c r="O1490" i="36"/>
  <c r="Q1490" i="36"/>
  <c r="S1490" i="36"/>
  <c r="U1490" i="36"/>
  <c r="W1490" i="36"/>
  <c r="Y1490" i="36"/>
  <c r="AA1490" i="36"/>
  <c r="AC1490" i="36"/>
  <c r="AE1490" i="36"/>
  <c r="AG1490" i="36"/>
  <c r="AI1490" i="36"/>
  <c r="AK1490" i="36"/>
  <c r="AM1490" i="36"/>
  <c r="AO1490" i="36"/>
  <c r="AQ1490" i="36"/>
  <c r="AS1490" i="36"/>
  <c r="AU1490" i="36"/>
  <c r="AW1490" i="36"/>
  <c r="AY1490" i="36"/>
  <c r="BA1490" i="36"/>
  <c r="K1491" i="36"/>
  <c r="M1491" i="36"/>
  <c r="O1491" i="36"/>
  <c r="Q1491" i="36"/>
  <c r="S1491" i="36"/>
  <c r="U1491" i="36"/>
  <c r="W1491" i="36"/>
  <c r="Y1491" i="36"/>
  <c r="AA1491" i="36"/>
  <c r="AC1491" i="36"/>
  <c r="AE1491" i="36"/>
  <c r="AG1491" i="36"/>
  <c r="AI1491" i="36"/>
  <c r="AK1491" i="36"/>
  <c r="AM1491" i="36"/>
  <c r="AO1491" i="36"/>
  <c r="AQ1491" i="36"/>
  <c r="AS1491" i="36"/>
  <c r="AU1491" i="36"/>
  <c r="AW1491" i="36"/>
  <c r="AY1491" i="36"/>
  <c r="BA1491" i="36"/>
  <c r="K1492" i="36"/>
  <c r="M1492" i="36"/>
  <c r="O1492" i="36"/>
  <c r="Q1492" i="36"/>
  <c r="S1492" i="36"/>
  <c r="U1492" i="36"/>
  <c r="W1492" i="36"/>
  <c r="Y1492" i="36"/>
  <c r="AA1492" i="36"/>
  <c r="AC1492" i="36"/>
  <c r="AE1492" i="36"/>
  <c r="AG1492" i="36"/>
  <c r="AI1492" i="36"/>
  <c r="AK1492" i="36"/>
  <c r="AM1492" i="36"/>
  <c r="AO1492" i="36"/>
  <c r="AQ1492" i="36"/>
  <c r="AS1492" i="36"/>
  <c r="AU1492" i="36"/>
  <c r="AW1492" i="36"/>
  <c r="AY1492" i="36"/>
  <c r="BA1492" i="36"/>
  <c r="K1493" i="36"/>
  <c r="M1493" i="36"/>
  <c r="O1493" i="36"/>
  <c r="Q1493" i="36"/>
  <c r="S1493" i="36"/>
  <c r="U1493" i="36"/>
  <c r="W1493" i="36"/>
  <c r="Y1493" i="36"/>
  <c r="AA1493" i="36"/>
  <c r="AC1493" i="36"/>
  <c r="AE1493" i="36"/>
  <c r="AG1493" i="36"/>
  <c r="AI1493" i="36"/>
  <c r="AK1493" i="36"/>
  <c r="AM1493" i="36"/>
  <c r="AO1493" i="36"/>
  <c r="AQ1493" i="36"/>
  <c r="AS1493" i="36"/>
  <c r="AU1493" i="36"/>
  <c r="AW1493" i="36"/>
  <c r="AY1493" i="36"/>
  <c r="BA1493" i="36"/>
  <c r="K1494" i="36"/>
  <c r="M1494" i="36"/>
  <c r="O1494" i="36"/>
  <c r="Q1494" i="36"/>
  <c r="S1494" i="36"/>
  <c r="U1494" i="36"/>
  <c r="W1494" i="36"/>
  <c r="Y1494" i="36"/>
  <c r="AA1494" i="36"/>
  <c r="AC1494" i="36"/>
  <c r="AE1494" i="36"/>
  <c r="AG1494" i="36"/>
  <c r="AI1494" i="36"/>
  <c r="AK1494" i="36"/>
  <c r="AM1494" i="36"/>
  <c r="AO1494" i="36"/>
  <c r="AQ1494" i="36"/>
  <c r="AS1494" i="36"/>
  <c r="AU1494" i="36"/>
  <c r="AW1494" i="36"/>
  <c r="AY1494" i="36"/>
  <c r="BA1494" i="36"/>
  <c r="K1495" i="36"/>
  <c r="M1495" i="36"/>
  <c r="O1495" i="36"/>
  <c r="Q1495" i="36"/>
  <c r="S1495" i="36"/>
  <c r="U1495" i="36"/>
  <c r="W1495" i="36"/>
  <c r="Y1495" i="36"/>
  <c r="AA1495" i="36"/>
  <c r="AC1495" i="36"/>
  <c r="AE1495" i="36"/>
  <c r="AG1495" i="36"/>
  <c r="AI1495" i="36"/>
  <c r="AK1495" i="36"/>
  <c r="AM1495" i="36"/>
  <c r="AO1495" i="36"/>
  <c r="AQ1495" i="36"/>
  <c r="AS1495" i="36"/>
  <c r="AU1495" i="36"/>
  <c r="AW1495" i="36"/>
  <c r="AY1495" i="36"/>
  <c r="BA1495" i="36"/>
  <c r="K1496" i="36"/>
  <c r="M1496" i="36"/>
  <c r="O1496" i="36"/>
  <c r="Q1496" i="36"/>
  <c r="S1496" i="36"/>
  <c r="U1496" i="36"/>
  <c r="W1496" i="36"/>
  <c r="Y1496" i="36"/>
  <c r="AA1496" i="36"/>
  <c r="AC1496" i="36"/>
  <c r="AE1496" i="36"/>
  <c r="AG1496" i="36"/>
  <c r="AI1496" i="36"/>
  <c r="AK1496" i="36"/>
  <c r="AM1496" i="36"/>
  <c r="AO1496" i="36"/>
  <c r="AQ1496" i="36"/>
  <c r="AS1496" i="36"/>
  <c r="AU1496" i="36"/>
  <c r="AW1496" i="36"/>
  <c r="AY1496" i="36"/>
  <c r="BA1496" i="36"/>
  <c r="K1497" i="36"/>
  <c r="M1497" i="36"/>
  <c r="O1497" i="36"/>
  <c r="Q1497" i="36"/>
  <c r="S1497" i="36"/>
  <c r="U1497" i="36"/>
  <c r="W1497" i="36"/>
  <c r="Y1497" i="36"/>
  <c r="AA1497" i="36"/>
  <c r="AC1497" i="36"/>
  <c r="AE1497" i="36"/>
  <c r="AG1497" i="36"/>
  <c r="AI1497" i="36"/>
  <c r="AK1497" i="36"/>
  <c r="AM1497" i="36"/>
  <c r="AO1497" i="36"/>
  <c r="AQ1497" i="36"/>
  <c r="AS1497" i="36"/>
  <c r="AU1497" i="36"/>
  <c r="AW1497" i="36"/>
  <c r="AY1497" i="36"/>
  <c r="BA1497" i="36"/>
  <c r="K1498" i="36"/>
  <c r="M1498" i="36"/>
  <c r="O1498" i="36"/>
  <c r="Q1498" i="36"/>
  <c r="S1498" i="36"/>
  <c r="U1498" i="36"/>
  <c r="W1498" i="36"/>
  <c r="Y1498" i="36"/>
  <c r="AA1498" i="36"/>
  <c r="AC1498" i="36"/>
  <c r="AE1498" i="36"/>
  <c r="AG1498" i="36"/>
  <c r="AI1498" i="36"/>
  <c r="AK1498" i="36"/>
  <c r="AM1498" i="36"/>
  <c r="AO1498" i="36"/>
  <c r="AQ1498" i="36"/>
  <c r="AS1498" i="36"/>
  <c r="AU1498" i="36"/>
  <c r="AW1498" i="36"/>
  <c r="AY1498" i="36"/>
  <c r="BA1498" i="36"/>
  <c r="K1499" i="36"/>
  <c r="M1499" i="36"/>
  <c r="O1499" i="36"/>
  <c r="Q1499" i="36"/>
  <c r="S1499" i="36"/>
  <c r="U1499" i="36"/>
  <c r="W1499" i="36"/>
  <c r="Y1499" i="36"/>
  <c r="AA1499" i="36"/>
  <c r="AC1499" i="36"/>
  <c r="AE1499" i="36"/>
  <c r="AG1499" i="36"/>
  <c r="AI1499" i="36"/>
  <c r="AK1499" i="36"/>
  <c r="AM1499" i="36"/>
  <c r="AO1499" i="36"/>
  <c r="AQ1499" i="36"/>
  <c r="AS1499" i="36"/>
  <c r="AU1499" i="36"/>
  <c r="AW1499" i="36"/>
  <c r="AY1499" i="36"/>
  <c r="BA1499" i="36"/>
  <c r="K1500" i="36"/>
  <c r="M1500" i="36"/>
  <c r="O1500" i="36"/>
  <c r="Q1500" i="36"/>
  <c r="S1500" i="36"/>
  <c r="U1500" i="36"/>
  <c r="W1500" i="36"/>
  <c r="Y1500" i="36"/>
  <c r="AA1500" i="36"/>
  <c r="AC1500" i="36"/>
  <c r="AE1500" i="36"/>
  <c r="AG1500" i="36"/>
  <c r="AI1500" i="36"/>
  <c r="AK1500" i="36"/>
  <c r="AM1500" i="36"/>
  <c r="AO1500" i="36"/>
  <c r="AQ1500" i="36"/>
  <c r="AS1500" i="36"/>
  <c r="AU1500" i="36"/>
  <c r="AW1500" i="36"/>
  <c r="AY1500" i="36"/>
  <c r="BA1500" i="36"/>
  <c r="K1501" i="36"/>
  <c r="M1501" i="36"/>
  <c r="O1501" i="36"/>
  <c r="Q1501" i="36"/>
  <c r="S1501" i="36"/>
  <c r="U1501" i="36"/>
  <c r="W1501" i="36"/>
  <c r="Y1501" i="36"/>
  <c r="AA1501" i="36"/>
  <c r="AC1501" i="36"/>
  <c r="AE1501" i="36"/>
  <c r="AG1501" i="36"/>
  <c r="AI1501" i="36"/>
  <c r="AK1501" i="36"/>
  <c r="AM1501" i="36"/>
  <c r="AO1501" i="36"/>
  <c r="AQ1501" i="36"/>
  <c r="AS1501" i="36"/>
  <c r="AU1501" i="36"/>
  <c r="AW1501" i="36"/>
  <c r="AY1501" i="36"/>
  <c r="BA1501" i="36"/>
  <c r="K1502" i="36"/>
  <c r="M1502" i="36"/>
  <c r="O1502" i="36"/>
  <c r="Q1502" i="36"/>
  <c r="S1502" i="36"/>
  <c r="U1502" i="36"/>
  <c r="W1502" i="36"/>
  <c r="Y1502" i="36"/>
  <c r="AA1502" i="36"/>
  <c r="AC1502" i="36"/>
  <c r="AE1502" i="36"/>
  <c r="AG1502" i="36"/>
  <c r="AI1502" i="36"/>
  <c r="AK1502" i="36"/>
  <c r="AM1502" i="36"/>
  <c r="AO1502" i="36"/>
  <c r="AQ1502" i="36"/>
  <c r="AS1502" i="36"/>
  <c r="AU1502" i="36"/>
  <c r="AW1502" i="36"/>
  <c r="AY1502" i="36"/>
  <c r="BA1502" i="36"/>
  <c r="K1503" i="36"/>
  <c r="M1503" i="36"/>
  <c r="O1503" i="36"/>
  <c r="Q1503" i="36"/>
  <c r="S1503" i="36"/>
  <c r="U1503" i="36"/>
  <c r="W1503" i="36"/>
  <c r="Y1503" i="36"/>
  <c r="AA1503" i="36"/>
  <c r="AC1503" i="36"/>
  <c r="AE1503" i="36"/>
  <c r="AG1503" i="36"/>
  <c r="AI1503" i="36"/>
  <c r="AK1503" i="36"/>
  <c r="AM1503" i="36"/>
  <c r="AO1503" i="36"/>
  <c r="AQ1503" i="36"/>
  <c r="AS1503" i="36"/>
  <c r="AU1503" i="36"/>
  <c r="AW1503" i="36"/>
  <c r="AY1503" i="36"/>
  <c r="BA1503" i="36"/>
  <c r="K1504" i="36"/>
  <c r="M1504" i="36"/>
  <c r="O1504" i="36"/>
  <c r="Q1504" i="36"/>
  <c r="S1504" i="36"/>
  <c r="U1504" i="36"/>
  <c r="W1504" i="36"/>
  <c r="Y1504" i="36"/>
  <c r="AA1504" i="36"/>
  <c r="AC1504" i="36"/>
  <c r="AE1504" i="36"/>
  <c r="AG1504" i="36"/>
  <c r="AI1504" i="36"/>
  <c r="AK1504" i="36"/>
  <c r="AM1504" i="36"/>
  <c r="AO1504" i="36"/>
  <c r="AQ1504" i="36"/>
  <c r="AS1504" i="36"/>
  <c r="AU1504" i="36"/>
  <c r="AW1504" i="36"/>
  <c r="AY1504" i="36"/>
  <c r="BA1504" i="36"/>
  <c r="K1505" i="36"/>
  <c r="M1505" i="36"/>
  <c r="O1505" i="36"/>
  <c r="Q1505" i="36"/>
  <c r="S1505" i="36"/>
  <c r="U1505" i="36"/>
  <c r="W1505" i="36"/>
  <c r="Y1505" i="36"/>
  <c r="AA1505" i="36"/>
  <c r="AC1505" i="36"/>
  <c r="AE1505" i="36"/>
  <c r="AG1505" i="36"/>
  <c r="AI1505" i="36"/>
  <c r="AK1505" i="36"/>
  <c r="AM1505" i="36"/>
  <c r="AO1505" i="36"/>
  <c r="AQ1505" i="36"/>
  <c r="AS1505" i="36"/>
  <c r="AU1505" i="36"/>
  <c r="AW1505" i="36"/>
  <c r="AY1505" i="36"/>
  <c r="BA1505" i="36"/>
  <c r="K1506" i="36"/>
  <c r="M1506" i="36"/>
  <c r="O1506" i="36"/>
  <c r="Q1506" i="36"/>
  <c r="S1506" i="36"/>
  <c r="U1506" i="36"/>
  <c r="W1506" i="36"/>
  <c r="Y1506" i="36"/>
  <c r="AA1506" i="36"/>
  <c r="AC1506" i="36"/>
  <c r="AE1506" i="36"/>
  <c r="AG1506" i="36"/>
  <c r="AI1506" i="36"/>
  <c r="AK1506" i="36"/>
  <c r="AM1506" i="36"/>
  <c r="AO1506" i="36"/>
  <c r="AQ1506" i="36"/>
  <c r="AS1506" i="36"/>
  <c r="AU1506" i="36"/>
  <c r="AW1506" i="36"/>
  <c r="AY1506" i="36"/>
  <c r="BA1506" i="36"/>
  <c r="K1507" i="36"/>
  <c r="M1507" i="36"/>
  <c r="O1507" i="36"/>
  <c r="Q1507" i="36"/>
  <c r="S1507" i="36"/>
  <c r="U1507" i="36"/>
  <c r="W1507" i="36"/>
  <c r="Y1507" i="36"/>
  <c r="AA1507" i="36"/>
  <c r="AC1507" i="36"/>
  <c r="AE1507" i="36"/>
  <c r="AG1507" i="36"/>
  <c r="AI1507" i="36"/>
  <c r="AK1507" i="36"/>
  <c r="AM1507" i="36"/>
  <c r="AO1507" i="36"/>
  <c r="AQ1507" i="36"/>
  <c r="AS1507" i="36"/>
  <c r="AU1507" i="36"/>
  <c r="AW1507" i="36"/>
  <c r="AY1507" i="36"/>
  <c r="BA1507" i="36"/>
  <c r="K1508" i="36"/>
  <c r="M1508" i="36"/>
  <c r="O1508" i="36"/>
  <c r="Q1508" i="36"/>
  <c r="S1508" i="36"/>
  <c r="U1508" i="36"/>
  <c r="W1508" i="36"/>
  <c r="Y1508" i="36"/>
  <c r="AA1508" i="36"/>
  <c r="AC1508" i="36"/>
  <c r="AE1508" i="36"/>
  <c r="AG1508" i="36"/>
  <c r="AI1508" i="36"/>
  <c r="AK1508" i="36"/>
  <c r="AM1508" i="36"/>
  <c r="AO1508" i="36"/>
  <c r="AQ1508" i="36"/>
  <c r="AS1508" i="36"/>
  <c r="AU1508" i="36"/>
  <c r="AW1508" i="36"/>
  <c r="AY1508" i="36"/>
  <c r="BA1508" i="36"/>
  <c r="K1509" i="36"/>
  <c r="M1509" i="36"/>
  <c r="O1509" i="36"/>
  <c r="Q1509" i="36"/>
  <c r="S1509" i="36"/>
  <c r="U1509" i="36"/>
  <c r="W1509" i="36"/>
  <c r="Y1509" i="36"/>
  <c r="AA1509" i="36"/>
  <c r="AC1509" i="36"/>
  <c r="AE1509" i="36"/>
  <c r="AG1509" i="36"/>
  <c r="AI1509" i="36"/>
  <c r="AK1509" i="36"/>
  <c r="AM1509" i="36"/>
  <c r="AO1509" i="36"/>
  <c r="AQ1509" i="36"/>
  <c r="AS1509" i="36"/>
  <c r="AU1509" i="36"/>
  <c r="AW1509" i="36"/>
  <c r="AY1509" i="36"/>
  <c r="BA1509" i="36"/>
  <c r="K1510" i="36"/>
  <c r="M1510" i="36"/>
  <c r="O1510" i="36"/>
  <c r="Q1510" i="36"/>
  <c r="S1510" i="36"/>
  <c r="U1510" i="36"/>
  <c r="W1510" i="36"/>
  <c r="Y1510" i="36"/>
  <c r="AA1510" i="36"/>
  <c r="AC1510" i="36"/>
  <c r="AE1510" i="36"/>
  <c r="AG1510" i="36"/>
  <c r="AI1510" i="36"/>
  <c r="AK1510" i="36"/>
  <c r="AM1510" i="36"/>
  <c r="AO1510" i="36"/>
  <c r="AQ1510" i="36"/>
  <c r="AS1510" i="36"/>
  <c r="AU1510" i="36"/>
  <c r="AW1510" i="36"/>
  <c r="AY1510" i="36"/>
  <c r="BA1510" i="36"/>
  <c r="K1511" i="36"/>
  <c r="M1511" i="36"/>
  <c r="O1511" i="36"/>
  <c r="Q1511" i="36"/>
  <c r="S1511" i="36"/>
  <c r="U1511" i="36"/>
  <c r="W1511" i="36"/>
  <c r="Y1511" i="36"/>
  <c r="AA1511" i="36"/>
  <c r="AC1511" i="36"/>
  <c r="AE1511" i="36"/>
  <c r="AG1511" i="36"/>
  <c r="AI1511" i="36"/>
  <c r="AK1511" i="36"/>
  <c r="AM1511" i="36"/>
  <c r="AO1511" i="36"/>
  <c r="AQ1511" i="36"/>
  <c r="AS1511" i="36"/>
  <c r="AU1511" i="36"/>
  <c r="AW1511" i="36"/>
  <c r="AY1511" i="36"/>
  <c r="BA1511" i="36"/>
  <c r="K1512" i="36"/>
  <c r="M1512" i="36"/>
  <c r="O1512" i="36"/>
  <c r="Q1512" i="36"/>
  <c r="S1512" i="36"/>
  <c r="U1512" i="36"/>
  <c r="W1512" i="36"/>
  <c r="Y1512" i="36"/>
  <c r="AA1512" i="36"/>
  <c r="AC1512" i="36"/>
  <c r="AE1512" i="36"/>
  <c r="AG1512" i="36"/>
  <c r="AI1512" i="36"/>
  <c r="AK1512" i="36"/>
  <c r="AM1512" i="36"/>
  <c r="AO1512" i="36"/>
  <c r="AQ1512" i="36"/>
  <c r="AS1512" i="36"/>
  <c r="AU1512" i="36"/>
  <c r="AW1512" i="36"/>
  <c r="AY1512" i="36"/>
  <c r="BA1512" i="36"/>
  <c r="K1513" i="36"/>
  <c r="M1513" i="36"/>
  <c r="O1513" i="36"/>
  <c r="Q1513" i="36"/>
  <c r="S1513" i="36"/>
  <c r="U1513" i="36"/>
  <c r="W1513" i="36"/>
  <c r="Y1513" i="36"/>
  <c r="AA1513" i="36"/>
  <c r="AC1513" i="36"/>
  <c r="AE1513" i="36"/>
  <c r="AG1513" i="36"/>
  <c r="AI1513" i="36"/>
  <c r="AK1513" i="36"/>
  <c r="AM1513" i="36"/>
  <c r="AO1513" i="36"/>
  <c r="AQ1513" i="36"/>
  <c r="AS1513" i="36"/>
  <c r="AU1513" i="36"/>
  <c r="AW1513" i="36"/>
  <c r="AY1513" i="36"/>
  <c r="BA1513" i="36"/>
  <c r="K1514" i="36"/>
  <c r="M1514" i="36"/>
  <c r="O1514" i="36"/>
  <c r="Q1514" i="36"/>
  <c r="S1514" i="36"/>
  <c r="U1514" i="36"/>
  <c r="W1514" i="36"/>
  <c r="Y1514" i="36"/>
  <c r="AA1514" i="36"/>
  <c r="AC1514" i="36"/>
  <c r="AE1514" i="36"/>
  <c r="AG1514" i="36"/>
  <c r="AI1514" i="36"/>
  <c r="AK1514" i="36"/>
  <c r="AM1514" i="36"/>
  <c r="AO1514" i="36"/>
  <c r="AQ1514" i="36"/>
  <c r="AS1514" i="36"/>
  <c r="AU1514" i="36"/>
  <c r="AW1514" i="36"/>
  <c r="AY1514" i="36"/>
  <c r="BA1514" i="36"/>
  <c r="K1515" i="36"/>
  <c r="M1515" i="36"/>
  <c r="O1515" i="36"/>
  <c r="Q1515" i="36"/>
  <c r="S1515" i="36"/>
  <c r="U1515" i="36"/>
  <c r="W1515" i="36"/>
  <c r="Y1515" i="36"/>
  <c r="AA1515" i="36"/>
  <c r="AC1515" i="36"/>
  <c r="AE1515" i="36"/>
  <c r="AG1515" i="36"/>
  <c r="AI1515" i="36"/>
  <c r="AK1515" i="36"/>
  <c r="AM1515" i="36"/>
  <c r="AO1515" i="36"/>
  <c r="AQ1515" i="36"/>
  <c r="AS1515" i="36"/>
  <c r="AU1515" i="36"/>
  <c r="AW1515" i="36"/>
  <c r="AY1515" i="36"/>
  <c r="BA1515" i="36"/>
  <c r="K1516" i="36"/>
  <c r="M1516" i="36"/>
  <c r="O1516" i="36"/>
  <c r="Q1516" i="36"/>
  <c r="S1516" i="36"/>
  <c r="U1516" i="36"/>
  <c r="W1516" i="36"/>
  <c r="Y1516" i="36"/>
  <c r="AA1516" i="36"/>
  <c r="AC1516" i="36"/>
  <c r="AE1516" i="36"/>
  <c r="AG1516" i="36"/>
  <c r="AI1516" i="36"/>
  <c r="AK1516" i="36"/>
  <c r="AM1516" i="36"/>
  <c r="AO1516" i="36"/>
  <c r="AQ1516" i="36"/>
  <c r="AS1516" i="36"/>
  <c r="AU1516" i="36"/>
  <c r="AW1516" i="36"/>
  <c r="AY1516" i="36"/>
  <c r="BA1516" i="36"/>
  <c r="K1517" i="36"/>
  <c r="M1517" i="36"/>
  <c r="O1517" i="36"/>
  <c r="Q1517" i="36"/>
  <c r="S1517" i="36"/>
  <c r="U1517" i="36"/>
  <c r="W1517" i="36"/>
  <c r="Y1517" i="36"/>
  <c r="AA1517" i="36"/>
  <c r="AC1517" i="36"/>
  <c r="AE1517" i="36"/>
  <c r="AG1517" i="36"/>
  <c r="AI1517" i="36"/>
  <c r="AK1517" i="36"/>
  <c r="AM1517" i="36"/>
  <c r="AO1517" i="36"/>
  <c r="AQ1517" i="36"/>
  <c r="AS1517" i="36"/>
  <c r="AU1517" i="36"/>
  <c r="AW1517" i="36"/>
  <c r="AY1517" i="36"/>
  <c r="BA1517" i="36"/>
  <c r="K1518" i="36"/>
  <c r="M1518" i="36"/>
  <c r="O1518" i="36"/>
  <c r="Q1518" i="36"/>
  <c r="S1518" i="36"/>
  <c r="U1518" i="36"/>
  <c r="W1518" i="36"/>
  <c r="Y1518" i="36"/>
  <c r="AA1518" i="36"/>
  <c r="AC1518" i="36"/>
  <c r="AE1518" i="36"/>
  <c r="AG1518" i="36"/>
  <c r="AI1518" i="36"/>
  <c r="AK1518" i="36"/>
  <c r="AM1518" i="36"/>
  <c r="AO1518" i="36"/>
  <c r="AQ1518" i="36"/>
  <c r="AS1518" i="36"/>
  <c r="AU1518" i="36"/>
  <c r="AW1518" i="36"/>
  <c r="AY1518" i="36"/>
  <c r="BA1518" i="36"/>
  <c r="K1519" i="36"/>
  <c r="M1519" i="36"/>
  <c r="O1519" i="36"/>
  <c r="Q1519" i="36"/>
  <c r="S1519" i="36"/>
  <c r="U1519" i="36"/>
  <c r="W1519" i="36"/>
  <c r="Y1519" i="36"/>
  <c r="AA1519" i="36"/>
  <c r="AC1519" i="36"/>
  <c r="AE1519" i="36"/>
  <c r="AG1519" i="36"/>
  <c r="AI1519" i="36"/>
  <c r="AK1519" i="36"/>
  <c r="AM1519" i="36"/>
  <c r="AO1519" i="36"/>
  <c r="AQ1519" i="36"/>
  <c r="AS1519" i="36"/>
  <c r="AU1519" i="36"/>
  <c r="AW1519" i="36"/>
  <c r="AY1519" i="36"/>
  <c r="BA1519" i="36"/>
  <c r="K1520" i="36"/>
  <c r="M1520" i="36"/>
  <c r="O1520" i="36"/>
  <c r="Q1520" i="36"/>
  <c r="S1520" i="36"/>
  <c r="U1520" i="36"/>
  <c r="W1520" i="36"/>
  <c r="Y1520" i="36"/>
  <c r="AA1520" i="36"/>
  <c r="AC1520" i="36"/>
  <c r="AE1520" i="36"/>
  <c r="AG1520" i="36"/>
  <c r="AI1520" i="36"/>
  <c r="AK1520" i="36"/>
  <c r="AM1520" i="36"/>
  <c r="AO1520" i="36"/>
  <c r="AQ1520" i="36"/>
  <c r="AS1520" i="36"/>
  <c r="AU1520" i="36"/>
  <c r="AW1520" i="36"/>
  <c r="AY1520" i="36"/>
  <c r="BA1520" i="36"/>
  <c r="K1521" i="36"/>
  <c r="M1521" i="36"/>
  <c r="O1521" i="36"/>
  <c r="Q1521" i="36"/>
  <c r="S1521" i="36"/>
  <c r="U1521" i="36"/>
  <c r="W1521" i="36"/>
  <c r="Y1521" i="36"/>
  <c r="AA1521" i="36"/>
  <c r="AC1521" i="36"/>
  <c r="AE1521" i="36"/>
  <c r="AG1521" i="36"/>
  <c r="AI1521" i="36"/>
  <c r="AK1521" i="36"/>
  <c r="AM1521" i="36"/>
  <c r="AO1521" i="36"/>
  <c r="AQ1521" i="36"/>
  <c r="AS1521" i="36"/>
  <c r="AU1521" i="36"/>
  <c r="AW1521" i="36"/>
  <c r="AY1521" i="36"/>
  <c r="BA1521" i="36"/>
  <c r="K1522" i="36"/>
  <c r="M1522" i="36"/>
  <c r="O1522" i="36"/>
  <c r="Q1522" i="36"/>
  <c r="S1522" i="36"/>
  <c r="U1522" i="36"/>
  <c r="W1522" i="36"/>
  <c r="Y1522" i="36"/>
  <c r="AA1522" i="36"/>
  <c r="AC1522" i="36"/>
  <c r="AE1522" i="36"/>
  <c r="AG1522" i="36"/>
  <c r="AI1522" i="36"/>
  <c r="AK1522" i="36"/>
  <c r="AM1522" i="36"/>
  <c r="AO1522" i="36"/>
  <c r="AQ1522" i="36"/>
  <c r="AS1522" i="36"/>
  <c r="AU1522" i="36"/>
  <c r="AW1522" i="36"/>
  <c r="AY1522" i="36"/>
  <c r="BA1522" i="36"/>
  <c r="K1523" i="36"/>
  <c r="M1523" i="36"/>
  <c r="O1523" i="36"/>
  <c r="Q1523" i="36"/>
  <c r="S1523" i="36"/>
  <c r="U1523" i="36"/>
  <c r="W1523" i="36"/>
  <c r="Y1523" i="36"/>
  <c r="AA1523" i="36"/>
  <c r="AC1523" i="36"/>
  <c r="AE1523" i="36"/>
  <c r="AG1523" i="36"/>
  <c r="AI1523" i="36"/>
  <c r="AK1523" i="36"/>
  <c r="AM1523" i="36"/>
  <c r="AO1523" i="36"/>
  <c r="AQ1523" i="36"/>
  <c r="AS1523" i="36"/>
  <c r="AU1523" i="36"/>
  <c r="AW1523" i="36"/>
  <c r="AY1523" i="36"/>
  <c r="BA1523" i="36"/>
  <c r="K1524" i="36"/>
  <c r="M1524" i="36"/>
  <c r="O1524" i="36"/>
  <c r="Q1524" i="36"/>
  <c r="S1524" i="36"/>
  <c r="U1524" i="36"/>
  <c r="W1524" i="36"/>
  <c r="Y1524" i="36"/>
  <c r="AA1524" i="36"/>
  <c r="AC1524" i="36"/>
  <c r="AE1524" i="36"/>
  <c r="AG1524" i="36"/>
  <c r="AI1524" i="36"/>
  <c r="AK1524" i="36"/>
  <c r="AM1524" i="36"/>
  <c r="AO1524" i="36"/>
  <c r="AQ1524" i="36"/>
  <c r="AS1524" i="36"/>
  <c r="AU1524" i="36"/>
  <c r="AW1524" i="36"/>
  <c r="AY1524" i="36"/>
  <c r="BA1524" i="36"/>
  <c r="K1525" i="36"/>
  <c r="M1525" i="36"/>
  <c r="O1525" i="36"/>
  <c r="Q1525" i="36"/>
  <c r="S1525" i="36"/>
  <c r="U1525" i="36"/>
  <c r="W1525" i="36"/>
  <c r="Y1525" i="36"/>
  <c r="AA1525" i="36"/>
  <c r="AC1525" i="36"/>
  <c r="AE1525" i="36"/>
  <c r="AG1525" i="36"/>
  <c r="AI1525" i="36"/>
  <c r="AK1525" i="36"/>
  <c r="AM1525" i="36"/>
  <c r="AO1525" i="36"/>
  <c r="AQ1525" i="36"/>
  <c r="AS1525" i="36"/>
  <c r="AU1525" i="36"/>
  <c r="AW1525" i="36"/>
  <c r="AY1525" i="36"/>
  <c r="BA1525" i="36"/>
  <c r="K1526" i="36"/>
  <c r="M1526" i="36"/>
  <c r="O1526" i="36"/>
  <c r="Q1526" i="36"/>
  <c r="S1526" i="36"/>
  <c r="U1526" i="36"/>
  <c r="W1526" i="36"/>
  <c r="Y1526" i="36"/>
  <c r="AA1526" i="36"/>
  <c r="AC1526" i="36"/>
  <c r="AE1526" i="36"/>
  <c r="AG1526" i="36"/>
  <c r="AI1526" i="36"/>
  <c r="AK1526" i="36"/>
  <c r="AM1526" i="36"/>
  <c r="AO1526" i="36"/>
  <c r="AQ1526" i="36"/>
  <c r="AS1526" i="36"/>
  <c r="AU1526" i="36"/>
  <c r="AW1526" i="36"/>
  <c r="AY1526" i="36"/>
  <c r="BA1526" i="36"/>
  <c r="K1527" i="36"/>
  <c r="M1527" i="36"/>
  <c r="O1527" i="36"/>
  <c r="Q1527" i="36"/>
  <c r="S1527" i="36"/>
  <c r="U1527" i="36"/>
  <c r="W1527" i="36"/>
  <c r="Y1527" i="36"/>
  <c r="AA1527" i="36"/>
  <c r="AC1527" i="36"/>
  <c r="AE1527" i="36"/>
  <c r="AG1527" i="36"/>
  <c r="AI1527" i="36"/>
  <c r="AK1527" i="36"/>
  <c r="AM1527" i="36"/>
  <c r="AO1527" i="36"/>
  <c r="AQ1527" i="36"/>
  <c r="AS1527" i="36"/>
  <c r="AU1527" i="36"/>
  <c r="AW1527" i="36"/>
  <c r="AY1527" i="36"/>
  <c r="BA1527" i="36"/>
  <c r="K1528" i="36"/>
  <c r="M1528" i="36"/>
  <c r="O1528" i="36"/>
  <c r="Q1528" i="36"/>
  <c r="S1528" i="36"/>
  <c r="U1528" i="36"/>
  <c r="W1528" i="36"/>
  <c r="Y1528" i="36"/>
  <c r="AA1528" i="36"/>
  <c r="AC1528" i="36"/>
  <c r="AE1528" i="36"/>
  <c r="AG1528" i="36"/>
  <c r="AI1528" i="36"/>
  <c r="AK1528" i="36"/>
  <c r="AM1528" i="36"/>
  <c r="AO1528" i="36"/>
  <c r="AQ1528" i="36"/>
  <c r="AS1528" i="36"/>
  <c r="AU1528" i="36"/>
  <c r="AW1528" i="36"/>
  <c r="AY1528" i="36"/>
  <c r="BA1528" i="36"/>
  <c r="K1529" i="36"/>
  <c r="M1529" i="36"/>
  <c r="O1529" i="36"/>
  <c r="Q1529" i="36"/>
  <c r="S1529" i="36"/>
  <c r="U1529" i="36"/>
  <c r="W1529" i="36"/>
  <c r="Y1529" i="36"/>
  <c r="AA1529" i="36"/>
  <c r="AC1529" i="36"/>
  <c r="AE1529" i="36"/>
  <c r="AG1529" i="36"/>
  <c r="AI1529" i="36"/>
  <c r="AK1529" i="36"/>
  <c r="AM1529" i="36"/>
  <c r="AO1529" i="36"/>
  <c r="AQ1529" i="36"/>
  <c r="AS1529" i="36"/>
  <c r="AU1529" i="36"/>
  <c r="AW1529" i="36"/>
  <c r="AY1529" i="36"/>
  <c r="BA1529" i="36"/>
  <c r="K1530" i="36"/>
  <c r="M1530" i="36"/>
  <c r="O1530" i="36"/>
  <c r="Q1530" i="36"/>
  <c r="S1530" i="36"/>
  <c r="U1530" i="36"/>
  <c r="W1530" i="36"/>
  <c r="Y1530" i="36"/>
  <c r="AA1530" i="36"/>
  <c r="AC1530" i="36"/>
  <c r="AE1530" i="36"/>
  <c r="AG1530" i="36"/>
  <c r="AI1530" i="36"/>
  <c r="AK1530" i="36"/>
  <c r="AM1530" i="36"/>
  <c r="AO1530" i="36"/>
  <c r="AQ1530" i="36"/>
  <c r="AS1530" i="36"/>
  <c r="AU1530" i="36"/>
  <c r="AW1530" i="36"/>
  <c r="AY1530" i="36"/>
  <c r="BA1530" i="36"/>
  <c r="K1531" i="36"/>
  <c r="M1531" i="36"/>
  <c r="O1531" i="36"/>
  <c r="Q1531" i="36"/>
  <c r="S1531" i="36"/>
  <c r="U1531" i="36"/>
  <c r="W1531" i="36"/>
  <c r="Y1531" i="36"/>
  <c r="AA1531" i="36"/>
  <c r="AC1531" i="36"/>
  <c r="AE1531" i="36"/>
  <c r="AG1531" i="36"/>
  <c r="AI1531" i="36"/>
  <c r="AK1531" i="36"/>
  <c r="AM1531" i="36"/>
  <c r="AO1531" i="36"/>
  <c r="AQ1531" i="36"/>
  <c r="AS1531" i="36"/>
  <c r="AU1531" i="36"/>
  <c r="AW1531" i="36"/>
  <c r="AY1531" i="36"/>
  <c r="BA1531" i="36"/>
  <c r="K1532" i="36"/>
  <c r="M1532" i="36"/>
  <c r="O1532" i="36"/>
  <c r="Q1532" i="36"/>
  <c r="S1532" i="36"/>
  <c r="U1532" i="36"/>
  <c r="W1532" i="36"/>
  <c r="Y1532" i="36"/>
  <c r="AA1532" i="36"/>
  <c r="AC1532" i="36"/>
  <c r="AE1532" i="36"/>
  <c r="AG1532" i="36"/>
  <c r="AI1532" i="36"/>
  <c r="AK1532" i="36"/>
  <c r="AM1532" i="36"/>
  <c r="AO1532" i="36"/>
  <c r="AQ1532" i="36"/>
  <c r="AS1532" i="36"/>
  <c r="AU1532" i="36"/>
  <c r="AW1532" i="36"/>
  <c r="AY1532" i="36"/>
  <c r="BA1532" i="36"/>
  <c r="K1533" i="36"/>
  <c r="M1533" i="36"/>
  <c r="O1533" i="36"/>
  <c r="Q1533" i="36"/>
  <c r="S1533" i="36"/>
  <c r="U1533" i="36"/>
  <c r="W1533" i="36"/>
  <c r="Y1533" i="36"/>
  <c r="AA1533" i="36"/>
  <c r="AC1533" i="36"/>
  <c r="AE1533" i="36"/>
  <c r="AG1533" i="36"/>
  <c r="AI1533" i="36"/>
  <c r="AK1533" i="36"/>
  <c r="AM1533" i="36"/>
  <c r="AO1533" i="36"/>
  <c r="AQ1533" i="36"/>
  <c r="AS1533" i="36"/>
  <c r="AU1533" i="36"/>
  <c r="AW1533" i="36"/>
  <c r="AY1533" i="36"/>
  <c r="BA1533" i="36"/>
  <c r="K1534" i="36"/>
  <c r="M1534" i="36"/>
  <c r="O1534" i="36"/>
  <c r="Q1534" i="36"/>
  <c r="S1534" i="36"/>
  <c r="U1534" i="36"/>
  <c r="W1534" i="36"/>
  <c r="Y1534" i="36"/>
  <c r="AA1534" i="36"/>
  <c r="AC1534" i="36"/>
  <c r="AE1534" i="36"/>
  <c r="AG1534" i="36"/>
  <c r="AI1534" i="36"/>
  <c r="AK1534" i="36"/>
  <c r="AM1534" i="36"/>
  <c r="AO1534" i="36"/>
  <c r="AQ1534" i="36"/>
  <c r="AS1534" i="36"/>
  <c r="AU1534" i="36"/>
  <c r="AW1534" i="36"/>
  <c r="AY1534" i="36"/>
  <c r="BA1534" i="36"/>
  <c r="K1535" i="36"/>
  <c r="M1535" i="36"/>
  <c r="O1535" i="36"/>
  <c r="Q1535" i="36"/>
  <c r="S1535" i="36"/>
  <c r="U1535" i="36"/>
  <c r="W1535" i="36"/>
  <c r="Y1535" i="36"/>
  <c r="AA1535" i="36"/>
  <c r="AC1535" i="36"/>
  <c r="AE1535" i="36"/>
  <c r="AG1535" i="36"/>
  <c r="AI1535" i="36"/>
  <c r="AK1535" i="36"/>
  <c r="AM1535" i="36"/>
  <c r="AO1535" i="36"/>
  <c r="AQ1535" i="36"/>
  <c r="AS1535" i="36"/>
  <c r="AU1535" i="36"/>
  <c r="AW1535" i="36"/>
  <c r="AY1535" i="36"/>
  <c r="BA1535" i="36"/>
  <c r="K1536" i="36"/>
  <c r="M1536" i="36"/>
  <c r="O1536" i="36"/>
  <c r="Q1536" i="36"/>
  <c r="S1536" i="36"/>
  <c r="U1536" i="36"/>
  <c r="W1536" i="36"/>
  <c r="Y1536" i="36"/>
  <c r="AA1536" i="36"/>
  <c r="AC1536" i="36"/>
  <c r="AE1536" i="36"/>
  <c r="AG1536" i="36"/>
  <c r="AI1536" i="36"/>
  <c r="AK1536" i="36"/>
  <c r="AM1536" i="36"/>
  <c r="AO1536" i="36"/>
  <c r="AQ1536" i="36"/>
  <c r="AS1536" i="36"/>
  <c r="AU1536" i="36"/>
  <c r="AW1536" i="36"/>
  <c r="AY1536" i="36"/>
  <c r="BA1536" i="36"/>
  <c r="K1537" i="36"/>
  <c r="M1537" i="36"/>
  <c r="O1537" i="36"/>
  <c r="Q1537" i="36"/>
  <c r="S1537" i="36"/>
  <c r="U1537" i="36"/>
  <c r="W1537" i="36"/>
  <c r="Y1537" i="36"/>
  <c r="AA1537" i="36"/>
  <c r="AC1537" i="36"/>
  <c r="AE1537" i="36"/>
  <c r="AG1537" i="36"/>
  <c r="AI1537" i="36"/>
  <c r="AK1537" i="36"/>
  <c r="AM1537" i="36"/>
  <c r="AO1537" i="36"/>
  <c r="AQ1537" i="36"/>
  <c r="AS1537" i="36"/>
  <c r="AU1537" i="36"/>
  <c r="AW1537" i="36"/>
  <c r="AY1537" i="36"/>
  <c r="BA1537" i="36"/>
  <c r="K1538" i="36"/>
  <c r="M1538" i="36"/>
  <c r="O1538" i="36"/>
  <c r="Q1538" i="36"/>
  <c r="S1538" i="36"/>
  <c r="U1538" i="36"/>
  <c r="W1538" i="36"/>
  <c r="Y1538" i="36"/>
  <c r="AA1538" i="36"/>
  <c r="AC1538" i="36"/>
  <c r="AE1538" i="36"/>
  <c r="AG1538" i="36"/>
  <c r="AI1538" i="36"/>
  <c r="AK1538" i="36"/>
  <c r="AM1538" i="36"/>
  <c r="AO1538" i="36"/>
  <c r="AQ1538" i="36"/>
  <c r="AS1538" i="36"/>
  <c r="AU1538" i="36"/>
  <c r="AW1538" i="36"/>
  <c r="AY1538" i="36"/>
  <c r="BA1538" i="36"/>
  <c r="K1539" i="36"/>
  <c r="M1539" i="36"/>
  <c r="O1539" i="36"/>
  <c r="Q1539" i="36"/>
  <c r="S1539" i="36"/>
  <c r="U1539" i="36"/>
  <c r="W1539" i="36"/>
  <c r="Y1539" i="36"/>
  <c r="AA1539" i="36"/>
  <c r="AC1539" i="36"/>
  <c r="AE1539" i="36"/>
  <c r="AG1539" i="36"/>
  <c r="AI1539" i="36"/>
  <c r="AK1539" i="36"/>
  <c r="AM1539" i="36"/>
  <c r="AO1539" i="36"/>
  <c r="AQ1539" i="36"/>
  <c r="AS1539" i="36"/>
  <c r="AU1539" i="36"/>
  <c r="AW1539" i="36"/>
  <c r="AY1539" i="36"/>
  <c r="BA1539" i="36"/>
  <c r="K1540" i="36"/>
  <c r="M1540" i="36"/>
  <c r="O1540" i="36"/>
  <c r="Q1540" i="36"/>
  <c r="S1540" i="36"/>
  <c r="U1540" i="36"/>
  <c r="W1540" i="36"/>
  <c r="Y1540" i="36"/>
  <c r="AA1540" i="36"/>
  <c r="AC1540" i="36"/>
  <c r="AE1540" i="36"/>
  <c r="AG1540" i="36"/>
  <c r="AI1540" i="36"/>
  <c r="AK1540" i="36"/>
  <c r="AM1540" i="36"/>
  <c r="AO1540" i="36"/>
  <c r="AQ1540" i="36"/>
  <c r="AS1540" i="36"/>
  <c r="AU1540" i="36"/>
  <c r="AW1540" i="36"/>
  <c r="AY1540" i="36"/>
  <c r="BA1540" i="36"/>
  <c r="K1541" i="36"/>
  <c r="M1541" i="36"/>
  <c r="O1541" i="36"/>
  <c r="Q1541" i="36"/>
  <c r="S1541" i="36"/>
  <c r="U1541" i="36"/>
  <c r="W1541" i="36"/>
  <c r="Y1541" i="36"/>
  <c r="AA1541" i="36"/>
  <c r="AC1541" i="36"/>
  <c r="AE1541" i="36"/>
  <c r="AG1541" i="36"/>
  <c r="AI1541" i="36"/>
  <c r="AK1541" i="36"/>
  <c r="AM1541" i="36"/>
  <c r="AO1541" i="36"/>
  <c r="AQ1541" i="36"/>
  <c r="AS1541" i="36"/>
  <c r="AU1541" i="36"/>
  <c r="AW1541" i="36"/>
  <c r="AY1541" i="36"/>
  <c r="BA1541" i="36"/>
  <c r="K1542" i="36"/>
  <c r="M1542" i="36"/>
  <c r="O1542" i="36"/>
  <c r="Q1542" i="36"/>
  <c r="S1542" i="36"/>
  <c r="U1542" i="36"/>
  <c r="W1542" i="36"/>
  <c r="Y1542" i="36"/>
  <c r="AA1542" i="36"/>
  <c r="AC1542" i="36"/>
  <c r="AE1542" i="36"/>
  <c r="AG1542" i="36"/>
  <c r="AI1542" i="36"/>
  <c r="AK1542" i="36"/>
  <c r="AM1542" i="36"/>
  <c r="AO1542" i="36"/>
  <c r="AQ1542" i="36"/>
  <c r="AS1542" i="36"/>
  <c r="AU1542" i="36"/>
  <c r="AW1542" i="36"/>
  <c r="AY1542" i="36"/>
  <c r="BA1542" i="36"/>
  <c r="K1543" i="36"/>
  <c r="M1543" i="36"/>
  <c r="O1543" i="36"/>
  <c r="Q1543" i="36"/>
  <c r="S1543" i="36"/>
  <c r="U1543" i="36"/>
  <c r="W1543" i="36"/>
  <c r="Y1543" i="36"/>
  <c r="AA1543" i="36"/>
  <c r="AC1543" i="36"/>
  <c r="AE1543" i="36"/>
  <c r="AG1543" i="36"/>
  <c r="AI1543" i="36"/>
  <c r="AK1543" i="36"/>
  <c r="AM1543" i="36"/>
  <c r="AO1543" i="36"/>
  <c r="AQ1543" i="36"/>
  <c r="AS1543" i="36"/>
  <c r="AU1543" i="36"/>
  <c r="AW1543" i="36"/>
  <c r="AY1543" i="36"/>
  <c r="BA1543" i="36"/>
  <c r="K1544" i="36"/>
  <c r="M1544" i="36"/>
  <c r="O1544" i="36"/>
  <c r="Q1544" i="36"/>
  <c r="S1544" i="36"/>
  <c r="U1544" i="36"/>
  <c r="W1544" i="36"/>
  <c r="Y1544" i="36"/>
  <c r="AA1544" i="36"/>
  <c r="AC1544" i="36"/>
  <c r="AE1544" i="36"/>
  <c r="AG1544" i="36"/>
  <c r="AI1544" i="36"/>
  <c r="AK1544" i="36"/>
  <c r="AM1544" i="36"/>
  <c r="AO1544" i="36"/>
  <c r="AQ1544" i="36"/>
  <c r="AS1544" i="36"/>
  <c r="AU1544" i="36"/>
  <c r="AW1544" i="36"/>
  <c r="AY1544" i="36"/>
  <c r="BA1544" i="36"/>
  <c r="K1545" i="36"/>
  <c r="M1545" i="36"/>
  <c r="O1545" i="36"/>
  <c r="Q1545" i="36"/>
  <c r="S1545" i="36"/>
  <c r="U1545" i="36"/>
  <c r="W1545" i="36"/>
  <c r="Y1545" i="36"/>
  <c r="AA1545" i="36"/>
  <c r="AC1545" i="36"/>
  <c r="AE1545" i="36"/>
  <c r="AG1545" i="36"/>
  <c r="AI1545" i="36"/>
  <c r="AK1545" i="36"/>
  <c r="AM1545" i="36"/>
  <c r="AO1545" i="36"/>
  <c r="AQ1545" i="36"/>
  <c r="AS1545" i="36"/>
  <c r="AU1545" i="36"/>
  <c r="AW1545" i="36"/>
  <c r="AY1545" i="36"/>
  <c r="BA1545" i="36"/>
  <c r="K1546" i="36"/>
  <c r="M1546" i="36"/>
  <c r="O1546" i="36"/>
  <c r="Q1546" i="36"/>
  <c r="S1546" i="36"/>
  <c r="U1546" i="36"/>
  <c r="W1546" i="36"/>
  <c r="Y1546" i="36"/>
  <c r="AA1546" i="36"/>
  <c r="AC1546" i="36"/>
  <c r="AE1546" i="36"/>
  <c r="AG1546" i="36"/>
  <c r="AI1546" i="36"/>
  <c r="AK1546" i="36"/>
  <c r="AM1546" i="36"/>
  <c r="AO1546" i="36"/>
  <c r="AQ1546" i="36"/>
  <c r="AS1546" i="36"/>
  <c r="AU1546" i="36"/>
  <c r="AW1546" i="36"/>
  <c r="AY1546" i="36"/>
  <c r="BA1546" i="36"/>
  <c r="K1547" i="36"/>
  <c r="M1547" i="36"/>
  <c r="O1547" i="36"/>
  <c r="Q1547" i="36"/>
  <c r="S1547" i="36"/>
  <c r="U1547" i="36"/>
  <c r="W1547" i="36"/>
  <c r="Y1547" i="36"/>
  <c r="AA1547" i="36"/>
  <c r="AC1547" i="36"/>
  <c r="AE1547" i="36"/>
  <c r="AG1547" i="36"/>
  <c r="AI1547" i="36"/>
  <c r="AK1547" i="36"/>
  <c r="AM1547" i="36"/>
  <c r="AO1547" i="36"/>
  <c r="AQ1547" i="36"/>
  <c r="AS1547" i="36"/>
  <c r="AU1547" i="36"/>
  <c r="AW1547" i="36"/>
  <c r="AY1547" i="36"/>
  <c r="BA1547" i="36"/>
  <c r="K1548" i="36"/>
  <c r="M1548" i="36"/>
  <c r="O1548" i="36"/>
  <c r="Q1548" i="36"/>
  <c r="S1548" i="36"/>
  <c r="U1548" i="36"/>
  <c r="W1548" i="36"/>
  <c r="Y1548" i="36"/>
  <c r="AA1548" i="36"/>
  <c r="AC1548" i="36"/>
  <c r="AE1548" i="36"/>
  <c r="AG1548" i="36"/>
  <c r="AI1548" i="36"/>
  <c r="AK1548" i="36"/>
  <c r="AM1548" i="36"/>
  <c r="AO1548" i="36"/>
  <c r="AQ1548" i="36"/>
  <c r="AS1548" i="36"/>
  <c r="AU1548" i="36"/>
  <c r="AW1548" i="36"/>
  <c r="AY1548" i="36"/>
  <c r="BA1548" i="36"/>
  <c r="K1549" i="36"/>
  <c r="M1549" i="36"/>
  <c r="O1549" i="36"/>
  <c r="Q1549" i="36"/>
  <c r="S1549" i="36"/>
  <c r="U1549" i="36"/>
  <c r="W1549" i="36"/>
  <c r="Y1549" i="36"/>
  <c r="AA1549" i="36"/>
  <c r="AC1549" i="36"/>
  <c r="AE1549" i="36"/>
  <c r="AG1549" i="36"/>
  <c r="AI1549" i="36"/>
  <c r="AK1549" i="36"/>
  <c r="AM1549" i="36"/>
  <c r="AO1549" i="36"/>
  <c r="AQ1549" i="36"/>
  <c r="AS1549" i="36"/>
  <c r="AU1549" i="36"/>
  <c r="AW1549" i="36"/>
  <c r="AY1549" i="36"/>
  <c r="BA1549" i="36"/>
  <c r="K1550" i="36"/>
  <c r="M1550" i="36"/>
  <c r="O1550" i="36"/>
  <c r="Q1550" i="36"/>
  <c r="S1550" i="36"/>
  <c r="U1550" i="36"/>
  <c r="W1550" i="36"/>
  <c r="Y1550" i="36"/>
  <c r="AA1550" i="36"/>
  <c r="AC1550" i="36"/>
  <c r="AE1550" i="36"/>
  <c r="AG1550" i="36"/>
  <c r="AI1550" i="36"/>
  <c r="AK1550" i="36"/>
  <c r="AM1550" i="36"/>
  <c r="AO1550" i="36"/>
  <c r="AQ1550" i="36"/>
  <c r="AS1550" i="36"/>
  <c r="AU1550" i="36"/>
  <c r="AW1550" i="36"/>
  <c r="AY1550" i="36"/>
  <c r="BA1550" i="36"/>
  <c r="K1551" i="36"/>
  <c r="M1551" i="36"/>
  <c r="O1551" i="36"/>
  <c r="Q1551" i="36"/>
  <c r="S1551" i="36"/>
  <c r="U1551" i="36"/>
  <c r="W1551" i="36"/>
  <c r="Y1551" i="36"/>
  <c r="AA1551" i="36"/>
  <c r="AC1551" i="36"/>
  <c r="AE1551" i="36"/>
  <c r="AG1551" i="36"/>
  <c r="AI1551" i="36"/>
  <c r="AK1551" i="36"/>
  <c r="AM1551" i="36"/>
  <c r="AO1551" i="36"/>
  <c r="AQ1551" i="36"/>
  <c r="AS1551" i="36"/>
  <c r="AU1551" i="36"/>
  <c r="AW1551" i="36"/>
  <c r="AY1551" i="36"/>
  <c r="BA1551" i="36"/>
  <c r="K1552" i="36"/>
  <c r="M1552" i="36"/>
  <c r="O1552" i="36"/>
  <c r="Q1552" i="36"/>
  <c r="S1552" i="36"/>
  <c r="U1552" i="36"/>
  <c r="W1552" i="36"/>
  <c r="Y1552" i="36"/>
  <c r="AA1552" i="36"/>
  <c r="AC1552" i="36"/>
  <c r="AE1552" i="36"/>
  <c r="AG1552" i="36"/>
  <c r="AI1552" i="36"/>
  <c r="AK1552" i="36"/>
  <c r="AM1552" i="36"/>
  <c r="AO1552" i="36"/>
  <c r="AQ1552" i="36"/>
  <c r="AS1552" i="36"/>
  <c r="AU1552" i="36"/>
  <c r="AW1552" i="36"/>
  <c r="AY1552" i="36"/>
  <c r="BA1552" i="36"/>
  <c r="K1553" i="36"/>
  <c r="M1553" i="36"/>
  <c r="O1553" i="36"/>
  <c r="Q1553" i="36"/>
  <c r="S1553" i="36"/>
  <c r="U1553" i="36"/>
  <c r="W1553" i="36"/>
  <c r="Y1553" i="36"/>
  <c r="AA1553" i="36"/>
  <c r="AC1553" i="36"/>
  <c r="AE1553" i="36"/>
  <c r="AG1553" i="36"/>
  <c r="AI1553" i="36"/>
  <c r="AK1553" i="36"/>
  <c r="AM1553" i="36"/>
  <c r="AO1553" i="36"/>
  <c r="AQ1553" i="36"/>
  <c r="AS1553" i="36"/>
  <c r="AU1553" i="36"/>
  <c r="AW1553" i="36"/>
  <c r="AY1553" i="36"/>
  <c r="BA1553" i="36"/>
  <c r="K1554" i="36"/>
  <c r="M1554" i="36"/>
  <c r="O1554" i="36"/>
  <c r="Q1554" i="36"/>
  <c r="S1554" i="36"/>
  <c r="U1554" i="36"/>
  <c r="W1554" i="36"/>
  <c r="Y1554" i="36"/>
  <c r="AA1554" i="36"/>
  <c r="AC1554" i="36"/>
  <c r="AE1554" i="36"/>
  <c r="AG1554" i="36"/>
  <c r="AI1554" i="36"/>
  <c r="AK1554" i="36"/>
  <c r="AM1554" i="36"/>
  <c r="AO1554" i="36"/>
  <c r="AQ1554" i="36"/>
  <c r="AS1554" i="36"/>
  <c r="AU1554" i="36"/>
  <c r="AW1554" i="36"/>
  <c r="AY1554" i="36"/>
  <c r="BA1554" i="36"/>
  <c r="K1555" i="36"/>
  <c r="M1555" i="36"/>
  <c r="O1555" i="36"/>
  <c r="Q1555" i="36"/>
  <c r="S1555" i="36"/>
  <c r="U1555" i="36"/>
  <c r="W1555" i="36"/>
  <c r="Y1555" i="36"/>
  <c r="AA1555" i="36"/>
  <c r="AC1555" i="36"/>
  <c r="AE1555" i="36"/>
  <c r="AG1555" i="36"/>
  <c r="AI1555" i="36"/>
  <c r="AK1555" i="36"/>
  <c r="AM1555" i="36"/>
  <c r="AO1555" i="36"/>
  <c r="AQ1555" i="36"/>
  <c r="AS1555" i="36"/>
  <c r="AU1555" i="36"/>
  <c r="AW1555" i="36"/>
  <c r="AY1555" i="36"/>
  <c r="BA1555" i="36"/>
  <c r="K1556" i="36"/>
  <c r="M1556" i="36"/>
  <c r="O1556" i="36"/>
  <c r="Q1556" i="36"/>
  <c r="S1556" i="36"/>
  <c r="U1556" i="36"/>
  <c r="W1556" i="36"/>
  <c r="Y1556" i="36"/>
  <c r="AA1556" i="36"/>
  <c r="AC1556" i="36"/>
  <c r="AE1556" i="36"/>
  <c r="AG1556" i="36"/>
  <c r="AI1556" i="36"/>
  <c r="AK1556" i="36"/>
  <c r="AM1556" i="36"/>
  <c r="AO1556" i="36"/>
  <c r="AQ1556" i="36"/>
  <c r="AS1556" i="36"/>
  <c r="AU1556" i="36"/>
  <c r="AW1556" i="36"/>
  <c r="AY1556" i="36"/>
  <c r="BA1556" i="36"/>
  <c r="K1557" i="36"/>
  <c r="M1557" i="36"/>
  <c r="O1557" i="36"/>
  <c r="Q1557" i="36"/>
  <c r="S1557" i="36"/>
  <c r="U1557" i="36"/>
  <c r="W1557" i="36"/>
  <c r="Y1557" i="36"/>
  <c r="AA1557" i="36"/>
  <c r="AC1557" i="36"/>
  <c r="AE1557" i="36"/>
  <c r="AG1557" i="36"/>
  <c r="AI1557" i="36"/>
  <c r="AK1557" i="36"/>
  <c r="AM1557" i="36"/>
  <c r="AO1557" i="36"/>
  <c r="AQ1557" i="36"/>
  <c r="AS1557" i="36"/>
  <c r="AU1557" i="36"/>
  <c r="AW1557" i="36"/>
  <c r="AY1557" i="36"/>
  <c r="BA1557" i="36"/>
  <c r="K1558" i="36"/>
  <c r="M1558" i="36"/>
  <c r="O1558" i="36"/>
  <c r="Q1558" i="36"/>
  <c r="S1558" i="36"/>
  <c r="U1558" i="36"/>
  <c r="W1558" i="36"/>
  <c r="Y1558" i="36"/>
  <c r="AA1558" i="36"/>
  <c r="AC1558" i="36"/>
  <c r="AE1558" i="36"/>
  <c r="AG1558" i="36"/>
  <c r="AI1558" i="36"/>
  <c r="AK1558" i="36"/>
  <c r="AM1558" i="36"/>
  <c r="AO1558" i="36"/>
  <c r="AQ1558" i="36"/>
  <c r="AS1558" i="36"/>
  <c r="AU1558" i="36"/>
  <c r="AW1558" i="36"/>
  <c r="AY1558" i="36"/>
  <c r="BA1558" i="36"/>
  <c r="K1559" i="36"/>
  <c r="M1559" i="36"/>
  <c r="O1559" i="36"/>
  <c r="Q1559" i="36"/>
  <c r="S1559" i="36"/>
  <c r="U1559" i="36"/>
  <c r="W1559" i="36"/>
  <c r="Y1559" i="36"/>
  <c r="AA1559" i="36"/>
  <c r="AC1559" i="36"/>
  <c r="AE1559" i="36"/>
  <c r="AG1559" i="36"/>
  <c r="AI1559" i="36"/>
  <c r="AK1559" i="36"/>
  <c r="AM1559" i="36"/>
  <c r="AO1559" i="36"/>
  <c r="AQ1559" i="36"/>
  <c r="AS1559" i="36"/>
  <c r="AU1559" i="36"/>
  <c r="AW1559" i="36"/>
  <c r="AY1559" i="36"/>
  <c r="BA1559" i="36"/>
  <c r="K1560" i="36"/>
  <c r="M1560" i="36"/>
  <c r="O1560" i="36"/>
  <c r="Q1560" i="36"/>
  <c r="S1560" i="36"/>
  <c r="U1560" i="36"/>
  <c r="W1560" i="36"/>
  <c r="Y1560" i="36"/>
  <c r="AA1560" i="36"/>
  <c r="AC1560" i="36"/>
  <c r="AE1560" i="36"/>
  <c r="AG1560" i="36"/>
  <c r="AI1560" i="36"/>
  <c r="AK1560" i="36"/>
  <c r="AM1560" i="36"/>
  <c r="AO1560" i="36"/>
  <c r="AQ1560" i="36"/>
  <c r="AS1560" i="36"/>
  <c r="AU1560" i="36"/>
  <c r="AW1560" i="36"/>
  <c r="AY1560" i="36"/>
  <c r="BA1560" i="36"/>
  <c r="K1561" i="36"/>
  <c r="M1561" i="36"/>
  <c r="O1561" i="36"/>
  <c r="Q1561" i="36"/>
  <c r="S1561" i="36"/>
  <c r="U1561" i="36"/>
  <c r="W1561" i="36"/>
  <c r="Y1561" i="36"/>
  <c r="AA1561" i="36"/>
  <c r="AC1561" i="36"/>
  <c r="AE1561" i="36"/>
  <c r="AG1561" i="36"/>
  <c r="AI1561" i="36"/>
  <c r="AK1561" i="36"/>
  <c r="AM1561" i="36"/>
  <c r="AO1561" i="36"/>
  <c r="AQ1561" i="36"/>
  <c r="AS1561" i="36"/>
  <c r="AU1561" i="36"/>
  <c r="AW1561" i="36"/>
  <c r="AY1561" i="36"/>
  <c r="BA1561" i="36"/>
  <c r="K1562" i="36"/>
  <c r="M1562" i="36"/>
  <c r="O1562" i="36"/>
  <c r="Q1562" i="36"/>
  <c r="S1562" i="36"/>
  <c r="U1562" i="36"/>
  <c r="W1562" i="36"/>
  <c r="Y1562" i="36"/>
  <c r="AA1562" i="36"/>
  <c r="AC1562" i="36"/>
  <c r="AE1562" i="36"/>
  <c r="AG1562" i="36"/>
  <c r="AI1562" i="36"/>
  <c r="AK1562" i="36"/>
  <c r="AM1562" i="36"/>
  <c r="AO1562" i="36"/>
  <c r="AQ1562" i="36"/>
  <c r="AS1562" i="36"/>
  <c r="AU1562" i="36"/>
  <c r="AW1562" i="36"/>
  <c r="AY1562" i="36"/>
  <c r="BA1562" i="36"/>
  <c r="K1563" i="36"/>
  <c r="M1563" i="36"/>
  <c r="O1563" i="36"/>
  <c r="Q1563" i="36"/>
  <c r="S1563" i="36"/>
  <c r="U1563" i="36"/>
  <c r="W1563" i="36"/>
  <c r="Y1563" i="36"/>
  <c r="AA1563" i="36"/>
  <c r="AC1563" i="36"/>
  <c r="AE1563" i="36"/>
  <c r="AG1563" i="36"/>
  <c r="AI1563" i="36"/>
  <c r="AK1563" i="36"/>
  <c r="AM1563" i="36"/>
  <c r="AO1563" i="36"/>
  <c r="AQ1563" i="36"/>
  <c r="AS1563" i="36"/>
  <c r="AU1563" i="36"/>
  <c r="AW1563" i="36"/>
  <c r="AY1563" i="36"/>
  <c r="BA1563" i="36"/>
  <c r="K1564" i="36"/>
  <c r="M1564" i="36"/>
  <c r="O1564" i="36"/>
  <c r="Q1564" i="36"/>
  <c r="S1564" i="36"/>
  <c r="U1564" i="36"/>
  <c r="W1564" i="36"/>
  <c r="Y1564" i="36"/>
  <c r="AA1564" i="36"/>
  <c r="AC1564" i="36"/>
  <c r="AE1564" i="36"/>
  <c r="AG1564" i="36"/>
  <c r="AI1564" i="36"/>
  <c r="AK1564" i="36"/>
  <c r="AM1564" i="36"/>
  <c r="AO1564" i="36"/>
  <c r="AQ1564" i="36"/>
  <c r="AS1564" i="36"/>
  <c r="AU1564" i="36"/>
  <c r="AW1564" i="36"/>
  <c r="AY1564" i="36"/>
  <c r="BA1564" i="36"/>
  <c r="K1565" i="36"/>
  <c r="M1565" i="36"/>
  <c r="O1565" i="36"/>
  <c r="Q1565" i="36"/>
  <c r="S1565" i="36"/>
  <c r="U1565" i="36"/>
  <c r="W1565" i="36"/>
  <c r="Y1565" i="36"/>
  <c r="AA1565" i="36"/>
  <c r="AC1565" i="36"/>
  <c r="AE1565" i="36"/>
  <c r="AG1565" i="36"/>
  <c r="AI1565" i="36"/>
  <c r="AK1565" i="36"/>
  <c r="AM1565" i="36"/>
  <c r="AO1565" i="36"/>
  <c r="AQ1565" i="36"/>
  <c r="AS1565" i="36"/>
  <c r="AU1565" i="36"/>
  <c r="AW1565" i="36"/>
  <c r="AY1565" i="36"/>
  <c r="BA1565" i="36"/>
  <c r="K1566" i="36"/>
  <c r="M1566" i="36"/>
  <c r="O1566" i="36"/>
  <c r="Q1566" i="36"/>
  <c r="S1566" i="36"/>
  <c r="U1566" i="36"/>
  <c r="W1566" i="36"/>
  <c r="Y1566" i="36"/>
  <c r="AA1566" i="36"/>
  <c r="AC1566" i="36"/>
  <c r="AE1566" i="36"/>
  <c r="AG1566" i="36"/>
  <c r="AI1566" i="36"/>
  <c r="AK1566" i="36"/>
  <c r="AM1566" i="36"/>
  <c r="AO1566" i="36"/>
  <c r="AQ1566" i="36"/>
  <c r="AS1566" i="36"/>
  <c r="AU1566" i="36"/>
  <c r="AW1566" i="36"/>
  <c r="AY1566" i="36"/>
  <c r="BA1566" i="36"/>
  <c r="K1567" i="36"/>
  <c r="M1567" i="36"/>
  <c r="O1567" i="36"/>
  <c r="Q1567" i="36"/>
  <c r="S1567" i="36"/>
  <c r="U1567" i="36"/>
  <c r="W1567" i="36"/>
  <c r="Y1567" i="36"/>
  <c r="AA1567" i="36"/>
  <c r="AC1567" i="36"/>
  <c r="AE1567" i="36"/>
  <c r="AG1567" i="36"/>
  <c r="AI1567" i="36"/>
  <c r="AK1567" i="36"/>
  <c r="AM1567" i="36"/>
  <c r="AO1567" i="36"/>
  <c r="AQ1567" i="36"/>
  <c r="AS1567" i="36"/>
  <c r="AU1567" i="36"/>
  <c r="AW1567" i="36"/>
  <c r="AY1567" i="36"/>
  <c r="BA1567" i="36"/>
  <c r="K1568" i="36"/>
  <c r="M1568" i="36"/>
  <c r="O1568" i="36"/>
  <c r="Q1568" i="36"/>
  <c r="S1568" i="36"/>
  <c r="U1568" i="36"/>
  <c r="W1568" i="36"/>
  <c r="Y1568" i="36"/>
  <c r="AA1568" i="36"/>
  <c r="AC1568" i="36"/>
  <c r="AE1568" i="36"/>
  <c r="AG1568" i="36"/>
  <c r="AI1568" i="36"/>
  <c r="AK1568" i="36"/>
  <c r="AM1568" i="36"/>
  <c r="AO1568" i="36"/>
  <c r="AQ1568" i="36"/>
  <c r="AS1568" i="36"/>
  <c r="AU1568" i="36"/>
  <c r="AW1568" i="36"/>
  <c r="AY1568" i="36"/>
  <c r="BA1568" i="36"/>
  <c r="K1569" i="36"/>
  <c r="M1569" i="36"/>
  <c r="O1569" i="36"/>
  <c r="Q1569" i="36"/>
  <c r="S1569" i="36"/>
  <c r="U1569" i="36"/>
  <c r="W1569" i="36"/>
  <c r="Y1569" i="36"/>
  <c r="AA1569" i="36"/>
  <c r="AC1569" i="36"/>
  <c r="AE1569" i="36"/>
  <c r="AG1569" i="36"/>
  <c r="AI1569" i="36"/>
  <c r="AK1569" i="36"/>
  <c r="AM1569" i="36"/>
  <c r="AO1569" i="36"/>
  <c r="AQ1569" i="36"/>
  <c r="AS1569" i="36"/>
  <c r="AU1569" i="36"/>
  <c r="AW1569" i="36"/>
  <c r="AY1569" i="36"/>
  <c r="BA1569" i="36"/>
  <c r="K1570" i="36"/>
  <c r="M1570" i="36"/>
  <c r="O1570" i="36"/>
  <c r="Q1570" i="36"/>
  <c r="S1570" i="36"/>
  <c r="U1570" i="36"/>
  <c r="W1570" i="36"/>
  <c r="Y1570" i="36"/>
  <c r="AA1570" i="36"/>
  <c r="AC1570" i="36"/>
  <c r="AE1570" i="36"/>
  <c r="AG1570" i="36"/>
  <c r="AI1570" i="36"/>
  <c r="AK1570" i="36"/>
  <c r="AM1570" i="36"/>
  <c r="AO1570" i="36"/>
  <c r="AQ1570" i="36"/>
  <c r="AS1570" i="36"/>
  <c r="AU1570" i="36"/>
  <c r="AW1570" i="36"/>
  <c r="AY1570" i="36"/>
  <c r="BA1570" i="36"/>
  <c r="K1571" i="36"/>
  <c r="M1571" i="36"/>
  <c r="O1571" i="36"/>
  <c r="Q1571" i="36"/>
  <c r="S1571" i="36"/>
  <c r="U1571" i="36"/>
  <c r="W1571" i="36"/>
  <c r="Y1571" i="36"/>
  <c r="AA1571" i="36"/>
  <c r="AC1571" i="36"/>
  <c r="AE1571" i="36"/>
  <c r="AG1571" i="36"/>
  <c r="AI1571" i="36"/>
  <c r="AK1571" i="36"/>
  <c r="AM1571" i="36"/>
  <c r="AO1571" i="36"/>
  <c r="AQ1571" i="36"/>
  <c r="AS1571" i="36"/>
  <c r="AU1571" i="36"/>
  <c r="AW1571" i="36"/>
  <c r="AY1571" i="36"/>
  <c r="BA1571" i="36"/>
  <c r="K1572" i="36"/>
  <c r="M1572" i="36"/>
  <c r="O1572" i="36"/>
  <c r="Q1572" i="36"/>
  <c r="S1572" i="36"/>
  <c r="U1572" i="36"/>
  <c r="W1572" i="36"/>
  <c r="Y1572" i="36"/>
  <c r="AA1572" i="36"/>
  <c r="AC1572" i="36"/>
  <c r="AE1572" i="36"/>
  <c r="AG1572" i="36"/>
  <c r="AI1572" i="36"/>
  <c r="AK1572" i="36"/>
  <c r="AM1572" i="36"/>
  <c r="AO1572" i="36"/>
  <c r="AQ1572" i="36"/>
  <c r="AS1572" i="36"/>
  <c r="AU1572" i="36"/>
  <c r="AW1572" i="36"/>
  <c r="AY1572" i="36"/>
  <c r="BA1572" i="36"/>
  <c r="K1573" i="36"/>
  <c r="M1573" i="36"/>
  <c r="O1573" i="36"/>
  <c r="Q1573" i="36"/>
  <c r="S1573" i="36"/>
  <c r="U1573" i="36"/>
  <c r="W1573" i="36"/>
  <c r="Y1573" i="36"/>
  <c r="AA1573" i="36"/>
  <c r="AC1573" i="36"/>
  <c r="AE1573" i="36"/>
  <c r="AG1573" i="36"/>
  <c r="AI1573" i="36"/>
  <c r="AK1573" i="36"/>
  <c r="AM1573" i="36"/>
  <c r="AO1573" i="36"/>
  <c r="AQ1573" i="36"/>
  <c r="AS1573" i="36"/>
  <c r="AU1573" i="36"/>
  <c r="AW1573" i="36"/>
  <c r="AY1573" i="36"/>
  <c r="BA1573" i="36"/>
  <c r="K1574" i="36"/>
  <c r="M1574" i="36"/>
  <c r="O1574" i="36"/>
  <c r="Q1574" i="36"/>
  <c r="S1574" i="36"/>
  <c r="U1574" i="36"/>
  <c r="W1574" i="36"/>
  <c r="Y1574" i="36"/>
  <c r="AA1574" i="36"/>
  <c r="AC1574" i="36"/>
  <c r="AE1574" i="36"/>
  <c r="AG1574" i="36"/>
  <c r="AI1574" i="36"/>
  <c r="AK1574" i="36"/>
  <c r="AM1574" i="36"/>
  <c r="AO1574" i="36"/>
  <c r="AQ1574" i="36"/>
  <c r="AS1574" i="36"/>
  <c r="AU1574" i="36"/>
  <c r="AW1574" i="36"/>
  <c r="AY1574" i="36"/>
  <c r="BA1574" i="36"/>
  <c r="K1575" i="36"/>
  <c r="M1575" i="36"/>
  <c r="O1575" i="36"/>
  <c r="Q1575" i="36"/>
  <c r="S1575" i="36"/>
  <c r="U1575" i="36"/>
  <c r="W1575" i="36"/>
  <c r="Y1575" i="36"/>
  <c r="AA1575" i="36"/>
  <c r="AC1575" i="36"/>
  <c r="AE1575" i="36"/>
  <c r="AG1575" i="36"/>
  <c r="AI1575" i="36"/>
  <c r="AK1575" i="36"/>
  <c r="AM1575" i="36"/>
  <c r="AO1575" i="36"/>
  <c r="AQ1575" i="36"/>
  <c r="AS1575" i="36"/>
  <c r="AU1575" i="36"/>
  <c r="AW1575" i="36"/>
  <c r="AY1575" i="36"/>
  <c r="BA1575" i="36"/>
  <c r="K1576" i="36"/>
  <c r="M1576" i="36"/>
  <c r="O1576" i="36"/>
  <c r="Q1576" i="36"/>
  <c r="S1576" i="36"/>
  <c r="U1576" i="36"/>
  <c r="W1576" i="36"/>
  <c r="Y1576" i="36"/>
  <c r="AA1576" i="36"/>
  <c r="AC1576" i="36"/>
  <c r="AE1576" i="36"/>
  <c r="AG1576" i="36"/>
  <c r="AI1576" i="36"/>
  <c r="AK1576" i="36"/>
  <c r="AM1576" i="36"/>
  <c r="AO1576" i="36"/>
  <c r="AQ1576" i="36"/>
  <c r="AS1576" i="36"/>
  <c r="AU1576" i="36"/>
  <c r="AW1576" i="36"/>
  <c r="AY1576" i="36"/>
  <c r="BA1576" i="36"/>
  <c r="K1577" i="36"/>
  <c r="M1577" i="36"/>
  <c r="O1577" i="36"/>
  <c r="Q1577" i="36"/>
  <c r="S1577" i="36"/>
  <c r="U1577" i="36"/>
  <c r="W1577" i="36"/>
  <c r="Y1577" i="36"/>
  <c r="AA1577" i="36"/>
  <c r="AC1577" i="36"/>
  <c r="AE1577" i="36"/>
  <c r="AG1577" i="36"/>
  <c r="AI1577" i="36"/>
  <c r="AK1577" i="36"/>
  <c r="AM1577" i="36"/>
  <c r="AO1577" i="36"/>
  <c r="AQ1577" i="36"/>
  <c r="AS1577" i="36"/>
  <c r="AU1577" i="36"/>
  <c r="AW1577" i="36"/>
  <c r="AY1577" i="36"/>
  <c r="BA1577" i="36"/>
  <c r="K1578" i="36"/>
  <c r="M1578" i="36"/>
  <c r="O1578" i="36"/>
  <c r="Q1578" i="36"/>
  <c r="S1578" i="36"/>
  <c r="U1578" i="36"/>
  <c r="W1578" i="36"/>
  <c r="Y1578" i="36"/>
  <c r="AA1578" i="36"/>
  <c r="AC1578" i="36"/>
  <c r="AE1578" i="36"/>
  <c r="AG1578" i="36"/>
  <c r="AI1578" i="36"/>
  <c r="AK1578" i="36"/>
  <c r="AM1578" i="36"/>
  <c r="AO1578" i="36"/>
  <c r="AQ1578" i="36"/>
  <c r="AS1578" i="36"/>
  <c r="AU1578" i="36"/>
  <c r="AW1578" i="36"/>
  <c r="AY1578" i="36"/>
  <c r="BA1578" i="36"/>
  <c r="K1579" i="36"/>
  <c r="M1579" i="36"/>
  <c r="O1579" i="36"/>
  <c r="Q1579" i="36"/>
  <c r="S1579" i="36"/>
  <c r="U1579" i="36"/>
  <c r="W1579" i="36"/>
  <c r="Y1579" i="36"/>
  <c r="AA1579" i="36"/>
  <c r="AC1579" i="36"/>
  <c r="AE1579" i="36"/>
  <c r="AG1579" i="36"/>
  <c r="AI1579" i="36"/>
  <c r="AK1579" i="36"/>
  <c r="AM1579" i="36"/>
  <c r="AO1579" i="36"/>
  <c r="AQ1579" i="36"/>
  <c r="AS1579" i="36"/>
  <c r="AU1579" i="36"/>
  <c r="AW1579" i="36"/>
  <c r="AY1579" i="36"/>
  <c r="BA1579" i="36"/>
  <c r="K1580" i="36"/>
  <c r="M1580" i="36"/>
  <c r="O1580" i="36"/>
  <c r="Q1580" i="36"/>
  <c r="S1580" i="36"/>
  <c r="U1580" i="36"/>
  <c r="W1580" i="36"/>
  <c r="Y1580" i="36"/>
  <c r="AA1580" i="36"/>
  <c r="AC1580" i="36"/>
  <c r="AE1580" i="36"/>
  <c r="AG1580" i="36"/>
  <c r="AI1580" i="36"/>
  <c r="AK1580" i="36"/>
  <c r="AM1580" i="36"/>
  <c r="AO1580" i="36"/>
  <c r="AQ1580" i="36"/>
  <c r="AS1580" i="36"/>
  <c r="AU1580" i="36"/>
  <c r="AW1580" i="36"/>
  <c r="AY1580" i="36"/>
  <c r="BA1580" i="36"/>
  <c r="K1581" i="36"/>
  <c r="M1581" i="36"/>
  <c r="O1581" i="36"/>
  <c r="Q1581" i="36"/>
  <c r="S1581" i="36"/>
  <c r="U1581" i="36"/>
  <c r="W1581" i="36"/>
  <c r="Y1581" i="36"/>
  <c r="AA1581" i="36"/>
  <c r="AC1581" i="36"/>
  <c r="AE1581" i="36"/>
  <c r="AG1581" i="36"/>
  <c r="AI1581" i="36"/>
  <c r="AK1581" i="36"/>
  <c r="AM1581" i="36"/>
  <c r="AO1581" i="36"/>
  <c r="AQ1581" i="36"/>
  <c r="AS1581" i="36"/>
  <c r="AU1581" i="36"/>
  <c r="AW1581" i="36"/>
  <c r="AY1581" i="36"/>
  <c r="BA1581" i="36"/>
  <c r="K1582" i="36"/>
  <c r="M1582" i="36"/>
  <c r="O1582" i="36"/>
  <c r="Q1582" i="36"/>
  <c r="S1582" i="36"/>
  <c r="U1582" i="36"/>
  <c r="W1582" i="36"/>
  <c r="Y1582" i="36"/>
  <c r="AA1582" i="36"/>
  <c r="AC1582" i="36"/>
  <c r="AE1582" i="36"/>
  <c r="AG1582" i="36"/>
  <c r="AI1582" i="36"/>
  <c r="AK1582" i="36"/>
  <c r="AM1582" i="36"/>
  <c r="AO1582" i="36"/>
  <c r="AQ1582" i="36"/>
  <c r="AS1582" i="36"/>
  <c r="AU1582" i="36"/>
  <c r="AW1582" i="36"/>
  <c r="AY1582" i="36"/>
  <c r="BA1582" i="36"/>
  <c r="K1583" i="36"/>
  <c r="M1583" i="36"/>
  <c r="O1583" i="36"/>
  <c r="Q1583" i="36"/>
  <c r="S1583" i="36"/>
  <c r="U1583" i="36"/>
  <c r="W1583" i="36"/>
  <c r="Y1583" i="36"/>
  <c r="AA1583" i="36"/>
  <c r="AC1583" i="36"/>
  <c r="AE1583" i="36"/>
  <c r="AG1583" i="36"/>
  <c r="AI1583" i="36"/>
  <c r="AK1583" i="36"/>
  <c r="AM1583" i="36"/>
  <c r="AO1583" i="36"/>
  <c r="AQ1583" i="36"/>
  <c r="AS1583" i="36"/>
  <c r="AU1583" i="36"/>
  <c r="AW1583" i="36"/>
  <c r="AY1583" i="36"/>
  <c r="BA1583" i="36"/>
  <c r="K1584" i="36"/>
  <c r="M1584" i="36"/>
  <c r="O1584" i="36"/>
  <c r="Q1584" i="36"/>
  <c r="S1584" i="36"/>
  <c r="U1584" i="36"/>
  <c r="W1584" i="36"/>
  <c r="Y1584" i="36"/>
  <c r="AA1584" i="36"/>
  <c r="AC1584" i="36"/>
  <c r="AE1584" i="36"/>
  <c r="AG1584" i="36"/>
  <c r="AI1584" i="36"/>
  <c r="AK1584" i="36"/>
  <c r="AM1584" i="36"/>
  <c r="AO1584" i="36"/>
  <c r="AQ1584" i="36"/>
  <c r="AS1584" i="36"/>
  <c r="AU1584" i="36"/>
  <c r="AW1584" i="36"/>
  <c r="AY1584" i="36"/>
  <c r="BA1584" i="36"/>
  <c r="K1585" i="36"/>
  <c r="M1585" i="36"/>
  <c r="O1585" i="36"/>
  <c r="Q1585" i="36"/>
  <c r="S1585" i="36"/>
  <c r="U1585" i="36"/>
  <c r="W1585" i="36"/>
  <c r="Y1585" i="36"/>
  <c r="AA1585" i="36"/>
  <c r="AC1585" i="36"/>
  <c r="AE1585" i="36"/>
  <c r="AG1585" i="36"/>
  <c r="AI1585" i="36"/>
  <c r="AK1585" i="36"/>
  <c r="AM1585" i="36"/>
  <c r="AO1585" i="36"/>
  <c r="AQ1585" i="36"/>
  <c r="AS1585" i="36"/>
  <c r="AU1585" i="36"/>
  <c r="AW1585" i="36"/>
  <c r="AY1585" i="36"/>
  <c r="BA1585" i="36"/>
  <c r="K1316" i="36"/>
  <c r="M1316" i="36"/>
  <c r="O1316" i="36"/>
  <c r="Q1316" i="36"/>
  <c r="S1316" i="36"/>
  <c r="U1316" i="36"/>
  <c r="W1316" i="36"/>
  <c r="Y1316" i="36"/>
  <c r="AA1316" i="36"/>
  <c r="AC1316" i="36"/>
  <c r="AE1316" i="36"/>
  <c r="AG1316" i="36"/>
  <c r="AI1316" i="36"/>
  <c r="AK1316" i="36"/>
  <c r="AM1316" i="36"/>
  <c r="AO1316" i="36"/>
  <c r="AQ1316" i="36"/>
  <c r="AS1316" i="36"/>
  <c r="AU1316" i="36"/>
  <c r="AW1316" i="36"/>
  <c r="AY1316" i="36"/>
  <c r="BA1316" i="36"/>
  <c r="K1317" i="36"/>
  <c r="M1317" i="36"/>
  <c r="O1317" i="36"/>
  <c r="Q1317" i="36"/>
  <c r="S1317" i="36"/>
  <c r="U1317" i="36"/>
  <c r="W1317" i="36"/>
  <c r="Y1317" i="36"/>
  <c r="AA1317" i="36"/>
  <c r="AC1317" i="36"/>
  <c r="AE1317" i="36"/>
  <c r="AG1317" i="36"/>
  <c r="AI1317" i="36"/>
  <c r="AK1317" i="36"/>
  <c r="AM1317" i="36"/>
  <c r="AO1317" i="36"/>
  <c r="AQ1317" i="36"/>
  <c r="AS1317" i="36"/>
  <c r="AU1317" i="36"/>
  <c r="AW1317" i="36"/>
  <c r="AY1317" i="36"/>
  <c r="BA1317" i="36"/>
  <c r="K1318" i="36"/>
  <c r="M1318" i="36"/>
  <c r="O1318" i="36"/>
  <c r="Q1318" i="36"/>
  <c r="S1318" i="36"/>
  <c r="U1318" i="36"/>
  <c r="W1318" i="36"/>
  <c r="Y1318" i="36"/>
  <c r="AA1318" i="36"/>
  <c r="AC1318" i="36"/>
  <c r="AE1318" i="36"/>
  <c r="AG1318" i="36"/>
  <c r="AI1318" i="36"/>
  <c r="AK1318" i="36"/>
  <c r="AM1318" i="36"/>
  <c r="AO1318" i="36"/>
  <c r="AQ1318" i="36"/>
  <c r="AS1318" i="36"/>
  <c r="AU1318" i="36"/>
  <c r="AW1318" i="36"/>
  <c r="AY1318" i="36"/>
  <c r="BA1318" i="36"/>
  <c r="K1319" i="36"/>
  <c r="M1319" i="36"/>
  <c r="O1319" i="36"/>
  <c r="Q1319" i="36"/>
  <c r="S1319" i="36"/>
  <c r="U1319" i="36"/>
  <c r="W1319" i="36"/>
  <c r="Y1319" i="36"/>
  <c r="AA1319" i="36"/>
  <c r="AC1319" i="36"/>
  <c r="AE1319" i="36"/>
  <c r="AG1319" i="36"/>
  <c r="AI1319" i="36"/>
  <c r="AK1319" i="36"/>
  <c r="AM1319" i="36"/>
  <c r="AO1319" i="36"/>
  <c r="AQ1319" i="36"/>
  <c r="AS1319" i="36"/>
  <c r="AU1319" i="36"/>
  <c r="AW1319" i="36"/>
  <c r="AY1319" i="36"/>
  <c r="BA1319" i="36"/>
  <c r="K1320" i="36"/>
  <c r="M1320" i="36"/>
  <c r="O1320" i="36"/>
  <c r="Q1320" i="36"/>
  <c r="S1320" i="36"/>
  <c r="U1320" i="36"/>
  <c r="W1320" i="36"/>
  <c r="Y1320" i="36"/>
  <c r="AA1320" i="36"/>
  <c r="AC1320" i="36"/>
  <c r="AE1320" i="36"/>
  <c r="AG1320" i="36"/>
  <c r="AI1320" i="36"/>
  <c r="AK1320" i="36"/>
  <c r="AM1320" i="36"/>
  <c r="AO1320" i="36"/>
  <c r="AQ1320" i="36"/>
  <c r="AS1320" i="36"/>
  <c r="AU1320" i="36"/>
  <c r="AW1320" i="36"/>
  <c r="AY1320" i="36"/>
  <c r="BA1320" i="36"/>
  <c r="K1321" i="36"/>
  <c r="M1321" i="36"/>
  <c r="O1321" i="36"/>
  <c r="Q1321" i="36"/>
  <c r="S1321" i="36"/>
  <c r="U1321" i="36"/>
  <c r="W1321" i="36"/>
  <c r="Y1321" i="36"/>
  <c r="AA1321" i="36"/>
  <c r="AC1321" i="36"/>
  <c r="AE1321" i="36"/>
  <c r="AG1321" i="36"/>
  <c r="AI1321" i="36"/>
  <c r="AK1321" i="36"/>
  <c r="AM1321" i="36"/>
  <c r="AO1321" i="36"/>
  <c r="AQ1321" i="36"/>
  <c r="AS1321" i="36"/>
  <c r="AU1321" i="36"/>
  <c r="AW1321" i="36"/>
  <c r="AY1321" i="36"/>
  <c r="BA1321" i="36"/>
  <c r="K1322" i="36"/>
  <c r="M1322" i="36"/>
  <c r="O1322" i="36"/>
  <c r="Q1322" i="36"/>
  <c r="S1322" i="36"/>
  <c r="U1322" i="36"/>
  <c r="W1322" i="36"/>
  <c r="Y1322" i="36"/>
  <c r="AA1322" i="36"/>
  <c r="AC1322" i="36"/>
  <c r="AE1322" i="36"/>
  <c r="AG1322" i="36"/>
  <c r="AI1322" i="36"/>
  <c r="AK1322" i="36"/>
  <c r="AM1322" i="36"/>
  <c r="AO1322" i="36"/>
  <c r="AQ1322" i="36"/>
  <c r="AS1322" i="36"/>
  <c r="AU1322" i="36"/>
  <c r="AW1322" i="36"/>
  <c r="AY1322" i="36"/>
  <c r="BA1322" i="36"/>
  <c r="K1323" i="36"/>
  <c r="M1323" i="36"/>
  <c r="O1323" i="36"/>
  <c r="Q1323" i="36"/>
  <c r="S1323" i="36"/>
  <c r="U1323" i="36"/>
  <c r="W1323" i="36"/>
  <c r="Y1323" i="36"/>
  <c r="AA1323" i="36"/>
  <c r="AC1323" i="36"/>
  <c r="AE1323" i="36"/>
  <c r="AG1323" i="36"/>
  <c r="AI1323" i="36"/>
  <c r="AK1323" i="36"/>
  <c r="AM1323" i="36"/>
  <c r="AO1323" i="36"/>
  <c r="AQ1323" i="36"/>
  <c r="AS1323" i="36"/>
  <c r="AU1323" i="36"/>
  <c r="AW1323" i="36"/>
  <c r="AY1323" i="36"/>
  <c r="BA1323" i="36"/>
  <c r="K1324" i="36"/>
  <c r="M1324" i="36"/>
  <c r="O1324" i="36"/>
  <c r="Q1324" i="36"/>
  <c r="S1324" i="36"/>
  <c r="U1324" i="36"/>
  <c r="W1324" i="36"/>
  <c r="Y1324" i="36"/>
  <c r="AA1324" i="36"/>
  <c r="AC1324" i="36"/>
  <c r="AE1324" i="36"/>
  <c r="AG1324" i="36"/>
  <c r="AI1324" i="36"/>
  <c r="AK1324" i="36"/>
  <c r="AM1324" i="36"/>
  <c r="AO1324" i="36"/>
  <c r="AQ1324" i="36"/>
  <c r="AS1324" i="36"/>
  <c r="AU1324" i="36"/>
  <c r="AW1324" i="36"/>
  <c r="AY1324" i="36"/>
  <c r="BA1324" i="36"/>
  <c r="K1325" i="36"/>
  <c r="M1325" i="36"/>
  <c r="O1325" i="36"/>
  <c r="Q1325" i="36"/>
  <c r="S1325" i="36"/>
  <c r="U1325" i="36"/>
  <c r="W1325" i="36"/>
  <c r="Y1325" i="36"/>
  <c r="AA1325" i="36"/>
  <c r="AC1325" i="36"/>
  <c r="AE1325" i="36"/>
  <c r="AG1325" i="36"/>
  <c r="AI1325" i="36"/>
  <c r="AK1325" i="36"/>
  <c r="AM1325" i="36"/>
  <c r="AO1325" i="36"/>
  <c r="AQ1325" i="36"/>
  <c r="AS1325" i="36"/>
  <c r="AU1325" i="36"/>
  <c r="AW1325" i="36"/>
  <c r="AY1325" i="36"/>
  <c r="BA1325" i="36"/>
  <c r="K1326" i="36"/>
  <c r="M1326" i="36"/>
  <c r="O1326" i="36"/>
  <c r="Q1326" i="36"/>
  <c r="S1326" i="36"/>
  <c r="U1326" i="36"/>
  <c r="W1326" i="36"/>
  <c r="Y1326" i="36"/>
  <c r="AA1326" i="36"/>
  <c r="AC1326" i="36"/>
  <c r="AE1326" i="36"/>
  <c r="AG1326" i="36"/>
  <c r="AI1326" i="36"/>
  <c r="AK1326" i="36"/>
  <c r="AM1326" i="36"/>
  <c r="AO1326" i="36"/>
  <c r="AQ1326" i="36"/>
  <c r="AS1326" i="36"/>
  <c r="AU1326" i="36"/>
  <c r="AW1326" i="36"/>
  <c r="AY1326" i="36"/>
  <c r="BA1326" i="36"/>
  <c r="K1327" i="36"/>
  <c r="M1327" i="36"/>
  <c r="O1327" i="36"/>
  <c r="Q1327" i="36"/>
  <c r="S1327" i="36"/>
  <c r="U1327" i="36"/>
  <c r="W1327" i="36"/>
  <c r="Y1327" i="36"/>
  <c r="AA1327" i="36"/>
  <c r="AC1327" i="36"/>
  <c r="AE1327" i="36"/>
  <c r="AG1327" i="36"/>
  <c r="AI1327" i="36"/>
  <c r="AK1327" i="36"/>
  <c r="AM1327" i="36"/>
  <c r="AO1327" i="36"/>
  <c r="AQ1327" i="36"/>
  <c r="AS1327" i="36"/>
  <c r="AU1327" i="36"/>
  <c r="AW1327" i="36"/>
  <c r="AY1327" i="36"/>
  <c r="BA1327" i="36"/>
  <c r="K1328" i="36"/>
  <c r="M1328" i="36"/>
  <c r="O1328" i="36"/>
  <c r="Q1328" i="36"/>
  <c r="S1328" i="36"/>
  <c r="U1328" i="36"/>
  <c r="W1328" i="36"/>
  <c r="Y1328" i="36"/>
  <c r="AA1328" i="36"/>
  <c r="AC1328" i="36"/>
  <c r="AE1328" i="36"/>
  <c r="AG1328" i="36"/>
  <c r="AI1328" i="36"/>
  <c r="AK1328" i="36"/>
  <c r="AM1328" i="36"/>
  <c r="AO1328" i="36"/>
  <c r="AQ1328" i="36"/>
  <c r="AS1328" i="36"/>
  <c r="AU1328" i="36"/>
  <c r="AW1328" i="36"/>
  <c r="AY1328" i="36"/>
  <c r="BA1328" i="36"/>
  <c r="K1329" i="36"/>
  <c r="M1329" i="36"/>
  <c r="O1329" i="36"/>
  <c r="Q1329" i="36"/>
  <c r="S1329" i="36"/>
  <c r="U1329" i="36"/>
  <c r="W1329" i="36"/>
  <c r="Y1329" i="36"/>
  <c r="AA1329" i="36"/>
  <c r="AC1329" i="36"/>
  <c r="AE1329" i="36"/>
  <c r="AG1329" i="36"/>
  <c r="AI1329" i="36"/>
  <c r="AK1329" i="36"/>
  <c r="AM1329" i="36"/>
  <c r="AO1329" i="36"/>
  <c r="AQ1329" i="36"/>
  <c r="AS1329" i="36"/>
  <c r="AU1329" i="36"/>
  <c r="AW1329" i="36"/>
  <c r="AY1329" i="36"/>
  <c r="BA1329" i="36"/>
  <c r="K1330" i="36"/>
  <c r="M1330" i="36"/>
  <c r="O1330" i="36"/>
  <c r="Q1330" i="36"/>
  <c r="S1330" i="36"/>
  <c r="U1330" i="36"/>
  <c r="W1330" i="36"/>
  <c r="Y1330" i="36"/>
  <c r="AA1330" i="36"/>
  <c r="AC1330" i="36"/>
  <c r="AE1330" i="36"/>
  <c r="AG1330" i="36"/>
  <c r="AI1330" i="36"/>
  <c r="AK1330" i="36"/>
  <c r="AM1330" i="36"/>
  <c r="AO1330" i="36"/>
  <c r="AQ1330" i="36"/>
  <c r="AS1330" i="36"/>
  <c r="AU1330" i="36"/>
  <c r="AW1330" i="36"/>
  <c r="AY1330" i="36"/>
  <c r="BA1330" i="36"/>
  <c r="K1331" i="36"/>
  <c r="M1331" i="36"/>
  <c r="O1331" i="36"/>
  <c r="Q1331" i="36"/>
  <c r="S1331" i="36"/>
  <c r="U1331" i="36"/>
  <c r="W1331" i="36"/>
  <c r="Y1331" i="36"/>
  <c r="AA1331" i="36"/>
  <c r="AC1331" i="36"/>
  <c r="AE1331" i="36"/>
  <c r="AG1331" i="36"/>
  <c r="AI1331" i="36"/>
  <c r="AK1331" i="36"/>
  <c r="AM1331" i="36"/>
  <c r="AO1331" i="36"/>
  <c r="AQ1331" i="36"/>
  <c r="AS1331" i="36"/>
  <c r="AU1331" i="36"/>
  <c r="AW1331" i="36"/>
  <c r="AY1331" i="36"/>
  <c r="BA1331" i="36"/>
  <c r="K1332" i="36"/>
  <c r="M1332" i="36"/>
  <c r="O1332" i="36"/>
  <c r="Q1332" i="36"/>
  <c r="S1332" i="36"/>
  <c r="U1332" i="36"/>
  <c r="W1332" i="36"/>
  <c r="Y1332" i="36"/>
  <c r="AA1332" i="36"/>
  <c r="AC1332" i="36"/>
  <c r="AE1332" i="36"/>
  <c r="AG1332" i="36"/>
  <c r="AI1332" i="36"/>
  <c r="AK1332" i="36"/>
  <c r="AM1332" i="36"/>
  <c r="AO1332" i="36"/>
  <c r="AQ1332" i="36"/>
  <c r="AS1332" i="36"/>
  <c r="AU1332" i="36"/>
  <c r="AW1332" i="36"/>
  <c r="AY1332" i="36"/>
  <c r="BA1332" i="36"/>
  <c r="K1333" i="36"/>
  <c r="M1333" i="36"/>
  <c r="O1333" i="36"/>
  <c r="Q1333" i="36"/>
  <c r="S1333" i="36"/>
  <c r="U1333" i="36"/>
  <c r="W1333" i="36"/>
  <c r="Y1333" i="36"/>
  <c r="AA1333" i="36"/>
  <c r="AC1333" i="36"/>
  <c r="AE1333" i="36"/>
  <c r="AG1333" i="36"/>
  <c r="AI1333" i="36"/>
  <c r="AK1333" i="36"/>
  <c r="AM1333" i="36"/>
  <c r="AO1333" i="36"/>
  <c r="AQ1333" i="36"/>
  <c r="AS1333" i="36"/>
  <c r="AU1333" i="36"/>
  <c r="AW1333" i="36"/>
  <c r="AY1333" i="36"/>
  <c r="BA1333" i="36"/>
  <c r="K1334" i="36"/>
  <c r="M1334" i="36"/>
  <c r="O1334" i="36"/>
  <c r="Q1334" i="36"/>
  <c r="S1334" i="36"/>
  <c r="U1334" i="36"/>
  <c r="W1334" i="36"/>
  <c r="Y1334" i="36"/>
  <c r="AA1334" i="36"/>
  <c r="AC1334" i="36"/>
  <c r="AE1334" i="36"/>
  <c r="AG1334" i="36"/>
  <c r="AI1334" i="36"/>
  <c r="AK1334" i="36"/>
  <c r="AM1334" i="36"/>
  <c r="AO1334" i="36"/>
  <c r="AQ1334" i="36"/>
  <c r="AS1334" i="36"/>
  <c r="AU1334" i="36"/>
  <c r="AW1334" i="36"/>
  <c r="AY1334" i="36"/>
  <c r="BA1334" i="36"/>
  <c r="K1335" i="36"/>
  <c r="M1335" i="36"/>
  <c r="O1335" i="36"/>
  <c r="Q1335" i="36"/>
  <c r="S1335" i="36"/>
  <c r="U1335" i="36"/>
  <c r="W1335" i="36"/>
  <c r="Y1335" i="36"/>
  <c r="AA1335" i="36"/>
  <c r="AC1335" i="36"/>
  <c r="AE1335" i="36"/>
  <c r="AG1335" i="36"/>
  <c r="AI1335" i="36"/>
  <c r="AK1335" i="36"/>
  <c r="AM1335" i="36"/>
  <c r="AO1335" i="36"/>
  <c r="AQ1335" i="36"/>
  <c r="AS1335" i="36"/>
  <c r="AU1335" i="36"/>
  <c r="AW1335" i="36"/>
  <c r="AY1335" i="36"/>
  <c r="BA1335" i="36"/>
  <c r="K1336" i="36"/>
  <c r="M1336" i="36"/>
  <c r="O1336" i="36"/>
  <c r="Q1336" i="36"/>
  <c r="S1336" i="36"/>
  <c r="U1336" i="36"/>
  <c r="W1336" i="36"/>
  <c r="Y1336" i="36"/>
  <c r="AA1336" i="36"/>
  <c r="AC1336" i="36"/>
  <c r="AE1336" i="36"/>
  <c r="AG1336" i="36"/>
  <c r="AI1336" i="36"/>
  <c r="AK1336" i="36"/>
  <c r="AM1336" i="36"/>
  <c r="AO1336" i="36"/>
  <c r="AQ1336" i="36"/>
  <c r="AS1336" i="36"/>
  <c r="AU1336" i="36"/>
  <c r="AW1336" i="36"/>
  <c r="AY1336" i="36"/>
  <c r="BA1336" i="36"/>
  <c r="K1337" i="36"/>
  <c r="M1337" i="36"/>
  <c r="O1337" i="36"/>
  <c r="Q1337" i="36"/>
  <c r="S1337" i="36"/>
  <c r="U1337" i="36"/>
  <c r="W1337" i="36"/>
  <c r="Y1337" i="36"/>
  <c r="AA1337" i="36"/>
  <c r="AC1337" i="36"/>
  <c r="AE1337" i="36"/>
  <c r="AG1337" i="36"/>
  <c r="AI1337" i="36"/>
  <c r="AK1337" i="36"/>
  <c r="AM1337" i="36"/>
  <c r="AO1337" i="36"/>
  <c r="AQ1337" i="36"/>
  <c r="AS1337" i="36"/>
  <c r="AU1337" i="36"/>
  <c r="AW1337" i="36"/>
  <c r="AY1337" i="36"/>
  <c r="BA1337" i="36"/>
  <c r="K1338" i="36"/>
  <c r="M1338" i="36"/>
  <c r="O1338" i="36"/>
  <c r="Q1338" i="36"/>
  <c r="S1338" i="36"/>
  <c r="U1338" i="36"/>
  <c r="W1338" i="36"/>
  <c r="Y1338" i="36"/>
  <c r="AA1338" i="36"/>
  <c r="AC1338" i="36"/>
  <c r="AE1338" i="36"/>
  <c r="AG1338" i="36"/>
  <c r="AI1338" i="36"/>
  <c r="AK1338" i="36"/>
  <c r="AM1338" i="36"/>
  <c r="AO1338" i="36"/>
  <c r="AQ1338" i="36"/>
  <c r="AS1338" i="36"/>
  <c r="AU1338" i="36"/>
  <c r="AW1338" i="36"/>
  <c r="AY1338" i="36"/>
  <c r="BA1338" i="36"/>
  <c r="K1339" i="36"/>
  <c r="M1339" i="36"/>
  <c r="O1339" i="36"/>
  <c r="Q1339" i="36"/>
  <c r="S1339" i="36"/>
  <c r="U1339" i="36"/>
  <c r="W1339" i="36"/>
  <c r="Y1339" i="36"/>
  <c r="AA1339" i="36"/>
  <c r="AC1339" i="36"/>
  <c r="AE1339" i="36"/>
  <c r="AG1339" i="36"/>
  <c r="AI1339" i="36"/>
  <c r="AK1339" i="36"/>
  <c r="AM1339" i="36"/>
  <c r="AO1339" i="36"/>
  <c r="AQ1339" i="36"/>
  <c r="AS1339" i="36"/>
  <c r="AU1339" i="36"/>
  <c r="AW1339" i="36"/>
  <c r="AY1339" i="36"/>
  <c r="BA1339" i="36"/>
  <c r="K1340" i="36"/>
  <c r="M1340" i="36"/>
  <c r="O1340" i="36"/>
  <c r="Q1340" i="36"/>
  <c r="S1340" i="36"/>
  <c r="U1340" i="36"/>
  <c r="W1340" i="36"/>
  <c r="Y1340" i="36"/>
  <c r="AA1340" i="36"/>
  <c r="AC1340" i="36"/>
  <c r="AE1340" i="36"/>
  <c r="AG1340" i="36"/>
  <c r="AI1340" i="36"/>
  <c r="AK1340" i="36"/>
  <c r="AM1340" i="36"/>
  <c r="AO1340" i="36"/>
  <c r="AQ1340" i="36"/>
  <c r="AS1340" i="36"/>
  <c r="AU1340" i="36"/>
  <c r="AW1340" i="36"/>
  <c r="AY1340" i="36"/>
  <c r="BA1340" i="36"/>
  <c r="K1341" i="36"/>
  <c r="M1341" i="36"/>
  <c r="O1341" i="36"/>
  <c r="Q1341" i="36"/>
  <c r="S1341" i="36"/>
  <c r="U1341" i="36"/>
  <c r="W1341" i="36"/>
  <c r="Y1341" i="36"/>
  <c r="AA1341" i="36"/>
  <c r="AC1341" i="36"/>
  <c r="AE1341" i="36"/>
  <c r="AG1341" i="36"/>
  <c r="AI1341" i="36"/>
  <c r="AK1341" i="36"/>
  <c r="AM1341" i="36"/>
  <c r="AO1341" i="36"/>
  <c r="AQ1341" i="36"/>
  <c r="AS1341" i="36"/>
  <c r="AU1341" i="36"/>
  <c r="AW1341" i="36"/>
  <c r="AY1341" i="36"/>
  <c r="BA1341" i="36"/>
  <c r="K1342" i="36"/>
  <c r="M1342" i="36"/>
  <c r="O1342" i="36"/>
  <c r="Q1342" i="36"/>
  <c r="S1342" i="36"/>
  <c r="U1342" i="36"/>
  <c r="W1342" i="36"/>
  <c r="Y1342" i="36"/>
  <c r="AA1342" i="36"/>
  <c r="AC1342" i="36"/>
  <c r="AE1342" i="36"/>
  <c r="AG1342" i="36"/>
  <c r="AI1342" i="36"/>
  <c r="AK1342" i="36"/>
  <c r="AM1342" i="36"/>
  <c r="AO1342" i="36"/>
  <c r="AQ1342" i="36"/>
  <c r="AS1342" i="36"/>
  <c r="AU1342" i="36"/>
  <c r="AW1342" i="36"/>
  <c r="AY1342" i="36"/>
  <c r="BA1342" i="36"/>
  <c r="K1343" i="36"/>
  <c r="M1343" i="36"/>
  <c r="O1343" i="36"/>
  <c r="Q1343" i="36"/>
  <c r="S1343" i="36"/>
  <c r="U1343" i="36"/>
  <c r="W1343" i="36"/>
  <c r="Y1343" i="36"/>
  <c r="AA1343" i="36"/>
  <c r="AC1343" i="36"/>
  <c r="AE1343" i="36"/>
  <c r="AG1343" i="36"/>
  <c r="AI1343" i="36"/>
  <c r="AK1343" i="36"/>
  <c r="AM1343" i="36"/>
  <c r="AO1343" i="36"/>
  <c r="AQ1343" i="36"/>
  <c r="AS1343" i="36"/>
  <c r="AU1343" i="36"/>
  <c r="AW1343" i="36"/>
  <c r="AY1343" i="36"/>
  <c r="BA1343" i="36"/>
  <c r="K1344" i="36"/>
  <c r="M1344" i="36"/>
  <c r="O1344" i="36"/>
  <c r="Q1344" i="36"/>
  <c r="S1344" i="36"/>
  <c r="U1344" i="36"/>
  <c r="W1344" i="36"/>
  <c r="Y1344" i="36"/>
  <c r="AA1344" i="36"/>
  <c r="AC1344" i="36"/>
  <c r="AE1344" i="36"/>
  <c r="AG1344" i="36"/>
  <c r="AI1344" i="36"/>
  <c r="AK1344" i="36"/>
  <c r="AM1344" i="36"/>
  <c r="AO1344" i="36"/>
  <c r="AQ1344" i="36"/>
  <c r="AS1344" i="36"/>
  <c r="AU1344" i="36"/>
  <c r="AW1344" i="36"/>
  <c r="AY1344" i="36"/>
  <c r="BA1344" i="36"/>
  <c r="K1345" i="36"/>
  <c r="M1345" i="36"/>
  <c r="O1345" i="36"/>
  <c r="Q1345" i="36"/>
  <c r="S1345" i="36"/>
  <c r="U1345" i="36"/>
  <c r="W1345" i="36"/>
  <c r="Y1345" i="36"/>
  <c r="AA1345" i="36"/>
  <c r="AC1345" i="36"/>
  <c r="AE1345" i="36"/>
  <c r="AG1345" i="36"/>
  <c r="AI1345" i="36"/>
  <c r="AK1345" i="36"/>
  <c r="AM1345" i="36"/>
  <c r="AO1345" i="36"/>
  <c r="AQ1345" i="36"/>
  <c r="AS1345" i="36"/>
  <c r="AU1345" i="36"/>
  <c r="AW1345" i="36"/>
  <c r="AY1345" i="36"/>
  <c r="BA1345" i="36"/>
  <c r="K1346" i="36"/>
  <c r="M1346" i="36"/>
  <c r="O1346" i="36"/>
  <c r="Q1346" i="36"/>
  <c r="S1346" i="36"/>
  <c r="U1346" i="36"/>
  <c r="W1346" i="36"/>
  <c r="Y1346" i="36"/>
  <c r="AA1346" i="36"/>
  <c r="AC1346" i="36"/>
  <c r="AE1346" i="36"/>
  <c r="AG1346" i="36"/>
  <c r="AI1346" i="36"/>
  <c r="AK1346" i="36"/>
  <c r="AM1346" i="36"/>
  <c r="AO1346" i="36"/>
  <c r="AQ1346" i="36"/>
  <c r="AS1346" i="36"/>
  <c r="AU1346" i="36"/>
  <c r="AW1346" i="36"/>
  <c r="AY1346" i="36"/>
  <c r="BA1346" i="36"/>
  <c r="K1347" i="36"/>
  <c r="M1347" i="36"/>
  <c r="O1347" i="36"/>
  <c r="Q1347" i="36"/>
  <c r="S1347" i="36"/>
  <c r="U1347" i="36"/>
  <c r="W1347" i="36"/>
  <c r="Y1347" i="36"/>
  <c r="AA1347" i="36"/>
  <c r="AC1347" i="36"/>
  <c r="AE1347" i="36"/>
  <c r="AG1347" i="36"/>
  <c r="AI1347" i="36"/>
  <c r="AK1347" i="36"/>
  <c r="AM1347" i="36"/>
  <c r="AO1347" i="36"/>
  <c r="AQ1347" i="36"/>
  <c r="AS1347" i="36"/>
  <c r="AU1347" i="36"/>
  <c r="AW1347" i="36"/>
  <c r="AY1347" i="36"/>
  <c r="BA1347" i="36"/>
  <c r="K1348" i="36"/>
  <c r="M1348" i="36"/>
  <c r="O1348" i="36"/>
  <c r="Q1348" i="36"/>
  <c r="S1348" i="36"/>
  <c r="U1348" i="36"/>
  <c r="W1348" i="36"/>
  <c r="Y1348" i="36"/>
  <c r="AA1348" i="36"/>
  <c r="AC1348" i="36"/>
  <c r="AE1348" i="36"/>
  <c r="AG1348" i="36"/>
  <c r="AI1348" i="36"/>
  <c r="AK1348" i="36"/>
  <c r="AM1348" i="36"/>
  <c r="AO1348" i="36"/>
  <c r="AQ1348" i="36"/>
  <c r="AS1348" i="36"/>
  <c r="AU1348" i="36"/>
  <c r="AW1348" i="36"/>
  <c r="AY1348" i="36"/>
  <c r="BA1348" i="36"/>
  <c r="K1349" i="36"/>
  <c r="M1349" i="36"/>
  <c r="O1349" i="36"/>
  <c r="Q1349" i="36"/>
  <c r="S1349" i="36"/>
  <c r="U1349" i="36"/>
  <c r="W1349" i="36"/>
  <c r="Y1349" i="36"/>
  <c r="AA1349" i="36"/>
  <c r="AC1349" i="36"/>
  <c r="AE1349" i="36"/>
  <c r="AG1349" i="36"/>
  <c r="AI1349" i="36"/>
  <c r="AK1349" i="36"/>
  <c r="AM1349" i="36"/>
  <c r="AO1349" i="36"/>
  <c r="AQ1349" i="36"/>
  <c r="AS1349" i="36"/>
  <c r="AU1349" i="36"/>
  <c r="AW1349" i="36"/>
  <c r="AY1349" i="36"/>
  <c r="BA1349" i="36"/>
  <c r="K1350" i="36"/>
  <c r="M1350" i="36"/>
  <c r="O1350" i="36"/>
  <c r="Q1350" i="36"/>
  <c r="S1350" i="36"/>
  <c r="U1350" i="36"/>
  <c r="W1350" i="36"/>
  <c r="Y1350" i="36"/>
  <c r="AA1350" i="36"/>
  <c r="AC1350" i="36"/>
  <c r="AE1350" i="36"/>
  <c r="AG1350" i="36"/>
  <c r="AI1350" i="36"/>
  <c r="AK1350" i="36"/>
  <c r="AM1350" i="36"/>
  <c r="AO1350" i="36"/>
  <c r="AQ1350" i="36"/>
  <c r="AS1350" i="36"/>
  <c r="AU1350" i="36"/>
  <c r="AW1350" i="36"/>
  <c r="AY1350" i="36"/>
  <c r="BA1350" i="36"/>
  <c r="K1351" i="36"/>
  <c r="M1351" i="36"/>
  <c r="O1351" i="36"/>
  <c r="Q1351" i="36"/>
  <c r="S1351" i="36"/>
  <c r="U1351" i="36"/>
  <c r="W1351" i="36"/>
  <c r="Y1351" i="36"/>
  <c r="AA1351" i="36"/>
  <c r="AC1351" i="36"/>
  <c r="AE1351" i="36"/>
  <c r="AG1351" i="36"/>
  <c r="AI1351" i="36"/>
  <c r="AK1351" i="36"/>
  <c r="AM1351" i="36"/>
  <c r="AO1351" i="36"/>
  <c r="AQ1351" i="36"/>
  <c r="AS1351" i="36"/>
  <c r="AU1351" i="36"/>
  <c r="AW1351" i="36"/>
  <c r="AY1351" i="36"/>
  <c r="BA1351" i="36"/>
  <c r="K1352" i="36"/>
  <c r="M1352" i="36"/>
  <c r="O1352" i="36"/>
  <c r="Q1352" i="36"/>
  <c r="S1352" i="36"/>
  <c r="U1352" i="36"/>
  <c r="W1352" i="36"/>
  <c r="Y1352" i="36"/>
  <c r="AA1352" i="36"/>
  <c r="AC1352" i="36"/>
  <c r="AE1352" i="36"/>
  <c r="AG1352" i="36"/>
  <c r="AI1352" i="36"/>
  <c r="AK1352" i="36"/>
  <c r="AM1352" i="36"/>
  <c r="AO1352" i="36"/>
  <c r="AQ1352" i="36"/>
  <c r="AS1352" i="36"/>
  <c r="AU1352" i="36"/>
  <c r="AW1352" i="36"/>
  <c r="AY1352" i="36"/>
  <c r="BA1352" i="36"/>
  <c r="K1353" i="36"/>
  <c r="M1353" i="36"/>
  <c r="O1353" i="36"/>
  <c r="Q1353" i="36"/>
  <c r="S1353" i="36"/>
  <c r="U1353" i="36"/>
  <c r="W1353" i="36"/>
  <c r="Y1353" i="36"/>
  <c r="AA1353" i="36"/>
  <c r="AC1353" i="36"/>
  <c r="AE1353" i="36"/>
  <c r="AG1353" i="36"/>
  <c r="AI1353" i="36"/>
  <c r="AK1353" i="36"/>
  <c r="AM1353" i="36"/>
  <c r="AO1353" i="36"/>
  <c r="AQ1353" i="36"/>
  <c r="AS1353" i="36"/>
  <c r="AU1353" i="36"/>
  <c r="AW1353" i="36"/>
  <c r="AY1353" i="36"/>
  <c r="BA1353" i="36"/>
  <c r="K1354" i="36"/>
  <c r="M1354" i="36"/>
  <c r="O1354" i="36"/>
  <c r="Q1354" i="36"/>
  <c r="S1354" i="36"/>
  <c r="U1354" i="36"/>
  <c r="W1354" i="36"/>
  <c r="Y1354" i="36"/>
  <c r="AA1354" i="36"/>
  <c r="AC1354" i="36"/>
  <c r="AE1354" i="36"/>
  <c r="AG1354" i="36"/>
  <c r="AI1354" i="36"/>
  <c r="AK1354" i="36"/>
  <c r="AM1354" i="36"/>
  <c r="AO1354" i="36"/>
  <c r="AQ1354" i="36"/>
  <c r="AS1354" i="36"/>
  <c r="AU1354" i="36"/>
  <c r="AW1354" i="36"/>
  <c r="AY1354" i="36"/>
  <c r="BA1354" i="36"/>
  <c r="K1355" i="36"/>
  <c r="M1355" i="36"/>
  <c r="O1355" i="36"/>
  <c r="Q1355" i="36"/>
  <c r="S1355" i="36"/>
  <c r="U1355" i="36"/>
  <c r="W1355" i="36"/>
  <c r="Y1355" i="36"/>
  <c r="AA1355" i="36"/>
  <c r="AC1355" i="36"/>
  <c r="AE1355" i="36"/>
  <c r="AG1355" i="36"/>
  <c r="AI1355" i="36"/>
  <c r="AK1355" i="36"/>
  <c r="AM1355" i="36"/>
  <c r="AO1355" i="36"/>
  <c r="AQ1355" i="36"/>
  <c r="AS1355" i="36"/>
  <c r="AU1355" i="36"/>
  <c r="AW1355" i="36"/>
  <c r="AY1355" i="36"/>
  <c r="BA1355" i="36"/>
  <c r="K1356" i="36"/>
  <c r="M1356" i="36"/>
  <c r="O1356" i="36"/>
  <c r="Q1356" i="36"/>
  <c r="S1356" i="36"/>
  <c r="U1356" i="36"/>
  <c r="W1356" i="36"/>
  <c r="Y1356" i="36"/>
  <c r="AA1356" i="36"/>
  <c r="AC1356" i="36"/>
  <c r="AE1356" i="36"/>
  <c r="AG1356" i="36"/>
  <c r="AI1356" i="36"/>
  <c r="AK1356" i="36"/>
  <c r="AM1356" i="36"/>
  <c r="AO1356" i="36"/>
  <c r="AQ1356" i="36"/>
  <c r="AS1356" i="36"/>
  <c r="AU1356" i="36"/>
  <c r="AW1356" i="36"/>
  <c r="AY1356" i="36"/>
  <c r="BA1356" i="36"/>
  <c r="K1357" i="36"/>
  <c r="M1357" i="36"/>
  <c r="O1357" i="36"/>
  <c r="Q1357" i="36"/>
  <c r="S1357" i="36"/>
  <c r="U1357" i="36"/>
  <c r="W1357" i="36"/>
  <c r="Y1357" i="36"/>
  <c r="AA1357" i="36"/>
  <c r="AC1357" i="36"/>
  <c r="AE1357" i="36"/>
  <c r="AG1357" i="36"/>
  <c r="AI1357" i="36"/>
  <c r="AK1357" i="36"/>
  <c r="AM1357" i="36"/>
  <c r="AO1357" i="36"/>
  <c r="AQ1357" i="36"/>
  <c r="AS1357" i="36"/>
  <c r="AU1357" i="36"/>
  <c r="AW1357" i="36"/>
  <c r="AY1357" i="36"/>
  <c r="BA1357" i="36"/>
  <c r="K1358" i="36"/>
  <c r="M1358" i="36"/>
  <c r="O1358" i="36"/>
  <c r="Q1358" i="36"/>
  <c r="S1358" i="36"/>
  <c r="U1358" i="36"/>
  <c r="W1358" i="36"/>
  <c r="Y1358" i="36"/>
  <c r="AA1358" i="36"/>
  <c r="AC1358" i="36"/>
  <c r="AE1358" i="36"/>
  <c r="AG1358" i="36"/>
  <c r="AI1358" i="36"/>
  <c r="AK1358" i="36"/>
  <c r="AM1358" i="36"/>
  <c r="AO1358" i="36"/>
  <c r="AQ1358" i="36"/>
  <c r="AS1358" i="36"/>
  <c r="AU1358" i="36"/>
  <c r="AW1358" i="36"/>
  <c r="AY1358" i="36"/>
  <c r="BA1358" i="36"/>
  <c r="K1359" i="36"/>
  <c r="M1359" i="36"/>
  <c r="O1359" i="36"/>
  <c r="Q1359" i="36"/>
  <c r="S1359" i="36"/>
  <c r="U1359" i="36"/>
  <c r="W1359" i="36"/>
  <c r="Y1359" i="36"/>
  <c r="AA1359" i="36"/>
  <c r="AC1359" i="36"/>
  <c r="AE1359" i="36"/>
  <c r="AG1359" i="36"/>
  <c r="AI1359" i="36"/>
  <c r="AK1359" i="36"/>
  <c r="AM1359" i="36"/>
  <c r="AO1359" i="36"/>
  <c r="AQ1359" i="36"/>
  <c r="AS1359" i="36"/>
  <c r="AU1359" i="36"/>
  <c r="AW1359" i="36"/>
  <c r="AY1359" i="36"/>
  <c r="BA1359" i="36"/>
  <c r="K1360" i="36"/>
  <c r="M1360" i="36"/>
  <c r="O1360" i="36"/>
  <c r="Q1360" i="36"/>
  <c r="S1360" i="36"/>
  <c r="U1360" i="36"/>
  <c r="W1360" i="36"/>
  <c r="Y1360" i="36"/>
  <c r="AA1360" i="36"/>
  <c r="AC1360" i="36"/>
  <c r="AE1360" i="36"/>
  <c r="AG1360" i="36"/>
  <c r="AI1360" i="36"/>
  <c r="AK1360" i="36"/>
  <c r="AM1360" i="36"/>
  <c r="AO1360" i="36"/>
  <c r="AQ1360" i="36"/>
  <c r="AS1360" i="36"/>
  <c r="AU1360" i="36"/>
  <c r="AW1360" i="36"/>
  <c r="AY1360" i="36"/>
  <c r="BA1360" i="36"/>
  <c r="K1361" i="36"/>
  <c r="M1361" i="36"/>
  <c r="O1361" i="36"/>
  <c r="Q1361" i="36"/>
  <c r="S1361" i="36"/>
  <c r="U1361" i="36"/>
  <c r="W1361" i="36"/>
  <c r="Y1361" i="36"/>
  <c r="AA1361" i="36"/>
  <c r="AC1361" i="36"/>
  <c r="AE1361" i="36"/>
  <c r="AG1361" i="36"/>
  <c r="AI1361" i="36"/>
  <c r="AK1361" i="36"/>
  <c r="AM1361" i="36"/>
  <c r="AO1361" i="36"/>
  <c r="AQ1361" i="36"/>
  <c r="AS1361" i="36"/>
  <c r="AU1361" i="36"/>
  <c r="AW1361" i="36"/>
  <c r="AY1361" i="36"/>
  <c r="BA1361" i="36"/>
  <c r="K1362" i="36"/>
  <c r="M1362" i="36"/>
  <c r="O1362" i="36"/>
  <c r="Q1362" i="36"/>
  <c r="S1362" i="36"/>
  <c r="U1362" i="36"/>
  <c r="W1362" i="36"/>
  <c r="Y1362" i="36"/>
  <c r="AA1362" i="36"/>
  <c r="AC1362" i="36"/>
  <c r="AE1362" i="36"/>
  <c r="AG1362" i="36"/>
  <c r="AI1362" i="36"/>
  <c r="AK1362" i="36"/>
  <c r="AM1362" i="36"/>
  <c r="AO1362" i="36"/>
  <c r="AQ1362" i="36"/>
  <c r="AS1362" i="36"/>
  <c r="AU1362" i="36"/>
  <c r="AW1362" i="36"/>
  <c r="AY1362" i="36"/>
  <c r="BA1362" i="36"/>
  <c r="K1363" i="36"/>
  <c r="M1363" i="36"/>
  <c r="O1363" i="36"/>
  <c r="Q1363" i="36"/>
  <c r="S1363" i="36"/>
  <c r="U1363" i="36"/>
  <c r="W1363" i="36"/>
  <c r="Y1363" i="36"/>
  <c r="AA1363" i="36"/>
  <c r="AC1363" i="36"/>
  <c r="AE1363" i="36"/>
  <c r="AG1363" i="36"/>
  <c r="AI1363" i="36"/>
  <c r="AK1363" i="36"/>
  <c r="AM1363" i="36"/>
  <c r="AO1363" i="36"/>
  <c r="AQ1363" i="36"/>
  <c r="AS1363" i="36"/>
  <c r="AU1363" i="36"/>
  <c r="AW1363" i="36"/>
  <c r="AY1363" i="36"/>
  <c r="BA1363" i="36"/>
  <c r="K1364" i="36"/>
  <c r="M1364" i="36"/>
  <c r="O1364" i="36"/>
  <c r="Q1364" i="36"/>
  <c r="S1364" i="36"/>
  <c r="U1364" i="36"/>
  <c r="W1364" i="36"/>
  <c r="Y1364" i="36"/>
  <c r="AA1364" i="36"/>
  <c r="AC1364" i="36"/>
  <c r="AE1364" i="36"/>
  <c r="AG1364" i="36"/>
  <c r="AI1364" i="36"/>
  <c r="AK1364" i="36"/>
  <c r="AM1364" i="36"/>
  <c r="AO1364" i="36"/>
  <c r="AQ1364" i="36"/>
  <c r="AS1364" i="36"/>
  <c r="AU1364" i="36"/>
  <c r="AW1364" i="36"/>
  <c r="AY1364" i="36"/>
  <c r="BA1364" i="36"/>
  <c r="K1365" i="36"/>
  <c r="M1365" i="36"/>
  <c r="O1365" i="36"/>
  <c r="Q1365" i="36"/>
  <c r="S1365" i="36"/>
  <c r="U1365" i="36"/>
  <c r="W1365" i="36"/>
  <c r="Y1365" i="36"/>
  <c r="AA1365" i="36"/>
  <c r="AC1365" i="36"/>
  <c r="AE1365" i="36"/>
  <c r="AG1365" i="36"/>
  <c r="AI1365" i="36"/>
  <c r="AK1365" i="36"/>
  <c r="AM1365" i="36"/>
  <c r="AO1365" i="36"/>
  <c r="AQ1365" i="36"/>
  <c r="AS1365" i="36"/>
  <c r="AU1365" i="36"/>
  <c r="AW1365" i="36"/>
  <c r="AY1365" i="36"/>
  <c r="BA1365" i="36"/>
  <c r="K1366" i="36"/>
  <c r="M1366" i="36"/>
  <c r="O1366" i="36"/>
  <c r="Q1366" i="36"/>
  <c r="S1366" i="36"/>
  <c r="U1366" i="36"/>
  <c r="W1366" i="36"/>
  <c r="Y1366" i="36"/>
  <c r="AA1366" i="36"/>
  <c r="AC1366" i="36"/>
  <c r="AE1366" i="36"/>
  <c r="AG1366" i="36"/>
  <c r="AI1366" i="36"/>
  <c r="AK1366" i="36"/>
  <c r="AM1366" i="36"/>
  <c r="AO1366" i="36"/>
  <c r="AQ1366" i="36"/>
  <c r="AS1366" i="36"/>
  <c r="AU1366" i="36"/>
  <c r="AW1366" i="36"/>
  <c r="AY1366" i="36"/>
  <c r="BA1366" i="36"/>
  <c r="K1367" i="36"/>
  <c r="M1367" i="36"/>
  <c r="O1367" i="36"/>
  <c r="Q1367" i="36"/>
  <c r="S1367" i="36"/>
  <c r="U1367" i="36"/>
  <c r="W1367" i="36"/>
  <c r="Y1367" i="36"/>
  <c r="AA1367" i="36"/>
  <c r="AC1367" i="36"/>
  <c r="AE1367" i="36"/>
  <c r="AG1367" i="36"/>
  <c r="AI1367" i="36"/>
  <c r="AK1367" i="36"/>
  <c r="AM1367" i="36"/>
  <c r="AO1367" i="36"/>
  <c r="AQ1367" i="36"/>
  <c r="AS1367" i="36"/>
  <c r="AU1367" i="36"/>
  <c r="AW1367" i="36"/>
  <c r="AY1367" i="36"/>
  <c r="BA1367" i="36"/>
  <c r="K1368" i="36"/>
  <c r="M1368" i="36"/>
  <c r="O1368" i="36"/>
  <c r="Q1368" i="36"/>
  <c r="S1368" i="36"/>
  <c r="U1368" i="36"/>
  <c r="W1368" i="36"/>
  <c r="Y1368" i="36"/>
  <c r="AA1368" i="36"/>
  <c r="AC1368" i="36"/>
  <c r="AE1368" i="36"/>
  <c r="AG1368" i="36"/>
  <c r="AI1368" i="36"/>
  <c r="AK1368" i="36"/>
  <c r="AM1368" i="36"/>
  <c r="AO1368" i="36"/>
  <c r="AQ1368" i="36"/>
  <c r="AS1368" i="36"/>
  <c r="AU1368" i="36"/>
  <c r="AW1368" i="36"/>
  <c r="AY1368" i="36"/>
  <c r="BA1368" i="36"/>
  <c r="K1369" i="36"/>
  <c r="M1369" i="36"/>
  <c r="O1369" i="36"/>
  <c r="Q1369" i="36"/>
  <c r="S1369" i="36"/>
  <c r="U1369" i="36"/>
  <c r="W1369" i="36"/>
  <c r="Y1369" i="36"/>
  <c r="AA1369" i="36"/>
  <c r="AC1369" i="36"/>
  <c r="AE1369" i="36"/>
  <c r="AG1369" i="36"/>
  <c r="AI1369" i="36"/>
  <c r="AK1369" i="36"/>
  <c r="AM1369" i="36"/>
  <c r="AO1369" i="36"/>
  <c r="AQ1369" i="36"/>
  <c r="AS1369" i="36"/>
  <c r="AU1369" i="36"/>
  <c r="AW1369" i="36"/>
  <c r="AY1369" i="36"/>
  <c r="BA1369" i="36"/>
  <c r="K1370" i="36"/>
  <c r="M1370" i="36"/>
  <c r="O1370" i="36"/>
  <c r="Q1370" i="36"/>
  <c r="S1370" i="36"/>
  <c r="U1370" i="36"/>
  <c r="W1370" i="36"/>
  <c r="Y1370" i="36"/>
  <c r="AA1370" i="36"/>
  <c r="AC1370" i="36"/>
  <c r="AE1370" i="36"/>
  <c r="AG1370" i="36"/>
  <c r="AI1370" i="36"/>
  <c r="AK1370" i="36"/>
  <c r="AM1370" i="36"/>
  <c r="AO1370" i="36"/>
  <c r="AQ1370" i="36"/>
  <c r="AS1370" i="36"/>
  <c r="AU1370" i="36"/>
  <c r="AW1370" i="36"/>
  <c r="AY1370" i="36"/>
  <c r="BA1370" i="36"/>
  <c r="K1371" i="36"/>
  <c r="M1371" i="36"/>
  <c r="O1371" i="36"/>
  <c r="Q1371" i="36"/>
  <c r="S1371" i="36"/>
  <c r="U1371" i="36"/>
  <c r="W1371" i="36"/>
  <c r="Y1371" i="36"/>
  <c r="AA1371" i="36"/>
  <c r="AC1371" i="36"/>
  <c r="AE1371" i="36"/>
  <c r="AG1371" i="36"/>
  <c r="AI1371" i="36"/>
  <c r="AK1371" i="36"/>
  <c r="AM1371" i="36"/>
  <c r="AO1371" i="36"/>
  <c r="AQ1371" i="36"/>
  <c r="AS1371" i="36"/>
  <c r="AU1371" i="36"/>
  <c r="AW1371" i="36"/>
  <c r="AY1371" i="36"/>
  <c r="BA1371" i="36"/>
  <c r="K1372" i="36"/>
  <c r="M1372" i="36"/>
  <c r="O1372" i="36"/>
  <c r="Q1372" i="36"/>
  <c r="S1372" i="36"/>
  <c r="U1372" i="36"/>
  <c r="W1372" i="36"/>
  <c r="Y1372" i="36"/>
  <c r="AA1372" i="36"/>
  <c r="AC1372" i="36"/>
  <c r="AE1372" i="36"/>
  <c r="AG1372" i="36"/>
  <c r="AI1372" i="36"/>
  <c r="AK1372" i="36"/>
  <c r="AM1372" i="36"/>
  <c r="AO1372" i="36"/>
  <c r="AQ1372" i="36"/>
  <c r="AS1372" i="36"/>
  <c r="AU1372" i="36"/>
  <c r="AW1372" i="36"/>
  <c r="AY1372" i="36"/>
  <c r="BA1372" i="36"/>
  <c r="K1373" i="36"/>
  <c r="M1373" i="36"/>
  <c r="O1373" i="36"/>
  <c r="Q1373" i="36"/>
  <c r="S1373" i="36"/>
  <c r="U1373" i="36"/>
  <c r="W1373" i="36"/>
  <c r="Y1373" i="36"/>
  <c r="AA1373" i="36"/>
  <c r="AC1373" i="36"/>
  <c r="AE1373" i="36"/>
  <c r="AG1373" i="36"/>
  <c r="AI1373" i="36"/>
  <c r="AK1373" i="36"/>
  <c r="AM1373" i="36"/>
  <c r="AO1373" i="36"/>
  <c r="AQ1373" i="36"/>
  <c r="AS1373" i="36"/>
  <c r="AU1373" i="36"/>
  <c r="AW1373" i="36"/>
  <c r="AY1373" i="36"/>
  <c r="BA1373" i="36"/>
  <c r="K1374" i="36"/>
  <c r="M1374" i="36"/>
  <c r="O1374" i="36"/>
  <c r="Q1374" i="36"/>
  <c r="S1374" i="36"/>
  <c r="U1374" i="36"/>
  <c r="W1374" i="36"/>
  <c r="Y1374" i="36"/>
  <c r="AA1374" i="36"/>
  <c r="AC1374" i="36"/>
  <c r="AE1374" i="36"/>
  <c r="AG1374" i="36"/>
  <c r="AI1374" i="36"/>
  <c r="AK1374" i="36"/>
  <c r="AM1374" i="36"/>
  <c r="AO1374" i="36"/>
  <c r="AQ1374" i="36"/>
  <c r="AS1374" i="36"/>
  <c r="AU1374" i="36"/>
  <c r="AW1374" i="36"/>
  <c r="AY1374" i="36"/>
  <c r="BA1374" i="36"/>
  <c r="K1375" i="36"/>
  <c r="M1375" i="36"/>
  <c r="O1375" i="36"/>
  <c r="Q1375" i="36"/>
  <c r="S1375" i="36"/>
  <c r="U1375" i="36"/>
  <c r="W1375" i="36"/>
  <c r="Y1375" i="36"/>
  <c r="AA1375" i="36"/>
  <c r="AC1375" i="36"/>
  <c r="AE1375" i="36"/>
  <c r="AG1375" i="36"/>
  <c r="AI1375" i="36"/>
  <c r="AK1375" i="36"/>
  <c r="AM1375" i="36"/>
  <c r="AO1375" i="36"/>
  <c r="AQ1375" i="36"/>
  <c r="AS1375" i="36"/>
  <c r="AU1375" i="36"/>
  <c r="AW1375" i="36"/>
  <c r="AY1375" i="36"/>
  <c r="BA1375" i="36"/>
  <c r="K1376" i="36"/>
  <c r="M1376" i="36"/>
  <c r="O1376" i="36"/>
  <c r="Q1376" i="36"/>
  <c r="S1376" i="36"/>
  <c r="U1376" i="36"/>
  <c r="W1376" i="36"/>
  <c r="Y1376" i="36"/>
  <c r="AA1376" i="36"/>
  <c r="AC1376" i="36"/>
  <c r="AE1376" i="36"/>
  <c r="AG1376" i="36"/>
  <c r="AI1376" i="36"/>
  <c r="AK1376" i="36"/>
  <c r="AM1376" i="36"/>
  <c r="AO1376" i="36"/>
  <c r="AQ1376" i="36"/>
  <c r="AS1376" i="36"/>
  <c r="AU1376" i="36"/>
  <c r="AW1376" i="36"/>
  <c r="AY1376" i="36"/>
  <c r="BA1376" i="36"/>
  <c r="K1377" i="36"/>
  <c r="M1377" i="36"/>
  <c r="O1377" i="36"/>
  <c r="Q1377" i="36"/>
  <c r="S1377" i="36"/>
  <c r="U1377" i="36"/>
  <c r="W1377" i="36"/>
  <c r="Y1377" i="36"/>
  <c r="AA1377" i="36"/>
  <c r="AC1377" i="36"/>
  <c r="AE1377" i="36"/>
  <c r="AG1377" i="36"/>
  <c r="AI1377" i="36"/>
  <c r="AK1377" i="36"/>
  <c r="AM1377" i="36"/>
  <c r="AO1377" i="36"/>
  <c r="AQ1377" i="36"/>
  <c r="AS1377" i="36"/>
  <c r="AU1377" i="36"/>
  <c r="AW1377" i="36"/>
  <c r="AY1377" i="36"/>
  <c r="BA1377" i="36"/>
  <c r="K1378" i="36"/>
  <c r="M1378" i="36"/>
  <c r="O1378" i="36"/>
  <c r="Q1378" i="36"/>
  <c r="S1378" i="36"/>
  <c r="U1378" i="36"/>
  <c r="W1378" i="36"/>
  <c r="Y1378" i="36"/>
  <c r="AA1378" i="36"/>
  <c r="AC1378" i="36"/>
  <c r="AE1378" i="36"/>
  <c r="AG1378" i="36"/>
  <c r="AI1378" i="36"/>
  <c r="AK1378" i="36"/>
  <c r="AM1378" i="36"/>
  <c r="AO1378" i="36"/>
  <c r="AQ1378" i="36"/>
  <c r="AS1378" i="36"/>
  <c r="AU1378" i="36"/>
  <c r="AW1378" i="36"/>
  <c r="AY1378" i="36"/>
  <c r="BA1378" i="36"/>
  <c r="K1379" i="36"/>
  <c r="M1379" i="36"/>
  <c r="O1379" i="36"/>
  <c r="Q1379" i="36"/>
  <c r="S1379" i="36"/>
  <c r="U1379" i="36"/>
  <c r="W1379" i="36"/>
  <c r="Y1379" i="36"/>
  <c r="AA1379" i="36"/>
  <c r="AC1379" i="36"/>
  <c r="AE1379" i="36"/>
  <c r="AG1379" i="36"/>
  <c r="AI1379" i="36"/>
  <c r="AK1379" i="36"/>
  <c r="AM1379" i="36"/>
  <c r="AO1379" i="36"/>
  <c r="AQ1379" i="36"/>
  <c r="AS1379" i="36"/>
  <c r="AU1379" i="36"/>
  <c r="AW1379" i="36"/>
  <c r="AY1379" i="36"/>
  <c r="BA1379" i="36"/>
  <c r="K1380" i="36"/>
  <c r="M1380" i="36"/>
  <c r="O1380" i="36"/>
  <c r="Q1380" i="36"/>
  <c r="S1380" i="36"/>
  <c r="U1380" i="36"/>
  <c r="W1380" i="36"/>
  <c r="Y1380" i="36"/>
  <c r="AA1380" i="36"/>
  <c r="AC1380" i="36"/>
  <c r="AE1380" i="36"/>
  <c r="AG1380" i="36"/>
  <c r="AI1380" i="36"/>
  <c r="AK1380" i="36"/>
  <c r="AM1380" i="36"/>
  <c r="AO1380" i="36"/>
  <c r="AQ1380" i="36"/>
  <c r="AS1380" i="36"/>
  <c r="AU1380" i="36"/>
  <c r="AW1380" i="36"/>
  <c r="AY1380" i="36"/>
  <c r="BA1380" i="36"/>
  <c r="K1381" i="36"/>
  <c r="M1381" i="36"/>
  <c r="O1381" i="36"/>
  <c r="Q1381" i="36"/>
  <c r="S1381" i="36"/>
  <c r="U1381" i="36"/>
  <c r="W1381" i="36"/>
  <c r="Y1381" i="36"/>
  <c r="AA1381" i="36"/>
  <c r="AC1381" i="36"/>
  <c r="AE1381" i="36"/>
  <c r="AG1381" i="36"/>
  <c r="AI1381" i="36"/>
  <c r="AK1381" i="36"/>
  <c r="AM1381" i="36"/>
  <c r="AO1381" i="36"/>
  <c r="AQ1381" i="36"/>
  <c r="AS1381" i="36"/>
  <c r="AU1381" i="36"/>
  <c r="AW1381" i="36"/>
  <c r="AY1381" i="36"/>
  <c r="BA1381" i="36"/>
  <c r="K1382" i="36"/>
  <c r="M1382" i="36"/>
  <c r="O1382" i="36"/>
  <c r="Q1382" i="36"/>
  <c r="S1382" i="36"/>
  <c r="U1382" i="36"/>
  <c r="W1382" i="36"/>
  <c r="Y1382" i="36"/>
  <c r="AA1382" i="36"/>
  <c r="AC1382" i="36"/>
  <c r="AE1382" i="36"/>
  <c r="AG1382" i="36"/>
  <c r="AI1382" i="36"/>
  <c r="AK1382" i="36"/>
  <c r="AM1382" i="36"/>
  <c r="AO1382" i="36"/>
  <c r="AQ1382" i="36"/>
  <c r="AS1382" i="36"/>
  <c r="AU1382" i="36"/>
  <c r="AW1382" i="36"/>
  <c r="AY1382" i="36"/>
  <c r="BA1382" i="36"/>
  <c r="K1383" i="36"/>
  <c r="M1383" i="36"/>
  <c r="O1383" i="36"/>
  <c r="Q1383" i="36"/>
  <c r="S1383" i="36"/>
  <c r="U1383" i="36"/>
  <c r="W1383" i="36"/>
  <c r="Y1383" i="36"/>
  <c r="AA1383" i="36"/>
  <c r="AC1383" i="36"/>
  <c r="AE1383" i="36"/>
  <c r="AG1383" i="36"/>
  <c r="AI1383" i="36"/>
  <c r="AK1383" i="36"/>
  <c r="AM1383" i="36"/>
  <c r="AO1383" i="36"/>
  <c r="AQ1383" i="36"/>
  <c r="AS1383" i="36"/>
  <c r="AU1383" i="36"/>
  <c r="AW1383" i="36"/>
  <c r="AY1383" i="36"/>
  <c r="BA1383" i="36"/>
  <c r="K1384" i="36"/>
  <c r="M1384" i="36"/>
  <c r="O1384" i="36"/>
  <c r="Q1384" i="36"/>
  <c r="S1384" i="36"/>
  <c r="U1384" i="36"/>
  <c r="W1384" i="36"/>
  <c r="Y1384" i="36"/>
  <c r="AA1384" i="36"/>
  <c r="AC1384" i="36"/>
  <c r="AE1384" i="36"/>
  <c r="AG1384" i="36"/>
  <c r="AI1384" i="36"/>
  <c r="AK1384" i="36"/>
  <c r="AM1384" i="36"/>
  <c r="AO1384" i="36"/>
  <c r="AQ1384" i="36"/>
  <c r="AS1384" i="36"/>
  <c r="AU1384" i="36"/>
  <c r="AW1384" i="36"/>
  <c r="AY1384" i="36"/>
  <c r="BA1384" i="36"/>
  <c r="K1385" i="36"/>
  <c r="M1385" i="36"/>
  <c r="O1385" i="36"/>
  <c r="Q1385" i="36"/>
  <c r="S1385" i="36"/>
  <c r="U1385" i="36"/>
  <c r="W1385" i="36"/>
  <c r="Y1385" i="36"/>
  <c r="AA1385" i="36"/>
  <c r="AC1385" i="36"/>
  <c r="AE1385" i="36"/>
  <c r="AG1385" i="36"/>
  <c r="AI1385" i="36"/>
  <c r="AK1385" i="36"/>
  <c r="AM1385" i="36"/>
  <c r="AO1385" i="36"/>
  <c r="AQ1385" i="36"/>
  <c r="AS1385" i="36"/>
  <c r="AU1385" i="36"/>
  <c r="AW1385" i="36"/>
  <c r="AY1385" i="36"/>
  <c r="BA1385" i="36"/>
  <c r="K1386" i="36"/>
  <c r="M1386" i="36"/>
  <c r="O1386" i="36"/>
  <c r="Q1386" i="36"/>
  <c r="S1386" i="36"/>
  <c r="U1386" i="36"/>
  <c r="W1386" i="36"/>
  <c r="Y1386" i="36"/>
  <c r="AA1386" i="36"/>
  <c r="AC1386" i="36"/>
  <c r="AE1386" i="36"/>
  <c r="AG1386" i="36"/>
  <c r="AI1386" i="36"/>
  <c r="AK1386" i="36"/>
  <c r="AM1386" i="36"/>
  <c r="AO1386" i="36"/>
  <c r="AQ1386" i="36"/>
  <c r="AS1386" i="36"/>
  <c r="AU1386" i="36"/>
  <c r="AW1386" i="36"/>
  <c r="AY1386" i="36"/>
  <c r="BA1386" i="36"/>
  <c r="K1387" i="36"/>
  <c r="M1387" i="36"/>
  <c r="O1387" i="36"/>
  <c r="Q1387" i="36"/>
  <c r="S1387" i="36"/>
  <c r="U1387" i="36"/>
  <c r="W1387" i="36"/>
  <c r="Y1387" i="36"/>
  <c r="AA1387" i="36"/>
  <c r="AC1387" i="36"/>
  <c r="AE1387" i="36"/>
  <c r="AG1387" i="36"/>
  <c r="AI1387" i="36"/>
  <c r="AK1387" i="36"/>
  <c r="AM1387" i="36"/>
  <c r="AO1387" i="36"/>
  <c r="AQ1387" i="36"/>
  <c r="AS1387" i="36"/>
  <c r="AU1387" i="36"/>
  <c r="AW1387" i="36"/>
  <c r="AY1387" i="36"/>
  <c r="BA1387" i="36"/>
  <c r="K1388" i="36"/>
  <c r="M1388" i="36"/>
  <c r="O1388" i="36"/>
  <c r="Q1388" i="36"/>
  <c r="S1388" i="36"/>
  <c r="U1388" i="36"/>
  <c r="W1388" i="36"/>
  <c r="Y1388" i="36"/>
  <c r="AA1388" i="36"/>
  <c r="AC1388" i="36"/>
  <c r="AE1388" i="36"/>
  <c r="AG1388" i="36"/>
  <c r="AI1388" i="36"/>
  <c r="AK1388" i="36"/>
  <c r="AM1388" i="36"/>
  <c r="AO1388" i="36"/>
  <c r="AQ1388" i="36"/>
  <c r="AS1388" i="36"/>
  <c r="AU1388" i="36"/>
  <c r="AW1388" i="36"/>
  <c r="AY1388" i="36"/>
  <c r="BA1388" i="36"/>
  <c r="K1389" i="36"/>
  <c r="M1389" i="36"/>
  <c r="O1389" i="36"/>
  <c r="Q1389" i="36"/>
  <c r="S1389" i="36"/>
  <c r="U1389" i="36"/>
  <c r="W1389" i="36"/>
  <c r="Y1389" i="36"/>
  <c r="AA1389" i="36"/>
  <c r="AC1389" i="36"/>
  <c r="AE1389" i="36"/>
  <c r="AG1389" i="36"/>
  <c r="AI1389" i="36"/>
  <c r="AK1389" i="36"/>
  <c r="AM1389" i="36"/>
  <c r="AO1389" i="36"/>
  <c r="AQ1389" i="36"/>
  <c r="AS1389" i="36"/>
  <c r="AU1389" i="36"/>
  <c r="AW1389" i="36"/>
  <c r="AY1389" i="36"/>
  <c r="BA1389" i="36"/>
  <c r="K1390" i="36"/>
  <c r="M1390" i="36"/>
  <c r="O1390" i="36"/>
  <c r="Q1390" i="36"/>
  <c r="S1390" i="36"/>
  <c r="U1390" i="36"/>
  <c r="W1390" i="36"/>
  <c r="Y1390" i="36"/>
  <c r="AA1390" i="36"/>
  <c r="AC1390" i="36"/>
  <c r="AE1390" i="36"/>
  <c r="AG1390" i="36"/>
  <c r="AI1390" i="36"/>
  <c r="AK1390" i="36"/>
  <c r="AM1390" i="36"/>
  <c r="AO1390" i="36"/>
  <c r="AQ1390" i="36"/>
  <c r="AS1390" i="36"/>
  <c r="AU1390" i="36"/>
  <c r="AW1390" i="36"/>
  <c r="AY1390" i="36"/>
  <c r="BA1390" i="36"/>
  <c r="K1391" i="36"/>
  <c r="M1391" i="36"/>
  <c r="O1391" i="36"/>
  <c r="Q1391" i="36"/>
  <c r="S1391" i="36"/>
  <c r="U1391" i="36"/>
  <c r="W1391" i="36"/>
  <c r="Y1391" i="36"/>
  <c r="AA1391" i="36"/>
  <c r="AC1391" i="36"/>
  <c r="AE1391" i="36"/>
  <c r="AG1391" i="36"/>
  <c r="AI1391" i="36"/>
  <c r="AK1391" i="36"/>
  <c r="AM1391" i="36"/>
  <c r="AO1391" i="36"/>
  <c r="AQ1391" i="36"/>
  <c r="AS1391" i="36"/>
  <c r="AU1391" i="36"/>
  <c r="AW1391" i="36"/>
  <c r="AY1391" i="36"/>
  <c r="BA1391" i="36"/>
  <c r="K1392" i="36"/>
  <c r="M1392" i="36"/>
  <c r="O1392" i="36"/>
  <c r="Q1392" i="36"/>
  <c r="S1392" i="36"/>
  <c r="U1392" i="36"/>
  <c r="W1392" i="36"/>
  <c r="Y1392" i="36"/>
  <c r="AA1392" i="36"/>
  <c r="AC1392" i="36"/>
  <c r="AE1392" i="36"/>
  <c r="AG1392" i="36"/>
  <c r="AI1392" i="36"/>
  <c r="AK1392" i="36"/>
  <c r="AM1392" i="36"/>
  <c r="AO1392" i="36"/>
  <c r="AQ1392" i="36"/>
  <c r="AS1392" i="36"/>
  <c r="AU1392" i="36"/>
  <c r="AW1392" i="36"/>
  <c r="AY1392" i="36"/>
  <c r="BA1392" i="36"/>
  <c r="K1393" i="36"/>
  <c r="M1393" i="36"/>
  <c r="O1393" i="36"/>
  <c r="Q1393" i="36"/>
  <c r="S1393" i="36"/>
  <c r="U1393" i="36"/>
  <c r="W1393" i="36"/>
  <c r="Y1393" i="36"/>
  <c r="AA1393" i="36"/>
  <c r="AC1393" i="36"/>
  <c r="AE1393" i="36"/>
  <c r="AG1393" i="36"/>
  <c r="AI1393" i="36"/>
  <c r="AK1393" i="36"/>
  <c r="AM1393" i="36"/>
  <c r="AO1393" i="36"/>
  <c r="AQ1393" i="36"/>
  <c r="AS1393" i="36"/>
  <c r="AU1393" i="36"/>
  <c r="AW1393" i="36"/>
  <c r="AY1393" i="36"/>
  <c r="BA1393" i="36"/>
  <c r="K1394" i="36"/>
  <c r="M1394" i="36"/>
  <c r="O1394" i="36"/>
  <c r="Q1394" i="36"/>
  <c r="S1394" i="36"/>
  <c r="U1394" i="36"/>
  <c r="W1394" i="36"/>
  <c r="Y1394" i="36"/>
  <c r="AA1394" i="36"/>
  <c r="AC1394" i="36"/>
  <c r="AE1394" i="36"/>
  <c r="AG1394" i="36"/>
  <c r="AI1394" i="36"/>
  <c r="AK1394" i="36"/>
  <c r="AM1394" i="36"/>
  <c r="AO1394" i="36"/>
  <c r="AQ1394" i="36"/>
  <c r="AS1394" i="36"/>
  <c r="AU1394" i="36"/>
  <c r="AW1394" i="36"/>
  <c r="AY1394" i="36"/>
  <c r="BA1394" i="36"/>
  <c r="K1395" i="36"/>
  <c r="M1395" i="36"/>
  <c r="O1395" i="36"/>
  <c r="Q1395" i="36"/>
  <c r="S1395" i="36"/>
  <c r="U1395" i="36"/>
  <c r="W1395" i="36"/>
  <c r="Y1395" i="36"/>
  <c r="AA1395" i="36"/>
  <c r="AC1395" i="36"/>
  <c r="AE1395" i="36"/>
  <c r="AG1395" i="36"/>
  <c r="AI1395" i="36"/>
  <c r="AK1395" i="36"/>
  <c r="AM1395" i="36"/>
  <c r="AO1395" i="36"/>
  <c r="AQ1395" i="36"/>
  <c r="AS1395" i="36"/>
  <c r="AU1395" i="36"/>
  <c r="AW1395" i="36"/>
  <c r="AY1395" i="36"/>
  <c r="BA1395" i="36"/>
  <c r="K1396" i="36"/>
  <c r="M1396" i="36"/>
  <c r="O1396" i="36"/>
  <c r="Q1396" i="36"/>
  <c r="S1396" i="36"/>
  <c r="U1396" i="36"/>
  <c r="W1396" i="36"/>
  <c r="Y1396" i="36"/>
  <c r="AA1396" i="36"/>
  <c r="AC1396" i="36"/>
  <c r="AE1396" i="36"/>
  <c r="AG1396" i="36"/>
  <c r="AI1396" i="36"/>
  <c r="AK1396" i="36"/>
  <c r="AM1396" i="36"/>
  <c r="AO1396" i="36"/>
  <c r="AQ1396" i="36"/>
  <c r="AS1396" i="36"/>
  <c r="AU1396" i="36"/>
  <c r="AW1396" i="36"/>
  <c r="AY1396" i="36"/>
  <c r="BA1396" i="36"/>
  <c r="K1397" i="36"/>
  <c r="M1397" i="36"/>
  <c r="O1397" i="36"/>
  <c r="Q1397" i="36"/>
  <c r="S1397" i="36"/>
  <c r="U1397" i="36"/>
  <c r="W1397" i="36"/>
  <c r="Y1397" i="36"/>
  <c r="AA1397" i="36"/>
  <c r="AC1397" i="36"/>
  <c r="AE1397" i="36"/>
  <c r="AG1397" i="36"/>
  <c r="AI1397" i="36"/>
  <c r="AK1397" i="36"/>
  <c r="AM1397" i="36"/>
  <c r="AO1397" i="36"/>
  <c r="AQ1397" i="36"/>
  <c r="AS1397" i="36"/>
  <c r="AU1397" i="36"/>
  <c r="AW1397" i="36"/>
  <c r="AY1397" i="36"/>
  <c r="BA1397" i="36"/>
  <c r="K1398" i="36"/>
  <c r="M1398" i="36"/>
  <c r="O1398" i="36"/>
  <c r="Q1398" i="36"/>
  <c r="S1398" i="36"/>
  <c r="U1398" i="36"/>
  <c r="W1398" i="36"/>
  <c r="Y1398" i="36"/>
  <c r="AA1398" i="36"/>
  <c r="AC1398" i="36"/>
  <c r="AE1398" i="36"/>
  <c r="AG1398" i="36"/>
  <c r="AI1398" i="36"/>
  <c r="AK1398" i="36"/>
  <c r="AM1398" i="36"/>
  <c r="AO1398" i="36"/>
  <c r="AQ1398" i="36"/>
  <c r="AS1398" i="36"/>
  <c r="AU1398" i="36"/>
  <c r="AW1398" i="36"/>
  <c r="AY1398" i="36"/>
  <c r="BA1398" i="36"/>
  <c r="K1399" i="36"/>
  <c r="M1399" i="36"/>
  <c r="O1399" i="36"/>
  <c r="Q1399" i="36"/>
  <c r="S1399" i="36"/>
  <c r="U1399" i="36"/>
  <c r="W1399" i="36"/>
  <c r="Y1399" i="36"/>
  <c r="AA1399" i="36"/>
  <c r="AC1399" i="36"/>
  <c r="AE1399" i="36"/>
  <c r="AG1399" i="36"/>
  <c r="AI1399" i="36"/>
  <c r="AK1399" i="36"/>
  <c r="AM1399" i="36"/>
  <c r="AO1399" i="36"/>
  <c r="AQ1399" i="36"/>
  <c r="AS1399" i="36"/>
  <c r="AU1399" i="36"/>
  <c r="AW1399" i="36"/>
  <c r="AY1399" i="36"/>
  <c r="BA1399" i="36"/>
  <c r="K1400" i="36"/>
  <c r="M1400" i="36"/>
  <c r="O1400" i="36"/>
  <c r="Q1400" i="36"/>
  <c r="S1400" i="36"/>
  <c r="U1400" i="36"/>
  <c r="W1400" i="36"/>
  <c r="Y1400" i="36"/>
  <c r="AA1400" i="36"/>
  <c r="AC1400" i="36"/>
  <c r="AE1400" i="36"/>
  <c r="AG1400" i="36"/>
  <c r="AI1400" i="36"/>
  <c r="AK1400" i="36"/>
  <c r="AM1400" i="36"/>
  <c r="AO1400" i="36"/>
  <c r="AQ1400" i="36"/>
  <c r="AS1400" i="36"/>
  <c r="AU1400" i="36"/>
  <c r="AW1400" i="36"/>
  <c r="AY1400" i="36"/>
  <c r="BA1400" i="36"/>
  <c r="K1401" i="36"/>
  <c r="M1401" i="36"/>
  <c r="O1401" i="36"/>
  <c r="Q1401" i="36"/>
  <c r="S1401" i="36"/>
  <c r="U1401" i="36"/>
  <c r="W1401" i="36"/>
  <c r="Y1401" i="36"/>
  <c r="AA1401" i="36"/>
  <c r="AC1401" i="36"/>
  <c r="AE1401" i="36"/>
  <c r="AG1401" i="36"/>
  <c r="AI1401" i="36"/>
  <c r="AK1401" i="36"/>
  <c r="AM1401" i="36"/>
  <c r="AO1401" i="36"/>
  <c r="AQ1401" i="36"/>
  <c r="AS1401" i="36"/>
  <c r="AU1401" i="36"/>
  <c r="AW1401" i="36"/>
  <c r="AY1401" i="36"/>
  <c r="BA1401" i="36"/>
  <c r="K1402" i="36"/>
  <c r="M1402" i="36"/>
  <c r="O1402" i="36"/>
  <c r="Q1402" i="36"/>
  <c r="S1402" i="36"/>
  <c r="U1402" i="36"/>
  <c r="W1402" i="36"/>
  <c r="Y1402" i="36"/>
  <c r="AA1402" i="36"/>
  <c r="AC1402" i="36"/>
  <c r="AE1402" i="36"/>
  <c r="AG1402" i="36"/>
  <c r="AI1402" i="36"/>
  <c r="AK1402" i="36"/>
  <c r="AM1402" i="36"/>
  <c r="AO1402" i="36"/>
  <c r="AQ1402" i="36"/>
  <c r="AS1402" i="36"/>
  <c r="AU1402" i="36"/>
  <c r="AW1402" i="36"/>
  <c r="AY1402" i="36"/>
  <c r="BA1402" i="36"/>
  <c r="K1403" i="36"/>
  <c r="M1403" i="36"/>
  <c r="O1403" i="36"/>
  <c r="Q1403" i="36"/>
  <c r="S1403" i="36"/>
  <c r="U1403" i="36"/>
  <c r="W1403" i="36"/>
  <c r="Y1403" i="36"/>
  <c r="AA1403" i="36"/>
  <c r="AC1403" i="36"/>
  <c r="AE1403" i="36"/>
  <c r="AG1403" i="36"/>
  <c r="AI1403" i="36"/>
  <c r="AK1403" i="36"/>
  <c r="AM1403" i="36"/>
  <c r="AO1403" i="36"/>
  <c r="AQ1403" i="36"/>
  <c r="AS1403" i="36"/>
  <c r="AU1403" i="36"/>
  <c r="AW1403" i="36"/>
  <c r="AY1403" i="36"/>
  <c r="BA1403" i="36"/>
  <c r="K1404" i="36"/>
  <c r="M1404" i="36"/>
  <c r="O1404" i="36"/>
  <c r="Q1404" i="36"/>
  <c r="S1404" i="36"/>
  <c r="U1404" i="36"/>
  <c r="W1404" i="36"/>
  <c r="Y1404" i="36"/>
  <c r="AA1404" i="36"/>
  <c r="AC1404" i="36"/>
  <c r="AE1404" i="36"/>
  <c r="AG1404" i="36"/>
  <c r="AI1404" i="36"/>
  <c r="AK1404" i="36"/>
  <c r="AM1404" i="36"/>
  <c r="AO1404" i="36"/>
  <c r="AQ1404" i="36"/>
  <c r="AS1404" i="36"/>
  <c r="AU1404" i="36"/>
  <c r="AW1404" i="36"/>
  <c r="AY1404" i="36"/>
  <c r="BA1404" i="36"/>
  <c r="K1405" i="36"/>
  <c r="M1405" i="36"/>
  <c r="O1405" i="36"/>
  <c r="Q1405" i="36"/>
  <c r="S1405" i="36"/>
  <c r="U1405" i="36"/>
  <c r="W1405" i="36"/>
  <c r="Y1405" i="36"/>
  <c r="AA1405" i="36"/>
  <c r="AC1405" i="36"/>
  <c r="AE1405" i="36"/>
  <c r="AG1405" i="36"/>
  <c r="AI1405" i="36"/>
  <c r="AK1405" i="36"/>
  <c r="AM1405" i="36"/>
  <c r="AO1405" i="36"/>
  <c r="AQ1405" i="36"/>
  <c r="AS1405" i="36"/>
  <c r="AU1405" i="36"/>
  <c r="AW1405" i="36"/>
  <c r="AY1405" i="36"/>
  <c r="BA1405" i="36"/>
  <c r="K1406" i="36"/>
  <c r="M1406" i="36"/>
  <c r="O1406" i="36"/>
  <c r="Q1406" i="36"/>
  <c r="S1406" i="36"/>
  <c r="U1406" i="36"/>
  <c r="W1406" i="36"/>
  <c r="Y1406" i="36"/>
  <c r="AA1406" i="36"/>
  <c r="AC1406" i="36"/>
  <c r="AE1406" i="36"/>
  <c r="AG1406" i="36"/>
  <c r="AI1406" i="36"/>
  <c r="AK1406" i="36"/>
  <c r="AM1406" i="36"/>
  <c r="AO1406" i="36"/>
  <c r="AQ1406" i="36"/>
  <c r="AS1406" i="36"/>
  <c r="AU1406" i="36"/>
  <c r="AW1406" i="36"/>
  <c r="AY1406" i="36"/>
  <c r="BA1406" i="36"/>
  <c r="K1407" i="36"/>
  <c r="M1407" i="36"/>
  <c r="O1407" i="36"/>
  <c r="Q1407" i="36"/>
  <c r="S1407" i="36"/>
  <c r="U1407" i="36"/>
  <c r="W1407" i="36"/>
  <c r="Y1407" i="36"/>
  <c r="AA1407" i="36"/>
  <c r="AC1407" i="36"/>
  <c r="AE1407" i="36"/>
  <c r="AG1407" i="36"/>
  <c r="AI1407" i="36"/>
  <c r="AK1407" i="36"/>
  <c r="AM1407" i="36"/>
  <c r="AO1407" i="36"/>
  <c r="AQ1407" i="36"/>
  <c r="AS1407" i="36"/>
  <c r="AU1407" i="36"/>
  <c r="AW1407" i="36"/>
  <c r="AY1407" i="36"/>
  <c r="BA1407" i="36"/>
  <c r="K1408" i="36"/>
  <c r="M1408" i="36"/>
  <c r="O1408" i="36"/>
  <c r="Q1408" i="36"/>
  <c r="S1408" i="36"/>
  <c r="U1408" i="36"/>
  <c r="W1408" i="36"/>
  <c r="Y1408" i="36"/>
  <c r="AA1408" i="36"/>
  <c r="AC1408" i="36"/>
  <c r="AE1408" i="36"/>
  <c r="AG1408" i="36"/>
  <c r="AI1408" i="36"/>
  <c r="AK1408" i="36"/>
  <c r="AM1408" i="36"/>
  <c r="AO1408" i="36"/>
  <c r="AQ1408" i="36"/>
  <c r="AS1408" i="36"/>
  <c r="AU1408" i="36"/>
  <c r="AW1408" i="36"/>
  <c r="AY1408" i="36"/>
  <c r="BA1408" i="36"/>
  <c r="K1409" i="36"/>
  <c r="M1409" i="36"/>
  <c r="O1409" i="36"/>
  <c r="Q1409" i="36"/>
  <c r="S1409" i="36"/>
  <c r="U1409" i="36"/>
  <c r="W1409" i="36"/>
  <c r="Y1409" i="36"/>
  <c r="AA1409" i="36"/>
  <c r="AC1409" i="36"/>
  <c r="AE1409" i="36"/>
  <c r="AG1409" i="36"/>
  <c r="AI1409" i="36"/>
  <c r="AK1409" i="36"/>
  <c r="AM1409" i="36"/>
  <c r="AO1409" i="36"/>
  <c r="AQ1409" i="36"/>
  <c r="AS1409" i="36"/>
  <c r="AU1409" i="36"/>
  <c r="AW1409" i="36"/>
  <c r="AY1409" i="36"/>
  <c r="BA1409" i="36"/>
  <c r="K1410" i="36"/>
  <c r="M1410" i="36"/>
  <c r="O1410" i="36"/>
  <c r="Q1410" i="36"/>
  <c r="S1410" i="36"/>
  <c r="U1410" i="36"/>
  <c r="W1410" i="36"/>
  <c r="Y1410" i="36"/>
  <c r="AA1410" i="36"/>
  <c r="AC1410" i="36"/>
  <c r="AE1410" i="36"/>
  <c r="AG1410" i="36"/>
  <c r="AI1410" i="36"/>
  <c r="AK1410" i="36"/>
  <c r="AM1410" i="36"/>
  <c r="AO1410" i="36"/>
  <c r="AQ1410" i="36"/>
  <c r="AS1410" i="36"/>
  <c r="AU1410" i="36"/>
  <c r="AW1410" i="36"/>
  <c r="AY1410" i="36"/>
  <c r="BA1410" i="36"/>
  <c r="K1411" i="36"/>
  <c r="M1411" i="36"/>
  <c r="O1411" i="36"/>
  <c r="Q1411" i="36"/>
  <c r="S1411" i="36"/>
  <c r="U1411" i="36"/>
  <c r="W1411" i="36"/>
  <c r="Y1411" i="36"/>
  <c r="AA1411" i="36"/>
  <c r="AC1411" i="36"/>
  <c r="AE1411" i="36"/>
  <c r="AG1411" i="36"/>
  <c r="AI1411" i="36"/>
  <c r="AK1411" i="36"/>
  <c r="AM1411" i="36"/>
  <c r="AO1411" i="36"/>
  <c r="AQ1411" i="36"/>
  <c r="AS1411" i="36"/>
  <c r="AU1411" i="36"/>
  <c r="AW1411" i="36"/>
  <c r="AY1411" i="36"/>
  <c r="BA1411" i="36"/>
  <c r="K1412" i="36"/>
  <c r="M1412" i="36"/>
  <c r="O1412" i="36"/>
  <c r="Q1412" i="36"/>
  <c r="S1412" i="36"/>
  <c r="U1412" i="36"/>
  <c r="W1412" i="36"/>
  <c r="Y1412" i="36"/>
  <c r="AA1412" i="36"/>
  <c r="AC1412" i="36"/>
  <c r="AE1412" i="36"/>
  <c r="AG1412" i="36"/>
  <c r="AI1412" i="36"/>
  <c r="AK1412" i="36"/>
  <c r="AM1412" i="36"/>
  <c r="AO1412" i="36"/>
  <c r="AQ1412" i="36"/>
  <c r="AS1412" i="36"/>
  <c r="AU1412" i="36"/>
  <c r="AW1412" i="36"/>
  <c r="AY1412" i="36"/>
  <c r="BA1412" i="36"/>
  <c r="K1413" i="36"/>
  <c r="M1413" i="36"/>
  <c r="O1413" i="36"/>
  <c r="Q1413" i="36"/>
  <c r="S1413" i="36"/>
  <c r="U1413" i="36"/>
  <c r="W1413" i="36"/>
  <c r="Y1413" i="36"/>
  <c r="AA1413" i="36"/>
  <c r="AC1413" i="36"/>
  <c r="AE1413" i="36"/>
  <c r="AG1413" i="36"/>
  <c r="AI1413" i="36"/>
  <c r="AK1413" i="36"/>
  <c r="AM1413" i="36"/>
  <c r="AO1413" i="36"/>
  <c r="AQ1413" i="36"/>
  <c r="AS1413" i="36"/>
  <c r="AU1413" i="36"/>
  <c r="AW1413" i="36"/>
  <c r="AY1413" i="36"/>
  <c r="BA1413" i="36"/>
  <c r="K1414" i="36"/>
  <c r="M1414" i="36"/>
  <c r="O1414" i="36"/>
  <c r="Q1414" i="36"/>
  <c r="S1414" i="36"/>
  <c r="U1414" i="36"/>
  <c r="W1414" i="36"/>
  <c r="Y1414" i="36"/>
  <c r="AA1414" i="36"/>
  <c r="AC1414" i="36"/>
  <c r="AE1414" i="36"/>
  <c r="AG1414" i="36"/>
  <c r="AI1414" i="36"/>
  <c r="AK1414" i="36"/>
  <c r="AM1414" i="36"/>
  <c r="AO1414" i="36"/>
  <c r="AQ1414" i="36"/>
  <c r="AS1414" i="36"/>
  <c r="AU1414" i="36"/>
  <c r="AW1414" i="36"/>
  <c r="AY1414" i="36"/>
  <c r="BA1414" i="36"/>
  <c r="K1415" i="36"/>
  <c r="M1415" i="36"/>
  <c r="O1415" i="36"/>
  <c r="Q1415" i="36"/>
  <c r="S1415" i="36"/>
  <c r="U1415" i="36"/>
  <c r="W1415" i="36"/>
  <c r="Y1415" i="36"/>
  <c r="AA1415" i="36"/>
  <c r="AC1415" i="36"/>
  <c r="AE1415" i="36"/>
  <c r="AG1415" i="36"/>
  <c r="AI1415" i="36"/>
  <c r="AK1415" i="36"/>
  <c r="AM1415" i="36"/>
  <c r="AO1415" i="36"/>
  <c r="AQ1415" i="36"/>
  <c r="AS1415" i="36"/>
  <c r="AU1415" i="36"/>
  <c r="AW1415" i="36"/>
  <c r="AY1415" i="36"/>
  <c r="BA1415" i="36"/>
  <c r="K1416" i="36"/>
  <c r="M1416" i="36"/>
  <c r="O1416" i="36"/>
  <c r="Q1416" i="36"/>
  <c r="S1416" i="36"/>
  <c r="U1416" i="36"/>
  <c r="W1416" i="36"/>
  <c r="Y1416" i="36"/>
  <c r="AA1416" i="36"/>
  <c r="AC1416" i="36"/>
  <c r="AE1416" i="36"/>
  <c r="AG1416" i="36"/>
  <c r="AI1416" i="36"/>
  <c r="AK1416" i="36"/>
  <c r="AM1416" i="36"/>
  <c r="AO1416" i="36"/>
  <c r="AQ1416" i="36"/>
  <c r="AS1416" i="36"/>
  <c r="AU1416" i="36"/>
  <c r="AW1416" i="36"/>
  <c r="AY1416" i="36"/>
  <c r="BA1416" i="36"/>
  <c r="K1417" i="36"/>
  <c r="M1417" i="36"/>
  <c r="O1417" i="36"/>
  <c r="Q1417" i="36"/>
  <c r="S1417" i="36"/>
  <c r="U1417" i="36"/>
  <c r="W1417" i="36"/>
  <c r="Y1417" i="36"/>
  <c r="AA1417" i="36"/>
  <c r="AC1417" i="36"/>
  <c r="AE1417" i="36"/>
  <c r="AG1417" i="36"/>
  <c r="AI1417" i="36"/>
  <c r="AK1417" i="36"/>
  <c r="AM1417" i="36"/>
  <c r="AO1417" i="36"/>
  <c r="AQ1417" i="36"/>
  <c r="AS1417" i="36"/>
  <c r="AU1417" i="36"/>
  <c r="AW1417" i="36"/>
  <c r="AY1417" i="36"/>
  <c r="BA1417" i="36"/>
  <c r="K1418" i="36"/>
  <c r="M1418" i="36"/>
  <c r="O1418" i="36"/>
  <c r="Q1418" i="36"/>
  <c r="S1418" i="36"/>
  <c r="U1418" i="36"/>
  <c r="W1418" i="36"/>
  <c r="Y1418" i="36"/>
  <c r="AA1418" i="36"/>
  <c r="AC1418" i="36"/>
  <c r="AE1418" i="36"/>
  <c r="AG1418" i="36"/>
  <c r="AI1418" i="36"/>
  <c r="AK1418" i="36"/>
  <c r="AM1418" i="36"/>
  <c r="AO1418" i="36"/>
  <c r="AQ1418" i="36"/>
  <c r="AS1418" i="36"/>
  <c r="AU1418" i="36"/>
  <c r="AW1418" i="36"/>
  <c r="AY1418" i="36"/>
  <c r="BA1418" i="36"/>
  <c r="K1419" i="36"/>
  <c r="M1419" i="36"/>
  <c r="O1419" i="36"/>
  <c r="Q1419" i="36"/>
  <c r="S1419" i="36"/>
  <c r="U1419" i="36"/>
  <c r="W1419" i="36"/>
  <c r="Y1419" i="36"/>
  <c r="AA1419" i="36"/>
  <c r="AC1419" i="36"/>
  <c r="AE1419" i="36"/>
  <c r="AG1419" i="36"/>
  <c r="AI1419" i="36"/>
  <c r="AK1419" i="36"/>
  <c r="AM1419" i="36"/>
  <c r="AO1419" i="36"/>
  <c r="AQ1419" i="36"/>
  <c r="AS1419" i="36"/>
  <c r="AU1419" i="36"/>
  <c r="AW1419" i="36"/>
  <c r="AY1419" i="36"/>
  <c r="BA1419" i="36"/>
  <c r="K1420" i="36"/>
  <c r="M1420" i="36"/>
  <c r="O1420" i="36"/>
  <c r="Q1420" i="36"/>
  <c r="S1420" i="36"/>
  <c r="U1420" i="36"/>
  <c r="W1420" i="36"/>
  <c r="Y1420" i="36"/>
  <c r="AA1420" i="36"/>
  <c r="AC1420" i="36"/>
  <c r="AE1420" i="36"/>
  <c r="AG1420" i="36"/>
  <c r="AI1420" i="36"/>
  <c r="AK1420" i="36"/>
  <c r="AM1420" i="36"/>
  <c r="AO1420" i="36"/>
  <c r="AQ1420" i="36"/>
  <c r="AS1420" i="36"/>
  <c r="AU1420" i="36"/>
  <c r="AW1420" i="36"/>
  <c r="AY1420" i="36"/>
  <c r="BA1420" i="36"/>
  <c r="K1421" i="36"/>
  <c r="M1421" i="36"/>
  <c r="O1421" i="36"/>
  <c r="Q1421" i="36"/>
  <c r="S1421" i="36"/>
  <c r="U1421" i="36"/>
  <c r="W1421" i="36"/>
  <c r="Y1421" i="36"/>
  <c r="AA1421" i="36"/>
  <c r="AC1421" i="36"/>
  <c r="AE1421" i="36"/>
  <c r="AG1421" i="36"/>
  <c r="AI1421" i="36"/>
  <c r="AK1421" i="36"/>
  <c r="AM1421" i="36"/>
  <c r="AO1421" i="36"/>
  <c r="AQ1421" i="36"/>
  <c r="AS1421" i="36"/>
  <c r="AU1421" i="36"/>
  <c r="AW1421" i="36"/>
  <c r="AY1421" i="36"/>
  <c r="BA1421" i="36"/>
  <c r="K1422" i="36"/>
  <c r="M1422" i="36"/>
  <c r="O1422" i="36"/>
  <c r="Q1422" i="36"/>
  <c r="S1422" i="36"/>
  <c r="U1422" i="36"/>
  <c r="W1422" i="36"/>
  <c r="Y1422" i="36"/>
  <c r="AA1422" i="36"/>
  <c r="AC1422" i="36"/>
  <c r="AE1422" i="36"/>
  <c r="AG1422" i="36"/>
  <c r="AI1422" i="36"/>
  <c r="AK1422" i="36"/>
  <c r="AM1422" i="36"/>
  <c r="AO1422" i="36"/>
  <c r="AQ1422" i="36"/>
  <c r="AS1422" i="36"/>
  <c r="AU1422" i="36"/>
  <c r="AW1422" i="36"/>
  <c r="AY1422" i="36"/>
  <c r="BA1422" i="36"/>
  <c r="K1423" i="36"/>
  <c r="M1423" i="36"/>
  <c r="O1423" i="36"/>
  <c r="Q1423" i="36"/>
  <c r="S1423" i="36"/>
  <c r="U1423" i="36"/>
  <c r="W1423" i="36"/>
  <c r="Y1423" i="36"/>
  <c r="AA1423" i="36"/>
  <c r="AC1423" i="36"/>
  <c r="AE1423" i="36"/>
  <c r="AG1423" i="36"/>
  <c r="AI1423" i="36"/>
  <c r="AK1423" i="36"/>
  <c r="AM1423" i="36"/>
  <c r="AO1423" i="36"/>
  <c r="AQ1423" i="36"/>
  <c r="AS1423" i="36"/>
  <c r="AU1423" i="36"/>
  <c r="AW1423" i="36"/>
  <c r="AY1423" i="36"/>
  <c r="BA1423" i="36"/>
  <c r="K1424" i="36"/>
  <c r="M1424" i="36"/>
  <c r="O1424" i="36"/>
  <c r="Q1424" i="36"/>
  <c r="S1424" i="36"/>
  <c r="U1424" i="36"/>
  <c r="W1424" i="36"/>
  <c r="Y1424" i="36"/>
  <c r="AA1424" i="36"/>
  <c r="AC1424" i="36"/>
  <c r="AE1424" i="36"/>
  <c r="AG1424" i="36"/>
  <c r="AI1424" i="36"/>
  <c r="AK1424" i="36"/>
  <c r="AM1424" i="36"/>
  <c r="AO1424" i="36"/>
  <c r="AQ1424" i="36"/>
  <c r="AS1424" i="36"/>
  <c r="AU1424" i="36"/>
  <c r="AW1424" i="36"/>
  <c r="AY1424" i="36"/>
  <c r="BA1424" i="36"/>
  <c r="K1425" i="36"/>
  <c r="M1425" i="36"/>
  <c r="O1425" i="36"/>
  <c r="Q1425" i="36"/>
  <c r="S1425" i="36"/>
  <c r="U1425" i="36"/>
  <c r="W1425" i="36"/>
  <c r="Y1425" i="36"/>
  <c r="AA1425" i="36"/>
  <c r="AC1425" i="36"/>
  <c r="AE1425" i="36"/>
  <c r="AG1425" i="36"/>
  <c r="AI1425" i="36"/>
  <c r="AK1425" i="36"/>
  <c r="AM1425" i="36"/>
  <c r="AO1425" i="36"/>
  <c r="AQ1425" i="36"/>
  <c r="AS1425" i="36"/>
  <c r="AU1425" i="36"/>
  <c r="AW1425" i="36"/>
  <c r="AY1425" i="36"/>
  <c r="BA1425" i="36"/>
  <c r="K1426" i="36"/>
  <c r="M1426" i="36"/>
  <c r="O1426" i="36"/>
  <c r="Q1426" i="36"/>
  <c r="S1426" i="36"/>
  <c r="U1426" i="36"/>
  <c r="W1426" i="36"/>
  <c r="Y1426" i="36"/>
  <c r="AA1426" i="36"/>
  <c r="AC1426" i="36"/>
  <c r="AE1426" i="36"/>
  <c r="AG1426" i="36"/>
  <c r="AI1426" i="36"/>
  <c r="AK1426" i="36"/>
  <c r="AM1426" i="36"/>
  <c r="AO1426" i="36"/>
  <c r="AQ1426" i="36"/>
  <c r="AS1426" i="36"/>
  <c r="AU1426" i="36"/>
  <c r="AW1426" i="36"/>
  <c r="AY1426" i="36"/>
  <c r="BA1426" i="36"/>
  <c r="K1427" i="36"/>
  <c r="M1427" i="36"/>
  <c r="O1427" i="36"/>
  <c r="Q1427" i="36"/>
  <c r="S1427" i="36"/>
  <c r="U1427" i="36"/>
  <c r="W1427" i="36"/>
  <c r="Y1427" i="36"/>
  <c r="AA1427" i="36"/>
  <c r="AC1427" i="36"/>
  <c r="AE1427" i="36"/>
  <c r="AG1427" i="36"/>
  <c r="AI1427" i="36"/>
  <c r="AK1427" i="36"/>
  <c r="AM1427" i="36"/>
  <c r="AO1427" i="36"/>
  <c r="AQ1427" i="36"/>
  <c r="AS1427" i="36"/>
  <c r="AU1427" i="36"/>
  <c r="AW1427" i="36"/>
  <c r="AY1427" i="36"/>
  <c r="BA1427" i="36"/>
  <c r="K1428" i="36"/>
  <c r="M1428" i="36"/>
  <c r="O1428" i="36"/>
  <c r="Q1428" i="36"/>
  <c r="S1428" i="36"/>
  <c r="U1428" i="36"/>
  <c r="W1428" i="36"/>
  <c r="Y1428" i="36"/>
  <c r="AA1428" i="36"/>
  <c r="AC1428" i="36"/>
  <c r="AE1428" i="36"/>
  <c r="AG1428" i="36"/>
  <c r="AI1428" i="36"/>
  <c r="AK1428" i="36"/>
  <c r="AM1428" i="36"/>
  <c r="AO1428" i="36"/>
  <c r="AQ1428" i="36"/>
  <c r="AS1428" i="36"/>
  <c r="AU1428" i="36"/>
  <c r="AW1428" i="36"/>
  <c r="AY1428" i="36"/>
  <c r="BA1428" i="36"/>
  <c r="K1429" i="36"/>
  <c r="M1429" i="36"/>
  <c r="O1429" i="36"/>
  <c r="Q1429" i="36"/>
  <c r="S1429" i="36"/>
  <c r="U1429" i="36"/>
  <c r="W1429" i="36"/>
  <c r="Y1429" i="36"/>
  <c r="AA1429" i="36"/>
  <c r="AC1429" i="36"/>
  <c r="AE1429" i="36"/>
  <c r="AG1429" i="36"/>
  <c r="AI1429" i="36"/>
  <c r="AK1429" i="36"/>
  <c r="AM1429" i="36"/>
  <c r="AO1429" i="36"/>
  <c r="AQ1429" i="36"/>
  <c r="AS1429" i="36"/>
  <c r="AU1429" i="36"/>
  <c r="AW1429" i="36"/>
  <c r="AY1429" i="36"/>
  <c r="BA1429" i="36"/>
  <c r="K1430" i="36"/>
  <c r="M1430" i="36"/>
  <c r="O1430" i="36"/>
  <c r="Q1430" i="36"/>
  <c r="S1430" i="36"/>
  <c r="U1430" i="36"/>
  <c r="W1430" i="36"/>
  <c r="Y1430" i="36"/>
  <c r="AA1430" i="36"/>
  <c r="AC1430" i="36"/>
  <c r="AE1430" i="36"/>
  <c r="AG1430" i="36"/>
  <c r="AI1430" i="36"/>
  <c r="AK1430" i="36"/>
  <c r="AM1430" i="36"/>
  <c r="AO1430" i="36"/>
  <c r="AQ1430" i="36"/>
  <c r="AS1430" i="36"/>
  <c r="AU1430" i="36"/>
  <c r="AW1430" i="36"/>
  <c r="AY1430" i="36"/>
  <c r="BA1430" i="36"/>
  <c r="K1431" i="36"/>
  <c r="M1431" i="36"/>
  <c r="O1431" i="36"/>
  <c r="Q1431" i="36"/>
  <c r="S1431" i="36"/>
  <c r="U1431" i="36"/>
  <c r="W1431" i="36"/>
  <c r="Y1431" i="36"/>
  <c r="AA1431" i="36"/>
  <c r="AC1431" i="36"/>
  <c r="AE1431" i="36"/>
  <c r="AG1431" i="36"/>
  <c r="AI1431" i="36"/>
  <c r="AK1431" i="36"/>
  <c r="AM1431" i="36"/>
  <c r="AO1431" i="36"/>
  <c r="AQ1431" i="36"/>
  <c r="AS1431" i="36"/>
  <c r="AU1431" i="36"/>
  <c r="AW1431" i="36"/>
  <c r="AY1431" i="36"/>
  <c r="BA1431" i="36"/>
  <c r="K1432" i="36"/>
  <c r="M1432" i="36"/>
  <c r="O1432" i="36"/>
  <c r="Q1432" i="36"/>
  <c r="S1432" i="36"/>
  <c r="U1432" i="36"/>
  <c r="W1432" i="36"/>
  <c r="Y1432" i="36"/>
  <c r="AA1432" i="36"/>
  <c r="AC1432" i="36"/>
  <c r="AE1432" i="36"/>
  <c r="AG1432" i="36"/>
  <c r="AI1432" i="36"/>
  <c r="AK1432" i="36"/>
  <c r="AM1432" i="36"/>
  <c r="AO1432" i="36"/>
  <c r="AQ1432" i="36"/>
  <c r="AS1432" i="36"/>
  <c r="AU1432" i="36"/>
  <c r="AW1432" i="36"/>
  <c r="AY1432" i="36"/>
  <c r="BA1432" i="36"/>
  <c r="K1433" i="36"/>
  <c r="M1433" i="36"/>
  <c r="O1433" i="36"/>
  <c r="Q1433" i="36"/>
  <c r="S1433" i="36"/>
  <c r="U1433" i="36"/>
  <c r="W1433" i="36"/>
  <c r="Y1433" i="36"/>
  <c r="AA1433" i="36"/>
  <c r="AC1433" i="36"/>
  <c r="AE1433" i="36"/>
  <c r="AG1433" i="36"/>
  <c r="AI1433" i="36"/>
  <c r="AK1433" i="36"/>
  <c r="AM1433" i="36"/>
  <c r="AO1433" i="36"/>
  <c r="AQ1433" i="36"/>
  <c r="AS1433" i="36"/>
  <c r="AU1433" i="36"/>
  <c r="AW1433" i="36"/>
  <c r="AY1433" i="36"/>
  <c r="BA1433" i="36"/>
  <c r="K1434" i="36"/>
  <c r="M1434" i="36"/>
  <c r="O1434" i="36"/>
  <c r="Q1434" i="36"/>
  <c r="S1434" i="36"/>
  <c r="U1434" i="36"/>
  <c r="W1434" i="36"/>
  <c r="Y1434" i="36"/>
  <c r="AA1434" i="36"/>
  <c r="AC1434" i="36"/>
  <c r="AE1434" i="36"/>
  <c r="AG1434" i="36"/>
  <c r="AI1434" i="36"/>
  <c r="AK1434" i="36"/>
  <c r="AM1434" i="36"/>
  <c r="AO1434" i="36"/>
  <c r="AQ1434" i="36"/>
  <c r="AS1434" i="36"/>
  <c r="AU1434" i="36"/>
  <c r="AW1434" i="36"/>
  <c r="AY1434" i="36"/>
  <c r="BA1434" i="36"/>
  <c r="K1435" i="36"/>
  <c r="M1435" i="36"/>
  <c r="O1435" i="36"/>
  <c r="Q1435" i="36"/>
  <c r="S1435" i="36"/>
  <c r="U1435" i="36"/>
  <c r="W1435" i="36"/>
  <c r="Y1435" i="36"/>
  <c r="AA1435" i="36"/>
  <c r="AC1435" i="36"/>
  <c r="AE1435" i="36"/>
  <c r="AG1435" i="36"/>
  <c r="AI1435" i="36"/>
  <c r="AK1435" i="36"/>
  <c r="AM1435" i="36"/>
  <c r="AO1435" i="36"/>
  <c r="AQ1435" i="36"/>
  <c r="AS1435" i="36"/>
  <c r="AU1435" i="36"/>
  <c r="AW1435" i="36"/>
  <c r="AY1435" i="36"/>
  <c r="BA1435" i="36"/>
  <c r="K1436" i="36"/>
  <c r="M1436" i="36"/>
  <c r="O1436" i="36"/>
  <c r="Q1436" i="36"/>
  <c r="S1436" i="36"/>
  <c r="U1436" i="36"/>
  <c r="W1436" i="36"/>
  <c r="Y1436" i="36"/>
  <c r="AA1436" i="36"/>
  <c r="AC1436" i="36"/>
  <c r="AE1436" i="36"/>
  <c r="AG1436" i="36"/>
  <c r="AI1436" i="36"/>
  <c r="AK1436" i="36"/>
  <c r="AM1436" i="36"/>
  <c r="AO1436" i="36"/>
  <c r="AQ1436" i="36"/>
  <c r="AS1436" i="36"/>
  <c r="AU1436" i="36"/>
  <c r="AW1436" i="36"/>
  <c r="AY1436" i="36"/>
  <c r="BA1436" i="36"/>
  <c r="K1437" i="36"/>
  <c r="M1437" i="36"/>
  <c r="O1437" i="36"/>
  <c r="Q1437" i="36"/>
  <c r="S1437" i="36"/>
  <c r="U1437" i="36"/>
  <c r="W1437" i="36"/>
  <c r="Y1437" i="36"/>
  <c r="AA1437" i="36"/>
  <c r="AC1437" i="36"/>
  <c r="AE1437" i="36"/>
  <c r="AG1437" i="36"/>
  <c r="AI1437" i="36"/>
  <c r="AK1437" i="36"/>
  <c r="AM1437" i="36"/>
  <c r="AO1437" i="36"/>
  <c r="AQ1437" i="36"/>
  <c r="AS1437" i="36"/>
  <c r="AU1437" i="36"/>
  <c r="AW1437" i="36"/>
  <c r="AY1437" i="36"/>
  <c r="BA1437" i="36"/>
  <c r="K1438" i="36"/>
  <c r="M1438" i="36"/>
  <c r="O1438" i="36"/>
  <c r="Q1438" i="36"/>
  <c r="S1438" i="36"/>
  <c r="U1438" i="36"/>
  <c r="W1438" i="36"/>
  <c r="Y1438" i="36"/>
  <c r="AA1438" i="36"/>
  <c r="AC1438" i="36"/>
  <c r="AE1438" i="36"/>
  <c r="AG1438" i="36"/>
  <c r="AI1438" i="36"/>
  <c r="AK1438" i="36"/>
  <c r="AM1438" i="36"/>
  <c r="AO1438" i="36"/>
  <c r="AQ1438" i="36"/>
  <c r="AS1438" i="36"/>
  <c r="AU1438" i="36"/>
  <c r="AW1438" i="36"/>
  <c r="AY1438" i="36"/>
  <c r="BA1438" i="36"/>
  <c r="K1439" i="36"/>
  <c r="M1439" i="36"/>
  <c r="O1439" i="36"/>
  <c r="Q1439" i="36"/>
  <c r="S1439" i="36"/>
  <c r="U1439" i="36"/>
  <c r="W1439" i="36"/>
  <c r="Y1439" i="36"/>
  <c r="AA1439" i="36"/>
  <c r="AC1439" i="36"/>
  <c r="AE1439" i="36"/>
  <c r="AG1439" i="36"/>
  <c r="AI1439" i="36"/>
  <c r="AK1439" i="36"/>
  <c r="AM1439" i="36"/>
  <c r="AO1439" i="36"/>
  <c r="AQ1439" i="36"/>
  <c r="AS1439" i="36"/>
  <c r="AU1439" i="36"/>
  <c r="AW1439" i="36"/>
  <c r="AY1439" i="36"/>
  <c r="BA1439" i="36"/>
  <c r="K1440" i="36"/>
  <c r="M1440" i="36"/>
  <c r="O1440" i="36"/>
  <c r="Q1440" i="36"/>
  <c r="S1440" i="36"/>
  <c r="U1440" i="36"/>
  <c r="W1440" i="36"/>
  <c r="Y1440" i="36"/>
  <c r="AA1440" i="36"/>
  <c r="AC1440" i="36"/>
  <c r="AE1440" i="36"/>
  <c r="AG1440" i="36"/>
  <c r="AI1440" i="36"/>
  <c r="AK1440" i="36"/>
  <c r="AM1440" i="36"/>
  <c r="AO1440" i="36"/>
  <c r="AQ1440" i="36"/>
  <c r="AS1440" i="36"/>
  <c r="AU1440" i="36"/>
  <c r="AW1440" i="36"/>
  <c r="AY1440" i="36"/>
  <c r="BA1440" i="36"/>
  <c r="K1441" i="36"/>
  <c r="M1441" i="36"/>
  <c r="O1441" i="36"/>
  <c r="Q1441" i="36"/>
  <c r="S1441" i="36"/>
  <c r="U1441" i="36"/>
  <c r="W1441" i="36"/>
  <c r="Y1441" i="36"/>
  <c r="AA1441" i="36"/>
  <c r="AC1441" i="36"/>
  <c r="AE1441" i="36"/>
  <c r="AG1441" i="36"/>
  <c r="AI1441" i="36"/>
  <c r="AK1441" i="36"/>
  <c r="AM1441" i="36"/>
  <c r="AO1441" i="36"/>
  <c r="AQ1441" i="36"/>
  <c r="AS1441" i="36"/>
  <c r="AU1441" i="36"/>
  <c r="AW1441" i="36"/>
  <c r="AY1441" i="36"/>
  <c r="BA1441" i="36"/>
  <c r="K1442" i="36"/>
  <c r="M1442" i="36"/>
  <c r="O1442" i="36"/>
  <c r="Q1442" i="36"/>
  <c r="S1442" i="36"/>
  <c r="U1442" i="36"/>
  <c r="W1442" i="36"/>
  <c r="Y1442" i="36"/>
  <c r="AA1442" i="36"/>
  <c r="AC1442" i="36"/>
  <c r="AE1442" i="36"/>
  <c r="AG1442" i="36"/>
  <c r="AI1442" i="36"/>
  <c r="AK1442" i="36"/>
  <c r="AM1442" i="36"/>
  <c r="AO1442" i="36"/>
  <c r="AQ1442" i="36"/>
  <c r="AS1442" i="36"/>
  <c r="AU1442" i="36"/>
  <c r="AW1442" i="36"/>
  <c r="AY1442" i="36"/>
  <c r="BA1442" i="36"/>
  <c r="K1443" i="36"/>
  <c r="M1443" i="36"/>
  <c r="O1443" i="36"/>
  <c r="Q1443" i="36"/>
  <c r="S1443" i="36"/>
  <c r="U1443" i="36"/>
  <c r="W1443" i="36"/>
  <c r="Y1443" i="36"/>
  <c r="AA1443" i="36"/>
  <c r="AC1443" i="36"/>
  <c r="AE1443" i="36"/>
  <c r="AG1443" i="36"/>
  <c r="AI1443" i="36"/>
  <c r="AK1443" i="36"/>
  <c r="AM1443" i="36"/>
  <c r="AO1443" i="36"/>
  <c r="AQ1443" i="36"/>
  <c r="AS1443" i="36"/>
  <c r="AU1443" i="36"/>
  <c r="AW1443" i="36"/>
  <c r="AY1443" i="36"/>
  <c r="BA1443" i="36"/>
  <c r="K1444" i="36"/>
  <c r="M1444" i="36"/>
  <c r="O1444" i="36"/>
  <c r="Q1444" i="36"/>
  <c r="S1444" i="36"/>
  <c r="U1444" i="36"/>
  <c r="W1444" i="36"/>
  <c r="Y1444" i="36"/>
  <c r="AA1444" i="36"/>
  <c r="AC1444" i="36"/>
  <c r="AE1444" i="36"/>
  <c r="AG1444" i="36"/>
  <c r="AI1444" i="36"/>
  <c r="AK1444" i="36"/>
  <c r="AM1444" i="36"/>
  <c r="AO1444" i="36"/>
  <c r="AQ1444" i="36"/>
  <c r="AS1444" i="36"/>
  <c r="AU1444" i="36"/>
  <c r="AW1444" i="36"/>
  <c r="AY1444" i="36"/>
  <c r="BA1444" i="36"/>
  <c r="K1445" i="36"/>
  <c r="M1445" i="36"/>
  <c r="O1445" i="36"/>
  <c r="Q1445" i="36"/>
  <c r="S1445" i="36"/>
  <c r="U1445" i="36"/>
  <c r="W1445" i="36"/>
  <c r="Y1445" i="36"/>
  <c r="AA1445" i="36"/>
  <c r="AC1445" i="36"/>
  <c r="AE1445" i="36"/>
  <c r="AG1445" i="36"/>
  <c r="AI1445" i="36"/>
  <c r="AK1445" i="36"/>
  <c r="AM1445" i="36"/>
  <c r="AO1445" i="36"/>
  <c r="AQ1445" i="36"/>
  <c r="AS1445" i="36"/>
  <c r="AU1445" i="36"/>
  <c r="AW1445" i="36"/>
  <c r="AY1445" i="36"/>
  <c r="BA1445" i="36"/>
  <c r="K1446" i="36"/>
  <c r="M1446" i="36"/>
  <c r="O1446" i="36"/>
  <c r="Q1446" i="36"/>
  <c r="S1446" i="36"/>
  <c r="U1446" i="36"/>
  <c r="W1446" i="36"/>
  <c r="Y1446" i="36"/>
  <c r="AA1446" i="36"/>
  <c r="AC1446" i="36"/>
  <c r="AE1446" i="36"/>
  <c r="AG1446" i="36"/>
  <c r="AI1446" i="36"/>
  <c r="AK1446" i="36"/>
  <c r="AM1446" i="36"/>
  <c r="AO1446" i="36"/>
  <c r="AQ1446" i="36"/>
  <c r="AS1446" i="36"/>
  <c r="AU1446" i="36"/>
  <c r="AW1446" i="36"/>
  <c r="AY1446" i="36"/>
  <c r="BA1446" i="36"/>
  <c r="K1447" i="36"/>
  <c r="M1447" i="36"/>
  <c r="O1447" i="36"/>
  <c r="Q1447" i="36"/>
  <c r="S1447" i="36"/>
  <c r="U1447" i="36"/>
  <c r="W1447" i="36"/>
  <c r="Y1447" i="36"/>
  <c r="AA1447" i="36"/>
  <c r="AC1447" i="36"/>
  <c r="AE1447" i="36"/>
  <c r="AG1447" i="36"/>
  <c r="AI1447" i="36"/>
  <c r="AK1447" i="36"/>
  <c r="AM1447" i="36"/>
  <c r="AO1447" i="36"/>
  <c r="AQ1447" i="36"/>
  <c r="AS1447" i="36"/>
  <c r="AU1447" i="36"/>
  <c r="AW1447" i="36"/>
  <c r="AY1447" i="36"/>
  <c r="BA1447" i="36"/>
  <c r="K1448" i="36"/>
  <c r="M1448" i="36"/>
  <c r="O1448" i="36"/>
  <c r="Q1448" i="36"/>
  <c r="S1448" i="36"/>
  <c r="U1448" i="36"/>
  <c r="W1448" i="36"/>
  <c r="Y1448" i="36"/>
  <c r="AA1448" i="36"/>
  <c r="AC1448" i="36"/>
  <c r="AE1448" i="36"/>
  <c r="AG1448" i="36"/>
  <c r="AI1448" i="36"/>
  <c r="AK1448" i="36"/>
  <c r="AM1448" i="36"/>
  <c r="AO1448" i="36"/>
  <c r="AQ1448" i="36"/>
  <c r="AS1448" i="36"/>
  <c r="AU1448" i="36"/>
  <c r="AW1448" i="36"/>
  <c r="AY1448" i="36"/>
  <c r="BA1448" i="36"/>
  <c r="K1449" i="36"/>
  <c r="M1449" i="36"/>
  <c r="O1449" i="36"/>
  <c r="Q1449" i="36"/>
  <c r="S1449" i="36"/>
  <c r="U1449" i="36"/>
  <c r="W1449" i="36"/>
  <c r="Y1449" i="36"/>
  <c r="AA1449" i="36"/>
  <c r="AC1449" i="36"/>
  <c r="AE1449" i="36"/>
  <c r="AG1449" i="36"/>
  <c r="AI1449" i="36"/>
  <c r="AK1449" i="36"/>
  <c r="AM1449" i="36"/>
  <c r="AO1449" i="36"/>
  <c r="AQ1449" i="36"/>
  <c r="AS1449" i="36"/>
  <c r="AU1449" i="36"/>
  <c r="AW1449" i="36"/>
  <c r="AY1449" i="36"/>
  <c r="BA1449" i="36"/>
  <c r="K1450" i="36"/>
  <c r="M1450" i="36"/>
  <c r="O1450" i="36"/>
  <c r="Q1450" i="36"/>
  <c r="S1450" i="36"/>
  <c r="U1450" i="36"/>
  <c r="W1450" i="36"/>
  <c r="Y1450" i="36"/>
  <c r="AA1450" i="36"/>
  <c r="AC1450" i="36"/>
  <c r="AE1450" i="36"/>
  <c r="AG1450" i="36"/>
  <c r="AI1450" i="36"/>
  <c r="AK1450" i="36"/>
  <c r="AM1450" i="36"/>
  <c r="AO1450" i="36"/>
  <c r="AQ1450" i="36"/>
  <c r="AS1450" i="36"/>
  <c r="AU1450" i="36"/>
  <c r="AW1450" i="36"/>
  <c r="AY1450" i="36"/>
  <c r="BA1450" i="36"/>
  <c r="K1451" i="36"/>
  <c r="M1451" i="36"/>
  <c r="O1451" i="36"/>
  <c r="Q1451" i="36"/>
  <c r="S1451" i="36"/>
  <c r="U1451" i="36"/>
  <c r="W1451" i="36"/>
  <c r="Y1451" i="36"/>
  <c r="AA1451" i="36"/>
  <c r="AC1451" i="36"/>
  <c r="AE1451" i="36"/>
  <c r="AG1451" i="36"/>
  <c r="AI1451" i="36"/>
  <c r="AK1451" i="36"/>
  <c r="AM1451" i="36"/>
  <c r="AO1451" i="36"/>
  <c r="AQ1451" i="36"/>
  <c r="AS1451" i="36"/>
  <c r="AU1451" i="36"/>
  <c r="AW1451" i="36"/>
  <c r="AY1451" i="36"/>
  <c r="BA1451" i="36"/>
  <c r="K1452" i="36"/>
  <c r="M1452" i="36"/>
  <c r="O1452" i="36"/>
  <c r="Q1452" i="36"/>
  <c r="S1452" i="36"/>
  <c r="U1452" i="36"/>
  <c r="W1452" i="36"/>
  <c r="Y1452" i="36"/>
  <c r="AA1452" i="36"/>
  <c r="AC1452" i="36"/>
  <c r="AE1452" i="36"/>
  <c r="AG1452" i="36"/>
  <c r="AI1452" i="36"/>
  <c r="AK1452" i="36"/>
  <c r="AM1452" i="36"/>
  <c r="AO1452" i="36"/>
  <c r="AQ1452" i="36"/>
  <c r="AS1452" i="36"/>
  <c r="AU1452" i="36"/>
  <c r="AW1452" i="36"/>
  <c r="AY1452" i="36"/>
  <c r="BA1452" i="36"/>
  <c r="K1453" i="36"/>
  <c r="M1453" i="36"/>
  <c r="O1453" i="36"/>
  <c r="Q1453" i="36"/>
  <c r="S1453" i="36"/>
  <c r="U1453" i="36"/>
  <c r="W1453" i="36"/>
  <c r="Y1453" i="36"/>
  <c r="AA1453" i="36"/>
  <c r="AC1453" i="36"/>
  <c r="AE1453" i="36"/>
  <c r="AG1453" i="36"/>
  <c r="AI1453" i="36"/>
  <c r="AK1453" i="36"/>
  <c r="AM1453" i="36"/>
  <c r="AO1453" i="36"/>
  <c r="AQ1453" i="36"/>
  <c r="AS1453" i="36"/>
  <c r="AU1453" i="36"/>
  <c r="AW1453" i="36"/>
  <c r="AY1453" i="36"/>
  <c r="BA1453" i="36"/>
  <c r="K1454" i="36"/>
  <c r="M1454" i="36"/>
  <c r="O1454" i="36"/>
  <c r="Q1454" i="36"/>
  <c r="S1454" i="36"/>
  <c r="U1454" i="36"/>
  <c r="W1454" i="36"/>
  <c r="Y1454" i="36"/>
  <c r="AA1454" i="36"/>
  <c r="AC1454" i="36"/>
  <c r="AE1454" i="36"/>
  <c r="AG1454" i="36"/>
  <c r="AI1454" i="36"/>
  <c r="AK1454" i="36"/>
  <c r="AM1454" i="36"/>
  <c r="AO1454" i="36"/>
  <c r="AQ1454" i="36"/>
  <c r="AS1454" i="36"/>
  <c r="AU1454" i="36"/>
  <c r="AW1454" i="36"/>
  <c r="AY1454" i="36"/>
  <c r="BA1454" i="36"/>
  <c r="K1455" i="36"/>
  <c r="M1455" i="36"/>
  <c r="O1455" i="36"/>
  <c r="Q1455" i="36"/>
  <c r="S1455" i="36"/>
  <c r="U1455" i="36"/>
  <c r="W1455" i="36"/>
  <c r="Y1455" i="36"/>
  <c r="AA1455" i="36"/>
  <c r="AC1455" i="36"/>
  <c r="AE1455" i="36"/>
  <c r="AG1455" i="36"/>
  <c r="AI1455" i="36"/>
  <c r="AK1455" i="36"/>
  <c r="AM1455" i="36"/>
  <c r="AO1455" i="36"/>
  <c r="AQ1455" i="36"/>
  <c r="AS1455" i="36"/>
  <c r="AU1455" i="36"/>
  <c r="AW1455" i="36"/>
  <c r="AY1455" i="36"/>
  <c r="BA1455" i="36"/>
  <c r="K1456" i="36"/>
  <c r="M1456" i="36"/>
  <c r="O1456" i="36"/>
  <c r="Q1456" i="36"/>
  <c r="S1456" i="36"/>
  <c r="U1456" i="36"/>
  <c r="W1456" i="36"/>
  <c r="Y1456" i="36"/>
  <c r="AA1456" i="36"/>
  <c r="AC1456" i="36"/>
  <c r="AE1456" i="36"/>
  <c r="AG1456" i="36"/>
  <c r="AI1456" i="36"/>
  <c r="AK1456" i="36"/>
  <c r="AM1456" i="36"/>
  <c r="AO1456" i="36"/>
  <c r="AQ1456" i="36"/>
  <c r="AS1456" i="36"/>
  <c r="AU1456" i="36"/>
  <c r="AW1456" i="36"/>
  <c r="AY1456" i="36"/>
  <c r="BA1456" i="36"/>
  <c r="K1457" i="36"/>
  <c r="M1457" i="36"/>
  <c r="O1457" i="36"/>
  <c r="Q1457" i="36"/>
  <c r="S1457" i="36"/>
  <c r="U1457" i="36"/>
  <c r="W1457" i="36"/>
  <c r="Y1457" i="36"/>
  <c r="AA1457" i="36"/>
  <c r="AC1457" i="36"/>
  <c r="AE1457" i="36"/>
  <c r="AG1457" i="36"/>
  <c r="AI1457" i="36"/>
  <c r="AK1457" i="36"/>
  <c r="AM1457" i="36"/>
  <c r="AO1457" i="36"/>
  <c r="AQ1457" i="36"/>
  <c r="AS1457" i="36"/>
  <c r="AU1457" i="36"/>
  <c r="AW1457" i="36"/>
  <c r="AY1457" i="36"/>
  <c r="BA1457" i="36"/>
  <c r="K1240" i="36"/>
  <c r="M1240" i="36"/>
  <c r="O1240" i="36"/>
  <c r="Q1240" i="36"/>
  <c r="S1240" i="36"/>
  <c r="U1240" i="36"/>
  <c r="W1240" i="36"/>
  <c r="Y1240" i="36"/>
  <c r="AA1240" i="36"/>
  <c r="AC1240" i="36"/>
  <c r="AE1240" i="36"/>
  <c r="AG1240" i="36"/>
  <c r="AI1240" i="36"/>
  <c r="AK1240" i="36"/>
  <c r="AM1240" i="36"/>
  <c r="AO1240" i="36"/>
  <c r="AQ1240" i="36"/>
  <c r="AS1240" i="36"/>
  <c r="AU1240" i="36"/>
  <c r="AW1240" i="36"/>
  <c r="AY1240" i="36"/>
  <c r="BA1240" i="36"/>
  <c r="K1241" i="36"/>
  <c r="M1241" i="36"/>
  <c r="O1241" i="36"/>
  <c r="Q1241" i="36"/>
  <c r="S1241" i="36"/>
  <c r="U1241" i="36"/>
  <c r="W1241" i="36"/>
  <c r="Y1241" i="36"/>
  <c r="AA1241" i="36"/>
  <c r="AC1241" i="36"/>
  <c r="AE1241" i="36"/>
  <c r="AG1241" i="36"/>
  <c r="AI1241" i="36"/>
  <c r="AK1241" i="36"/>
  <c r="AM1241" i="36"/>
  <c r="AO1241" i="36"/>
  <c r="AQ1241" i="36"/>
  <c r="AS1241" i="36"/>
  <c r="AU1241" i="36"/>
  <c r="AW1241" i="36"/>
  <c r="AY1241" i="36"/>
  <c r="BA1241" i="36"/>
  <c r="K1242" i="36"/>
  <c r="M1242" i="36"/>
  <c r="O1242" i="36"/>
  <c r="Q1242" i="36"/>
  <c r="S1242" i="36"/>
  <c r="U1242" i="36"/>
  <c r="W1242" i="36"/>
  <c r="Y1242" i="36"/>
  <c r="AA1242" i="36"/>
  <c r="AC1242" i="36"/>
  <c r="AE1242" i="36"/>
  <c r="AG1242" i="36"/>
  <c r="AI1242" i="36"/>
  <c r="AK1242" i="36"/>
  <c r="AM1242" i="36"/>
  <c r="AO1242" i="36"/>
  <c r="AQ1242" i="36"/>
  <c r="AS1242" i="36"/>
  <c r="AU1242" i="36"/>
  <c r="AW1242" i="36"/>
  <c r="AY1242" i="36"/>
  <c r="BA1242" i="36"/>
  <c r="K1243" i="36"/>
  <c r="M1243" i="36"/>
  <c r="O1243" i="36"/>
  <c r="Q1243" i="36"/>
  <c r="S1243" i="36"/>
  <c r="U1243" i="36"/>
  <c r="W1243" i="36"/>
  <c r="Y1243" i="36"/>
  <c r="AA1243" i="36"/>
  <c r="AC1243" i="36"/>
  <c r="AE1243" i="36"/>
  <c r="AG1243" i="36"/>
  <c r="AI1243" i="36"/>
  <c r="AK1243" i="36"/>
  <c r="AM1243" i="36"/>
  <c r="AO1243" i="36"/>
  <c r="AQ1243" i="36"/>
  <c r="AS1243" i="36"/>
  <c r="AU1243" i="36"/>
  <c r="AW1243" i="36"/>
  <c r="AY1243" i="36"/>
  <c r="BA1243" i="36"/>
  <c r="K1244" i="36"/>
  <c r="M1244" i="36"/>
  <c r="O1244" i="36"/>
  <c r="Q1244" i="36"/>
  <c r="S1244" i="36"/>
  <c r="U1244" i="36"/>
  <c r="W1244" i="36"/>
  <c r="Y1244" i="36"/>
  <c r="AA1244" i="36"/>
  <c r="AC1244" i="36"/>
  <c r="AE1244" i="36"/>
  <c r="AG1244" i="36"/>
  <c r="AI1244" i="36"/>
  <c r="AK1244" i="36"/>
  <c r="AM1244" i="36"/>
  <c r="AO1244" i="36"/>
  <c r="AQ1244" i="36"/>
  <c r="AS1244" i="36"/>
  <c r="AU1244" i="36"/>
  <c r="AW1244" i="36"/>
  <c r="AY1244" i="36"/>
  <c r="BA1244" i="36"/>
  <c r="K1245" i="36"/>
  <c r="M1245" i="36"/>
  <c r="O1245" i="36"/>
  <c r="Q1245" i="36"/>
  <c r="S1245" i="36"/>
  <c r="U1245" i="36"/>
  <c r="W1245" i="36"/>
  <c r="Y1245" i="36"/>
  <c r="AA1245" i="36"/>
  <c r="AC1245" i="36"/>
  <c r="AE1245" i="36"/>
  <c r="AG1245" i="36"/>
  <c r="AI1245" i="36"/>
  <c r="AK1245" i="36"/>
  <c r="AM1245" i="36"/>
  <c r="AO1245" i="36"/>
  <c r="AQ1245" i="36"/>
  <c r="AS1245" i="36"/>
  <c r="AU1245" i="36"/>
  <c r="AW1245" i="36"/>
  <c r="AY1245" i="36"/>
  <c r="BA1245" i="36"/>
  <c r="K1246" i="36"/>
  <c r="M1246" i="36"/>
  <c r="O1246" i="36"/>
  <c r="Q1246" i="36"/>
  <c r="S1246" i="36"/>
  <c r="U1246" i="36"/>
  <c r="W1246" i="36"/>
  <c r="Y1246" i="36"/>
  <c r="AA1246" i="36"/>
  <c r="AC1246" i="36"/>
  <c r="AE1246" i="36"/>
  <c r="AG1246" i="36"/>
  <c r="AI1246" i="36"/>
  <c r="AK1246" i="36"/>
  <c r="AM1246" i="36"/>
  <c r="AO1246" i="36"/>
  <c r="AQ1246" i="36"/>
  <c r="AS1246" i="36"/>
  <c r="AU1246" i="36"/>
  <c r="AW1246" i="36"/>
  <c r="AY1246" i="36"/>
  <c r="BA1246" i="36"/>
  <c r="K1247" i="36"/>
  <c r="M1247" i="36"/>
  <c r="O1247" i="36"/>
  <c r="Q1247" i="36"/>
  <c r="S1247" i="36"/>
  <c r="U1247" i="36"/>
  <c r="W1247" i="36"/>
  <c r="Y1247" i="36"/>
  <c r="AA1247" i="36"/>
  <c r="AC1247" i="36"/>
  <c r="AE1247" i="36"/>
  <c r="AG1247" i="36"/>
  <c r="AI1247" i="36"/>
  <c r="AK1247" i="36"/>
  <c r="AM1247" i="36"/>
  <c r="AO1247" i="36"/>
  <c r="AQ1247" i="36"/>
  <c r="AS1247" i="36"/>
  <c r="AU1247" i="36"/>
  <c r="AW1247" i="36"/>
  <c r="AY1247" i="36"/>
  <c r="BA1247" i="36"/>
  <c r="K1248" i="36"/>
  <c r="M1248" i="36"/>
  <c r="O1248" i="36"/>
  <c r="Q1248" i="36"/>
  <c r="S1248" i="36"/>
  <c r="U1248" i="36"/>
  <c r="W1248" i="36"/>
  <c r="Y1248" i="36"/>
  <c r="AA1248" i="36"/>
  <c r="AC1248" i="36"/>
  <c r="AE1248" i="36"/>
  <c r="AG1248" i="36"/>
  <c r="AI1248" i="36"/>
  <c r="AK1248" i="36"/>
  <c r="AM1248" i="36"/>
  <c r="AO1248" i="36"/>
  <c r="AQ1248" i="36"/>
  <c r="AS1248" i="36"/>
  <c r="AU1248" i="36"/>
  <c r="AW1248" i="36"/>
  <c r="AY1248" i="36"/>
  <c r="BA1248" i="36"/>
  <c r="K1249" i="36"/>
  <c r="M1249" i="36"/>
  <c r="O1249" i="36"/>
  <c r="Q1249" i="36"/>
  <c r="S1249" i="36"/>
  <c r="U1249" i="36"/>
  <c r="W1249" i="36"/>
  <c r="Y1249" i="36"/>
  <c r="AA1249" i="36"/>
  <c r="AC1249" i="36"/>
  <c r="AE1249" i="36"/>
  <c r="AG1249" i="36"/>
  <c r="AI1249" i="36"/>
  <c r="AK1249" i="36"/>
  <c r="AM1249" i="36"/>
  <c r="AO1249" i="36"/>
  <c r="AQ1249" i="36"/>
  <c r="AS1249" i="36"/>
  <c r="AU1249" i="36"/>
  <c r="AW1249" i="36"/>
  <c r="AY1249" i="36"/>
  <c r="BA1249" i="36"/>
  <c r="K1250" i="36"/>
  <c r="M1250" i="36"/>
  <c r="O1250" i="36"/>
  <c r="Q1250" i="36"/>
  <c r="S1250" i="36"/>
  <c r="U1250" i="36"/>
  <c r="W1250" i="36"/>
  <c r="Y1250" i="36"/>
  <c r="AA1250" i="36"/>
  <c r="AC1250" i="36"/>
  <c r="AE1250" i="36"/>
  <c r="AG1250" i="36"/>
  <c r="AI1250" i="36"/>
  <c r="AK1250" i="36"/>
  <c r="AM1250" i="36"/>
  <c r="AO1250" i="36"/>
  <c r="AQ1250" i="36"/>
  <c r="AS1250" i="36"/>
  <c r="AU1250" i="36"/>
  <c r="AW1250" i="36"/>
  <c r="AY1250" i="36"/>
  <c r="BA1250" i="36"/>
  <c r="K1251" i="36"/>
  <c r="M1251" i="36"/>
  <c r="O1251" i="36"/>
  <c r="Q1251" i="36"/>
  <c r="S1251" i="36"/>
  <c r="U1251" i="36"/>
  <c r="W1251" i="36"/>
  <c r="Y1251" i="36"/>
  <c r="AA1251" i="36"/>
  <c r="AC1251" i="36"/>
  <c r="AE1251" i="36"/>
  <c r="AG1251" i="36"/>
  <c r="AI1251" i="36"/>
  <c r="AK1251" i="36"/>
  <c r="AM1251" i="36"/>
  <c r="AO1251" i="36"/>
  <c r="AQ1251" i="36"/>
  <c r="AS1251" i="36"/>
  <c r="AU1251" i="36"/>
  <c r="AW1251" i="36"/>
  <c r="AY1251" i="36"/>
  <c r="BA1251" i="36"/>
  <c r="K1252" i="36"/>
  <c r="M1252" i="36"/>
  <c r="O1252" i="36"/>
  <c r="Q1252" i="36"/>
  <c r="S1252" i="36"/>
  <c r="U1252" i="36"/>
  <c r="W1252" i="36"/>
  <c r="Y1252" i="36"/>
  <c r="AA1252" i="36"/>
  <c r="AC1252" i="36"/>
  <c r="AE1252" i="36"/>
  <c r="AG1252" i="36"/>
  <c r="AI1252" i="36"/>
  <c r="AK1252" i="36"/>
  <c r="AM1252" i="36"/>
  <c r="AO1252" i="36"/>
  <c r="AQ1252" i="36"/>
  <c r="AS1252" i="36"/>
  <c r="AU1252" i="36"/>
  <c r="AW1252" i="36"/>
  <c r="AY1252" i="36"/>
  <c r="BA1252" i="36"/>
  <c r="K1253" i="36"/>
  <c r="M1253" i="36"/>
  <c r="O1253" i="36"/>
  <c r="Q1253" i="36"/>
  <c r="S1253" i="36"/>
  <c r="U1253" i="36"/>
  <c r="W1253" i="36"/>
  <c r="Y1253" i="36"/>
  <c r="AA1253" i="36"/>
  <c r="AC1253" i="36"/>
  <c r="AE1253" i="36"/>
  <c r="AG1253" i="36"/>
  <c r="AI1253" i="36"/>
  <c r="AK1253" i="36"/>
  <c r="AM1253" i="36"/>
  <c r="AO1253" i="36"/>
  <c r="AQ1253" i="36"/>
  <c r="AS1253" i="36"/>
  <c r="AU1253" i="36"/>
  <c r="AW1253" i="36"/>
  <c r="AY1253" i="36"/>
  <c r="BA1253" i="36"/>
  <c r="K1254" i="36"/>
  <c r="M1254" i="36"/>
  <c r="O1254" i="36"/>
  <c r="Q1254" i="36"/>
  <c r="S1254" i="36"/>
  <c r="U1254" i="36"/>
  <c r="W1254" i="36"/>
  <c r="Y1254" i="36"/>
  <c r="AA1254" i="36"/>
  <c r="AC1254" i="36"/>
  <c r="AE1254" i="36"/>
  <c r="AG1254" i="36"/>
  <c r="AI1254" i="36"/>
  <c r="AK1254" i="36"/>
  <c r="AM1254" i="36"/>
  <c r="AO1254" i="36"/>
  <c r="AQ1254" i="36"/>
  <c r="AS1254" i="36"/>
  <c r="AU1254" i="36"/>
  <c r="AW1254" i="36"/>
  <c r="AY1254" i="36"/>
  <c r="BA1254" i="36"/>
  <c r="K1255" i="36"/>
  <c r="M1255" i="36"/>
  <c r="O1255" i="36"/>
  <c r="Q1255" i="36"/>
  <c r="S1255" i="36"/>
  <c r="U1255" i="36"/>
  <c r="W1255" i="36"/>
  <c r="Y1255" i="36"/>
  <c r="AA1255" i="36"/>
  <c r="AC1255" i="36"/>
  <c r="AE1255" i="36"/>
  <c r="AG1255" i="36"/>
  <c r="AI1255" i="36"/>
  <c r="AK1255" i="36"/>
  <c r="AM1255" i="36"/>
  <c r="AO1255" i="36"/>
  <c r="AQ1255" i="36"/>
  <c r="AS1255" i="36"/>
  <c r="AU1255" i="36"/>
  <c r="AW1255" i="36"/>
  <c r="AY1255" i="36"/>
  <c r="BA1255" i="36"/>
  <c r="K1256" i="36"/>
  <c r="M1256" i="36"/>
  <c r="O1256" i="36"/>
  <c r="Q1256" i="36"/>
  <c r="S1256" i="36"/>
  <c r="U1256" i="36"/>
  <c r="W1256" i="36"/>
  <c r="Y1256" i="36"/>
  <c r="AA1256" i="36"/>
  <c r="AC1256" i="36"/>
  <c r="AE1256" i="36"/>
  <c r="AG1256" i="36"/>
  <c r="AI1256" i="36"/>
  <c r="AK1256" i="36"/>
  <c r="AM1256" i="36"/>
  <c r="AO1256" i="36"/>
  <c r="AQ1256" i="36"/>
  <c r="AS1256" i="36"/>
  <c r="AU1256" i="36"/>
  <c r="AW1256" i="36"/>
  <c r="AY1256" i="36"/>
  <c r="BA1256" i="36"/>
  <c r="K1257" i="36"/>
  <c r="M1257" i="36"/>
  <c r="O1257" i="36"/>
  <c r="Q1257" i="36"/>
  <c r="S1257" i="36"/>
  <c r="U1257" i="36"/>
  <c r="W1257" i="36"/>
  <c r="Y1257" i="36"/>
  <c r="AA1257" i="36"/>
  <c r="AC1257" i="36"/>
  <c r="AE1257" i="36"/>
  <c r="AG1257" i="36"/>
  <c r="AI1257" i="36"/>
  <c r="AK1257" i="36"/>
  <c r="AM1257" i="36"/>
  <c r="AO1257" i="36"/>
  <c r="AQ1257" i="36"/>
  <c r="AS1257" i="36"/>
  <c r="AU1257" i="36"/>
  <c r="AW1257" i="36"/>
  <c r="AY1257" i="36"/>
  <c r="BA1257" i="36"/>
  <c r="K1258" i="36"/>
  <c r="M1258" i="36"/>
  <c r="O1258" i="36"/>
  <c r="Q1258" i="36"/>
  <c r="S1258" i="36"/>
  <c r="U1258" i="36"/>
  <c r="W1258" i="36"/>
  <c r="Y1258" i="36"/>
  <c r="AA1258" i="36"/>
  <c r="AC1258" i="36"/>
  <c r="AE1258" i="36"/>
  <c r="AG1258" i="36"/>
  <c r="AI1258" i="36"/>
  <c r="AK1258" i="36"/>
  <c r="AM1258" i="36"/>
  <c r="AO1258" i="36"/>
  <c r="AQ1258" i="36"/>
  <c r="AS1258" i="36"/>
  <c r="AU1258" i="36"/>
  <c r="AW1258" i="36"/>
  <c r="AY1258" i="36"/>
  <c r="BA1258" i="36"/>
  <c r="K1259" i="36"/>
  <c r="M1259" i="36"/>
  <c r="O1259" i="36"/>
  <c r="Q1259" i="36"/>
  <c r="S1259" i="36"/>
  <c r="U1259" i="36"/>
  <c r="W1259" i="36"/>
  <c r="Y1259" i="36"/>
  <c r="AA1259" i="36"/>
  <c r="AC1259" i="36"/>
  <c r="AE1259" i="36"/>
  <c r="AG1259" i="36"/>
  <c r="AI1259" i="36"/>
  <c r="AK1259" i="36"/>
  <c r="AM1259" i="36"/>
  <c r="AO1259" i="36"/>
  <c r="AQ1259" i="36"/>
  <c r="AS1259" i="36"/>
  <c r="AU1259" i="36"/>
  <c r="AW1259" i="36"/>
  <c r="AY1259" i="36"/>
  <c r="BA1259" i="36"/>
  <c r="K1260" i="36"/>
  <c r="M1260" i="36"/>
  <c r="O1260" i="36"/>
  <c r="Q1260" i="36"/>
  <c r="S1260" i="36"/>
  <c r="U1260" i="36"/>
  <c r="W1260" i="36"/>
  <c r="Y1260" i="36"/>
  <c r="AA1260" i="36"/>
  <c r="AC1260" i="36"/>
  <c r="AE1260" i="36"/>
  <c r="AG1260" i="36"/>
  <c r="AI1260" i="36"/>
  <c r="AK1260" i="36"/>
  <c r="AM1260" i="36"/>
  <c r="AO1260" i="36"/>
  <c r="AQ1260" i="36"/>
  <c r="AS1260" i="36"/>
  <c r="AU1260" i="36"/>
  <c r="AW1260" i="36"/>
  <c r="AY1260" i="36"/>
  <c r="BA1260" i="36"/>
  <c r="K1261" i="36"/>
  <c r="M1261" i="36"/>
  <c r="O1261" i="36"/>
  <c r="Q1261" i="36"/>
  <c r="S1261" i="36"/>
  <c r="U1261" i="36"/>
  <c r="W1261" i="36"/>
  <c r="Y1261" i="36"/>
  <c r="AA1261" i="36"/>
  <c r="AC1261" i="36"/>
  <c r="AE1261" i="36"/>
  <c r="AG1261" i="36"/>
  <c r="AI1261" i="36"/>
  <c r="AK1261" i="36"/>
  <c r="AM1261" i="36"/>
  <c r="AO1261" i="36"/>
  <c r="AQ1261" i="36"/>
  <c r="AS1261" i="36"/>
  <c r="AU1261" i="36"/>
  <c r="AW1261" i="36"/>
  <c r="AY1261" i="36"/>
  <c r="BA1261" i="36"/>
  <c r="K1262" i="36"/>
  <c r="M1262" i="36"/>
  <c r="O1262" i="36"/>
  <c r="Q1262" i="36"/>
  <c r="S1262" i="36"/>
  <c r="U1262" i="36"/>
  <c r="W1262" i="36"/>
  <c r="Y1262" i="36"/>
  <c r="AA1262" i="36"/>
  <c r="AC1262" i="36"/>
  <c r="AE1262" i="36"/>
  <c r="AG1262" i="36"/>
  <c r="AI1262" i="36"/>
  <c r="AK1262" i="36"/>
  <c r="AM1262" i="36"/>
  <c r="AO1262" i="36"/>
  <c r="AQ1262" i="36"/>
  <c r="AS1262" i="36"/>
  <c r="AU1262" i="36"/>
  <c r="AW1262" i="36"/>
  <c r="AY1262" i="36"/>
  <c r="BA1262" i="36"/>
  <c r="K1263" i="36"/>
  <c r="M1263" i="36"/>
  <c r="O1263" i="36"/>
  <c r="Q1263" i="36"/>
  <c r="S1263" i="36"/>
  <c r="U1263" i="36"/>
  <c r="W1263" i="36"/>
  <c r="Y1263" i="36"/>
  <c r="AA1263" i="36"/>
  <c r="AC1263" i="36"/>
  <c r="AE1263" i="36"/>
  <c r="AG1263" i="36"/>
  <c r="AI1263" i="36"/>
  <c r="AK1263" i="36"/>
  <c r="AM1263" i="36"/>
  <c r="AO1263" i="36"/>
  <c r="AQ1263" i="36"/>
  <c r="AS1263" i="36"/>
  <c r="AU1263" i="36"/>
  <c r="AW1263" i="36"/>
  <c r="AY1263" i="36"/>
  <c r="BA1263" i="36"/>
  <c r="K1264" i="36"/>
  <c r="M1264" i="36"/>
  <c r="O1264" i="36"/>
  <c r="Q1264" i="36"/>
  <c r="S1264" i="36"/>
  <c r="U1264" i="36"/>
  <c r="W1264" i="36"/>
  <c r="Y1264" i="36"/>
  <c r="AA1264" i="36"/>
  <c r="AC1264" i="36"/>
  <c r="AE1264" i="36"/>
  <c r="AG1264" i="36"/>
  <c r="AI1264" i="36"/>
  <c r="AK1264" i="36"/>
  <c r="AM1264" i="36"/>
  <c r="AO1264" i="36"/>
  <c r="AQ1264" i="36"/>
  <c r="AS1264" i="36"/>
  <c r="AU1264" i="36"/>
  <c r="AW1264" i="36"/>
  <c r="AY1264" i="36"/>
  <c r="BA1264" i="36"/>
  <c r="K1265" i="36"/>
  <c r="M1265" i="36"/>
  <c r="O1265" i="36"/>
  <c r="Q1265" i="36"/>
  <c r="S1265" i="36"/>
  <c r="U1265" i="36"/>
  <c r="W1265" i="36"/>
  <c r="Y1265" i="36"/>
  <c r="AA1265" i="36"/>
  <c r="AC1265" i="36"/>
  <c r="AE1265" i="36"/>
  <c r="AG1265" i="36"/>
  <c r="AI1265" i="36"/>
  <c r="AK1265" i="36"/>
  <c r="AM1265" i="36"/>
  <c r="AO1265" i="36"/>
  <c r="AQ1265" i="36"/>
  <c r="AS1265" i="36"/>
  <c r="AU1265" i="36"/>
  <c r="AW1265" i="36"/>
  <c r="AY1265" i="36"/>
  <c r="BA1265" i="36"/>
  <c r="K1266" i="36"/>
  <c r="M1266" i="36"/>
  <c r="O1266" i="36"/>
  <c r="Q1266" i="36"/>
  <c r="S1266" i="36"/>
  <c r="U1266" i="36"/>
  <c r="W1266" i="36"/>
  <c r="Y1266" i="36"/>
  <c r="AA1266" i="36"/>
  <c r="AC1266" i="36"/>
  <c r="AE1266" i="36"/>
  <c r="AG1266" i="36"/>
  <c r="AI1266" i="36"/>
  <c r="AK1266" i="36"/>
  <c r="AM1266" i="36"/>
  <c r="AO1266" i="36"/>
  <c r="AQ1266" i="36"/>
  <c r="AS1266" i="36"/>
  <c r="AU1266" i="36"/>
  <c r="AW1266" i="36"/>
  <c r="AY1266" i="36"/>
  <c r="BA1266" i="36"/>
  <c r="K1267" i="36"/>
  <c r="M1267" i="36"/>
  <c r="O1267" i="36"/>
  <c r="Q1267" i="36"/>
  <c r="S1267" i="36"/>
  <c r="U1267" i="36"/>
  <c r="W1267" i="36"/>
  <c r="Y1267" i="36"/>
  <c r="AA1267" i="36"/>
  <c r="AC1267" i="36"/>
  <c r="AE1267" i="36"/>
  <c r="AG1267" i="36"/>
  <c r="AI1267" i="36"/>
  <c r="AK1267" i="36"/>
  <c r="AM1267" i="36"/>
  <c r="AO1267" i="36"/>
  <c r="AQ1267" i="36"/>
  <c r="AS1267" i="36"/>
  <c r="AU1267" i="36"/>
  <c r="AW1267" i="36"/>
  <c r="AY1267" i="36"/>
  <c r="BA1267" i="36"/>
  <c r="K1268" i="36"/>
  <c r="M1268" i="36"/>
  <c r="O1268" i="36"/>
  <c r="Q1268" i="36"/>
  <c r="S1268" i="36"/>
  <c r="U1268" i="36"/>
  <c r="W1268" i="36"/>
  <c r="Y1268" i="36"/>
  <c r="AA1268" i="36"/>
  <c r="AC1268" i="36"/>
  <c r="AE1268" i="36"/>
  <c r="AG1268" i="36"/>
  <c r="AI1268" i="36"/>
  <c r="AK1268" i="36"/>
  <c r="AM1268" i="36"/>
  <c r="AO1268" i="36"/>
  <c r="AQ1268" i="36"/>
  <c r="AS1268" i="36"/>
  <c r="AU1268" i="36"/>
  <c r="AW1268" i="36"/>
  <c r="AY1268" i="36"/>
  <c r="BA1268" i="36"/>
  <c r="K1269" i="36"/>
  <c r="M1269" i="36"/>
  <c r="O1269" i="36"/>
  <c r="Q1269" i="36"/>
  <c r="S1269" i="36"/>
  <c r="U1269" i="36"/>
  <c r="W1269" i="36"/>
  <c r="Y1269" i="36"/>
  <c r="AA1269" i="36"/>
  <c r="AC1269" i="36"/>
  <c r="AE1269" i="36"/>
  <c r="AG1269" i="36"/>
  <c r="AI1269" i="36"/>
  <c r="AK1269" i="36"/>
  <c r="AM1269" i="36"/>
  <c r="AO1269" i="36"/>
  <c r="AQ1269" i="36"/>
  <c r="AS1269" i="36"/>
  <c r="AU1269" i="36"/>
  <c r="AW1269" i="36"/>
  <c r="AY1269" i="36"/>
  <c r="BA1269" i="36"/>
  <c r="K1270" i="36"/>
  <c r="M1270" i="36"/>
  <c r="O1270" i="36"/>
  <c r="Q1270" i="36"/>
  <c r="S1270" i="36"/>
  <c r="U1270" i="36"/>
  <c r="W1270" i="36"/>
  <c r="Y1270" i="36"/>
  <c r="AA1270" i="36"/>
  <c r="AC1270" i="36"/>
  <c r="AE1270" i="36"/>
  <c r="AG1270" i="36"/>
  <c r="AI1270" i="36"/>
  <c r="AK1270" i="36"/>
  <c r="AM1270" i="36"/>
  <c r="AO1270" i="36"/>
  <c r="AQ1270" i="36"/>
  <c r="AS1270" i="36"/>
  <c r="AU1270" i="36"/>
  <c r="AW1270" i="36"/>
  <c r="AY1270" i="36"/>
  <c r="BA1270" i="36"/>
  <c r="K1271" i="36"/>
  <c r="M1271" i="36"/>
  <c r="O1271" i="36"/>
  <c r="Q1271" i="36"/>
  <c r="S1271" i="36"/>
  <c r="U1271" i="36"/>
  <c r="W1271" i="36"/>
  <c r="Y1271" i="36"/>
  <c r="AA1271" i="36"/>
  <c r="AC1271" i="36"/>
  <c r="AE1271" i="36"/>
  <c r="AG1271" i="36"/>
  <c r="AI1271" i="36"/>
  <c r="AK1271" i="36"/>
  <c r="AM1271" i="36"/>
  <c r="AO1271" i="36"/>
  <c r="AQ1271" i="36"/>
  <c r="AS1271" i="36"/>
  <c r="AU1271" i="36"/>
  <c r="AW1271" i="36"/>
  <c r="AY1271" i="36"/>
  <c r="BA1271" i="36"/>
  <c r="K1272" i="36"/>
  <c r="M1272" i="36"/>
  <c r="O1272" i="36"/>
  <c r="Q1272" i="36"/>
  <c r="S1272" i="36"/>
  <c r="U1272" i="36"/>
  <c r="W1272" i="36"/>
  <c r="Y1272" i="36"/>
  <c r="AA1272" i="36"/>
  <c r="AC1272" i="36"/>
  <c r="AE1272" i="36"/>
  <c r="AG1272" i="36"/>
  <c r="AI1272" i="36"/>
  <c r="AK1272" i="36"/>
  <c r="AM1272" i="36"/>
  <c r="AO1272" i="36"/>
  <c r="AQ1272" i="36"/>
  <c r="AS1272" i="36"/>
  <c r="AU1272" i="36"/>
  <c r="AW1272" i="36"/>
  <c r="AY1272" i="36"/>
  <c r="BA1272" i="36"/>
  <c r="K1273" i="36"/>
  <c r="M1273" i="36"/>
  <c r="O1273" i="36"/>
  <c r="Q1273" i="36"/>
  <c r="S1273" i="36"/>
  <c r="U1273" i="36"/>
  <c r="W1273" i="36"/>
  <c r="Y1273" i="36"/>
  <c r="AA1273" i="36"/>
  <c r="AC1273" i="36"/>
  <c r="AE1273" i="36"/>
  <c r="AG1273" i="36"/>
  <c r="AI1273" i="36"/>
  <c r="AK1273" i="36"/>
  <c r="AM1273" i="36"/>
  <c r="AO1273" i="36"/>
  <c r="AQ1273" i="36"/>
  <c r="AS1273" i="36"/>
  <c r="AU1273" i="36"/>
  <c r="AW1273" i="36"/>
  <c r="AY1273" i="36"/>
  <c r="BA1273" i="36"/>
  <c r="K1274" i="36"/>
  <c r="M1274" i="36"/>
  <c r="O1274" i="36"/>
  <c r="Q1274" i="36"/>
  <c r="S1274" i="36"/>
  <c r="U1274" i="36"/>
  <c r="W1274" i="36"/>
  <c r="Y1274" i="36"/>
  <c r="AA1274" i="36"/>
  <c r="AC1274" i="36"/>
  <c r="AE1274" i="36"/>
  <c r="AG1274" i="36"/>
  <c r="AI1274" i="36"/>
  <c r="AK1274" i="36"/>
  <c r="AM1274" i="36"/>
  <c r="AO1274" i="36"/>
  <c r="AQ1274" i="36"/>
  <c r="AS1274" i="36"/>
  <c r="AU1274" i="36"/>
  <c r="AW1274" i="36"/>
  <c r="AY1274" i="36"/>
  <c r="BA1274" i="36"/>
  <c r="K1275" i="36"/>
  <c r="M1275" i="36"/>
  <c r="O1275" i="36"/>
  <c r="Q1275" i="36"/>
  <c r="S1275" i="36"/>
  <c r="U1275" i="36"/>
  <c r="W1275" i="36"/>
  <c r="Y1275" i="36"/>
  <c r="AA1275" i="36"/>
  <c r="AC1275" i="36"/>
  <c r="AE1275" i="36"/>
  <c r="AG1275" i="36"/>
  <c r="AI1275" i="36"/>
  <c r="AK1275" i="36"/>
  <c r="AM1275" i="36"/>
  <c r="AO1275" i="36"/>
  <c r="AQ1275" i="36"/>
  <c r="AS1275" i="36"/>
  <c r="AU1275" i="36"/>
  <c r="AW1275" i="36"/>
  <c r="AY1275" i="36"/>
  <c r="BA1275" i="36"/>
  <c r="K1276" i="36"/>
  <c r="M1276" i="36"/>
  <c r="O1276" i="36"/>
  <c r="Q1276" i="36"/>
  <c r="S1276" i="36"/>
  <c r="U1276" i="36"/>
  <c r="W1276" i="36"/>
  <c r="Y1276" i="36"/>
  <c r="AA1276" i="36"/>
  <c r="AC1276" i="36"/>
  <c r="AE1276" i="36"/>
  <c r="AG1276" i="36"/>
  <c r="AI1276" i="36"/>
  <c r="AK1276" i="36"/>
  <c r="AM1276" i="36"/>
  <c r="AO1276" i="36"/>
  <c r="AQ1276" i="36"/>
  <c r="AS1276" i="36"/>
  <c r="AU1276" i="36"/>
  <c r="AW1276" i="36"/>
  <c r="AY1276" i="36"/>
  <c r="BA1276" i="36"/>
  <c r="K1277" i="36"/>
  <c r="M1277" i="36"/>
  <c r="O1277" i="36"/>
  <c r="Q1277" i="36"/>
  <c r="S1277" i="36"/>
  <c r="U1277" i="36"/>
  <c r="W1277" i="36"/>
  <c r="Y1277" i="36"/>
  <c r="AA1277" i="36"/>
  <c r="AC1277" i="36"/>
  <c r="AE1277" i="36"/>
  <c r="AG1277" i="36"/>
  <c r="AI1277" i="36"/>
  <c r="AK1277" i="36"/>
  <c r="AM1277" i="36"/>
  <c r="AO1277" i="36"/>
  <c r="AQ1277" i="36"/>
  <c r="AS1277" i="36"/>
  <c r="AU1277" i="36"/>
  <c r="AW1277" i="36"/>
  <c r="AY1277" i="36"/>
  <c r="BA1277" i="36"/>
  <c r="K1278" i="36"/>
  <c r="M1278" i="36"/>
  <c r="O1278" i="36"/>
  <c r="Q1278" i="36"/>
  <c r="S1278" i="36"/>
  <c r="U1278" i="36"/>
  <c r="W1278" i="36"/>
  <c r="Y1278" i="36"/>
  <c r="AA1278" i="36"/>
  <c r="AC1278" i="36"/>
  <c r="AE1278" i="36"/>
  <c r="AG1278" i="36"/>
  <c r="AI1278" i="36"/>
  <c r="AK1278" i="36"/>
  <c r="AM1278" i="36"/>
  <c r="AO1278" i="36"/>
  <c r="AQ1278" i="36"/>
  <c r="AS1278" i="36"/>
  <c r="AU1278" i="36"/>
  <c r="AW1278" i="36"/>
  <c r="AY1278" i="36"/>
  <c r="BA1278" i="36"/>
  <c r="K1279" i="36"/>
  <c r="M1279" i="36"/>
  <c r="O1279" i="36"/>
  <c r="Q1279" i="36"/>
  <c r="S1279" i="36"/>
  <c r="U1279" i="36"/>
  <c r="W1279" i="36"/>
  <c r="Y1279" i="36"/>
  <c r="AA1279" i="36"/>
  <c r="AC1279" i="36"/>
  <c r="AE1279" i="36"/>
  <c r="AG1279" i="36"/>
  <c r="AI1279" i="36"/>
  <c r="AK1279" i="36"/>
  <c r="AM1279" i="36"/>
  <c r="AO1279" i="36"/>
  <c r="AQ1279" i="36"/>
  <c r="AS1279" i="36"/>
  <c r="AU1279" i="36"/>
  <c r="AW1279" i="36"/>
  <c r="AY1279" i="36"/>
  <c r="BA1279" i="36"/>
  <c r="K1280" i="36"/>
  <c r="M1280" i="36"/>
  <c r="O1280" i="36"/>
  <c r="Q1280" i="36"/>
  <c r="S1280" i="36"/>
  <c r="U1280" i="36"/>
  <c r="W1280" i="36"/>
  <c r="Y1280" i="36"/>
  <c r="AA1280" i="36"/>
  <c r="AC1280" i="36"/>
  <c r="AE1280" i="36"/>
  <c r="AG1280" i="36"/>
  <c r="AI1280" i="36"/>
  <c r="AK1280" i="36"/>
  <c r="AM1280" i="36"/>
  <c r="AO1280" i="36"/>
  <c r="AQ1280" i="36"/>
  <c r="AS1280" i="36"/>
  <c r="AU1280" i="36"/>
  <c r="AW1280" i="36"/>
  <c r="AY1280" i="36"/>
  <c r="BA1280" i="36"/>
  <c r="K1281" i="36"/>
  <c r="M1281" i="36"/>
  <c r="O1281" i="36"/>
  <c r="Q1281" i="36"/>
  <c r="S1281" i="36"/>
  <c r="U1281" i="36"/>
  <c r="W1281" i="36"/>
  <c r="Y1281" i="36"/>
  <c r="AA1281" i="36"/>
  <c r="AC1281" i="36"/>
  <c r="AE1281" i="36"/>
  <c r="AG1281" i="36"/>
  <c r="AI1281" i="36"/>
  <c r="AK1281" i="36"/>
  <c r="AM1281" i="36"/>
  <c r="AO1281" i="36"/>
  <c r="AQ1281" i="36"/>
  <c r="AS1281" i="36"/>
  <c r="AU1281" i="36"/>
  <c r="AW1281" i="36"/>
  <c r="AY1281" i="36"/>
  <c r="BA1281" i="36"/>
  <c r="K1282" i="36"/>
  <c r="M1282" i="36"/>
  <c r="O1282" i="36"/>
  <c r="Q1282" i="36"/>
  <c r="S1282" i="36"/>
  <c r="U1282" i="36"/>
  <c r="W1282" i="36"/>
  <c r="Y1282" i="36"/>
  <c r="AA1282" i="36"/>
  <c r="AC1282" i="36"/>
  <c r="AE1282" i="36"/>
  <c r="AG1282" i="36"/>
  <c r="AI1282" i="36"/>
  <c r="AK1282" i="36"/>
  <c r="AM1282" i="36"/>
  <c r="AO1282" i="36"/>
  <c r="AQ1282" i="36"/>
  <c r="AS1282" i="36"/>
  <c r="AU1282" i="36"/>
  <c r="AW1282" i="36"/>
  <c r="AY1282" i="36"/>
  <c r="BA1282" i="36"/>
  <c r="K1283" i="36"/>
  <c r="M1283" i="36"/>
  <c r="O1283" i="36"/>
  <c r="Q1283" i="36"/>
  <c r="S1283" i="36"/>
  <c r="U1283" i="36"/>
  <c r="W1283" i="36"/>
  <c r="Y1283" i="36"/>
  <c r="AA1283" i="36"/>
  <c r="AC1283" i="36"/>
  <c r="AE1283" i="36"/>
  <c r="AG1283" i="36"/>
  <c r="AI1283" i="36"/>
  <c r="AK1283" i="36"/>
  <c r="AM1283" i="36"/>
  <c r="AO1283" i="36"/>
  <c r="AQ1283" i="36"/>
  <c r="AS1283" i="36"/>
  <c r="AU1283" i="36"/>
  <c r="AW1283" i="36"/>
  <c r="AY1283" i="36"/>
  <c r="BA1283" i="36"/>
  <c r="K1284" i="36"/>
  <c r="M1284" i="36"/>
  <c r="O1284" i="36"/>
  <c r="Q1284" i="36"/>
  <c r="S1284" i="36"/>
  <c r="U1284" i="36"/>
  <c r="W1284" i="36"/>
  <c r="Y1284" i="36"/>
  <c r="AA1284" i="36"/>
  <c r="AC1284" i="36"/>
  <c r="AE1284" i="36"/>
  <c r="AG1284" i="36"/>
  <c r="AI1284" i="36"/>
  <c r="AK1284" i="36"/>
  <c r="AM1284" i="36"/>
  <c r="AO1284" i="36"/>
  <c r="AQ1284" i="36"/>
  <c r="AS1284" i="36"/>
  <c r="AU1284" i="36"/>
  <c r="AW1284" i="36"/>
  <c r="AY1284" i="36"/>
  <c r="BA1284" i="36"/>
  <c r="K1285" i="36"/>
  <c r="M1285" i="36"/>
  <c r="O1285" i="36"/>
  <c r="Q1285" i="36"/>
  <c r="S1285" i="36"/>
  <c r="U1285" i="36"/>
  <c r="W1285" i="36"/>
  <c r="Y1285" i="36"/>
  <c r="AA1285" i="36"/>
  <c r="AC1285" i="36"/>
  <c r="AE1285" i="36"/>
  <c r="AG1285" i="36"/>
  <c r="AI1285" i="36"/>
  <c r="AK1285" i="36"/>
  <c r="AM1285" i="36"/>
  <c r="AO1285" i="36"/>
  <c r="AQ1285" i="36"/>
  <c r="AS1285" i="36"/>
  <c r="AU1285" i="36"/>
  <c r="AW1285" i="36"/>
  <c r="AY1285" i="36"/>
  <c r="BA1285" i="36"/>
  <c r="K1286" i="36"/>
  <c r="M1286" i="36"/>
  <c r="O1286" i="36"/>
  <c r="Q1286" i="36"/>
  <c r="S1286" i="36"/>
  <c r="U1286" i="36"/>
  <c r="W1286" i="36"/>
  <c r="Y1286" i="36"/>
  <c r="AA1286" i="36"/>
  <c r="AC1286" i="36"/>
  <c r="AE1286" i="36"/>
  <c r="AG1286" i="36"/>
  <c r="AI1286" i="36"/>
  <c r="AK1286" i="36"/>
  <c r="AM1286" i="36"/>
  <c r="AO1286" i="36"/>
  <c r="AQ1286" i="36"/>
  <c r="AS1286" i="36"/>
  <c r="AU1286" i="36"/>
  <c r="AW1286" i="36"/>
  <c r="AY1286" i="36"/>
  <c r="BA1286" i="36"/>
  <c r="K1287" i="36"/>
  <c r="M1287" i="36"/>
  <c r="O1287" i="36"/>
  <c r="Q1287" i="36"/>
  <c r="S1287" i="36"/>
  <c r="U1287" i="36"/>
  <c r="W1287" i="36"/>
  <c r="Y1287" i="36"/>
  <c r="AA1287" i="36"/>
  <c r="AC1287" i="36"/>
  <c r="AE1287" i="36"/>
  <c r="AG1287" i="36"/>
  <c r="AI1287" i="36"/>
  <c r="AK1287" i="36"/>
  <c r="AM1287" i="36"/>
  <c r="AO1287" i="36"/>
  <c r="AQ1287" i="36"/>
  <c r="AS1287" i="36"/>
  <c r="AU1287" i="36"/>
  <c r="AW1287" i="36"/>
  <c r="AY1287" i="36"/>
  <c r="BA1287" i="36"/>
  <c r="K1288" i="36"/>
  <c r="M1288" i="36"/>
  <c r="O1288" i="36"/>
  <c r="Q1288" i="36"/>
  <c r="S1288" i="36"/>
  <c r="U1288" i="36"/>
  <c r="W1288" i="36"/>
  <c r="Y1288" i="36"/>
  <c r="AA1288" i="36"/>
  <c r="AC1288" i="36"/>
  <c r="AE1288" i="36"/>
  <c r="AG1288" i="36"/>
  <c r="AI1288" i="36"/>
  <c r="AK1288" i="36"/>
  <c r="AM1288" i="36"/>
  <c r="AO1288" i="36"/>
  <c r="AQ1288" i="36"/>
  <c r="AS1288" i="36"/>
  <c r="AU1288" i="36"/>
  <c r="AW1288" i="36"/>
  <c r="AY1288" i="36"/>
  <c r="BA1288" i="36"/>
  <c r="K1289" i="36"/>
  <c r="M1289" i="36"/>
  <c r="O1289" i="36"/>
  <c r="Q1289" i="36"/>
  <c r="S1289" i="36"/>
  <c r="U1289" i="36"/>
  <c r="W1289" i="36"/>
  <c r="Y1289" i="36"/>
  <c r="AA1289" i="36"/>
  <c r="AC1289" i="36"/>
  <c r="AE1289" i="36"/>
  <c r="AG1289" i="36"/>
  <c r="AI1289" i="36"/>
  <c r="AK1289" i="36"/>
  <c r="AM1289" i="36"/>
  <c r="AO1289" i="36"/>
  <c r="AQ1289" i="36"/>
  <c r="AS1289" i="36"/>
  <c r="AU1289" i="36"/>
  <c r="AW1289" i="36"/>
  <c r="AY1289" i="36"/>
  <c r="BA1289" i="36"/>
  <c r="K1290" i="36"/>
  <c r="M1290" i="36"/>
  <c r="O1290" i="36"/>
  <c r="Q1290" i="36"/>
  <c r="S1290" i="36"/>
  <c r="U1290" i="36"/>
  <c r="W1290" i="36"/>
  <c r="Y1290" i="36"/>
  <c r="AA1290" i="36"/>
  <c r="AC1290" i="36"/>
  <c r="AE1290" i="36"/>
  <c r="AG1290" i="36"/>
  <c r="AI1290" i="36"/>
  <c r="AK1290" i="36"/>
  <c r="AM1290" i="36"/>
  <c r="AO1290" i="36"/>
  <c r="AQ1290" i="36"/>
  <c r="AS1290" i="36"/>
  <c r="AU1290" i="36"/>
  <c r="AW1290" i="36"/>
  <c r="AY1290" i="36"/>
  <c r="BA1290" i="36"/>
  <c r="K1291" i="36"/>
  <c r="M1291" i="36"/>
  <c r="O1291" i="36"/>
  <c r="Q1291" i="36"/>
  <c r="S1291" i="36"/>
  <c r="U1291" i="36"/>
  <c r="W1291" i="36"/>
  <c r="Y1291" i="36"/>
  <c r="AA1291" i="36"/>
  <c r="AC1291" i="36"/>
  <c r="AE1291" i="36"/>
  <c r="AG1291" i="36"/>
  <c r="AI1291" i="36"/>
  <c r="AK1291" i="36"/>
  <c r="AM1291" i="36"/>
  <c r="AO1291" i="36"/>
  <c r="AQ1291" i="36"/>
  <c r="AS1291" i="36"/>
  <c r="AU1291" i="36"/>
  <c r="AW1291" i="36"/>
  <c r="AY1291" i="36"/>
  <c r="BA1291" i="36"/>
  <c r="K1292" i="36"/>
  <c r="M1292" i="36"/>
  <c r="O1292" i="36"/>
  <c r="Q1292" i="36"/>
  <c r="S1292" i="36"/>
  <c r="U1292" i="36"/>
  <c r="W1292" i="36"/>
  <c r="Y1292" i="36"/>
  <c r="AA1292" i="36"/>
  <c r="AC1292" i="36"/>
  <c r="AE1292" i="36"/>
  <c r="AG1292" i="36"/>
  <c r="AI1292" i="36"/>
  <c r="AK1292" i="36"/>
  <c r="AM1292" i="36"/>
  <c r="AO1292" i="36"/>
  <c r="AQ1292" i="36"/>
  <c r="AS1292" i="36"/>
  <c r="AU1292" i="36"/>
  <c r="AW1292" i="36"/>
  <c r="AY1292" i="36"/>
  <c r="BA1292" i="36"/>
  <c r="K1293" i="36"/>
  <c r="M1293" i="36"/>
  <c r="O1293" i="36"/>
  <c r="Q1293" i="36"/>
  <c r="S1293" i="36"/>
  <c r="U1293" i="36"/>
  <c r="W1293" i="36"/>
  <c r="Y1293" i="36"/>
  <c r="AA1293" i="36"/>
  <c r="AC1293" i="36"/>
  <c r="AE1293" i="36"/>
  <c r="AG1293" i="36"/>
  <c r="AI1293" i="36"/>
  <c r="AK1293" i="36"/>
  <c r="AM1293" i="36"/>
  <c r="AO1293" i="36"/>
  <c r="AQ1293" i="36"/>
  <c r="AS1293" i="36"/>
  <c r="AU1293" i="36"/>
  <c r="AW1293" i="36"/>
  <c r="AY1293" i="36"/>
  <c r="BA1293" i="36"/>
  <c r="K1294" i="36"/>
  <c r="M1294" i="36"/>
  <c r="O1294" i="36"/>
  <c r="Q1294" i="36"/>
  <c r="S1294" i="36"/>
  <c r="U1294" i="36"/>
  <c r="W1294" i="36"/>
  <c r="Y1294" i="36"/>
  <c r="AA1294" i="36"/>
  <c r="AC1294" i="36"/>
  <c r="AE1294" i="36"/>
  <c r="AG1294" i="36"/>
  <c r="AI1294" i="36"/>
  <c r="AK1294" i="36"/>
  <c r="AM1294" i="36"/>
  <c r="AO1294" i="36"/>
  <c r="AQ1294" i="36"/>
  <c r="AS1294" i="36"/>
  <c r="AU1294" i="36"/>
  <c r="AW1294" i="36"/>
  <c r="AY1294" i="36"/>
  <c r="BA1294" i="36"/>
  <c r="K1295" i="36"/>
  <c r="M1295" i="36"/>
  <c r="O1295" i="36"/>
  <c r="Q1295" i="36"/>
  <c r="S1295" i="36"/>
  <c r="U1295" i="36"/>
  <c r="W1295" i="36"/>
  <c r="Y1295" i="36"/>
  <c r="AA1295" i="36"/>
  <c r="AC1295" i="36"/>
  <c r="AE1295" i="36"/>
  <c r="AG1295" i="36"/>
  <c r="AI1295" i="36"/>
  <c r="AK1295" i="36"/>
  <c r="AM1295" i="36"/>
  <c r="AO1295" i="36"/>
  <c r="AQ1295" i="36"/>
  <c r="AS1295" i="36"/>
  <c r="AU1295" i="36"/>
  <c r="AW1295" i="36"/>
  <c r="AY1295" i="36"/>
  <c r="BA1295" i="36"/>
  <c r="K1296" i="36"/>
  <c r="M1296" i="36"/>
  <c r="O1296" i="36"/>
  <c r="Q1296" i="36"/>
  <c r="S1296" i="36"/>
  <c r="U1296" i="36"/>
  <c r="W1296" i="36"/>
  <c r="Y1296" i="36"/>
  <c r="AA1296" i="36"/>
  <c r="AC1296" i="36"/>
  <c r="AE1296" i="36"/>
  <c r="AG1296" i="36"/>
  <c r="AI1296" i="36"/>
  <c r="AK1296" i="36"/>
  <c r="AM1296" i="36"/>
  <c r="AO1296" i="36"/>
  <c r="AQ1296" i="36"/>
  <c r="AS1296" i="36"/>
  <c r="AU1296" i="36"/>
  <c r="AW1296" i="36"/>
  <c r="AY1296" i="36"/>
  <c r="BA1296" i="36"/>
  <c r="K1297" i="36"/>
  <c r="M1297" i="36"/>
  <c r="O1297" i="36"/>
  <c r="Q1297" i="36"/>
  <c r="S1297" i="36"/>
  <c r="U1297" i="36"/>
  <c r="W1297" i="36"/>
  <c r="Y1297" i="36"/>
  <c r="AA1297" i="36"/>
  <c r="AC1297" i="36"/>
  <c r="AE1297" i="36"/>
  <c r="AG1297" i="36"/>
  <c r="AI1297" i="36"/>
  <c r="AK1297" i="36"/>
  <c r="AM1297" i="36"/>
  <c r="AO1297" i="36"/>
  <c r="AQ1297" i="36"/>
  <c r="AS1297" i="36"/>
  <c r="AU1297" i="36"/>
  <c r="AW1297" i="36"/>
  <c r="AY1297" i="36"/>
  <c r="BA1297" i="36"/>
  <c r="K1298" i="36"/>
  <c r="M1298" i="36"/>
  <c r="O1298" i="36"/>
  <c r="Q1298" i="36"/>
  <c r="S1298" i="36"/>
  <c r="U1298" i="36"/>
  <c r="W1298" i="36"/>
  <c r="Y1298" i="36"/>
  <c r="AA1298" i="36"/>
  <c r="AC1298" i="36"/>
  <c r="AE1298" i="36"/>
  <c r="AG1298" i="36"/>
  <c r="AI1298" i="36"/>
  <c r="AK1298" i="36"/>
  <c r="AM1298" i="36"/>
  <c r="AO1298" i="36"/>
  <c r="AQ1298" i="36"/>
  <c r="AS1298" i="36"/>
  <c r="AU1298" i="36"/>
  <c r="AW1298" i="36"/>
  <c r="AY1298" i="36"/>
  <c r="BA1298" i="36"/>
  <c r="K1299" i="36"/>
  <c r="M1299" i="36"/>
  <c r="O1299" i="36"/>
  <c r="Q1299" i="36"/>
  <c r="S1299" i="36"/>
  <c r="U1299" i="36"/>
  <c r="W1299" i="36"/>
  <c r="Y1299" i="36"/>
  <c r="AA1299" i="36"/>
  <c r="AC1299" i="36"/>
  <c r="AE1299" i="36"/>
  <c r="AG1299" i="36"/>
  <c r="AI1299" i="36"/>
  <c r="AK1299" i="36"/>
  <c r="AM1299" i="36"/>
  <c r="AO1299" i="36"/>
  <c r="AQ1299" i="36"/>
  <c r="AS1299" i="36"/>
  <c r="AU1299" i="36"/>
  <c r="AW1299" i="36"/>
  <c r="AY1299" i="36"/>
  <c r="BA1299" i="36"/>
  <c r="K1300" i="36"/>
  <c r="M1300" i="36"/>
  <c r="O1300" i="36"/>
  <c r="Q1300" i="36"/>
  <c r="S1300" i="36"/>
  <c r="U1300" i="36"/>
  <c r="W1300" i="36"/>
  <c r="Y1300" i="36"/>
  <c r="AA1300" i="36"/>
  <c r="AC1300" i="36"/>
  <c r="AE1300" i="36"/>
  <c r="AG1300" i="36"/>
  <c r="AI1300" i="36"/>
  <c r="AK1300" i="36"/>
  <c r="AM1300" i="36"/>
  <c r="AO1300" i="36"/>
  <c r="AQ1300" i="36"/>
  <c r="AS1300" i="36"/>
  <c r="AU1300" i="36"/>
  <c r="AW1300" i="36"/>
  <c r="AY1300" i="36"/>
  <c r="BA1300" i="36"/>
  <c r="K1301" i="36"/>
  <c r="M1301" i="36"/>
  <c r="O1301" i="36"/>
  <c r="Q1301" i="36"/>
  <c r="S1301" i="36"/>
  <c r="U1301" i="36"/>
  <c r="W1301" i="36"/>
  <c r="Y1301" i="36"/>
  <c r="AA1301" i="36"/>
  <c r="AC1301" i="36"/>
  <c r="AE1301" i="36"/>
  <c r="AG1301" i="36"/>
  <c r="AI1301" i="36"/>
  <c r="AK1301" i="36"/>
  <c r="AM1301" i="36"/>
  <c r="AO1301" i="36"/>
  <c r="AQ1301" i="36"/>
  <c r="AS1301" i="36"/>
  <c r="AU1301" i="36"/>
  <c r="AW1301" i="36"/>
  <c r="AY1301" i="36"/>
  <c r="BA1301" i="36"/>
  <c r="K1302" i="36"/>
  <c r="M1302" i="36"/>
  <c r="O1302" i="36"/>
  <c r="Q1302" i="36"/>
  <c r="S1302" i="36"/>
  <c r="U1302" i="36"/>
  <c r="W1302" i="36"/>
  <c r="Y1302" i="36"/>
  <c r="AA1302" i="36"/>
  <c r="AC1302" i="36"/>
  <c r="AE1302" i="36"/>
  <c r="AG1302" i="36"/>
  <c r="AI1302" i="36"/>
  <c r="AK1302" i="36"/>
  <c r="AM1302" i="36"/>
  <c r="AO1302" i="36"/>
  <c r="AQ1302" i="36"/>
  <c r="AS1302" i="36"/>
  <c r="AU1302" i="36"/>
  <c r="AW1302" i="36"/>
  <c r="AY1302" i="36"/>
  <c r="BA1302" i="36"/>
  <c r="K1303" i="36"/>
  <c r="M1303" i="36"/>
  <c r="O1303" i="36"/>
  <c r="Q1303" i="36"/>
  <c r="S1303" i="36"/>
  <c r="U1303" i="36"/>
  <c r="W1303" i="36"/>
  <c r="Y1303" i="36"/>
  <c r="AA1303" i="36"/>
  <c r="AC1303" i="36"/>
  <c r="AE1303" i="36"/>
  <c r="AG1303" i="36"/>
  <c r="AI1303" i="36"/>
  <c r="AK1303" i="36"/>
  <c r="AM1303" i="36"/>
  <c r="AO1303" i="36"/>
  <c r="AQ1303" i="36"/>
  <c r="AS1303" i="36"/>
  <c r="AU1303" i="36"/>
  <c r="AW1303" i="36"/>
  <c r="AY1303" i="36"/>
  <c r="BA1303" i="36"/>
  <c r="K1304" i="36"/>
  <c r="M1304" i="36"/>
  <c r="O1304" i="36"/>
  <c r="Q1304" i="36"/>
  <c r="S1304" i="36"/>
  <c r="U1304" i="36"/>
  <c r="W1304" i="36"/>
  <c r="Y1304" i="36"/>
  <c r="AA1304" i="36"/>
  <c r="AC1304" i="36"/>
  <c r="AE1304" i="36"/>
  <c r="AG1304" i="36"/>
  <c r="AI1304" i="36"/>
  <c r="AK1304" i="36"/>
  <c r="AM1304" i="36"/>
  <c r="AO1304" i="36"/>
  <c r="AQ1304" i="36"/>
  <c r="AS1304" i="36"/>
  <c r="AU1304" i="36"/>
  <c r="AW1304" i="36"/>
  <c r="AY1304" i="36"/>
  <c r="BA1304" i="36"/>
  <c r="K1305" i="36"/>
  <c r="M1305" i="36"/>
  <c r="O1305" i="36"/>
  <c r="Q1305" i="36"/>
  <c r="S1305" i="36"/>
  <c r="U1305" i="36"/>
  <c r="W1305" i="36"/>
  <c r="Y1305" i="36"/>
  <c r="AA1305" i="36"/>
  <c r="AC1305" i="36"/>
  <c r="AE1305" i="36"/>
  <c r="AG1305" i="36"/>
  <c r="AI1305" i="36"/>
  <c r="AK1305" i="36"/>
  <c r="AM1305" i="36"/>
  <c r="AO1305" i="36"/>
  <c r="AQ1305" i="36"/>
  <c r="AS1305" i="36"/>
  <c r="AU1305" i="36"/>
  <c r="AW1305" i="36"/>
  <c r="AY1305" i="36"/>
  <c r="BA1305" i="36"/>
  <c r="K1306" i="36"/>
  <c r="M1306" i="36"/>
  <c r="O1306" i="36"/>
  <c r="Q1306" i="36"/>
  <c r="S1306" i="36"/>
  <c r="U1306" i="36"/>
  <c r="W1306" i="36"/>
  <c r="Y1306" i="36"/>
  <c r="AA1306" i="36"/>
  <c r="AC1306" i="36"/>
  <c r="AE1306" i="36"/>
  <c r="AG1306" i="36"/>
  <c r="AI1306" i="36"/>
  <c r="AK1306" i="36"/>
  <c r="AM1306" i="36"/>
  <c r="AO1306" i="36"/>
  <c r="AQ1306" i="36"/>
  <c r="AS1306" i="36"/>
  <c r="AU1306" i="36"/>
  <c r="AW1306" i="36"/>
  <c r="AY1306" i="36"/>
  <c r="BA1306" i="36"/>
  <c r="K1307" i="36"/>
  <c r="M1307" i="36"/>
  <c r="O1307" i="36"/>
  <c r="Q1307" i="36"/>
  <c r="S1307" i="36"/>
  <c r="U1307" i="36"/>
  <c r="W1307" i="36"/>
  <c r="Y1307" i="36"/>
  <c r="AA1307" i="36"/>
  <c r="AC1307" i="36"/>
  <c r="AE1307" i="36"/>
  <c r="AG1307" i="36"/>
  <c r="AI1307" i="36"/>
  <c r="AK1307" i="36"/>
  <c r="AM1307" i="36"/>
  <c r="AO1307" i="36"/>
  <c r="AQ1307" i="36"/>
  <c r="AS1307" i="36"/>
  <c r="AU1307" i="36"/>
  <c r="AW1307" i="36"/>
  <c r="AY1307" i="36"/>
  <c r="BA1307" i="36"/>
  <c r="K1308" i="36"/>
  <c r="M1308" i="36"/>
  <c r="O1308" i="36"/>
  <c r="Q1308" i="36"/>
  <c r="S1308" i="36"/>
  <c r="U1308" i="36"/>
  <c r="W1308" i="36"/>
  <c r="Y1308" i="36"/>
  <c r="AA1308" i="36"/>
  <c r="AC1308" i="36"/>
  <c r="AE1308" i="36"/>
  <c r="AG1308" i="36"/>
  <c r="AI1308" i="36"/>
  <c r="AK1308" i="36"/>
  <c r="AM1308" i="36"/>
  <c r="AO1308" i="36"/>
  <c r="AQ1308" i="36"/>
  <c r="AS1308" i="36"/>
  <c r="AU1308" i="36"/>
  <c r="AW1308" i="36"/>
  <c r="AY1308" i="36"/>
  <c r="BA1308" i="36"/>
  <c r="K1309" i="36"/>
  <c r="M1309" i="36"/>
  <c r="O1309" i="36"/>
  <c r="Q1309" i="36"/>
  <c r="S1309" i="36"/>
  <c r="U1309" i="36"/>
  <c r="W1309" i="36"/>
  <c r="Y1309" i="36"/>
  <c r="AA1309" i="36"/>
  <c r="AC1309" i="36"/>
  <c r="AE1309" i="36"/>
  <c r="AG1309" i="36"/>
  <c r="AI1309" i="36"/>
  <c r="AK1309" i="36"/>
  <c r="AM1309" i="36"/>
  <c r="AO1309" i="36"/>
  <c r="AQ1309" i="36"/>
  <c r="AS1309" i="36"/>
  <c r="AU1309" i="36"/>
  <c r="AW1309" i="36"/>
  <c r="AY1309" i="36"/>
  <c r="BA1309" i="36"/>
  <c r="K1310" i="36"/>
  <c r="M1310" i="36"/>
  <c r="O1310" i="36"/>
  <c r="Q1310" i="36"/>
  <c r="S1310" i="36"/>
  <c r="U1310" i="36"/>
  <c r="W1310" i="36"/>
  <c r="Y1310" i="36"/>
  <c r="AA1310" i="36"/>
  <c r="AC1310" i="36"/>
  <c r="AE1310" i="36"/>
  <c r="AG1310" i="36"/>
  <c r="AI1310" i="36"/>
  <c r="AK1310" i="36"/>
  <c r="AM1310" i="36"/>
  <c r="AO1310" i="36"/>
  <c r="AQ1310" i="36"/>
  <c r="AS1310" i="36"/>
  <c r="AU1310" i="36"/>
  <c r="AW1310" i="36"/>
  <c r="AY1310" i="36"/>
  <c r="BA1310" i="36"/>
  <c r="K1152" i="36"/>
  <c r="M1152" i="36"/>
  <c r="O1152" i="36"/>
  <c r="Q1152" i="36"/>
  <c r="S1152" i="36"/>
  <c r="U1152" i="36"/>
  <c r="W1152" i="36"/>
  <c r="Y1152" i="36"/>
  <c r="AA1152" i="36"/>
  <c r="AC1152" i="36"/>
  <c r="AE1152" i="36"/>
  <c r="AG1152" i="36"/>
  <c r="AI1152" i="36"/>
  <c r="AK1152" i="36"/>
  <c r="AM1152" i="36"/>
  <c r="AO1152" i="36"/>
  <c r="AQ1152" i="36"/>
  <c r="AS1152" i="36"/>
  <c r="AU1152" i="36"/>
  <c r="AW1152" i="36"/>
  <c r="AY1152" i="36"/>
  <c r="BA1152" i="36"/>
  <c r="K1153" i="36"/>
  <c r="M1153" i="36"/>
  <c r="O1153" i="36"/>
  <c r="Q1153" i="36"/>
  <c r="S1153" i="36"/>
  <c r="U1153" i="36"/>
  <c r="W1153" i="36"/>
  <c r="Y1153" i="36"/>
  <c r="AA1153" i="36"/>
  <c r="AC1153" i="36"/>
  <c r="AE1153" i="36"/>
  <c r="AG1153" i="36"/>
  <c r="AI1153" i="36"/>
  <c r="AK1153" i="36"/>
  <c r="AM1153" i="36"/>
  <c r="AO1153" i="36"/>
  <c r="AQ1153" i="36"/>
  <c r="AS1153" i="36"/>
  <c r="AU1153" i="36"/>
  <c r="AW1153" i="36"/>
  <c r="AY1153" i="36"/>
  <c r="BA1153" i="36"/>
  <c r="K1154" i="36"/>
  <c r="M1154" i="36"/>
  <c r="O1154" i="36"/>
  <c r="Q1154" i="36"/>
  <c r="S1154" i="36"/>
  <c r="U1154" i="36"/>
  <c r="W1154" i="36"/>
  <c r="Y1154" i="36"/>
  <c r="AA1154" i="36"/>
  <c r="AC1154" i="36"/>
  <c r="AE1154" i="36"/>
  <c r="AG1154" i="36"/>
  <c r="AI1154" i="36"/>
  <c r="AK1154" i="36"/>
  <c r="AM1154" i="36"/>
  <c r="AO1154" i="36"/>
  <c r="AQ1154" i="36"/>
  <c r="AS1154" i="36"/>
  <c r="AU1154" i="36"/>
  <c r="AW1154" i="36"/>
  <c r="AY1154" i="36"/>
  <c r="BA1154" i="36"/>
  <c r="K1155" i="36"/>
  <c r="M1155" i="36"/>
  <c r="O1155" i="36"/>
  <c r="Q1155" i="36"/>
  <c r="S1155" i="36"/>
  <c r="U1155" i="36"/>
  <c r="W1155" i="36"/>
  <c r="Y1155" i="36"/>
  <c r="AA1155" i="36"/>
  <c r="AC1155" i="36"/>
  <c r="AE1155" i="36"/>
  <c r="AG1155" i="36"/>
  <c r="AI1155" i="36"/>
  <c r="AK1155" i="36"/>
  <c r="AM1155" i="36"/>
  <c r="AO1155" i="36"/>
  <c r="AQ1155" i="36"/>
  <c r="AS1155" i="36"/>
  <c r="AU1155" i="36"/>
  <c r="AW1155" i="36"/>
  <c r="AY1155" i="36"/>
  <c r="BA1155" i="36"/>
  <c r="K1156" i="36"/>
  <c r="M1156" i="36"/>
  <c r="O1156" i="36"/>
  <c r="Q1156" i="36"/>
  <c r="S1156" i="36"/>
  <c r="U1156" i="36"/>
  <c r="W1156" i="36"/>
  <c r="Y1156" i="36"/>
  <c r="AA1156" i="36"/>
  <c r="AC1156" i="36"/>
  <c r="AE1156" i="36"/>
  <c r="AG1156" i="36"/>
  <c r="AI1156" i="36"/>
  <c r="AK1156" i="36"/>
  <c r="AM1156" i="36"/>
  <c r="AO1156" i="36"/>
  <c r="AQ1156" i="36"/>
  <c r="AS1156" i="36"/>
  <c r="AU1156" i="36"/>
  <c r="AW1156" i="36"/>
  <c r="AY1156" i="36"/>
  <c r="BA1156" i="36"/>
  <c r="K1157" i="36"/>
  <c r="M1157" i="36"/>
  <c r="O1157" i="36"/>
  <c r="Q1157" i="36"/>
  <c r="S1157" i="36"/>
  <c r="U1157" i="36"/>
  <c r="W1157" i="36"/>
  <c r="Y1157" i="36"/>
  <c r="AA1157" i="36"/>
  <c r="AC1157" i="36"/>
  <c r="AE1157" i="36"/>
  <c r="AG1157" i="36"/>
  <c r="AI1157" i="36"/>
  <c r="AK1157" i="36"/>
  <c r="AM1157" i="36"/>
  <c r="AO1157" i="36"/>
  <c r="AQ1157" i="36"/>
  <c r="AS1157" i="36"/>
  <c r="AU1157" i="36"/>
  <c r="AW1157" i="36"/>
  <c r="AY1157" i="36"/>
  <c r="BA1157" i="36"/>
  <c r="K1158" i="36"/>
  <c r="M1158" i="36"/>
  <c r="O1158" i="36"/>
  <c r="Q1158" i="36"/>
  <c r="S1158" i="36"/>
  <c r="U1158" i="36"/>
  <c r="W1158" i="36"/>
  <c r="Y1158" i="36"/>
  <c r="AA1158" i="36"/>
  <c r="AC1158" i="36"/>
  <c r="AE1158" i="36"/>
  <c r="AG1158" i="36"/>
  <c r="AI1158" i="36"/>
  <c r="AK1158" i="36"/>
  <c r="AM1158" i="36"/>
  <c r="AO1158" i="36"/>
  <c r="AQ1158" i="36"/>
  <c r="AS1158" i="36"/>
  <c r="AU1158" i="36"/>
  <c r="AW1158" i="36"/>
  <c r="AY1158" i="36"/>
  <c r="BA1158" i="36"/>
  <c r="K1159" i="36"/>
  <c r="M1159" i="36"/>
  <c r="O1159" i="36"/>
  <c r="Q1159" i="36"/>
  <c r="S1159" i="36"/>
  <c r="U1159" i="36"/>
  <c r="W1159" i="36"/>
  <c r="Y1159" i="36"/>
  <c r="AA1159" i="36"/>
  <c r="AC1159" i="36"/>
  <c r="AE1159" i="36"/>
  <c r="AG1159" i="36"/>
  <c r="AI1159" i="36"/>
  <c r="AK1159" i="36"/>
  <c r="AM1159" i="36"/>
  <c r="AO1159" i="36"/>
  <c r="AQ1159" i="36"/>
  <c r="AS1159" i="36"/>
  <c r="AU1159" i="36"/>
  <c r="AW1159" i="36"/>
  <c r="AY1159" i="36"/>
  <c r="BA1159" i="36"/>
  <c r="K1160" i="36"/>
  <c r="M1160" i="36"/>
  <c r="O1160" i="36"/>
  <c r="Q1160" i="36"/>
  <c r="S1160" i="36"/>
  <c r="U1160" i="36"/>
  <c r="W1160" i="36"/>
  <c r="Y1160" i="36"/>
  <c r="AA1160" i="36"/>
  <c r="AC1160" i="36"/>
  <c r="AE1160" i="36"/>
  <c r="AG1160" i="36"/>
  <c r="AI1160" i="36"/>
  <c r="AK1160" i="36"/>
  <c r="AM1160" i="36"/>
  <c r="AO1160" i="36"/>
  <c r="AQ1160" i="36"/>
  <c r="AS1160" i="36"/>
  <c r="AU1160" i="36"/>
  <c r="AW1160" i="36"/>
  <c r="AY1160" i="36"/>
  <c r="BA1160" i="36"/>
  <c r="K1161" i="36"/>
  <c r="M1161" i="36"/>
  <c r="O1161" i="36"/>
  <c r="Q1161" i="36"/>
  <c r="S1161" i="36"/>
  <c r="U1161" i="36"/>
  <c r="W1161" i="36"/>
  <c r="Y1161" i="36"/>
  <c r="AA1161" i="36"/>
  <c r="AC1161" i="36"/>
  <c r="AE1161" i="36"/>
  <c r="AG1161" i="36"/>
  <c r="AI1161" i="36"/>
  <c r="AK1161" i="36"/>
  <c r="AM1161" i="36"/>
  <c r="AO1161" i="36"/>
  <c r="AQ1161" i="36"/>
  <c r="AS1161" i="36"/>
  <c r="AU1161" i="36"/>
  <c r="AW1161" i="36"/>
  <c r="AY1161" i="36"/>
  <c r="BA1161" i="36"/>
  <c r="K1162" i="36"/>
  <c r="M1162" i="36"/>
  <c r="O1162" i="36"/>
  <c r="Q1162" i="36"/>
  <c r="S1162" i="36"/>
  <c r="U1162" i="36"/>
  <c r="W1162" i="36"/>
  <c r="Y1162" i="36"/>
  <c r="AA1162" i="36"/>
  <c r="AC1162" i="36"/>
  <c r="AE1162" i="36"/>
  <c r="AG1162" i="36"/>
  <c r="AI1162" i="36"/>
  <c r="AK1162" i="36"/>
  <c r="AM1162" i="36"/>
  <c r="AO1162" i="36"/>
  <c r="AQ1162" i="36"/>
  <c r="AS1162" i="36"/>
  <c r="AU1162" i="36"/>
  <c r="AW1162" i="36"/>
  <c r="AY1162" i="36"/>
  <c r="BA1162" i="36"/>
  <c r="K1163" i="36"/>
  <c r="M1163" i="36"/>
  <c r="O1163" i="36"/>
  <c r="Q1163" i="36"/>
  <c r="S1163" i="36"/>
  <c r="U1163" i="36"/>
  <c r="W1163" i="36"/>
  <c r="Y1163" i="36"/>
  <c r="AA1163" i="36"/>
  <c r="AC1163" i="36"/>
  <c r="AE1163" i="36"/>
  <c r="AG1163" i="36"/>
  <c r="AI1163" i="36"/>
  <c r="AK1163" i="36"/>
  <c r="AM1163" i="36"/>
  <c r="AO1163" i="36"/>
  <c r="AQ1163" i="36"/>
  <c r="AS1163" i="36"/>
  <c r="AU1163" i="36"/>
  <c r="AW1163" i="36"/>
  <c r="AY1163" i="36"/>
  <c r="BA1163" i="36"/>
  <c r="K1164" i="36"/>
  <c r="M1164" i="36"/>
  <c r="O1164" i="36"/>
  <c r="Q1164" i="36"/>
  <c r="S1164" i="36"/>
  <c r="U1164" i="36"/>
  <c r="W1164" i="36"/>
  <c r="Y1164" i="36"/>
  <c r="AA1164" i="36"/>
  <c r="AC1164" i="36"/>
  <c r="AE1164" i="36"/>
  <c r="AG1164" i="36"/>
  <c r="AI1164" i="36"/>
  <c r="AK1164" i="36"/>
  <c r="AM1164" i="36"/>
  <c r="AO1164" i="36"/>
  <c r="AQ1164" i="36"/>
  <c r="AS1164" i="36"/>
  <c r="AU1164" i="36"/>
  <c r="AW1164" i="36"/>
  <c r="AY1164" i="36"/>
  <c r="BA1164" i="36"/>
  <c r="K1165" i="36"/>
  <c r="M1165" i="36"/>
  <c r="O1165" i="36"/>
  <c r="Q1165" i="36"/>
  <c r="S1165" i="36"/>
  <c r="U1165" i="36"/>
  <c r="W1165" i="36"/>
  <c r="Y1165" i="36"/>
  <c r="AA1165" i="36"/>
  <c r="AC1165" i="36"/>
  <c r="AE1165" i="36"/>
  <c r="AG1165" i="36"/>
  <c r="AI1165" i="36"/>
  <c r="AK1165" i="36"/>
  <c r="AM1165" i="36"/>
  <c r="AO1165" i="36"/>
  <c r="AQ1165" i="36"/>
  <c r="AS1165" i="36"/>
  <c r="AU1165" i="36"/>
  <c r="AW1165" i="36"/>
  <c r="AY1165" i="36"/>
  <c r="BA1165" i="36"/>
  <c r="K1166" i="36"/>
  <c r="M1166" i="36"/>
  <c r="O1166" i="36"/>
  <c r="Q1166" i="36"/>
  <c r="S1166" i="36"/>
  <c r="U1166" i="36"/>
  <c r="W1166" i="36"/>
  <c r="Y1166" i="36"/>
  <c r="AA1166" i="36"/>
  <c r="AC1166" i="36"/>
  <c r="AE1166" i="36"/>
  <c r="AG1166" i="36"/>
  <c r="AI1166" i="36"/>
  <c r="AK1166" i="36"/>
  <c r="AM1166" i="36"/>
  <c r="AO1166" i="36"/>
  <c r="AQ1166" i="36"/>
  <c r="AS1166" i="36"/>
  <c r="AU1166" i="36"/>
  <c r="AW1166" i="36"/>
  <c r="AY1166" i="36"/>
  <c r="BA1166" i="36"/>
  <c r="K1167" i="36"/>
  <c r="M1167" i="36"/>
  <c r="O1167" i="36"/>
  <c r="Q1167" i="36"/>
  <c r="S1167" i="36"/>
  <c r="U1167" i="36"/>
  <c r="W1167" i="36"/>
  <c r="Y1167" i="36"/>
  <c r="AA1167" i="36"/>
  <c r="AC1167" i="36"/>
  <c r="AE1167" i="36"/>
  <c r="AG1167" i="36"/>
  <c r="AI1167" i="36"/>
  <c r="AK1167" i="36"/>
  <c r="AM1167" i="36"/>
  <c r="AO1167" i="36"/>
  <c r="AQ1167" i="36"/>
  <c r="AS1167" i="36"/>
  <c r="AU1167" i="36"/>
  <c r="AW1167" i="36"/>
  <c r="AY1167" i="36"/>
  <c r="BA1167" i="36"/>
  <c r="K1168" i="36"/>
  <c r="M1168" i="36"/>
  <c r="O1168" i="36"/>
  <c r="Q1168" i="36"/>
  <c r="S1168" i="36"/>
  <c r="U1168" i="36"/>
  <c r="W1168" i="36"/>
  <c r="Y1168" i="36"/>
  <c r="AA1168" i="36"/>
  <c r="AC1168" i="36"/>
  <c r="AE1168" i="36"/>
  <c r="AG1168" i="36"/>
  <c r="AI1168" i="36"/>
  <c r="AK1168" i="36"/>
  <c r="AM1168" i="36"/>
  <c r="AO1168" i="36"/>
  <c r="AQ1168" i="36"/>
  <c r="AS1168" i="36"/>
  <c r="AU1168" i="36"/>
  <c r="AW1168" i="36"/>
  <c r="AY1168" i="36"/>
  <c r="BA1168" i="36"/>
  <c r="K1169" i="36"/>
  <c r="M1169" i="36"/>
  <c r="O1169" i="36"/>
  <c r="Q1169" i="36"/>
  <c r="S1169" i="36"/>
  <c r="U1169" i="36"/>
  <c r="W1169" i="36"/>
  <c r="Y1169" i="36"/>
  <c r="AA1169" i="36"/>
  <c r="AC1169" i="36"/>
  <c r="AE1169" i="36"/>
  <c r="AG1169" i="36"/>
  <c r="AI1169" i="36"/>
  <c r="AK1169" i="36"/>
  <c r="AM1169" i="36"/>
  <c r="AO1169" i="36"/>
  <c r="AQ1169" i="36"/>
  <c r="AS1169" i="36"/>
  <c r="AU1169" i="36"/>
  <c r="AW1169" i="36"/>
  <c r="AY1169" i="36"/>
  <c r="BA1169" i="36"/>
  <c r="K1170" i="36"/>
  <c r="M1170" i="36"/>
  <c r="O1170" i="36"/>
  <c r="Q1170" i="36"/>
  <c r="S1170" i="36"/>
  <c r="U1170" i="36"/>
  <c r="W1170" i="36"/>
  <c r="Y1170" i="36"/>
  <c r="AA1170" i="36"/>
  <c r="AC1170" i="36"/>
  <c r="AE1170" i="36"/>
  <c r="AG1170" i="36"/>
  <c r="AI1170" i="36"/>
  <c r="AK1170" i="36"/>
  <c r="AM1170" i="36"/>
  <c r="AO1170" i="36"/>
  <c r="AQ1170" i="36"/>
  <c r="AS1170" i="36"/>
  <c r="AU1170" i="36"/>
  <c r="AW1170" i="36"/>
  <c r="AY1170" i="36"/>
  <c r="BA1170" i="36"/>
  <c r="K1171" i="36"/>
  <c r="M1171" i="36"/>
  <c r="O1171" i="36"/>
  <c r="Q1171" i="36"/>
  <c r="S1171" i="36"/>
  <c r="U1171" i="36"/>
  <c r="W1171" i="36"/>
  <c r="Y1171" i="36"/>
  <c r="AA1171" i="36"/>
  <c r="AC1171" i="36"/>
  <c r="AE1171" i="36"/>
  <c r="AG1171" i="36"/>
  <c r="AI1171" i="36"/>
  <c r="AK1171" i="36"/>
  <c r="AM1171" i="36"/>
  <c r="AO1171" i="36"/>
  <c r="AQ1171" i="36"/>
  <c r="AS1171" i="36"/>
  <c r="AU1171" i="36"/>
  <c r="AW1171" i="36"/>
  <c r="AY1171" i="36"/>
  <c r="BA1171" i="36"/>
  <c r="K1172" i="36"/>
  <c r="M1172" i="36"/>
  <c r="O1172" i="36"/>
  <c r="Q1172" i="36"/>
  <c r="S1172" i="36"/>
  <c r="U1172" i="36"/>
  <c r="W1172" i="36"/>
  <c r="Y1172" i="36"/>
  <c r="AA1172" i="36"/>
  <c r="AC1172" i="36"/>
  <c r="AE1172" i="36"/>
  <c r="AG1172" i="36"/>
  <c r="AI1172" i="36"/>
  <c r="AK1172" i="36"/>
  <c r="AM1172" i="36"/>
  <c r="AO1172" i="36"/>
  <c r="AQ1172" i="36"/>
  <c r="AS1172" i="36"/>
  <c r="AU1172" i="36"/>
  <c r="AW1172" i="36"/>
  <c r="AY1172" i="36"/>
  <c r="BA1172" i="36"/>
  <c r="K1173" i="36"/>
  <c r="M1173" i="36"/>
  <c r="O1173" i="36"/>
  <c r="Q1173" i="36"/>
  <c r="S1173" i="36"/>
  <c r="U1173" i="36"/>
  <c r="W1173" i="36"/>
  <c r="Y1173" i="36"/>
  <c r="AA1173" i="36"/>
  <c r="AC1173" i="36"/>
  <c r="AE1173" i="36"/>
  <c r="AG1173" i="36"/>
  <c r="AI1173" i="36"/>
  <c r="AK1173" i="36"/>
  <c r="AM1173" i="36"/>
  <c r="AO1173" i="36"/>
  <c r="AQ1173" i="36"/>
  <c r="AS1173" i="36"/>
  <c r="AU1173" i="36"/>
  <c r="AW1173" i="36"/>
  <c r="AY1173" i="36"/>
  <c r="BA1173" i="36"/>
  <c r="K1174" i="36"/>
  <c r="M1174" i="36"/>
  <c r="O1174" i="36"/>
  <c r="Q1174" i="36"/>
  <c r="S1174" i="36"/>
  <c r="U1174" i="36"/>
  <c r="W1174" i="36"/>
  <c r="Y1174" i="36"/>
  <c r="AA1174" i="36"/>
  <c r="AC1174" i="36"/>
  <c r="AE1174" i="36"/>
  <c r="AG1174" i="36"/>
  <c r="AI1174" i="36"/>
  <c r="AK1174" i="36"/>
  <c r="AM1174" i="36"/>
  <c r="AO1174" i="36"/>
  <c r="AQ1174" i="36"/>
  <c r="AS1174" i="36"/>
  <c r="AU1174" i="36"/>
  <c r="AW1174" i="36"/>
  <c r="AY1174" i="36"/>
  <c r="BA1174" i="36"/>
  <c r="K1175" i="36"/>
  <c r="M1175" i="36"/>
  <c r="O1175" i="36"/>
  <c r="Q1175" i="36"/>
  <c r="S1175" i="36"/>
  <c r="U1175" i="36"/>
  <c r="W1175" i="36"/>
  <c r="Y1175" i="36"/>
  <c r="AA1175" i="36"/>
  <c r="AC1175" i="36"/>
  <c r="AE1175" i="36"/>
  <c r="AG1175" i="36"/>
  <c r="AI1175" i="36"/>
  <c r="AK1175" i="36"/>
  <c r="AM1175" i="36"/>
  <c r="AO1175" i="36"/>
  <c r="AQ1175" i="36"/>
  <c r="AS1175" i="36"/>
  <c r="AU1175" i="36"/>
  <c r="AW1175" i="36"/>
  <c r="AY1175" i="36"/>
  <c r="BA1175" i="36"/>
  <c r="K1176" i="36"/>
  <c r="M1176" i="36"/>
  <c r="O1176" i="36"/>
  <c r="Q1176" i="36"/>
  <c r="S1176" i="36"/>
  <c r="U1176" i="36"/>
  <c r="W1176" i="36"/>
  <c r="Y1176" i="36"/>
  <c r="AA1176" i="36"/>
  <c r="AC1176" i="36"/>
  <c r="AE1176" i="36"/>
  <c r="AG1176" i="36"/>
  <c r="AI1176" i="36"/>
  <c r="AK1176" i="36"/>
  <c r="AM1176" i="36"/>
  <c r="AO1176" i="36"/>
  <c r="AQ1176" i="36"/>
  <c r="AS1176" i="36"/>
  <c r="AU1176" i="36"/>
  <c r="AW1176" i="36"/>
  <c r="AY1176" i="36"/>
  <c r="BA1176" i="36"/>
  <c r="K1177" i="36"/>
  <c r="M1177" i="36"/>
  <c r="O1177" i="36"/>
  <c r="Q1177" i="36"/>
  <c r="S1177" i="36"/>
  <c r="U1177" i="36"/>
  <c r="W1177" i="36"/>
  <c r="Y1177" i="36"/>
  <c r="AA1177" i="36"/>
  <c r="AC1177" i="36"/>
  <c r="AE1177" i="36"/>
  <c r="AG1177" i="36"/>
  <c r="AI1177" i="36"/>
  <c r="AK1177" i="36"/>
  <c r="AM1177" i="36"/>
  <c r="AO1177" i="36"/>
  <c r="AQ1177" i="36"/>
  <c r="AS1177" i="36"/>
  <c r="AU1177" i="36"/>
  <c r="AW1177" i="36"/>
  <c r="AY1177" i="36"/>
  <c r="BA1177" i="36"/>
  <c r="K1178" i="36"/>
  <c r="M1178" i="36"/>
  <c r="O1178" i="36"/>
  <c r="Q1178" i="36"/>
  <c r="S1178" i="36"/>
  <c r="U1178" i="36"/>
  <c r="W1178" i="36"/>
  <c r="Y1178" i="36"/>
  <c r="AA1178" i="36"/>
  <c r="AC1178" i="36"/>
  <c r="AE1178" i="36"/>
  <c r="AG1178" i="36"/>
  <c r="AI1178" i="36"/>
  <c r="AK1178" i="36"/>
  <c r="AM1178" i="36"/>
  <c r="AO1178" i="36"/>
  <c r="AQ1178" i="36"/>
  <c r="AS1178" i="36"/>
  <c r="AU1178" i="36"/>
  <c r="AW1178" i="36"/>
  <c r="AY1178" i="36"/>
  <c r="BA1178" i="36"/>
  <c r="K1179" i="36"/>
  <c r="M1179" i="36"/>
  <c r="O1179" i="36"/>
  <c r="Q1179" i="36"/>
  <c r="S1179" i="36"/>
  <c r="U1179" i="36"/>
  <c r="W1179" i="36"/>
  <c r="Y1179" i="36"/>
  <c r="AA1179" i="36"/>
  <c r="AC1179" i="36"/>
  <c r="AE1179" i="36"/>
  <c r="AG1179" i="36"/>
  <c r="AI1179" i="36"/>
  <c r="AK1179" i="36"/>
  <c r="AM1179" i="36"/>
  <c r="AO1179" i="36"/>
  <c r="AQ1179" i="36"/>
  <c r="AS1179" i="36"/>
  <c r="AU1179" i="36"/>
  <c r="AW1179" i="36"/>
  <c r="AY1179" i="36"/>
  <c r="BA1179" i="36"/>
  <c r="K1180" i="36"/>
  <c r="M1180" i="36"/>
  <c r="O1180" i="36"/>
  <c r="Q1180" i="36"/>
  <c r="S1180" i="36"/>
  <c r="U1180" i="36"/>
  <c r="W1180" i="36"/>
  <c r="Y1180" i="36"/>
  <c r="AA1180" i="36"/>
  <c r="AC1180" i="36"/>
  <c r="AE1180" i="36"/>
  <c r="AG1180" i="36"/>
  <c r="AI1180" i="36"/>
  <c r="AK1180" i="36"/>
  <c r="AM1180" i="36"/>
  <c r="AO1180" i="36"/>
  <c r="AQ1180" i="36"/>
  <c r="AS1180" i="36"/>
  <c r="AU1180" i="36"/>
  <c r="AW1180" i="36"/>
  <c r="AY1180" i="36"/>
  <c r="BA1180" i="36"/>
  <c r="K1181" i="36"/>
  <c r="M1181" i="36"/>
  <c r="O1181" i="36"/>
  <c r="Q1181" i="36"/>
  <c r="S1181" i="36"/>
  <c r="U1181" i="36"/>
  <c r="W1181" i="36"/>
  <c r="Y1181" i="36"/>
  <c r="AA1181" i="36"/>
  <c r="AC1181" i="36"/>
  <c r="AE1181" i="36"/>
  <c r="AG1181" i="36"/>
  <c r="AI1181" i="36"/>
  <c r="AK1181" i="36"/>
  <c r="AM1181" i="36"/>
  <c r="AO1181" i="36"/>
  <c r="AQ1181" i="36"/>
  <c r="AS1181" i="36"/>
  <c r="AU1181" i="36"/>
  <c r="AW1181" i="36"/>
  <c r="AY1181" i="36"/>
  <c r="BA1181" i="36"/>
  <c r="K1182" i="36"/>
  <c r="M1182" i="36"/>
  <c r="O1182" i="36"/>
  <c r="Q1182" i="36"/>
  <c r="S1182" i="36"/>
  <c r="U1182" i="36"/>
  <c r="W1182" i="36"/>
  <c r="Y1182" i="36"/>
  <c r="AA1182" i="36"/>
  <c r="AC1182" i="36"/>
  <c r="AE1182" i="36"/>
  <c r="AG1182" i="36"/>
  <c r="AI1182" i="36"/>
  <c r="AK1182" i="36"/>
  <c r="AM1182" i="36"/>
  <c r="AO1182" i="36"/>
  <c r="AQ1182" i="36"/>
  <c r="AS1182" i="36"/>
  <c r="AU1182" i="36"/>
  <c r="AW1182" i="36"/>
  <c r="AY1182" i="36"/>
  <c r="BA1182" i="36"/>
  <c r="K1183" i="36"/>
  <c r="M1183" i="36"/>
  <c r="O1183" i="36"/>
  <c r="Q1183" i="36"/>
  <c r="S1183" i="36"/>
  <c r="U1183" i="36"/>
  <c r="W1183" i="36"/>
  <c r="Y1183" i="36"/>
  <c r="AA1183" i="36"/>
  <c r="AC1183" i="36"/>
  <c r="AE1183" i="36"/>
  <c r="AG1183" i="36"/>
  <c r="AI1183" i="36"/>
  <c r="AK1183" i="36"/>
  <c r="AM1183" i="36"/>
  <c r="AO1183" i="36"/>
  <c r="AQ1183" i="36"/>
  <c r="AS1183" i="36"/>
  <c r="AU1183" i="36"/>
  <c r="AW1183" i="36"/>
  <c r="AY1183" i="36"/>
  <c r="BA1183" i="36"/>
  <c r="K1184" i="36"/>
  <c r="M1184" i="36"/>
  <c r="O1184" i="36"/>
  <c r="Q1184" i="36"/>
  <c r="S1184" i="36"/>
  <c r="U1184" i="36"/>
  <c r="W1184" i="36"/>
  <c r="Y1184" i="36"/>
  <c r="AA1184" i="36"/>
  <c r="AC1184" i="36"/>
  <c r="AE1184" i="36"/>
  <c r="AG1184" i="36"/>
  <c r="AI1184" i="36"/>
  <c r="AK1184" i="36"/>
  <c r="AM1184" i="36"/>
  <c r="AO1184" i="36"/>
  <c r="AQ1184" i="36"/>
  <c r="AS1184" i="36"/>
  <c r="AU1184" i="36"/>
  <c r="AW1184" i="36"/>
  <c r="AY1184" i="36"/>
  <c r="BA1184" i="36"/>
  <c r="K1185" i="36"/>
  <c r="M1185" i="36"/>
  <c r="O1185" i="36"/>
  <c r="Q1185" i="36"/>
  <c r="S1185" i="36"/>
  <c r="U1185" i="36"/>
  <c r="W1185" i="36"/>
  <c r="Y1185" i="36"/>
  <c r="AA1185" i="36"/>
  <c r="AC1185" i="36"/>
  <c r="AE1185" i="36"/>
  <c r="AG1185" i="36"/>
  <c r="AI1185" i="36"/>
  <c r="AK1185" i="36"/>
  <c r="AM1185" i="36"/>
  <c r="AO1185" i="36"/>
  <c r="AQ1185" i="36"/>
  <c r="AS1185" i="36"/>
  <c r="AU1185" i="36"/>
  <c r="AW1185" i="36"/>
  <c r="AY1185" i="36"/>
  <c r="BA1185" i="36"/>
  <c r="K1186" i="36"/>
  <c r="M1186" i="36"/>
  <c r="O1186" i="36"/>
  <c r="Q1186" i="36"/>
  <c r="S1186" i="36"/>
  <c r="U1186" i="36"/>
  <c r="W1186" i="36"/>
  <c r="Y1186" i="36"/>
  <c r="AA1186" i="36"/>
  <c r="AC1186" i="36"/>
  <c r="AE1186" i="36"/>
  <c r="AG1186" i="36"/>
  <c r="AI1186" i="36"/>
  <c r="AK1186" i="36"/>
  <c r="AM1186" i="36"/>
  <c r="AO1186" i="36"/>
  <c r="AQ1186" i="36"/>
  <c r="AS1186" i="36"/>
  <c r="AU1186" i="36"/>
  <c r="AW1186" i="36"/>
  <c r="AY1186" i="36"/>
  <c r="BA1186" i="36"/>
  <c r="K1187" i="36"/>
  <c r="M1187" i="36"/>
  <c r="O1187" i="36"/>
  <c r="Q1187" i="36"/>
  <c r="S1187" i="36"/>
  <c r="U1187" i="36"/>
  <c r="W1187" i="36"/>
  <c r="Y1187" i="36"/>
  <c r="AA1187" i="36"/>
  <c r="AC1187" i="36"/>
  <c r="AE1187" i="36"/>
  <c r="AG1187" i="36"/>
  <c r="AI1187" i="36"/>
  <c r="AK1187" i="36"/>
  <c r="AM1187" i="36"/>
  <c r="AO1187" i="36"/>
  <c r="AQ1187" i="36"/>
  <c r="AS1187" i="36"/>
  <c r="AU1187" i="36"/>
  <c r="AW1187" i="36"/>
  <c r="AY1187" i="36"/>
  <c r="BA1187" i="36"/>
  <c r="K1188" i="36"/>
  <c r="M1188" i="36"/>
  <c r="O1188" i="36"/>
  <c r="Q1188" i="36"/>
  <c r="S1188" i="36"/>
  <c r="U1188" i="36"/>
  <c r="W1188" i="36"/>
  <c r="Y1188" i="36"/>
  <c r="AA1188" i="36"/>
  <c r="AC1188" i="36"/>
  <c r="AE1188" i="36"/>
  <c r="AG1188" i="36"/>
  <c r="AI1188" i="36"/>
  <c r="AK1188" i="36"/>
  <c r="AM1188" i="36"/>
  <c r="AO1188" i="36"/>
  <c r="AQ1188" i="36"/>
  <c r="AS1188" i="36"/>
  <c r="AU1188" i="36"/>
  <c r="AW1188" i="36"/>
  <c r="AY1188" i="36"/>
  <c r="BA1188" i="36"/>
  <c r="K1189" i="36"/>
  <c r="M1189" i="36"/>
  <c r="O1189" i="36"/>
  <c r="Q1189" i="36"/>
  <c r="S1189" i="36"/>
  <c r="U1189" i="36"/>
  <c r="W1189" i="36"/>
  <c r="Y1189" i="36"/>
  <c r="AA1189" i="36"/>
  <c r="AC1189" i="36"/>
  <c r="AE1189" i="36"/>
  <c r="AG1189" i="36"/>
  <c r="AI1189" i="36"/>
  <c r="AK1189" i="36"/>
  <c r="AM1189" i="36"/>
  <c r="AO1189" i="36"/>
  <c r="AQ1189" i="36"/>
  <c r="AS1189" i="36"/>
  <c r="AU1189" i="36"/>
  <c r="AW1189" i="36"/>
  <c r="AY1189" i="36"/>
  <c r="BA1189" i="36"/>
  <c r="K1190" i="36"/>
  <c r="M1190" i="36"/>
  <c r="O1190" i="36"/>
  <c r="Q1190" i="36"/>
  <c r="S1190" i="36"/>
  <c r="U1190" i="36"/>
  <c r="W1190" i="36"/>
  <c r="Y1190" i="36"/>
  <c r="AA1190" i="36"/>
  <c r="AC1190" i="36"/>
  <c r="AE1190" i="36"/>
  <c r="AG1190" i="36"/>
  <c r="AI1190" i="36"/>
  <c r="AK1190" i="36"/>
  <c r="AM1190" i="36"/>
  <c r="AO1190" i="36"/>
  <c r="AQ1190" i="36"/>
  <c r="AS1190" i="36"/>
  <c r="AU1190" i="36"/>
  <c r="AW1190" i="36"/>
  <c r="AY1190" i="36"/>
  <c r="BA1190" i="36"/>
  <c r="K1191" i="36"/>
  <c r="M1191" i="36"/>
  <c r="O1191" i="36"/>
  <c r="Q1191" i="36"/>
  <c r="S1191" i="36"/>
  <c r="U1191" i="36"/>
  <c r="W1191" i="36"/>
  <c r="Y1191" i="36"/>
  <c r="AA1191" i="36"/>
  <c r="AC1191" i="36"/>
  <c r="AE1191" i="36"/>
  <c r="AG1191" i="36"/>
  <c r="AI1191" i="36"/>
  <c r="AK1191" i="36"/>
  <c r="AM1191" i="36"/>
  <c r="AO1191" i="36"/>
  <c r="AQ1191" i="36"/>
  <c r="AS1191" i="36"/>
  <c r="AU1191" i="36"/>
  <c r="AW1191" i="36"/>
  <c r="AY1191" i="36"/>
  <c r="BA1191" i="36"/>
  <c r="K1192" i="36"/>
  <c r="M1192" i="36"/>
  <c r="O1192" i="36"/>
  <c r="Q1192" i="36"/>
  <c r="S1192" i="36"/>
  <c r="U1192" i="36"/>
  <c r="W1192" i="36"/>
  <c r="Y1192" i="36"/>
  <c r="AA1192" i="36"/>
  <c r="AC1192" i="36"/>
  <c r="AE1192" i="36"/>
  <c r="AG1192" i="36"/>
  <c r="AI1192" i="36"/>
  <c r="AK1192" i="36"/>
  <c r="AM1192" i="36"/>
  <c r="AO1192" i="36"/>
  <c r="AQ1192" i="36"/>
  <c r="AS1192" i="36"/>
  <c r="AU1192" i="36"/>
  <c r="AW1192" i="36"/>
  <c r="AY1192" i="36"/>
  <c r="BA1192" i="36"/>
  <c r="K1193" i="36"/>
  <c r="M1193" i="36"/>
  <c r="O1193" i="36"/>
  <c r="Q1193" i="36"/>
  <c r="S1193" i="36"/>
  <c r="U1193" i="36"/>
  <c r="W1193" i="36"/>
  <c r="Y1193" i="36"/>
  <c r="AA1193" i="36"/>
  <c r="AC1193" i="36"/>
  <c r="AE1193" i="36"/>
  <c r="AG1193" i="36"/>
  <c r="AI1193" i="36"/>
  <c r="AK1193" i="36"/>
  <c r="AM1193" i="36"/>
  <c r="AO1193" i="36"/>
  <c r="AQ1193" i="36"/>
  <c r="AS1193" i="36"/>
  <c r="AU1193" i="36"/>
  <c r="AW1193" i="36"/>
  <c r="AY1193" i="36"/>
  <c r="BA1193" i="36"/>
  <c r="K1194" i="36"/>
  <c r="M1194" i="36"/>
  <c r="O1194" i="36"/>
  <c r="Q1194" i="36"/>
  <c r="S1194" i="36"/>
  <c r="U1194" i="36"/>
  <c r="W1194" i="36"/>
  <c r="Y1194" i="36"/>
  <c r="AA1194" i="36"/>
  <c r="AC1194" i="36"/>
  <c r="AE1194" i="36"/>
  <c r="AG1194" i="36"/>
  <c r="AI1194" i="36"/>
  <c r="AK1194" i="36"/>
  <c r="AM1194" i="36"/>
  <c r="AO1194" i="36"/>
  <c r="AQ1194" i="36"/>
  <c r="AS1194" i="36"/>
  <c r="AU1194" i="36"/>
  <c r="AW1194" i="36"/>
  <c r="AY1194" i="36"/>
  <c r="BA1194" i="36"/>
  <c r="K1195" i="36"/>
  <c r="M1195" i="36"/>
  <c r="O1195" i="36"/>
  <c r="Q1195" i="36"/>
  <c r="S1195" i="36"/>
  <c r="U1195" i="36"/>
  <c r="W1195" i="36"/>
  <c r="Y1195" i="36"/>
  <c r="AA1195" i="36"/>
  <c r="AC1195" i="36"/>
  <c r="AE1195" i="36"/>
  <c r="AG1195" i="36"/>
  <c r="AI1195" i="36"/>
  <c r="AK1195" i="36"/>
  <c r="AM1195" i="36"/>
  <c r="AO1195" i="36"/>
  <c r="AQ1195" i="36"/>
  <c r="AS1195" i="36"/>
  <c r="AU1195" i="36"/>
  <c r="AW1195" i="36"/>
  <c r="AY1195" i="36"/>
  <c r="BA1195" i="36"/>
  <c r="K1196" i="36"/>
  <c r="M1196" i="36"/>
  <c r="O1196" i="36"/>
  <c r="Q1196" i="36"/>
  <c r="S1196" i="36"/>
  <c r="U1196" i="36"/>
  <c r="W1196" i="36"/>
  <c r="Y1196" i="36"/>
  <c r="AA1196" i="36"/>
  <c r="AC1196" i="36"/>
  <c r="AE1196" i="36"/>
  <c r="AG1196" i="36"/>
  <c r="AI1196" i="36"/>
  <c r="AK1196" i="36"/>
  <c r="AM1196" i="36"/>
  <c r="AO1196" i="36"/>
  <c r="AQ1196" i="36"/>
  <c r="AS1196" i="36"/>
  <c r="AU1196" i="36"/>
  <c r="AW1196" i="36"/>
  <c r="AY1196" i="36"/>
  <c r="BA1196" i="36"/>
  <c r="K1197" i="36"/>
  <c r="M1197" i="36"/>
  <c r="O1197" i="36"/>
  <c r="Q1197" i="36"/>
  <c r="S1197" i="36"/>
  <c r="U1197" i="36"/>
  <c r="W1197" i="36"/>
  <c r="Y1197" i="36"/>
  <c r="AA1197" i="36"/>
  <c r="AC1197" i="36"/>
  <c r="AE1197" i="36"/>
  <c r="AG1197" i="36"/>
  <c r="AI1197" i="36"/>
  <c r="AK1197" i="36"/>
  <c r="AM1197" i="36"/>
  <c r="AO1197" i="36"/>
  <c r="AQ1197" i="36"/>
  <c r="AS1197" i="36"/>
  <c r="AU1197" i="36"/>
  <c r="AW1197" i="36"/>
  <c r="AY1197" i="36"/>
  <c r="BA1197" i="36"/>
  <c r="K1198" i="36"/>
  <c r="M1198" i="36"/>
  <c r="O1198" i="36"/>
  <c r="Q1198" i="36"/>
  <c r="S1198" i="36"/>
  <c r="U1198" i="36"/>
  <c r="W1198" i="36"/>
  <c r="Y1198" i="36"/>
  <c r="AA1198" i="36"/>
  <c r="AC1198" i="36"/>
  <c r="AE1198" i="36"/>
  <c r="AG1198" i="36"/>
  <c r="AI1198" i="36"/>
  <c r="AK1198" i="36"/>
  <c r="AM1198" i="36"/>
  <c r="AO1198" i="36"/>
  <c r="AQ1198" i="36"/>
  <c r="AS1198" i="36"/>
  <c r="AU1198" i="36"/>
  <c r="AW1198" i="36"/>
  <c r="AY1198" i="36"/>
  <c r="BA1198" i="36"/>
  <c r="K1199" i="36"/>
  <c r="M1199" i="36"/>
  <c r="O1199" i="36"/>
  <c r="Q1199" i="36"/>
  <c r="S1199" i="36"/>
  <c r="U1199" i="36"/>
  <c r="W1199" i="36"/>
  <c r="Y1199" i="36"/>
  <c r="AA1199" i="36"/>
  <c r="AC1199" i="36"/>
  <c r="AE1199" i="36"/>
  <c r="AG1199" i="36"/>
  <c r="AI1199" i="36"/>
  <c r="AK1199" i="36"/>
  <c r="AM1199" i="36"/>
  <c r="AO1199" i="36"/>
  <c r="AQ1199" i="36"/>
  <c r="AS1199" i="36"/>
  <c r="AU1199" i="36"/>
  <c r="AW1199" i="36"/>
  <c r="AY1199" i="36"/>
  <c r="BA1199" i="36"/>
  <c r="K1200" i="36"/>
  <c r="M1200" i="36"/>
  <c r="O1200" i="36"/>
  <c r="Q1200" i="36"/>
  <c r="S1200" i="36"/>
  <c r="U1200" i="36"/>
  <c r="W1200" i="36"/>
  <c r="Y1200" i="36"/>
  <c r="AA1200" i="36"/>
  <c r="AC1200" i="36"/>
  <c r="AE1200" i="36"/>
  <c r="AG1200" i="36"/>
  <c r="AI1200" i="36"/>
  <c r="AK1200" i="36"/>
  <c r="AM1200" i="36"/>
  <c r="AO1200" i="36"/>
  <c r="AQ1200" i="36"/>
  <c r="AS1200" i="36"/>
  <c r="AU1200" i="36"/>
  <c r="AW1200" i="36"/>
  <c r="AY1200" i="36"/>
  <c r="BA1200" i="36"/>
  <c r="K1201" i="36"/>
  <c r="M1201" i="36"/>
  <c r="O1201" i="36"/>
  <c r="Q1201" i="36"/>
  <c r="S1201" i="36"/>
  <c r="U1201" i="36"/>
  <c r="W1201" i="36"/>
  <c r="Y1201" i="36"/>
  <c r="AA1201" i="36"/>
  <c r="AC1201" i="36"/>
  <c r="AE1201" i="36"/>
  <c r="AG1201" i="36"/>
  <c r="AI1201" i="36"/>
  <c r="AK1201" i="36"/>
  <c r="AM1201" i="36"/>
  <c r="AO1201" i="36"/>
  <c r="AQ1201" i="36"/>
  <c r="AS1201" i="36"/>
  <c r="AU1201" i="36"/>
  <c r="AW1201" i="36"/>
  <c r="AY1201" i="36"/>
  <c r="BA1201" i="36"/>
  <c r="K1202" i="36"/>
  <c r="M1202" i="36"/>
  <c r="O1202" i="36"/>
  <c r="Q1202" i="36"/>
  <c r="S1202" i="36"/>
  <c r="U1202" i="36"/>
  <c r="W1202" i="36"/>
  <c r="Y1202" i="36"/>
  <c r="AA1202" i="36"/>
  <c r="AC1202" i="36"/>
  <c r="AE1202" i="36"/>
  <c r="AG1202" i="36"/>
  <c r="AI1202" i="36"/>
  <c r="AK1202" i="36"/>
  <c r="AM1202" i="36"/>
  <c r="AO1202" i="36"/>
  <c r="AQ1202" i="36"/>
  <c r="AS1202" i="36"/>
  <c r="AU1202" i="36"/>
  <c r="AW1202" i="36"/>
  <c r="AY1202" i="36"/>
  <c r="BA1202" i="36"/>
  <c r="K1203" i="36"/>
  <c r="M1203" i="36"/>
  <c r="O1203" i="36"/>
  <c r="Q1203" i="36"/>
  <c r="S1203" i="36"/>
  <c r="U1203" i="36"/>
  <c r="W1203" i="36"/>
  <c r="Y1203" i="36"/>
  <c r="AA1203" i="36"/>
  <c r="AC1203" i="36"/>
  <c r="AE1203" i="36"/>
  <c r="AG1203" i="36"/>
  <c r="AI1203" i="36"/>
  <c r="AK1203" i="36"/>
  <c r="AM1203" i="36"/>
  <c r="AO1203" i="36"/>
  <c r="AQ1203" i="36"/>
  <c r="AS1203" i="36"/>
  <c r="AU1203" i="36"/>
  <c r="AW1203" i="36"/>
  <c r="AY1203" i="36"/>
  <c r="BA1203" i="36"/>
  <c r="K1204" i="36"/>
  <c r="M1204" i="36"/>
  <c r="O1204" i="36"/>
  <c r="Q1204" i="36"/>
  <c r="S1204" i="36"/>
  <c r="U1204" i="36"/>
  <c r="W1204" i="36"/>
  <c r="Y1204" i="36"/>
  <c r="AA1204" i="36"/>
  <c r="AC1204" i="36"/>
  <c r="AE1204" i="36"/>
  <c r="AG1204" i="36"/>
  <c r="AI1204" i="36"/>
  <c r="AK1204" i="36"/>
  <c r="AM1204" i="36"/>
  <c r="AO1204" i="36"/>
  <c r="AQ1204" i="36"/>
  <c r="AS1204" i="36"/>
  <c r="AU1204" i="36"/>
  <c r="AW1204" i="36"/>
  <c r="AY1204" i="36"/>
  <c r="BA1204" i="36"/>
  <c r="K1205" i="36"/>
  <c r="M1205" i="36"/>
  <c r="O1205" i="36"/>
  <c r="Q1205" i="36"/>
  <c r="S1205" i="36"/>
  <c r="U1205" i="36"/>
  <c r="W1205" i="36"/>
  <c r="Y1205" i="36"/>
  <c r="AA1205" i="36"/>
  <c r="AC1205" i="36"/>
  <c r="AE1205" i="36"/>
  <c r="AG1205" i="36"/>
  <c r="AI1205" i="36"/>
  <c r="AK1205" i="36"/>
  <c r="AM1205" i="36"/>
  <c r="AO1205" i="36"/>
  <c r="AQ1205" i="36"/>
  <c r="AS1205" i="36"/>
  <c r="AU1205" i="36"/>
  <c r="AW1205" i="36"/>
  <c r="AY1205" i="36"/>
  <c r="BA1205" i="36"/>
  <c r="K1206" i="36"/>
  <c r="M1206" i="36"/>
  <c r="O1206" i="36"/>
  <c r="Q1206" i="36"/>
  <c r="S1206" i="36"/>
  <c r="U1206" i="36"/>
  <c r="W1206" i="36"/>
  <c r="Y1206" i="36"/>
  <c r="AA1206" i="36"/>
  <c r="AC1206" i="36"/>
  <c r="AE1206" i="36"/>
  <c r="AG1206" i="36"/>
  <c r="AI1206" i="36"/>
  <c r="AK1206" i="36"/>
  <c r="AM1206" i="36"/>
  <c r="AO1206" i="36"/>
  <c r="AQ1206" i="36"/>
  <c r="AS1206" i="36"/>
  <c r="AU1206" i="36"/>
  <c r="AW1206" i="36"/>
  <c r="AY1206" i="36"/>
  <c r="BA1206" i="36"/>
  <c r="K1207" i="36"/>
  <c r="M1207" i="36"/>
  <c r="O1207" i="36"/>
  <c r="Q1207" i="36"/>
  <c r="S1207" i="36"/>
  <c r="U1207" i="36"/>
  <c r="W1207" i="36"/>
  <c r="Y1207" i="36"/>
  <c r="AA1207" i="36"/>
  <c r="AC1207" i="36"/>
  <c r="AE1207" i="36"/>
  <c r="AG1207" i="36"/>
  <c r="AI1207" i="36"/>
  <c r="AK1207" i="36"/>
  <c r="AM1207" i="36"/>
  <c r="AO1207" i="36"/>
  <c r="AQ1207" i="36"/>
  <c r="AS1207" i="36"/>
  <c r="AU1207" i="36"/>
  <c r="AW1207" i="36"/>
  <c r="AY1207" i="36"/>
  <c r="BA1207" i="36"/>
  <c r="K1208" i="36"/>
  <c r="M1208" i="36"/>
  <c r="O1208" i="36"/>
  <c r="Q1208" i="36"/>
  <c r="S1208" i="36"/>
  <c r="U1208" i="36"/>
  <c r="W1208" i="36"/>
  <c r="Y1208" i="36"/>
  <c r="AA1208" i="36"/>
  <c r="AC1208" i="36"/>
  <c r="AE1208" i="36"/>
  <c r="AG1208" i="36"/>
  <c r="AI1208" i="36"/>
  <c r="AK1208" i="36"/>
  <c r="AM1208" i="36"/>
  <c r="AO1208" i="36"/>
  <c r="AQ1208" i="36"/>
  <c r="AS1208" i="36"/>
  <c r="AU1208" i="36"/>
  <c r="AW1208" i="36"/>
  <c r="AY1208" i="36"/>
  <c r="BA1208" i="36"/>
  <c r="K1209" i="36"/>
  <c r="M1209" i="36"/>
  <c r="O1209" i="36"/>
  <c r="Q1209" i="36"/>
  <c r="S1209" i="36"/>
  <c r="U1209" i="36"/>
  <c r="W1209" i="36"/>
  <c r="Y1209" i="36"/>
  <c r="AA1209" i="36"/>
  <c r="AC1209" i="36"/>
  <c r="AE1209" i="36"/>
  <c r="AG1209" i="36"/>
  <c r="AI1209" i="36"/>
  <c r="AK1209" i="36"/>
  <c r="AM1209" i="36"/>
  <c r="AO1209" i="36"/>
  <c r="AQ1209" i="36"/>
  <c r="AS1209" i="36"/>
  <c r="AU1209" i="36"/>
  <c r="AW1209" i="36"/>
  <c r="AY1209" i="36"/>
  <c r="BA1209" i="36"/>
  <c r="K1210" i="36"/>
  <c r="M1210" i="36"/>
  <c r="O1210" i="36"/>
  <c r="Q1210" i="36"/>
  <c r="S1210" i="36"/>
  <c r="U1210" i="36"/>
  <c r="W1210" i="36"/>
  <c r="Y1210" i="36"/>
  <c r="AA1210" i="36"/>
  <c r="AC1210" i="36"/>
  <c r="AE1210" i="36"/>
  <c r="AG1210" i="36"/>
  <c r="AI1210" i="36"/>
  <c r="AK1210" i="36"/>
  <c r="AM1210" i="36"/>
  <c r="AO1210" i="36"/>
  <c r="AQ1210" i="36"/>
  <c r="AS1210" i="36"/>
  <c r="AU1210" i="36"/>
  <c r="AW1210" i="36"/>
  <c r="AY1210" i="36"/>
  <c r="BA1210" i="36"/>
  <c r="K1211" i="36"/>
  <c r="M1211" i="36"/>
  <c r="O1211" i="36"/>
  <c r="Q1211" i="36"/>
  <c r="S1211" i="36"/>
  <c r="U1211" i="36"/>
  <c r="W1211" i="36"/>
  <c r="Y1211" i="36"/>
  <c r="AA1211" i="36"/>
  <c r="AC1211" i="36"/>
  <c r="AE1211" i="36"/>
  <c r="AG1211" i="36"/>
  <c r="AI1211" i="36"/>
  <c r="AK1211" i="36"/>
  <c r="AM1211" i="36"/>
  <c r="AO1211" i="36"/>
  <c r="AQ1211" i="36"/>
  <c r="AS1211" i="36"/>
  <c r="AU1211" i="36"/>
  <c r="AW1211" i="36"/>
  <c r="AY1211" i="36"/>
  <c r="BA1211" i="36"/>
  <c r="K1212" i="36"/>
  <c r="M1212" i="36"/>
  <c r="O1212" i="36"/>
  <c r="Q1212" i="36"/>
  <c r="S1212" i="36"/>
  <c r="U1212" i="36"/>
  <c r="W1212" i="36"/>
  <c r="Y1212" i="36"/>
  <c r="AA1212" i="36"/>
  <c r="AC1212" i="36"/>
  <c r="AE1212" i="36"/>
  <c r="AG1212" i="36"/>
  <c r="AI1212" i="36"/>
  <c r="AK1212" i="36"/>
  <c r="AM1212" i="36"/>
  <c r="AO1212" i="36"/>
  <c r="AQ1212" i="36"/>
  <c r="AS1212" i="36"/>
  <c r="AU1212" i="36"/>
  <c r="AW1212" i="36"/>
  <c r="AY1212" i="36"/>
  <c r="BA1212" i="36"/>
  <c r="K1213" i="36"/>
  <c r="M1213" i="36"/>
  <c r="O1213" i="36"/>
  <c r="Q1213" i="36"/>
  <c r="S1213" i="36"/>
  <c r="U1213" i="36"/>
  <c r="W1213" i="36"/>
  <c r="Y1213" i="36"/>
  <c r="AA1213" i="36"/>
  <c r="AC1213" i="36"/>
  <c r="AE1213" i="36"/>
  <c r="AG1213" i="36"/>
  <c r="AI1213" i="36"/>
  <c r="AK1213" i="36"/>
  <c r="AM1213" i="36"/>
  <c r="AO1213" i="36"/>
  <c r="AQ1213" i="36"/>
  <c r="AS1213" i="36"/>
  <c r="AU1213" i="36"/>
  <c r="AW1213" i="36"/>
  <c r="AY1213" i="36"/>
  <c r="BA1213" i="36"/>
  <c r="K1214" i="36"/>
  <c r="M1214" i="36"/>
  <c r="O1214" i="36"/>
  <c r="Q1214" i="36"/>
  <c r="S1214" i="36"/>
  <c r="U1214" i="36"/>
  <c r="W1214" i="36"/>
  <c r="Y1214" i="36"/>
  <c r="AA1214" i="36"/>
  <c r="AC1214" i="36"/>
  <c r="AE1214" i="36"/>
  <c r="AG1214" i="36"/>
  <c r="AI1214" i="36"/>
  <c r="AK1214" i="36"/>
  <c r="AM1214" i="36"/>
  <c r="AO1214" i="36"/>
  <c r="AQ1214" i="36"/>
  <c r="AS1214" i="36"/>
  <c r="AU1214" i="36"/>
  <c r="AW1214" i="36"/>
  <c r="AY1214" i="36"/>
  <c r="BA1214" i="36"/>
  <c r="K1215" i="36"/>
  <c r="M1215" i="36"/>
  <c r="O1215" i="36"/>
  <c r="Q1215" i="36"/>
  <c r="S1215" i="36"/>
  <c r="U1215" i="36"/>
  <c r="W1215" i="36"/>
  <c r="Y1215" i="36"/>
  <c r="AA1215" i="36"/>
  <c r="AC1215" i="36"/>
  <c r="AE1215" i="36"/>
  <c r="AG1215" i="36"/>
  <c r="AI1215" i="36"/>
  <c r="AK1215" i="36"/>
  <c r="AM1215" i="36"/>
  <c r="AO1215" i="36"/>
  <c r="AQ1215" i="36"/>
  <c r="AS1215" i="36"/>
  <c r="AU1215" i="36"/>
  <c r="AW1215" i="36"/>
  <c r="AY1215" i="36"/>
  <c r="BA1215" i="36"/>
  <c r="K1216" i="36"/>
  <c r="M1216" i="36"/>
  <c r="O1216" i="36"/>
  <c r="Q1216" i="36"/>
  <c r="S1216" i="36"/>
  <c r="U1216" i="36"/>
  <c r="W1216" i="36"/>
  <c r="Y1216" i="36"/>
  <c r="AA1216" i="36"/>
  <c r="AC1216" i="36"/>
  <c r="AE1216" i="36"/>
  <c r="AG1216" i="36"/>
  <c r="AI1216" i="36"/>
  <c r="AK1216" i="36"/>
  <c r="AM1216" i="36"/>
  <c r="AO1216" i="36"/>
  <c r="AQ1216" i="36"/>
  <c r="AS1216" i="36"/>
  <c r="AU1216" i="36"/>
  <c r="AW1216" i="36"/>
  <c r="AY1216" i="36"/>
  <c r="BA1216" i="36"/>
  <c r="K1217" i="36"/>
  <c r="M1217" i="36"/>
  <c r="O1217" i="36"/>
  <c r="Q1217" i="36"/>
  <c r="S1217" i="36"/>
  <c r="U1217" i="36"/>
  <c r="W1217" i="36"/>
  <c r="Y1217" i="36"/>
  <c r="AA1217" i="36"/>
  <c r="AC1217" i="36"/>
  <c r="AE1217" i="36"/>
  <c r="AG1217" i="36"/>
  <c r="AI1217" i="36"/>
  <c r="AK1217" i="36"/>
  <c r="AM1217" i="36"/>
  <c r="AO1217" i="36"/>
  <c r="AQ1217" i="36"/>
  <c r="AS1217" i="36"/>
  <c r="AU1217" i="36"/>
  <c r="AW1217" i="36"/>
  <c r="AY1217" i="36"/>
  <c r="BA1217" i="36"/>
  <c r="K1218" i="36"/>
  <c r="M1218" i="36"/>
  <c r="O1218" i="36"/>
  <c r="Q1218" i="36"/>
  <c r="S1218" i="36"/>
  <c r="U1218" i="36"/>
  <c r="W1218" i="36"/>
  <c r="Y1218" i="36"/>
  <c r="AA1218" i="36"/>
  <c r="AC1218" i="36"/>
  <c r="AE1218" i="36"/>
  <c r="AG1218" i="36"/>
  <c r="AI1218" i="36"/>
  <c r="AK1218" i="36"/>
  <c r="AM1218" i="36"/>
  <c r="AO1218" i="36"/>
  <c r="AQ1218" i="36"/>
  <c r="AS1218" i="36"/>
  <c r="AU1218" i="36"/>
  <c r="AW1218" i="36"/>
  <c r="AY1218" i="36"/>
  <c r="BA1218" i="36"/>
  <c r="K1219" i="36"/>
  <c r="M1219" i="36"/>
  <c r="O1219" i="36"/>
  <c r="Q1219" i="36"/>
  <c r="S1219" i="36"/>
  <c r="U1219" i="36"/>
  <c r="W1219" i="36"/>
  <c r="Y1219" i="36"/>
  <c r="AA1219" i="36"/>
  <c r="AC1219" i="36"/>
  <c r="AE1219" i="36"/>
  <c r="AG1219" i="36"/>
  <c r="AI1219" i="36"/>
  <c r="AK1219" i="36"/>
  <c r="AM1219" i="36"/>
  <c r="AO1219" i="36"/>
  <c r="AQ1219" i="36"/>
  <c r="AS1219" i="36"/>
  <c r="AU1219" i="36"/>
  <c r="AW1219" i="36"/>
  <c r="AY1219" i="36"/>
  <c r="BA1219" i="36"/>
  <c r="K1220" i="36"/>
  <c r="M1220" i="36"/>
  <c r="O1220" i="36"/>
  <c r="Q1220" i="36"/>
  <c r="S1220" i="36"/>
  <c r="U1220" i="36"/>
  <c r="W1220" i="36"/>
  <c r="Y1220" i="36"/>
  <c r="AA1220" i="36"/>
  <c r="AC1220" i="36"/>
  <c r="AE1220" i="36"/>
  <c r="AG1220" i="36"/>
  <c r="AI1220" i="36"/>
  <c r="AK1220" i="36"/>
  <c r="AM1220" i="36"/>
  <c r="AO1220" i="36"/>
  <c r="AQ1220" i="36"/>
  <c r="AS1220" i="36"/>
  <c r="AU1220" i="36"/>
  <c r="AW1220" i="36"/>
  <c r="AY1220" i="36"/>
  <c r="BA1220" i="36"/>
  <c r="K1221" i="36"/>
  <c r="M1221" i="36"/>
  <c r="O1221" i="36"/>
  <c r="Q1221" i="36"/>
  <c r="S1221" i="36"/>
  <c r="U1221" i="36"/>
  <c r="W1221" i="36"/>
  <c r="Y1221" i="36"/>
  <c r="AA1221" i="36"/>
  <c r="AC1221" i="36"/>
  <c r="AE1221" i="36"/>
  <c r="AG1221" i="36"/>
  <c r="AI1221" i="36"/>
  <c r="AK1221" i="36"/>
  <c r="AM1221" i="36"/>
  <c r="AO1221" i="36"/>
  <c r="AQ1221" i="36"/>
  <c r="AS1221" i="36"/>
  <c r="AU1221" i="36"/>
  <c r="AW1221" i="36"/>
  <c r="AY1221" i="36"/>
  <c r="BA1221" i="36"/>
  <c r="K1222" i="36"/>
  <c r="M1222" i="36"/>
  <c r="O1222" i="36"/>
  <c r="Q1222" i="36"/>
  <c r="S1222" i="36"/>
  <c r="U1222" i="36"/>
  <c r="W1222" i="36"/>
  <c r="Y1222" i="36"/>
  <c r="AA1222" i="36"/>
  <c r="AC1222" i="36"/>
  <c r="AE1222" i="36"/>
  <c r="AG1222" i="36"/>
  <c r="AI1222" i="36"/>
  <c r="AK1222" i="36"/>
  <c r="AM1222" i="36"/>
  <c r="AO1222" i="36"/>
  <c r="AQ1222" i="36"/>
  <c r="AS1222" i="36"/>
  <c r="AU1222" i="36"/>
  <c r="AW1222" i="36"/>
  <c r="AY1222" i="36"/>
  <c r="BA1222" i="36"/>
  <c r="K1223" i="36"/>
  <c r="M1223" i="36"/>
  <c r="O1223" i="36"/>
  <c r="Q1223" i="36"/>
  <c r="S1223" i="36"/>
  <c r="U1223" i="36"/>
  <c r="W1223" i="36"/>
  <c r="Y1223" i="36"/>
  <c r="AA1223" i="36"/>
  <c r="AC1223" i="36"/>
  <c r="AE1223" i="36"/>
  <c r="AG1223" i="36"/>
  <c r="AI1223" i="36"/>
  <c r="AK1223" i="36"/>
  <c r="AM1223" i="36"/>
  <c r="AO1223" i="36"/>
  <c r="AQ1223" i="36"/>
  <c r="AS1223" i="36"/>
  <c r="AU1223" i="36"/>
  <c r="AW1223" i="36"/>
  <c r="AY1223" i="36"/>
  <c r="BA1223" i="36"/>
  <c r="K1224" i="36"/>
  <c r="M1224" i="36"/>
  <c r="O1224" i="36"/>
  <c r="Q1224" i="36"/>
  <c r="S1224" i="36"/>
  <c r="U1224" i="36"/>
  <c r="W1224" i="36"/>
  <c r="Y1224" i="36"/>
  <c r="AA1224" i="36"/>
  <c r="AC1224" i="36"/>
  <c r="AE1224" i="36"/>
  <c r="AG1224" i="36"/>
  <c r="AI1224" i="36"/>
  <c r="AK1224" i="36"/>
  <c r="AM1224" i="36"/>
  <c r="AO1224" i="36"/>
  <c r="AQ1224" i="36"/>
  <c r="AS1224" i="36"/>
  <c r="AU1224" i="36"/>
  <c r="AW1224" i="36"/>
  <c r="AY1224" i="36"/>
  <c r="BA1224" i="36"/>
  <c r="K1225" i="36"/>
  <c r="M1225" i="36"/>
  <c r="O1225" i="36"/>
  <c r="Q1225" i="36"/>
  <c r="S1225" i="36"/>
  <c r="U1225" i="36"/>
  <c r="W1225" i="36"/>
  <c r="Y1225" i="36"/>
  <c r="AA1225" i="36"/>
  <c r="AC1225" i="36"/>
  <c r="AE1225" i="36"/>
  <c r="AG1225" i="36"/>
  <c r="AI1225" i="36"/>
  <c r="AK1225" i="36"/>
  <c r="AM1225" i="36"/>
  <c r="AO1225" i="36"/>
  <c r="AQ1225" i="36"/>
  <c r="AS1225" i="36"/>
  <c r="AU1225" i="36"/>
  <c r="AW1225" i="36"/>
  <c r="AY1225" i="36"/>
  <c r="BA1225" i="36"/>
  <c r="K1226" i="36"/>
  <c r="M1226" i="36"/>
  <c r="O1226" i="36"/>
  <c r="Q1226" i="36"/>
  <c r="S1226" i="36"/>
  <c r="U1226" i="36"/>
  <c r="W1226" i="36"/>
  <c r="Y1226" i="36"/>
  <c r="AA1226" i="36"/>
  <c r="AC1226" i="36"/>
  <c r="AE1226" i="36"/>
  <c r="AG1226" i="36"/>
  <c r="AI1226" i="36"/>
  <c r="AK1226" i="36"/>
  <c r="AM1226" i="36"/>
  <c r="AO1226" i="36"/>
  <c r="AQ1226" i="36"/>
  <c r="AS1226" i="36"/>
  <c r="AU1226" i="36"/>
  <c r="AW1226" i="36"/>
  <c r="AY1226" i="36"/>
  <c r="BA1226" i="36"/>
  <c r="K1227" i="36"/>
  <c r="M1227" i="36"/>
  <c r="O1227" i="36"/>
  <c r="Q1227" i="36"/>
  <c r="S1227" i="36"/>
  <c r="U1227" i="36"/>
  <c r="W1227" i="36"/>
  <c r="Y1227" i="36"/>
  <c r="AA1227" i="36"/>
  <c r="AC1227" i="36"/>
  <c r="AE1227" i="36"/>
  <c r="AG1227" i="36"/>
  <c r="AI1227" i="36"/>
  <c r="AK1227" i="36"/>
  <c r="AM1227" i="36"/>
  <c r="AO1227" i="36"/>
  <c r="AQ1227" i="36"/>
  <c r="AS1227" i="36"/>
  <c r="AU1227" i="36"/>
  <c r="AW1227" i="36"/>
  <c r="AY1227" i="36"/>
  <c r="BA1227" i="36"/>
  <c r="K1228" i="36"/>
  <c r="M1228" i="36"/>
  <c r="O1228" i="36"/>
  <c r="Q1228" i="36"/>
  <c r="S1228" i="36"/>
  <c r="U1228" i="36"/>
  <c r="W1228" i="36"/>
  <c r="Y1228" i="36"/>
  <c r="AA1228" i="36"/>
  <c r="AC1228" i="36"/>
  <c r="AE1228" i="36"/>
  <c r="AG1228" i="36"/>
  <c r="AI1228" i="36"/>
  <c r="AK1228" i="36"/>
  <c r="AM1228" i="36"/>
  <c r="AO1228" i="36"/>
  <c r="AQ1228" i="36"/>
  <c r="AS1228" i="36"/>
  <c r="AU1228" i="36"/>
  <c r="AW1228" i="36"/>
  <c r="AY1228" i="36"/>
  <c r="BA1228" i="36"/>
  <c r="K1229" i="36"/>
  <c r="M1229" i="36"/>
  <c r="O1229" i="36"/>
  <c r="Q1229" i="36"/>
  <c r="S1229" i="36"/>
  <c r="U1229" i="36"/>
  <c r="W1229" i="36"/>
  <c r="Y1229" i="36"/>
  <c r="AA1229" i="36"/>
  <c r="AC1229" i="36"/>
  <c r="AE1229" i="36"/>
  <c r="AG1229" i="36"/>
  <c r="AI1229" i="36"/>
  <c r="AK1229" i="36"/>
  <c r="AM1229" i="36"/>
  <c r="AO1229" i="36"/>
  <c r="AQ1229" i="36"/>
  <c r="AS1229" i="36"/>
  <c r="AU1229" i="36"/>
  <c r="AW1229" i="36"/>
  <c r="AY1229" i="36"/>
  <c r="BA1229" i="36"/>
  <c r="K1230" i="36"/>
  <c r="M1230" i="36"/>
  <c r="O1230" i="36"/>
  <c r="Q1230" i="36"/>
  <c r="S1230" i="36"/>
  <c r="U1230" i="36"/>
  <c r="W1230" i="36"/>
  <c r="Y1230" i="36"/>
  <c r="AA1230" i="36"/>
  <c r="AC1230" i="36"/>
  <c r="AE1230" i="36"/>
  <c r="AG1230" i="36"/>
  <c r="AI1230" i="36"/>
  <c r="AK1230" i="36"/>
  <c r="AM1230" i="36"/>
  <c r="AO1230" i="36"/>
  <c r="AQ1230" i="36"/>
  <c r="AS1230" i="36"/>
  <c r="AU1230" i="36"/>
  <c r="AW1230" i="36"/>
  <c r="AY1230" i="36"/>
  <c r="BA1230" i="36"/>
  <c r="K1231" i="36"/>
  <c r="M1231" i="36"/>
  <c r="O1231" i="36"/>
  <c r="Q1231" i="36"/>
  <c r="S1231" i="36"/>
  <c r="U1231" i="36"/>
  <c r="W1231" i="36"/>
  <c r="Y1231" i="36"/>
  <c r="AA1231" i="36"/>
  <c r="AC1231" i="36"/>
  <c r="AE1231" i="36"/>
  <c r="AG1231" i="36"/>
  <c r="AI1231" i="36"/>
  <c r="AK1231" i="36"/>
  <c r="AM1231" i="36"/>
  <c r="AO1231" i="36"/>
  <c r="AQ1231" i="36"/>
  <c r="AS1231" i="36"/>
  <c r="AU1231" i="36"/>
  <c r="AW1231" i="36"/>
  <c r="AY1231" i="36"/>
  <c r="BA1231" i="36"/>
  <c r="K1232" i="36"/>
  <c r="M1232" i="36"/>
  <c r="O1232" i="36"/>
  <c r="Q1232" i="36"/>
  <c r="S1232" i="36"/>
  <c r="U1232" i="36"/>
  <c r="W1232" i="36"/>
  <c r="Y1232" i="36"/>
  <c r="AA1232" i="36"/>
  <c r="AC1232" i="36"/>
  <c r="AE1232" i="36"/>
  <c r="AG1232" i="36"/>
  <c r="AI1232" i="36"/>
  <c r="AK1232" i="36"/>
  <c r="AM1232" i="36"/>
  <c r="AO1232" i="36"/>
  <c r="AQ1232" i="36"/>
  <c r="AS1232" i="36"/>
  <c r="AU1232" i="36"/>
  <c r="AW1232" i="36"/>
  <c r="AY1232" i="36"/>
  <c r="BA1232" i="36"/>
  <c r="K1233" i="36"/>
  <c r="M1233" i="36"/>
  <c r="O1233" i="36"/>
  <c r="Q1233" i="36"/>
  <c r="S1233" i="36"/>
  <c r="U1233" i="36"/>
  <c r="W1233" i="36"/>
  <c r="Y1233" i="36"/>
  <c r="AA1233" i="36"/>
  <c r="AC1233" i="36"/>
  <c r="AE1233" i="36"/>
  <c r="AG1233" i="36"/>
  <c r="AI1233" i="36"/>
  <c r="AK1233" i="36"/>
  <c r="AM1233" i="36"/>
  <c r="AO1233" i="36"/>
  <c r="AQ1233" i="36"/>
  <c r="AS1233" i="36"/>
  <c r="AU1233" i="36"/>
  <c r="AW1233" i="36"/>
  <c r="AY1233" i="36"/>
  <c r="BA1233" i="36"/>
  <c r="K1234" i="36"/>
  <c r="M1234" i="36"/>
  <c r="O1234" i="36"/>
  <c r="Q1234" i="36"/>
  <c r="S1234" i="36"/>
  <c r="U1234" i="36"/>
  <c r="W1234" i="36"/>
  <c r="Y1234" i="36"/>
  <c r="AA1234" i="36"/>
  <c r="AC1234" i="36"/>
  <c r="AE1234" i="36"/>
  <c r="AG1234" i="36"/>
  <c r="AI1234" i="36"/>
  <c r="AK1234" i="36"/>
  <c r="AM1234" i="36"/>
  <c r="AO1234" i="36"/>
  <c r="AQ1234" i="36"/>
  <c r="AS1234" i="36"/>
  <c r="AU1234" i="36"/>
  <c r="AW1234" i="36"/>
  <c r="AY1234" i="36"/>
  <c r="BA1234" i="36"/>
  <c r="K998" i="36"/>
  <c r="M998" i="36"/>
  <c r="O998" i="36"/>
  <c r="Q998" i="36"/>
  <c r="S998" i="36"/>
  <c r="U998" i="36"/>
  <c r="W998" i="36"/>
  <c r="Y998" i="36"/>
  <c r="AA998" i="36"/>
  <c r="AC998" i="36"/>
  <c r="AE998" i="36"/>
  <c r="AG998" i="36"/>
  <c r="AI998" i="36"/>
  <c r="AK998" i="36"/>
  <c r="AM998" i="36"/>
  <c r="AO998" i="36"/>
  <c r="AQ998" i="36"/>
  <c r="AS998" i="36"/>
  <c r="AU998" i="36"/>
  <c r="AW998" i="36"/>
  <c r="AY998" i="36"/>
  <c r="BA998" i="36"/>
  <c r="K999" i="36"/>
  <c r="M999" i="36"/>
  <c r="O999" i="36"/>
  <c r="Q999" i="36"/>
  <c r="S999" i="36"/>
  <c r="U999" i="36"/>
  <c r="W999" i="36"/>
  <c r="Y999" i="36"/>
  <c r="AA999" i="36"/>
  <c r="AC999" i="36"/>
  <c r="AE999" i="36"/>
  <c r="AG999" i="36"/>
  <c r="AI999" i="36"/>
  <c r="AK999" i="36"/>
  <c r="AM999" i="36"/>
  <c r="AO999" i="36"/>
  <c r="AQ999" i="36"/>
  <c r="AS999" i="36"/>
  <c r="AU999" i="36"/>
  <c r="AW999" i="36"/>
  <c r="AY999" i="36"/>
  <c r="BA999" i="36"/>
  <c r="K1000" i="36"/>
  <c r="M1000" i="36"/>
  <c r="O1000" i="36"/>
  <c r="Q1000" i="36"/>
  <c r="S1000" i="36"/>
  <c r="U1000" i="36"/>
  <c r="W1000" i="36"/>
  <c r="Y1000" i="36"/>
  <c r="AA1000" i="36"/>
  <c r="AC1000" i="36"/>
  <c r="AE1000" i="36"/>
  <c r="AG1000" i="36"/>
  <c r="AI1000" i="36"/>
  <c r="AK1000" i="36"/>
  <c r="AM1000" i="36"/>
  <c r="AO1000" i="36"/>
  <c r="AQ1000" i="36"/>
  <c r="AS1000" i="36"/>
  <c r="AU1000" i="36"/>
  <c r="AW1000" i="36"/>
  <c r="AY1000" i="36"/>
  <c r="BA1000" i="36"/>
  <c r="K1001" i="36"/>
  <c r="M1001" i="36"/>
  <c r="O1001" i="36"/>
  <c r="Q1001" i="36"/>
  <c r="S1001" i="36"/>
  <c r="U1001" i="36"/>
  <c r="W1001" i="36"/>
  <c r="Y1001" i="36"/>
  <c r="AA1001" i="36"/>
  <c r="AC1001" i="36"/>
  <c r="AE1001" i="36"/>
  <c r="AG1001" i="36"/>
  <c r="AI1001" i="36"/>
  <c r="AK1001" i="36"/>
  <c r="AM1001" i="36"/>
  <c r="AO1001" i="36"/>
  <c r="AQ1001" i="36"/>
  <c r="AS1001" i="36"/>
  <c r="AU1001" i="36"/>
  <c r="AW1001" i="36"/>
  <c r="AY1001" i="36"/>
  <c r="BA1001" i="36"/>
  <c r="K1002" i="36"/>
  <c r="M1002" i="36"/>
  <c r="O1002" i="36"/>
  <c r="Q1002" i="36"/>
  <c r="S1002" i="36"/>
  <c r="U1002" i="36"/>
  <c r="W1002" i="36"/>
  <c r="Y1002" i="36"/>
  <c r="AA1002" i="36"/>
  <c r="AC1002" i="36"/>
  <c r="AE1002" i="36"/>
  <c r="AG1002" i="36"/>
  <c r="AI1002" i="36"/>
  <c r="AK1002" i="36"/>
  <c r="AM1002" i="36"/>
  <c r="AO1002" i="36"/>
  <c r="AQ1002" i="36"/>
  <c r="AS1002" i="36"/>
  <c r="AU1002" i="36"/>
  <c r="AW1002" i="36"/>
  <c r="AY1002" i="36"/>
  <c r="BA1002" i="36"/>
  <c r="K1003" i="36"/>
  <c r="M1003" i="36"/>
  <c r="O1003" i="36"/>
  <c r="Q1003" i="36"/>
  <c r="S1003" i="36"/>
  <c r="U1003" i="36"/>
  <c r="W1003" i="36"/>
  <c r="Y1003" i="36"/>
  <c r="AA1003" i="36"/>
  <c r="AC1003" i="36"/>
  <c r="AE1003" i="36"/>
  <c r="AG1003" i="36"/>
  <c r="AI1003" i="36"/>
  <c r="AK1003" i="36"/>
  <c r="AM1003" i="36"/>
  <c r="AO1003" i="36"/>
  <c r="AQ1003" i="36"/>
  <c r="AS1003" i="36"/>
  <c r="AU1003" i="36"/>
  <c r="AW1003" i="36"/>
  <c r="AY1003" i="36"/>
  <c r="BA1003" i="36"/>
  <c r="K1004" i="36"/>
  <c r="M1004" i="36"/>
  <c r="O1004" i="36"/>
  <c r="Q1004" i="36"/>
  <c r="S1004" i="36"/>
  <c r="U1004" i="36"/>
  <c r="W1004" i="36"/>
  <c r="Y1004" i="36"/>
  <c r="AA1004" i="36"/>
  <c r="AC1004" i="36"/>
  <c r="AE1004" i="36"/>
  <c r="AG1004" i="36"/>
  <c r="AI1004" i="36"/>
  <c r="AK1004" i="36"/>
  <c r="AM1004" i="36"/>
  <c r="AO1004" i="36"/>
  <c r="AQ1004" i="36"/>
  <c r="AS1004" i="36"/>
  <c r="AU1004" i="36"/>
  <c r="AW1004" i="36"/>
  <c r="AY1004" i="36"/>
  <c r="BA1004" i="36"/>
  <c r="K1005" i="36"/>
  <c r="M1005" i="36"/>
  <c r="O1005" i="36"/>
  <c r="Q1005" i="36"/>
  <c r="S1005" i="36"/>
  <c r="U1005" i="36"/>
  <c r="W1005" i="36"/>
  <c r="Y1005" i="36"/>
  <c r="AA1005" i="36"/>
  <c r="AC1005" i="36"/>
  <c r="AE1005" i="36"/>
  <c r="AG1005" i="36"/>
  <c r="AI1005" i="36"/>
  <c r="AK1005" i="36"/>
  <c r="AM1005" i="36"/>
  <c r="AO1005" i="36"/>
  <c r="AQ1005" i="36"/>
  <c r="AS1005" i="36"/>
  <c r="AU1005" i="36"/>
  <c r="AW1005" i="36"/>
  <c r="AY1005" i="36"/>
  <c r="BA1005" i="36"/>
  <c r="K1006" i="36"/>
  <c r="M1006" i="36"/>
  <c r="O1006" i="36"/>
  <c r="Q1006" i="36"/>
  <c r="S1006" i="36"/>
  <c r="U1006" i="36"/>
  <c r="W1006" i="36"/>
  <c r="Y1006" i="36"/>
  <c r="AA1006" i="36"/>
  <c r="AC1006" i="36"/>
  <c r="AE1006" i="36"/>
  <c r="AG1006" i="36"/>
  <c r="AI1006" i="36"/>
  <c r="AK1006" i="36"/>
  <c r="AM1006" i="36"/>
  <c r="AO1006" i="36"/>
  <c r="AQ1006" i="36"/>
  <c r="AS1006" i="36"/>
  <c r="AU1006" i="36"/>
  <c r="AW1006" i="36"/>
  <c r="AY1006" i="36"/>
  <c r="BA1006" i="36"/>
  <c r="K1007" i="36"/>
  <c r="M1007" i="36"/>
  <c r="O1007" i="36"/>
  <c r="Q1007" i="36"/>
  <c r="S1007" i="36"/>
  <c r="U1007" i="36"/>
  <c r="W1007" i="36"/>
  <c r="Y1007" i="36"/>
  <c r="AA1007" i="36"/>
  <c r="AC1007" i="36"/>
  <c r="AE1007" i="36"/>
  <c r="AG1007" i="36"/>
  <c r="AI1007" i="36"/>
  <c r="AK1007" i="36"/>
  <c r="AM1007" i="36"/>
  <c r="AO1007" i="36"/>
  <c r="AQ1007" i="36"/>
  <c r="AS1007" i="36"/>
  <c r="AU1007" i="36"/>
  <c r="AW1007" i="36"/>
  <c r="AY1007" i="36"/>
  <c r="BA1007" i="36"/>
  <c r="K1008" i="36"/>
  <c r="M1008" i="36"/>
  <c r="O1008" i="36"/>
  <c r="Q1008" i="36"/>
  <c r="S1008" i="36"/>
  <c r="U1008" i="36"/>
  <c r="W1008" i="36"/>
  <c r="Y1008" i="36"/>
  <c r="AA1008" i="36"/>
  <c r="AC1008" i="36"/>
  <c r="AE1008" i="36"/>
  <c r="AG1008" i="36"/>
  <c r="AI1008" i="36"/>
  <c r="AK1008" i="36"/>
  <c r="AM1008" i="36"/>
  <c r="AO1008" i="36"/>
  <c r="AQ1008" i="36"/>
  <c r="AS1008" i="36"/>
  <c r="AU1008" i="36"/>
  <c r="AW1008" i="36"/>
  <c r="AY1008" i="36"/>
  <c r="BA1008" i="36"/>
  <c r="K1009" i="36"/>
  <c r="M1009" i="36"/>
  <c r="O1009" i="36"/>
  <c r="Q1009" i="36"/>
  <c r="S1009" i="36"/>
  <c r="U1009" i="36"/>
  <c r="W1009" i="36"/>
  <c r="Y1009" i="36"/>
  <c r="AA1009" i="36"/>
  <c r="AC1009" i="36"/>
  <c r="AE1009" i="36"/>
  <c r="AG1009" i="36"/>
  <c r="AI1009" i="36"/>
  <c r="AK1009" i="36"/>
  <c r="AM1009" i="36"/>
  <c r="AO1009" i="36"/>
  <c r="AQ1009" i="36"/>
  <c r="AS1009" i="36"/>
  <c r="AU1009" i="36"/>
  <c r="AW1009" i="36"/>
  <c r="AY1009" i="36"/>
  <c r="BA1009" i="36"/>
  <c r="K1010" i="36"/>
  <c r="M1010" i="36"/>
  <c r="O1010" i="36"/>
  <c r="Q1010" i="36"/>
  <c r="S1010" i="36"/>
  <c r="U1010" i="36"/>
  <c r="W1010" i="36"/>
  <c r="Y1010" i="36"/>
  <c r="AA1010" i="36"/>
  <c r="AC1010" i="36"/>
  <c r="AE1010" i="36"/>
  <c r="AG1010" i="36"/>
  <c r="AI1010" i="36"/>
  <c r="AK1010" i="36"/>
  <c r="AM1010" i="36"/>
  <c r="AO1010" i="36"/>
  <c r="AQ1010" i="36"/>
  <c r="AS1010" i="36"/>
  <c r="AU1010" i="36"/>
  <c r="AW1010" i="36"/>
  <c r="AY1010" i="36"/>
  <c r="BA1010" i="36"/>
  <c r="K1011" i="36"/>
  <c r="M1011" i="36"/>
  <c r="O1011" i="36"/>
  <c r="Q1011" i="36"/>
  <c r="S1011" i="36"/>
  <c r="U1011" i="36"/>
  <c r="W1011" i="36"/>
  <c r="Y1011" i="36"/>
  <c r="AA1011" i="36"/>
  <c r="AC1011" i="36"/>
  <c r="AE1011" i="36"/>
  <c r="AG1011" i="36"/>
  <c r="AI1011" i="36"/>
  <c r="AK1011" i="36"/>
  <c r="AM1011" i="36"/>
  <c r="AO1011" i="36"/>
  <c r="AQ1011" i="36"/>
  <c r="AS1011" i="36"/>
  <c r="AU1011" i="36"/>
  <c r="AW1011" i="36"/>
  <c r="AY1011" i="36"/>
  <c r="BA1011" i="36"/>
  <c r="K1012" i="36"/>
  <c r="M1012" i="36"/>
  <c r="O1012" i="36"/>
  <c r="Q1012" i="36"/>
  <c r="S1012" i="36"/>
  <c r="U1012" i="36"/>
  <c r="W1012" i="36"/>
  <c r="Y1012" i="36"/>
  <c r="AA1012" i="36"/>
  <c r="AC1012" i="36"/>
  <c r="AE1012" i="36"/>
  <c r="AG1012" i="36"/>
  <c r="AI1012" i="36"/>
  <c r="AK1012" i="36"/>
  <c r="AM1012" i="36"/>
  <c r="AO1012" i="36"/>
  <c r="AQ1012" i="36"/>
  <c r="AS1012" i="36"/>
  <c r="AU1012" i="36"/>
  <c r="AW1012" i="36"/>
  <c r="AY1012" i="36"/>
  <c r="BA1012" i="36"/>
  <c r="K1013" i="36"/>
  <c r="M1013" i="36"/>
  <c r="O1013" i="36"/>
  <c r="Q1013" i="36"/>
  <c r="S1013" i="36"/>
  <c r="U1013" i="36"/>
  <c r="W1013" i="36"/>
  <c r="Y1013" i="36"/>
  <c r="AA1013" i="36"/>
  <c r="AC1013" i="36"/>
  <c r="AE1013" i="36"/>
  <c r="AG1013" i="36"/>
  <c r="AI1013" i="36"/>
  <c r="AK1013" i="36"/>
  <c r="AM1013" i="36"/>
  <c r="AO1013" i="36"/>
  <c r="AQ1013" i="36"/>
  <c r="AS1013" i="36"/>
  <c r="AU1013" i="36"/>
  <c r="AW1013" i="36"/>
  <c r="AY1013" i="36"/>
  <c r="BA1013" i="36"/>
  <c r="K1014" i="36"/>
  <c r="M1014" i="36"/>
  <c r="O1014" i="36"/>
  <c r="Q1014" i="36"/>
  <c r="S1014" i="36"/>
  <c r="U1014" i="36"/>
  <c r="W1014" i="36"/>
  <c r="Y1014" i="36"/>
  <c r="AA1014" i="36"/>
  <c r="AC1014" i="36"/>
  <c r="AE1014" i="36"/>
  <c r="AG1014" i="36"/>
  <c r="AI1014" i="36"/>
  <c r="AK1014" i="36"/>
  <c r="AM1014" i="36"/>
  <c r="AO1014" i="36"/>
  <c r="AQ1014" i="36"/>
  <c r="AS1014" i="36"/>
  <c r="AU1014" i="36"/>
  <c r="AW1014" i="36"/>
  <c r="AY1014" i="36"/>
  <c r="BA1014" i="36"/>
  <c r="K1015" i="36"/>
  <c r="M1015" i="36"/>
  <c r="O1015" i="36"/>
  <c r="Q1015" i="36"/>
  <c r="S1015" i="36"/>
  <c r="U1015" i="36"/>
  <c r="W1015" i="36"/>
  <c r="Y1015" i="36"/>
  <c r="AA1015" i="36"/>
  <c r="AC1015" i="36"/>
  <c r="AE1015" i="36"/>
  <c r="AG1015" i="36"/>
  <c r="AI1015" i="36"/>
  <c r="AK1015" i="36"/>
  <c r="AM1015" i="36"/>
  <c r="AO1015" i="36"/>
  <c r="AQ1015" i="36"/>
  <c r="AS1015" i="36"/>
  <c r="AU1015" i="36"/>
  <c r="AW1015" i="36"/>
  <c r="AY1015" i="36"/>
  <c r="BA1015" i="36"/>
  <c r="K1016" i="36"/>
  <c r="M1016" i="36"/>
  <c r="O1016" i="36"/>
  <c r="Q1016" i="36"/>
  <c r="S1016" i="36"/>
  <c r="U1016" i="36"/>
  <c r="W1016" i="36"/>
  <c r="Y1016" i="36"/>
  <c r="AA1016" i="36"/>
  <c r="AC1016" i="36"/>
  <c r="AE1016" i="36"/>
  <c r="AG1016" i="36"/>
  <c r="AI1016" i="36"/>
  <c r="AK1016" i="36"/>
  <c r="AM1016" i="36"/>
  <c r="AO1016" i="36"/>
  <c r="AQ1016" i="36"/>
  <c r="AS1016" i="36"/>
  <c r="AU1016" i="36"/>
  <c r="AW1016" i="36"/>
  <c r="AY1016" i="36"/>
  <c r="BA1016" i="36"/>
  <c r="K1017" i="36"/>
  <c r="M1017" i="36"/>
  <c r="O1017" i="36"/>
  <c r="Q1017" i="36"/>
  <c r="S1017" i="36"/>
  <c r="U1017" i="36"/>
  <c r="W1017" i="36"/>
  <c r="Y1017" i="36"/>
  <c r="AA1017" i="36"/>
  <c r="AC1017" i="36"/>
  <c r="AE1017" i="36"/>
  <c r="AG1017" i="36"/>
  <c r="AI1017" i="36"/>
  <c r="AK1017" i="36"/>
  <c r="AM1017" i="36"/>
  <c r="AO1017" i="36"/>
  <c r="AQ1017" i="36"/>
  <c r="AS1017" i="36"/>
  <c r="AU1017" i="36"/>
  <c r="AW1017" i="36"/>
  <c r="AY1017" i="36"/>
  <c r="BA1017" i="36"/>
  <c r="K1018" i="36"/>
  <c r="M1018" i="36"/>
  <c r="O1018" i="36"/>
  <c r="Q1018" i="36"/>
  <c r="S1018" i="36"/>
  <c r="U1018" i="36"/>
  <c r="W1018" i="36"/>
  <c r="Y1018" i="36"/>
  <c r="AA1018" i="36"/>
  <c r="AC1018" i="36"/>
  <c r="AE1018" i="36"/>
  <c r="AG1018" i="36"/>
  <c r="AI1018" i="36"/>
  <c r="AK1018" i="36"/>
  <c r="AM1018" i="36"/>
  <c r="AO1018" i="36"/>
  <c r="AQ1018" i="36"/>
  <c r="AS1018" i="36"/>
  <c r="AU1018" i="36"/>
  <c r="AW1018" i="36"/>
  <c r="AY1018" i="36"/>
  <c r="BA1018" i="36"/>
  <c r="K1019" i="36"/>
  <c r="M1019" i="36"/>
  <c r="O1019" i="36"/>
  <c r="Q1019" i="36"/>
  <c r="S1019" i="36"/>
  <c r="U1019" i="36"/>
  <c r="W1019" i="36"/>
  <c r="Y1019" i="36"/>
  <c r="AA1019" i="36"/>
  <c r="AC1019" i="36"/>
  <c r="AE1019" i="36"/>
  <c r="AG1019" i="36"/>
  <c r="AI1019" i="36"/>
  <c r="AK1019" i="36"/>
  <c r="AM1019" i="36"/>
  <c r="AO1019" i="36"/>
  <c r="AQ1019" i="36"/>
  <c r="AS1019" i="36"/>
  <c r="AU1019" i="36"/>
  <c r="AW1019" i="36"/>
  <c r="AY1019" i="36"/>
  <c r="BA1019" i="36"/>
  <c r="K1020" i="36"/>
  <c r="M1020" i="36"/>
  <c r="O1020" i="36"/>
  <c r="Q1020" i="36"/>
  <c r="S1020" i="36"/>
  <c r="U1020" i="36"/>
  <c r="W1020" i="36"/>
  <c r="Y1020" i="36"/>
  <c r="AA1020" i="36"/>
  <c r="AC1020" i="36"/>
  <c r="AE1020" i="36"/>
  <c r="AG1020" i="36"/>
  <c r="AI1020" i="36"/>
  <c r="AK1020" i="36"/>
  <c r="AM1020" i="36"/>
  <c r="AO1020" i="36"/>
  <c r="AQ1020" i="36"/>
  <c r="AS1020" i="36"/>
  <c r="AU1020" i="36"/>
  <c r="AW1020" i="36"/>
  <c r="AY1020" i="36"/>
  <c r="BA1020" i="36"/>
  <c r="K1021" i="36"/>
  <c r="M1021" i="36"/>
  <c r="O1021" i="36"/>
  <c r="Q1021" i="36"/>
  <c r="S1021" i="36"/>
  <c r="U1021" i="36"/>
  <c r="W1021" i="36"/>
  <c r="Y1021" i="36"/>
  <c r="AA1021" i="36"/>
  <c r="AC1021" i="36"/>
  <c r="AE1021" i="36"/>
  <c r="AG1021" i="36"/>
  <c r="AI1021" i="36"/>
  <c r="AK1021" i="36"/>
  <c r="AM1021" i="36"/>
  <c r="AO1021" i="36"/>
  <c r="AQ1021" i="36"/>
  <c r="AS1021" i="36"/>
  <c r="AU1021" i="36"/>
  <c r="AW1021" i="36"/>
  <c r="AY1021" i="36"/>
  <c r="BA1021" i="36"/>
  <c r="K1022" i="36"/>
  <c r="M1022" i="36"/>
  <c r="O1022" i="36"/>
  <c r="Q1022" i="36"/>
  <c r="S1022" i="36"/>
  <c r="U1022" i="36"/>
  <c r="W1022" i="36"/>
  <c r="Y1022" i="36"/>
  <c r="AA1022" i="36"/>
  <c r="AC1022" i="36"/>
  <c r="AE1022" i="36"/>
  <c r="AG1022" i="36"/>
  <c r="AI1022" i="36"/>
  <c r="AK1022" i="36"/>
  <c r="AM1022" i="36"/>
  <c r="AO1022" i="36"/>
  <c r="AQ1022" i="36"/>
  <c r="AS1022" i="36"/>
  <c r="AU1022" i="36"/>
  <c r="AW1022" i="36"/>
  <c r="AY1022" i="36"/>
  <c r="BA1022" i="36"/>
  <c r="K1023" i="36"/>
  <c r="M1023" i="36"/>
  <c r="O1023" i="36"/>
  <c r="Q1023" i="36"/>
  <c r="S1023" i="36"/>
  <c r="U1023" i="36"/>
  <c r="W1023" i="36"/>
  <c r="Y1023" i="36"/>
  <c r="AA1023" i="36"/>
  <c r="AC1023" i="36"/>
  <c r="AE1023" i="36"/>
  <c r="AG1023" i="36"/>
  <c r="AI1023" i="36"/>
  <c r="AK1023" i="36"/>
  <c r="AM1023" i="36"/>
  <c r="AO1023" i="36"/>
  <c r="AQ1023" i="36"/>
  <c r="AS1023" i="36"/>
  <c r="AU1023" i="36"/>
  <c r="AW1023" i="36"/>
  <c r="AY1023" i="36"/>
  <c r="BA1023" i="36"/>
  <c r="K1024" i="36"/>
  <c r="M1024" i="36"/>
  <c r="O1024" i="36"/>
  <c r="Q1024" i="36"/>
  <c r="S1024" i="36"/>
  <c r="U1024" i="36"/>
  <c r="W1024" i="36"/>
  <c r="Y1024" i="36"/>
  <c r="AA1024" i="36"/>
  <c r="AC1024" i="36"/>
  <c r="AE1024" i="36"/>
  <c r="AG1024" i="36"/>
  <c r="AI1024" i="36"/>
  <c r="AK1024" i="36"/>
  <c r="AM1024" i="36"/>
  <c r="AO1024" i="36"/>
  <c r="AQ1024" i="36"/>
  <c r="AS1024" i="36"/>
  <c r="AU1024" i="36"/>
  <c r="AW1024" i="36"/>
  <c r="AY1024" i="36"/>
  <c r="BA1024" i="36"/>
  <c r="K1025" i="36"/>
  <c r="M1025" i="36"/>
  <c r="O1025" i="36"/>
  <c r="Q1025" i="36"/>
  <c r="S1025" i="36"/>
  <c r="U1025" i="36"/>
  <c r="W1025" i="36"/>
  <c r="Y1025" i="36"/>
  <c r="AA1025" i="36"/>
  <c r="AC1025" i="36"/>
  <c r="AE1025" i="36"/>
  <c r="AG1025" i="36"/>
  <c r="AI1025" i="36"/>
  <c r="AK1025" i="36"/>
  <c r="AM1025" i="36"/>
  <c r="AO1025" i="36"/>
  <c r="AQ1025" i="36"/>
  <c r="AS1025" i="36"/>
  <c r="AU1025" i="36"/>
  <c r="AW1025" i="36"/>
  <c r="AY1025" i="36"/>
  <c r="BA1025" i="36"/>
  <c r="K1026" i="36"/>
  <c r="M1026" i="36"/>
  <c r="O1026" i="36"/>
  <c r="Q1026" i="36"/>
  <c r="S1026" i="36"/>
  <c r="U1026" i="36"/>
  <c r="W1026" i="36"/>
  <c r="Y1026" i="36"/>
  <c r="AA1026" i="36"/>
  <c r="AC1026" i="36"/>
  <c r="AE1026" i="36"/>
  <c r="AG1026" i="36"/>
  <c r="AI1026" i="36"/>
  <c r="AK1026" i="36"/>
  <c r="AM1026" i="36"/>
  <c r="AO1026" i="36"/>
  <c r="AQ1026" i="36"/>
  <c r="AS1026" i="36"/>
  <c r="AU1026" i="36"/>
  <c r="AW1026" i="36"/>
  <c r="AY1026" i="36"/>
  <c r="BA1026" i="36"/>
  <c r="K1027" i="36"/>
  <c r="M1027" i="36"/>
  <c r="O1027" i="36"/>
  <c r="Q1027" i="36"/>
  <c r="S1027" i="36"/>
  <c r="U1027" i="36"/>
  <c r="W1027" i="36"/>
  <c r="Y1027" i="36"/>
  <c r="AA1027" i="36"/>
  <c r="AC1027" i="36"/>
  <c r="AE1027" i="36"/>
  <c r="AG1027" i="36"/>
  <c r="AI1027" i="36"/>
  <c r="AK1027" i="36"/>
  <c r="AM1027" i="36"/>
  <c r="AO1027" i="36"/>
  <c r="AQ1027" i="36"/>
  <c r="AS1027" i="36"/>
  <c r="AU1027" i="36"/>
  <c r="AW1027" i="36"/>
  <c r="AY1027" i="36"/>
  <c r="BA1027" i="36"/>
  <c r="K1028" i="36"/>
  <c r="M1028" i="36"/>
  <c r="O1028" i="36"/>
  <c r="Q1028" i="36"/>
  <c r="S1028" i="36"/>
  <c r="U1028" i="36"/>
  <c r="W1028" i="36"/>
  <c r="Y1028" i="36"/>
  <c r="AA1028" i="36"/>
  <c r="AC1028" i="36"/>
  <c r="AE1028" i="36"/>
  <c r="AG1028" i="36"/>
  <c r="AI1028" i="36"/>
  <c r="AK1028" i="36"/>
  <c r="AM1028" i="36"/>
  <c r="AO1028" i="36"/>
  <c r="AQ1028" i="36"/>
  <c r="AS1028" i="36"/>
  <c r="AU1028" i="36"/>
  <c r="AW1028" i="36"/>
  <c r="AY1028" i="36"/>
  <c r="BA1028" i="36"/>
  <c r="K1029" i="36"/>
  <c r="M1029" i="36"/>
  <c r="O1029" i="36"/>
  <c r="Q1029" i="36"/>
  <c r="S1029" i="36"/>
  <c r="U1029" i="36"/>
  <c r="W1029" i="36"/>
  <c r="Y1029" i="36"/>
  <c r="AA1029" i="36"/>
  <c r="AC1029" i="36"/>
  <c r="AE1029" i="36"/>
  <c r="AG1029" i="36"/>
  <c r="AI1029" i="36"/>
  <c r="AK1029" i="36"/>
  <c r="AM1029" i="36"/>
  <c r="AO1029" i="36"/>
  <c r="AQ1029" i="36"/>
  <c r="AS1029" i="36"/>
  <c r="AU1029" i="36"/>
  <c r="AW1029" i="36"/>
  <c r="AY1029" i="36"/>
  <c r="BA1029" i="36"/>
  <c r="K1030" i="36"/>
  <c r="M1030" i="36"/>
  <c r="O1030" i="36"/>
  <c r="Q1030" i="36"/>
  <c r="S1030" i="36"/>
  <c r="U1030" i="36"/>
  <c r="W1030" i="36"/>
  <c r="Y1030" i="36"/>
  <c r="AA1030" i="36"/>
  <c r="AC1030" i="36"/>
  <c r="AE1030" i="36"/>
  <c r="AG1030" i="36"/>
  <c r="AI1030" i="36"/>
  <c r="AK1030" i="36"/>
  <c r="AM1030" i="36"/>
  <c r="AO1030" i="36"/>
  <c r="AQ1030" i="36"/>
  <c r="AS1030" i="36"/>
  <c r="AU1030" i="36"/>
  <c r="AW1030" i="36"/>
  <c r="AY1030" i="36"/>
  <c r="BA1030" i="36"/>
  <c r="K1031" i="36"/>
  <c r="M1031" i="36"/>
  <c r="O1031" i="36"/>
  <c r="Q1031" i="36"/>
  <c r="S1031" i="36"/>
  <c r="U1031" i="36"/>
  <c r="W1031" i="36"/>
  <c r="Y1031" i="36"/>
  <c r="AA1031" i="36"/>
  <c r="AC1031" i="36"/>
  <c r="AE1031" i="36"/>
  <c r="AG1031" i="36"/>
  <c r="AI1031" i="36"/>
  <c r="AK1031" i="36"/>
  <c r="AM1031" i="36"/>
  <c r="AO1031" i="36"/>
  <c r="AQ1031" i="36"/>
  <c r="AS1031" i="36"/>
  <c r="AU1031" i="36"/>
  <c r="AW1031" i="36"/>
  <c r="AY1031" i="36"/>
  <c r="BA1031" i="36"/>
  <c r="K1032" i="36"/>
  <c r="M1032" i="36"/>
  <c r="O1032" i="36"/>
  <c r="Q1032" i="36"/>
  <c r="S1032" i="36"/>
  <c r="U1032" i="36"/>
  <c r="W1032" i="36"/>
  <c r="Y1032" i="36"/>
  <c r="AA1032" i="36"/>
  <c r="AC1032" i="36"/>
  <c r="AE1032" i="36"/>
  <c r="AG1032" i="36"/>
  <c r="AI1032" i="36"/>
  <c r="AK1032" i="36"/>
  <c r="AM1032" i="36"/>
  <c r="AO1032" i="36"/>
  <c r="AQ1032" i="36"/>
  <c r="AS1032" i="36"/>
  <c r="AU1032" i="36"/>
  <c r="AW1032" i="36"/>
  <c r="AY1032" i="36"/>
  <c r="BA1032" i="36"/>
  <c r="K1033" i="36"/>
  <c r="M1033" i="36"/>
  <c r="O1033" i="36"/>
  <c r="Q1033" i="36"/>
  <c r="S1033" i="36"/>
  <c r="U1033" i="36"/>
  <c r="W1033" i="36"/>
  <c r="Y1033" i="36"/>
  <c r="AA1033" i="36"/>
  <c r="AC1033" i="36"/>
  <c r="AE1033" i="36"/>
  <c r="AG1033" i="36"/>
  <c r="AI1033" i="36"/>
  <c r="AK1033" i="36"/>
  <c r="AM1033" i="36"/>
  <c r="AO1033" i="36"/>
  <c r="AQ1033" i="36"/>
  <c r="AS1033" i="36"/>
  <c r="AU1033" i="36"/>
  <c r="AW1033" i="36"/>
  <c r="AY1033" i="36"/>
  <c r="BA1033" i="36"/>
  <c r="K1034" i="36"/>
  <c r="M1034" i="36"/>
  <c r="O1034" i="36"/>
  <c r="Q1034" i="36"/>
  <c r="S1034" i="36"/>
  <c r="U1034" i="36"/>
  <c r="W1034" i="36"/>
  <c r="Y1034" i="36"/>
  <c r="AA1034" i="36"/>
  <c r="AC1034" i="36"/>
  <c r="AE1034" i="36"/>
  <c r="AG1034" i="36"/>
  <c r="AI1034" i="36"/>
  <c r="AK1034" i="36"/>
  <c r="AM1034" i="36"/>
  <c r="AO1034" i="36"/>
  <c r="AQ1034" i="36"/>
  <c r="AS1034" i="36"/>
  <c r="AU1034" i="36"/>
  <c r="AW1034" i="36"/>
  <c r="AY1034" i="36"/>
  <c r="BA1034" i="36"/>
  <c r="K1035" i="36"/>
  <c r="M1035" i="36"/>
  <c r="O1035" i="36"/>
  <c r="Q1035" i="36"/>
  <c r="S1035" i="36"/>
  <c r="U1035" i="36"/>
  <c r="W1035" i="36"/>
  <c r="Y1035" i="36"/>
  <c r="AA1035" i="36"/>
  <c r="AC1035" i="36"/>
  <c r="AE1035" i="36"/>
  <c r="AG1035" i="36"/>
  <c r="AI1035" i="36"/>
  <c r="AK1035" i="36"/>
  <c r="AM1035" i="36"/>
  <c r="AO1035" i="36"/>
  <c r="AQ1035" i="36"/>
  <c r="AS1035" i="36"/>
  <c r="AU1035" i="36"/>
  <c r="AW1035" i="36"/>
  <c r="AY1035" i="36"/>
  <c r="BA1035" i="36"/>
  <c r="K1036" i="36"/>
  <c r="M1036" i="36"/>
  <c r="O1036" i="36"/>
  <c r="Q1036" i="36"/>
  <c r="S1036" i="36"/>
  <c r="U1036" i="36"/>
  <c r="W1036" i="36"/>
  <c r="Y1036" i="36"/>
  <c r="AA1036" i="36"/>
  <c r="AC1036" i="36"/>
  <c r="AE1036" i="36"/>
  <c r="AG1036" i="36"/>
  <c r="AI1036" i="36"/>
  <c r="AK1036" i="36"/>
  <c r="AM1036" i="36"/>
  <c r="AO1036" i="36"/>
  <c r="AQ1036" i="36"/>
  <c r="AS1036" i="36"/>
  <c r="AU1036" i="36"/>
  <c r="AW1036" i="36"/>
  <c r="AY1036" i="36"/>
  <c r="BA1036" i="36"/>
  <c r="K1037" i="36"/>
  <c r="M1037" i="36"/>
  <c r="O1037" i="36"/>
  <c r="Q1037" i="36"/>
  <c r="S1037" i="36"/>
  <c r="U1037" i="36"/>
  <c r="W1037" i="36"/>
  <c r="Y1037" i="36"/>
  <c r="AA1037" i="36"/>
  <c r="AC1037" i="36"/>
  <c r="AE1037" i="36"/>
  <c r="AG1037" i="36"/>
  <c r="AI1037" i="36"/>
  <c r="AK1037" i="36"/>
  <c r="AM1037" i="36"/>
  <c r="AO1037" i="36"/>
  <c r="AQ1037" i="36"/>
  <c r="AS1037" i="36"/>
  <c r="AU1037" i="36"/>
  <c r="AW1037" i="36"/>
  <c r="AY1037" i="36"/>
  <c r="BA1037" i="36"/>
  <c r="K1038" i="36"/>
  <c r="M1038" i="36"/>
  <c r="O1038" i="36"/>
  <c r="Q1038" i="36"/>
  <c r="S1038" i="36"/>
  <c r="U1038" i="36"/>
  <c r="W1038" i="36"/>
  <c r="Y1038" i="36"/>
  <c r="AA1038" i="36"/>
  <c r="AC1038" i="36"/>
  <c r="AE1038" i="36"/>
  <c r="AG1038" i="36"/>
  <c r="AI1038" i="36"/>
  <c r="AK1038" i="36"/>
  <c r="AM1038" i="36"/>
  <c r="AO1038" i="36"/>
  <c r="AQ1038" i="36"/>
  <c r="AS1038" i="36"/>
  <c r="AU1038" i="36"/>
  <c r="AW1038" i="36"/>
  <c r="AY1038" i="36"/>
  <c r="BA1038" i="36"/>
  <c r="K1039" i="36"/>
  <c r="M1039" i="36"/>
  <c r="O1039" i="36"/>
  <c r="Q1039" i="36"/>
  <c r="S1039" i="36"/>
  <c r="U1039" i="36"/>
  <c r="W1039" i="36"/>
  <c r="Y1039" i="36"/>
  <c r="AA1039" i="36"/>
  <c r="AC1039" i="36"/>
  <c r="AE1039" i="36"/>
  <c r="AG1039" i="36"/>
  <c r="AI1039" i="36"/>
  <c r="AK1039" i="36"/>
  <c r="AM1039" i="36"/>
  <c r="AO1039" i="36"/>
  <c r="AQ1039" i="36"/>
  <c r="AS1039" i="36"/>
  <c r="AU1039" i="36"/>
  <c r="AW1039" i="36"/>
  <c r="AY1039" i="36"/>
  <c r="BA1039" i="36"/>
  <c r="K1040" i="36"/>
  <c r="M1040" i="36"/>
  <c r="O1040" i="36"/>
  <c r="Q1040" i="36"/>
  <c r="S1040" i="36"/>
  <c r="U1040" i="36"/>
  <c r="W1040" i="36"/>
  <c r="Y1040" i="36"/>
  <c r="AA1040" i="36"/>
  <c r="AC1040" i="36"/>
  <c r="AE1040" i="36"/>
  <c r="AG1040" i="36"/>
  <c r="AI1040" i="36"/>
  <c r="AK1040" i="36"/>
  <c r="AM1040" i="36"/>
  <c r="AO1040" i="36"/>
  <c r="AQ1040" i="36"/>
  <c r="AS1040" i="36"/>
  <c r="AU1040" i="36"/>
  <c r="AW1040" i="36"/>
  <c r="AY1040" i="36"/>
  <c r="BA1040" i="36"/>
  <c r="K1041" i="36"/>
  <c r="M1041" i="36"/>
  <c r="O1041" i="36"/>
  <c r="Q1041" i="36"/>
  <c r="S1041" i="36"/>
  <c r="U1041" i="36"/>
  <c r="W1041" i="36"/>
  <c r="Y1041" i="36"/>
  <c r="AA1041" i="36"/>
  <c r="AC1041" i="36"/>
  <c r="AE1041" i="36"/>
  <c r="AG1041" i="36"/>
  <c r="AI1041" i="36"/>
  <c r="AK1041" i="36"/>
  <c r="AM1041" i="36"/>
  <c r="AO1041" i="36"/>
  <c r="AQ1041" i="36"/>
  <c r="AS1041" i="36"/>
  <c r="AU1041" i="36"/>
  <c r="AW1041" i="36"/>
  <c r="AY1041" i="36"/>
  <c r="BA1041" i="36"/>
  <c r="K1042" i="36"/>
  <c r="M1042" i="36"/>
  <c r="O1042" i="36"/>
  <c r="Q1042" i="36"/>
  <c r="S1042" i="36"/>
  <c r="U1042" i="36"/>
  <c r="W1042" i="36"/>
  <c r="Y1042" i="36"/>
  <c r="AA1042" i="36"/>
  <c r="AC1042" i="36"/>
  <c r="AE1042" i="36"/>
  <c r="AG1042" i="36"/>
  <c r="AI1042" i="36"/>
  <c r="AK1042" i="36"/>
  <c r="AM1042" i="36"/>
  <c r="AO1042" i="36"/>
  <c r="AQ1042" i="36"/>
  <c r="AS1042" i="36"/>
  <c r="AU1042" i="36"/>
  <c r="AW1042" i="36"/>
  <c r="AY1042" i="36"/>
  <c r="BA1042" i="36"/>
  <c r="K1043" i="36"/>
  <c r="M1043" i="36"/>
  <c r="O1043" i="36"/>
  <c r="Q1043" i="36"/>
  <c r="S1043" i="36"/>
  <c r="U1043" i="36"/>
  <c r="W1043" i="36"/>
  <c r="Y1043" i="36"/>
  <c r="AA1043" i="36"/>
  <c r="AC1043" i="36"/>
  <c r="AE1043" i="36"/>
  <c r="AG1043" i="36"/>
  <c r="AI1043" i="36"/>
  <c r="AK1043" i="36"/>
  <c r="AM1043" i="36"/>
  <c r="AO1043" i="36"/>
  <c r="AQ1043" i="36"/>
  <c r="AS1043" i="36"/>
  <c r="AU1043" i="36"/>
  <c r="AW1043" i="36"/>
  <c r="AY1043" i="36"/>
  <c r="BA1043" i="36"/>
  <c r="K1044" i="36"/>
  <c r="M1044" i="36"/>
  <c r="O1044" i="36"/>
  <c r="Q1044" i="36"/>
  <c r="S1044" i="36"/>
  <c r="U1044" i="36"/>
  <c r="W1044" i="36"/>
  <c r="Y1044" i="36"/>
  <c r="AA1044" i="36"/>
  <c r="AC1044" i="36"/>
  <c r="AE1044" i="36"/>
  <c r="AG1044" i="36"/>
  <c r="AI1044" i="36"/>
  <c r="AK1044" i="36"/>
  <c r="AM1044" i="36"/>
  <c r="AO1044" i="36"/>
  <c r="AQ1044" i="36"/>
  <c r="AS1044" i="36"/>
  <c r="AU1044" i="36"/>
  <c r="AW1044" i="36"/>
  <c r="AY1044" i="36"/>
  <c r="BA1044" i="36"/>
  <c r="K1045" i="36"/>
  <c r="M1045" i="36"/>
  <c r="O1045" i="36"/>
  <c r="Q1045" i="36"/>
  <c r="S1045" i="36"/>
  <c r="U1045" i="36"/>
  <c r="W1045" i="36"/>
  <c r="Y1045" i="36"/>
  <c r="AA1045" i="36"/>
  <c r="AC1045" i="36"/>
  <c r="AE1045" i="36"/>
  <c r="AG1045" i="36"/>
  <c r="AI1045" i="36"/>
  <c r="AK1045" i="36"/>
  <c r="AM1045" i="36"/>
  <c r="AO1045" i="36"/>
  <c r="AQ1045" i="36"/>
  <c r="AS1045" i="36"/>
  <c r="AU1045" i="36"/>
  <c r="AW1045" i="36"/>
  <c r="AY1045" i="36"/>
  <c r="BA1045" i="36"/>
  <c r="K1046" i="36"/>
  <c r="M1046" i="36"/>
  <c r="O1046" i="36"/>
  <c r="Q1046" i="36"/>
  <c r="S1046" i="36"/>
  <c r="U1046" i="36"/>
  <c r="W1046" i="36"/>
  <c r="Y1046" i="36"/>
  <c r="AA1046" i="36"/>
  <c r="AC1046" i="36"/>
  <c r="AE1046" i="36"/>
  <c r="AG1046" i="36"/>
  <c r="AI1046" i="36"/>
  <c r="AK1046" i="36"/>
  <c r="AM1046" i="36"/>
  <c r="AO1046" i="36"/>
  <c r="AQ1046" i="36"/>
  <c r="AS1046" i="36"/>
  <c r="AU1046" i="36"/>
  <c r="AW1046" i="36"/>
  <c r="AY1046" i="36"/>
  <c r="BA1046" i="36"/>
  <c r="K1047" i="36"/>
  <c r="M1047" i="36"/>
  <c r="O1047" i="36"/>
  <c r="Q1047" i="36"/>
  <c r="S1047" i="36"/>
  <c r="U1047" i="36"/>
  <c r="W1047" i="36"/>
  <c r="Y1047" i="36"/>
  <c r="AA1047" i="36"/>
  <c r="AC1047" i="36"/>
  <c r="AE1047" i="36"/>
  <c r="AG1047" i="36"/>
  <c r="AI1047" i="36"/>
  <c r="AK1047" i="36"/>
  <c r="AM1047" i="36"/>
  <c r="AO1047" i="36"/>
  <c r="AQ1047" i="36"/>
  <c r="AS1047" i="36"/>
  <c r="AU1047" i="36"/>
  <c r="AW1047" i="36"/>
  <c r="AY1047" i="36"/>
  <c r="BA1047" i="36"/>
  <c r="K1048" i="36"/>
  <c r="M1048" i="36"/>
  <c r="O1048" i="36"/>
  <c r="Q1048" i="36"/>
  <c r="S1048" i="36"/>
  <c r="U1048" i="36"/>
  <c r="W1048" i="36"/>
  <c r="Y1048" i="36"/>
  <c r="AA1048" i="36"/>
  <c r="AC1048" i="36"/>
  <c r="AE1048" i="36"/>
  <c r="AG1048" i="36"/>
  <c r="AI1048" i="36"/>
  <c r="AK1048" i="36"/>
  <c r="AM1048" i="36"/>
  <c r="AO1048" i="36"/>
  <c r="AQ1048" i="36"/>
  <c r="AS1048" i="36"/>
  <c r="AU1048" i="36"/>
  <c r="AW1048" i="36"/>
  <c r="AY1048" i="36"/>
  <c r="BA1048" i="36"/>
  <c r="K1049" i="36"/>
  <c r="M1049" i="36"/>
  <c r="O1049" i="36"/>
  <c r="Q1049" i="36"/>
  <c r="S1049" i="36"/>
  <c r="U1049" i="36"/>
  <c r="W1049" i="36"/>
  <c r="Y1049" i="36"/>
  <c r="AA1049" i="36"/>
  <c r="AC1049" i="36"/>
  <c r="AE1049" i="36"/>
  <c r="AG1049" i="36"/>
  <c r="AI1049" i="36"/>
  <c r="AK1049" i="36"/>
  <c r="AM1049" i="36"/>
  <c r="AO1049" i="36"/>
  <c r="AQ1049" i="36"/>
  <c r="AS1049" i="36"/>
  <c r="AU1049" i="36"/>
  <c r="AW1049" i="36"/>
  <c r="AY1049" i="36"/>
  <c r="BA1049" i="36"/>
  <c r="K1050" i="36"/>
  <c r="M1050" i="36"/>
  <c r="O1050" i="36"/>
  <c r="Q1050" i="36"/>
  <c r="S1050" i="36"/>
  <c r="U1050" i="36"/>
  <c r="W1050" i="36"/>
  <c r="Y1050" i="36"/>
  <c r="AA1050" i="36"/>
  <c r="AC1050" i="36"/>
  <c r="AE1050" i="36"/>
  <c r="AG1050" i="36"/>
  <c r="AI1050" i="36"/>
  <c r="AK1050" i="36"/>
  <c r="AM1050" i="36"/>
  <c r="AO1050" i="36"/>
  <c r="AQ1050" i="36"/>
  <c r="AS1050" i="36"/>
  <c r="AU1050" i="36"/>
  <c r="AW1050" i="36"/>
  <c r="AY1050" i="36"/>
  <c r="BA1050" i="36"/>
  <c r="K1051" i="36"/>
  <c r="M1051" i="36"/>
  <c r="O1051" i="36"/>
  <c r="Q1051" i="36"/>
  <c r="S1051" i="36"/>
  <c r="U1051" i="36"/>
  <c r="W1051" i="36"/>
  <c r="Y1051" i="36"/>
  <c r="AA1051" i="36"/>
  <c r="AC1051" i="36"/>
  <c r="AE1051" i="36"/>
  <c r="AG1051" i="36"/>
  <c r="AI1051" i="36"/>
  <c r="AK1051" i="36"/>
  <c r="AM1051" i="36"/>
  <c r="AO1051" i="36"/>
  <c r="AQ1051" i="36"/>
  <c r="AS1051" i="36"/>
  <c r="AU1051" i="36"/>
  <c r="AW1051" i="36"/>
  <c r="AY1051" i="36"/>
  <c r="BA1051" i="36"/>
  <c r="K1052" i="36"/>
  <c r="M1052" i="36"/>
  <c r="O1052" i="36"/>
  <c r="Q1052" i="36"/>
  <c r="S1052" i="36"/>
  <c r="U1052" i="36"/>
  <c r="W1052" i="36"/>
  <c r="Y1052" i="36"/>
  <c r="AA1052" i="36"/>
  <c r="AC1052" i="36"/>
  <c r="AE1052" i="36"/>
  <c r="AG1052" i="36"/>
  <c r="AI1052" i="36"/>
  <c r="AK1052" i="36"/>
  <c r="AM1052" i="36"/>
  <c r="AO1052" i="36"/>
  <c r="AQ1052" i="36"/>
  <c r="AS1052" i="36"/>
  <c r="AU1052" i="36"/>
  <c r="AW1052" i="36"/>
  <c r="AY1052" i="36"/>
  <c r="BA1052" i="36"/>
  <c r="K1053" i="36"/>
  <c r="M1053" i="36"/>
  <c r="O1053" i="36"/>
  <c r="Q1053" i="36"/>
  <c r="S1053" i="36"/>
  <c r="U1053" i="36"/>
  <c r="W1053" i="36"/>
  <c r="Y1053" i="36"/>
  <c r="AA1053" i="36"/>
  <c r="AC1053" i="36"/>
  <c r="AE1053" i="36"/>
  <c r="AG1053" i="36"/>
  <c r="AI1053" i="36"/>
  <c r="AK1053" i="36"/>
  <c r="AM1053" i="36"/>
  <c r="AO1053" i="36"/>
  <c r="AQ1053" i="36"/>
  <c r="AS1053" i="36"/>
  <c r="AU1053" i="36"/>
  <c r="AW1053" i="36"/>
  <c r="AY1053" i="36"/>
  <c r="BA1053" i="36"/>
  <c r="K1054" i="36"/>
  <c r="M1054" i="36"/>
  <c r="O1054" i="36"/>
  <c r="Q1054" i="36"/>
  <c r="S1054" i="36"/>
  <c r="U1054" i="36"/>
  <c r="W1054" i="36"/>
  <c r="Y1054" i="36"/>
  <c r="AA1054" i="36"/>
  <c r="AC1054" i="36"/>
  <c r="AE1054" i="36"/>
  <c r="AG1054" i="36"/>
  <c r="AI1054" i="36"/>
  <c r="AK1054" i="36"/>
  <c r="AM1054" i="36"/>
  <c r="AO1054" i="36"/>
  <c r="AQ1054" i="36"/>
  <c r="AS1054" i="36"/>
  <c r="AU1054" i="36"/>
  <c r="AW1054" i="36"/>
  <c r="AY1054" i="36"/>
  <c r="BA1054" i="36"/>
  <c r="K1055" i="36"/>
  <c r="M1055" i="36"/>
  <c r="O1055" i="36"/>
  <c r="Q1055" i="36"/>
  <c r="S1055" i="36"/>
  <c r="U1055" i="36"/>
  <c r="W1055" i="36"/>
  <c r="Y1055" i="36"/>
  <c r="AA1055" i="36"/>
  <c r="AC1055" i="36"/>
  <c r="AE1055" i="36"/>
  <c r="AG1055" i="36"/>
  <c r="AI1055" i="36"/>
  <c r="AK1055" i="36"/>
  <c r="AM1055" i="36"/>
  <c r="AO1055" i="36"/>
  <c r="AQ1055" i="36"/>
  <c r="AS1055" i="36"/>
  <c r="AU1055" i="36"/>
  <c r="AW1055" i="36"/>
  <c r="AY1055" i="36"/>
  <c r="BA1055" i="36"/>
  <c r="K1056" i="36"/>
  <c r="M1056" i="36"/>
  <c r="O1056" i="36"/>
  <c r="Q1056" i="36"/>
  <c r="S1056" i="36"/>
  <c r="U1056" i="36"/>
  <c r="W1056" i="36"/>
  <c r="Y1056" i="36"/>
  <c r="AA1056" i="36"/>
  <c r="AC1056" i="36"/>
  <c r="AE1056" i="36"/>
  <c r="AG1056" i="36"/>
  <c r="AI1056" i="36"/>
  <c r="AK1056" i="36"/>
  <c r="AM1056" i="36"/>
  <c r="AO1056" i="36"/>
  <c r="AQ1056" i="36"/>
  <c r="AS1056" i="36"/>
  <c r="AU1056" i="36"/>
  <c r="AW1056" i="36"/>
  <c r="AY1056" i="36"/>
  <c r="BA1056" i="36"/>
  <c r="K1057" i="36"/>
  <c r="M1057" i="36"/>
  <c r="O1057" i="36"/>
  <c r="Q1057" i="36"/>
  <c r="S1057" i="36"/>
  <c r="U1057" i="36"/>
  <c r="W1057" i="36"/>
  <c r="Y1057" i="36"/>
  <c r="AA1057" i="36"/>
  <c r="AC1057" i="36"/>
  <c r="AE1057" i="36"/>
  <c r="AG1057" i="36"/>
  <c r="AI1057" i="36"/>
  <c r="AK1057" i="36"/>
  <c r="AM1057" i="36"/>
  <c r="AO1057" i="36"/>
  <c r="AQ1057" i="36"/>
  <c r="AS1057" i="36"/>
  <c r="AU1057" i="36"/>
  <c r="AW1057" i="36"/>
  <c r="AY1057" i="36"/>
  <c r="BA1057" i="36"/>
  <c r="K1058" i="36"/>
  <c r="M1058" i="36"/>
  <c r="O1058" i="36"/>
  <c r="Q1058" i="36"/>
  <c r="S1058" i="36"/>
  <c r="U1058" i="36"/>
  <c r="W1058" i="36"/>
  <c r="Y1058" i="36"/>
  <c r="AA1058" i="36"/>
  <c r="AC1058" i="36"/>
  <c r="AE1058" i="36"/>
  <c r="AG1058" i="36"/>
  <c r="AI1058" i="36"/>
  <c r="AK1058" i="36"/>
  <c r="AM1058" i="36"/>
  <c r="AO1058" i="36"/>
  <c r="AQ1058" i="36"/>
  <c r="AS1058" i="36"/>
  <c r="AU1058" i="36"/>
  <c r="AW1058" i="36"/>
  <c r="AY1058" i="36"/>
  <c r="BA1058" i="36"/>
  <c r="K1059" i="36"/>
  <c r="M1059" i="36"/>
  <c r="O1059" i="36"/>
  <c r="Q1059" i="36"/>
  <c r="S1059" i="36"/>
  <c r="U1059" i="36"/>
  <c r="W1059" i="36"/>
  <c r="Y1059" i="36"/>
  <c r="AA1059" i="36"/>
  <c r="AC1059" i="36"/>
  <c r="AE1059" i="36"/>
  <c r="AG1059" i="36"/>
  <c r="AI1059" i="36"/>
  <c r="AK1059" i="36"/>
  <c r="AM1059" i="36"/>
  <c r="AO1059" i="36"/>
  <c r="AQ1059" i="36"/>
  <c r="AS1059" i="36"/>
  <c r="AU1059" i="36"/>
  <c r="AW1059" i="36"/>
  <c r="AY1059" i="36"/>
  <c r="BA1059" i="36"/>
  <c r="K1060" i="36"/>
  <c r="M1060" i="36"/>
  <c r="O1060" i="36"/>
  <c r="Q1060" i="36"/>
  <c r="S1060" i="36"/>
  <c r="U1060" i="36"/>
  <c r="W1060" i="36"/>
  <c r="Y1060" i="36"/>
  <c r="AA1060" i="36"/>
  <c r="AC1060" i="36"/>
  <c r="AE1060" i="36"/>
  <c r="AG1060" i="36"/>
  <c r="AI1060" i="36"/>
  <c r="AK1060" i="36"/>
  <c r="AM1060" i="36"/>
  <c r="AO1060" i="36"/>
  <c r="AQ1060" i="36"/>
  <c r="AS1060" i="36"/>
  <c r="AU1060" i="36"/>
  <c r="AW1060" i="36"/>
  <c r="AY1060" i="36"/>
  <c r="BA1060" i="36"/>
  <c r="K1061" i="36"/>
  <c r="M1061" i="36"/>
  <c r="O1061" i="36"/>
  <c r="Q1061" i="36"/>
  <c r="S1061" i="36"/>
  <c r="U1061" i="36"/>
  <c r="W1061" i="36"/>
  <c r="Y1061" i="36"/>
  <c r="AA1061" i="36"/>
  <c r="AC1061" i="36"/>
  <c r="AE1061" i="36"/>
  <c r="AG1061" i="36"/>
  <c r="AI1061" i="36"/>
  <c r="AK1061" i="36"/>
  <c r="AM1061" i="36"/>
  <c r="AO1061" i="36"/>
  <c r="AQ1061" i="36"/>
  <c r="AS1061" i="36"/>
  <c r="AU1061" i="36"/>
  <c r="AW1061" i="36"/>
  <c r="AY1061" i="36"/>
  <c r="BA1061" i="36"/>
  <c r="K1062" i="36"/>
  <c r="M1062" i="36"/>
  <c r="O1062" i="36"/>
  <c r="Q1062" i="36"/>
  <c r="S1062" i="36"/>
  <c r="U1062" i="36"/>
  <c r="W1062" i="36"/>
  <c r="Y1062" i="36"/>
  <c r="AA1062" i="36"/>
  <c r="AC1062" i="36"/>
  <c r="AE1062" i="36"/>
  <c r="AG1062" i="36"/>
  <c r="AI1062" i="36"/>
  <c r="AK1062" i="36"/>
  <c r="AM1062" i="36"/>
  <c r="AO1062" i="36"/>
  <c r="AQ1062" i="36"/>
  <c r="AS1062" i="36"/>
  <c r="AU1062" i="36"/>
  <c r="AW1062" i="36"/>
  <c r="AY1062" i="36"/>
  <c r="BA1062" i="36"/>
  <c r="K1063" i="36"/>
  <c r="M1063" i="36"/>
  <c r="O1063" i="36"/>
  <c r="Q1063" i="36"/>
  <c r="S1063" i="36"/>
  <c r="U1063" i="36"/>
  <c r="W1063" i="36"/>
  <c r="Y1063" i="36"/>
  <c r="AA1063" i="36"/>
  <c r="AC1063" i="36"/>
  <c r="AE1063" i="36"/>
  <c r="AG1063" i="36"/>
  <c r="AI1063" i="36"/>
  <c r="AK1063" i="36"/>
  <c r="AM1063" i="36"/>
  <c r="AO1063" i="36"/>
  <c r="AQ1063" i="36"/>
  <c r="AS1063" i="36"/>
  <c r="AU1063" i="36"/>
  <c r="AW1063" i="36"/>
  <c r="AY1063" i="36"/>
  <c r="BA1063" i="36"/>
  <c r="K1064" i="36"/>
  <c r="M1064" i="36"/>
  <c r="O1064" i="36"/>
  <c r="Q1064" i="36"/>
  <c r="S1064" i="36"/>
  <c r="U1064" i="36"/>
  <c r="W1064" i="36"/>
  <c r="Y1064" i="36"/>
  <c r="AA1064" i="36"/>
  <c r="AC1064" i="36"/>
  <c r="AE1064" i="36"/>
  <c r="AG1064" i="36"/>
  <c r="AI1064" i="36"/>
  <c r="AK1064" i="36"/>
  <c r="AM1064" i="36"/>
  <c r="AO1064" i="36"/>
  <c r="AQ1064" i="36"/>
  <c r="AS1064" i="36"/>
  <c r="AU1064" i="36"/>
  <c r="AW1064" i="36"/>
  <c r="AY1064" i="36"/>
  <c r="BA1064" i="36"/>
  <c r="K1065" i="36"/>
  <c r="M1065" i="36"/>
  <c r="O1065" i="36"/>
  <c r="Q1065" i="36"/>
  <c r="S1065" i="36"/>
  <c r="U1065" i="36"/>
  <c r="W1065" i="36"/>
  <c r="Y1065" i="36"/>
  <c r="AA1065" i="36"/>
  <c r="AC1065" i="36"/>
  <c r="AE1065" i="36"/>
  <c r="AG1065" i="36"/>
  <c r="AI1065" i="36"/>
  <c r="AK1065" i="36"/>
  <c r="AM1065" i="36"/>
  <c r="AO1065" i="36"/>
  <c r="AQ1065" i="36"/>
  <c r="AS1065" i="36"/>
  <c r="AU1065" i="36"/>
  <c r="AW1065" i="36"/>
  <c r="AY1065" i="36"/>
  <c r="BA1065" i="36"/>
  <c r="K1066" i="36"/>
  <c r="M1066" i="36"/>
  <c r="O1066" i="36"/>
  <c r="Q1066" i="36"/>
  <c r="S1066" i="36"/>
  <c r="U1066" i="36"/>
  <c r="W1066" i="36"/>
  <c r="Y1066" i="36"/>
  <c r="AA1066" i="36"/>
  <c r="AC1066" i="36"/>
  <c r="AE1066" i="36"/>
  <c r="AG1066" i="36"/>
  <c r="AI1066" i="36"/>
  <c r="AK1066" i="36"/>
  <c r="AM1066" i="36"/>
  <c r="AO1066" i="36"/>
  <c r="AQ1066" i="36"/>
  <c r="AS1066" i="36"/>
  <c r="AU1066" i="36"/>
  <c r="AW1066" i="36"/>
  <c r="AY1066" i="36"/>
  <c r="BA1066" i="36"/>
  <c r="K1067" i="36"/>
  <c r="M1067" i="36"/>
  <c r="O1067" i="36"/>
  <c r="Q1067" i="36"/>
  <c r="S1067" i="36"/>
  <c r="U1067" i="36"/>
  <c r="W1067" i="36"/>
  <c r="Y1067" i="36"/>
  <c r="AA1067" i="36"/>
  <c r="AC1067" i="36"/>
  <c r="AE1067" i="36"/>
  <c r="AG1067" i="36"/>
  <c r="AI1067" i="36"/>
  <c r="AK1067" i="36"/>
  <c r="AM1067" i="36"/>
  <c r="AO1067" i="36"/>
  <c r="AQ1067" i="36"/>
  <c r="AS1067" i="36"/>
  <c r="AU1067" i="36"/>
  <c r="AW1067" i="36"/>
  <c r="AY1067" i="36"/>
  <c r="BA1067" i="36"/>
  <c r="K1068" i="36"/>
  <c r="M1068" i="36"/>
  <c r="O1068" i="36"/>
  <c r="Q1068" i="36"/>
  <c r="S1068" i="36"/>
  <c r="U1068" i="36"/>
  <c r="W1068" i="36"/>
  <c r="Y1068" i="36"/>
  <c r="AA1068" i="36"/>
  <c r="AC1068" i="36"/>
  <c r="AE1068" i="36"/>
  <c r="AG1068" i="36"/>
  <c r="AI1068" i="36"/>
  <c r="AK1068" i="36"/>
  <c r="AM1068" i="36"/>
  <c r="AO1068" i="36"/>
  <c r="AQ1068" i="36"/>
  <c r="AS1068" i="36"/>
  <c r="AU1068" i="36"/>
  <c r="AW1068" i="36"/>
  <c r="AY1068" i="36"/>
  <c r="BA1068" i="36"/>
  <c r="K1069" i="36"/>
  <c r="M1069" i="36"/>
  <c r="O1069" i="36"/>
  <c r="Q1069" i="36"/>
  <c r="S1069" i="36"/>
  <c r="U1069" i="36"/>
  <c r="W1069" i="36"/>
  <c r="Y1069" i="36"/>
  <c r="AA1069" i="36"/>
  <c r="AC1069" i="36"/>
  <c r="AE1069" i="36"/>
  <c r="AG1069" i="36"/>
  <c r="AI1069" i="36"/>
  <c r="AK1069" i="36"/>
  <c r="AM1069" i="36"/>
  <c r="AO1069" i="36"/>
  <c r="AQ1069" i="36"/>
  <c r="AS1069" i="36"/>
  <c r="AU1069" i="36"/>
  <c r="AW1069" i="36"/>
  <c r="AY1069" i="36"/>
  <c r="BA1069" i="36"/>
  <c r="K1070" i="36"/>
  <c r="M1070" i="36"/>
  <c r="O1070" i="36"/>
  <c r="Q1070" i="36"/>
  <c r="S1070" i="36"/>
  <c r="U1070" i="36"/>
  <c r="W1070" i="36"/>
  <c r="Y1070" i="36"/>
  <c r="AA1070" i="36"/>
  <c r="AC1070" i="36"/>
  <c r="AE1070" i="36"/>
  <c r="AG1070" i="36"/>
  <c r="AI1070" i="36"/>
  <c r="AK1070" i="36"/>
  <c r="AM1070" i="36"/>
  <c r="AO1070" i="36"/>
  <c r="AQ1070" i="36"/>
  <c r="AS1070" i="36"/>
  <c r="AU1070" i="36"/>
  <c r="AW1070" i="36"/>
  <c r="AY1070" i="36"/>
  <c r="BA1070" i="36"/>
  <c r="K1071" i="36"/>
  <c r="M1071" i="36"/>
  <c r="O1071" i="36"/>
  <c r="Q1071" i="36"/>
  <c r="S1071" i="36"/>
  <c r="U1071" i="36"/>
  <c r="W1071" i="36"/>
  <c r="Y1071" i="36"/>
  <c r="AA1071" i="36"/>
  <c r="AC1071" i="36"/>
  <c r="AE1071" i="36"/>
  <c r="AG1071" i="36"/>
  <c r="AI1071" i="36"/>
  <c r="AK1071" i="36"/>
  <c r="AM1071" i="36"/>
  <c r="AO1071" i="36"/>
  <c r="AQ1071" i="36"/>
  <c r="AS1071" i="36"/>
  <c r="AU1071" i="36"/>
  <c r="AW1071" i="36"/>
  <c r="AY1071" i="36"/>
  <c r="BA1071" i="36"/>
  <c r="K1072" i="36"/>
  <c r="M1072" i="36"/>
  <c r="O1072" i="36"/>
  <c r="Q1072" i="36"/>
  <c r="S1072" i="36"/>
  <c r="U1072" i="36"/>
  <c r="W1072" i="36"/>
  <c r="Y1072" i="36"/>
  <c r="AA1072" i="36"/>
  <c r="AC1072" i="36"/>
  <c r="AE1072" i="36"/>
  <c r="AG1072" i="36"/>
  <c r="AI1072" i="36"/>
  <c r="AK1072" i="36"/>
  <c r="AM1072" i="36"/>
  <c r="AO1072" i="36"/>
  <c r="AQ1072" i="36"/>
  <c r="AS1072" i="36"/>
  <c r="AU1072" i="36"/>
  <c r="AW1072" i="36"/>
  <c r="AY1072" i="36"/>
  <c r="BA1072" i="36"/>
  <c r="K1073" i="36"/>
  <c r="M1073" i="36"/>
  <c r="O1073" i="36"/>
  <c r="Q1073" i="36"/>
  <c r="S1073" i="36"/>
  <c r="U1073" i="36"/>
  <c r="W1073" i="36"/>
  <c r="Y1073" i="36"/>
  <c r="AA1073" i="36"/>
  <c r="AC1073" i="36"/>
  <c r="AE1073" i="36"/>
  <c r="AG1073" i="36"/>
  <c r="AI1073" i="36"/>
  <c r="AK1073" i="36"/>
  <c r="AM1073" i="36"/>
  <c r="AO1073" i="36"/>
  <c r="AQ1073" i="36"/>
  <c r="AS1073" i="36"/>
  <c r="AU1073" i="36"/>
  <c r="AW1073" i="36"/>
  <c r="AY1073" i="36"/>
  <c r="BA1073" i="36"/>
  <c r="K1074" i="36"/>
  <c r="M1074" i="36"/>
  <c r="O1074" i="36"/>
  <c r="Q1074" i="36"/>
  <c r="S1074" i="36"/>
  <c r="U1074" i="36"/>
  <c r="W1074" i="36"/>
  <c r="Y1074" i="36"/>
  <c r="AA1074" i="36"/>
  <c r="AC1074" i="36"/>
  <c r="AE1074" i="36"/>
  <c r="AG1074" i="36"/>
  <c r="AI1074" i="36"/>
  <c r="AK1074" i="36"/>
  <c r="AM1074" i="36"/>
  <c r="AO1074" i="36"/>
  <c r="AQ1074" i="36"/>
  <c r="AS1074" i="36"/>
  <c r="AU1074" i="36"/>
  <c r="AW1074" i="36"/>
  <c r="AY1074" i="36"/>
  <c r="BA1074" i="36"/>
  <c r="K1075" i="36"/>
  <c r="M1075" i="36"/>
  <c r="O1075" i="36"/>
  <c r="Q1075" i="36"/>
  <c r="S1075" i="36"/>
  <c r="U1075" i="36"/>
  <c r="W1075" i="36"/>
  <c r="Y1075" i="36"/>
  <c r="AA1075" i="36"/>
  <c r="AC1075" i="36"/>
  <c r="AE1075" i="36"/>
  <c r="AG1075" i="36"/>
  <c r="AI1075" i="36"/>
  <c r="AK1075" i="36"/>
  <c r="AM1075" i="36"/>
  <c r="AO1075" i="36"/>
  <c r="AQ1075" i="36"/>
  <c r="AS1075" i="36"/>
  <c r="AU1075" i="36"/>
  <c r="AW1075" i="36"/>
  <c r="AY1075" i="36"/>
  <c r="BA1075" i="36"/>
  <c r="K1076" i="36"/>
  <c r="M1076" i="36"/>
  <c r="O1076" i="36"/>
  <c r="Q1076" i="36"/>
  <c r="S1076" i="36"/>
  <c r="U1076" i="36"/>
  <c r="W1076" i="36"/>
  <c r="Y1076" i="36"/>
  <c r="AA1076" i="36"/>
  <c r="AC1076" i="36"/>
  <c r="AE1076" i="36"/>
  <c r="AG1076" i="36"/>
  <c r="AI1076" i="36"/>
  <c r="AK1076" i="36"/>
  <c r="AM1076" i="36"/>
  <c r="AO1076" i="36"/>
  <c r="AQ1076" i="36"/>
  <c r="AS1076" i="36"/>
  <c r="AU1076" i="36"/>
  <c r="AW1076" i="36"/>
  <c r="AY1076" i="36"/>
  <c r="BA1076" i="36"/>
  <c r="K1077" i="36"/>
  <c r="M1077" i="36"/>
  <c r="O1077" i="36"/>
  <c r="Q1077" i="36"/>
  <c r="S1077" i="36"/>
  <c r="U1077" i="36"/>
  <c r="W1077" i="36"/>
  <c r="Y1077" i="36"/>
  <c r="AA1077" i="36"/>
  <c r="AC1077" i="36"/>
  <c r="AE1077" i="36"/>
  <c r="AG1077" i="36"/>
  <c r="AI1077" i="36"/>
  <c r="AK1077" i="36"/>
  <c r="AM1077" i="36"/>
  <c r="AO1077" i="36"/>
  <c r="AQ1077" i="36"/>
  <c r="AS1077" i="36"/>
  <c r="AU1077" i="36"/>
  <c r="AW1077" i="36"/>
  <c r="AY1077" i="36"/>
  <c r="BA1077" i="36"/>
  <c r="K1078" i="36"/>
  <c r="M1078" i="36"/>
  <c r="O1078" i="36"/>
  <c r="Q1078" i="36"/>
  <c r="S1078" i="36"/>
  <c r="U1078" i="36"/>
  <c r="W1078" i="36"/>
  <c r="Y1078" i="36"/>
  <c r="AA1078" i="36"/>
  <c r="AC1078" i="36"/>
  <c r="AE1078" i="36"/>
  <c r="AG1078" i="36"/>
  <c r="AI1078" i="36"/>
  <c r="AK1078" i="36"/>
  <c r="AM1078" i="36"/>
  <c r="AO1078" i="36"/>
  <c r="AQ1078" i="36"/>
  <c r="AS1078" i="36"/>
  <c r="AU1078" i="36"/>
  <c r="AW1078" i="36"/>
  <c r="AY1078" i="36"/>
  <c r="BA1078" i="36"/>
  <c r="K1079" i="36"/>
  <c r="M1079" i="36"/>
  <c r="O1079" i="36"/>
  <c r="Q1079" i="36"/>
  <c r="S1079" i="36"/>
  <c r="U1079" i="36"/>
  <c r="W1079" i="36"/>
  <c r="Y1079" i="36"/>
  <c r="AA1079" i="36"/>
  <c r="AC1079" i="36"/>
  <c r="AE1079" i="36"/>
  <c r="AG1079" i="36"/>
  <c r="AI1079" i="36"/>
  <c r="AK1079" i="36"/>
  <c r="AM1079" i="36"/>
  <c r="AO1079" i="36"/>
  <c r="AQ1079" i="36"/>
  <c r="AS1079" i="36"/>
  <c r="AU1079" i="36"/>
  <c r="AW1079" i="36"/>
  <c r="AY1079" i="36"/>
  <c r="BA1079" i="36"/>
  <c r="K1080" i="36"/>
  <c r="M1080" i="36"/>
  <c r="O1080" i="36"/>
  <c r="Q1080" i="36"/>
  <c r="S1080" i="36"/>
  <c r="U1080" i="36"/>
  <c r="W1080" i="36"/>
  <c r="Y1080" i="36"/>
  <c r="AA1080" i="36"/>
  <c r="AC1080" i="36"/>
  <c r="AE1080" i="36"/>
  <c r="AG1080" i="36"/>
  <c r="AI1080" i="36"/>
  <c r="AK1080" i="36"/>
  <c r="AM1080" i="36"/>
  <c r="AO1080" i="36"/>
  <c r="AQ1080" i="36"/>
  <c r="AS1080" i="36"/>
  <c r="AU1080" i="36"/>
  <c r="AW1080" i="36"/>
  <c r="AY1080" i="36"/>
  <c r="BA1080" i="36"/>
  <c r="K1081" i="36"/>
  <c r="M1081" i="36"/>
  <c r="O1081" i="36"/>
  <c r="Q1081" i="36"/>
  <c r="S1081" i="36"/>
  <c r="U1081" i="36"/>
  <c r="W1081" i="36"/>
  <c r="Y1081" i="36"/>
  <c r="AA1081" i="36"/>
  <c r="AC1081" i="36"/>
  <c r="AE1081" i="36"/>
  <c r="AG1081" i="36"/>
  <c r="AI1081" i="36"/>
  <c r="AK1081" i="36"/>
  <c r="AM1081" i="36"/>
  <c r="AO1081" i="36"/>
  <c r="AQ1081" i="36"/>
  <c r="AS1081" i="36"/>
  <c r="AU1081" i="36"/>
  <c r="AW1081" i="36"/>
  <c r="AY1081" i="36"/>
  <c r="BA1081" i="36"/>
  <c r="K1082" i="36"/>
  <c r="M1082" i="36"/>
  <c r="O1082" i="36"/>
  <c r="Q1082" i="36"/>
  <c r="S1082" i="36"/>
  <c r="U1082" i="36"/>
  <c r="W1082" i="36"/>
  <c r="Y1082" i="36"/>
  <c r="AA1082" i="36"/>
  <c r="AC1082" i="36"/>
  <c r="AE1082" i="36"/>
  <c r="AG1082" i="36"/>
  <c r="AI1082" i="36"/>
  <c r="AK1082" i="36"/>
  <c r="AM1082" i="36"/>
  <c r="AO1082" i="36"/>
  <c r="AQ1082" i="36"/>
  <c r="AS1082" i="36"/>
  <c r="AU1082" i="36"/>
  <c r="AW1082" i="36"/>
  <c r="AY1082" i="36"/>
  <c r="BA1082" i="36"/>
  <c r="K1083" i="36"/>
  <c r="M1083" i="36"/>
  <c r="O1083" i="36"/>
  <c r="Q1083" i="36"/>
  <c r="S1083" i="36"/>
  <c r="U1083" i="36"/>
  <c r="W1083" i="36"/>
  <c r="Y1083" i="36"/>
  <c r="AA1083" i="36"/>
  <c r="AC1083" i="36"/>
  <c r="AE1083" i="36"/>
  <c r="AG1083" i="36"/>
  <c r="AI1083" i="36"/>
  <c r="AK1083" i="36"/>
  <c r="AM1083" i="36"/>
  <c r="AO1083" i="36"/>
  <c r="AQ1083" i="36"/>
  <c r="AS1083" i="36"/>
  <c r="AU1083" i="36"/>
  <c r="AW1083" i="36"/>
  <c r="AY1083" i="36"/>
  <c r="BA1083" i="36"/>
  <c r="K1084" i="36"/>
  <c r="M1084" i="36"/>
  <c r="O1084" i="36"/>
  <c r="Q1084" i="36"/>
  <c r="S1084" i="36"/>
  <c r="U1084" i="36"/>
  <c r="W1084" i="36"/>
  <c r="Y1084" i="36"/>
  <c r="AA1084" i="36"/>
  <c r="AC1084" i="36"/>
  <c r="AE1084" i="36"/>
  <c r="AG1084" i="36"/>
  <c r="AI1084" i="36"/>
  <c r="AK1084" i="36"/>
  <c r="AM1084" i="36"/>
  <c r="AO1084" i="36"/>
  <c r="AQ1084" i="36"/>
  <c r="AS1084" i="36"/>
  <c r="AU1084" i="36"/>
  <c r="AW1084" i="36"/>
  <c r="AY1084" i="36"/>
  <c r="BA1084" i="36"/>
  <c r="K1085" i="36"/>
  <c r="M1085" i="36"/>
  <c r="O1085" i="36"/>
  <c r="Q1085" i="36"/>
  <c r="S1085" i="36"/>
  <c r="U1085" i="36"/>
  <c r="W1085" i="36"/>
  <c r="Y1085" i="36"/>
  <c r="AA1085" i="36"/>
  <c r="AC1085" i="36"/>
  <c r="AE1085" i="36"/>
  <c r="AG1085" i="36"/>
  <c r="AI1085" i="36"/>
  <c r="AK1085" i="36"/>
  <c r="AM1085" i="36"/>
  <c r="AO1085" i="36"/>
  <c r="AQ1085" i="36"/>
  <c r="AS1085" i="36"/>
  <c r="AU1085" i="36"/>
  <c r="AW1085" i="36"/>
  <c r="AY1085" i="36"/>
  <c r="BA1085" i="36"/>
  <c r="K1086" i="36"/>
  <c r="M1086" i="36"/>
  <c r="O1086" i="36"/>
  <c r="Q1086" i="36"/>
  <c r="S1086" i="36"/>
  <c r="U1086" i="36"/>
  <c r="W1086" i="36"/>
  <c r="Y1086" i="36"/>
  <c r="AA1086" i="36"/>
  <c r="AC1086" i="36"/>
  <c r="AE1086" i="36"/>
  <c r="AG1086" i="36"/>
  <c r="AI1086" i="36"/>
  <c r="AK1086" i="36"/>
  <c r="AM1086" i="36"/>
  <c r="AO1086" i="36"/>
  <c r="AQ1086" i="36"/>
  <c r="AS1086" i="36"/>
  <c r="AU1086" i="36"/>
  <c r="AW1086" i="36"/>
  <c r="AY1086" i="36"/>
  <c r="BA1086" i="36"/>
  <c r="K1087" i="36"/>
  <c r="M1087" i="36"/>
  <c r="O1087" i="36"/>
  <c r="Q1087" i="36"/>
  <c r="S1087" i="36"/>
  <c r="U1087" i="36"/>
  <c r="W1087" i="36"/>
  <c r="Y1087" i="36"/>
  <c r="AA1087" i="36"/>
  <c r="AC1087" i="36"/>
  <c r="AE1087" i="36"/>
  <c r="AG1087" i="36"/>
  <c r="AI1087" i="36"/>
  <c r="AK1087" i="36"/>
  <c r="AM1087" i="36"/>
  <c r="AO1087" i="36"/>
  <c r="AQ1087" i="36"/>
  <c r="AS1087" i="36"/>
  <c r="AU1087" i="36"/>
  <c r="AW1087" i="36"/>
  <c r="AY1087" i="36"/>
  <c r="BA1087" i="36"/>
  <c r="K1088" i="36"/>
  <c r="M1088" i="36"/>
  <c r="O1088" i="36"/>
  <c r="Q1088" i="36"/>
  <c r="S1088" i="36"/>
  <c r="U1088" i="36"/>
  <c r="W1088" i="36"/>
  <c r="Y1088" i="36"/>
  <c r="AA1088" i="36"/>
  <c r="AC1088" i="36"/>
  <c r="AE1088" i="36"/>
  <c r="AG1088" i="36"/>
  <c r="AI1088" i="36"/>
  <c r="AK1088" i="36"/>
  <c r="AM1088" i="36"/>
  <c r="AO1088" i="36"/>
  <c r="AQ1088" i="36"/>
  <c r="AS1088" i="36"/>
  <c r="AU1088" i="36"/>
  <c r="AW1088" i="36"/>
  <c r="AY1088" i="36"/>
  <c r="BA1088" i="36"/>
  <c r="K1089" i="36"/>
  <c r="M1089" i="36"/>
  <c r="O1089" i="36"/>
  <c r="Q1089" i="36"/>
  <c r="S1089" i="36"/>
  <c r="U1089" i="36"/>
  <c r="W1089" i="36"/>
  <c r="Y1089" i="36"/>
  <c r="AA1089" i="36"/>
  <c r="AC1089" i="36"/>
  <c r="AE1089" i="36"/>
  <c r="AG1089" i="36"/>
  <c r="AI1089" i="36"/>
  <c r="AK1089" i="36"/>
  <c r="AM1089" i="36"/>
  <c r="AO1089" i="36"/>
  <c r="AQ1089" i="36"/>
  <c r="AS1089" i="36"/>
  <c r="AU1089" i="36"/>
  <c r="AW1089" i="36"/>
  <c r="AY1089" i="36"/>
  <c r="BA1089" i="36"/>
  <c r="K1090" i="36"/>
  <c r="M1090" i="36"/>
  <c r="O1090" i="36"/>
  <c r="Q1090" i="36"/>
  <c r="S1090" i="36"/>
  <c r="U1090" i="36"/>
  <c r="W1090" i="36"/>
  <c r="Y1090" i="36"/>
  <c r="AA1090" i="36"/>
  <c r="AC1090" i="36"/>
  <c r="AE1090" i="36"/>
  <c r="AG1090" i="36"/>
  <c r="AI1090" i="36"/>
  <c r="AK1090" i="36"/>
  <c r="AM1090" i="36"/>
  <c r="AO1090" i="36"/>
  <c r="AQ1090" i="36"/>
  <c r="AS1090" i="36"/>
  <c r="AU1090" i="36"/>
  <c r="AW1090" i="36"/>
  <c r="AY1090" i="36"/>
  <c r="BA1090" i="36"/>
  <c r="K1091" i="36"/>
  <c r="M1091" i="36"/>
  <c r="O1091" i="36"/>
  <c r="Q1091" i="36"/>
  <c r="S1091" i="36"/>
  <c r="U1091" i="36"/>
  <c r="W1091" i="36"/>
  <c r="Y1091" i="36"/>
  <c r="AA1091" i="36"/>
  <c r="AC1091" i="36"/>
  <c r="AE1091" i="36"/>
  <c r="AG1091" i="36"/>
  <c r="AI1091" i="36"/>
  <c r="AK1091" i="36"/>
  <c r="AM1091" i="36"/>
  <c r="AO1091" i="36"/>
  <c r="AQ1091" i="36"/>
  <c r="AS1091" i="36"/>
  <c r="AU1091" i="36"/>
  <c r="AW1091" i="36"/>
  <c r="AY1091" i="36"/>
  <c r="BA1091" i="36"/>
  <c r="K1092" i="36"/>
  <c r="M1092" i="36"/>
  <c r="O1092" i="36"/>
  <c r="Q1092" i="36"/>
  <c r="S1092" i="36"/>
  <c r="U1092" i="36"/>
  <c r="W1092" i="36"/>
  <c r="Y1092" i="36"/>
  <c r="AA1092" i="36"/>
  <c r="AC1092" i="36"/>
  <c r="AE1092" i="36"/>
  <c r="AG1092" i="36"/>
  <c r="AI1092" i="36"/>
  <c r="AK1092" i="36"/>
  <c r="AM1092" i="36"/>
  <c r="AO1092" i="36"/>
  <c r="AQ1092" i="36"/>
  <c r="AS1092" i="36"/>
  <c r="AU1092" i="36"/>
  <c r="AW1092" i="36"/>
  <c r="AY1092" i="36"/>
  <c r="BA1092" i="36"/>
  <c r="K1093" i="36"/>
  <c r="M1093" i="36"/>
  <c r="O1093" i="36"/>
  <c r="Q1093" i="36"/>
  <c r="S1093" i="36"/>
  <c r="U1093" i="36"/>
  <c r="W1093" i="36"/>
  <c r="Y1093" i="36"/>
  <c r="AA1093" i="36"/>
  <c r="AC1093" i="36"/>
  <c r="AE1093" i="36"/>
  <c r="AG1093" i="36"/>
  <c r="AI1093" i="36"/>
  <c r="AK1093" i="36"/>
  <c r="AM1093" i="36"/>
  <c r="AO1093" i="36"/>
  <c r="AQ1093" i="36"/>
  <c r="AS1093" i="36"/>
  <c r="AU1093" i="36"/>
  <c r="AW1093" i="36"/>
  <c r="AY1093" i="36"/>
  <c r="BA1093" i="36"/>
  <c r="K1094" i="36"/>
  <c r="M1094" i="36"/>
  <c r="O1094" i="36"/>
  <c r="Q1094" i="36"/>
  <c r="S1094" i="36"/>
  <c r="U1094" i="36"/>
  <c r="W1094" i="36"/>
  <c r="Y1094" i="36"/>
  <c r="AA1094" i="36"/>
  <c r="AC1094" i="36"/>
  <c r="AE1094" i="36"/>
  <c r="AG1094" i="36"/>
  <c r="AI1094" i="36"/>
  <c r="AK1094" i="36"/>
  <c r="AM1094" i="36"/>
  <c r="AO1094" i="36"/>
  <c r="AQ1094" i="36"/>
  <c r="AS1094" i="36"/>
  <c r="AU1094" i="36"/>
  <c r="AW1094" i="36"/>
  <c r="AY1094" i="36"/>
  <c r="BA1094" i="36"/>
  <c r="K1095" i="36"/>
  <c r="M1095" i="36"/>
  <c r="O1095" i="36"/>
  <c r="Q1095" i="36"/>
  <c r="S1095" i="36"/>
  <c r="U1095" i="36"/>
  <c r="W1095" i="36"/>
  <c r="Y1095" i="36"/>
  <c r="AA1095" i="36"/>
  <c r="AC1095" i="36"/>
  <c r="AE1095" i="36"/>
  <c r="AG1095" i="36"/>
  <c r="AI1095" i="36"/>
  <c r="AK1095" i="36"/>
  <c r="AM1095" i="36"/>
  <c r="AO1095" i="36"/>
  <c r="AQ1095" i="36"/>
  <c r="AS1095" i="36"/>
  <c r="AU1095" i="36"/>
  <c r="AW1095" i="36"/>
  <c r="AY1095" i="36"/>
  <c r="BA1095" i="36"/>
  <c r="K1096" i="36"/>
  <c r="M1096" i="36"/>
  <c r="O1096" i="36"/>
  <c r="Q1096" i="36"/>
  <c r="S1096" i="36"/>
  <c r="U1096" i="36"/>
  <c r="W1096" i="36"/>
  <c r="Y1096" i="36"/>
  <c r="AA1096" i="36"/>
  <c r="AC1096" i="36"/>
  <c r="AE1096" i="36"/>
  <c r="AG1096" i="36"/>
  <c r="AI1096" i="36"/>
  <c r="AK1096" i="36"/>
  <c r="AM1096" i="36"/>
  <c r="AO1096" i="36"/>
  <c r="AQ1096" i="36"/>
  <c r="AS1096" i="36"/>
  <c r="AU1096" i="36"/>
  <c r="AW1096" i="36"/>
  <c r="AY1096" i="36"/>
  <c r="BA1096" i="36"/>
  <c r="K1097" i="36"/>
  <c r="M1097" i="36"/>
  <c r="O1097" i="36"/>
  <c r="Q1097" i="36"/>
  <c r="S1097" i="36"/>
  <c r="U1097" i="36"/>
  <c r="W1097" i="36"/>
  <c r="Y1097" i="36"/>
  <c r="AA1097" i="36"/>
  <c r="AC1097" i="36"/>
  <c r="AE1097" i="36"/>
  <c r="AG1097" i="36"/>
  <c r="AI1097" i="36"/>
  <c r="AK1097" i="36"/>
  <c r="AM1097" i="36"/>
  <c r="AO1097" i="36"/>
  <c r="AQ1097" i="36"/>
  <c r="AS1097" i="36"/>
  <c r="AU1097" i="36"/>
  <c r="AW1097" i="36"/>
  <c r="AY1097" i="36"/>
  <c r="BA1097" i="36"/>
  <c r="K1098" i="36"/>
  <c r="M1098" i="36"/>
  <c r="O1098" i="36"/>
  <c r="Q1098" i="36"/>
  <c r="S1098" i="36"/>
  <c r="U1098" i="36"/>
  <c r="W1098" i="36"/>
  <c r="Y1098" i="36"/>
  <c r="AA1098" i="36"/>
  <c r="AC1098" i="36"/>
  <c r="AE1098" i="36"/>
  <c r="AG1098" i="36"/>
  <c r="AI1098" i="36"/>
  <c r="AK1098" i="36"/>
  <c r="AM1098" i="36"/>
  <c r="AO1098" i="36"/>
  <c r="AQ1098" i="36"/>
  <c r="AS1098" i="36"/>
  <c r="AU1098" i="36"/>
  <c r="AW1098" i="36"/>
  <c r="AY1098" i="36"/>
  <c r="BA1098" i="36"/>
  <c r="K1099" i="36"/>
  <c r="M1099" i="36"/>
  <c r="O1099" i="36"/>
  <c r="Q1099" i="36"/>
  <c r="S1099" i="36"/>
  <c r="U1099" i="36"/>
  <c r="W1099" i="36"/>
  <c r="Y1099" i="36"/>
  <c r="AA1099" i="36"/>
  <c r="AC1099" i="36"/>
  <c r="AE1099" i="36"/>
  <c r="AG1099" i="36"/>
  <c r="AI1099" i="36"/>
  <c r="AK1099" i="36"/>
  <c r="AM1099" i="36"/>
  <c r="AO1099" i="36"/>
  <c r="AQ1099" i="36"/>
  <c r="AS1099" i="36"/>
  <c r="AU1099" i="36"/>
  <c r="AW1099" i="36"/>
  <c r="AY1099" i="36"/>
  <c r="BA1099" i="36"/>
  <c r="K1100" i="36"/>
  <c r="M1100" i="36"/>
  <c r="O1100" i="36"/>
  <c r="Q1100" i="36"/>
  <c r="S1100" i="36"/>
  <c r="U1100" i="36"/>
  <c r="W1100" i="36"/>
  <c r="Y1100" i="36"/>
  <c r="AA1100" i="36"/>
  <c r="AC1100" i="36"/>
  <c r="AE1100" i="36"/>
  <c r="AG1100" i="36"/>
  <c r="AI1100" i="36"/>
  <c r="AK1100" i="36"/>
  <c r="AM1100" i="36"/>
  <c r="AO1100" i="36"/>
  <c r="AQ1100" i="36"/>
  <c r="AS1100" i="36"/>
  <c r="AU1100" i="36"/>
  <c r="AW1100" i="36"/>
  <c r="AY1100" i="36"/>
  <c r="BA1100" i="36"/>
  <c r="K1101" i="36"/>
  <c r="M1101" i="36"/>
  <c r="O1101" i="36"/>
  <c r="Q1101" i="36"/>
  <c r="S1101" i="36"/>
  <c r="U1101" i="36"/>
  <c r="W1101" i="36"/>
  <c r="Y1101" i="36"/>
  <c r="AA1101" i="36"/>
  <c r="AC1101" i="36"/>
  <c r="AE1101" i="36"/>
  <c r="AG1101" i="36"/>
  <c r="AI1101" i="36"/>
  <c r="AK1101" i="36"/>
  <c r="AM1101" i="36"/>
  <c r="AO1101" i="36"/>
  <c r="AQ1101" i="36"/>
  <c r="AS1101" i="36"/>
  <c r="AU1101" i="36"/>
  <c r="AW1101" i="36"/>
  <c r="AY1101" i="36"/>
  <c r="BA1101" i="36"/>
  <c r="K1102" i="36"/>
  <c r="M1102" i="36"/>
  <c r="O1102" i="36"/>
  <c r="Q1102" i="36"/>
  <c r="S1102" i="36"/>
  <c r="U1102" i="36"/>
  <c r="W1102" i="36"/>
  <c r="Y1102" i="36"/>
  <c r="AA1102" i="36"/>
  <c r="AC1102" i="36"/>
  <c r="AE1102" i="36"/>
  <c r="AG1102" i="36"/>
  <c r="AI1102" i="36"/>
  <c r="AK1102" i="36"/>
  <c r="AM1102" i="36"/>
  <c r="AO1102" i="36"/>
  <c r="AQ1102" i="36"/>
  <c r="AS1102" i="36"/>
  <c r="AU1102" i="36"/>
  <c r="AW1102" i="36"/>
  <c r="AY1102" i="36"/>
  <c r="BA1102" i="36"/>
  <c r="K1103" i="36"/>
  <c r="M1103" i="36"/>
  <c r="O1103" i="36"/>
  <c r="Q1103" i="36"/>
  <c r="S1103" i="36"/>
  <c r="U1103" i="36"/>
  <c r="W1103" i="36"/>
  <c r="Y1103" i="36"/>
  <c r="AA1103" i="36"/>
  <c r="AC1103" i="36"/>
  <c r="AE1103" i="36"/>
  <c r="AG1103" i="36"/>
  <c r="AI1103" i="36"/>
  <c r="AK1103" i="36"/>
  <c r="AM1103" i="36"/>
  <c r="AO1103" i="36"/>
  <c r="AQ1103" i="36"/>
  <c r="AS1103" i="36"/>
  <c r="AU1103" i="36"/>
  <c r="AW1103" i="36"/>
  <c r="AY1103" i="36"/>
  <c r="BA1103" i="36"/>
  <c r="K1104" i="36"/>
  <c r="M1104" i="36"/>
  <c r="O1104" i="36"/>
  <c r="Q1104" i="36"/>
  <c r="S1104" i="36"/>
  <c r="U1104" i="36"/>
  <c r="W1104" i="36"/>
  <c r="Y1104" i="36"/>
  <c r="AA1104" i="36"/>
  <c r="AC1104" i="36"/>
  <c r="AE1104" i="36"/>
  <c r="AG1104" i="36"/>
  <c r="AI1104" i="36"/>
  <c r="AK1104" i="36"/>
  <c r="AM1104" i="36"/>
  <c r="AO1104" i="36"/>
  <c r="AQ1104" i="36"/>
  <c r="AS1104" i="36"/>
  <c r="AU1104" i="36"/>
  <c r="AW1104" i="36"/>
  <c r="AY1104" i="36"/>
  <c r="BA1104" i="36"/>
  <c r="K1105" i="36"/>
  <c r="M1105" i="36"/>
  <c r="O1105" i="36"/>
  <c r="Q1105" i="36"/>
  <c r="S1105" i="36"/>
  <c r="U1105" i="36"/>
  <c r="W1105" i="36"/>
  <c r="Y1105" i="36"/>
  <c r="AA1105" i="36"/>
  <c r="AC1105" i="36"/>
  <c r="AE1105" i="36"/>
  <c r="AG1105" i="36"/>
  <c r="AI1105" i="36"/>
  <c r="AK1105" i="36"/>
  <c r="AM1105" i="36"/>
  <c r="AO1105" i="36"/>
  <c r="AQ1105" i="36"/>
  <c r="AS1105" i="36"/>
  <c r="AU1105" i="36"/>
  <c r="AW1105" i="36"/>
  <c r="AY1105" i="36"/>
  <c r="BA1105" i="36"/>
  <c r="K1106" i="36"/>
  <c r="M1106" i="36"/>
  <c r="O1106" i="36"/>
  <c r="Q1106" i="36"/>
  <c r="S1106" i="36"/>
  <c r="U1106" i="36"/>
  <c r="W1106" i="36"/>
  <c r="Y1106" i="36"/>
  <c r="AA1106" i="36"/>
  <c r="AC1106" i="36"/>
  <c r="AE1106" i="36"/>
  <c r="AG1106" i="36"/>
  <c r="AI1106" i="36"/>
  <c r="AK1106" i="36"/>
  <c r="AM1106" i="36"/>
  <c r="AO1106" i="36"/>
  <c r="AQ1106" i="36"/>
  <c r="AS1106" i="36"/>
  <c r="AU1106" i="36"/>
  <c r="AW1106" i="36"/>
  <c r="AY1106" i="36"/>
  <c r="BA1106" i="36"/>
  <c r="K1107" i="36"/>
  <c r="M1107" i="36"/>
  <c r="O1107" i="36"/>
  <c r="Q1107" i="36"/>
  <c r="S1107" i="36"/>
  <c r="U1107" i="36"/>
  <c r="W1107" i="36"/>
  <c r="Y1107" i="36"/>
  <c r="AA1107" i="36"/>
  <c r="AC1107" i="36"/>
  <c r="AE1107" i="36"/>
  <c r="AG1107" i="36"/>
  <c r="AI1107" i="36"/>
  <c r="AK1107" i="36"/>
  <c r="AM1107" i="36"/>
  <c r="AO1107" i="36"/>
  <c r="AQ1107" i="36"/>
  <c r="AS1107" i="36"/>
  <c r="AU1107" i="36"/>
  <c r="AW1107" i="36"/>
  <c r="AY1107" i="36"/>
  <c r="BA1107" i="36"/>
  <c r="K1108" i="36"/>
  <c r="M1108" i="36"/>
  <c r="O1108" i="36"/>
  <c r="Q1108" i="36"/>
  <c r="S1108" i="36"/>
  <c r="U1108" i="36"/>
  <c r="W1108" i="36"/>
  <c r="Y1108" i="36"/>
  <c r="AA1108" i="36"/>
  <c r="AC1108" i="36"/>
  <c r="AE1108" i="36"/>
  <c r="AG1108" i="36"/>
  <c r="AI1108" i="36"/>
  <c r="AK1108" i="36"/>
  <c r="AM1108" i="36"/>
  <c r="AO1108" i="36"/>
  <c r="AQ1108" i="36"/>
  <c r="AS1108" i="36"/>
  <c r="AU1108" i="36"/>
  <c r="AW1108" i="36"/>
  <c r="AY1108" i="36"/>
  <c r="BA1108" i="36"/>
  <c r="K1109" i="36"/>
  <c r="M1109" i="36"/>
  <c r="O1109" i="36"/>
  <c r="Q1109" i="36"/>
  <c r="S1109" i="36"/>
  <c r="U1109" i="36"/>
  <c r="W1109" i="36"/>
  <c r="Y1109" i="36"/>
  <c r="AA1109" i="36"/>
  <c r="AC1109" i="36"/>
  <c r="AE1109" i="36"/>
  <c r="AG1109" i="36"/>
  <c r="AI1109" i="36"/>
  <c r="AK1109" i="36"/>
  <c r="AM1109" i="36"/>
  <c r="AO1109" i="36"/>
  <c r="AQ1109" i="36"/>
  <c r="AS1109" i="36"/>
  <c r="AU1109" i="36"/>
  <c r="AW1109" i="36"/>
  <c r="AY1109" i="36"/>
  <c r="BA1109" i="36"/>
  <c r="K1110" i="36"/>
  <c r="M1110" i="36"/>
  <c r="O1110" i="36"/>
  <c r="Q1110" i="36"/>
  <c r="S1110" i="36"/>
  <c r="U1110" i="36"/>
  <c r="W1110" i="36"/>
  <c r="Y1110" i="36"/>
  <c r="AA1110" i="36"/>
  <c r="AC1110" i="36"/>
  <c r="AE1110" i="36"/>
  <c r="AG1110" i="36"/>
  <c r="AI1110" i="36"/>
  <c r="AK1110" i="36"/>
  <c r="AM1110" i="36"/>
  <c r="AO1110" i="36"/>
  <c r="AQ1110" i="36"/>
  <c r="AS1110" i="36"/>
  <c r="AU1110" i="36"/>
  <c r="AW1110" i="36"/>
  <c r="AY1110" i="36"/>
  <c r="BA1110" i="36"/>
  <c r="K1111" i="36"/>
  <c r="M1111" i="36"/>
  <c r="O1111" i="36"/>
  <c r="Q1111" i="36"/>
  <c r="S1111" i="36"/>
  <c r="U1111" i="36"/>
  <c r="W1111" i="36"/>
  <c r="Y1111" i="36"/>
  <c r="AA1111" i="36"/>
  <c r="AC1111" i="36"/>
  <c r="AE1111" i="36"/>
  <c r="AG1111" i="36"/>
  <c r="AI1111" i="36"/>
  <c r="AK1111" i="36"/>
  <c r="AM1111" i="36"/>
  <c r="AO1111" i="36"/>
  <c r="AQ1111" i="36"/>
  <c r="AS1111" i="36"/>
  <c r="AU1111" i="36"/>
  <c r="AW1111" i="36"/>
  <c r="AY1111" i="36"/>
  <c r="BA1111" i="36"/>
  <c r="K1112" i="36"/>
  <c r="M1112" i="36"/>
  <c r="O1112" i="36"/>
  <c r="Q1112" i="36"/>
  <c r="S1112" i="36"/>
  <c r="U1112" i="36"/>
  <c r="W1112" i="36"/>
  <c r="Y1112" i="36"/>
  <c r="AA1112" i="36"/>
  <c r="AC1112" i="36"/>
  <c r="AE1112" i="36"/>
  <c r="AG1112" i="36"/>
  <c r="AI1112" i="36"/>
  <c r="AK1112" i="36"/>
  <c r="AM1112" i="36"/>
  <c r="AO1112" i="36"/>
  <c r="AQ1112" i="36"/>
  <c r="AS1112" i="36"/>
  <c r="AU1112" i="36"/>
  <c r="AW1112" i="36"/>
  <c r="AY1112" i="36"/>
  <c r="BA1112" i="36"/>
  <c r="K1113" i="36"/>
  <c r="M1113" i="36"/>
  <c r="O1113" i="36"/>
  <c r="Q1113" i="36"/>
  <c r="S1113" i="36"/>
  <c r="U1113" i="36"/>
  <c r="W1113" i="36"/>
  <c r="Y1113" i="36"/>
  <c r="AA1113" i="36"/>
  <c r="AC1113" i="36"/>
  <c r="AE1113" i="36"/>
  <c r="AG1113" i="36"/>
  <c r="AI1113" i="36"/>
  <c r="AK1113" i="36"/>
  <c r="AM1113" i="36"/>
  <c r="AO1113" i="36"/>
  <c r="AQ1113" i="36"/>
  <c r="AS1113" i="36"/>
  <c r="AU1113" i="36"/>
  <c r="AW1113" i="36"/>
  <c r="AY1113" i="36"/>
  <c r="BA1113" i="36"/>
  <c r="K1114" i="36"/>
  <c r="M1114" i="36"/>
  <c r="O1114" i="36"/>
  <c r="Q1114" i="36"/>
  <c r="S1114" i="36"/>
  <c r="U1114" i="36"/>
  <c r="W1114" i="36"/>
  <c r="Y1114" i="36"/>
  <c r="AA1114" i="36"/>
  <c r="AC1114" i="36"/>
  <c r="AE1114" i="36"/>
  <c r="AG1114" i="36"/>
  <c r="AI1114" i="36"/>
  <c r="AK1114" i="36"/>
  <c r="AM1114" i="36"/>
  <c r="AO1114" i="36"/>
  <c r="AQ1114" i="36"/>
  <c r="AS1114" i="36"/>
  <c r="AU1114" i="36"/>
  <c r="AW1114" i="36"/>
  <c r="AY1114" i="36"/>
  <c r="BA1114" i="36"/>
  <c r="K1115" i="36"/>
  <c r="M1115" i="36"/>
  <c r="O1115" i="36"/>
  <c r="Q1115" i="36"/>
  <c r="S1115" i="36"/>
  <c r="U1115" i="36"/>
  <c r="W1115" i="36"/>
  <c r="Y1115" i="36"/>
  <c r="AA1115" i="36"/>
  <c r="AC1115" i="36"/>
  <c r="AE1115" i="36"/>
  <c r="AG1115" i="36"/>
  <c r="AI1115" i="36"/>
  <c r="AK1115" i="36"/>
  <c r="AM1115" i="36"/>
  <c r="AO1115" i="36"/>
  <c r="AQ1115" i="36"/>
  <c r="AS1115" i="36"/>
  <c r="AU1115" i="36"/>
  <c r="AW1115" i="36"/>
  <c r="AY1115" i="36"/>
  <c r="BA1115" i="36"/>
  <c r="K1116" i="36"/>
  <c r="M1116" i="36"/>
  <c r="O1116" i="36"/>
  <c r="Q1116" i="36"/>
  <c r="S1116" i="36"/>
  <c r="U1116" i="36"/>
  <c r="W1116" i="36"/>
  <c r="Y1116" i="36"/>
  <c r="AA1116" i="36"/>
  <c r="AC1116" i="36"/>
  <c r="AE1116" i="36"/>
  <c r="AG1116" i="36"/>
  <c r="AI1116" i="36"/>
  <c r="AK1116" i="36"/>
  <c r="AM1116" i="36"/>
  <c r="AO1116" i="36"/>
  <c r="AQ1116" i="36"/>
  <c r="AS1116" i="36"/>
  <c r="AU1116" i="36"/>
  <c r="AW1116" i="36"/>
  <c r="AY1116" i="36"/>
  <c r="BA1116" i="36"/>
  <c r="K1117" i="36"/>
  <c r="M1117" i="36"/>
  <c r="O1117" i="36"/>
  <c r="Q1117" i="36"/>
  <c r="S1117" i="36"/>
  <c r="U1117" i="36"/>
  <c r="W1117" i="36"/>
  <c r="Y1117" i="36"/>
  <c r="AA1117" i="36"/>
  <c r="AC1117" i="36"/>
  <c r="AE1117" i="36"/>
  <c r="AG1117" i="36"/>
  <c r="AI1117" i="36"/>
  <c r="AK1117" i="36"/>
  <c r="AM1117" i="36"/>
  <c r="AO1117" i="36"/>
  <c r="AQ1117" i="36"/>
  <c r="AS1117" i="36"/>
  <c r="AU1117" i="36"/>
  <c r="AW1117" i="36"/>
  <c r="AY1117" i="36"/>
  <c r="BA1117" i="36"/>
  <c r="K1118" i="36"/>
  <c r="M1118" i="36"/>
  <c r="O1118" i="36"/>
  <c r="Q1118" i="36"/>
  <c r="S1118" i="36"/>
  <c r="U1118" i="36"/>
  <c r="W1118" i="36"/>
  <c r="Y1118" i="36"/>
  <c r="AA1118" i="36"/>
  <c r="AC1118" i="36"/>
  <c r="AE1118" i="36"/>
  <c r="AG1118" i="36"/>
  <c r="AI1118" i="36"/>
  <c r="AK1118" i="36"/>
  <c r="AM1118" i="36"/>
  <c r="AO1118" i="36"/>
  <c r="AQ1118" i="36"/>
  <c r="AS1118" i="36"/>
  <c r="AU1118" i="36"/>
  <c r="AW1118" i="36"/>
  <c r="AY1118" i="36"/>
  <c r="BA1118" i="36"/>
  <c r="K1119" i="36"/>
  <c r="M1119" i="36"/>
  <c r="O1119" i="36"/>
  <c r="Q1119" i="36"/>
  <c r="S1119" i="36"/>
  <c r="U1119" i="36"/>
  <c r="W1119" i="36"/>
  <c r="Y1119" i="36"/>
  <c r="AA1119" i="36"/>
  <c r="AC1119" i="36"/>
  <c r="AE1119" i="36"/>
  <c r="AG1119" i="36"/>
  <c r="AI1119" i="36"/>
  <c r="AK1119" i="36"/>
  <c r="AM1119" i="36"/>
  <c r="AO1119" i="36"/>
  <c r="AQ1119" i="36"/>
  <c r="AS1119" i="36"/>
  <c r="AU1119" i="36"/>
  <c r="AW1119" i="36"/>
  <c r="AY1119" i="36"/>
  <c r="BA1119" i="36"/>
  <c r="K1120" i="36"/>
  <c r="M1120" i="36"/>
  <c r="O1120" i="36"/>
  <c r="Q1120" i="36"/>
  <c r="S1120" i="36"/>
  <c r="U1120" i="36"/>
  <c r="W1120" i="36"/>
  <c r="Y1120" i="36"/>
  <c r="AA1120" i="36"/>
  <c r="AC1120" i="36"/>
  <c r="AE1120" i="36"/>
  <c r="AG1120" i="36"/>
  <c r="AI1120" i="36"/>
  <c r="AK1120" i="36"/>
  <c r="AM1120" i="36"/>
  <c r="AO1120" i="36"/>
  <c r="AQ1120" i="36"/>
  <c r="AS1120" i="36"/>
  <c r="AU1120" i="36"/>
  <c r="AW1120" i="36"/>
  <c r="AY1120" i="36"/>
  <c r="BA1120" i="36"/>
  <c r="K1121" i="36"/>
  <c r="M1121" i="36"/>
  <c r="O1121" i="36"/>
  <c r="Q1121" i="36"/>
  <c r="S1121" i="36"/>
  <c r="U1121" i="36"/>
  <c r="W1121" i="36"/>
  <c r="Y1121" i="36"/>
  <c r="AA1121" i="36"/>
  <c r="AC1121" i="36"/>
  <c r="AE1121" i="36"/>
  <c r="AG1121" i="36"/>
  <c r="AI1121" i="36"/>
  <c r="AK1121" i="36"/>
  <c r="AM1121" i="36"/>
  <c r="AO1121" i="36"/>
  <c r="AQ1121" i="36"/>
  <c r="AS1121" i="36"/>
  <c r="AU1121" i="36"/>
  <c r="AW1121" i="36"/>
  <c r="AY1121" i="36"/>
  <c r="BA1121" i="36"/>
  <c r="K1122" i="36"/>
  <c r="M1122" i="36"/>
  <c r="O1122" i="36"/>
  <c r="Q1122" i="36"/>
  <c r="S1122" i="36"/>
  <c r="U1122" i="36"/>
  <c r="W1122" i="36"/>
  <c r="Y1122" i="36"/>
  <c r="AA1122" i="36"/>
  <c r="AC1122" i="36"/>
  <c r="AE1122" i="36"/>
  <c r="AG1122" i="36"/>
  <c r="AI1122" i="36"/>
  <c r="AK1122" i="36"/>
  <c r="AM1122" i="36"/>
  <c r="AO1122" i="36"/>
  <c r="AQ1122" i="36"/>
  <c r="AS1122" i="36"/>
  <c r="AU1122" i="36"/>
  <c r="AW1122" i="36"/>
  <c r="AY1122" i="36"/>
  <c r="BA1122" i="36"/>
  <c r="K1123" i="36"/>
  <c r="M1123" i="36"/>
  <c r="O1123" i="36"/>
  <c r="Q1123" i="36"/>
  <c r="S1123" i="36"/>
  <c r="U1123" i="36"/>
  <c r="W1123" i="36"/>
  <c r="Y1123" i="36"/>
  <c r="AA1123" i="36"/>
  <c r="AC1123" i="36"/>
  <c r="AE1123" i="36"/>
  <c r="AG1123" i="36"/>
  <c r="AI1123" i="36"/>
  <c r="AK1123" i="36"/>
  <c r="AM1123" i="36"/>
  <c r="AO1123" i="36"/>
  <c r="AQ1123" i="36"/>
  <c r="AS1123" i="36"/>
  <c r="AU1123" i="36"/>
  <c r="AW1123" i="36"/>
  <c r="AY1123" i="36"/>
  <c r="BA1123" i="36"/>
  <c r="K1124" i="36"/>
  <c r="M1124" i="36"/>
  <c r="O1124" i="36"/>
  <c r="Q1124" i="36"/>
  <c r="S1124" i="36"/>
  <c r="U1124" i="36"/>
  <c r="W1124" i="36"/>
  <c r="Y1124" i="36"/>
  <c r="AA1124" i="36"/>
  <c r="AC1124" i="36"/>
  <c r="AE1124" i="36"/>
  <c r="AG1124" i="36"/>
  <c r="AI1124" i="36"/>
  <c r="AK1124" i="36"/>
  <c r="AM1124" i="36"/>
  <c r="AO1124" i="36"/>
  <c r="AQ1124" i="36"/>
  <c r="AS1124" i="36"/>
  <c r="AU1124" i="36"/>
  <c r="AW1124" i="36"/>
  <c r="AY1124" i="36"/>
  <c r="BA1124" i="36"/>
  <c r="K1125" i="36"/>
  <c r="M1125" i="36"/>
  <c r="O1125" i="36"/>
  <c r="Q1125" i="36"/>
  <c r="S1125" i="36"/>
  <c r="U1125" i="36"/>
  <c r="W1125" i="36"/>
  <c r="Y1125" i="36"/>
  <c r="AA1125" i="36"/>
  <c r="AC1125" i="36"/>
  <c r="AE1125" i="36"/>
  <c r="AG1125" i="36"/>
  <c r="AI1125" i="36"/>
  <c r="AK1125" i="36"/>
  <c r="AM1125" i="36"/>
  <c r="AO1125" i="36"/>
  <c r="AQ1125" i="36"/>
  <c r="AS1125" i="36"/>
  <c r="AU1125" i="36"/>
  <c r="AW1125" i="36"/>
  <c r="AY1125" i="36"/>
  <c r="BA1125" i="36"/>
  <c r="K1126" i="36"/>
  <c r="M1126" i="36"/>
  <c r="O1126" i="36"/>
  <c r="Q1126" i="36"/>
  <c r="S1126" i="36"/>
  <c r="U1126" i="36"/>
  <c r="W1126" i="36"/>
  <c r="Y1126" i="36"/>
  <c r="AA1126" i="36"/>
  <c r="AC1126" i="36"/>
  <c r="AE1126" i="36"/>
  <c r="AG1126" i="36"/>
  <c r="AI1126" i="36"/>
  <c r="AK1126" i="36"/>
  <c r="AM1126" i="36"/>
  <c r="AO1126" i="36"/>
  <c r="AQ1126" i="36"/>
  <c r="AS1126" i="36"/>
  <c r="AU1126" i="36"/>
  <c r="AW1126" i="36"/>
  <c r="AY1126" i="36"/>
  <c r="BA1126" i="36"/>
  <c r="K1127" i="36"/>
  <c r="M1127" i="36"/>
  <c r="O1127" i="36"/>
  <c r="Q1127" i="36"/>
  <c r="S1127" i="36"/>
  <c r="U1127" i="36"/>
  <c r="W1127" i="36"/>
  <c r="Y1127" i="36"/>
  <c r="AA1127" i="36"/>
  <c r="AC1127" i="36"/>
  <c r="AE1127" i="36"/>
  <c r="AG1127" i="36"/>
  <c r="AI1127" i="36"/>
  <c r="AK1127" i="36"/>
  <c r="AM1127" i="36"/>
  <c r="AO1127" i="36"/>
  <c r="AQ1127" i="36"/>
  <c r="AS1127" i="36"/>
  <c r="AU1127" i="36"/>
  <c r="AW1127" i="36"/>
  <c r="AY1127" i="36"/>
  <c r="BA1127" i="36"/>
  <c r="K1128" i="36"/>
  <c r="M1128" i="36"/>
  <c r="O1128" i="36"/>
  <c r="Q1128" i="36"/>
  <c r="S1128" i="36"/>
  <c r="U1128" i="36"/>
  <c r="W1128" i="36"/>
  <c r="Y1128" i="36"/>
  <c r="AA1128" i="36"/>
  <c r="AC1128" i="36"/>
  <c r="AE1128" i="36"/>
  <c r="AG1128" i="36"/>
  <c r="AI1128" i="36"/>
  <c r="AK1128" i="36"/>
  <c r="AM1128" i="36"/>
  <c r="AO1128" i="36"/>
  <c r="AQ1128" i="36"/>
  <c r="AS1128" i="36"/>
  <c r="AU1128" i="36"/>
  <c r="AW1128" i="36"/>
  <c r="AY1128" i="36"/>
  <c r="BA1128" i="36"/>
  <c r="K1129" i="36"/>
  <c r="M1129" i="36"/>
  <c r="O1129" i="36"/>
  <c r="Q1129" i="36"/>
  <c r="S1129" i="36"/>
  <c r="U1129" i="36"/>
  <c r="W1129" i="36"/>
  <c r="Y1129" i="36"/>
  <c r="AA1129" i="36"/>
  <c r="AC1129" i="36"/>
  <c r="AE1129" i="36"/>
  <c r="AG1129" i="36"/>
  <c r="AI1129" i="36"/>
  <c r="AK1129" i="36"/>
  <c r="AM1129" i="36"/>
  <c r="AO1129" i="36"/>
  <c r="AQ1129" i="36"/>
  <c r="AS1129" i="36"/>
  <c r="AU1129" i="36"/>
  <c r="AW1129" i="36"/>
  <c r="AY1129" i="36"/>
  <c r="BA1129" i="36"/>
  <c r="K1130" i="36"/>
  <c r="M1130" i="36"/>
  <c r="O1130" i="36"/>
  <c r="Q1130" i="36"/>
  <c r="S1130" i="36"/>
  <c r="U1130" i="36"/>
  <c r="W1130" i="36"/>
  <c r="Y1130" i="36"/>
  <c r="AA1130" i="36"/>
  <c r="AC1130" i="36"/>
  <c r="AE1130" i="36"/>
  <c r="AG1130" i="36"/>
  <c r="AI1130" i="36"/>
  <c r="AK1130" i="36"/>
  <c r="AM1130" i="36"/>
  <c r="AO1130" i="36"/>
  <c r="AQ1130" i="36"/>
  <c r="AS1130" i="36"/>
  <c r="AU1130" i="36"/>
  <c r="AW1130" i="36"/>
  <c r="AY1130" i="36"/>
  <c r="BA1130" i="36"/>
  <c r="K1131" i="36"/>
  <c r="M1131" i="36"/>
  <c r="O1131" i="36"/>
  <c r="Q1131" i="36"/>
  <c r="S1131" i="36"/>
  <c r="U1131" i="36"/>
  <c r="W1131" i="36"/>
  <c r="Y1131" i="36"/>
  <c r="AA1131" i="36"/>
  <c r="AC1131" i="36"/>
  <c r="AE1131" i="36"/>
  <c r="AG1131" i="36"/>
  <c r="AI1131" i="36"/>
  <c r="AK1131" i="36"/>
  <c r="AM1131" i="36"/>
  <c r="AO1131" i="36"/>
  <c r="AQ1131" i="36"/>
  <c r="AS1131" i="36"/>
  <c r="AU1131" i="36"/>
  <c r="AW1131" i="36"/>
  <c r="AY1131" i="36"/>
  <c r="BA1131" i="36"/>
  <c r="K1132" i="36"/>
  <c r="M1132" i="36"/>
  <c r="O1132" i="36"/>
  <c r="Q1132" i="36"/>
  <c r="S1132" i="36"/>
  <c r="U1132" i="36"/>
  <c r="W1132" i="36"/>
  <c r="Y1132" i="36"/>
  <c r="AA1132" i="36"/>
  <c r="AC1132" i="36"/>
  <c r="AE1132" i="36"/>
  <c r="AG1132" i="36"/>
  <c r="AI1132" i="36"/>
  <c r="AK1132" i="36"/>
  <c r="AM1132" i="36"/>
  <c r="AO1132" i="36"/>
  <c r="AQ1132" i="36"/>
  <c r="AS1132" i="36"/>
  <c r="AU1132" i="36"/>
  <c r="AW1132" i="36"/>
  <c r="AY1132" i="36"/>
  <c r="BA1132" i="36"/>
  <c r="K1133" i="36"/>
  <c r="M1133" i="36"/>
  <c r="O1133" i="36"/>
  <c r="Q1133" i="36"/>
  <c r="S1133" i="36"/>
  <c r="U1133" i="36"/>
  <c r="W1133" i="36"/>
  <c r="Y1133" i="36"/>
  <c r="AA1133" i="36"/>
  <c r="AC1133" i="36"/>
  <c r="AE1133" i="36"/>
  <c r="AG1133" i="36"/>
  <c r="AI1133" i="36"/>
  <c r="AK1133" i="36"/>
  <c r="AM1133" i="36"/>
  <c r="AO1133" i="36"/>
  <c r="AQ1133" i="36"/>
  <c r="AS1133" i="36"/>
  <c r="AU1133" i="36"/>
  <c r="AW1133" i="36"/>
  <c r="AY1133" i="36"/>
  <c r="BA1133" i="36"/>
  <c r="K1134" i="36"/>
  <c r="M1134" i="36"/>
  <c r="O1134" i="36"/>
  <c r="Q1134" i="36"/>
  <c r="S1134" i="36"/>
  <c r="U1134" i="36"/>
  <c r="W1134" i="36"/>
  <c r="Y1134" i="36"/>
  <c r="AA1134" i="36"/>
  <c r="AC1134" i="36"/>
  <c r="AE1134" i="36"/>
  <c r="AG1134" i="36"/>
  <c r="AI1134" i="36"/>
  <c r="AK1134" i="36"/>
  <c r="AM1134" i="36"/>
  <c r="AO1134" i="36"/>
  <c r="AQ1134" i="36"/>
  <c r="AS1134" i="36"/>
  <c r="AU1134" i="36"/>
  <c r="AW1134" i="36"/>
  <c r="AY1134" i="36"/>
  <c r="BA1134" i="36"/>
  <c r="K1135" i="36"/>
  <c r="M1135" i="36"/>
  <c r="O1135" i="36"/>
  <c r="Q1135" i="36"/>
  <c r="S1135" i="36"/>
  <c r="U1135" i="36"/>
  <c r="W1135" i="36"/>
  <c r="Y1135" i="36"/>
  <c r="AA1135" i="36"/>
  <c r="AC1135" i="36"/>
  <c r="AE1135" i="36"/>
  <c r="AG1135" i="36"/>
  <c r="AI1135" i="36"/>
  <c r="AK1135" i="36"/>
  <c r="AM1135" i="36"/>
  <c r="AO1135" i="36"/>
  <c r="AQ1135" i="36"/>
  <c r="AS1135" i="36"/>
  <c r="AU1135" i="36"/>
  <c r="AW1135" i="36"/>
  <c r="AY1135" i="36"/>
  <c r="BA1135" i="36"/>
  <c r="K1136" i="36"/>
  <c r="M1136" i="36"/>
  <c r="O1136" i="36"/>
  <c r="Q1136" i="36"/>
  <c r="S1136" i="36"/>
  <c r="U1136" i="36"/>
  <c r="W1136" i="36"/>
  <c r="Y1136" i="36"/>
  <c r="AA1136" i="36"/>
  <c r="AC1136" i="36"/>
  <c r="AE1136" i="36"/>
  <c r="AG1136" i="36"/>
  <c r="AI1136" i="36"/>
  <c r="AK1136" i="36"/>
  <c r="AM1136" i="36"/>
  <c r="AO1136" i="36"/>
  <c r="AQ1136" i="36"/>
  <c r="AS1136" i="36"/>
  <c r="AU1136" i="36"/>
  <c r="AW1136" i="36"/>
  <c r="AY1136" i="36"/>
  <c r="BA1136" i="36"/>
  <c r="K1137" i="36"/>
  <c r="M1137" i="36"/>
  <c r="O1137" i="36"/>
  <c r="Q1137" i="36"/>
  <c r="S1137" i="36"/>
  <c r="U1137" i="36"/>
  <c r="W1137" i="36"/>
  <c r="Y1137" i="36"/>
  <c r="AA1137" i="36"/>
  <c r="AC1137" i="36"/>
  <c r="AE1137" i="36"/>
  <c r="AG1137" i="36"/>
  <c r="AI1137" i="36"/>
  <c r="AK1137" i="36"/>
  <c r="AM1137" i="36"/>
  <c r="AO1137" i="36"/>
  <c r="AQ1137" i="36"/>
  <c r="AS1137" i="36"/>
  <c r="AU1137" i="36"/>
  <c r="AW1137" i="36"/>
  <c r="AY1137" i="36"/>
  <c r="BA1137" i="36"/>
  <c r="K1138" i="36"/>
  <c r="M1138" i="36"/>
  <c r="O1138" i="36"/>
  <c r="Q1138" i="36"/>
  <c r="S1138" i="36"/>
  <c r="U1138" i="36"/>
  <c r="W1138" i="36"/>
  <c r="Y1138" i="36"/>
  <c r="AA1138" i="36"/>
  <c r="AC1138" i="36"/>
  <c r="AE1138" i="36"/>
  <c r="AG1138" i="36"/>
  <c r="AI1138" i="36"/>
  <c r="AK1138" i="36"/>
  <c r="AM1138" i="36"/>
  <c r="AO1138" i="36"/>
  <c r="AQ1138" i="36"/>
  <c r="AS1138" i="36"/>
  <c r="AU1138" i="36"/>
  <c r="AW1138" i="36"/>
  <c r="AY1138" i="36"/>
  <c r="BA1138" i="36"/>
  <c r="K1139" i="36"/>
  <c r="M1139" i="36"/>
  <c r="O1139" i="36"/>
  <c r="Q1139" i="36"/>
  <c r="S1139" i="36"/>
  <c r="U1139" i="36"/>
  <c r="W1139" i="36"/>
  <c r="Y1139" i="36"/>
  <c r="AA1139" i="36"/>
  <c r="AC1139" i="36"/>
  <c r="AE1139" i="36"/>
  <c r="AG1139" i="36"/>
  <c r="AI1139" i="36"/>
  <c r="AK1139" i="36"/>
  <c r="AM1139" i="36"/>
  <c r="AO1139" i="36"/>
  <c r="AQ1139" i="36"/>
  <c r="AS1139" i="36"/>
  <c r="AU1139" i="36"/>
  <c r="AW1139" i="36"/>
  <c r="AY1139" i="36"/>
  <c r="BA1139" i="36"/>
  <c r="K1140" i="36"/>
  <c r="M1140" i="36"/>
  <c r="O1140" i="36"/>
  <c r="Q1140" i="36"/>
  <c r="S1140" i="36"/>
  <c r="U1140" i="36"/>
  <c r="W1140" i="36"/>
  <c r="Y1140" i="36"/>
  <c r="AA1140" i="36"/>
  <c r="AC1140" i="36"/>
  <c r="AE1140" i="36"/>
  <c r="AG1140" i="36"/>
  <c r="AI1140" i="36"/>
  <c r="AK1140" i="36"/>
  <c r="AM1140" i="36"/>
  <c r="AO1140" i="36"/>
  <c r="AQ1140" i="36"/>
  <c r="AS1140" i="36"/>
  <c r="AU1140" i="36"/>
  <c r="AW1140" i="36"/>
  <c r="AY1140" i="36"/>
  <c r="BA1140" i="36"/>
  <c r="K1141" i="36"/>
  <c r="M1141" i="36"/>
  <c r="O1141" i="36"/>
  <c r="Q1141" i="36"/>
  <c r="S1141" i="36"/>
  <c r="U1141" i="36"/>
  <c r="W1141" i="36"/>
  <c r="Y1141" i="36"/>
  <c r="AA1141" i="36"/>
  <c r="AC1141" i="36"/>
  <c r="AE1141" i="36"/>
  <c r="AG1141" i="36"/>
  <c r="AI1141" i="36"/>
  <c r="AK1141" i="36"/>
  <c r="AM1141" i="36"/>
  <c r="AO1141" i="36"/>
  <c r="AQ1141" i="36"/>
  <c r="AS1141" i="36"/>
  <c r="AU1141" i="36"/>
  <c r="AW1141" i="36"/>
  <c r="AY1141" i="36"/>
  <c r="BA1141" i="36"/>
  <c r="K1142" i="36"/>
  <c r="M1142" i="36"/>
  <c r="O1142" i="36"/>
  <c r="Q1142" i="36"/>
  <c r="S1142" i="36"/>
  <c r="U1142" i="36"/>
  <c r="W1142" i="36"/>
  <c r="Y1142" i="36"/>
  <c r="AA1142" i="36"/>
  <c r="AC1142" i="36"/>
  <c r="AE1142" i="36"/>
  <c r="AG1142" i="36"/>
  <c r="AI1142" i="36"/>
  <c r="AK1142" i="36"/>
  <c r="AM1142" i="36"/>
  <c r="AO1142" i="36"/>
  <c r="AQ1142" i="36"/>
  <c r="AS1142" i="36"/>
  <c r="AU1142" i="36"/>
  <c r="AW1142" i="36"/>
  <c r="AY1142" i="36"/>
  <c r="BA1142" i="36"/>
  <c r="K1143" i="36"/>
  <c r="M1143" i="36"/>
  <c r="O1143" i="36"/>
  <c r="Q1143" i="36"/>
  <c r="S1143" i="36"/>
  <c r="U1143" i="36"/>
  <c r="W1143" i="36"/>
  <c r="Y1143" i="36"/>
  <c r="AA1143" i="36"/>
  <c r="AC1143" i="36"/>
  <c r="AE1143" i="36"/>
  <c r="AG1143" i="36"/>
  <c r="AI1143" i="36"/>
  <c r="AK1143" i="36"/>
  <c r="AM1143" i="36"/>
  <c r="AO1143" i="36"/>
  <c r="AQ1143" i="36"/>
  <c r="AS1143" i="36"/>
  <c r="AU1143" i="36"/>
  <c r="AW1143" i="36"/>
  <c r="AY1143" i="36"/>
  <c r="BA1143" i="36"/>
  <c r="K1144" i="36"/>
  <c r="M1144" i="36"/>
  <c r="O1144" i="36"/>
  <c r="Q1144" i="36"/>
  <c r="S1144" i="36"/>
  <c r="U1144" i="36"/>
  <c r="W1144" i="36"/>
  <c r="Y1144" i="36"/>
  <c r="AA1144" i="36"/>
  <c r="AC1144" i="36"/>
  <c r="AE1144" i="36"/>
  <c r="AG1144" i="36"/>
  <c r="AI1144" i="36"/>
  <c r="AK1144" i="36"/>
  <c r="AM1144" i="36"/>
  <c r="AO1144" i="36"/>
  <c r="AQ1144" i="36"/>
  <c r="AS1144" i="36"/>
  <c r="AU1144" i="36"/>
  <c r="AW1144" i="36"/>
  <c r="AY1144" i="36"/>
  <c r="BA1144" i="36"/>
  <c r="K1145" i="36"/>
  <c r="M1145" i="36"/>
  <c r="O1145" i="36"/>
  <c r="Q1145" i="36"/>
  <c r="S1145" i="36"/>
  <c r="U1145" i="36"/>
  <c r="W1145" i="36"/>
  <c r="Y1145" i="36"/>
  <c r="AA1145" i="36"/>
  <c r="AC1145" i="36"/>
  <c r="AE1145" i="36"/>
  <c r="AG1145" i="36"/>
  <c r="AI1145" i="36"/>
  <c r="AK1145" i="36"/>
  <c r="AM1145" i="36"/>
  <c r="AO1145" i="36"/>
  <c r="AQ1145" i="36"/>
  <c r="AS1145" i="36"/>
  <c r="AU1145" i="36"/>
  <c r="AW1145" i="36"/>
  <c r="AY1145" i="36"/>
  <c r="BA1145" i="36"/>
  <c r="K1146" i="36"/>
  <c r="M1146" i="36"/>
  <c r="O1146" i="36"/>
  <c r="Q1146" i="36"/>
  <c r="S1146" i="36"/>
  <c r="U1146" i="36"/>
  <c r="W1146" i="36"/>
  <c r="Y1146" i="36"/>
  <c r="AA1146" i="36"/>
  <c r="AC1146" i="36"/>
  <c r="AE1146" i="36"/>
  <c r="AG1146" i="36"/>
  <c r="AI1146" i="36"/>
  <c r="AK1146" i="36"/>
  <c r="AM1146" i="36"/>
  <c r="AO1146" i="36"/>
  <c r="AQ1146" i="36"/>
  <c r="AS1146" i="36"/>
  <c r="AU1146" i="36"/>
  <c r="AW1146" i="36"/>
  <c r="AY1146" i="36"/>
  <c r="BA1146" i="36"/>
  <c r="K846" i="36"/>
  <c r="M846" i="36"/>
  <c r="O846" i="36"/>
  <c r="Q846" i="36"/>
  <c r="S846" i="36"/>
  <c r="U846" i="36"/>
  <c r="W846" i="36"/>
  <c r="Y846" i="36"/>
  <c r="AA846" i="36"/>
  <c r="AC846" i="36"/>
  <c r="AE846" i="36"/>
  <c r="AG846" i="36"/>
  <c r="AI846" i="36"/>
  <c r="AK846" i="36"/>
  <c r="AM846" i="36"/>
  <c r="AO846" i="36"/>
  <c r="AQ846" i="36"/>
  <c r="AS846" i="36"/>
  <c r="AU846" i="36"/>
  <c r="AW846" i="36"/>
  <c r="AY846" i="36"/>
  <c r="BA846" i="36"/>
  <c r="K847" i="36"/>
  <c r="M847" i="36"/>
  <c r="O847" i="36"/>
  <c r="Q847" i="36"/>
  <c r="S847" i="36"/>
  <c r="U847" i="36"/>
  <c r="W847" i="36"/>
  <c r="Y847" i="36"/>
  <c r="AA847" i="36"/>
  <c r="AC847" i="36"/>
  <c r="AE847" i="36"/>
  <c r="AG847" i="36"/>
  <c r="AI847" i="36"/>
  <c r="AK847" i="36"/>
  <c r="AM847" i="36"/>
  <c r="AO847" i="36"/>
  <c r="AQ847" i="36"/>
  <c r="AS847" i="36"/>
  <c r="AU847" i="36"/>
  <c r="AW847" i="36"/>
  <c r="AY847" i="36"/>
  <c r="BA847" i="36"/>
  <c r="K848" i="36"/>
  <c r="M848" i="36"/>
  <c r="O848" i="36"/>
  <c r="Q848" i="36"/>
  <c r="S848" i="36"/>
  <c r="U848" i="36"/>
  <c r="W848" i="36"/>
  <c r="Y848" i="36"/>
  <c r="AA848" i="36"/>
  <c r="AC848" i="36"/>
  <c r="AE848" i="36"/>
  <c r="AG848" i="36"/>
  <c r="AI848" i="36"/>
  <c r="AK848" i="36"/>
  <c r="AM848" i="36"/>
  <c r="AO848" i="36"/>
  <c r="AQ848" i="36"/>
  <c r="AS848" i="36"/>
  <c r="AU848" i="36"/>
  <c r="AW848" i="36"/>
  <c r="AY848" i="36"/>
  <c r="BA848" i="36"/>
  <c r="K849" i="36"/>
  <c r="M849" i="36"/>
  <c r="O849" i="36"/>
  <c r="Q849" i="36"/>
  <c r="S849" i="36"/>
  <c r="U849" i="36"/>
  <c r="W849" i="36"/>
  <c r="Y849" i="36"/>
  <c r="AA849" i="36"/>
  <c r="AC849" i="36"/>
  <c r="AE849" i="36"/>
  <c r="AG849" i="36"/>
  <c r="AI849" i="36"/>
  <c r="AK849" i="36"/>
  <c r="AM849" i="36"/>
  <c r="AO849" i="36"/>
  <c r="AQ849" i="36"/>
  <c r="AS849" i="36"/>
  <c r="AU849" i="36"/>
  <c r="AW849" i="36"/>
  <c r="AY849" i="36"/>
  <c r="BA849" i="36"/>
  <c r="K850" i="36"/>
  <c r="M850" i="36"/>
  <c r="O850" i="36"/>
  <c r="Q850" i="36"/>
  <c r="S850" i="36"/>
  <c r="U850" i="36"/>
  <c r="W850" i="36"/>
  <c r="Y850" i="36"/>
  <c r="AA850" i="36"/>
  <c r="AC850" i="36"/>
  <c r="AE850" i="36"/>
  <c r="AG850" i="36"/>
  <c r="AI850" i="36"/>
  <c r="AK850" i="36"/>
  <c r="AM850" i="36"/>
  <c r="AO850" i="36"/>
  <c r="AQ850" i="36"/>
  <c r="AS850" i="36"/>
  <c r="AU850" i="36"/>
  <c r="AW850" i="36"/>
  <c r="AY850" i="36"/>
  <c r="BA850" i="36"/>
  <c r="K851" i="36"/>
  <c r="M851" i="36"/>
  <c r="O851" i="36"/>
  <c r="Q851" i="36"/>
  <c r="S851" i="36"/>
  <c r="U851" i="36"/>
  <c r="W851" i="36"/>
  <c r="Y851" i="36"/>
  <c r="AA851" i="36"/>
  <c r="AC851" i="36"/>
  <c r="AE851" i="36"/>
  <c r="AG851" i="36"/>
  <c r="AI851" i="36"/>
  <c r="AK851" i="36"/>
  <c r="AM851" i="36"/>
  <c r="AO851" i="36"/>
  <c r="AQ851" i="36"/>
  <c r="AS851" i="36"/>
  <c r="AU851" i="36"/>
  <c r="AW851" i="36"/>
  <c r="AY851" i="36"/>
  <c r="BA851" i="36"/>
  <c r="K852" i="36"/>
  <c r="M852" i="36"/>
  <c r="O852" i="36"/>
  <c r="Q852" i="36"/>
  <c r="S852" i="36"/>
  <c r="U852" i="36"/>
  <c r="W852" i="36"/>
  <c r="Y852" i="36"/>
  <c r="AA852" i="36"/>
  <c r="AC852" i="36"/>
  <c r="AE852" i="36"/>
  <c r="AG852" i="36"/>
  <c r="AI852" i="36"/>
  <c r="AK852" i="36"/>
  <c r="AM852" i="36"/>
  <c r="AO852" i="36"/>
  <c r="AQ852" i="36"/>
  <c r="AS852" i="36"/>
  <c r="AU852" i="36"/>
  <c r="AW852" i="36"/>
  <c r="AY852" i="36"/>
  <c r="BA852" i="36"/>
  <c r="K853" i="36"/>
  <c r="M853" i="36"/>
  <c r="O853" i="36"/>
  <c r="Q853" i="36"/>
  <c r="S853" i="36"/>
  <c r="U853" i="36"/>
  <c r="W853" i="36"/>
  <c r="Y853" i="36"/>
  <c r="AA853" i="36"/>
  <c r="AC853" i="36"/>
  <c r="AE853" i="36"/>
  <c r="AG853" i="36"/>
  <c r="AI853" i="36"/>
  <c r="AK853" i="36"/>
  <c r="AM853" i="36"/>
  <c r="AO853" i="36"/>
  <c r="AQ853" i="36"/>
  <c r="AS853" i="36"/>
  <c r="AU853" i="36"/>
  <c r="AW853" i="36"/>
  <c r="AY853" i="36"/>
  <c r="BA853" i="36"/>
  <c r="K854" i="36"/>
  <c r="M854" i="36"/>
  <c r="O854" i="36"/>
  <c r="Q854" i="36"/>
  <c r="S854" i="36"/>
  <c r="U854" i="36"/>
  <c r="W854" i="36"/>
  <c r="Y854" i="36"/>
  <c r="AA854" i="36"/>
  <c r="AC854" i="36"/>
  <c r="AE854" i="36"/>
  <c r="AG854" i="36"/>
  <c r="AI854" i="36"/>
  <c r="AK854" i="36"/>
  <c r="AM854" i="36"/>
  <c r="AO854" i="36"/>
  <c r="AQ854" i="36"/>
  <c r="AS854" i="36"/>
  <c r="AU854" i="36"/>
  <c r="AW854" i="36"/>
  <c r="AY854" i="36"/>
  <c r="BA854" i="36"/>
  <c r="K855" i="36"/>
  <c r="M855" i="36"/>
  <c r="O855" i="36"/>
  <c r="Q855" i="36"/>
  <c r="S855" i="36"/>
  <c r="U855" i="36"/>
  <c r="W855" i="36"/>
  <c r="Y855" i="36"/>
  <c r="AA855" i="36"/>
  <c r="AC855" i="36"/>
  <c r="AE855" i="36"/>
  <c r="AG855" i="36"/>
  <c r="AI855" i="36"/>
  <c r="AK855" i="36"/>
  <c r="AM855" i="36"/>
  <c r="AO855" i="36"/>
  <c r="AQ855" i="36"/>
  <c r="AS855" i="36"/>
  <c r="AU855" i="36"/>
  <c r="AW855" i="36"/>
  <c r="AY855" i="36"/>
  <c r="BA855" i="36"/>
  <c r="K856" i="36"/>
  <c r="M856" i="36"/>
  <c r="O856" i="36"/>
  <c r="Q856" i="36"/>
  <c r="S856" i="36"/>
  <c r="U856" i="36"/>
  <c r="W856" i="36"/>
  <c r="Y856" i="36"/>
  <c r="AA856" i="36"/>
  <c r="AC856" i="36"/>
  <c r="AE856" i="36"/>
  <c r="AG856" i="36"/>
  <c r="AI856" i="36"/>
  <c r="AK856" i="36"/>
  <c r="AM856" i="36"/>
  <c r="AO856" i="36"/>
  <c r="AQ856" i="36"/>
  <c r="AS856" i="36"/>
  <c r="AU856" i="36"/>
  <c r="AW856" i="36"/>
  <c r="AY856" i="36"/>
  <c r="BA856" i="36"/>
  <c r="K857" i="36"/>
  <c r="M857" i="36"/>
  <c r="O857" i="36"/>
  <c r="Q857" i="36"/>
  <c r="S857" i="36"/>
  <c r="U857" i="36"/>
  <c r="W857" i="36"/>
  <c r="Y857" i="36"/>
  <c r="AA857" i="36"/>
  <c r="AC857" i="36"/>
  <c r="AE857" i="36"/>
  <c r="AG857" i="36"/>
  <c r="AI857" i="36"/>
  <c r="AK857" i="36"/>
  <c r="AM857" i="36"/>
  <c r="AO857" i="36"/>
  <c r="AQ857" i="36"/>
  <c r="AS857" i="36"/>
  <c r="AU857" i="36"/>
  <c r="AW857" i="36"/>
  <c r="AY857" i="36"/>
  <c r="BA857" i="36"/>
  <c r="K858" i="36"/>
  <c r="M858" i="36"/>
  <c r="O858" i="36"/>
  <c r="Q858" i="36"/>
  <c r="S858" i="36"/>
  <c r="U858" i="36"/>
  <c r="W858" i="36"/>
  <c r="Y858" i="36"/>
  <c r="AA858" i="36"/>
  <c r="AC858" i="36"/>
  <c r="AE858" i="36"/>
  <c r="AG858" i="36"/>
  <c r="AI858" i="36"/>
  <c r="AK858" i="36"/>
  <c r="AM858" i="36"/>
  <c r="AO858" i="36"/>
  <c r="AQ858" i="36"/>
  <c r="AS858" i="36"/>
  <c r="AU858" i="36"/>
  <c r="AW858" i="36"/>
  <c r="AY858" i="36"/>
  <c r="BA858" i="36"/>
  <c r="K859" i="36"/>
  <c r="M859" i="36"/>
  <c r="O859" i="36"/>
  <c r="Q859" i="36"/>
  <c r="S859" i="36"/>
  <c r="U859" i="36"/>
  <c r="W859" i="36"/>
  <c r="Y859" i="36"/>
  <c r="AA859" i="36"/>
  <c r="AC859" i="36"/>
  <c r="AE859" i="36"/>
  <c r="AG859" i="36"/>
  <c r="AI859" i="36"/>
  <c r="AK859" i="36"/>
  <c r="AM859" i="36"/>
  <c r="AO859" i="36"/>
  <c r="AQ859" i="36"/>
  <c r="AS859" i="36"/>
  <c r="AU859" i="36"/>
  <c r="AW859" i="36"/>
  <c r="AY859" i="36"/>
  <c r="BA859" i="36"/>
  <c r="K860" i="36"/>
  <c r="M860" i="36"/>
  <c r="O860" i="36"/>
  <c r="Q860" i="36"/>
  <c r="S860" i="36"/>
  <c r="U860" i="36"/>
  <c r="W860" i="36"/>
  <c r="Y860" i="36"/>
  <c r="AA860" i="36"/>
  <c r="AC860" i="36"/>
  <c r="AE860" i="36"/>
  <c r="AG860" i="36"/>
  <c r="AI860" i="36"/>
  <c r="AK860" i="36"/>
  <c r="AM860" i="36"/>
  <c r="AO860" i="36"/>
  <c r="AQ860" i="36"/>
  <c r="AS860" i="36"/>
  <c r="AU860" i="36"/>
  <c r="AW860" i="36"/>
  <c r="AY860" i="36"/>
  <c r="BA860" i="36"/>
  <c r="K861" i="36"/>
  <c r="M861" i="36"/>
  <c r="O861" i="36"/>
  <c r="Q861" i="36"/>
  <c r="S861" i="36"/>
  <c r="U861" i="36"/>
  <c r="W861" i="36"/>
  <c r="Y861" i="36"/>
  <c r="AA861" i="36"/>
  <c r="AC861" i="36"/>
  <c r="AE861" i="36"/>
  <c r="AG861" i="36"/>
  <c r="AI861" i="36"/>
  <c r="AK861" i="36"/>
  <c r="AM861" i="36"/>
  <c r="AO861" i="36"/>
  <c r="AQ861" i="36"/>
  <c r="AS861" i="36"/>
  <c r="AU861" i="36"/>
  <c r="AW861" i="36"/>
  <c r="AY861" i="36"/>
  <c r="BA861" i="36"/>
  <c r="K862" i="36"/>
  <c r="M862" i="36"/>
  <c r="O862" i="36"/>
  <c r="Q862" i="36"/>
  <c r="S862" i="36"/>
  <c r="U862" i="36"/>
  <c r="W862" i="36"/>
  <c r="Y862" i="36"/>
  <c r="AA862" i="36"/>
  <c r="AC862" i="36"/>
  <c r="AE862" i="36"/>
  <c r="AG862" i="36"/>
  <c r="AI862" i="36"/>
  <c r="AK862" i="36"/>
  <c r="AM862" i="36"/>
  <c r="AO862" i="36"/>
  <c r="AQ862" i="36"/>
  <c r="AS862" i="36"/>
  <c r="AU862" i="36"/>
  <c r="AW862" i="36"/>
  <c r="AY862" i="36"/>
  <c r="BA862" i="36"/>
  <c r="K863" i="36"/>
  <c r="M863" i="36"/>
  <c r="O863" i="36"/>
  <c r="Q863" i="36"/>
  <c r="S863" i="36"/>
  <c r="U863" i="36"/>
  <c r="W863" i="36"/>
  <c r="Y863" i="36"/>
  <c r="AA863" i="36"/>
  <c r="AC863" i="36"/>
  <c r="AE863" i="36"/>
  <c r="AG863" i="36"/>
  <c r="AI863" i="36"/>
  <c r="AK863" i="36"/>
  <c r="AM863" i="36"/>
  <c r="AO863" i="36"/>
  <c r="AQ863" i="36"/>
  <c r="AS863" i="36"/>
  <c r="AU863" i="36"/>
  <c r="AW863" i="36"/>
  <c r="AY863" i="36"/>
  <c r="BA863" i="36"/>
  <c r="K864" i="36"/>
  <c r="M864" i="36"/>
  <c r="O864" i="36"/>
  <c r="Q864" i="36"/>
  <c r="S864" i="36"/>
  <c r="U864" i="36"/>
  <c r="W864" i="36"/>
  <c r="Y864" i="36"/>
  <c r="AA864" i="36"/>
  <c r="AC864" i="36"/>
  <c r="AE864" i="36"/>
  <c r="AG864" i="36"/>
  <c r="AI864" i="36"/>
  <c r="AK864" i="36"/>
  <c r="AM864" i="36"/>
  <c r="AO864" i="36"/>
  <c r="AQ864" i="36"/>
  <c r="AS864" i="36"/>
  <c r="AU864" i="36"/>
  <c r="AW864" i="36"/>
  <c r="AY864" i="36"/>
  <c r="BA864" i="36"/>
  <c r="K865" i="36"/>
  <c r="M865" i="36"/>
  <c r="O865" i="36"/>
  <c r="Q865" i="36"/>
  <c r="S865" i="36"/>
  <c r="U865" i="36"/>
  <c r="W865" i="36"/>
  <c r="Y865" i="36"/>
  <c r="AA865" i="36"/>
  <c r="AC865" i="36"/>
  <c r="AE865" i="36"/>
  <c r="AG865" i="36"/>
  <c r="AI865" i="36"/>
  <c r="AK865" i="36"/>
  <c r="AM865" i="36"/>
  <c r="AO865" i="36"/>
  <c r="AQ865" i="36"/>
  <c r="AS865" i="36"/>
  <c r="AU865" i="36"/>
  <c r="AW865" i="36"/>
  <c r="AY865" i="36"/>
  <c r="BA865" i="36"/>
  <c r="K866" i="36"/>
  <c r="M866" i="36"/>
  <c r="O866" i="36"/>
  <c r="Q866" i="36"/>
  <c r="S866" i="36"/>
  <c r="U866" i="36"/>
  <c r="W866" i="36"/>
  <c r="Y866" i="36"/>
  <c r="AA866" i="36"/>
  <c r="AC866" i="36"/>
  <c r="AE866" i="36"/>
  <c r="AG866" i="36"/>
  <c r="AI866" i="36"/>
  <c r="AK866" i="36"/>
  <c r="AM866" i="36"/>
  <c r="AO866" i="36"/>
  <c r="AQ866" i="36"/>
  <c r="AS866" i="36"/>
  <c r="AU866" i="36"/>
  <c r="AW866" i="36"/>
  <c r="AY866" i="36"/>
  <c r="BA866" i="36"/>
  <c r="K867" i="36"/>
  <c r="M867" i="36"/>
  <c r="O867" i="36"/>
  <c r="Q867" i="36"/>
  <c r="S867" i="36"/>
  <c r="U867" i="36"/>
  <c r="W867" i="36"/>
  <c r="Y867" i="36"/>
  <c r="AA867" i="36"/>
  <c r="AC867" i="36"/>
  <c r="AE867" i="36"/>
  <c r="AG867" i="36"/>
  <c r="AI867" i="36"/>
  <c r="AK867" i="36"/>
  <c r="AM867" i="36"/>
  <c r="AO867" i="36"/>
  <c r="AQ867" i="36"/>
  <c r="AS867" i="36"/>
  <c r="AU867" i="36"/>
  <c r="AW867" i="36"/>
  <c r="AY867" i="36"/>
  <c r="BA867" i="36"/>
  <c r="K868" i="36"/>
  <c r="M868" i="36"/>
  <c r="O868" i="36"/>
  <c r="Q868" i="36"/>
  <c r="S868" i="36"/>
  <c r="U868" i="36"/>
  <c r="W868" i="36"/>
  <c r="Y868" i="36"/>
  <c r="AA868" i="36"/>
  <c r="AC868" i="36"/>
  <c r="AE868" i="36"/>
  <c r="AG868" i="36"/>
  <c r="AI868" i="36"/>
  <c r="AK868" i="36"/>
  <c r="AM868" i="36"/>
  <c r="AO868" i="36"/>
  <c r="AQ868" i="36"/>
  <c r="AS868" i="36"/>
  <c r="AU868" i="36"/>
  <c r="AW868" i="36"/>
  <c r="AY868" i="36"/>
  <c r="BA868" i="36"/>
  <c r="K869" i="36"/>
  <c r="M869" i="36"/>
  <c r="O869" i="36"/>
  <c r="Q869" i="36"/>
  <c r="S869" i="36"/>
  <c r="U869" i="36"/>
  <c r="W869" i="36"/>
  <c r="Y869" i="36"/>
  <c r="AA869" i="36"/>
  <c r="AC869" i="36"/>
  <c r="AE869" i="36"/>
  <c r="AG869" i="36"/>
  <c r="AI869" i="36"/>
  <c r="AK869" i="36"/>
  <c r="AM869" i="36"/>
  <c r="AO869" i="36"/>
  <c r="AQ869" i="36"/>
  <c r="AS869" i="36"/>
  <c r="AU869" i="36"/>
  <c r="AW869" i="36"/>
  <c r="AY869" i="36"/>
  <c r="BA869" i="36"/>
  <c r="K870" i="36"/>
  <c r="M870" i="36"/>
  <c r="O870" i="36"/>
  <c r="Q870" i="36"/>
  <c r="S870" i="36"/>
  <c r="U870" i="36"/>
  <c r="W870" i="36"/>
  <c r="Y870" i="36"/>
  <c r="AA870" i="36"/>
  <c r="AC870" i="36"/>
  <c r="AE870" i="36"/>
  <c r="AG870" i="36"/>
  <c r="AI870" i="36"/>
  <c r="AK870" i="36"/>
  <c r="AM870" i="36"/>
  <c r="AO870" i="36"/>
  <c r="AQ870" i="36"/>
  <c r="AS870" i="36"/>
  <c r="AU870" i="36"/>
  <c r="AW870" i="36"/>
  <c r="AY870" i="36"/>
  <c r="BA870" i="36"/>
  <c r="K871" i="36"/>
  <c r="M871" i="36"/>
  <c r="O871" i="36"/>
  <c r="Q871" i="36"/>
  <c r="S871" i="36"/>
  <c r="U871" i="36"/>
  <c r="W871" i="36"/>
  <c r="Y871" i="36"/>
  <c r="AA871" i="36"/>
  <c r="AC871" i="36"/>
  <c r="AE871" i="36"/>
  <c r="AG871" i="36"/>
  <c r="AI871" i="36"/>
  <c r="AK871" i="36"/>
  <c r="AM871" i="36"/>
  <c r="AO871" i="36"/>
  <c r="AQ871" i="36"/>
  <c r="AS871" i="36"/>
  <c r="AU871" i="36"/>
  <c r="AW871" i="36"/>
  <c r="AY871" i="36"/>
  <c r="BA871" i="36"/>
  <c r="K872" i="36"/>
  <c r="M872" i="36"/>
  <c r="O872" i="36"/>
  <c r="Q872" i="36"/>
  <c r="S872" i="36"/>
  <c r="U872" i="36"/>
  <c r="W872" i="36"/>
  <c r="Y872" i="36"/>
  <c r="AA872" i="36"/>
  <c r="AC872" i="36"/>
  <c r="AE872" i="36"/>
  <c r="AG872" i="36"/>
  <c r="AI872" i="36"/>
  <c r="AK872" i="36"/>
  <c r="AM872" i="36"/>
  <c r="AO872" i="36"/>
  <c r="AQ872" i="36"/>
  <c r="AS872" i="36"/>
  <c r="AU872" i="36"/>
  <c r="AW872" i="36"/>
  <c r="AY872" i="36"/>
  <c r="BA872" i="36"/>
  <c r="K873" i="36"/>
  <c r="M873" i="36"/>
  <c r="O873" i="36"/>
  <c r="Q873" i="36"/>
  <c r="S873" i="36"/>
  <c r="U873" i="36"/>
  <c r="W873" i="36"/>
  <c r="Y873" i="36"/>
  <c r="AA873" i="36"/>
  <c r="AC873" i="36"/>
  <c r="AE873" i="36"/>
  <c r="AG873" i="36"/>
  <c r="AI873" i="36"/>
  <c r="AK873" i="36"/>
  <c r="AM873" i="36"/>
  <c r="AO873" i="36"/>
  <c r="AQ873" i="36"/>
  <c r="AS873" i="36"/>
  <c r="AU873" i="36"/>
  <c r="AW873" i="36"/>
  <c r="AY873" i="36"/>
  <c r="BA873" i="36"/>
  <c r="K874" i="36"/>
  <c r="M874" i="36"/>
  <c r="O874" i="36"/>
  <c r="Q874" i="36"/>
  <c r="S874" i="36"/>
  <c r="U874" i="36"/>
  <c r="W874" i="36"/>
  <c r="Y874" i="36"/>
  <c r="AA874" i="36"/>
  <c r="AC874" i="36"/>
  <c r="AE874" i="36"/>
  <c r="AG874" i="36"/>
  <c r="AI874" i="36"/>
  <c r="AK874" i="36"/>
  <c r="AM874" i="36"/>
  <c r="AO874" i="36"/>
  <c r="AQ874" i="36"/>
  <c r="AS874" i="36"/>
  <c r="AU874" i="36"/>
  <c r="AW874" i="36"/>
  <c r="AY874" i="36"/>
  <c r="BA874" i="36"/>
  <c r="K875" i="36"/>
  <c r="M875" i="36"/>
  <c r="O875" i="36"/>
  <c r="Q875" i="36"/>
  <c r="S875" i="36"/>
  <c r="U875" i="36"/>
  <c r="W875" i="36"/>
  <c r="Y875" i="36"/>
  <c r="AA875" i="36"/>
  <c r="AC875" i="36"/>
  <c r="AE875" i="36"/>
  <c r="AG875" i="36"/>
  <c r="AI875" i="36"/>
  <c r="AK875" i="36"/>
  <c r="AM875" i="36"/>
  <c r="AO875" i="36"/>
  <c r="AQ875" i="36"/>
  <c r="AS875" i="36"/>
  <c r="AU875" i="36"/>
  <c r="AW875" i="36"/>
  <c r="AY875" i="36"/>
  <c r="BA875" i="36"/>
  <c r="K876" i="36"/>
  <c r="M876" i="36"/>
  <c r="O876" i="36"/>
  <c r="Q876" i="36"/>
  <c r="S876" i="36"/>
  <c r="U876" i="36"/>
  <c r="W876" i="36"/>
  <c r="Y876" i="36"/>
  <c r="AA876" i="36"/>
  <c r="AC876" i="36"/>
  <c r="AE876" i="36"/>
  <c r="AG876" i="36"/>
  <c r="AI876" i="36"/>
  <c r="AK876" i="36"/>
  <c r="AM876" i="36"/>
  <c r="AO876" i="36"/>
  <c r="AQ876" i="36"/>
  <c r="AS876" i="36"/>
  <c r="AU876" i="36"/>
  <c r="AW876" i="36"/>
  <c r="AY876" i="36"/>
  <c r="BA876" i="36"/>
  <c r="K877" i="36"/>
  <c r="M877" i="36"/>
  <c r="O877" i="36"/>
  <c r="Q877" i="36"/>
  <c r="S877" i="36"/>
  <c r="U877" i="36"/>
  <c r="W877" i="36"/>
  <c r="Y877" i="36"/>
  <c r="AA877" i="36"/>
  <c r="AC877" i="36"/>
  <c r="AE877" i="36"/>
  <c r="AG877" i="36"/>
  <c r="AI877" i="36"/>
  <c r="AK877" i="36"/>
  <c r="AM877" i="36"/>
  <c r="AO877" i="36"/>
  <c r="AQ877" i="36"/>
  <c r="AS877" i="36"/>
  <c r="AU877" i="36"/>
  <c r="AW877" i="36"/>
  <c r="AY877" i="36"/>
  <c r="BA877" i="36"/>
  <c r="K878" i="36"/>
  <c r="M878" i="36"/>
  <c r="O878" i="36"/>
  <c r="Q878" i="36"/>
  <c r="S878" i="36"/>
  <c r="U878" i="36"/>
  <c r="W878" i="36"/>
  <c r="Y878" i="36"/>
  <c r="AA878" i="36"/>
  <c r="AC878" i="36"/>
  <c r="AE878" i="36"/>
  <c r="AG878" i="36"/>
  <c r="AI878" i="36"/>
  <c r="AK878" i="36"/>
  <c r="AM878" i="36"/>
  <c r="AO878" i="36"/>
  <c r="AQ878" i="36"/>
  <c r="AS878" i="36"/>
  <c r="AU878" i="36"/>
  <c r="AW878" i="36"/>
  <c r="AY878" i="36"/>
  <c r="BA878" i="36"/>
  <c r="K879" i="36"/>
  <c r="M879" i="36"/>
  <c r="O879" i="36"/>
  <c r="Q879" i="36"/>
  <c r="S879" i="36"/>
  <c r="U879" i="36"/>
  <c r="W879" i="36"/>
  <c r="Y879" i="36"/>
  <c r="AA879" i="36"/>
  <c r="AC879" i="36"/>
  <c r="AE879" i="36"/>
  <c r="AG879" i="36"/>
  <c r="AI879" i="36"/>
  <c r="AK879" i="36"/>
  <c r="AM879" i="36"/>
  <c r="AO879" i="36"/>
  <c r="AQ879" i="36"/>
  <c r="AS879" i="36"/>
  <c r="AU879" i="36"/>
  <c r="AW879" i="36"/>
  <c r="AY879" i="36"/>
  <c r="BA879" i="36"/>
  <c r="K880" i="36"/>
  <c r="M880" i="36"/>
  <c r="O880" i="36"/>
  <c r="Q880" i="36"/>
  <c r="S880" i="36"/>
  <c r="U880" i="36"/>
  <c r="W880" i="36"/>
  <c r="Y880" i="36"/>
  <c r="AA880" i="36"/>
  <c r="AC880" i="36"/>
  <c r="AE880" i="36"/>
  <c r="AG880" i="36"/>
  <c r="AI880" i="36"/>
  <c r="AK880" i="36"/>
  <c r="AM880" i="36"/>
  <c r="AO880" i="36"/>
  <c r="AQ880" i="36"/>
  <c r="AS880" i="36"/>
  <c r="AU880" i="36"/>
  <c r="AW880" i="36"/>
  <c r="AY880" i="36"/>
  <c r="BA880" i="36"/>
  <c r="K881" i="36"/>
  <c r="M881" i="36"/>
  <c r="O881" i="36"/>
  <c r="Q881" i="36"/>
  <c r="S881" i="36"/>
  <c r="U881" i="36"/>
  <c r="W881" i="36"/>
  <c r="Y881" i="36"/>
  <c r="AA881" i="36"/>
  <c r="AC881" i="36"/>
  <c r="AE881" i="36"/>
  <c r="AG881" i="36"/>
  <c r="AI881" i="36"/>
  <c r="AK881" i="36"/>
  <c r="AM881" i="36"/>
  <c r="AO881" i="36"/>
  <c r="AQ881" i="36"/>
  <c r="AS881" i="36"/>
  <c r="AU881" i="36"/>
  <c r="AW881" i="36"/>
  <c r="AY881" i="36"/>
  <c r="BA881" i="36"/>
  <c r="K882" i="36"/>
  <c r="M882" i="36"/>
  <c r="O882" i="36"/>
  <c r="Q882" i="36"/>
  <c r="S882" i="36"/>
  <c r="U882" i="36"/>
  <c r="W882" i="36"/>
  <c r="Y882" i="36"/>
  <c r="AA882" i="36"/>
  <c r="AC882" i="36"/>
  <c r="AE882" i="36"/>
  <c r="AG882" i="36"/>
  <c r="AI882" i="36"/>
  <c r="AK882" i="36"/>
  <c r="AM882" i="36"/>
  <c r="AO882" i="36"/>
  <c r="AQ882" i="36"/>
  <c r="AS882" i="36"/>
  <c r="AU882" i="36"/>
  <c r="AW882" i="36"/>
  <c r="AY882" i="36"/>
  <c r="BA882" i="36"/>
  <c r="K883" i="36"/>
  <c r="M883" i="36"/>
  <c r="O883" i="36"/>
  <c r="Q883" i="36"/>
  <c r="S883" i="36"/>
  <c r="U883" i="36"/>
  <c r="W883" i="36"/>
  <c r="Y883" i="36"/>
  <c r="AA883" i="36"/>
  <c r="AC883" i="36"/>
  <c r="AE883" i="36"/>
  <c r="AG883" i="36"/>
  <c r="AI883" i="36"/>
  <c r="AK883" i="36"/>
  <c r="AM883" i="36"/>
  <c r="AO883" i="36"/>
  <c r="AQ883" i="36"/>
  <c r="AS883" i="36"/>
  <c r="AU883" i="36"/>
  <c r="AW883" i="36"/>
  <c r="AY883" i="36"/>
  <c r="BA883" i="36"/>
  <c r="K884" i="36"/>
  <c r="M884" i="36"/>
  <c r="O884" i="36"/>
  <c r="Q884" i="36"/>
  <c r="S884" i="36"/>
  <c r="U884" i="36"/>
  <c r="W884" i="36"/>
  <c r="Y884" i="36"/>
  <c r="AA884" i="36"/>
  <c r="AC884" i="36"/>
  <c r="AE884" i="36"/>
  <c r="AG884" i="36"/>
  <c r="AI884" i="36"/>
  <c r="AK884" i="36"/>
  <c r="AM884" i="36"/>
  <c r="AO884" i="36"/>
  <c r="AQ884" i="36"/>
  <c r="AS884" i="36"/>
  <c r="AU884" i="36"/>
  <c r="AW884" i="36"/>
  <c r="AY884" i="36"/>
  <c r="BA884" i="36"/>
  <c r="K885" i="36"/>
  <c r="M885" i="36"/>
  <c r="O885" i="36"/>
  <c r="Q885" i="36"/>
  <c r="S885" i="36"/>
  <c r="U885" i="36"/>
  <c r="W885" i="36"/>
  <c r="Y885" i="36"/>
  <c r="AA885" i="36"/>
  <c r="AC885" i="36"/>
  <c r="AE885" i="36"/>
  <c r="AG885" i="36"/>
  <c r="AI885" i="36"/>
  <c r="AK885" i="36"/>
  <c r="AM885" i="36"/>
  <c r="AO885" i="36"/>
  <c r="AQ885" i="36"/>
  <c r="AS885" i="36"/>
  <c r="AU885" i="36"/>
  <c r="AW885" i="36"/>
  <c r="AY885" i="36"/>
  <c r="BA885" i="36"/>
  <c r="K886" i="36"/>
  <c r="M886" i="36"/>
  <c r="O886" i="36"/>
  <c r="Q886" i="36"/>
  <c r="S886" i="36"/>
  <c r="U886" i="36"/>
  <c r="W886" i="36"/>
  <c r="Y886" i="36"/>
  <c r="AA886" i="36"/>
  <c r="AC886" i="36"/>
  <c r="AE886" i="36"/>
  <c r="AG886" i="36"/>
  <c r="AI886" i="36"/>
  <c r="AK886" i="36"/>
  <c r="AM886" i="36"/>
  <c r="AO886" i="36"/>
  <c r="AQ886" i="36"/>
  <c r="AS886" i="36"/>
  <c r="AU886" i="36"/>
  <c r="AW886" i="36"/>
  <c r="AY886" i="36"/>
  <c r="BA886" i="36"/>
  <c r="K887" i="36"/>
  <c r="M887" i="36"/>
  <c r="O887" i="36"/>
  <c r="Q887" i="36"/>
  <c r="S887" i="36"/>
  <c r="U887" i="36"/>
  <c r="W887" i="36"/>
  <c r="Y887" i="36"/>
  <c r="AA887" i="36"/>
  <c r="AC887" i="36"/>
  <c r="AE887" i="36"/>
  <c r="AG887" i="36"/>
  <c r="AI887" i="36"/>
  <c r="AK887" i="36"/>
  <c r="AM887" i="36"/>
  <c r="AO887" i="36"/>
  <c r="AQ887" i="36"/>
  <c r="AS887" i="36"/>
  <c r="AU887" i="36"/>
  <c r="AW887" i="36"/>
  <c r="AY887" i="36"/>
  <c r="BA887" i="36"/>
  <c r="K888" i="36"/>
  <c r="M888" i="36"/>
  <c r="O888" i="36"/>
  <c r="Q888" i="36"/>
  <c r="S888" i="36"/>
  <c r="U888" i="36"/>
  <c r="W888" i="36"/>
  <c r="Y888" i="36"/>
  <c r="AA888" i="36"/>
  <c r="AC888" i="36"/>
  <c r="AE888" i="36"/>
  <c r="AG888" i="36"/>
  <c r="AI888" i="36"/>
  <c r="AK888" i="36"/>
  <c r="AM888" i="36"/>
  <c r="AO888" i="36"/>
  <c r="AQ888" i="36"/>
  <c r="AS888" i="36"/>
  <c r="AU888" i="36"/>
  <c r="AW888" i="36"/>
  <c r="AY888" i="36"/>
  <c r="BA888" i="36"/>
  <c r="K889" i="36"/>
  <c r="M889" i="36"/>
  <c r="O889" i="36"/>
  <c r="Q889" i="36"/>
  <c r="S889" i="36"/>
  <c r="U889" i="36"/>
  <c r="W889" i="36"/>
  <c r="Y889" i="36"/>
  <c r="AA889" i="36"/>
  <c r="AC889" i="36"/>
  <c r="AE889" i="36"/>
  <c r="AG889" i="36"/>
  <c r="AI889" i="36"/>
  <c r="AK889" i="36"/>
  <c r="AM889" i="36"/>
  <c r="AO889" i="36"/>
  <c r="AQ889" i="36"/>
  <c r="AS889" i="36"/>
  <c r="AU889" i="36"/>
  <c r="AW889" i="36"/>
  <c r="AY889" i="36"/>
  <c r="BA889" i="36"/>
  <c r="K890" i="36"/>
  <c r="M890" i="36"/>
  <c r="O890" i="36"/>
  <c r="Q890" i="36"/>
  <c r="S890" i="36"/>
  <c r="U890" i="36"/>
  <c r="W890" i="36"/>
  <c r="Y890" i="36"/>
  <c r="AA890" i="36"/>
  <c r="AC890" i="36"/>
  <c r="AE890" i="36"/>
  <c r="AG890" i="36"/>
  <c r="AI890" i="36"/>
  <c r="AK890" i="36"/>
  <c r="AM890" i="36"/>
  <c r="AO890" i="36"/>
  <c r="AQ890" i="36"/>
  <c r="AS890" i="36"/>
  <c r="AU890" i="36"/>
  <c r="AW890" i="36"/>
  <c r="AY890" i="36"/>
  <c r="BA890" i="36"/>
  <c r="K891" i="36"/>
  <c r="M891" i="36"/>
  <c r="O891" i="36"/>
  <c r="Q891" i="36"/>
  <c r="S891" i="36"/>
  <c r="U891" i="36"/>
  <c r="W891" i="36"/>
  <c r="Y891" i="36"/>
  <c r="AA891" i="36"/>
  <c r="AC891" i="36"/>
  <c r="AE891" i="36"/>
  <c r="AG891" i="36"/>
  <c r="AI891" i="36"/>
  <c r="AK891" i="36"/>
  <c r="AM891" i="36"/>
  <c r="AO891" i="36"/>
  <c r="AQ891" i="36"/>
  <c r="AS891" i="36"/>
  <c r="AU891" i="36"/>
  <c r="AW891" i="36"/>
  <c r="AY891" i="36"/>
  <c r="BA891" i="36"/>
  <c r="K892" i="36"/>
  <c r="M892" i="36"/>
  <c r="O892" i="36"/>
  <c r="Q892" i="36"/>
  <c r="S892" i="36"/>
  <c r="U892" i="36"/>
  <c r="W892" i="36"/>
  <c r="Y892" i="36"/>
  <c r="AA892" i="36"/>
  <c r="AC892" i="36"/>
  <c r="AE892" i="36"/>
  <c r="AG892" i="36"/>
  <c r="AI892" i="36"/>
  <c r="AK892" i="36"/>
  <c r="AM892" i="36"/>
  <c r="AO892" i="36"/>
  <c r="AQ892" i="36"/>
  <c r="AS892" i="36"/>
  <c r="AU892" i="36"/>
  <c r="AW892" i="36"/>
  <c r="AY892" i="36"/>
  <c r="BA892" i="36"/>
  <c r="K893" i="36"/>
  <c r="M893" i="36"/>
  <c r="O893" i="36"/>
  <c r="Q893" i="36"/>
  <c r="S893" i="36"/>
  <c r="U893" i="36"/>
  <c r="W893" i="36"/>
  <c r="Y893" i="36"/>
  <c r="AA893" i="36"/>
  <c r="AC893" i="36"/>
  <c r="AE893" i="36"/>
  <c r="AG893" i="36"/>
  <c r="AI893" i="36"/>
  <c r="AK893" i="36"/>
  <c r="AM893" i="36"/>
  <c r="AO893" i="36"/>
  <c r="AQ893" i="36"/>
  <c r="AS893" i="36"/>
  <c r="AU893" i="36"/>
  <c r="AW893" i="36"/>
  <c r="AY893" i="36"/>
  <c r="BA893" i="36"/>
  <c r="K894" i="36"/>
  <c r="M894" i="36"/>
  <c r="O894" i="36"/>
  <c r="Q894" i="36"/>
  <c r="S894" i="36"/>
  <c r="U894" i="36"/>
  <c r="W894" i="36"/>
  <c r="Y894" i="36"/>
  <c r="AA894" i="36"/>
  <c r="AC894" i="36"/>
  <c r="AE894" i="36"/>
  <c r="AG894" i="36"/>
  <c r="AI894" i="36"/>
  <c r="AK894" i="36"/>
  <c r="AM894" i="36"/>
  <c r="AO894" i="36"/>
  <c r="AQ894" i="36"/>
  <c r="AS894" i="36"/>
  <c r="AU894" i="36"/>
  <c r="AW894" i="36"/>
  <c r="AY894" i="36"/>
  <c r="BA894" i="36"/>
  <c r="K895" i="36"/>
  <c r="M895" i="36"/>
  <c r="O895" i="36"/>
  <c r="Q895" i="36"/>
  <c r="S895" i="36"/>
  <c r="U895" i="36"/>
  <c r="W895" i="36"/>
  <c r="Y895" i="36"/>
  <c r="AA895" i="36"/>
  <c r="AC895" i="36"/>
  <c r="AE895" i="36"/>
  <c r="AG895" i="36"/>
  <c r="AI895" i="36"/>
  <c r="AK895" i="36"/>
  <c r="AM895" i="36"/>
  <c r="AO895" i="36"/>
  <c r="AQ895" i="36"/>
  <c r="AS895" i="36"/>
  <c r="AU895" i="36"/>
  <c r="AW895" i="36"/>
  <c r="AY895" i="36"/>
  <c r="BA895" i="36"/>
  <c r="K896" i="36"/>
  <c r="M896" i="36"/>
  <c r="O896" i="36"/>
  <c r="Q896" i="36"/>
  <c r="S896" i="36"/>
  <c r="U896" i="36"/>
  <c r="W896" i="36"/>
  <c r="Y896" i="36"/>
  <c r="AA896" i="36"/>
  <c r="AC896" i="36"/>
  <c r="AE896" i="36"/>
  <c r="AG896" i="36"/>
  <c r="AI896" i="36"/>
  <c r="AK896" i="36"/>
  <c r="AM896" i="36"/>
  <c r="AO896" i="36"/>
  <c r="AQ896" i="36"/>
  <c r="AS896" i="36"/>
  <c r="AU896" i="36"/>
  <c r="AW896" i="36"/>
  <c r="AY896" i="36"/>
  <c r="BA896" i="36"/>
  <c r="K897" i="36"/>
  <c r="M897" i="36"/>
  <c r="O897" i="36"/>
  <c r="Q897" i="36"/>
  <c r="S897" i="36"/>
  <c r="U897" i="36"/>
  <c r="W897" i="36"/>
  <c r="Y897" i="36"/>
  <c r="AA897" i="36"/>
  <c r="AC897" i="36"/>
  <c r="AE897" i="36"/>
  <c r="AG897" i="36"/>
  <c r="AI897" i="36"/>
  <c r="AK897" i="36"/>
  <c r="AM897" i="36"/>
  <c r="AO897" i="36"/>
  <c r="AQ897" i="36"/>
  <c r="AS897" i="36"/>
  <c r="AU897" i="36"/>
  <c r="AW897" i="36"/>
  <c r="AY897" i="36"/>
  <c r="BA897" i="36"/>
  <c r="K898" i="36"/>
  <c r="M898" i="36"/>
  <c r="O898" i="36"/>
  <c r="Q898" i="36"/>
  <c r="S898" i="36"/>
  <c r="U898" i="36"/>
  <c r="W898" i="36"/>
  <c r="Y898" i="36"/>
  <c r="AA898" i="36"/>
  <c r="AC898" i="36"/>
  <c r="AE898" i="36"/>
  <c r="AG898" i="36"/>
  <c r="AI898" i="36"/>
  <c r="AK898" i="36"/>
  <c r="AM898" i="36"/>
  <c r="AO898" i="36"/>
  <c r="AQ898" i="36"/>
  <c r="AS898" i="36"/>
  <c r="AU898" i="36"/>
  <c r="AW898" i="36"/>
  <c r="AY898" i="36"/>
  <c r="BA898" i="36"/>
  <c r="K899" i="36"/>
  <c r="M899" i="36"/>
  <c r="O899" i="36"/>
  <c r="Q899" i="36"/>
  <c r="S899" i="36"/>
  <c r="U899" i="36"/>
  <c r="W899" i="36"/>
  <c r="Y899" i="36"/>
  <c r="AA899" i="36"/>
  <c r="AC899" i="36"/>
  <c r="AE899" i="36"/>
  <c r="AG899" i="36"/>
  <c r="AI899" i="36"/>
  <c r="AK899" i="36"/>
  <c r="AM899" i="36"/>
  <c r="AO899" i="36"/>
  <c r="AQ899" i="36"/>
  <c r="AS899" i="36"/>
  <c r="AU899" i="36"/>
  <c r="AW899" i="36"/>
  <c r="AY899" i="36"/>
  <c r="BA899" i="36"/>
  <c r="K900" i="36"/>
  <c r="M900" i="36"/>
  <c r="O900" i="36"/>
  <c r="Q900" i="36"/>
  <c r="S900" i="36"/>
  <c r="U900" i="36"/>
  <c r="W900" i="36"/>
  <c r="Y900" i="36"/>
  <c r="AA900" i="36"/>
  <c r="AC900" i="36"/>
  <c r="AE900" i="36"/>
  <c r="AG900" i="36"/>
  <c r="AI900" i="36"/>
  <c r="AK900" i="36"/>
  <c r="AM900" i="36"/>
  <c r="AO900" i="36"/>
  <c r="AQ900" i="36"/>
  <c r="AS900" i="36"/>
  <c r="AU900" i="36"/>
  <c r="AW900" i="36"/>
  <c r="AY900" i="36"/>
  <c r="BA900" i="36"/>
  <c r="K901" i="36"/>
  <c r="M901" i="36"/>
  <c r="O901" i="36"/>
  <c r="Q901" i="36"/>
  <c r="S901" i="36"/>
  <c r="U901" i="36"/>
  <c r="W901" i="36"/>
  <c r="Y901" i="36"/>
  <c r="AA901" i="36"/>
  <c r="AC901" i="36"/>
  <c r="AE901" i="36"/>
  <c r="AG901" i="36"/>
  <c r="AI901" i="36"/>
  <c r="AK901" i="36"/>
  <c r="AM901" i="36"/>
  <c r="AO901" i="36"/>
  <c r="AQ901" i="36"/>
  <c r="AS901" i="36"/>
  <c r="AU901" i="36"/>
  <c r="AW901" i="36"/>
  <c r="AY901" i="36"/>
  <c r="BA901" i="36"/>
  <c r="K902" i="36"/>
  <c r="M902" i="36"/>
  <c r="O902" i="36"/>
  <c r="Q902" i="36"/>
  <c r="S902" i="36"/>
  <c r="U902" i="36"/>
  <c r="W902" i="36"/>
  <c r="Y902" i="36"/>
  <c r="AA902" i="36"/>
  <c r="AC902" i="36"/>
  <c r="AE902" i="36"/>
  <c r="AG902" i="36"/>
  <c r="AI902" i="36"/>
  <c r="AK902" i="36"/>
  <c r="AM902" i="36"/>
  <c r="AO902" i="36"/>
  <c r="AQ902" i="36"/>
  <c r="AS902" i="36"/>
  <c r="AU902" i="36"/>
  <c r="AW902" i="36"/>
  <c r="AY902" i="36"/>
  <c r="BA902" i="36"/>
  <c r="K903" i="36"/>
  <c r="M903" i="36"/>
  <c r="O903" i="36"/>
  <c r="Q903" i="36"/>
  <c r="S903" i="36"/>
  <c r="U903" i="36"/>
  <c r="W903" i="36"/>
  <c r="Y903" i="36"/>
  <c r="AA903" i="36"/>
  <c r="AC903" i="36"/>
  <c r="AE903" i="36"/>
  <c r="AG903" i="36"/>
  <c r="AI903" i="36"/>
  <c r="AK903" i="36"/>
  <c r="AM903" i="36"/>
  <c r="AO903" i="36"/>
  <c r="AQ903" i="36"/>
  <c r="AS903" i="36"/>
  <c r="AU903" i="36"/>
  <c r="AW903" i="36"/>
  <c r="AY903" i="36"/>
  <c r="BA903" i="36"/>
  <c r="K904" i="36"/>
  <c r="M904" i="36"/>
  <c r="O904" i="36"/>
  <c r="Q904" i="36"/>
  <c r="S904" i="36"/>
  <c r="U904" i="36"/>
  <c r="W904" i="36"/>
  <c r="Y904" i="36"/>
  <c r="AA904" i="36"/>
  <c r="AC904" i="36"/>
  <c r="AE904" i="36"/>
  <c r="AG904" i="36"/>
  <c r="AI904" i="36"/>
  <c r="AK904" i="36"/>
  <c r="AM904" i="36"/>
  <c r="AO904" i="36"/>
  <c r="AQ904" i="36"/>
  <c r="AS904" i="36"/>
  <c r="AU904" i="36"/>
  <c r="AW904" i="36"/>
  <c r="AY904" i="36"/>
  <c r="BA904" i="36"/>
  <c r="K905" i="36"/>
  <c r="M905" i="36"/>
  <c r="O905" i="36"/>
  <c r="Q905" i="36"/>
  <c r="S905" i="36"/>
  <c r="U905" i="36"/>
  <c r="W905" i="36"/>
  <c r="Y905" i="36"/>
  <c r="AA905" i="36"/>
  <c r="AC905" i="36"/>
  <c r="AE905" i="36"/>
  <c r="AG905" i="36"/>
  <c r="AI905" i="36"/>
  <c r="AK905" i="36"/>
  <c r="AM905" i="36"/>
  <c r="AO905" i="36"/>
  <c r="AQ905" i="36"/>
  <c r="AS905" i="36"/>
  <c r="AU905" i="36"/>
  <c r="AW905" i="36"/>
  <c r="AY905" i="36"/>
  <c r="BA905" i="36"/>
  <c r="K906" i="36"/>
  <c r="M906" i="36"/>
  <c r="O906" i="36"/>
  <c r="Q906" i="36"/>
  <c r="S906" i="36"/>
  <c r="U906" i="36"/>
  <c r="W906" i="36"/>
  <c r="Y906" i="36"/>
  <c r="AA906" i="36"/>
  <c r="AC906" i="36"/>
  <c r="AE906" i="36"/>
  <c r="AG906" i="36"/>
  <c r="AI906" i="36"/>
  <c r="AK906" i="36"/>
  <c r="AM906" i="36"/>
  <c r="AO906" i="36"/>
  <c r="AQ906" i="36"/>
  <c r="AS906" i="36"/>
  <c r="AU906" i="36"/>
  <c r="AW906" i="36"/>
  <c r="AY906" i="36"/>
  <c r="BA906" i="36"/>
  <c r="K907" i="36"/>
  <c r="M907" i="36"/>
  <c r="O907" i="36"/>
  <c r="Q907" i="36"/>
  <c r="S907" i="36"/>
  <c r="U907" i="36"/>
  <c r="W907" i="36"/>
  <c r="Y907" i="36"/>
  <c r="AA907" i="36"/>
  <c r="AC907" i="36"/>
  <c r="AE907" i="36"/>
  <c r="AG907" i="36"/>
  <c r="AI907" i="36"/>
  <c r="AK907" i="36"/>
  <c r="AM907" i="36"/>
  <c r="AO907" i="36"/>
  <c r="AQ907" i="36"/>
  <c r="AS907" i="36"/>
  <c r="AU907" i="36"/>
  <c r="AW907" i="36"/>
  <c r="AY907" i="36"/>
  <c r="BA907" i="36"/>
  <c r="K908" i="36"/>
  <c r="M908" i="36"/>
  <c r="O908" i="36"/>
  <c r="Q908" i="36"/>
  <c r="S908" i="36"/>
  <c r="U908" i="36"/>
  <c r="W908" i="36"/>
  <c r="Y908" i="36"/>
  <c r="AA908" i="36"/>
  <c r="AC908" i="36"/>
  <c r="AE908" i="36"/>
  <c r="AG908" i="36"/>
  <c r="AI908" i="36"/>
  <c r="AK908" i="36"/>
  <c r="AM908" i="36"/>
  <c r="AO908" i="36"/>
  <c r="AQ908" i="36"/>
  <c r="AS908" i="36"/>
  <c r="AU908" i="36"/>
  <c r="AW908" i="36"/>
  <c r="AY908" i="36"/>
  <c r="BA908" i="36"/>
  <c r="K909" i="36"/>
  <c r="M909" i="36"/>
  <c r="O909" i="36"/>
  <c r="Q909" i="36"/>
  <c r="S909" i="36"/>
  <c r="U909" i="36"/>
  <c r="W909" i="36"/>
  <c r="Y909" i="36"/>
  <c r="AA909" i="36"/>
  <c r="AC909" i="36"/>
  <c r="AE909" i="36"/>
  <c r="AG909" i="36"/>
  <c r="AI909" i="36"/>
  <c r="AK909" i="36"/>
  <c r="AM909" i="36"/>
  <c r="AO909" i="36"/>
  <c r="AQ909" i="36"/>
  <c r="AS909" i="36"/>
  <c r="AU909" i="36"/>
  <c r="AW909" i="36"/>
  <c r="AY909" i="36"/>
  <c r="BA909" i="36"/>
  <c r="K910" i="36"/>
  <c r="M910" i="36"/>
  <c r="O910" i="36"/>
  <c r="Q910" i="36"/>
  <c r="S910" i="36"/>
  <c r="U910" i="36"/>
  <c r="W910" i="36"/>
  <c r="Y910" i="36"/>
  <c r="AA910" i="36"/>
  <c r="AC910" i="36"/>
  <c r="AE910" i="36"/>
  <c r="AG910" i="36"/>
  <c r="AI910" i="36"/>
  <c r="AK910" i="36"/>
  <c r="AM910" i="36"/>
  <c r="AO910" i="36"/>
  <c r="AQ910" i="36"/>
  <c r="AS910" i="36"/>
  <c r="AU910" i="36"/>
  <c r="AW910" i="36"/>
  <c r="AY910" i="36"/>
  <c r="BA910" i="36"/>
  <c r="K911" i="36"/>
  <c r="M911" i="36"/>
  <c r="O911" i="36"/>
  <c r="Q911" i="36"/>
  <c r="S911" i="36"/>
  <c r="U911" i="36"/>
  <c r="W911" i="36"/>
  <c r="Y911" i="36"/>
  <c r="AA911" i="36"/>
  <c r="AC911" i="36"/>
  <c r="AE911" i="36"/>
  <c r="AG911" i="36"/>
  <c r="AI911" i="36"/>
  <c r="AK911" i="36"/>
  <c r="AM911" i="36"/>
  <c r="AO911" i="36"/>
  <c r="AQ911" i="36"/>
  <c r="AS911" i="36"/>
  <c r="AU911" i="36"/>
  <c r="AW911" i="36"/>
  <c r="AY911" i="36"/>
  <c r="BA911" i="36"/>
  <c r="K912" i="36"/>
  <c r="M912" i="36"/>
  <c r="O912" i="36"/>
  <c r="Q912" i="36"/>
  <c r="S912" i="36"/>
  <c r="U912" i="36"/>
  <c r="W912" i="36"/>
  <c r="Y912" i="36"/>
  <c r="AA912" i="36"/>
  <c r="AC912" i="36"/>
  <c r="AE912" i="36"/>
  <c r="AG912" i="36"/>
  <c r="AI912" i="36"/>
  <c r="AK912" i="36"/>
  <c r="AM912" i="36"/>
  <c r="AO912" i="36"/>
  <c r="AQ912" i="36"/>
  <c r="AS912" i="36"/>
  <c r="AU912" i="36"/>
  <c r="AW912" i="36"/>
  <c r="AY912" i="36"/>
  <c r="BA912" i="36"/>
  <c r="K913" i="36"/>
  <c r="M913" i="36"/>
  <c r="O913" i="36"/>
  <c r="Q913" i="36"/>
  <c r="S913" i="36"/>
  <c r="U913" i="36"/>
  <c r="W913" i="36"/>
  <c r="Y913" i="36"/>
  <c r="AA913" i="36"/>
  <c r="AC913" i="36"/>
  <c r="AE913" i="36"/>
  <c r="AG913" i="36"/>
  <c r="AI913" i="36"/>
  <c r="AK913" i="36"/>
  <c r="AM913" i="36"/>
  <c r="AO913" i="36"/>
  <c r="AQ913" i="36"/>
  <c r="AS913" i="36"/>
  <c r="AU913" i="36"/>
  <c r="AW913" i="36"/>
  <c r="AY913" i="36"/>
  <c r="BA913" i="36"/>
  <c r="K914" i="36"/>
  <c r="M914" i="36"/>
  <c r="O914" i="36"/>
  <c r="Q914" i="36"/>
  <c r="S914" i="36"/>
  <c r="U914" i="36"/>
  <c r="W914" i="36"/>
  <c r="Y914" i="36"/>
  <c r="AA914" i="36"/>
  <c r="AC914" i="36"/>
  <c r="AE914" i="36"/>
  <c r="AG914" i="36"/>
  <c r="AI914" i="36"/>
  <c r="AK914" i="36"/>
  <c r="AM914" i="36"/>
  <c r="AO914" i="36"/>
  <c r="AQ914" i="36"/>
  <c r="AS914" i="36"/>
  <c r="AU914" i="36"/>
  <c r="AW914" i="36"/>
  <c r="AY914" i="36"/>
  <c r="BA914" i="36"/>
  <c r="K915" i="36"/>
  <c r="M915" i="36"/>
  <c r="O915" i="36"/>
  <c r="Q915" i="36"/>
  <c r="S915" i="36"/>
  <c r="U915" i="36"/>
  <c r="W915" i="36"/>
  <c r="Y915" i="36"/>
  <c r="AA915" i="36"/>
  <c r="AC915" i="36"/>
  <c r="AE915" i="36"/>
  <c r="AG915" i="36"/>
  <c r="AI915" i="36"/>
  <c r="AK915" i="36"/>
  <c r="AM915" i="36"/>
  <c r="AO915" i="36"/>
  <c r="AQ915" i="36"/>
  <c r="AS915" i="36"/>
  <c r="AU915" i="36"/>
  <c r="AW915" i="36"/>
  <c r="AY915" i="36"/>
  <c r="BA915" i="36"/>
  <c r="K916" i="36"/>
  <c r="M916" i="36"/>
  <c r="O916" i="36"/>
  <c r="Q916" i="36"/>
  <c r="S916" i="36"/>
  <c r="U916" i="36"/>
  <c r="W916" i="36"/>
  <c r="Y916" i="36"/>
  <c r="AA916" i="36"/>
  <c r="AC916" i="36"/>
  <c r="AE916" i="36"/>
  <c r="AG916" i="36"/>
  <c r="AI916" i="36"/>
  <c r="AK916" i="36"/>
  <c r="AM916" i="36"/>
  <c r="AO916" i="36"/>
  <c r="AQ916" i="36"/>
  <c r="AS916" i="36"/>
  <c r="AU916" i="36"/>
  <c r="AW916" i="36"/>
  <c r="AY916" i="36"/>
  <c r="BA916" i="36"/>
  <c r="K917" i="36"/>
  <c r="M917" i="36"/>
  <c r="O917" i="36"/>
  <c r="Q917" i="36"/>
  <c r="S917" i="36"/>
  <c r="U917" i="36"/>
  <c r="W917" i="36"/>
  <c r="Y917" i="36"/>
  <c r="AA917" i="36"/>
  <c r="AC917" i="36"/>
  <c r="AE917" i="36"/>
  <c r="AG917" i="36"/>
  <c r="AI917" i="36"/>
  <c r="AK917" i="36"/>
  <c r="AM917" i="36"/>
  <c r="AO917" i="36"/>
  <c r="AQ917" i="36"/>
  <c r="AS917" i="36"/>
  <c r="AU917" i="36"/>
  <c r="AW917" i="36"/>
  <c r="AY917" i="36"/>
  <c r="BA917" i="36"/>
  <c r="K918" i="36"/>
  <c r="M918" i="36"/>
  <c r="O918" i="36"/>
  <c r="Q918" i="36"/>
  <c r="S918" i="36"/>
  <c r="U918" i="36"/>
  <c r="W918" i="36"/>
  <c r="Y918" i="36"/>
  <c r="AA918" i="36"/>
  <c r="AC918" i="36"/>
  <c r="AE918" i="36"/>
  <c r="AG918" i="36"/>
  <c r="AI918" i="36"/>
  <c r="AK918" i="36"/>
  <c r="AM918" i="36"/>
  <c r="AO918" i="36"/>
  <c r="AQ918" i="36"/>
  <c r="AS918" i="36"/>
  <c r="AU918" i="36"/>
  <c r="AW918" i="36"/>
  <c r="AY918" i="36"/>
  <c r="BA918" i="36"/>
  <c r="K919" i="36"/>
  <c r="M919" i="36"/>
  <c r="O919" i="36"/>
  <c r="Q919" i="36"/>
  <c r="S919" i="36"/>
  <c r="U919" i="36"/>
  <c r="W919" i="36"/>
  <c r="Y919" i="36"/>
  <c r="AA919" i="36"/>
  <c r="AC919" i="36"/>
  <c r="AE919" i="36"/>
  <c r="AG919" i="36"/>
  <c r="AI919" i="36"/>
  <c r="AK919" i="36"/>
  <c r="AM919" i="36"/>
  <c r="AO919" i="36"/>
  <c r="AQ919" i="36"/>
  <c r="AS919" i="36"/>
  <c r="AU919" i="36"/>
  <c r="AW919" i="36"/>
  <c r="AY919" i="36"/>
  <c r="BA919" i="36"/>
  <c r="K920" i="36"/>
  <c r="M920" i="36"/>
  <c r="O920" i="36"/>
  <c r="Q920" i="36"/>
  <c r="S920" i="36"/>
  <c r="U920" i="36"/>
  <c r="W920" i="36"/>
  <c r="Y920" i="36"/>
  <c r="AA920" i="36"/>
  <c r="AC920" i="36"/>
  <c r="AE920" i="36"/>
  <c r="AG920" i="36"/>
  <c r="AI920" i="36"/>
  <c r="AK920" i="36"/>
  <c r="AM920" i="36"/>
  <c r="AO920" i="36"/>
  <c r="AQ920" i="36"/>
  <c r="AS920" i="36"/>
  <c r="AU920" i="36"/>
  <c r="AW920" i="36"/>
  <c r="AY920" i="36"/>
  <c r="BA920" i="36"/>
  <c r="K921" i="36"/>
  <c r="M921" i="36"/>
  <c r="O921" i="36"/>
  <c r="Q921" i="36"/>
  <c r="S921" i="36"/>
  <c r="U921" i="36"/>
  <c r="W921" i="36"/>
  <c r="Y921" i="36"/>
  <c r="AA921" i="36"/>
  <c r="AC921" i="36"/>
  <c r="AE921" i="36"/>
  <c r="AG921" i="36"/>
  <c r="AI921" i="36"/>
  <c r="AK921" i="36"/>
  <c r="AM921" i="36"/>
  <c r="AO921" i="36"/>
  <c r="AQ921" i="36"/>
  <c r="AS921" i="36"/>
  <c r="AU921" i="36"/>
  <c r="AW921" i="36"/>
  <c r="AY921" i="36"/>
  <c r="BA921" i="36"/>
  <c r="K922" i="36"/>
  <c r="M922" i="36"/>
  <c r="O922" i="36"/>
  <c r="Q922" i="36"/>
  <c r="S922" i="36"/>
  <c r="U922" i="36"/>
  <c r="W922" i="36"/>
  <c r="Y922" i="36"/>
  <c r="AA922" i="36"/>
  <c r="AC922" i="36"/>
  <c r="AE922" i="36"/>
  <c r="AG922" i="36"/>
  <c r="AI922" i="36"/>
  <c r="AK922" i="36"/>
  <c r="AM922" i="36"/>
  <c r="AO922" i="36"/>
  <c r="AQ922" i="36"/>
  <c r="AS922" i="36"/>
  <c r="AU922" i="36"/>
  <c r="AW922" i="36"/>
  <c r="AY922" i="36"/>
  <c r="BA922" i="36"/>
  <c r="K923" i="36"/>
  <c r="M923" i="36"/>
  <c r="O923" i="36"/>
  <c r="Q923" i="36"/>
  <c r="S923" i="36"/>
  <c r="U923" i="36"/>
  <c r="W923" i="36"/>
  <c r="Y923" i="36"/>
  <c r="AA923" i="36"/>
  <c r="AC923" i="36"/>
  <c r="AE923" i="36"/>
  <c r="AG923" i="36"/>
  <c r="AI923" i="36"/>
  <c r="AK923" i="36"/>
  <c r="AM923" i="36"/>
  <c r="AO923" i="36"/>
  <c r="AQ923" i="36"/>
  <c r="AS923" i="36"/>
  <c r="AU923" i="36"/>
  <c r="AW923" i="36"/>
  <c r="AY923" i="36"/>
  <c r="BA923" i="36"/>
  <c r="K924" i="36"/>
  <c r="M924" i="36"/>
  <c r="O924" i="36"/>
  <c r="Q924" i="36"/>
  <c r="S924" i="36"/>
  <c r="U924" i="36"/>
  <c r="W924" i="36"/>
  <c r="Y924" i="36"/>
  <c r="AA924" i="36"/>
  <c r="AC924" i="36"/>
  <c r="AE924" i="36"/>
  <c r="AG924" i="36"/>
  <c r="AI924" i="36"/>
  <c r="AK924" i="36"/>
  <c r="AM924" i="36"/>
  <c r="AO924" i="36"/>
  <c r="AQ924" i="36"/>
  <c r="AS924" i="36"/>
  <c r="AU924" i="36"/>
  <c r="AW924" i="36"/>
  <c r="AY924" i="36"/>
  <c r="BA924" i="36"/>
  <c r="K925" i="36"/>
  <c r="M925" i="36"/>
  <c r="O925" i="36"/>
  <c r="Q925" i="36"/>
  <c r="S925" i="36"/>
  <c r="U925" i="36"/>
  <c r="W925" i="36"/>
  <c r="Y925" i="36"/>
  <c r="AA925" i="36"/>
  <c r="AC925" i="36"/>
  <c r="AE925" i="36"/>
  <c r="AG925" i="36"/>
  <c r="AI925" i="36"/>
  <c r="AK925" i="36"/>
  <c r="AM925" i="36"/>
  <c r="AO925" i="36"/>
  <c r="AQ925" i="36"/>
  <c r="AS925" i="36"/>
  <c r="AU925" i="36"/>
  <c r="AW925" i="36"/>
  <c r="AY925" i="36"/>
  <c r="BA925" i="36"/>
  <c r="K926" i="36"/>
  <c r="M926" i="36"/>
  <c r="O926" i="36"/>
  <c r="Q926" i="36"/>
  <c r="S926" i="36"/>
  <c r="U926" i="36"/>
  <c r="W926" i="36"/>
  <c r="Y926" i="36"/>
  <c r="AA926" i="36"/>
  <c r="AC926" i="36"/>
  <c r="AE926" i="36"/>
  <c r="AG926" i="36"/>
  <c r="AI926" i="36"/>
  <c r="AK926" i="36"/>
  <c r="AM926" i="36"/>
  <c r="AO926" i="36"/>
  <c r="AQ926" i="36"/>
  <c r="AS926" i="36"/>
  <c r="AU926" i="36"/>
  <c r="AW926" i="36"/>
  <c r="AY926" i="36"/>
  <c r="BA926" i="36"/>
  <c r="K927" i="36"/>
  <c r="M927" i="36"/>
  <c r="O927" i="36"/>
  <c r="Q927" i="36"/>
  <c r="S927" i="36"/>
  <c r="U927" i="36"/>
  <c r="W927" i="36"/>
  <c r="Y927" i="36"/>
  <c r="AA927" i="36"/>
  <c r="AC927" i="36"/>
  <c r="AE927" i="36"/>
  <c r="AG927" i="36"/>
  <c r="AI927" i="36"/>
  <c r="AK927" i="36"/>
  <c r="AM927" i="36"/>
  <c r="AO927" i="36"/>
  <c r="AQ927" i="36"/>
  <c r="AS927" i="36"/>
  <c r="AU927" i="36"/>
  <c r="AW927" i="36"/>
  <c r="AY927" i="36"/>
  <c r="BA927" i="36"/>
  <c r="K928" i="36"/>
  <c r="M928" i="36"/>
  <c r="O928" i="36"/>
  <c r="Q928" i="36"/>
  <c r="S928" i="36"/>
  <c r="U928" i="36"/>
  <c r="W928" i="36"/>
  <c r="Y928" i="36"/>
  <c r="AA928" i="36"/>
  <c r="AC928" i="36"/>
  <c r="AE928" i="36"/>
  <c r="AG928" i="36"/>
  <c r="AI928" i="36"/>
  <c r="AK928" i="36"/>
  <c r="AM928" i="36"/>
  <c r="AO928" i="36"/>
  <c r="AQ928" i="36"/>
  <c r="AS928" i="36"/>
  <c r="AU928" i="36"/>
  <c r="AW928" i="36"/>
  <c r="AY928" i="36"/>
  <c r="BA928" i="36"/>
  <c r="K929" i="36"/>
  <c r="M929" i="36"/>
  <c r="O929" i="36"/>
  <c r="Q929" i="36"/>
  <c r="S929" i="36"/>
  <c r="U929" i="36"/>
  <c r="W929" i="36"/>
  <c r="Y929" i="36"/>
  <c r="AA929" i="36"/>
  <c r="AC929" i="36"/>
  <c r="AE929" i="36"/>
  <c r="AG929" i="36"/>
  <c r="AI929" i="36"/>
  <c r="AK929" i="36"/>
  <c r="AM929" i="36"/>
  <c r="AO929" i="36"/>
  <c r="AQ929" i="36"/>
  <c r="AS929" i="36"/>
  <c r="AU929" i="36"/>
  <c r="AW929" i="36"/>
  <c r="AY929" i="36"/>
  <c r="BA929" i="36"/>
  <c r="K930" i="36"/>
  <c r="M930" i="36"/>
  <c r="O930" i="36"/>
  <c r="Q930" i="36"/>
  <c r="S930" i="36"/>
  <c r="U930" i="36"/>
  <c r="W930" i="36"/>
  <c r="Y930" i="36"/>
  <c r="AA930" i="36"/>
  <c r="AC930" i="36"/>
  <c r="AE930" i="36"/>
  <c r="AG930" i="36"/>
  <c r="AI930" i="36"/>
  <c r="AK930" i="36"/>
  <c r="AM930" i="36"/>
  <c r="AO930" i="36"/>
  <c r="AQ930" i="36"/>
  <c r="AS930" i="36"/>
  <c r="AU930" i="36"/>
  <c r="AW930" i="36"/>
  <c r="AY930" i="36"/>
  <c r="BA930" i="36"/>
  <c r="K931" i="36"/>
  <c r="M931" i="36"/>
  <c r="O931" i="36"/>
  <c r="Q931" i="36"/>
  <c r="S931" i="36"/>
  <c r="U931" i="36"/>
  <c r="W931" i="36"/>
  <c r="Y931" i="36"/>
  <c r="AA931" i="36"/>
  <c r="AC931" i="36"/>
  <c r="AE931" i="36"/>
  <c r="AG931" i="36"/>
  <c r="AI931" i="36"/>
  <c r="AK931" i="36"/>
  <c r="AM931" i="36"/>
  <c r="AO931" i="36"/>
  <c r="AQ931" i="36"/>
  <c r="AS931" i="36"/>
  <c r="AU931" i="36"/>
  <c r="AW931" i="36"/>
  <c r="AY931" i="36"/>
  <c r="BA931" i="36"/>
  <c r="K932" i="36"/>
  <c r="M932" i="36"/>
  <c r="O932" i="36"/>
  <c r="Q932" i="36"/>
  <c r="S932" i="36"/>
  <c r="U932" i="36"/>
  <c r="W932" i="36"/>
  <c r="Y932" i="36"/>
  <c r="AA932" i="36"/>
  <c r="AC932" i="36"/>
  <c r="AE932" i="36"/>
  <c r="AG932" i="36"/>
  <c r="AI932" i="36"/>
  <c r="AK932" i="36"/>
  <c r="AM932" i="36"/>
  <c r="AO932" i="36"/>
  <c r="AQ932" i="36"/>
  <c r="AS932" i="36"/>
  <c r="AU932" i="36"/>
  <c r="AW932" i="36"/>
  <c r="AY932" i="36"/>
  <c r="BA932" i="36"/>
  <c r="K933" i="36"/>
  <c r="M933" i="36"/>
  <c r="O933" i="36"/>
  <c r="Q933" i="36"/>
  <c r="S933" i="36"/>
  <c r="U933" i="36"/>
  <c r="W933" i="36"/>
  <c r="Y933" i="36"/>
  <c r="AA933" i="36"/>
  <c r="AC933" i="36"/>
  <c r="AE933" i="36"/>
  <c r="AG933" i="36"/>
  <c r="AI933" i="36"/>
  <c r="AK933" i="36"/>
  <c r="AM933" i="36"/>
  <c r="AO933" i="36"/>
  <c r="AQ933" i="36"/>
  <c r="AS933" i="36"/>
  <c r="AU933" i="36"/>
  <c r="AW933" i="36"/>
  <c r="AY933" i="36"/>
  <c r="BA933" i="36"/>
  <c r="K934" i="36"/>
  <c r="M934" i="36"/>
  <c r="O934" i="36"/>
  <c r="Q934" i="36"/>
  <c r="S934" i="36"/>
  <c r="U934" i="36"/>
  <c r="W934" i="36"/>
  <c r="Y934" i="36"/>
  <c r="AA934" i="36"/>
  <c r="AC934" i="36"/>
  <c r="AE934" i="36"/>
  <c r="AG934" i="36"/>
  <c r="AI934" i="36"/>
  <c r="AK934" i="36"/>
  <c r="AM934" i="36"/>
  <c r="AO934" i="36"/>
  <c r="AQ934" i="36"/>
  <c r="AS934" i="36"/>
  <c r="AU934" i="36"/>
  <c r="AW934" i="36"/>
  <c r="AY934" i="36"/>
  <c r="BA934" i="36"/>
  <c r="K935" i="36"/>
  <c r="M935" i="36"/>
  <c r="O935" i="36"/>
  <c r="Q935" i="36"/>
  <c r="S935" i="36"/>
  <c r="U935" i="36"/>
  <c r="W935" i="36"/>
  <c r="Y935" i="36"/>
  <c r="AA935" i="36"/>
  <c r="AC935" i="36"/>
  <c r="AE935" i="36"/>
  <c r="AG935" i="36"/>
  <c r="AI935" i="36"/>
  <c r="AK935" i="36"/>
  <c r="AM935" i="36"/>
  <c r="AO935" i="36"/>
  <c r="AQ935" i="36"/>
  <c r="AS935" i="36"/>
  <c r="AU935" i="36"/>
  <c r="AW935" i="36"/>
  <c r="AY935" i="36"/>
  <c r="BA935" i="36"/>
  <c r="K936" i="36"/>
  <c r="M936" i="36"/>
  <c r="O936" i="36"/>
  <c r="Q936" i="36"/>
  <c r="S936" i="36"/>
  <c r="U936" i="36"/>
  <c r="W936" i="36"/>
  <c r="Y936" i="36"/>
  <c r="AA936" i="36"/>
  <c r="AC936" i="36"/>
  <c r="AE936" i="36"/>
  <c r="AG936" i="36"/>
  <c r="AI936" i="36"/>
  <c r="AK936" i="36"/>
  <c r="AM936" i="36"/>
  <c r="AO936" i="36"/>
  <c r="AQ936" i="36"/>
  <c r="AS936" i="36"/>
  <c r="AU936" i="36"/>
  <c r="AW936" i="36"/>
  <c r="AY936" i="36"/>
  <c r="BA936" i="36"/>
  <c r="K937" i="36"/>
  <c r="M937" i="36"/>
  <c r="O937" i="36"/>
  <c r="Q937" i="36"/>
  <c r="S937" i="36"/>
  <c r="U937" i="36"/>
  <c r="W937" i="36"/>
  <c r="Y937" i="36"/>
  <c r="AA937" i="36"/>
  <c r="AC937" i="36"/>
  <c r="AE937" i="36"/>
  <c r="AG937" i="36"/>
  <c r="AI937" i="36"/>
  <c r="AK937" i="36"/>
  <c r="AM937" i="36"/>
  <c r="AO937" i="36"/>
  <c r="AQ937" i="36"/>
  <c r="AS937" i="36"/>
  <c r="AU937" i="36"/>
  <c r="AW937" i="36"/>
  <c r="AY937" i="36"/>
  <c r="BA937" i="36"/>
  <c r="K938" i="36"/>
  <c r="M938" i="36"/>
  <c r="O938" i="36"/>
  <c r="Q938" i="36"/>
  <c r="S938" i="36"/>
  <c r="U938" i="36"/>
  <c r="W938" i="36"/>
  <c r="Y938" i="36"/>
  <c r="AA938" i="36"/>
  <c r="AC938" i="36"/>
  <c r="AE938" i="36"/>
  <c r="AG938" i="36"/>
  <c r="AI938" i="36"/>
  <c r="AK938" i="36"/>
  <c r="AM938" i="36"/>
  <c r="AO938" i="36"/>
  <c r="AQ938" i="36"/>
  <c r="AS938" i="36"/>
  <c r="AU938" i="36"/>
  <c r="AW938" i="36"/>
  <c r="AY938" i="36"/>
  <c r="BA938" i="36"/>
  <c r="K939" i="36"/>
  <c r="M939" i="36"/>
  <c r="O939" i="36"/>
  <c r="Q939" i="36"/>
  <c r="S939" i="36"/>
  <c r="U939" i="36"/>
  <c r="W939" i="36"/>
  <c r="Y939" i="36"/>
  <c r="AA939" i="36"/>
  <c r="AC939" i="36"/>
  <c r="AE939" i="36"/>
  <c r="AG939" i="36"/>
  <c r="AI939" i="36"/>
  <c r="AK939" i="36"/>
  <c r="AM939" i="36"/>
  <c r="AO939" i="36"/>
  <c r="AQ939" i="36"/>
  <c r="AS939" i="36"/>
  <c r="AU939" i="36"/>
  <c r="AW939" i="36"/>
  <c r="AY939" i="36"/>
  <c r="BA939" i="36"/>
  <c r="K940" i="36"/>
  <c r="M940" i="36"/>
  <c r="O940" i="36"/>
  <c r="Q940" i="36"/>
  <c r="S940" i="36"/>
  <c r="U940" i="36"/>
  <c r="W940" i="36"/>
  <c r="Y940" i="36"/>
  <c r="AA940" i="36"/>
  <c r="AC940" i="36"/>
  <c r="AE940" i="36"/>
  <c r="AG940" i="36"/>
  <c r="AI940" i="36"/>
  <c r="AK940" i="36"/>
  <c r="AM940" i="36"/>
  <c r="AO940" i="36"/>
  <c r="AQ940" i="36"/>
  <c r="AS940" i="36"/>
  <c r="AU940" i="36"/>
  <c r="AW940" i="36"/>
  <c r="AY940" i="36"/>
  <c r="BA940" i="36"/>
  <c r="K941" i="36"/>
  <c r="M941" i="36"/>
  <c r="O941" i="36"/>
  <c r="Q941" i="36"/>
  <c r="S941" i="36"/>
  <c r="U941" i="36"/>
  <c r="W941" i="36"/>
  <c r="Y941" i="36"/>
  <c r="AA941" i="36"/>
  <c r="AC941" i="36"/>
  <c r="AE941" i="36"/>
  <c r="AG941" i="36"/>
  <c r="AI941" i="36"/>
  <c r="AK941" i="36"/>
  <c r="AM941" i="36"/>
  <c r="AO941" i="36"/>
  <c r="AQ941" i="36"/>
  <c r="AS941" i="36"/>
  <c r="AU941" i="36"/>
  <c r="AW941" i="36"/>
  <c r="AY941" i="36"/>
  <c r="BA941" i="36"/>
  <c r="K942" i="36"/>
  <c r="M942" i="36"/>
  <c r="O942" i="36"/>
  <c r="Q942" i="36"/>
  <c r="S942" i="36"/>
  <c r="U942" i="36"/>
  <c r="W942" i="36"/>
  <c r="Y942" i="36"/>
  <c r="AA942" i="36"/>
  <c r="AC942" i="36"/>
  <c r="AE942" i="36"/>
  <c r="AG942" i="36"/>
  <c r="AI942" i="36"/>
  <c r="AK942" i="36"/>
  <c r="AM942" i="36"/>
  <c r="AO942" i="36"/>
  <c r="AQ942" i="36"/>
  <c r="AS942" i="36"/>
  <c r="AU942" i="36"/>
  <c r="AW942" i="36"/>
  <c r="AY942" i="36"/>
  <c r="BA942" i="36"/>
  <c r="K943" i="36"/>
  <c r="M943" i="36"/>
  <c r="O943" i="36"/>
  <c r="Q943" i="36"/>
  <c r="S943" i="36"/>
  <c r="U943" i="36"/>
  <c r="W943" i="36"/>
  <c r="Y943" i="36"/>
  <c r="AA943" i="36"/>
  <c r="AC943" i="36"/>
  <c r="AE943" i="36"/>
  <c r="AG943" i="36"/>
  <c r="AI943" i="36"/>
  <c r="AK943" i="36"/>
  <c r="AM943" i="36"/>
  <c r="AO943" i="36"/>
  <c r="AQ943" i="36"/>
  <c r="AS943" i="36"/>
  <c r="AU943" i="36"/>
  <c r="AW943" i="36"/>
  <c r="AY943" i="36"/>
  <c r="BA943" i="36"/>
  <c r="K944" i="36"/>
  <c r="M944" i="36"/>
  <c r="O944" i="36"/>
  <c r="Q944" i="36"/>
  <c r="S944" i="36"/>
  <c r="U944" i="36"/>
  <c r="W944" i="36"/>
  <c r="Y944" i="36"/>
  <c r="AA944" i="36"/>
  <c r="AC944" i="36"/>
  <c r="AE944" i="36"/>
  <c r="AG944" i="36"/>
  <c r="AI944" i="36"/>
  <c r="AK944" i="36"/>
  <c r="AM944" i="36"/>
  <c r="AO944" i="36"/>
  <c r="AQ944" i="36"/>
  <c r="AS944" i="36"/>
  <c r="AU944" i="36"/>
  <c r="AW944" i="36"/>
  <c r="AY944" i="36"/>
  <c r="BA944" i="36"/>
  <c r="K945" i="36"/>
  <c r="M945" i="36"/>
  <c r="O945" i="36"/>
  <c r="Q945" i="36"/>
  <c r="S945" i="36"/>
  <c r="U945" i="36"/>
  <c r="W945" i="36"/>
  <c r="Y945" i="36"/>
  <c r="AA945" i="36"/>
  <c r="AC945" i="36"/>
  <c r="AE945" i="36"/>
  <c r="AG945" i="36"/>
  <c r="AI945" i="36"/>
  <c r="AK945" i="36"/>
  <c r="AM945" i="36"/>
  <c r="AO945" i="36"/>
  <c r="AQ945" i="36"/>
  <c r="AS945" i="36"/>
  <c r="AU945" i="36"/>
  <c r="AW945" i="36"/>
  <c r="AY945" i="36"/>
  <c r="BA945" i="36"/>
  <c r="K946" i="36"/>
  <c r="M946" i="36"/>
  <c r="O946" i="36"/>
  <c r="Q946" i="36"/>
  <c r="S946" i="36"/>
  <c r="U946" i="36"/>
  <c r="W946" i="36"/>
  <c r="Y946" i="36"/>
  <c r="AA946" i="36"/>
  <c r="AC946" i="36"/>
  <c r="AE946" i="36"/>
  <c r="AG946" i="36"/>
  <c r="AI946" i="36"/>
  <c r="AK946" i="36"/>
  <c r="AM946" i="36"/>
  <c r="AO946" i="36"/>
  <c r="AQ946" i="36"/>
  <c r="AS946" i="36"/>
  <c r="AU946" i="36"/>
  <c r="AW946" i="36"/>
  <c r="AY946" i="36"/>
  <c r="BA946" i="36"/>
  <c r="K947" i="36"/>
  <c r="M947" i="36"/>
  <c r="O947" i="36"/>
  <c r="Q947" i="36"/>
  <c r="S947" i="36"/>
  <c r="U947" i="36"/>
  <c r="W947" i="36"/>
  <c r="Y947" i="36"/>
  <c r="AA947" i="36"/>
  <c r="AC947" i="36"/>
  <c r="AE947" i="36"/>
  <c r="AG947" i="36"/>
  <c r="AI947" i="36"/>
  <c r="AK947" i="36"/>
  <c r="AM947" i="36"/>
  <c r="AO947" i="36"/>
  <c r="AQ947" i="36"/>
  <c r="AS947" i="36"/>
  <c r="AU947" i="36"/>
  <c r="AW947" i="36"/>
  <c r="AY947" i="36"/>
  <c r="BA947" i="36"/>
  <c r="K948" i="36"/>
  <c r="M948" i="36"/>
  <c r="O948" i="36"/>
  <c r="Q948" i="36"/>
  <c r="S948" i="36"/>
  <c r="U948" i="36"/>
  <c r="W948" i="36"/>
  <c r="Y948" i="36"/>
  <c r="AA948" i="36"/>
  <c r="AC948" i="36"/>
  <c r="AE948" i="36"/>
  <c r="AG948" i="36"/>
  <c r="AI948" i="36"/>
  <c r="AK948" i="36"/>
  <c r="AM948" i="36"/>
  <c r="AO948" i="36"/>
  <c r="AQ948" i="36"/>
  <c r="AS948" i="36"/>
  <c r="AU948" i="36"/>
  <c r="AW948" i="36"/>
  <c r="AY948" i="36"/>
  <c r="BA948" i="36"/>
  <c r="K949" i="36"/>
  <c r="M949" i="36"/>
  <c r="O949" i="36"/>
  <c r="Q949" i="36"/>
  <c r="S949" i="36"/>
  <c r="U949" i="36"/>
  <c r="W949" i="36"/>
  <c r="Y949" i="36"/>
  <c r="AA949" i="36"/>
  <c r="AC949" i="36"/>
  <c r="AE949" i="36"/>
  <c r="AG949" i="36"/>
  <c r="AI949" i="36"/>
  <c r="AK949" i="36"/>
  <c r="AM949" i="36"/>
  <c r="AO949" i="36"/>
  <c r="AQ949" i="36"/>
  <c r="AS949" i="36"/>
  <c r="AU949" i="36"/>
  <c r="AW949" i="36"/>
  <c r="AY949" i="36"/>
  <c r="BA949" i="36"/>
  <c r="K950" i="36"/>
  <c r="M950" i="36"/>
  <c r="O950" i="36"/>
  <c r="Q950" i="36"/>
  <c r="S950" i="36"/>
  <c r="U950" i="36"/>
  <c r="W950" i="36"/>
  <c r="Y950" i="36"/>
  <c r="AA950" i="36"/>
  <c r="AC950" i="36"/>
  <c r="AE950" i="36"/>
  <c r="AG950" i="36"/>
  <c r="AI950" i="36"/>
  <c r="AK950" i="36"/>
  <c r="AM950" i="36"/>
  <c r="AO950" i="36"/>
  <c r="AQ950" i="36"/>
  <c r="AS950" i="36"/>
  <c r="AU950" i="36"/>
  <c r="AW950" i="36"/>
  <c r="AY950" i="36"/>
  <c r="BA950" i="36"/>
  <c r="K951" i="36"/>
  <c r="M951" i="36"/>
  <c r="O951" i="36"/>
  <c r="Q951" i="36"/>
  <c r="S951" i="36"/>
  <c r="U951" i="36"/>
  <c r="W951" i="36"/>
  <c r="Y951" i="36"/>
  <c r="AA951" i="36"/>
  <c r="AC951" i="36"/>
  <c r="AE951" i="36"/>
  <c r="AG951" i="36"/>
  <c r="AI951" i="36"/>
  <c r="AK951" i="36"/>
  <c r="AM951" i="36"/>
  <c r="AO951" i="36"/>
  <c r="AQ951" i="36"/>
  <c r="AS951" i="36"/>
  <c r="AU951" i="36"/>
  <c r="AW951" i="36"/>
  <c r="AY951" i="36"/>
  <c r="BA951" i="36"/>
  <c r="K952" i="36"/>
  <c r="M952" i="36"/>
  <c r="O952" i="36"/>
  <c r="Q952" i="36"/>
  <c r="S952" i="36"/>
  <c r="U952" i="36"/>
  <c r="W952" i="36"/>
  <c r="Y952" i="36"/>
  <c r="AA952" i="36"/>
  <c r="AC952" i="36"/>
  <c r="AE952" i="36"/>
  <c r="AG952" i="36"/>
  <c r="AI952" i="36"/>
  <c r="AK952" i="36"/>
  <c r="AM952" i="36"/>
  <c r="AO952" i="36"/>
  <c r="AQ952" i="36"/>
  <c r="AS952" i="36"/>
  <c r="AU952" i="36"/>
  <c r="AW952" i="36"/>
  <c r="AY952" i="36"/>
  <c r="BA952" i="36"/>
  <c r="K953" i="36"/>
  <c r="M953" i="36"/>
  <c r="O953" i="36"/>
  <c r="Q953" i="36"/>
  <c r="S953" i="36"/>
  <c r="U953" i="36"/>
  <c r="W953" i="36"/>
  <c r="Y953" i="36"/>
  <c r="AA953" i="36"/>
  <c r="AC953" i="36"/>
  <c r="AE953" i="36"/>
  <c r="AG953" i="36"/>
  <c r="AI953" i="36"/>
  <c r="AK953" i="36"/>
  <c r="AM953" i="36"/>
  <c r="AO953" i="36"/>
  <c r="AQ953" i="36"/>
  <c r="AS953" i="36"/>
  <c r="AU953" i="36"/>
  <c r="AW953" i="36"/>
  <c r="AY953" i="36"/>
  <c r="BA953" i="36"/>
  <c r="K954" i="36"/>
  <c r="M954" i="36"/>
  <c r="O954" i="36"/>
  <c r="Q954" i="36"/>
  <c r="S954" i="36"/>
  <c r="U954" i="36"/>
  <c r="W954" i="36"/>
  <c r="Y954" i="36"/>
  <c r="AA954" i="36"/>
  <c r="AC954" i="36"/>
  <c r="AE954" i="36"/>
  <c r="AG954" i="36"/>
  <c r="AI954" i="36"/>
  <c r="AK954" i="36"/>
  <c r="AM954" i="36"/>
  <c r="AO954" i="36"/>
  <c r="AQ954" i="36"/>
  <c r="AS954" i="36"/>
  <c r="AU954" i="36"/>
  <c r="AW954" i="36"/>
  <c r="AY954" i="36"/>
  <c r="BA954" i="36"/>
  <c r="K955" i="36"/>
  <c r="M955" i="36"/>
  <c r="O955" i="36"/>
  <c r="Q955" i="36"/>
  <c r="S955" i="36"/>
  <c r="U955" i="36"/>
  <c r="W955" i="36"/>
  <c r="Y955" i="36"/>
  <c r="AA955" i="36"/>
  <c r="AC955" i="36"/>
  <c r="AE955" i="36"/>
  <c r="AG955" i="36"/>
  <c r="AI955" i="36"/>
  <c r="AK955" i="36"/>
  <c r="AM955" i="36"/>
  <c r="AO955" i="36"/>
  <c r="AQ955" i="36"/>
  <c r="AS955" i="36"/>
  <c r="AU955" i="36"/>
  <c r="AW955" i="36"/>
  <c r="AY955" i="36"/>
  <c r="BA955" i="36"/>
  <c r="K956" i="36"/>
  <c r="M956" i="36"/>
  <c r="O956" i="36"/>
  <c r="Q956" i="36"/>
  <c r="S956" i="36"/>
  <c r="U956" i="36"/>
  <c r="W956" i="36"/>
  <c r="Y956" i="36"/>
  <c r="AA956" i="36"/>
  <c r="AC956" i="36"/>
  <c r="AE956" i="36"/>
  <c r="AG956" i="36"/>
  <c r="AI956" i="36"/>
  <c r="AK956" i="36"/>
  <c r="AM956" i="36"/>
  <c r="AO956" i="36"/>
  <c r="AQ956" i="36"/>
  <c r="AS956" i="36"/>
  <c r="AU956" i="36"/>
  <c r="AW956" i="36"/>
  <c r="AY956" i="36"/>
  <c r="BA956" i="36"/>
  <c r="K957" i="36"/>
  <c r="M957" i="36"/>
  <c r="O957" i="36"/>
  <c r="Q957" i="36"/>
  <c r="S957" i="36"/>
  <c r="U957" i="36"/>
  <c r="W957" i="36"/>
  <c r="Y957" i="36"/>
  <c r="AA957" i="36"/>
  <c r="AC957" i="36"/>
  <c r="AE957" i="36"/>
  <c r="AG957" i="36"/>
  <c r="AI957" i="36"/>
  <c r="AK957" i="36"/>
  <c r="AM957" i="36"/>
  <c r="AO957" i="36"/>
  <c r="AQ957" i="36"/>
  <c r="AS957" i="36"/>
  <c r="AU957" i="36"/>
  <c r="AW957" i="36"/>
  <c r="AY957" i="36"/>
  <c r="BA957" i="36"/>
  <c r="K958" i="36"/>
  <c r="M958" i="36"/>
  <c r="O958" i="36"/>
  <c r="Q958" i="36"/>
  <c r="S958" i="36"/>
  <c r="U958" i="36"/>
  <c r="W958" i="36"/>
  <c r="Y958" i="36"/>
  <c r="AA958" i="36"/>
  <c r="AC958" i="36"/>
  <c r="AE958" i="36"/>
  <c r="AG958" i="36"/>
  <c r="AI958" i="36"/>
  <c r="AK958" i="36"/>
  <c r="AM958" i="36"/>
  <c r="AO958" i="36"/>
  <c r="AQ958" i="36"/>
  <c r="AS958" i="36"/>
  <c r="AU958" i="36"/>
  <c r="AW958" i="36"/>
  <c r="AY958" i="36"/>
  <c r="BA958" i="36"/>
  <c r="K959" i="36"/>
  <c r="M959" i="36"/>
  <c r="O959" i="36"/>
  <c r="Q959" i="36"/>
  <c r="S959" i="36"/>
  <c r="U959" i="36"/>
  <c r="W959" i="36"/>
  <c r="Y959" i="36"/>
  <c r="AA959" i="36"/>
  <c r="AC959" i="36"/>
  <c r="AE959" i="36"/>
  <c r="AG959" i="36"/>
  <c r="AI959" i="36"/>
  <c r="AK959" i="36"/>
  <c r="AM959" i="36"/>
  <c r="AO959" i="36"/>
  <c r="AQ959" i="36"/>
  <c r="AS959" i="36"/>
  <c r="AU959" i="36"/>
  <c r="AW959" i="36"/>
  <c r="AY959" i="36"/>
  <c r="BA959" i="36"/>
  <c r="K960" i="36"/>
  <c r="M960" i="36"/>
  <c r="O960" i="36"/>
  <c r="Q960" i="36"/>
  <c r="S960" i="36"/>
  <c r="U960" i="36"/>
  <c r="W960" i="36"/>
  <c r="Y960" i="36"/>
  <c r="AA960" i="36"/>
  <c r="AC960" i="36"/>
  <c r="AE960" i="36"/>
  <c r="AG960" i="36"/>
  <c r="AI960" i="36"/>
  <c r="AK960" i="36"/>
  <c r="AM960" i="36"/>
  <c r="AO960" i="36"/>
  <c r="AQ960" i="36"/>
  <c r="AS960" i="36"/>
  <c r="AU960" i="36"/>
  <c r="AW960" i="36"/>
  <c r="AY960" i="36"/>
  <c r="BA960" i="36"/>
  <c r="K961" i="36"/>
  <c r="M961" i="36"/>
  <c r="O961" i="36"/>
  <c r="Q961" i="36"/>
  <c r="S961" i="36"/>
  <c r="U961" i="36"/>
  <c r="W961" i="36"/>
  <c r="Y961" i="36"/>
  <c r="AA961" i="36"/>
  <c r="AC961" i="36"/>
  <c r="AE961" i="36"/>
  <c r="AG961" i="36"/>
  <c r="AI961" i="36"/>
  <c r="AK961" i="36"/>
  <c r="AM961" i="36"/>
  <c r="AO961" i="36"/>
  <c r="AQ961" i="36"/>
  <c r="AS961" i="36"/>
  <c r="AU961" i="36"/>
  <c r="AW961" i="36"/>
  <c r="AY961" i="36"/>
  <c r="BA961" i="36"/>
  <c r="K962" i="36"/>
  <c r="M962" i="36"/>
  <c r="O962" i="36"/>
  <c r="Q962" i="36"/>
  <c r="S962" i="36"/>
  <c r="U962" i="36"/>
  <c r="W962" i="36"/>
  <c r="Y962" i="36"/>
  <c r="AA962" i="36"/>
  <c r="AC962" i="36"/>
  <c r="AE962" i="36"/>
  <c r="AG962" i="36"/>
  <c r="AI962" i="36"/>
  <c r="AK962" i="36"/>
  <c r="AM962" i="36"/>
  <c r="AO962" i="36"/>
  <c r="AQ962" i="36"/>
  <c r="AS962" i="36"/>
  <c r="AU962" i="36"/>
  <c r="AW962" i="36"/>
  <c r="AY962" i="36"/>
  <c r="BA962" i="36"/>
  <c r="K963" i="36"/>
  <c r="M963" i="36"/>
  <c r="O963" i="36"/>
  <c r="Q963" i="36"/>
  <c r="S963" i="36"/>
  <c r="U963" i="36"/>
  <c r="W963" i="36"/>
  <c r="Y963" i="36"/>
  <c r="AA963" i="36"/>
  <c r="AC963" i="36"/>
  <c r="AE963" i="36"/>
  <c r="AG963" i="36"/>
  <c r="AI963" i="36"/>
  <c r="AK963" i="36"/>
  <c r="AM963" i="36"/>
  <c r="AO963" i="36"/>
  <c r="AQ963" i="36"/>
  <c r="AS963" i="36"/>
  <c r="AU963" i="36"/>
  <c r="AW963" i="36"/>
  <c r="AY963" i="36"/>
  <c r="BA963" i="36"/>
  <c r="K964" i="36"/>
  <c r="M964" i="36"/>
  <c r="O964" i="36"/>
  <c r="Q964" i="36"/>
  <c r="S964" i="36"/>
  <c r="U964" i="36"/>
  <c r="W964" i="36"/>
  <c r="Y964" i="36"/>
  <c r="AA964" i="36"/>
  <c r="AC964" i="36"/>
  <c r="AE964" i="36"/>
  <c r="AG964" i="36"/>
  <c r="AI964" i="36"/>
  <c r="AK964" i="36"/>
  <c r="AM964" i="36"/>
  <c r="AO964" i="36"/>
  <c r="AQ964" i="36"/>
  <c r="AS964" i="36"/>
  <c r="AU964" i="36"/>
  <c r="AW964" i="36"/>
  <c r="AY964" i="36"/>
  <c r="BA964" i="36"/>
  <c r="K965" i="36"/>
  <c r="M965" i="36"/>
  <c r="O965" i="36"/>
  <c r="Q965" i="36"/>
  <c r="S965" i="36"/>
  <c r="U965" i="36"/>
  <c r="W965" i="36"/>
  <c r="Y965" i="36"/>
  <c r="AA965" i="36"/>
  <c r="AC965" i="36"/>
  <c r="AE965" i="36"/>
  <c r="AG965" i="36"/>
  <c r="AI965" i="36"/>
  <c r="AK965" i="36"/>
  <c r="AM965" i="36"/>
  <c r="AO965" i="36"/>
  <c r="AQ965" i="36"/>
  <c r="AS965" i="36"/>
  <c r="AU965" i="36"/>
  <c r="AW965" i="36"/>
  <c r="AY965" i="36"/>
  <c r="BA965" i="36"/>
  <c r="K966" i="36"/>
  <c r="M966" i="36"/>
  <c r="O966" i="36"/>
  <c r="Q966" i="36"/>
  <c r="S966" i="36"/>
  <c r="U966" i="36"/>
  <c r="W966" i="36"/>
  <c r="Y966" i="36"/>
  <c r="AA966" i="36"/>
  <c r="AC966" i="36"/>
  <c r="AE966" i="36"/>
  <c r="AG966" i="36"/>
  <c r="AI966" i="36"/>
  <c r="AK966" i="36"/>
  <c r="AM966" i="36"/>
  <c r="AO966" i="36"/>
  <c r="AQ966" i="36"/>
  <c r="AS966" i="36"/>
  <c r="AU966" i="36"/>
  <c r="AW966" i="36"/>
  <c r="AY966" i="36"/>
  <c r="BA966" i="36"/>
  <c r="K967" i="36"/>
  <c r="M967" i="36"/>
  <c r="O967" i="36"/>
  <c r="Q967" i="36"/>
  <c r="S967" i="36"/>
  <c r="U967" i="36"/>
  <c r="W967" i="36"/>
  <c r="Y967" i="36"/>
  <c r="AA967" i="36"/>
  <c r="AC967" i="36"/>
  <c r="AE967" i="36"/>
  <c r="AG967" i="36"/>
  <c r="AI967" i="36"/>
  <c r="AK967" i="36"/>
  <c r="AM967" i="36"/>
  <c r="AO967" i="36"/>
  <c r="AQ967" i="36"/>
  <c r="AS967" i="36"/>
  <c r="AU967" i="36"/>
  <c r="AW967" i="36"/>
  <c r="AY967" i="36"/>
  <c r="BA967" i="36"/>
  <c r="K968" i="36"/>
  <c r="M968" i="36"/>
  <c r="O968" i="36"/>
  <c r="Q968" i="36"/>
  <c r="S968" i="36"/>
  <c r="U968" i="36"/>
  <c r="W968" i="36"/>
  <c r="Y968" i="36"/>
  <c r="AA968" i="36"/>
  <c r="AC968" i="36"/>
  <c r="AE968" i="36"/>
  <c r="AG968" i="36"/>
  <c r="AI968" i="36"/>
  <c r="AK968" i="36"/>
  <c r="AM968" i="36"/>
  <c r="AO968" i="36"/>
  <c r="AQ968" i="36"/>
  <c r="AS968" i="36"/>
  <c r="AU968" i="36"/>
  <c r="AW968" i="36"/>
  <c r="AY968" i="36"/>
  <c r="BA968" i="36"/>
  <c r="K969" i="36"/>
  <c r="M969" i="36"/>
  <c r="O969" i="36"/>
  <c r="Q969" i="36"/>
  <c r="S969" i="36"/>
  <c r="U969" i="36"/>
  <c r="W969" i="36"/>
  <c r="Y969" i="36"/>
  <c r="AA969" i="36"/>
  <c r="AC969" i="36"/>
  <c r="AE969" i="36"/>
  <c r="AG969" i="36"/>
  <c r="AI969" i="36"/>
  <c r="AK969" i="36"/>
  <c r="AM969" i="36"/>
  <c r="AO969" i="36"/>
  <c r="AQ969" i="36"/>
  <c r="AS969" i="36"/>
  <c r="AU969" i="36"/>
  <c r="AW969" i="36"/>
  <c r="AY969" i="36"/>
  <c r="BA969" i="36"/>
  <c r="K970" i="36"/>
  <c r="M970" i="36"/>
  <c r="O970" i="36"/>
  <c r="Q970" i="36"/>
  <c r="S970" i="36"/>
  <c r="U970" i="36"/>
  <c r="W970" i="36"/>
  <c r="Y970" i="36"/>
  <c r="AA970" i="36"/>
  <c r="AC970" i="36"/>
  <c r="AE970" i="36"/>
  <c r="AG970" i="36"/>
  <c r="AI970" i="36"/>
  <c r="AK970" i="36"/>
  <c r="AM970" i="36"/>
  <c r="AO970" i="36"/>
  <c r="AQ970" i="36"/>
  <c r="AS970" i="36"/>
  <c r="AU970" i="36"/>
  <c r="AW970" i="36"/>
  <c r="AY970" i="36"/>
  <c r="BA970" i="36"/>
  <c r="K971" i="36"/>
  <c r="M971" i="36"/>
  <c r="O971" i="36"/>
  <c r="Q971" i="36"/>
  <c r="S971" i="36"/>
  <c r="U971" i="36"/>
  <c r="W971" i="36"/>
  <c r="Y971" i="36"/>
  <c r="AA971" i="36"/>
  <c r="AC971" i="36"/>
  <c r="AE971" i="36"/>
  <c r="AG971" i="36"/>
  <c r="AI971" i="36"/>
  <c r="AK971" i="36"/>
  <c r="AM971" i="36"/>
  <c r="AO971" i="36"/>
  <c r="AQ971" i="36"/>
  <c r="AS971" i="36"/>
  <c r="AU971" i="36"/>
  <c r="AW971" i="36"/>
  <c r="AY971" i="36"/>
  <c r="BA971" i="36"/>
  <c r="K972" i="36"/>
  <c r="M972" i="36"/>
  <c r="O972" i="36"/>
  <c r="Q972" i="36"/>
  <c r="S972" i="36"/>
  <c r="U972" i="36"/>
  <c r="W972" i="36"/>
  <c r="Y972" i="36"/>
  <c r="AA972" i="36"/>
  <c r="AC972" i="36"/>
  <c r="AE972" i="36"/>
  <c r="AG972" i="36"/>
  <c r="AI972" i="36"/>
  <c r="AK972" i="36"/>
  <c r="AM972" i="36"/>
  <c r="AO972" i="36"/>
  <c r="AQ972" i="36"/>
  <c r="AS972" i="36"/>
  <c r="AU972" i="36"/>
  <c r="AW972" i="36"/>
  <c r="AY972" i="36"/>
  <c r="BA972" i="36"/>
  <c r="K973" i="36"/>
  <c r="M973" i="36"/>
  <c r="O973" i="36"/>
  <c r="Q973" i="36"/>
  <c r="S973" i="36"/>
  <c r="U973" i="36"/>
  <c r="W973" i="36"/>
  <c r="Y973" i="36"/>
  <c r="AA973" i="36"/>
  <c r="AC973" i="36"/>
  <c r="AE973" i="36"/>
  <c r="AG973" i="36"/>
  <c r="AI973" i="36"/>
  <c r="AK973" i="36"/>
  <c r="AM973" i="36"/>
  <c r="AO973" i="36"/>
  <c r="AQ973" i="36"/>
  <c r="AS973" i="36"/>
  <c r="AU973" i="36"/>
  <c r="AW973" i="36"/>
  <c r="AY973" i="36"/>
  <c r="BA973" i="36"/>
  <c r="K974" i="36"/>
  <c r="M974" i="36"/>
  <c r="O974" i="36"/>
  <c r="Q974" i="36"/>
  <c r="S974" i="36"/>
  <c r="U974" i="36"/>
  <c r="W974" i="36"/>
  <c r="Y974" i="36"/>
  <c r="AA974" i="36"/>
  <c r="AC974" i="36"/>
  <c r="AE974" i="36"/>
  <c r="AG974" i="36"/>
  <c r="AI974" i="36"/>
  <c r="AK974" i="36"/>
  <c r="AM974" i="36"/>
  <c r="AO974" i="36"/>
  <c r="AQ974" i="36"/>
  <c r="AS974" i="36"/>
  <c r="AU974" i="36"/>
  <c r="AW974" i="36"/>
  <c r="AY974" i="36"/>
  <c r="BA974" i="36"/>
  <c r="K975" i="36"/>
  <c r="M975" i="36"/>
  <c r="O975" i="36"/>
  <c r="Q975" i="36"/>
  <c r="S975" i="36"/>
  <c r="U975" i="36"/>
  <c r="W975" i="36"/>
  <c r="Y975" i="36"/>
  <c r="AA975" i="36"/>
  <c r="AC975" i="36"/>
  <c r="AE975" i="36"/>
  <c r="AG975" i="36"/>
  <c r="AI975" i="36"/>
  <c r="AK975" i="36"/>
  <c r="AM975" i="36"/>
  <c r="AO975" i="36"/>
  <c r="AQ975" i="36"/>
  <c r="AS975" i="36"/>
  <c r="AU975" i="36"/>
  <c r="AW975" i="36"/>
  <c r="AY975" i="36"/>
  <c r="BA975" i="36"/>
  <c r="K976" i="36"/>
  <c r="M976" i="36"/>
  <c r="O976" i="36"/>
  <c r="Q976" i="36"/>
  <c r="S976" i="36"/>
  <c r="U976" i="36"/>
  <c r="W976" i="36"/>
  <c r="Y976" i="36"/>
  <c r="AA976" i="36"/>
  <c r="AC976" i="36"/>
  <c r="AE976" i="36"/>
  <c r="AG976" i="36"/>
  <c r="AI976" i="36"/>
  <c r="AK976" i="36"/>
  <c r="AM976" i="36"/>
  <c r="AO976" i="36"/>
  <c r="AQ976" i="36"/>
  <c r="AS976" i="36"/>
  <c r="AU976" i="36"/>
  <c r="AW976" i="36"/>
  <c r="AY976" i="36"/>
  <c r="BA976" i="36"/>
  <c r="K977" i="36"/>
  <c r="M977" i="36"/>
  <c r="O977" i="36"/>
  <c r="Q977" i="36"/>
  <c r="S977" i="36"/>
  <c r="U977" i="36"/>
  <c r="W977" i="36"/>
  <c r="Y977" i="36"/>
  <c r="AA977" i="36"/>
  <c r="AC977" i="36"/>
  <c r="AE977" i="36"/>
  <c r="AG977" i="36"/>
  <c r="AI977" i="36"/>
  <c r="AK977" i="36"/>
  <c r="AM977" i="36"/>
  <c r="AO977" i="36"/>
  <c r="AQ977" i="36"/>
  <c r="AS977" i="36"/>
  <c r="AU977" i="36"/>
  <c r="AW977" i="36"/>
  <c r="AY977" i="36"/>
  <c r="BA977" i="36"/>
  <c r="K978" i="36"/>
  <c r="M978" i="36"/>
  <c r="O978" i="36"/>
  <c r="Q978" i="36"/>
  <c r="S978" i="36"/>
  <c r="U978" i="36"/>
  <c r="W978" i="36"/>
  <c r="Y978" i="36"/>
  <c r="AA978" i="36"/>
  <c r="AC978" i="36"/>
  <c r="AE978" i="36"/>
  <c r="AG978" i="36"/>
  <c r="AI978" i="36"/>
  <c r="AK978" i="36"/>
  <c r="AM978" i="36"/>
  <c r="AO978" i="36"/>
  <c r="AQ978" i="36"/>
  <c r="AS978" i="36"/>
  <c r="AU978" i="36"/>
  <c r="AW978" i="36"/>
  <c r="AY978" i="36"/>
  <c r="BA978" i="36"/>
  <c r="K979" i="36"/>
  <c r="M979" i="36"/>
  <c r="O979" i="36"/>
  <c r="Q979" i="36"/>
  <c r="S979" i="36"/>
  <c r="U979" i="36"/>
  <c r="W979" i="36"/>
  <c r="Y979" i="36"/>
  <c r="AA979" i="36"/>
  <c r="AC979" i="36"/>
  <c r="AE979" i="36"/>
  <c r="AG979" i="36"/>
  <c r="AI979" i="36"/>
  <c r="AK979" i="36"/>
  <c r="AM979" i="36"/>
  <c r="AO979" i="36"/>
  <c r="AQ979" i="36"/>
  <c r="AS979" i="36"/>
  <c r="AU979" i="36"/>
  <c r="AW979" i="36"/>
  <c r="AY979" i="36"/>
  <c r="BA979" i="36"/>
  <c r="K980" i="36"/>
  <c r="M980" i="36"/>
  <c r="O980" i="36"/>
  <c r="Q980" i="36"/>
  <c r="S980" i="36"/>
  <c r="U980" i="36"/>
  <c r="W980" i="36"/>
  <c r="Y980" i="36"/>
  <c r="AA980" i="36"/>
  <c r="AC980" i="36"/>
  <c r="AE980" i="36"/>
  <c r="AG980" i="36"/>
  <c r="AI980" i="36"/>
  <c r="AK980" i="36"/>
  <c r="AM980" i="36"/>
  <c r="AO980" i="36"/>
  <c r="AQ980" i="36"/>
  <c r="AS980" i="36"/>
  <c r="AU980" i="36"/>
  <c r="AW980" i="36"/>
  <c r="AY980" i="36"/>
  <c r="BA980" i="36"/>
  <c r="K981" i="36"/>
  <c r="M981" i="36"/>
  <c r="O981" i="36"/>
  <c r="Q981" i="36"/>
  <c r="S981" i="36"/>
  <c r="U981" i="36"/>
  <c r="W981" i="36"/>
  <c r="Y981" i="36"/>
  <c r="AA981" i="36"/>
  <c r="AC981" i="36"/>
  <c r="AE981" i="36"/>
  <c r="AG981" i="36"/>
  <c r="AI981" i="36"/>
  <c r="AK981" i="36"/>
  <c r="AM981" i="36"/>
  <c r="AO981" i="36"/>
  <c r="AQ981" i="36"/>
  <c r="AS981" i="36"/>
  <c r="AU981" i="36"/>
  <c r="AW981" i="36"/>
  <c r="AY981" i="36"/>
  <c r="BA981" i="36"/>
  <c r="K982" i="36"/>
  <c r="M982" i="36"/>
  <c r="O982" i="36"/>
  <c r="Q982" i="36"/>
  <c r="S982" i="36"/>
  <c r="U982" i="36"/>
  <c r="W982" i="36"/>
  <c r="Y982" i="36"/>
  <c r="AA982" i="36"/>
  <c r="AC982" i="36"/>
  <c r="AE982" i="36"/>
  <c r="AG982" i="36"/>
  <c r="AI982" i="36"/>
  <c r="AK982" i="36"/>
  <c r="AM982" i="36"/>
  <c r="AO982" i="36"/>
  <c r="AQ982" i="36"/>
  <c r="AS982" i="36"/>
  <c r="AU982" i="36"/>
  <c r="AW982" i="36"/>
  <c r="AY982" i="36"/>
  <c r="BA982" i="36"/>
  <c r="K983" i="36"/>
  <c r="M983" i="36"/>
  <c r="O983" i="36"/>
  <c r="Q983" i="36"/>
  <c r="S983" i="36"/>
  <c r="U983" i="36"/>
  <c r="W983" i="36"/>
  <c r="Y983" i="36"/>
  <c r="AA983" i="36"/>
  <c r="AC983" i="36"/>
  <c r="AE983" i="36"/>
  <c r="AG983" i="36"/>
  <c r="AI983" i="36"/>
  <c r="AK983" i="36"/>
  <c r="AM983" i="36"/>
  <c r="AO983" i="36"/>
  <c r="AQ983" i="36"/>
  <c r="AS983" i="36"/>
  <c r="AU983" i="36"/>
  <c r="AW983" i="36"/>
  <c r="AY983" i="36"/>
  <c r="BA983" i="36"/>
  <c r="K984" i="36"/>
  <c r="M984" i="36"/>
  <c r="O984" i="36"/>
  <c r="Q984" i="36"/>
  <c r="S984" i="36"/>
  <c r="U984" i="36"/>
  <c r="W984" i="36"/>
  <c r="Y984" i="36"/>
  <c r="AA984" i="36"/>
  <c r="AC984" i="36"/>
  <c r="AE984" i="36"/>
  <c r="AG984" i="36"/>
  <c r="AI984" i="36"/>
  <c r="AK984" i="36"/>
  <c r="AM984" i="36"/>
  <c r="AO984" i="36"/>
  <c r="AQ984" i="36"/>
  <c r="AS984" i="36"/>
  <c r="AU984" i="36"/>
  <c r="AW984" i="36"/>
  <c r="AY984" i="36"/>
  <c r="BA984" i="36"/>
  <c r="K985" i="36"/>
  <c r="M985" i="36"/>
  <c r="O985" i="36"/>
  <c r="Q985" i="36"/>
  <c r="S985" i="36"/>
  <c r="U985" i="36"/>
  <c r="W985" i="36"/>
  <c r="Y985" i="36"/>
  <c r="AA985" i="36"/>
  <c r="AC985" i="36"/>
  <c r="AE985" i="36"/>
  <c r="AG985" i="36"/>
  <c r="AI985" i="36"/>
  <c r="AK985" i="36"/>
  <c r="AM985" i="36"/>
  <c r="AO985" i="36"/>
  <c r="AQ985" i="36"/>
  <c r="AS985" i="36"/>
  <c r="AU985" i="36"/>
  <c r="AW985" i="36"/>
  <c r="AY985" i="36"/>
  <c r="BA985" i="36"/>
  <c r="K986" i="36"/>
  <c r="M986" i="36"/>
  <c r="O986" i="36"/>
  <c r="Q986" i="36"/>
  <c r="S986" i="36"/>
  <c r="U986" i="36"/>
  <c r="W986" i="36"/>
  <c r="Y986" i="36"/>
  <c r="AA986" i="36"/>
  <c r="AC986" i="36"/>
  <c r="AE986" i="36"/>
  <c r="AG986" i="36"/>
  <c r="AI986" i="36"/>
  <c r="AK986" i="36"/>
  <c r="AM986" i="36"/>
  <c r="AO986" i="36"/>
  <c r="AQ986" i="36"/>
  <c r="AS986" i="36"/>
  <c r="AU986" i="36"/>
  <c r="AW986" i="36"/>
  <c r="AY986" i="36"/>
  <c r="BA986" i="36"/>
  <c r="K987" i="36"/>
  <c r="M987" i="36"/>
  <c r="O987" i="36"/>
  <c r="Q987" i="36"/>
  <c r="S987" i="36"/>
  <c r="U987" i="36"/>
  <c r="W987" i="36"/>
  <c r="Y987" i="36"/>
  <c r="AA987" i="36"/>
  <c r="AC987" i="36"/>
  <c r="AE987" i="36"/>
  <c r="AG987" i="36"/>
  <c r="AI987" i="36"/>
  <c r="AK987" i="36"/>
  <c r="AM987" i="36"/>
  <c r="AO987" i="36"/>
  <c r="AQ987" i="36"/>
  <c r="AS987" i="36"/>
  <c r="AU987" i="36"/>
  <c r="AW987" i="36"/>
  <c r="AY987" i="36"/>
  <c r="BA987" i="36"/>
  <c r="K988" i="36"/>
  <c r="M988" i="36"/>
  <c r="O988" i="36"/>
  <c r="Q988" i="36"/>
  <c r="S988" i="36"/>
  <c r="U988" i="36"/>
  <c r="W988" i="36"/>
  <c r="Y988" i="36"/>
  <c r="AA988" i="36"/>
  <c r="AC988" i="36"/>
  <c r="AE988" i="36"/>
  <c r="AG988" i="36"/>
  <c r="AI988" i="36"/>
  <c r="AK988" i="36"/>
  <c r="AM988" i="36"/>
  <c r="AO988" i="36"/>
  <c r="AQ988" i="36"/>
  <c r="AS988" i="36"/>
  <c r="AU988" i="36"/>
  <c r="AW988" i="36"/>
  <c r="AY988" i="36"/>
  <c r="BA988" i="36"/>
  <c r="K989" i="36"/>
  <c r="M989" i="36"/>
  <c r="O989" i="36"/>
  <c r="Q989" i="36"/>
  <c r="S989" i="36"/>
  <c r="U989" i="36"/>
  <c r="W989" i="36"/>
  <c r="Y989" i="36"/>
  <c r="AA989" i="36"/>
  <c r="AC989" i="36"/>
  <c r="AE989" i="36"/>
  <c r="AG989" i="36"/>
  <c r="AI989" i="36"/>
  <c r="AK989" i="36"/>
  <c r="AM989" i="36"/>
  <c r="AO989" i="36"/>
  <c r="AQ989" i="36"/>
  <c r="AS989" i="36"/>
  <c r="AU989" i="36"/>
  <c r="AW989" i="36"/>
  <c r="AY989" i="36"/>
  <c r="BA989" i="36"/>
  <c r="K990" i="36"/>
  <c r="M990" i="36"/>
  <c r="O990" i="36"/>
  <c r="Q990" i="36"/>
  <c r="S990" i="36"/>
  <c r="U990" i="36"/>
  <c r="W990" i="36"/>
  <c r="Y990" i="36"/>
  <c r="AA990" i="36"/>
  <c r="AC990" i="36"/>
  <c r="AE990" i="36"/>
  <c r="AG990" i="36"/>
  <c r="AI990" i="36"/>
  <c r="AK990" i="36"/>
  <c r="AM990" i="36"/>
  <c r="AO990" i="36"/>
  <c r="AQ990" i="36"/>
  <c r="AS990" i="36"/>
  <c r="AU990" i="36"/>
  <c r="AW990" i="36"/>
  <c r="AY990" i="36"/>
  <c r="BA990" i="36"/>
  <c r="K991" i="36"/>
  <c r="M991" i="36"/>
  <c r="O991" i="36"/>
  <c r="Q991" i="36"/>
  <c r="S991" i="36"/>
  <c r="U991" i="36"/>
  <c r="W991" i="36"/>
  <c r="Y991" i="36"/>
  <c r="AA991" i="36"/>
  <c r="AC991" i="36"/>
  <c r="AE991" i="36"/>
  <c r="AG991" i="36"/>
  <c r="AI991" i="36"/>
  <c r="AK991" i="36"/>
  <c r="AM991" i="36"/>
  <c r="AO991" i="36"/>
  <c r="AQ991" i="36"/>
  <c r="AS991" i="36"/>
  <c r="AU991" i="36"/>
  <c r="AW991" i="36"/>
  <c r="AY991" i="36"/>
  <c r="BA991" i="36"/>
  <c r="K992" i="36"/>
  <c r="M992" i="36"/>
  <c r="O992" i="36"/>
  <c r="Q992" i="36"/>
  <c r="S992" i="36"/>
  <c r="U992" i="36"/>
  <c r="W992" i="36"/>
  <c r="Y992" i="36"/>
  <c r="AA992" i="36"/>
  <c r="AC992" i="36"/>
  <c r="AE992" i="36"/>
  <c r="AG992" i="36"/>
  <c r="AI992" i="36"/>
  <c r="AK992" i="36"/>
  <c r="AM992" i="36"/>
  <c r="AO992" i="36"/>
  <c r="AQ992" i="36"/>
  <c r="AS992" i="36"/>
  <c r="AU992" i="36"/>
  <c r="AW992" i="36"/>
  <c r="AY992" i="36"/>
  <c r="BA992" i="36"/>
  <c r="K692" i="36"/>
  <c r="M692" i="36"/>
  <c r="O692" i="36"/>
  <c r="Q692" i="36"/>
  <c r="S692" i="36"/>
  <c r="U692" i="36"/>
  <c r="W692" i="36"/>
  <c r="Y692" i="36"/>
  <c r="AA692" i="36"/>
  <c r="AC692" i="36"/>
  <c r="AE692" i="36"/>
  <c r="AG692" i="36"/>
  <c r="AI692" i="36"/>
  <c r="AK692" i="36"/>
  <c r="AM692" i="36"/>
  <c r="AO692" i="36"/>
  <c r="AQ692" i="36"/>
  <c r="AS692" i="36"/>
  <c r="AU692" i="36"/>
  <c r="AW692" i="36"/>
  <c r="AY692" i="36"/>
  <c r="BA692" i="36"/>
  <c r="K693" i="36"/>
  <c r="M693" i="36"/>
  <c r="O693" i="36"/>
  <c r="Q693" i="36"/>
  <c r="S693" i="36"/>
  <c r="U693" i="36"/>
  <c r="W693" i="36"/>
  <c r="Y693" i="36"/>
  <c r="AA693" i="36"/>
  <c r="AC693" i="36"/>
  <c r="AE693" i="36"/>
  <c r="AG693" i="36"/>
  <c r="AI693" i="36"/>
  <c r="AK693" i="36"/>
  <c r="AM693" i="36"/>
  <c r="AO693" i="36"/>
  <c r="AQ693" i="36"/>
  <c r="AS693" i="36"/>
  <c r="AU693" i="36"/>
  <c r="AW693" i="36"/>
  <c r="AY693" i="36"/>
  <c r="BA693" i="36"/>
  <c r="K694" i="36"/>
  <c r="M694" i="36"/>
  <c r="O694" i="36"/>
  <c r="Q694" i="36"/>
  <c r="S694" i="36"/>
  <c r="U694" i="36"/>
  <c r="W694" i="36"/>
  <c r="Y694" i="36"/>
  <c r="AA694" i="36"/>
  <c r="AC694" i="36"/>
  <c r="AE694" i="36"/>
  <c r="AG694" i="36"/>
  <c r="AI694" i="36"/>
  <c r="AK694" i="36"/>
  <c r="AM694" i="36"/>
  <c r="AO694" i="36"/>
  <c r="AQ694" i="36"/>
  <c r="AS694" i="36"/>
  <c r="AU694" i="36"/>
  <c r="AW694" i="36"/>
  <c r="AY694" i="36"/>
  <c r="BA694" i="36"/>
  <c r="K695" i="36"/>
  <c r="M695" i="36"/>
  <c r="O695" i="36"/>
  <c r="Q695" i="36"/>
  <c r="S695" i="36"/>
  <c r="U695" i="36"/>
  <c r="W695" i="36"/>
  <c r="Y695" i="36"/>
  <c r="AA695" i="36"/>
  <c r="AC695" i="36"/>
  <c r="AE695" i="36"/>
  <c r="AG695" i="36"/>
  <c r="AI695" i="36"/>
  <c r="AK695" i="36"/>
  <c r="AM695" i="36"/>
  <c r="AO695" i="36"/>
  <c r="AQ695" i="36"/>
  <c r="AS695" i="36"/>
  <c r="AU695" i="36"/>
  <c r="AW695" i="36"/>
  <c r="AY695" i="36"/>
  <c r="BA695" i="36"/>
  <c r="K696" i="36"/>
  <c r="M696" i="36"/>
  <c r="O696" i="36"/>
  <c r="Q696" i="36"/>
  <c r="S696" i="36"/>
  <c r="U696" i="36"/>
  <c r="W696" i="36"/>
  <c r="Y696" i="36"/>
  <c r="AA696" i="36"/>
  <c r="AC696" i="36"/>
  <c r="AE696" i="36"/>
  <c r="AG696" i="36"/>
  <c r="AI696" i="36"/>
  <c r="AK696" i="36"/>
  <c r="AM696" i="36"/>
  <c r="AO696" i="36"/>
  <c r="AQ696" i="36"/>
  <c r="AS696" i="36"/>
  <c r="AU696" i="36"/>
  <c r="AW696" i="36"/>
  <c r="AY696" i="36"/>
  <c r="BA696" i="36"/>
  <c r="K697" i="36"/>
  <c r="M697" i="36"/>
  <c r="O697" i="36"/>
  <c r="Q697" i="36"/>
  <c r="S697" i="36"/>
  <c r="U697" i="36"/>
  <c r="W697" i="36"/>
  <c r="Y697" i="36"/>
  <c r="AA697" i="36"/>
  <c r="AC697" i="36"/>
  <c r="AE697" i="36"/>
  <c r="AG697" i="36"/>
  <c r="AI697" i="36"/>
  <c r="AK697" i="36"/>
  <c r="AM697" i="36"/>
  <c r="AO697" i="36"/>
  <c r="AQ697" i="36"/>
  <c r="AS697" i="36"/>
  <c r="AU697" i="36"/>
  <c r="AW697" i="36"/>
  <c r="AY697" i="36"/>
  <c r="BA697" i="36"/>
  <c r="K698" i="36"/>
  <c r="M698" i="36"/>
  <c r="O698" i="36"/>
  <c r="Q698" i="36"/>
  <c r="S698" i="36"/>
  <c r="U698" i="36"/>
  <c r="W698" i="36"/>
  <c r="Y698" i="36"/>
  <c r="AA698" i="36"/>
  <c r="AC698" i="36"/>
  <c r="AE698" i="36"/>
  <c r="AG698" i="36"/>
  <c r="AI698" i="36"/>
  <c r="AK698" i="36"/>
  <c r="AM698" i="36"/>
  <c r="AO698" i="36"/>
  <c r="AQ698" i="36"/>
  <c r="AS698" i="36"/>
  <c r="AU698" i="36"/>
  <c r="AW698" i="36"/>
  <c r="AY698" i="36"/>
  <c r="BA698" i="36"/>
  <c r="K699" i="36"/>
  <c r="M699" i="36"/>
  <c r="O699" i="36"/>
  <c r="Q699" i="36"/>
  <c r="S699" i="36"/>
  <c r="U699" i="36"/>
  <c r="W699" i="36"/>
  <c r="Y699" i="36"/>
  <c r="AA699" i="36"/>
  <c r="AC699" i="36"/>
  <c r="AE699" i="36"/>
  <c r="AG699" i="36"/>
  <c r="AI699" i="36"/>
  <c r="AK699" i="36"/>
  <c r="AM699" i="36"/>
  <c r="AO699" i="36"/>
  <c r="AQ699" i="36"/>
  <c r="AS699" i="36"/>
  <c r="AU699" i="36"/>
  <c r="AW699" i="36"/>
  <c r="AY699" i="36"/>
  <c r="BA699" i="36"/>
  <c r="K700" i="36"/>
  <c r="M700" i="36"/>
  <c r="O700" i="36"/>
  <c r="Q700" i="36"/>
  <c r="S700" i="36"/>
  <c r="U700" i="36"/>
  <c r="W700" i="36"/>
  <c r="Y700" i="36"/>
  <c r="AA700" i="36"/>
  <c r="AC700" i="36"/>
  <c r="AE700" i="36"/>
  <c r="AG700" i="36"/>
  <c r="AI700" i="36"/>
  <c r="AK700" i="36"/>
  <c r="AM700" i="36"/>
  <c r="AO700" i="36"/>
  <c r="AQ700" i="36"/>
  <c r="AS700" i="36"/>
  <c r="AU700" i="36"/>
  <c r="AW700" i="36"/>
  <c r="AY700" i="36"/>
  <c r="BA700" i="36"/>
  <c r="K701" i="36"/>
  <c r="M701" i="36"/>
  <c r="O701" i="36"/>
  <c r="Q701" i="36"/>
  <c r="S701" i="36"/>
  <c r="U701" i="36"/>
  <c r="W701" i="36"/>
  <c r="Y701" i="36"/>
  <c r="AA701" i="36"/>
  <c r="AC701" i="36"/>
  <c r="AE701" i="36"/>
  <c r="AG701" i="36"/>
  <c r="AI701" i="36"/>
  <c r="AK701" i="36"/>
  <c r="AM701" i="36"/>
  <c r="AO701" i="36"/>
  <c r="AQ701" i="36"/>
  <c r="AS701" i="36"/>
  <c r="AU701" i="36"/>
  <c r="AW701" i="36"/>
  <c r="AY701" i="36"/>
  <c r="BA701" i="36"/>
  <c r="K702" i="36"/>
  <c r="M702" i="36"/>
  <c r="O702" i="36"/>
  <c r="Q702" i="36"/>
  <c r="S702" i="36"/>
  <c r="U702" i="36"/>
  <c r="W702" i="36"/>
  <c r="Y702" i="36"/>
  <c r="AA702" i="36"/>
  <c r="AC702" i="36"/>
  <c r="AE702" i="36"/>
  <c r="AG702" i="36"/>
  <c r="AI702" i="36"/>
  <c r="AK702" i="36"/>
  <c r="AM702" i="36"/>
  <c r="AO702" i="36"/>
  <c r="AQ702" i="36"/>
  <c r="AS702" i="36"/>
  <c r="AU702" i="36"/>
  <c r="AW702" i="36"/>
  <c r="AY702" i="36"/>
  <c r="BA702" i="36"/>
  <c r="K703" i="36"/>
  <c r="M703" i="36"/>
  <c r="O703" i="36"/>
  <c r="Q703" i="36"/>
  <c r="S703" i="36"/>
  <c r="U703" i="36"/>
  <c r="W703" i="36"/>
  <c r="Y703" i="36"/>
  <c r="AA703" i="36"/>
  <c r="AC703" i="36"/>
  <c r="AE703" i="36"/>
  <c r="AG703" i="36"/>
  <c r="AI703" i="36"/>
  <c r="AK703" i="36"/>
  <c r="AM703" i="36"/>
  <c r="AO703" i="36"/>
  <c r="AQ703" i="36"/>
  <c r="AS703" i="36"/>
  <c r="AU703" i="36"/>
  <c r="AW703" i="36"/>
  <c r="AY703" i="36"/>
  <c r="BA703" i="36"/>
  <c r="K704" i="36"/>
  <c r="M704" i="36"/>
  <c r="O704" i="36"/>
  <c r="Q704" i="36"/>
  <c r="S704" i="36"/>
  <c r="U704" i="36"/>
  <c r="W704" i="36"/>
  <c r="Y704" i="36"/>
  <c r="AA704" i="36"/>
  <c r="AC704" i="36"/>
  <c r="AE704" i="36"/>
  <c r="AG704" i="36"/>
  <c r="AI704" i="36"/>
  <c r="AK704" i="36"/>
  <c r="AM704" i="36"/>
  <c r="AO704" i="36"/>
  <c r="AQ704" i="36"/>
  <c r="AS704" i="36"/>
  <c r="AU704" i="36"/>
  <c r="AW704" i="36"/>
  <c r="AY704" i="36"/>
  <c r="BA704" i="36"/>
  <c r="K705" i="36"/>
  <c r="M705" i="36"/>
  <c r="O705" i="36"/>
  <c r="Q705" i="36"/>
  <c r="S705" i="36"/>
  <c r="U705" i="36"/>
  <c r="W705" i="36"/>
  <c r="Y705" i="36"/>
  <c r="AA705" i="36"/>
  <c r="AC705" i="36"/>
  <c r="AE705" i="36"/>
  <c r="AG705" i="36"/>
  <c r="AI705" i="36"/>
  <c r="AK705" i="36"/>
  <c r="AM705" i="36"/>
  <c r="AO705" i="36"/>
  <c r="AQ705" i="36"/>
  <c r="AS705" i="36"/>
  <c r="AU705" i="36"/>
  <c r="AW705" i="36"/>
  <c r="AY705" i="36"/>
  <c r="BA705" i="36"/>
  <c r="K706" i="36"/>
  <c r="M706" i="36"/>
  <c r="O706" i="36"/>
  <c r="Q706" i="36"/>
  <c r="S706" i="36"/>
  <c r="U706" i="36"/>
  <c r="W706" i="36"/>
  <c r="Y706" i="36"/>
  <c r="AA706" i="36"/>
  <c r="AC706" i="36"/>
  <c r="AE706" i="36"/>
  <c r="AG706" i="36"/>
  <c r="AI706" i="36"/>
  <c r="AK706" i="36"/>
  <c r="AM706" i="36"/>
  <c r="AO706" i="36"/>
  <c r="AQ706" i="36"/>
  <c r="AS706" i="36"/>
  <c r="AU706" i="36"/>
  <c r="AW706" i="36"/>
  <c r="AY706" i="36"/>
  <c r="BA706" i="36"/>
  <c r="K707" i="36"/>
  <c r="M707" i="36"/>
  <c r="O707" i="36"/>
  <c r="Q707" i="36"/>
  <c r="S707" i="36"/>
  <c r="U707" i="36"/>
  <c r="W707" i="36"/>
  <c r="Y707" i="36"/>
  <c r="AA707" i="36"/>
  <c r="AC707" i="36"/>
  <c r="AE707" i="36"/>
  <c r="AG707" i="36"/>
  <c r="AI707" i="36"/>
  <c r="AK707" i="36"/>
  <c r="AM707" i="36"/>
  <c r="AO707" i="36"/>
  <c r="AQ707" i="36"/>
  <c r="AS707" i="36"/>
  <c r="AU707" i="36"/>
  <c r="AW707" i="36"/>
  <c r="AY707" i="36"/>
  <c r="BA707" i="36"/>
  <c r="K708" i="36"/>
  <c r="M708" i="36"/>
  <c r="O708" i="36"/>
  <c r="Q708" i="36"/>
  <c r="S708" i="36"/>
  <c r="U708" i="36"/>
  <c r="W708" i="36"/>
  <c r="Y708" i="36"/>
  <c r="AA708" i="36"/>
  <c r="AC708" i="36"/>
  <c r="AE708" i="36"/>
  <c r="AG708" i="36"/>
  <c r="AI708" i="36"/>
  <c r="AK708" i="36"/>
  <c r="AM708" i="36"/>
  <c r="AO708" i="36"/>
  <c r="AQ708" i="36"/>
  <c r="AS708" i="36"/>
  <c r="AU708" i="36"/>
  <c r="AW708" i="36"/>
  <c r="AY708" i="36"/>
  <c r="BA708" i="36"/>
  <c r="K709" i="36"/>
  <c r="M709" i="36"/>
  <c r="O709" i="36"/>
  <c r="Q709" i="36"/>
  <c r="S709" i="36"/>
  <c r="U709" i="36"/>
  <c r="W709" i="36"/>
  <c r="Y709" i="36"/>
  <c r="AA709" i="36"/>
  <c r="AC709" i="36"/>
  <c r="AE709" i="36"/>
  <c r="AG709" i="36"/>
  <c r="AI709" i="36"/>
  <c r="AK709" i="36"/>
  <c r="AM709" i="36"/>
  <c r="AO709" i="36"/>
  <c r="AQ709" i="36"/>
  <c r="AS709" i="36"/>
  <c r="AU709" i="36"/>
  <c r="AW709" i="36"/>
  <c r="AY709" i="36"/>
  <c r="BA709" i="36"/>
  <c r="K710" i="36"/>
  <c r="M710" i="36"/>
  <c r="O710" i="36"/>
  <c r="Q710" i="36"/>
  <c r="S710" i="36"/>
  <c r="U710" i="36"/>
  <c r="W710" i="36"/>
  <c r="Y710" i="36"/>
  <c r="AA710" i="36"/>
  <c r="AC710" i="36"/>
  <c r="AE710" i="36"/>
  <c r="AG710" i="36"/>
  <c r="AI710" i="36"/>
  <c r="AK710" i="36"/>
  <c r="AM710" i="36"/>
  <c r="AO710" i="36"/>
  <c r="AQ710" i="36"/>
  <c r="AS710" i="36"/>
  <c r="AU710" i="36"/>
  <c r="AW710" i="36"/>
  <c r="AY710" i="36"/>
  <c r="BA710" i="36"/>
  <c r="K711" i="36"/>
  <c r="M711" i="36"/>
  <c r="O711" i="36"/>
  <c r="Q711" i="36"/>
  <c r="S711" i="36"/>
  <c r="U711" i="36"/>
  <c r="W711" i="36"/>
  <c r="Y711" i="36"/>
  <c r="AA711" i="36"/>
  <c r="AC711" i="36"/>
  <c r="AE711" i="36"/>
  <c r="AG711" i="36"/>
  <c r="AI711" i="36"/>
  <c r="AK711" i="36"/>
  <c r="AM711" i="36"/>
  <c r="AO711" i="36"/>
  <c r="AQ711" i="36"/>
  <c r="AS711" i="36"/>
  <c r="AU711" i="36"/>
  <c r="AW711" i="36"/>
  <c r="AY711" i="36"/>
  <c r="BA711" i="36"/>
  <c r="K712" i="36"/>
  <c r="M712" i="36"/>
  <c r="O712" i="36"/>
  <c r="Q712" i="36"/>
  <c r="S712" i="36"/>
  <c r="U712" i="36"/>
  <c r="W712" i="36"/>
  <c r="Y712" i="36"/>
  <c r="AA712" i="36"/>
  <c r="AC712" i="36"/>
  <c r="AE712" i="36"/>
  <c r="AG712" i="36"/>
  <c r="AI712" i="36"/>
  <c r="AK712" i="36"/>
  <c r="AM712" i="36"/>
  <c r="AO712" i="36"/>
  <c r="AQ712" i="36"/>
  <c r="AS712" i="36"/>
  <c r="AU712" i="36"/>
  <c r="AW712" i="36"/>
  <c r="AY712" i="36"/>
  <c r="BA712" i="36"/>
  <c r="K713" i="36"/>
  <c r="M713" i="36"/>
  <c r="O713" i="36"/>
  <c r="Q713" i="36"/>
  <c r="S713" i="36"/>
  <c r="U713" i="36"/>
  <c r="W713" i="36"/>
  <c r="Y713" i="36"/>
  <c r="AA713" i="36"/>
  <c r="AC713" i="36"/>
  <c r="AE713" i="36"/>
  <c r="AG713" i="36"/>
  <c r="AI713" i="36"/>
  <c r="AK713" i="36"/>
  <c r="AM713" i="36"/>
  <c r="AO713" i="36"/>
  <c r="AQ713" i="36"/>
  <c r="AS713" i="36"/>
  <c r="AU713" i="36"/>
  <c r="AW713" i="36"/>
  <c r="AY713" i="36"/>
  <c r="BA713" i="36"/>
  <c r="K714" i="36"/>
  <c r="M714" i="36"/>
  <c r="O714" i="36"/>
  <c r="Q714" i="36"/>
  <c r="S714" i="36"/>
  <c r="U714" i="36"/>
  <c r="W714" i="36"/>
  <c r="Y714" i="36"/>
  <c r="AA714" i="36"/>
  <c r="AC714" i="36"/>
  <c r="AE714" i="36"/>
  <c r="AG714" i="36"/>
  <c r="AI714" i="36"/>
  <c r="AK714" i="36"/>
  <c r="AM714" i="36"/>
  <c r="AO714" i="36"/>
  <c r="AQ714" i="36"/>
  <c r="AS714" i="36"/>
  <c r="AU714" i="36"/>
  <c r="AW714" i="36"/>
  <c r="AY714" i="36"/>
  <c r="BA714" i="36"/>
  <c r="K715" i="36"/>
  <c r="M715" i="36"/>
  <c r="O715" i="36"/>
  <c r="Q715" i="36"/>
  <c r="S715" i="36"/>
  <c r="U715" i="36"/>
  <c r="W715" i="36"/>
  <c r="Y715" i="36"/>
  <c r="AA715" i="36"/>
  <c r="AC715" i="36"/>
  <c r="AE715" i="36"/>
  <c r="AG715" i="36"/>
  <c r="AI715" i="36"/>
  <c r="AK715" i="36"/>
  <c r="AM715" i="36"/>
  <c r="AO715" i="36"/>
  <c r="AQ715" i="36"/>
  <c r="AS715" i="36"/>
  <c r="AU715" i="36"/>
  <c r="AW715" i="36"/>
  <c r="AY715" i="36"/>
  <c r="BA715" i="36"/>
  <c r="K716" i="36"/>
  <c r="M716" i="36"/>
  <c r="O716" i="36"/>
  <c r="Q716" i="36"/>
  <c r="S716" i="36"/>
  <c r="U716" i="36"/>
  <c r="W716" i="36"/>
  <c r="Y716" i="36"/>
  <c r="AA716" i="36"/>
  <c r="AC716" i="36"/>
  <c r="AE716" i="36"/>
  <c r="AG716" i="36"/>
  <c r="AI716" i="36"/>
  <c r="AK716" i="36"/>
  <c r="AM716" i="36"/>
  <c r="AO716" i="36"/>
  <c r="AQ716" i="36"/>
  <c r="AS716" i="36"/>
  <c r="AU716" i="36"/>
  <c r="AW716" i="36"/>
  <c r="AY716" i="36"/>
  <c r="BA716" i="36"/>
  <c r="K717" i="36"/>
  <c r="M717" i="36"/>
  <c r="O717" i="36"/>
  <c r="Q717" i="36"/>
  <c r="S717" i="36"/>
  <c r="U717" i="36"/>
  <c r="W717" i="36"/>
  <c r="Y717" i="36"/>
  <c r="AA717" i="36"/>
  <c r="AC717" i="36"/>
  <c r="AE717" i="36"/>
  <c r="AG717" i="36"/>
  <c r="AI717" i="36"/>
  <c r="AK717" i="36"/>
  <c r="AM717" i="36"/>
  <c r="AO717" i="36"/>
  <c r="AQ717" i="36"/>
  <c r="AS717" i="36"/>
  <c r="AU717" i="36"/>
  <c r="AW717" i="36"/>
  <c r="AY717" i="36"/>
  <c r="BA717" i="36"/>
  <c r="K718" i="36"/>
  <c r="M718" i="36"/>
  <c r="O718" i="36"/>
  <c r="Q718" i="36"/>
  <c r="S718" i="36"/>
  <c r="U718" i="36"/>
  <c r="W718" i="36"/>
  <c r="Y718" i="36"/>
  <c r="AA718" i="36"/>
  <c r="AC718" i="36"/>
  <c r="AE718" i="36"/>
  <c r="AG718" i="36"/>
  <c r="AI718" i="36"/>
  <c r="AK718" i="36"/>
  <c r="AM718" i="36"/>
  <c r="AO718" i="36"/>
  <c r="AQ718" i="36"/>
  <c r="AS718" i="36"/>
  <c r="AU718" i="36"/>
  <c r="AW718" i="36"/>
  <c r="AY718" i="36"/>
  <c r="BA718" i="36"/>
  <c r="K719" i="36"/>
  <c r="M719" i="36"/>
  <c r="O719" i="36"/>
  <c r="Q719" i="36"/>
  <c r="S719" i="36"/>
  <c r="U719" i="36"/>
  <c r="W719" i="36"/>
  <c r="Y719" i="36"/>
  <c r="AA719" i="36"/>
  <c r="AC719" i="36"/>
  <c r="AE719" i="36"/>
  <c r="AG719" i="36"/>
  <c r="AI719" i="36"/>
  <c r="AK719" i="36"/>
  <c r="AM719" i="36"/>
  <c r="AO719" i="36"/>
  <c r="AQ719" i="36"/>
  <c r="AS719" i="36"/>
  <c r="AU719" i="36"/>
  <c r="AW719" i="36"/>
  <c r="AY719" i="36"/>
  <c r="BA719" i="36"/>
  <c r="K720" i="36"/>
  <c r="M720" i="36"/>
  <c r="O720" i="36"/>
  <c r="Q720" i="36"/>
  <c r="S720" i="36"/>
  <c r="U720" i="36"/>
  <c r="W720" i="36"/>
  <c r="Y720" i="36"/>
  <c r="AA720" i="36"/>
  <c r="AC720" i="36"/>
  <c r="AE720" i="36"/>
  <c r="AG720" i="36"/>
  <c r="AI720" i="36"/>
  <c r="AK720" i="36"/>
  <c r="AM720" i="36"/>
  <c r="AO720" i="36"/>
  <c r="AQ720" i="36"/>
  <c r="AS720" i="36"/>
  <c r="AU720" i="36"/>
  <c r="AW720" i="36"/>
  <c r="AY720" i="36"/>
  <c r="BA720" i="36"/>
  <c r="K721" i="36"/>
  <c r="M721" i="36"/>
  <c r="O721" i="36"/>
  <c r="Q721" i="36"/>
  <c r="S721" i="36"/>
  <c r="U721" i="36"/>
  <c r="W721" i="36"/>
  <c r="Y721" i="36"/>
  <c r="AA721" i="36"/>
  <c r="AC721" i="36"/>
  <c r="AE721" i="36"/>
  <c r="AG721" i="36"/>
  <c r="AI721" i="36"/>
  <c r="AK721" i="36"/>
  <c r="AM721" i="36"/>
  <c r="AO721" i="36"/>
  <c r="AQ721" i="36"/>
  <c r="AS721" i="36"/>
  <c r="AU721" i="36"/>
  <c r="AW721" i="36"/>
  <c r="AY721" i="36"/>
  <c r="BA721" i="36"/>
  <c r="K722" i="36"/>
  <c r="M722" i="36"/>
  <c r="O722" i="36"/>
  <c r="Q722" i="36"/>
  <c r="S722" i="36"/>
  <c r="U722" i="36"/>
  <c r="W722" i="36"/>
  <c r="Y722" i="36"/>
  <c r="AA722" i="36"/>
  <c r="AC722" i="36"/>
  <c r="AE722" i="36"/>
  <c r="AG722" i="36"/>
  <c r="AI722" i="36"/>
  <c r="AK722" i="36"/>
  <c r="AM722" i="36"/>
  <c r="AO722" i="36"/>
  <c r="AQ722" i="36"/>
  <c r="AS722" i="36"/>
  <c r="AU722" i="36"/>
  <c r="AW722" i="36"/>
  <c r="AY722" i="36"/>
  <c r="BA722" i="36"/>
  <c r="K723" i="36"/>
  <c r="M723" i="36"/>
  <c r="O723" i="36"/>
  <c r="Q723" i="36"/>
  <c r="S723" i="36"/>
  <c r="U723" i="36"/>
  <c r="W723" i="36"/>
  <c r="Y723" i="36"/>
  <c r="AA723" i="36"/>
  <c r="AC723" i="36"/>
  <c r="AE723" i="36"/>
  <c r="AG723" i="36"/>
  <c r="AI723" i="36"/>
  <c r="AK723" i="36"/>
  <c r="AM723" i="36"/>
  <c r="AO723" i="36"/>
  <c r="AQ723" i="36"/>
  <c r="AS723" i="36"/>
  <c r="AU723" i="36"/>
  <c r="AW723" i="36"/>
  <c r="AY723" i="36"/>
  <c r="BA723" i="36"/>
  <c r="K724" i="36"/>
  <c r="M724" i="36"/>
  <c r="O724" i="36"/>
  <c r="Q724" i="36"/>
  <c r="S724" i="36"/>
  <c r="U724" i="36"/>
  <c r="W724" i="36"/>
  <c r="Y724" i="36"/>
  <c r="AA724" i="36"/>
  <c r="AC724" i="36"/>
  <c r="AE724" i="36"/>
  <c r="AG724" i="36"/>
  <c r="AI724" i="36"/>
  <c r="AK724" i="36"/>
  <c r="AM724" i="36"/>
  <c r="AO724" i="36"/>
  <c r="AQ724" i="36"/>
  <c r="AS724" i="36"/>
  <c r="AU724" i="36"/>
  <c r="AW724" i="36"/>
  <c r="AY724" i="36"/>
  <c r="BA724" i="36"/>
  <c r="K725" i="36"/>
  <c r="M725" i="36"/>
  <c r="O725" i="36"/>
  <c r="Q725" i="36"/>
  <c r="S725" i="36"/>
  <c r="U725" i="36"/>
  <c r="W725" i="36"/>
  <c r="Y725" i="36"/>
  <c r="AA725" i="36"/>
  <c r="AC725" i="36"/>
  <c r="AE725" i="36"/>
  <c r="AG725" i="36"/>
  <c r="AI725" i="36"/>
  <c r="AK725" i="36"/>
  <c r="AM725" i="36"/>
  <c r="AO725" i="36"/>
  <c r="AQ725" i="36"/>
  <c r="AS725" i="36"/>
  <c r="AU725" i="36"/>
  <c r="AW725" i="36"/>
  <c r="AY725" i="36"/>
  <c r="BA725" i="36"/>
  <c r="K726" i="36"/>
  <c r="M726" i="36"/>
  <c r="O726" i="36"/>
  <c r="Q726" i="36"/>
  <c r="S726" i="36"/>
  <c r="U726" i="36"/>
  <c r="W726" i="36"/>
  <c r="Y726" i="36"/>
  <c r="AA726" i="36"/>
  <c r="AC726" i="36"/>
  <c r="AE726" i="36"/>
  <c r="AG726" i="36"/>
  <c r="AI726" i="36"/>
  <c r="AK726" i="36"/>
  <c r="AM726" i="36"/>
  <c r="AO726" i="36"/>
  <c r="AQ726" i="36"/>
  <c r="AS726" i="36"/>
  <c r="AU726" i="36"/>
  <c r="AW726" i="36"/>
  <c r="AY726" i="36"/>
  <c r="BA726" i="36"/>
  <c r="K727" i="36"/>
  <c r="M727" i="36"/>
  <c r="O727" i="36"/>
  <c r="Q727" i="36"/>
  <c r="S727" i="36"/>
  <c r="U727" i="36"/>
  <c r="W727" i="36"/>
  <c r="Y727" i="36"/>
  <c r="AA727" i="36"/>
  <c r="AC727" i="36"/>
  <c r="AE727" i="36"/>
  <c r="AG727" i="36"/>
  <c r="AI727" i="36"/>
  <c r="AK727" i="36"/>
  <c r="AM727" i="36"/>
  <c r="AO727" i="36"/>
  <c r="AQ727" i="36"/>
  <c r="AS727" i="36"/>
  <c r="AU727" i="36"/>
  <c r="AW727" i="36"/>
  <c r="AY727" i="36"/>
  <c r="BA727" i="36"/>
  <c r="K728" i="36"/>
  <c r="M728" i="36"/>
  <c r="O728" i="36"/>
  <c r="Q728" i="36"/>
  <c r="S728" i="36"/>
  <c r="U728" i="36"/>
  <c r="W728" i="36"/>
  <c r="Y728" i="36"/>
  <c r="AA728" i="36"/>
  <c r="AC728" i="36"/>
  <c r="AE728" i="36"/>
  <c r="AG728" i="36"/>
  <c r="AI728" i="36"/>
  <c r="AK728" i="36"/>
  <c r="AM728" i="36"/>
  <c r="AO728" i="36"/>
  <c r="AQ728" i="36"/>
  <c r="AS728" i="36"/>
  <c r="AU728" i="36"/>
  <c r="AW728" i="36"/>
  <c r="AY728" i="36"/>
  <c r="BA728" i="36"/>
  <c r="K729" i="36"/>
  <c r="M729" i="36"/>
  <c r="O729" i="36"/>
  <c r="Q729" i="36"/>
  <c r="S729" i="36"/>
  <c r="U729" i="36"/>
  <c r="W729" i="36"/>
  <c r="Y729" i="36"/>
  <c r="AA729" i="36"/>
  <c r="AC729" i="36"/>
  <c r="AE729" i="36"/>
  <c r="AG729" i="36"/>
  <c r="AI729" i="36"/>
  <c r="AK729" i="36"/>
  <c r="AM729" i="36"/>
  <c r="AO729" i="36"/>
  <c r="AQ729" i="36"/>
  <c r="AS729" i="36"/>
  <c r="AU729" i="36"/>
  <c r="AW729" i="36"/>
  <c r="AY729" i="36"/>
  <c r="BA729" i="36"/>
  <c r="K730" i="36"/>
  <c r="M730" i="36"/>
  <c r="O730" i="36"/>
  <c r="Q730" i="36"/>
  <c r="S730" i="36"/>
  <c r="U730" i="36"/>
  <c r="W730" i="36"/>
  <c r="Y730" i="36"/>
  <c r="AA730" i="36"/>
  <c r="AC730" i="36"/>
  <c r="AE730" i="36"/>
  <c r="AG730" i="36"/>
  <c r="AI730" i="36"/>
  <c r="AK730" i="36"/>
  <c r="AM730" i="36"/>
  <c r="AO730" i="36"/>
  <c r="AQ730" i="36"/>
  <c r="AS730" i="36"/>
  <c r="AU730" i="36"/>
  <c r="AW730" i="36"/>
  <c r="AY730" i="36"/>
  <c r="BA730" i="36"/>
  <c r="K731" i="36"/>
  <c r="M731" i="36"/>
  <c r="O731" i="36"/>
  <c r="Q731" i="36"/>
  <c r="S731" i="36"/>
  <c r="U731" i="36"/>
  <c r="W731" i="36"/>
  <c r="Y731" i="36"/>
  <c r="AA731" i="36"/>
  <c r="AC731" i="36"/>
  <c r="AE731" i="36"/>
  <c r="AG731" i="36"/>
  <c r="AI731" i="36"/>
  <c r="AK731" i="36"/>
  <c r="AM731" i="36"/>
  <c r="AO731" i="36"/>
  <c r="AQ731" i="36"/>
  <c r="AS731" i="36"/>
  <c r="AU731" i="36"/>
  <c r="AW731" i="36"/>
  <c r="AY731" i="36"/>
  <c r="BA731" i="36"/>
  <c r="K732" i="36"/>
  <c r="M732" i="36"/>
  <c r="O732" i="36"/>
  <c r="Q732" i="36"/>
  <c r="S732" i="36"/>
  <c r="U732" i="36"/>
  <c r="W732" i="36"/>
  <c r="Y732" i="36"/>
  <c r="AA732" i="36"/>
  <c r="AC732" i="36"/>
  <c r="AE732" i="36"/>
  <c r="AG732" i="36"/>
  <c r="AI732" i="36"/>
  <c r="AK732" i="36"/>
  <c r="AM732" i="36"/>
  <c r="AO732" i="36"/>
  <c r="AQ732" i="36"/>
  <c r="AS732" i="36"/>
  <c r="AU732" i="36"/>
  <c r="AW732" i="36"/>
  <c r="AY732" i="36"/>
  <c r="BA732" i="36"/>
  <c r="K733" i="36"/>
  <c r="M733" i="36"/>
  <c r="O733" i="36"/>
  <c r="Q733" i="36"/>
  <c r="S733" i="36"/>
  <c r="U733" i="36"/>
  <c r="W733" i="36"/>
  <c r="Y733" i="36"/>
  <c r="AA733" i="36"/>
  <c r="AC733" i="36"/>
  <c r="AE733" i="36"/>
  <c r="AG733" i="36"/>
  <c r="AI733" i="36"/>
  <c r="AK733" i="36"/>
  <c r="AM733" i="36"/>
  <c r="AO733" i="36"/>
  <c r="AQ733" i="36"/>
  <c r="AS733" i="36"/>
  <c r="AU733" i="36"/>
  <c r="AW733" i="36"/>
  <c r="AY733" i="36"/>
  <c r="BA733" i="36"/>
  <c r="K734" i="36"/>
  <c r="M734" i="36"/>
  <c r="O734" i="36"/>
  <c r="Q734" i="36"/>
  <c r="S734" i="36"/>
  <c r="U734" i="36"/>
  <c r="W734" i="36"/>
  <c r="Y734" i="36"/>
  <c r="AA734" i="36"/>
  <c r="AC734" i="36"/>
  <c r="AE734" i="36"/>
  <c r="AG734" i="36"/>
  <c r="AI734" i="36"/>
  <c r="AK734" i="36"/>
  <c r="AM734" i="36"/>
  <c r="AO734" i="36"/>
  <c r="AQ734" i="36"/>
  <c r="AS734" i="36"/>
  <c r="AU734" i="36"/>
  <c r="AW734" i="36"/>
  <c r="AY734" i="36"/>
  <c r="BA734" i="36"/>
  <c r="K735" i="36"/>
  <c r="M735" i="36"/>
  <c r="O735" i="36"/>
  <c r="Q735" i="36"/>
  <c r="S735" i="36"/>
  <c r="U735" i="36"/>
  <c r="W735" i="36"/>
  <c r="Y735" i="36"/>
  <c r="AA735" i="36"/>
  <c r="AC735" i="36"/>
  <c r="AE735" i="36"/>
  <c r="AG735" i="36"/>
  <c r="AI735" i="36"/>
  <c r="AK735" i="36"/>
  <c r="AM735" i="36"/>
  <c r="AO735" i="36"/>
  <c r="AQ735" i="36"/>
  <c r="AS735" i="36"/>
  <c r="AU735" i="36"/>
  <c r="AW735" i="36"/>
  <c r="AY735" i="36"/>
  <c r="BA735" i="36"/>
  <c r="K736" i="36"/>
  <c r="M736" i="36"/>
  <c r="O736" i="36"/>
  <c r="Q736" i="36"/>
  <c r="S736" i="36"/>
  <c r="U736" i="36"/>
  <c r="W736" i="36"/>
  <c r="Y736" i="36"/>
  <c r="AA736" i="36"/>
  <c r="AC736" i="36"/>
  <c r="AE736" i="36"/>
  <c r="AG736" i="36"/>
  <c r="AI736" i="36"/>
  <c r="AK736" i="36"/>
  <c r="AM736" i="36"/>
  <c r="AO736" i="36"/>
  <c r="AQ736" i="36"/>
  <c r="AS736" i="36"/>
  <c r="AU736" i="36"/>
  <c r="AW736" i="36"/>
  <c r="AY736" i="36"/>
  <c r="BA736" i="36"/>
  <c r="K737" i="36"/>
  <c r="M737" i="36"/>
  <c r="O737" i="36"/>
  <c r="Q737" i="36"/>
  <c r="S737" i="36"/>
  <c r="U737" i="36"/>
  <c r="W737" i="36"/>
  <c r="Y737" i="36"/>
  <c r="AA737" i="36"/>
  <c r="AC737" i="36"/>
  <c r="AE737" i="36"/>
  <c r="AG737" i="36"/>
  <c r="AI737" i="36"/>
  <c r="AK737" i="36"/>
  <c r="AM737" i="36"/>
  <c r="AO737" i="36"/>
  <c r="AQ737" i="36"/>
  <c r="AS737" i="36"/>
  <c r="AU737" i="36"/>
  <c r="AW737" i="36"/>
  <c r="AY737" i="36"/>
  <c r="BA737" i="36"/>
  <c r="K738" i="36"/>
  <c r="M738" i="36"/>
  <c r="O738" i="36"/>
  <c r="Q738" i="36"/>
  <c r="S738" i="36"/>
  <c r="U738" i="36"/>
  <c r="W738" i="36"/>
  <c r="Y738" i="36"/>
  <c r="AA738" i="36"/>
  <c r="AC738" i="36"/>
  <c r="AE738" i="36"/>
  <c r="AG738" i="36"/>
  <c r="AI738" i="36"/>
  <c r="AK738" i="36"/>
  <c r="AM738" i="36"/>
  <c r="AO738" i="36"/>
  <c r="AQ738" i="36"/>
  <c r="AS738" i="36"/>
  <c r="AU738" i="36"/>
  <c r="AW738" i="36"/>
  <c r="AY738" i="36"/>
  <c r="BA738" i="36"/>
  <c r="K739" i="36"/>
  <c r="M739" i="36"/>
  <c r="O739" i="36"/>
  <c r="Q739" i="36"/>
  <c r="S739" i="36"/>
  <c r="U739" i="36"/>
  <c r="W739" i="36"/>
  <c r="Y739" i="36"/>
  <c r="AA739" i="36"/>
  <c r="AC739" i="36"/>
  <c r="AE739" i="36"/>
  <c r="AG739" i="36"/>
  <c r="AI739" i="36"/>
  <c r="AK739" i="36"/>
  <c r="AM739" i="36"/>
  <c r="AO739" i="36"/>
  <c r="AQ739" i="36"/>
  <c r="AS739" i="36"/>
  <c r="AU739" i="36"/>
  <c r="AW739" i="36"/>
  <c r="AY739" i="36"/>
  <c r="BA739" i="36"/>
  <c r="K740" i="36"/>
  <c r="M740" i="36"/>
  <c r="O740" i="36"/>
  <c r="Q740" i="36"/>
  <c r="S740" i="36"/>
  <c r="U740" i="36"/>
  <c r="W740" i="36"/>
  <c r="Y740" i="36"/>
  <c r="AA740" i="36"/>
  <c r="AC740" i="36"/>
  <c r="AE740" i="36"/>
  <c r="AG740" i="36"/>
  <c r="AI740" i="36"/>
  <c r="AK740" i="36"/>
  <c r="AM740" i="36"/>
  <c r="AO740" i="36"/>
  <c r="AQ740" i="36"/>
  <c r="AS740" i="36"/>
  <c r="AU740" i="36"/>
  <c r="AW740" i="36"/>
  <c r="AY740" i="36"/>
  <c r="BA740" i="36"/>
  <c r="K741" i="36"/>
  <c r="M741" i="36"/>
  <c r="O741" i="36"/>
  <c r="Q741" i="36"/>
  <c r="S741" i="36"/>
  <c r="U741" i="36"/>
  <c r="W741" i="36"/>
  <c r="Y741" i="36"/>
  <c r="AA741" i="36"/>
  <c r="AC741" i="36"/>
  <c r="AE741" i="36"/>
  <c r="AG741" i="36"/>
  <c r="AI741" i="36"/>
  <c r="AK741" i="36"/>
  <c r="AM741" i="36"/>
  <c r="AO741" i="36"/>
  <c r="AQ741" i="36"/>
  <c r="AS741" i="36"/>
  <c r="AU741" i="36"/>
  <c r="AW741" i="36"/>
  <c r="AY741" i="36"/>
  <c r="BA741" i="36"/>
  <c r="K742" i="36"/>
  <c r="M742" i="36"/>
  <c r="O742" i="36"/>
  <c r="Q742" i="36"/>
  <c r="S742" i="36"/>
  <c r="U742" i="36"/>
  <c r="W742" i="36"/>
  <c r="Y742" i="36"/>
  <c r="AA742" i="36"/>
  <c r="AC742" i="36"/>
  <c r="AE742" i="36"/>
  <c r="AG742" i="36"/>
  <c r="AI742" i="36"/>
  <c r="AK742" i="36"/>
  <c r="AM742" i="36"/>
  <c r="AO742" i="36"/>
  <c r="AQ742" i="36"/>
  <c r="AS742" i="36"/>
  <c r="AU742" i="36"/>
  <c r="AW742" i="36"/>
  <c r="AY742" i="36"/>
  <c r="BA742" i="36"/>
  <c r="K743" i="36"/>
  <c r="M743" i="36"/>
  <c r="O743" i="36"/>
  <c r="Q743" i="36"/>
  <c r="S743" i="36"/>
  <c r="U743" i="36"/>
  <c r="W743" i="36"/>
  <c r="Y743" i="36"/>
  <c r="AA743" i="36"/>
  <c r="AC743" i="36"/>
  <c r="AE743" i="36"/>
  <c r="AG743" i="36"/>
  <c r="AI743" i="36"/>
  <c r="AK743" i="36"/>
  <c r="AM743" i="36"/>
  <c r="AO743" i="36"/>
  <c r="AQ743" i="36"/>
  <c r="AS743" i="36"/>
  <c r="AU743" i="36"/>
  <c r="AW743" i="36"/>
  <c r="AY743" i="36"/>
  <c r="BA743" i="36"/>
  <c r="K744" i="36"/>
  <c r="M744" i="36"/>
  <c r="O744" i="36"/>
  <c r="Q744" i="36"/>
  <c r="S744" i="36"/>
  <c r="U744" i="36"/>
  <c r="W744" i="36"/>
  <c r="Y744" i="36"/>
  <c r="AA744" i="36"/>
  <c r="AC744" i="36"/>
  <c r="AE744" i="36"/>
  <c r="AG744" i="36"/>
  <c r="AI744" i="36"/>
  <c r="AK744" i="36"/>
  <c r="AM744" i="36"/>
  <c r="AO744" i="36"/>
  <c r="AQ744" i="36"/>
  <c r="AS744" i="36"/>
  <c r="AU744" i="36"/>
  <c r="AW744" i="36"/>
  <c r="AY744" i="36"/>
  <c r="BA744" i="36"/>
  <c r="K745" i="36"/>
  <c r="M745" i="36"/>
  <c r="O745" i="36"/>
  <c r="Q745" i="36"/>
  <c r="S745" i="36"/>
  <c r="U745" i="36"/>
  <c r="W745" i="36"/>
  <c r="Y745" i="36"/>
  <c r="AA745" i="36"/>
  <c r="AC745" i="36"/>
  <c r="AE745" i="36"/>
  <c r="AG745" i="36"/>
  <c r="AI745" i="36"/>
  <c r="AK745" i="36"/>
  <c r="AM745" i="36"/>
  <c r="AO745" i="36"/>
  <c r="AQ745" i="36"/>
  <c r="AS745" i="36"/>
  <c r="AU745" i="36"/>
  <c r="AW745" i="36"/>
  <c r="AY745" i="36"/>
  <c r="BA745" i="36"/>
  <c r="K746" i="36"/>
  <c r="M746" i="36"/>
  <c r="O746" i="36"/>
  <c r="Q746" i="36"/>
  <c r="S746" i="36"/>
  <c r="U746" i="36"/>
  <c r="W746" i="36"/>
  <c r="Y746" i="36"/>
  <c r="AA746" i="36"/>
  <c r="AC746" i="36"/>
  <c r="AE746" i="36"/>
  <c r="AG746" i="36"/>
  <c r="AI746" i="36"/>
  <c r="AK746" i="36"/>
  <c r="AM746" i="36"/>
  <c r="AO746" i="36"/>
  <c r="AQ746" i="36"/>
  <c r="AS746" i="36"/>
  <c r="AU746" i="36"/>
  <c r="AW746" i="36"/>
  <c r="AY746" i="36"/>
  <c r="BA746" i="36"/>
  <c r="K747" i="36"/>
  <c r="M747" i="36"/>
  <c r="O747" i="36"/>
  <c r="Q747" i="36"/>
  <c r="S747" i="36"/>
  <c r="U747" i="36"/>
  <c r="W747" i="36"/>
  <c r="Y747" i="36"/>
  <c r="AA747" i="36"/>
  <c r="AC747" i="36"/>
  <c r="AE747" i="36"/>
  <c r="AG747" i="36"/>
  <c r="AI747" i="36"/>
  <c r="AK747" i="36"/>
  <c r="AM747" i="36"/>
  <c r="AO747" i="36"/>
  <c r="AQ747" i="36"/>
  <c r="AS747" i="36"/>
  <c r="AU747" i="36"/>
  <c r="AW747" i="36"/>
  <c r="AY747" i="36"/>
  <c r="BA747" i="36"/>
  <c r="K748" i="36"/>
  <c r="M748" i="36"/>
  <c r="O748" i="36"/>
  <c r="Q748" i="36"/>
  <c r="S748" i="36"/>
  <c r="U748" i="36"/>
  <c r="W748" i="36"/>
  <c r="Y748" i="36"/>
  <c r="AA748" i="36"/>
  <c r="AC748" i="36"/>
  <c r="AE748" i="36"/>
  <c r="AG748" i="36"/>
  <c r="AI748" i="36"/>
  <c r="AK748" i="36"/>
  <c r="AM748" i="36"/>
  <c r="AO748" i="36"/>
  <c r="AQ748" i="36"/>
  <c r="AS748" i="36"/>
  <c r="AU748" i="36"/>
  <c r="AW748" i="36"/>
  <c r="AY748" i="36"/>
  <c r="BA748" i="36"/>
  <c r="K749" i="36"/>
  <c r="M749" i="36"/>
  <c r="O749" i="36"/>
  <c r="Q749" i="36"/>
  <c r="S749" i="36"/>
  <c r="U749" i="36"/>
  <c r="W749" i="36"/>
  <c r="Y749" i="36"/>
  <c r="AA749" i="36"/>
  <c r="AC749" i="36"/>
  <c r="AE749" i="36"/>
  <c r="AG749" i="36"/>
  <c r="AI749" i="36"/>
  <c r="AK749" i="36"/>
  <c r="AM749" i="36"/>
  <c r="AO749" i="36"/>
  <c r="AQ749" i="36"/>
  <c r="AS749" i="36"/>
  <c r="AU749" i="36"/>
  <c r="AW749" i="36"/>
  <c r="AY749" i="36"/>
  <c r="BA749" i="36"/>
  <c r="K750" i="36"/>
  <c r="M750" i="36"/>
  <c r="O750" i="36"/>
  <c r="Q750" i="36"/>
  <c r="S750" i="36"/>
  <c r="U750" i="36"/>
  <c r="W750" i="36"/>
  <c r="Y750" i="36"/>
  <c r="AA750" i="36"/>
  <c r="AC750" i="36"/>
  <c r="AE750" i="36"/>
  <c r="AG750" i="36"/>
  <c r="AI750" i="36"/>
  <c r="AK750" i="36"/>
  <c r="AM750" i="36"/>
  <c r="AO750" i="36"/>
  <c r="AQ750" i="36"/>
  <c r="AS750" i="36"/>
  <c r="AU750" i="36"/>
  <c r="AW750" i="36"/>
  <c r="AY750" i="36"/>
  <c r="BA750" i="36"/>
  <c r="K751" i="36"/>
  <c r="M751" i="36"/>
  <c r="O751" i="36"/>
  <c r="Q751" i="36"/>
  <c r="S751" i="36"/>
  <c r="U751" i="36"/>
  <c r="W751" i="36"/>
  <c r="Y751" i="36"/>
  <c r="AA751" i="36"/>
  <c r="AC751" i="36"/>
  <c r="AE751" i="36"/>
  <c r="AG751" i="36"/>
  <c r="AI751" i="36"/>
  <c r="AK751" i="36"/>
  <c r="AM751" i="36"/>
  <c r="AO751" i="36"/>
  <c r="AQ751" i="36"/>
  <c r="AS751" i="36"/>
  <c r="AU751" i="36"/>
  <c r="AW751" i="36"/>
  <c r="AY751" i="36"/>
  <c r="BA751" i="36"/>
  <c r="K752" i="36"/>
  <c r="M752" i="36"/>
  <c r="O752" i="36"/>
  <c r="Q752" i="36"/>
  <c r="S752" i="36"/>
  <c r="U752" i="36"/>
  <c r="W752" i="36"/>
  <c r="Y752" i="36"/>
  <c r="AA752" i="36"/>
  <c r="AC752" i="36"/>
  <c r="AE752" i="36"/>
  <c r="AG752" i="36"/>
  <c r="AI752" i="36"/>
  <c r="AK752" i="36"/>
  <c r="AM752" i="36"/>
  <c r="AO752" i="36"/>
  <c r="AQ752" i="36"/>
  <c r="AS752" i="36"/>
  <c r="AU752" i="36"/>
  <c r="AW752" i="36"/>
  <c r="AY752" i="36"/>
  <c r="BA752" i="36"/>
  <c r="K753" i="36"/>
  <c r="M753" i="36"/>
  <c r="O753" i="36"/>
  <c r="Q753" i="36"/>
  <c r="S753" i="36"/>
  <c r="U753" i="36"/>
  <c r="W753" i="36"/>
  <c r="Y753" i="36"/>
  <c r="AA753" i="36"/>
  <c r="AC753" i="36"/>
  <c r="AE753" i="36"/>
  <c r="AG753" i="36"/>
  <c r="AI753" i="36"/>
  <c r="AK753" i="36"/>
  <c r="AM753" i="36"/>
  <c r="AO753" i="36"/>
  <c r="AQ753" i="36"/>
  <c r="AS753" i="36"/>
  <c r="AU753" i="36"/>
  <c r="AW753" i="36"/>
  <c r="AY753" i="36"/>
  <c r="BA753" i="36"/>
  <c r="K754" i="36"/>
  <c r="M754" i="36"/>
  <c r="O754" i="36"/>
  <c r="Q754" i="36"/>
  <c r="S754" i="36"/>
  <c r="U754" i="36"/>
  <c r="W754" i="36"/>
  <c r="Y754" i="36"/>
  <c r="AA754" i="36"/>
  <c r="AC754" i="36"/>
  <c r="AE754" i="36"/>
  <c r="AG754" i="36"/>
  <c r="AI754" i="36"/>
  <c r="AK754" i="36"/>
  <c r="AM754" i="36"/>
  <c r="AO754" i="36"/>
  <c r="AQ754" i="36"/>
  <c r="AS754" i="36"/>
  <c r="AU754" i="36"/>
  <c r="AW754" i="36"/>
  <c r="AY754" i="36"/>
  <c r="BA754" i="36"/>
  <c r="K755" i="36"/>
  <c r="M755" i="36"/>
  <c r="O755" i="36"/>
  <c r="Q755" i="36"/>
  <c r="S755" i="36"/>
  <c r="U755" i="36"/>
  <c r="W755" i="36"/>
  <c r="Y755" i="36"/>
  <c r="AA755" i="36"/>
  <c r="AC755" i="36"/>
  <c r="AE755" i="36"/>
  <c r="AG755" i="36"/>
  <c r="AI755" i="36"/>
  <c r="AK755" i="36"/>
  <c r="AM755" i="36"/>
  <c r="AO755" i="36"/>
  <c r="AQ755" i="36"/>
  <c r="AS755" i="36"/>
  <c r="AU755" i="36"/>
  <c r="AW755" i="36"/>
  <c r="AY755" i="36"/>
  <c r="BA755" i="36"/>
  <c r="K756" i="36"/>
  <c r="M756" i="36"/>
  <c r="O756" i="36"/>
  <c r="Q756" i="36"/>
  <c r="S756" i="36"/>
  <c r="U756" i="36"/>
  <c r="W756" i="36"/>
  <c r="Y756" i="36"/>
  <c r="AA756" i="36"/>
  <c r="AC756" i="36"/>
  <c r="AE756" i="36"/>
  <c r="AG756" i="36"/>
  <c r="AI756" i="36"/>
  <c r="AK756" i="36"/>
  <c r="AM756" i="36"/>
  <c r="AO756" i="36"/>
  <c r="AQ756" i="36"/>
  <c r="AS756" i="36"/>
  <c r="AU756" i="36"/>
  <c r="AW756" i="36"/>
  <c r="AY756" i="36"/>
  <c r="BA756" i="36"/>
  <c r="K757" i="36"/>
  <c r="M757" i="36"/>
  <c r="O757" i="36"/>
  <c r="Q757" i="36"/>
  <c r="S757" i="36"/>
  <c r="U757" i="36"/>
  <c r="W757" i="36"/>
  <c r="Y757" i="36"/>
  <c r="AA757" i="36"/>
  <c r="AC757" i="36"/>
  <c r="AE757" i="36"/>
  <c r="AG757" i="36"/>
  <c r="AI757" i="36"/>
  <c r="AK757" i="36"/>
  <c r="AM757" i="36"/>
  <c r="AO757" i="36"/>
  <c r="AQ757" i="36"/>
  <c r="AS757" i="36"/>
  <c r="AU757" i="36"/>
  <c r="AW757" i="36"/>
  <c r="AY757" i="36"/>
  <c r="BA757" i="36"/>
  <c r="K758" i="36"/>
  <c r="M758" i="36"/>
  <c r="O758" i="36"/>
  <c r="Q758" i="36"/>
  <c r="S758" i="36"/>
  <c r="U758" i="36"/>
  <c r="W758" i="36"/>
  <c r="Y758" i="36"/>
  <c r="AA758" i="36"/>
  <c r="AC758" i="36"/>
  <c r="AE758" i="36"/>
  <c r="AG758" i="36"/>
  <c r="AI758" i="36"/>
  <c r="AK758" i="36"/>
  <c r="AM758" i="36"/>
  <c r="AO758" i="36"/>
  <c r="AQ758" i="36"/>
  <c r="AS758" i="36"/>
  <c r="AU758" i="36"/>
  <c r="AW758" i="36"/>
  <c r="AY758" i="36"/>
  <c r="BA758" i="36"/>
  <c r="K759" i="36"/>
  <c r="M759" i="36"/>
  <c r="O759" i="36"/>
  <c r="Q759" i="36"/>
  <c r="S759" i="36"/>
  <c r="U759" i="36"/>
  <c r="W759" i="36"/>
  <c r="Y759" i="36"/>
  <c r="AA759" i="36"/>
  <c r="AC759" i="36"/>
  <c r="AE759" i="36"/>
  <c r="AG759" i="36"/>
  <c r="AI759" i="36"/>
  <c r="AK759" i="36"/>
  <c r="AM759" i="36"/>
  <c r="AO759" i="36"/>
  <c r="AQ759" i="36"/>
  <c r="AS759" i="36"/>
  <c r="AU759" i="36"/>
  <c r="AW759" i="36"/>
  <c r="AY759" i="36"/>
  <c r="BA759" i="36"/>
  <c r="K760" i="36"/>
  <c r="M760" i="36"/>
  <c r="O760" i="36"/>
  <c r="Q760" i="36"/>
  <c r="S760" i="36"/>
  <c r="U760" i="36"/>
  <c r="W760" i="36"/>
  <c r="Y760" i="36"/>
  <c r="AA760" i="36"/>
  <c r="AC760" i="36"/>
  <c r="AE760" i="36"/>
  <c r="AG760" i="36"/>
  <c r="AI760" i="36"/>
  <c r="AK760" i="36"/>
  <c r="AM760" i="36"/>
  <c r="AO760" i="36"/>
  <c r="AQ760" i="36"/>
  <c r="AS760" i="36"/>
  <c r="AU760" i="36"/>
  <c r="AW760" i="36"/>
  <c r="AY760" i="36"/>
  <c r="BA760" i="36"/>
  <c r="K761" i="36"/>
  <c r="M761" i="36"/>
  <c r="O761" i="36"/>
  <c r="Q761" i="36"/>
  <c r="S761" i="36"/>
  <c r="U761" i="36"/>
  <c r="W761" i="36"/>
  <c r="Y761" i="36"/>
  <c r="AA761" i="36"/>
  <c r="AC761" i="36"/>
  <c r="AE761" i="36"/>
  <c r="AG761" i="36"/>
  <c r="AI761" i="36"/>
  <c r="AK761" i="36"/>
  <c r="AM761" i="36"/>
  <c r="AO761" i="36"/>
  <c r="AQ761" i="36"/>
  <c r="AS761" i="36"/>
  <c r="AU761" i="36"/>
  <c r="AW761" i="36"/>
  <c r="AY761" i="36"/>
  <c r="BA761" i="36"/>
  <c r="K762" i="36"/>
  <c r="M762" i="36"/>
  <c r="O762" i="36"/>
  <c r="Q762" i="36"/>
  <c r="S762" i="36"/>
  <c r="U762" i="36"/>
  <c r="W762" i="36"/>
  <c r="Y762" i="36"/>
  <c r="AA762" i="36"/>
  <c r="AC762" i="36"/>
  <c r="AE762" i="36"/>
  <c r="AG762" i="36"/>
  <c r="AI762" i="36"/>
  <c r="AK762" i="36"/>
  <c r="AM762" i="36"/>
  <c r="AO762" i="36"/>
  <c r="AQ762" i="36"/>
  <c r="AS762" i="36"/>
  <c r="AU762" i="36"/>
  <c r="AW762" i="36"/>
  <c r="AY762" i="36"/>
  <c r="BA762" i="36"/>
  <c r="K763" i="36"/>
  <c r="M763" i="36"/>
  <c r="O763" i="36"/>
  <c r="Q763" i="36"/>
  <c r="S763" i="36"/>
  <c r="U763" i="36"/>
  <c r="W763" i="36"/>
  <c r="Y763" i="36"/>
  <c r="AA763" i="36"/>
  <c r="AC763" i="36"/>
  <c r="AE763" i="36"/>
  <c r="AG763" i="36"/>
  <c r="AI763" i="36"/>
  <c r="AK763" i="36"/>
  <c r="AM763" i="36"/>
  <c r="AO763" i="36"/>
  <c r="AQ763" i="36"/>
  <c r="AS763" i="36"/>
  <c r="AU763" i="36"/>
  <c r="AW763" i="36"/>
  <c r="AY763" i="36"/>
  <c r="BA763" i="36"/>
  <c r="K764" i="36"/>
  <c r="M764" i="36"/>
  <c r="O764" i="36"/>
  <c r="Q764" i="36"/>
  <c r="S764" i="36"/>
  <c r="U764" i="36"/>
  <c r="W764" i="36"/>
  <c r="Y764" i="36"/>
  <c r="AA764" i="36"/>
  <c r="AC764" i="36"/>
  <c r="AE764" i="36"/>
  <c r="AG764" i="36"/>
  <c r="AI764" i="36"/>
  <c r="AK764" i="36"/>
  <c r="AM764" i="36"/>
  <c r="AO764" i="36"/>
  <c r="AQ764" i="36"/>
  <c r="AS764" i="36"/>
  <c r="AU764" i="36"/>
  <c r="AW764" i="36"/>
  <c r="AY764" i="36"/>
  <c r="BA764" i="36"/>
  <c r="K765" i="36"/>
  <c r="M765" i="36"/>
  <c r="O765" i="36"/>
  <c r="Q765" i="36"/>
  <c r="S765" i="36"/>
  <c r="U765" i="36"/>
  <c r="W765" i="36"/>
  <c r="Y765" i="36"/>
  <c r="AA765" i="36"/>
  <c r="AC765" i="36"/>
  <c r="AE765" i="36"/>
  <c r="AG765" i="36"/>
  <c r="AI765" i="36"/>
  <c r="AK765" i="36"/>
  <c r="AM765" i="36"/>
  <c r="AO765" i="36"/>
  <c r="AQ765" i="36"/>
  <c r="AS765" i="36"/>
  <c r="AU765" i="36"/>
  <c r="AW765" i="36"/>
  <c r="AY765" i="36"/>
  <c r="BA765" i="36"/>
  <c r="K766" i="36"/>
  <c r="M766" i="36"/>
  <c r="O766" i="36"/>
  <c r="Q766" i="36"/>
  <c r="S766" i="36"/>
  <c r="U766" i="36"/>
  <c r="W766" i="36"/>
  <c r="Y766" i="36"/>
  <c r="AA766" i="36"/>
  <c r="AC766" i="36"/>
  <c r="AE766" i="36"/>
  <c r="AG766" i="36"/>
  <c r="AI766" i="36"/>
  <c r="AK766" i="36"/>
  <c r="AM766" i="36"/>
  <c r="AO766" i="36"/>
  <c r="AQ766" i="36"/>
  <c r="AS766" i="36"/>
  <c r="AU766" i="36"/>
  <c r="AW766" i="36"/>
  <c r="AY766" i="36"/>
  <c r="BA766" i="36"/>
  <c r="K767" i="36"/>
  <c r="M767" i="36"/>
  <c r="O767" i="36"/>
  <c r="Q767" i="36"/>
  <c r="S767" i="36"/>
  <c r="U767" i="36"/>
  <c r="W767" i="36"/>
  <c r="Y767" i="36"/>
  <c r="AA767" i="36"/>
  <c r="AC767" i="36"/>
  <c r="AE767" i="36"/>
  <c r="AG767" i="36"/>
  <c r="AI767" i="36"/>
  <c r="AK767" i="36"/>
  <c r="AM767" i="36"/>
  <c r="AO767" i="36"/>
  <c r="AQ767" i="36"/>
  <c r="AS767" i="36"/>
  <c r="AU767" i="36"/>
  <c r="AW767" i="36"/>
  <c r="AY767" i="36"/>
  <c r="BA767" i="36"/>
  <c r="K768" i="36"/>
  <c r="M768" i="36"/>
  <c r="O768" i="36"/>
  <c r="Q768" i="36"/>
  <c r="S768" i="36"/>
  <c r="U768" i="36"/>
  <c r="W768" i="36"/>
  <c r="Y768" i="36"/>
  <c r="AA768" i="36"/>
  <c r="AC768" i="36"/>
  <c r="AE768" i="36"/>
  <c r="AG768" i="36"/>
  <c r="AI768" i="36"/>
  <c r="AK768" i="36"/>
  <c r="AM768" i="36"/>
  <c r="AO768" i="36"/>
  <c r="AQ768" i="36"/>
  <c r="AS768" i="36"/>
  <c r="AU768" i="36"/>
  <c r="AW768" i="36"/>
  <c r="AY768" i="36"/>
  <c r="BA768" i="36"/>
  <c r="K769" i="36"/>
  <c r="M769" i="36"/>
  <c r="O769" i="36"/>
  <c r="Q769" i="36"/>
  <c r="S769" i="36"/>
  <c r="U769" i="36"/>
  <c r="W769" i="36"/>
  <c r="Y769" i="36"/>
  <c r="AA769" i="36"/>
  <c r="AC769" i="36"/>
  <c r="AE769" i="36"/>
  <c r="AG769" i="36"/>
  <c r="AI769" i="36"/>
  <c r="AK769" i="36"/>
  <c r="AM769" i="36"/>
  <c r="AO769" i="36"/>
  <c r="AQ769" i="36"/>
  <c r="AS769" i="36"/>
  <c r="AU769" i="36"/>
  <c r="AW769" i="36"/>
  <c r="AY769" i="36"/>
  <c r="BA769" i="36"/>
  <c r="K770" i="36"/>
  <c r="M770" i="36"/>
  <c r="O770" i="36"/>
  <c r="Q770" i="36"/>
  <c r="S770" i="36"/>
  <c r="U770" i="36"/>
  <c r="W770" i="36"/>
  <c r="Y770" i="36"/>
  <c r="AA770" i="36"/>
  <c r="AC770" i="36"/>
  <c r="AE770" i="36"/>
  <c r="AG770" i="36"/>
  <c r="AI770" i="36"/>
  <c r="AK770" i="36"/>
  <c r="AM770" i="36"/>
  <c r="AO770" i="36"/>
  <c r="AQ770" i="36"/>
  <c r="AS770" i="36"/>
  <c r="AU770" i="36"/>
  <c r="AW770" i="36"/>
  <c r="AY770" i="36"/>
  <c r="BA770" i="36"/>
  <c r="K771" i="36"/>
  <c r="M771" i="36"/>
  <c r="O771" i="36"/>
  <c r="Q771" i="36"/>
  <c r="S771" i="36"/>
  <c r="U771" i="36"/>
  <c r="W771" i="36"/>
  <c r="Y771" i="36"/>
  <c r="AA771" i="36"/>
  <c r="AC771" i="36"/>
  <c r="AE771" i="36"/>
  <c r="AG771" i="36"/>
  <c r="AI771" i="36"/>
  <c r="AK771" i="36"/>
  <c r="AM771" i="36"/>
  <c r="AO771" i="36"/>
  <c r="AQ771" i="36"/>
  <c r="AS771" i="36"/>
  <c r="AU771" i="36"/>
  <c r="AW771" i="36"/>
  <c r="AY771" i="36"/>
  <c r="BA771" i="36"/>
  <c r="K772" i="36"/>
  <c r="M772" i="36"/>
  <c r="O772" i="36"/>
  <c r="Q772" i="36"/>
  <c r="S772" i="36"/>
  <c r="U772" i="36"/>
  <c r="W772" i="36"/>
  <c r="Y772" i="36"/>
  <c r="AA772" i="36"/>
  <c r="AC772" i="36"/>
  <c r="AE772" i="36"/>
  <c r="AG772" i="36"/>
  <c r="AI772" i="36"/>
  <c r="AK772" i="36"/>
  <c r="AM772" i="36"/>
  <c r="AO772" i="36"/>
  <c r="AQ772" i="36"/>
  <c r="AS772" i="36"/>
  <c r="AU772" i="36"/>
  <c r="AW772" i="36"/>
  <c r="AY772" i="36"/>
  <c r="BA772" i="36"/>
  <c r="K773" i="36"/>
  <c r="M773" i="36"/>
  <c r="O773" i="36"/>
  <c r="Q773" i="36"/>
  <c r="S773" i="36"/>
  <c r="U773" i="36"/>
  <c r="W773" i="36"/>
  <c r="Y773" i="36"/>
  <c r="AA773" i="36"/>
  <c r="AC773" i="36"/>
  <c r="AE773" i="36"/>
  <c r="AG773" i="36"/>
  <c r="AI773" i="36"/>
  <c r="AK773" i="36"/>
  <c r="AM773" i="36"/>
  <c r="AO773" i="36"/>
  <c r="AQ773" i="36"/>
  <c r="AS773" i="36"/>
  <c r="AU773" i="36"/>
  <c r="AW773" i="36"/>
  <c r="AY773" i="36"/>
  <c r="BA773" i="36"/>
  <c r="K774" i="36"/>
  <c r="M774" i="36"/>
  <c r="O774" i="36"/>
  <c r="Q774" i="36"/>
  <c r="S774" i="36"/>
  <c r="U774" i="36"/>
  <c r="W774" i="36"/>
  <c r="Y774" i="36"/>
  <c r="AA774" i="36"/>
  <c r="AC774" i="36"/>
  <c r="AE774" i="36"/>
  <c r="AG774" i="36"/>
  <c r="AI774" i="36"/>
  <c r="AK774" i="36"/>
  <c r="AM774" i="36"/>
  <c r="AO774" i="36"/>
  <c r="AQ774" i="36"/>
  <c r="AS774" i="36"/>
  <c r="AU774" i="36"/>
  <c r="AW774" i="36"/>
  <c r="AY774" i="36"/>
  <c r="BA774" i="36"/>
  <c r="K775" i="36"/>
  <c r="M775" i="36"/>
  <c r="O775" i="36"/>
  <c r="Q775" i="36"/>
  <c r="S775" i="36"/>
  <c r="U775" i="36"/>
  <c r="W775" i="36"/>
  <c r="Y775" i="36"/>
  <c r="AA775" i="36"/>
  <c r="AC775" i="36"/>
  <c r="AE775" i="36"/>
  <c r="AG775" i="36"/>
  <c r="AI775" i="36"/>
  <c r="AK775" i="36"/>
  <c r="AM775" i="36"/>
  <c r="AO775" i="36"/>
  <c r="AQ775" i="36"/>
  <c r="AS775" i="36"/>
  <c r="AU775" i="36"/>
  <c r="AW775" i="36"/>
  <c r="AY775" i="36"/>
  <c r="BA775" i="36"/>
  <c r="K776" i="36"/>
  <c r="M776" i="36"/>
  <c r="O776" i="36"/>
  <c r="Q776" i="36"/>
  <c r="S776" i="36"/>
  <c r="U776" i="36"/>
  <c r="W776" i="36"/>
  <c r="Y776" i="36"/>
  <c r="AA776" i="36"/>
  <c r="AC776" i="36"/>
  <c r="AE776" i="36"/>
  <c r="AG776" i="36"/>
  <c r="AI776" i="36"/>
  <c r="AK776" i="36"/>
  <c r="AM776" i="36"/>
  <c r="AO776" i="36"/>
  <c r="AQ776" i="36"/>
  <c r="AS776" i="36"/>
  <c r="AU776" i="36"/>
  <c r="AW776" i="36"/>
  <c r="AY776" i="36"/>
  <c r="BA776" i="36"/>
  <c r="K777" i="36"/>
  <c r="M777" i="36"/>
  <c r="O777" i="36"/>
  <c r="Q777" i="36"/>
  <c r="S777" i="36"/>
  <c r="U777" i="36"/>
  <c r="W777" i="36"/>
  <c r="Y777" i="36"/>
  <c r="AA777" i="36"/>
  <c r="AC777" i="36"/>
  <c r="AE777" i="36"/>
  <c r="AG777" i="36"/>
  <c r="AI777" i="36"/>
  <c r="AK777" i="36"/>
  <c r="AM777" i="36"/>
  <c r="AO777" i="36"/>
  <c r="AQ777" i="36"/>
  <c r="AS777" i="36"/>
  <c r="AU777" i="36"/>
  <c r="AW777" i="36"/>
  <c r="AY777" i="36"/>
  <c r="BA777" i="36"/>
  <c r="K778" i="36"/>
  <c r="M778" i="36"/>
  <c r="O778" i="36"/>
  <c r="Q778" i="36"/>
  <c r="S778" i="36"/>
  <c r="U778" i="36"/>
  <c r="W778" i="36"/>
  <c r="Y778" i="36"/>
  <c r="AA778" i="36"/>
  <c r="AC778" i="36"/>
  <c r="AE778" i="36"/>
  <c r="AG778" i="36"/>
  <c r="AI778" i="36"/>
  <c r="AK778" i="36"/>
  <c r="AM778" i="36"/>
  <c r="AO778" i="36"/>
  <c r="AQ778" i="36"/>
  <c r="AS778" i="36"/>
  <c r="AU778" i="36"/>
  <c r="AW778" i="36"/>
  <c r="AY778" i="36"/>
  <c r="BA778" i="36"/>
  <c r="K779" i="36"/>
  <c r="M779" i="36"/>
  <c r="O779" i="36"/>
  <c r="Q779" i="36"/>
  <c r="S779" i="36"/>
  <c r="U779" i="36"/>
  <c r="W779" i="36"/>
  <c r="Y779" i="36"/>
  <c r="AA779" i="36"/>
  <c r="AC779" i="36"/>
  <c r="AE779" i="36"/>
  <c r="AG779" i="36"/>
  <c r="AI779" i="36"/>
  <c r="AK779" i="36"/>
  <c r="AM779" i="36"/>
  <c r="AO779" i="36"/>
  <c r="AQ779" i="36"/>
  <c r="AS779" i="36"/>
  <c r="AU779" i="36"/>
  <c r="AW779" i="36"/>
  <c r="AY779" i="36"/>
  <c r="BA779" i="36"/>
  <c r="K780" i="36"/>
  <c r="M780" i="36"/>
  <c r="O780" i="36"/>
  <c r="Q780" i="36"/>
  <c r="S780" i="36"/>
  <c r="U780" i="36"/>
  <c r="W780" i="36"/>
  <c r="Y780" i="36"/>
  <c r="AA780" i="36"/>
  <c r="AC780" i="36"/>
  <c r="AE780" i="36"/>
  <c r="AG780" i="36"/>
  <c r="AI780" i="36"/>
  <c r="AK780" i="36"/>
  <c r="AM780" i="36"/>
  <c r="AO780" i="36"/>
  <c r="AQ780" i="36"/>
  <c r="AS780" i="36"/>
  <c r="AU780" i="36"/>
  <c r="AW780" i="36"/>
  <c r="AY780" i="36"/>
  <c r="BA780" i="36"/>
  <c r="K781" i="36"/>
  <c r="M781" i="36"/>
  <c r="O781" i="36"/>
  <c r="Q781" i="36"/>
  <c r="S781" i="36"/>
  <c r="U781" i="36"/>
  <c r="W781" i="36"/>
  <c r="Y781" i="36"/>
  <c r="AA781" i="36"/>
  <c r="AC781" i="36"/>
  <c r="AE781" i="36"/>
  <c r="AG781" i="36"/>
  <c r="AI781" i="36"/>
  <c r="AK781" i="36"/>
  <c r="AM781" i="36"/>
  <c r="AO781" i="36"/>
  <c r="AQ781" i="36"/>
  <c r="AS781" i="36"/>
  <c r="AU781" i="36"/>
  <c r="AW781" i="36"/>
  <c r="AY781" i="36"/>
  <c r="BA781" i="36"/>
  <c r="K782" i="36"/>
  <c r="M782" i="36"/>
  <c r="O782" i="36"/>
  <c r="Q782" i="36"/>
  <c r="S782" i="36"/>
  <c r="U782" i="36"/>
  <c r="W782" i="36"/>
  <c r="Y782" i="36"/>
  <c r="AA782" i="36"/>
  <c r="AC782" i="36"/>
  <c r="AE782" i="36"/>
  <c r="AG782" i="36"/>
  <c r="AI782" i="36"/>
  <c r="AK782" i="36"/>
  <c r="AM782" i="36"/>
  <c r="AO782" i="36"/>
  <c r="AQ782" i="36"/>
  <c r="AS782" i="36"/>
  <c r="AU782" i="36"/>
  <c r="AW782" i="36"/>
  <c r="AY782" i="36"/>
  <c r="BA782" i="36"/>
  <c r="K783" i="36"/>
  <c r="M783" i="36"/>
  <c r="O783" i="36"/>
  <c r="Q783" i="36"/>
  <c r="S783" i="36"/>
  <c r="U783" i="36"/>
  <c r="W783" i="36"/>
  <c r="Y783" i="36"/>
  <c r="AA783" i="36"/>
  <c r="AC783" i="36"/>
  <c r="AE783" i="36"/>
  <c r="AG783" i="36"/>
  <c r="AI783" i="36"/>
  <c r="AK783" i="36"/>
  <c r="AM783" i="36"/>
  <c r="AO783" i="36"/>
  <c r="AQ783" i="36"/>
  <c r="AS783" i="36"/>
  <c r="AU783" i="36"/>
  <c r="AW783" i="36"/>
  <c r="AY783" i="36"/>
  <c r="BA783" i="36"/>
  <c r="K784" i="36"/>
  <c r="M784" i="36"/>
  <c r="O784" i="36"/>
  <c r="Q784" i="36"/>
  <c r="S784" i="36"/>
  <c r="U784" i="36"/>
  <c r="W784" i="36"/>
  <c r="Y784" i="36"/>
  <c r="AA784" i="36"/>
  <c r="AC784" i="36"/>
  <c r="AE784" i="36"/>
  <c r="AG784" i="36"/>
  <c r="AI784" i="36"/>
  <c r="AK784" i="36"/>
  <c r="AM784" i="36"/>
  <c r="AO784" i="36"/>
  <c r="AQ784" i="36"/>
  <c r="AS784" i="36"/>
  <c r="AU784" i="36"/>
  <c r="AW784" i="36"/>
  <c r="AY784" i="36"/>
  <c r="BA784" i="36"/>
  <c r="K785" i="36"/>
  <c r="M785" i="36"/>
  <c r="O785" i="36"/>
  <c r="Q785" i="36"/>
  <c r="S785" i="36"/>
  <c r="U785" i="36"/>
  <c r="W785" i="36"/>
  <c r="Y785" i="36"/>
  <c r="AA785" i="36"/>
  <c r="AC785" i="36"/>
  <c r="AE785" i="36"/>
  <c r="AG785" i="36"/>
  <c r="AI785" i="36"/>
  <c r="AK785" i="36"/>
  <c r="AM785" i="36"/>
  <c r="AO785" i="36"/>
  <c r="AQ785" i="36"/>
  <c r="AS785" i="36"/>
  <c r="AU785" i="36"/>
  <c r="AW785" i="36"/>
  <c r="AY785" i="36"/>
  <c r="BA785" i="36"/>
  <c r="K786" i="36"/>
  <c r="M786" i="36"/>
  <c r="O786" i="36"/>
  <c r="Q786" i="36"/>
  <c r="S786" i="36"/>
  <c r="U786" i="36"/>
  <c r="W786" i="36"/>
  <c r="Y786" i="36"/>
  <c r="AA786" i="36"/>
  <c r="AC786" i="36"/>
  <c r="AE786" i="36"/>
  <c r="AG786" i="36"/>
  <c r="AI786" i="36"/>
  <c r="AK786" i="36"/>
  <c r="AM786" i="36"/>
  <c r="AO786" i="36"/>
  <c r="AQ786" i="36"/>
  <c r="AS786" i="36"/>
  <c r="AU786" i="36"/>
  <c r="AW786" i="36"/>
  <c r="AY786" i="36"/>
  <c r="BA786" i="36"/>
  <c r="K787" i="36"/>
  <c r="M787" i="36"/>
  <c r="O787" i="36"/>
  <c r="Q787" i="36"/>
  <c r="S787" i="36"/>
  <c r="U787" i="36"/>
  <c r="W787" i="36"/>
  <c r="Y787" i="36"/>
  <c r="AA787" i="36"/>
  <c r="AC787" i="36"/>
  <c r="AE787" i="36"/>
  <c r="AG787" i="36"/>
  <c r="AI787" i="36"/>
  <c r="AK787" i="36"/>
  <c r="AM787" i="36"/>
  <c r="AO787" i="36"/>
  <c r="AQ787" i="36"/>
  <c r="AS787" i="36"/>
  <c r="AU787" i="36"/>
  <c r="AW787" i="36"/>
  <c r="AY787" i="36"/>
  <c r="BA787" i="36"/>
  <c r="K788" i="36"/>
  <c r="M788" i="36"/>
  <c r="O788" i="36"/>
  <c r="Q788" i="36"/>
  <c r="S788" i="36"/>
  <c r="U788" i="36"/>
  <c r="W788" i="36"/>
  <c r="Y788" i="36"/>
  <c r="AA788" i="36"/>
  <c r="AC788" i="36"/>
  <c r="AE788" i="36"/>
  <c r="AG788" i="36"/>
  <c r="AI788" i="36"/>
  <c r="AK788" i="36"/>
  <c r="AM788" i="36"/>
  <c r="AO788" i="36"/>
  <c r="AQ788" i="36"/>
  <c r="AS788" i="36"/>
  <c r="AU788" i="36"/>
  <c r="AW788" i="36"/>
  <c r="AY788" i="36"/>
  <c r="BA788" i="36"/>
  <c r="K789" i="36"/>
  <c r="M789" i="36"/>
  <c r="O789" i="36"/>
  <c r="Q789" i="36"/>
  <c r="S789" i="36"/>
  <c r="U789" i="36"/>
  <c r="W789" i="36"/>
  <c r="Y789" i="36"/>
  <c r="AA789" i="36"/>
  <c r="AC789" i="36"/>
  <c r="AE789" i="36"/>
  <c r="AG789" i="36"/>
  <c r="AI789" i="36"/>
  <c r="AK789" i="36"/>
  <c r="AM789" i="36"/>
  <c r="AO789" i="36"/>
  <c r="AQ789" i="36"/>
  <c r="AS789" i="36"/>
  <c r="AU789" i="36"/>
  <c r="AW789" i="36"/>
  <c r="AY789" i="36"/>
  <c r="BA789" i="36"/>
  <c r="K790" i="36"/>
  <c r="M790" i="36"/>
  <c r="O790" i="36"/>
  <c r="Q790" i="36"/>
  <c r="S790" i="36"/>
  <c r="U790" i="36"/>
  <c r="W790" i="36"/>
  <c r="Y790" i="36"/>
  <c r="AA790" i="36"/>
  <c r="AC790" i="36"/>
  <c r="AE790" i="36"/>
  <c r="AG790" i="36"/>
  <c r="AI790" i="36"/>
  <c r="AK790" i="36"/>
  <c r="AM790" i="36"/>
  <c r="AO790" i="36"/>
  <c r="AQ790" i="36"/>
  <c r="AS790" i="36"/>
  <c r="AU790" i="36"/>
  <c r="AW790" i="36"/>
  <c r="AY790" i="36"/>
  <c r="BA790" i="36"/>
  <c r="K791" i="36"/>
  <c r="M791" i="36"/>
  <c r="O791" i="36"/>
  <c r="Q791" i="36"/>
  <c r="S791" i="36"/>
  <c r="U791" i="36"/>
  <c r="W791" i="36"/>
  <c r="Y791" i="36"/>
  <c r="AA791" i="36"/>
  <c r="AC791" i="36"/>
  <c r="AE791" i="36"/>
  <c r="AG791" i="36"/>
  <c r="AI791" i="36"/>
  <c r="AK791" i="36"/>
  <c r="AM791" i="36"/>
  <c r="AO791" i="36"/>
  <c r="AQ791" i="36"/>
  <c r="AS791" i="36"/>
  <c r="AU791" i="36"/>
  <c r="AW791" i="36"/>
  <c r="AY791" i="36"/>
  <c r="BA791" i="36"/>
  <c r="K792" i="36"/>
  <c r="M792" i="36"/>
  <c r="O792" i="36"/>
  <c r="Q792" i="36"/>
  <c r="S792" i="36"/>
  <c r="U792" i="36"/>
  <c r="W792" i="36"/>
  <c r="Y792" i="36"/>
  <c r="AA792" i="36"/>
  <c r="AC792" i="36"/>
  <c r="AE792" i="36"/>
  <c r="AG792" i="36"/>
  <c r="AI792" i="36"/>
  <c r="AK792" i="36"/>
  <c r="AM792" i="36"/>
  <c r="AO792" i="36"/>
  <c r="AQ792" i="36"/>
  <c r="AS792" i="36"/>
  <c r="AU792" i="36"/>
  <c r="AW792" i="36"/>
  <c r="AY792" i="36"/>
  <c r="BA792" i="36"/>
  <c r="K793" i="36"/>
  <c r="M793" i="36"/>
  <c r="O793" i="36"/>
  <c r="Q793" i="36"/>
  <c r="S793" i="36"/>
  <c r="U793" i="36"/>
  <c r="W793" i="36"/>
  <c r="Y793" i="36"/>
  <c r="AA793" i="36"/>
  <c r="AC793" i="36"/>
  <c r="AE793" i="36"/>
  <c r="AG793" i="36"/>
  <c r="AI793" i="36"/>
  <c r="AK793" i="36"/>
  <c r="AM793" i="36"/>
  <c r="AO793" i="36"/>
  <c r="AQ793" i="36"/>
  <c r="AS793" i="36"/>
  <c r="AU793" i="36"/>
  <c r="AW793" i="36"/>
  <c r="AY793" i="36"/>
  <c r="BA793" i="36"/>
  <c r="K794" i="36"/>
  <c r="M794" i="36"/>
  <c r="O794" i="36"/>
  <c r="Q794" i="36"/>
  <c r="S794" i="36"/>
  <c r="U794" i="36"/>
  <c r="W794" i="36"/>
  <c r="Y794" i="36"/>
  <c r="AA794" i="36"/>
  <c r="AC794" i="36"/>
  <c r="AE794" i="36"/>
  <c r="AG794" i="36"/>
  <c r="AI794" i="36"/>
  <c r="AK794" i="36"/>
  <c r="AM794" i="36"/>
  <c r="AO794" i="36"/>
  <c r="AQ794" i="36"/>
  <c r="AS794" i="36"/>
  <c r="AU794" i="36"/>
  <c r="AW794" i="36"/>
  <c r="AY794" i="36"/>
  <c r="BA794" i="36"/>
  <c r="K795" i="36"/>
  <c r="M795" i="36"/>
  <c r="O795" i="36"/>
  <c r="Q795" i="36"/>
  <c r="S795" i="36"/>
  <c r="U795" i="36"/>
  <c r="W795" i="36"/>
  <c r="Y795" i="36"/>
  <c r="AA795" i="36"/>
  <c r="AC795" i="36"/>
  <c r="AE795" i="36"/>
  <c r="AG795" i="36"/>
  <c r="AI795" i="36"/>
  <c r="AK795" i="36"/>
  <c r="AM795" i="36"/>
  <c r="AO795" i="36"/>
  <c r="AQ795" i="36"/>
  <c r="AS795" i="36"/>
  <c r="AU795" i="36"/>
  <c r="AW795" i="36"/>
  <c r="AY795" i="36"/>
  <c r="BA795" i="36"/>
  <c r="K796" i="36"/>
  <c r="M796" i="36"/>
  <c r="O796" i="36"/>
  <c r="Q796" i="36"/>
  <c r="S796" i="36"/>
  <c r="U796" i="36"/>
  <c r="W796" i="36"/>
  <c r="Y796" i="36"/>
  <c r="AA796" i="36"/>
  <c r="AC796" i="36"/>
  <c r="AE796" i="36"/>
  <c r="AG796" i="36"/>
  <c r="AI796" i="36"/>
  <c r="AK796" i="36"/>
  <c r="AM796" i="36"/>
  <c r="AO796" i="36"/>
  <c r="AQ796" i="36"/>
  <c r="AS796" i="36"/>
  <c r="AU796" i="36"/>
  <c r="AW796" i="36"/>
  <c r="AY796" i="36"/>
  <c r="BA796" i="36"/>
  <c r="K797" i="36"/>
  <c r="M797" i="36"/>
  <c r="O797" i="36"/>
  <c r="Q797" i="36"/>
  <c r="S797" i="36"/>
  <c r="U797" i="36"/>
  <c r="W797" i="36"/>
  <c r="Y797" i="36"/>
  <c r="AA797" i="36"/>
  <c r="AC797" i="36"/>
  <c r="AE797" i="36"/>
  <c r="AG797" i="36"/>
  <c r="AI797" i="36"/>
  <c r="AK797" i="36"/>
  <c r="AM797" i="36"/>
  <c r="AO797" i="36"/>
  <c r="AQ797" i="36"/>
  <c r="AS797" i="36"/>
  <c r="AU797" i="36"/>
  <c r="AW797" i="36"/>
  <c r="AY797" i="36"/>
  <c r="BA797" i="36"/>
  <c r="K798" i="36"/>
  <c r="M798" i="36"/>
  <c r="O798" i="36"/>
  <c r="Q798" i="36"/>
  <c r="S798" i="36"/>
  <c r="U798" i="36"/>
  <c r="W798" i="36"/>
  <c r="Y798" i="36"/>
  <c r="AA798" i="36"/>
  <c r="AC798" i="36"/>
  <c r="AE798" i="36"/>
  <c r="AG798" i="36"/>
  <c r="AI798" i="36"/>
  <c r="AK798" i="36"/>
  <c r="AM798" i="36"/>
  <c r="AO798" i="36"/>
  <c r="AQ798" i="36"/>
  <c r="AS798" i="36"/>
  <c r="AU798" i="36"/>
  <c r="AW798" i="36"/>
  <c r="AY798" i="36"/>
  <c r="BA798" i="36"/>
  <c r="K799" i="36"/>
  <c r="M799" i="36"/>
  <c r="O799" i="36"/>
  <c r="Q799" i="36"/>
  <c r="S799" i="36"/>
  <c r="U799" i="36"/>
  <c r="W799" i="36"/>
  <c r="Y799" i="36"/>
  <c r="AA799" i="36"/>
  <c r="AC799" i="36"/>
  <c r="AE799" i="36"/>
  <c r="AG799" i="36"/>
  <c r="AI799" i="36"/>
  <c r="AK799" i="36"/>
  <c r="AM799" i="36"/>
  <c r="AO799" i="36"/>
  <c r="AQ799" i="36"/>
  <c r="AS799" i="36"/>
  <c r="AU799" i="36"/>
  <c r="AW799" i="36"/>
  <c r="AY799" i="36"/>
  <c r="BA799" i="36"/>
  <c r="K800" i="36"/>
  <c r="M800" i="36"/>
  <c r="O800" i="36"/>
  <c r="Q800" i="36"/>
  <c r="S800" i="36"/>
  <c r="U800" i="36"/>
  <c r="W800" i="36"/>
  <c r="Y800" i="36"/>
  <c r="AA800" i="36"/>
  <c r="AC800" i="36"/>
  <c r="AE800" i="36"/>
  <c r="AG800" i="36"/>
  <c r="AI800" i="36"/>
  <c r="AK800" i="36"/>
  <c r="AM800" i="36"/>
  <c r="AO800" i="36"/>
  <c r="AQ800" i="36"/>
  <c r="AS800" i="36"/>
  <c r="AU800" i="36"/>
  <c r="AW800" i="36"/>
  <c r="AY800" i="36"/>
  <c r="BA800" i="36"/>
  <c r="K801" i="36"/>
  <c r="M801" i="36"/>
  <c r="O801" i="36"/>
  <c r="Q801" i="36"/>
  <c r="S801" i="36"/>
  <c r="U801" i="36"/>
  <c r="W801" i="36"/>
  <c r="Y801" i="36"/>
  <c r="AA801" i="36"/>
  <c r="AC801" i="36"/>
  <c r="AE801" i="36"/>
  <c r="AG801" i="36"/>
  <c r="AI801" i="36"/>
  <c r="AK801" i="36"/>
  <c r="AM801" i="36"/>
  <c r="AO801" i="36"/>
  <c r="AQ801" i="36"/>
  <c r="AS801" i="36"/>
  <c r="AU801" i="36"/>
  <c r="AW801" i="36"/>
  <c r="AY801" i="36"/>
  <c r="BA801" i="36"/>
  <c r="K802" i="36"/>
  <c r="M802" i="36"/>
  <c r="O802" i="36"/>
  <c r="Q802" i="36"/>
  <c r="S802" i="36"/>
  <c r="U802" i="36"/>
  <c r="W802" i="36"/>
  <c r="Y802" i="36"/>
  <c r="AA802" i="36"/>
  <c r="AC802" i="36"/>
  <c r="AE802" i="36"/>
  <c r="AG802" i="36"/>
  <c r="AI802" i="36"/>
  <c r="AK802" i="36"/>
  <c r="AM802" i="36"/>
  <c r="AO802" i="36"/>
  <c r="AQ802" i="36"/>
  <c r="AS802" i="36"/>
  <c r="AU802" i="36"/>
  <c r="AW802" i="36"/>
  <c r="AY802" i="36"/>
  <c r="BA802" i="36"/>
  <c r="K803" i="36"/>
  <c r="M803" i="36"/>
  <c r="O803" i="36"/>
  <c r="Q803" i="36"/>
  <c r="S803" i="36"/>
  <c r="U803" i="36"/>
  <c r="W803" i="36"/>
  <c r="Y803" i="36"/>
  <c r="AA803" i="36"/>
  <c r="AC803" i="36"/>
  <c r="AE803" i="36"/>
  <c r="AG803" i="36"/>
  <c r="AI803" i="36"/>
  <c r="AK803" i="36"/>
  <c r="AM803" i="36"/>
  <c r="AO803" i="36"/>
  <c r="AQ803" i="36"/>
  <c r="AS803" i="36"/>
  <c r="AU803" i="36"/>
  <c r="AW803" i="36"/>
  <c r="AY803" i="36"/>
  <c r="BA803" i="36"/>
  <c r="K804" i="36"/>
  <c r="M804" i="36"/>
  <c r="O804" i="36"/>
  <c r="Q804" i="36"/>
  <c r="S804" i="36"/>
  <c r="U804" i="36"/>
  <c r="W804" i="36"/>
  <c r="Y804" i="36"/>
  <c r="AA804" i="36"/>
  <c r="AC804" i="36"/>
  <c r="AE804" i="36"/>
  <c r="AG804" i="36"/>
  <c r="AI804" i="36"/>
  <c r="AK804" i="36"/>
  <c r="AM804" i="36"/>
  <c r="AO804" i="36"/>
  <c r="AQ804" i="36"/>
  <c r="AS804" i="36"/>
  <c r="AU804" i="36"/>
  <c r="AW804" i="36"/>
  <c r="AY804" i="36"/>
  <c r="BA804" i="36"/>
  <c r="K805" i="36"/>
  <c r="M805" i="36"/>
  <c r="O805" i="36"/>
  <c r="Q805" i="36"/>
  <c r="S805" i="36"/>
  <c r="U805" i="36"/>
  <c r="W805" i="36"/>
  <c r="Y805" i="36"/>
  <c r="AA805" i="36"/>
  <c r="AC805" i="36"/>
  <c r="AE805" i="36"/>
  <c r="AG805" i="36"/>
  <c r="AI805" i="36"/>
  <c r="AK805" i="36"/>
  <c r="AM805" i="36"/>
  <c r="AO805" i="36"/>
  <c r="AQ805" i="36"/>
  <c r="AS805" i="36"/>
  <c r="AU805" i="36"/>
  <c r="AW805" i="36"/>
  <c r="AY805" i="36"/>
  <c r="BA805" i="36"/>
  <c r="K806" i="36"/>
  <c r="M806" i="36"/>
  <c r="O806" i="36"/>
  <c r="Q806" i="36"/>
  <c r="S806" i="36"/>
  <c r="U806" i="36"/>
  <c r="W806" i="36"/>
  <c r="Y806" i="36"/>
  <c r="AA806" i="36"/>
  <c r="AC806" i="36"/>
  <c r="AE806" i="36"/>
  <c r="AG806" i="36"/>
  <c r="AI806" i="36"/>
  <c r="AK806" i="36"/>
  <c r="AM806" i="36"/>
  <c r="AO806" i="36"/>
  <c r="AQ806" i="36"/>
  <c r="AS806" i="36"/>
  <c r="AU806" i="36"/>
  <c r="AW806" i="36"/>
  <c r="AY806" i="36"/>
  <c r="BA806" i="36"/>
  <c r="K807" i="36"/>
  <c r="M807" i="36"/>
  <c r="O807" i="36"/>
  <c r="Q807" i="36"/>
  <c r="S807" i="36"/>
  <c r="U807" i="36"/>
  <c r="W807" i="36"/>
  <c r="Y807" i="36"/>
  <c r="AA807" i="36"/>
  <c r="AC807" i="36"/>
  <c r="AE807" i="36"/>
  <c r="AG807" i="36"/>
  <c r="AI807" i="36"/>
  <c r="AK807" i="36"/>
  <c r="AM807" i="36"/>
  <c r="AO807" i="36"/>
  <c r="AQ807" i="36"/>
  <c r="AS807" i="36"/>
  <c r="AU807" i="36"/>
  <c r="AW807" i="36"/>
  <c r="AY807" i="36"/>
  <c r="BA807" i="36"/>
  <c r="K808" i="36"/>
  <c r="M808" i="36"/>
  <c r="O808" i="36"/>
  <c r="Q808" i="36"/>
  <c r="S808" i="36"/>
  <c r="U808" i="36"/>
  <c r="W808" i="36"/>
  <c r="Y808" i="36"/>
  <c r="AA808" i="36"/>
  <c r="AC808" i="36"/>
  <c r="AE808" i="36"/>
  <c r="AG808" i="36"/>
  <c r="AI808" i="36"/>
  <c r="AK808" i="36"/>
  <c r="AM808" i="36"/>
  <c r="AO808" i="36"/>
  <c r="AQ808" i="36"/>
  <c r="AS808" i="36"/>
  <c r="AU808" i="36"/>
  <c r="AW808" i="36"/>
  <c r="AY808" i="36"/>
  <c r="BA808" i="36"/>
  <c r="K809" i="36"/>
  <c r="M809" i="36"/>
  <c r="O809" i="36"/>
  <c r="Q809" i="36"/>
  <c r="S809" i="36"/>
  <c r="U809" i="36"/>
  <c r="W809" i="36"/>
  <c r="Y809" i="36"/>
  <c r="AA809" i="36"/>
  <c r="AC809" i="36"/>
  <c r="AE809" i="36"/>
  <c r="AG809" i="36"/>
  <c r="AI809" i="36"/>
  <c r="AK809" i="36"/>
  <c r="AM809" i="36"/>
  <c r="AO809" i="36"/>
  <c r="AQ809" i="36"/>
  <c r="AS809" i="36"/>
  <c r="AU809" i="36"/>
  <c r="AW809" i="36"/>
  <c r="AY809" i="36"/>
  <c r="BA809" i="36"/>
  <c r="K810" i="36"/>
  <c r="M810" i="36"/>
  <c r="O810" i="36"/>
  <c r="Q810" i="36"/>
  <c r="S810" i="36"/>
  <c r="U810" i="36"/>
  <c r="W810" i="36"/>
  <c r="Y810" i="36"/>
  <c r="AA810" i="36"/>
  <c r="AC810" i="36"/>
  <c r="AE810" i="36"/>
  <c r="AG810" i="36"/>
  <c r="AI810" i="36"/>
  <c r="AK810" i="36"/>
  <c r="AM810" i="36"/>
  <c r="AO810" i="36"/>
  <c r="AQ810" i="36"/>
  <c r="AS810" i="36"/>
  <c r="AU810" i="36"/>
  <c r="AW810" i="36"/>
  <c r="AY810" i="36"/>
  <c r="BA810" i="36"/>
  <c r="K811" i="36"/>
  <c r="M811" i="36"/>
  <c r="O811" i="36"/>
  <c r="Q811" i="36"/>
  <c r="S811" i="36"/>
  <c r="U811" i="36"/>
  <c r="W811" i="36"/>
  <c r="Y811" i="36"/>
  <c r="AA811" i="36"/>
  <c r="AC811" i="36"/>
  <c r="AE811" i="36"/>
  <c r="AG811" i="36"/>
  <c r="AI811" i="36"/>
  <c r="AK811" i="36"/>
  <c r="AM811" i="36"/>
  <c r="AO811" i="36"/>
  <c r="AQ811" i="36"/>
  <c r="AS811" i="36"/>
  <c r="AU811" i="36"/>
  <c r="AW811" i="36"/>
  <c r="AY811" i="36"/>
  <c r="BA811" i="36"/>
  <c r="K812" i="36"/>
  <c r="M812" i="36"/>
  <c r="O812" i="36"/>
  <c r="Q812" i="36"/>
  <c r="S812" i="36"/>
  <c r="U812" i="36"/>
  <c r="W812" i="36"/>
  <c r="Y812" i="36"/>
  <c r="AA812" i="36"/>
  <c r="AC812" i="36"/>
  <c r="AE812" i="36"/>
  <c r="AG812" i="36"/>
  <c r="AI812" i="36"/>
  <c r="AK812" i="36"/>
  <c r="AM812" i="36"/>
  <c r="AO812" i="36"/>
  <c r="AQ812" i="36"/>
  <c r="AS812" i="36"/>
  <c r="AU812" i="36"/>
  <c r="AW812" i="36"/>
  <c r="AY812" i="36"/>
  <c r="BA812" i="36"/>
  <c r="K813" i="36"/>
  <c r="M813" i="36"/>
  <c r="O813" i="36"/>
  <c r="Q813" i="36"/>
  <c r="S813" i="36"/>
  <c r="U813" i="36"/>
  <c r="W813" i="36"/>
  <c r="Y813" i="36"/>
  <c r="AA813" i="36"/>
  <c r="AC813" i="36"/>
  <c r="AE813" i="36"/>
  <c r="AG813" i="36"/>
  <c r="AI813" i="36"/>
  <c r="AK813" i="36"/>
  <c r="AM813" i="36"/>
  <c r="AO813" i="36"/>
  <c r="AQ813" i="36"/>
  <c r="AS813" i="36"/>
  <c r="AU813" i="36"/>
  <c r="AW813" i="36"/>
  <c r="AY813" i="36"/>
  <c r="BA813" i="36"/>
  <c r="K814" i="36"/>
  <c r="M814" i="36"/>
  <c r="O814" i="36"/>
  <c r="Q814" i="36"/>
  <c r="S814" i="36"/>
  <c r="U814" i="36"/>
  <c r="W814" i="36"/>
  <c r="Y814" i="36"/>
  <c r="AA814" i="36"/>
  <c r="AC814" i="36"/>
  <c r="AE814" i="36"/>
  <c r="AG814" i="36"/>
  <c r="AI814" i="36"/>
  <c r="AK814" i="36"/>
  <c r="AM814" i="36"/>
  <c r="AO814" i="36"/>
  <c r="AQ814" i="36"/>
  <c r="AS814" i="36"/>
  <c r="AU814" i="36"/>
  <c r="AW814" i="36"/>
  <c r="AY814" i="36"/>
  <c r="BA814" i="36"/>
  <c r="K815" i="36"/>
  <c r="M815" i="36"/>
  <c r="O815" i="36"/>
  <c r="Q815" i="36"/>
  <c r="S815" i="36"/>
  <c r="U815" i="36"/>
  <c r="W815" i="36"/>
  <c r="Y815" i="36"/>
  <c r="AA815" i="36"/>
  <c r="AC815" i="36"/>
  <c r="AE815" i="36"/>
  <c r="AG815" i="36"/>
  <c r="AI815" i="36"/>
  <c r="AK815" i="36"/>
  <c r="AM815" i="36"/>
  <c r="AO815" i="36"/>
  <c r="AQ815" i="36"/>
  <c r="AS815" i="36"/>
  <c r="AU815" i="36"/>
  <c r="AW815" i="36"/>
  <c r="AY815" i="36"/>
  <c r="BA815" i="36"/>
  <c r="K816" i="36"/>
  <c r="M816" i="36"/>
  <c r="O816" i="36"/>
  <c r="Q816" i="36"/>
  <c r="S816" i="36"/>
  <c r="U816" i="36"/>
  <c r="W816" i="36"/>
  <c r="Y816" i="36"/>
  <c r="AA816" i="36"/>
  <c r="AC816" i="36"/>
  <c r="AE816" i="36"/>
  <c r="AG816" i="36"/>
  <c r="AI816" i="36"/>
  <c r="AK816" i="36"/>
  <c r="AM816" i="36"/>
  <c r="AO816" i="36"/>
  <c r="AQ816" i="36"/>
  <c r="AS816" i="36"/>
  <c r="AU816" i="36"/>
  <c r="AW816" i="36"/>
  <c r="AY816" i="36"/>
  <c r="BA816" i="36"/>
  <c r="K817" i="36"/>
  <c r="M817" i="36"/>
  <c r="O817" i="36"/>
  <c r="Q817" i="36"/>
  <c r="S817" i="36"/>
  <c r="U817" i="36"/>
  <c r="W817" i="36"/>
  <c r="Y817" i="36"/>
  <c r="AA817" i="36"/>
  <c r="AC817" i="36"/>
  <c r="AE817" i="36"/>
  <c r="AG817" i="36"/>
  <c r="AI817" i="36"/>
  <c r="AK817" i="36"/>
  <c r="AM817" i="36"/>
  <c r="AO817" i="36"/>
  <c r="AQ817" i="36"/>
  <c r="AS817" i="36"/>
  <c r="AU817" i="36"/>
  <c r="AW817" i="36"/>
  <c r="AY817" i="36"/>
  <c r="BA817" i="36"/>
  <c r="K818" i="36"/>
  <c r="M818" i="36"/>
  <c r="O818" i="36"/>
  <c r="Q818" i="36"/>
  <c r="S818" i="36"/>
  <c r="U818" i="36"/>
  <c r="W818" i="36"/>
  <c r="Y818" i="36"/>
  <c r="AA818" i="36"/>
  <c r="AC818" i="36"/>
  <c r="AE818" i="36"/>
  <c r="AG818" i="36"/>
  <c r="AI818" i="36"/>
  <c r="AK818" i="36"/>
  <c r="AM818" i="36"/>
  <c r="AO818" i="36"/>
  <c r="AQ818" i="36"/>
  <c r="AS818" i="36"/>
  <c r="AU818" i="36"/>
  <c r="AW818" i="36"/>
  <c r="AY818" i="36"/>
  <c r="BA818" i="36"/>
  <c r="K819" i="36"/>
  <c r="M819" i="36"/>
  <c r="O819" i="36"/>
  <c r="Q819" i="36"/>
  <c r="S819" i="36"/>
  <c r="U819" i="36"/>
  <c r="W819" i="36"/>
  <c r="Y819" i="36"/>
  <c r="AA819" i="36"/>
  <c r="AC819" i="36"/>
  <c r="AE819" i="36"/>
  <c r="AG819" i="36"/>
  <c r="AI819" i="36"/>
  <c r="AK819" i="36"/>
  <c r="AM819" i="36"/>
  <c r="AO819" i="36"/>
  <c r="AQ819" i="36"/>
  <c r="AS819" i="36"/>
  <c r="AU819" i="36"/>
  <c r="AW819" i="36"/>
  <c r="AY819" i="36"/>
  <c r="BA819" i="36"/>
  <c r="K820" i="36"/>
  <c r="M820" i="36"/>
  <c r="O820" i="36"/>
  <c r="Q820" i="36"/>
  <c r="S820" i="36"/>
  <c r="U820" i="36"/>
  <c r="W820" i="36"/>
  <c r="Y820" i="36"/>
  <c r="AA820" i="36"/>
  <c r="AC820" i="36"/>
  <c r="AE820" i="36"/>
  <c r="AG820" i="36"/>
  <c r="AI820" i="36"/>
  <c r="AK820" i="36"/>
  <c r="AM820" i="36"/>
  <c r="AO820" i="36"/>
  <c r="AQ820" i="36"/>
  <c r="AS820" i="36"/>
  <c r="AU820" i="36"/>
  <c r="AW820" i="36"/>
  <c r="AY820" i="36"/>
  <c r="BA820" i="36"/>
  <c r="K821" i="36"/>
  <c r="M821" i="36"/>
  <c r="O821" i="36"/>
  <c r="Q821" i="36"/>
  <c r="S821" i="36"/>
  <c r="U821" i="36"/>
  <c r="W821" i="36"/>
  <c r="Y821" i="36"/>
  <c r="AA821" i="36"/>
  <c r="AC821" i="36"/>
  <c r="AE821" i="36"/>
  <c r="AG821" i="36"/>
  <c r="AI821" i="36"/>
  <c r="AK821" i="36"/>
  <c r="AM821" i="36"/>
  <c r="AO821" i="36"/>
  <c r="AQ821" i="36"/>
  <c r="AS821" i="36"/>
  <c r="AU821" i="36"/>
  <c r="AW821" i="36"/>
  <c r="AY821" i="36"/>
  <c r="BA821" i="36"/>
  <c r="K822" i="36"/>
  <c r="M822" i="36"/>
  <c r="O822" i="36"/>
  <c r="Q822" i="36"/>
  <c r="S822" i="36"/>
  <c r="U822" i="36"/>
  <c r="W822" i="36"/>
  <c r="Y822" i="36"/>
  <c r="AA822" i="36"/>
  <c r="AC822" i="36"/>
  <c r="AE822" i="36"/>
  <c r="AG822" i="36"/>
  <c r="AI822" i="36"/>
  <c r="AK822" i="36"/>
  <c r="AM822" i="36"/>
  <c r="AO822" i="36"/>
  <c r="AQ822" i="36"/>
  <c r="AS822" i="36"/>
  <c r="AU822" i="36"/>
  <c r="AW822" i="36"/>
  <c r="AY822" i="36"/>
  <c r="BA822" i="36"/>
  <c r="K823" i="36"/>
  <c r="M823" i="36"/>
  <c r="O823" i="36"/>
  <c r="Q823" i="36"/>
  <c r="S823" i="36"/>
  <c r="U823" i="36"/>
  <c r="W823" i="36"/>
  <c r="Y823" i="36"/>
  <c r="AA823" i="36"/>
  <c r="AC823" i="36"/>
  <c r="AE823" i="36"/>
  <c r="AG823" i="36"/>
  <c r="AI823" i="36"/>
  <c r="AK823" i="36"/>
  <c r="AM823" i="36"/>
  <c r="AO823" i="36"/>
  <c r="AQ823" i="36"/>
  <c r="AS823" i="36"/>
  <c r="AU823" i="36"/>
  <c r="AW823" i="36"/>
  <c r="AY823" i="36"/>
  <c r="BA823" i="36"/>
  <c r="K824" i="36"/>
  <c r="M824" i="36"/>
  <c r="O824" i="36"/>
  <c r="Q824" i="36"/>
  <c r="S824" i="36"/>
  <c r="U824" i="36"/>
  <c r="W824" i="36"/>
  <c r="Y824" i="36"/>
  <c r="AA824" i="36"/>
  <c r="AC824" i="36"/>
  <c r="AE824" i="36"/>
  <c r="AG824" i="36"/>
  <c r="AI824" i="36"/>
  <c r="AK824" i="36"/>
  <c r="AM824" i="36"/>
  <c r="AO824" i="36"/>
  <c r="AQ824" i="36"/>
  <c r="AS824" i="36"/>
  <c r="AU824" i="36"/>
  <c r="AW824" i="36"/>
  <c r="AY824" i="36"/>
  <c r="BA824" i="36"/>
  <c r="K825" i="36"/>
  <c r="M825" i="36"/>
  <c r="O825" i="36"/>
  <c r="Q825" i="36"/>
  <c r="S825" i="36"/>
  <c r="U825" i="36"/>
  <c r="W825" i="36"/>
  <c r="Y825" i="36"/>
  <c r="AA825" i="36"/>
  <c r="AC825" i="36"/>
  <c r="AE825" i="36"/>
  <c r="AG825" i="36"/>
  <c r="AI825" i="36"/>
  <c r="AK825" i="36"/>
  <c r="AM825" i="36"/>
  <c r="AO825" i="36"/>
  <c r="AQ825" i="36"/>
  <c r="AS825" i="36"/>
  <c r="AU825" i="36"/>
  <c r="AW825" i="36"/>
  <c r="AY825" i="36"/>
  <c r="BA825" i="36"/>
  <c r="K826" i="36"/>
  <c r="M826" i="36"/>
  <c r="O826" i="36"/>
  <c r="Q826" i="36"/>
  <c r="S826" i="36"/>
  <c r="U826" i="36"/>
  <c r="W826" i="36"/>
  <c r="Y826" i="36"/>
  <c r="AA826" i="36"/>
  <c r="AC826" i="36"/>
  <c r="AE826" i="36"/>
  <c r="AG826" i="36"/>
  <c r="AI826" i="36"/>
  <c r="AK826" i="36"/>
  <c r="AM826" i="36"/>
  <c r="AO826" i="36"/>
  <c r="AQ826" i="36"/>
  <c r="AS826" i="36"/>
  <c r="AU826" i="36"/>
  <c r="AW826" i="36"/>
  <c r="AY826" i="36"/>
  <c r="BA826" i="36"/>
  <c r="K827" i="36"/>
  <c r="M827" i="36"/>
  <c r="O827" i="36"/>
  <c r="Q827" i="36"/>
  <c r="S827" i="36"/>
  <c r="U827" i="36"/>
  <c r="W827" i="36"/>
  <c r="Y827" i="36"/>
  <c r="AA827" i="36"/>
  <c r="AC827" i="36"/>
  <c r="AE827" i="36"/>
  <c r="AG827" i="36"/>
  <c r="AI827" i="36"/>
  <c r="AK827" i="36"/>
  <c r="AM827" i="36"/>
  <c r="AO827" i="36"/>
  <c r="AQ827" i="36"/>
  <c r="AS827" i="36"/>
  <c r="AU827" i="36"/>
  <c r="AW827" i="36"/>
  <c r="AY827" i="36"/>
  <c r="BA827" i="36"/>
  <c r="K828" i="36"/>
  <c r="M828" i="36"/>
  <c r="O828" i="36"/>
  <c r="Q828" i="36"/>
  <c r="S828" i="36"/>
  <c r="U828" i="36"/>
  <c r="W828" i="36"/>
  <c r="Y828" i="36"/>
  <c r="AA828" i="36"/>
  <c r="AC828" i="36"/>
  <c r="AE828" i="36"/>
  <c r="AG828" i="36"/>
  <c r="AI828" i="36"/>
  <c r="AK828" i="36"/>
  <c r="AM828" i="36"/>
  <c r="AO828" i="36"/>
  <c r="AQ828" i="36"/>
  <c r="AS828" i="36"/>
  <c r="AU828" i="36"/>
  <c r="AW828" i="36"/>
  <c r="AY828" i="36"/>
  <c r="BA828" i="36"/>
  <c r="K829" i="36"/>
  <c r="M829" i="36"/>
  <c r="O829" i="36"/>
  <c r="Q829" i="36"/>
  <c r="S829" i="36"/>
  <c r="U829" i="36"/>
  <c r="W829" i="36"/>
  <c r="Y829" i="36"/>
  <c r="AA829" i="36"/>
  <c r="AC829" i="36"/>
  <c r="AE829" i="36"/>
  <c r="AG829" i="36"/>
  <c r="AI829" i="36"/>
  <c r="AK829" i="36"/>
  <c r="AM829" i="36"/>
  <c r="AO829" i="36"/>
  <c r="AQ829" i="36"/>
  <c r="AS829" i="36"/>
  <c r="AU829" i="36"/>
  <c r="AW829" i="36"/>
  <c r="AY829" i="36"/>
  <c r="BA829" i="36"/>
  <c r="K830" i="36"/>
  <c r="M830" i="36"/>
  <c r="O830" i="36"/>
  <c r="Q830" i="36"/>
  <c r="S830" i="36"/>
  <c r="U830" i="36"/>
  <c r="W830" i="36"/>
  <c r="Y830" i="36"/>
  <c r="AA830" i="36"/>
  <c r="AC830" i="36"/>
  <c r="AE830" i="36"/>
  <c r="AG830" i="36"/>
  <c r="AI830" i="36"/>
  <c r="AK830" i="36"/>
  <c r="AM830" i="36"/>
  <c r="AO830" i="36"/>
  <c r="AQ830" i="36"/>
  <c r="AS830" i="36"/>
  <c r="AU830" i="36"/>
  <c r="AW830" i="36"/>
  <c r="AY830" i="36"/>
  <c r="BA830" i="36"/>
  <c r="K831" i="36"/>
  <c r="M831" i="36"/>
  <c r="O831" i="36"/>
  <c r="Q831" i="36"/>
  <c r="S831" i="36"/>
  <c r="U831" i="36"/>
  <c r="W831" i="36"/>
  <c r="Y831" i="36"/>
  <c r="AA831" i="36"/>
  <c r="AC831" i="36"/>
  <c r="AE831" i="36"/>
  <c r="AG831" i="36"/>
  <c r="AI831" i="36"/>
  <c r="AK831" i="36"/>
  <c r="AM831" i="36"/>
  <c r="AO831" i="36"/>
  <c r="AQ831" i="36"/>
  <c r="AS831" i="36"/>
  <c r="AU831" i="36"/>
  <c r="AW831" i="36"/>
  <c r="AY831" i="36"/>
  <c r="BA831" i="36"/>
  <c r="K832" i="36"/>
  <c r="M832" i="36"/>
  <c r="O832" i="36"/>
  <c r="Q832" i="36"/>
  <c r="S832" i="36"/>
  <c r="U832" i="36"/>
  <c r="W832" i="36"/>
  <c r="Y832" i="36"/>
  <c r="AA832" i="36"/>
  <c r="AC832" i="36"/>
  <c r="AE832" i="36"/>
  <c r="AG832" i="36"/>
  <c r="AI832" i="36"/>
  <c r="AK832" i="36"/>
  <c r="AM832" i="36"/>
  <c r="AO832" i="36"/>
  <c r="AQ832" i="36"/>
  <c r="AS832" i="36"/>
  <c r="AU832" i="36"/>
  <c r="AW832" i="36"/>
  <c r="AY832" i="36"/>
  <c r="BA832" i="36"/>
  <c r="K833" i="36"/>
  <c r="M833" i="36"/>
  <c r="O833" i="36"/>
  <c r="Q833" i="36"/>
  <c r="S833" i="36"/>
  <c r="U833" i="36"/>
  <c r="W833" i="36"/>
  <c r="Y833" i="36"/>
  <c r="AA833" i="36"/>
  <c r="AC833" i="36"/>
  <c r="AE833" i="36"/>
  <c r="AG833" i="36"/>
  <c r="AI833" i="36"/>
  <c r="AK833" i="36"/>
  <c r="AM833" i="36"/>
  <c r="AO833" i="36"/>
  <c r="AQ833" i="36"/>
  <c r="AS833" i="36"/>
  <c r="AU833" i="36"/>
  <c r="AW833" i="36"/>
  <c r="AY833" i="36"/>
  <c r="BA833" i="36"/>
  <c r="K834" i="36"/>
  <c r="M834" i="36"/>
  <c r="O834" i="36"/>
  <c r="Q834" i="36"/>
  <c r="S834" i="36"/>
  <c r="U834" i="36"/>
  <c r="W834" i="36"/>
  <c r="Y834" i="36"/>
  <c r="AA834" i="36"/>
  <c r="AC834" i="36"/>
  <c r="AE834" i="36"/>
  <c r="AG834" i="36"/>
  <c r="AI834" i="36"/>
  <c r="AK834" i="36"/>
  <c r="AM834" i="36"/>
  <c r="AO834" i="36"/>
  <c r="AQ834" i="36"/>
  <c r="AS834" i="36"/>
  <c r="AU834" i="36"/>
  <c r="AW834" i="36"/>
  <c r="AY834" i="36"/>
  <c r="BA834" i="36"/>
  <c r="K835" i="36"/>
  <c r="M835" i="36"/>
  <c r="O835" i="36"/>
  <c r="Q835" i="36"/>
  <c r="S835" i="36"/>
  <c r="U835" i="36"/>
  <c r="W835" i="36"/>
  <c r="Y835" i="36"/>
  <c r="AA835" i="36"/>
  <c r="AC835" i="36"/>
  <c r="AE835" i="36"/>
  <c r="AG835" i="36"/>
  <c r="AI835" i="36"/>
  <c r="AK835" i="36"/>
  <c r="AM835" i="36"/>
  <c r="AO835" i="36"/>
  <c r="AQ835" i="36"/>
  <c r="AS835" i="36"/>
  <c r="AU835" i="36"/>
  <c r="AW835" i="36"/>
  <c r="AY835" i="36"/>
  <c r="BA835" i="36"/>
  <c r="K836" i="36"/>
  <c r="M836" i="36"/>
  <c r="O836" i="36"/>
  <c r="Q836" i="36"/>
  <c r="S836" i="36"/>
  <c r="U836" i="36"/>
  <c r="W836" i="36"/>
  <c r="Y836" i="36"/>
  <c r="AA836" i="36"/>
  <c r="AC836" i="36"/>
  <c r="AE836" i="36"/>
  <c r="AG836" i="36"/>
  <c r="AI836" i="36"/>
  <c r="AK836" i="36"/>
  <c r="AM836" i="36"/>
  <c r="AO836" i="36"/>
  <c r="AQ836" i="36"/>
  <c r="AS836" i="36"/>
  <c r="AU836" i="36"/>
  <c r="AW836" i="36"/>
  <c r="AY836" i="36"/>
  <c r="BA836" i="36"/>
  <c r="K837" i="36"/>
  <c r="M837" i="36"/>
  <c r="O837" i="36"/>
  <c r="Q837" i="36"/>
  <c r="S837" i="36"/>
  <c r="U837" i="36"/>
  <c r="W837" i="36"/>
  <c r="Y837" i="36"/>
  <c r="AA837" i="36"/>
  <c r="AC837" i="36"/>
  <c r="AE837" i="36"/>
  <c r="AG837" i="36"/>
  <c r="AI837" i="36"/>
  <c r="AK837" i="36"/>
  <c r="AM837" i="36"/>
  <c r="AO837" i="36"/>
  <c r="AQ837" i="36"/>
  <c r="AS837" i="36"/>
  <c r="AU837" i="36"/>
  <c r="AW837" i="36"/>
  <c r="AY837" i="36"/>
  <c r="BA837" i="36"/>
  <c r="K838" i="36"/>
  <c r="M838" i="36"/>
  <c r="O838" i="36"/>
  <c r="Q838" i="36"/>
  <c r="S838" i="36"/>
  <c r="U838" i="36"/>
  <c r="W838" i="36"/>
  <c r="Y838" i="36"/>
  <c r="AA838" i="36"/>
  <c r="AC838" i="36"/>
  <c r="AE838" i="36"/>
  <c r="AG838" i="36"/>
  <c r="AI838" i="36"/>
  <c r="AK838" i="36"/>
  <c r="AM838" i="36"/>
  <c r="AO838" i="36"/>
  <c r="AQ838" i="36"/>
  <c r="AS838" i="36"/>
  <c r="AU838" i="36"/>
  <c r="AW838" i="36"/>
  <c r="AY838" i="36"/>
  <c r="BA838" i="36"/>
  <c r="K839" i="36"/>
  <c r="M839" i="36"/>
  <c r="O839" i="36"/>
  <c r="Q839" i="36"/>
  <c r="S839" i="36"/>
  <c r="U839" i="36"/>
  <c r="W839" i="36"/>
  <c r="Y839" i="36"/>
  <c r="AA839" i="36"/>
  <c r="AC839" i="36"/>
  <c r="AE839" i="36"/>
  <c r="AG839" i="36"/>
  <c r="AI839" i="36"/>
  <c r="AK839" i="36"/>
  <c r="AM839" i="36"/>
  <c r="AO839" i="36"/>
  <c r="AQ839" i="36"/>
  <c r="AS839" i="36"/>
  <c r="AU839" i="36"/>
  <c r="AW839" i="36"/>
  <c r="AY839" i="36"/>
  <c r="BA839" i="36"/>
  <c r="K840" i="36"/>
  <c r="M840" i="36"/>
  <c r="O840" i="36"/>
  <c r="Q840" i="36"/>
  <c r="S840" i="36"/>
  <c r="U840" i="36"/>
  <c r="W840" i="36"/>
  <c r="Y840" i="36"/>
  <c r="AA840" i="36"/>
  <c r="AC840" i="36"/>
  <c r="AE840" i="36"/>
  <c r="AG840" i="36"/>
  <c r="AI840" i="36"/>
  <c r="AK840" i="36"/>
  <c r="AM840" i="36"/>
  <c r="AO840" i="36"/>
  <c r="AQ840" i="36"/>
  <c r="AS840" i="36"/>
  <c r="AU840" i="36"/>
  <c r="AW840" i="36"/>
  <c r="AY840" i="36"/>
  <c r="BA840" i="36"/>
  <c r="K483" i="36"/>
  <c r="M483" i="36"/>
  <c r="O483" i="36"/>
  <c r="Q483" i="36"/>
  <c r="S483" i="36"/>
  <c r="U483" i="36"/>
  <c r="W483" i="36"/>
  <c r="Y483" i="36"/>
  <c r="AA483" i="36"/>
  <c r="AC483" i="36"/>
  <c r="AE483" i="36"/>
  <c r="AG483" i="36"/>
  <c r="AI483" i="36"/>
  <c r="AK483" i="36"/>
  <c r="AM483" i="36"/>
  <c r="AO483" i="36"/>
  <c r="AQ483" i="36"/>
  <c r="AS483" i="36"/>
  <c r="AU483" i="36"/>
  <c r="AW483" i="36"/>
  <c r="AY483" i="36"/>
  <c r="BA483" i="36"/>
  <c r="K484" i="36"/>
  <c r="M484" i="36"/>
  <c r="O484" i="36"/>
  <c r="Q484" i="36"/>
  <c r="S484" i="36"/>
  <c r="U484" i="36"/>
  <c r="W484" i="36"/>
  <c r="Y484" i="36"/>
  <c r="AA484" i="36"/>
  <c r="AC484" i="36"/>
  <c r="AE484" i="36"/>
  <c r="AG484" i="36"/>
  <c r="AI484" i="36"/>
  <c r="AK484" i="36"/>
  <c r="AM484" i="36"/>
  <c r="AO484" i="36"/>
  <c r="AQ484" i="36"/>
  <c r="AS484" i="36"/>
  <c r="AU484" i="36"/>
  <c r="AW484" i="36"/>
  <c r="AY484" i="36"/>
  <c r="BA484" i="36"/>
  <c r="K485" i="36"/>
  <c r="M485" i="36"/>
  <c r="O485" i="36"/>
  <c r="Q485" i="36"/>
  <c r="S485" i="36"/>
  <c r="U485" i="36"/>
  <c r="W485" i="36"/>
  <c r="Y485" i="36"/>
  <c r="AA485" i="36"/>
  <c r="AC485" i="36"/>
  <c r="AE485" i="36"/>
  <c r="AG485" i="36"/>
  <c r="AI485" i="36"/>
  <c r="AK485" i="36"/>
  <c r="AM485" i="36"/>
  <c r="AO485" i="36"/>
  <c r="AQ485" i="36"/>
  <c r="AS485" i="36"/>
  <c r="AU485" i="36"/>
  <c r="AW485" i="36"/>
  <c r="AY485" i="36"/>
  <c r="BA485" i="36"/>
  <c r="K486" i="36"/>
  <c r="M486" i="36"/>
  <c r="O486" i="36"/>
  <c r="Q486" i="36"/>
  <c r="S486" i="36"/>
  <c r="U486" i="36"/>
  <c r="W486" i="36"/>
  <c r="Y486" i="36"/>
  <c r="AA486" i="36"/>
  <c r="AC486" i="36"/>
  <c r="AE486" i="36"/>
  <c r="AG486" i="36"/>
  <c r="AI486" i="36"/>
  <c r="AK486" i="36"/>
  <c r="AM486" i="36"/>
  <c r="AO486" i="36"/>
  <c r="AQ486" i="36"/>
  <c r="AS486" i="36"/>
  <c r="AU486" i="36"/>
  <c r="AW486" i="36"/>
  <c r="AY486" i="36"/>
  <c r="BA486" i="36"/>
  <c r="K487" i="36"/>
  <c r="M487" i="36"/>
  <c r="O487" i="36"/>
  <c r="Q487" i="36"/>
  <c r="S487" i="36"/>
  <c r="U487" i="36"/>
  <c r="W487" i="36"/>
  <c r="Y487" i="36"/>
  <c r="AA487" i="36"/>
  <c r="AC487" i="36"/>
  <c r="AE487" i="36"/>
  <c r="AG487" i="36"/>
  <c r="AI487" i="36"/>
  <c r="AK487" i="36"/>
  <c r="AM487" i="36"/>
  <c r="AO487" i="36"/>
  <c r="AQ487" i="36"/>
  <c r="AS487" i="36"/>
  <c r="AU487" i="36"/>
  <c r="AW487" i="36"/>
  <c r="AY487" i="36"/>
  <c r="BA487" i="36"/>
  <c r="K488" i="36"/>
  <c r="M488" i="36"/>
  <c r="O488" i="36"/>
  <c r="Q488" i="36"/>
  <c r="S488" i="36"/>
  <c r="U488" i="36"/>
  <c r="W488" i="36"/>
  <c r="Y488" i="36"/>
  <c r="AA488" i="36"/>
  <c r="AC488" i="36"/>
  <c r="AE488" i="36"/>
  <c r="AG488" i="36"/>
  <c r="AI488" i="36"/>
  <c r="AK488" i="36"/>
  <c r="AM488" i="36"/>
  <c r="AO488" i="36"/>
  <c r="AQ488" i="36"/>
  <c r="AS488" i="36"/>
  <c r="AU488" i="36"/>
  <c r="AW488" i="36"/>
  <c r="AY488" i="36"/>
  <c r="BA488" i="36"/>
  <c r="K489" i="36"/>
  <c r="M489" i="36"/>
  <c r="O489" i="36"/>
  <c r="Q489" i="36"/>
  <c r="S489" i="36"/>
  <c r="U489" i="36"/>
  <c r="W489" i="36"/>
  <c r="Y489" i="36"/>
  <c r="AA489" i="36"/>
  <c r="AC489" i="36"/>
  <c r="AE489" i="36"/>
  <c r="AG489" i="36"/>
  <c r="AI489" i="36"/>
  <c r="AK489" i="36"/>
  <c r="AM489" i="36"/>
  <c r="AO489" i="36"/>
  <c r="AQ489" i="36"/>
  <c r="AS489" i="36"/>
  <c r="AU489" i="36"/>
  <c r="AW489" i="36"/>
  <c r="AY489" i="36"/>
  <c r="BA489" i="36"/>
  <c r="K490" i="36"/>
  <c r="M490" i="36"/>
  <c r="O490" i="36"/>
  <c r="Q490" i="36"/>
  <c r="S490" i="36"/>
  <c r="U490" i="36"/>
  <c r="W490" i="36"/>
  <c r="Y490" i="36"/>
  <c r="AA490" i="36"/>
  <c r="AC490" i="36"/>
  <c r="AE490" i="36"/>
  <c r="AG490" i="36"/>
  <c r="AI490" i="36"/>
  <c r="AK490" i="36"/>
  <c r="AM490" i="36"/>
  <c r="AO490" i="36"/>
  <c r="AQ490" i="36"/>
  <c r="AS490" i="36"/>
  <c r="AU490" i="36"/>
  <c r="AW490" i="36"/>
  <c r="AY490" i="36"/>
  <c r="BA490" i="36"/>
  <c r="K491" i="36"/>
  <c r="M491" i="36"/>
  <c r="O491" i="36"/>
  <c r="Q491" i="36"/>
  <c r="S491" i="36"/>
  <c r="U491" i="36"/>
  <c r="W491" i="36"/>
  <c r="Y491" i="36"/>
  <c r="AA491" i="36"/>
  <c r="AC491" i="36"/>
  <c r="AE491" i="36"/>
  <c r="AG491" i="36"/>
  <c r="AI491" i="36"/>
  <c r="AK491" i="36"/>
  <c r="AM491" i="36"/>
  <c r="AO491" i="36"/>
  <c r="AQ491" i="36"/>
  <c r="AS491" i="36"/>
  <c r="AU491" i="36"/>
  <c r="AW491" i="36"/>
  <c r="AY491" i="36"/>
  <c r="BA491" i="36"/>
  <c r="K492" i="36"/>
  <c r="M492" i="36"/>
  <c r="O492" i="36"/>
  <c r="Q492" i="36"/>
  <c r="S492" i="36"/>
  <c r="U492" i="36"/>
  <c r="W492" i="36"/>
  <c r="Y492" i="36"/>
  <c r="AA492" i="36"/>
  <c r="AC492" i="36"/>
  <c r="AE492" i="36"/>
  <c r="AG492" i="36"/>
  <c r="AI492" i="36"/>
  <c r="AK492" i="36"/>
  <c r="AM492" i="36"/>
  <c r="AO492" i="36"/>
  <c r="AQ492" i="36"/>
  <c r="AS492" i="36"/>
  <c r="AU492" i="36"/>
  <c r="AW492" i="36"/>
  <c r="AY492" i="36"/>
  <c r="BA492" i="36"/>
  <c r="K493" i="36"/>
  <c r="M493" i="36"/>
  <c r="O493" i="36"/>
  <c r="Q493" i="36"/>
  <c r="S493" i="36"/>
  <c r="U493" i="36"/>
  <c r="W493" i="36"/>
  <c r="Y493" i="36"/>
  <c r="AA493" i="36"/>
  <c r="AC493" i="36"/>
  <c r="AE493" i="36"/>
  <c r="AG493" i="36"/>
  <c r="AI493" i="36"/>
  <c r="AK493" i="36"/>
  <c r="AM493" i="36"/>
  <c r="AO493" i="36"/>
  <c r="AQ493" i="36"/>
  <c r="AS493" i="36"/>
  <c r="AU493" i="36"/>
  <c r="AW493" i="36"/>
  <c r="AY493" i="36"/>
  <c r="BA493" i="36"/>
  <c r="K494" i="36"/>
  <c r="M494" i="36"/>
  <c r="O494" i="36"/>
  <c r="Q494" i="36"/>
  <c r="S494" i="36"/>
  <c r="U494" i="36"/>
  <c r="W494" i="36"/>
  <c r="Y494" i="36"/>
  <c r="AA494" i="36"/>
  <c r="AC494" i="36"/>
  <c r="AE494" i="36"/>
  <c r="AG494" i="36"/>
  <c r="AI494" i="36"/>
  <c r="AK494" i="36"/>
  <c r="AM494" i="36"/>
  <c r="AO494" i="36"/>
  <c r="AQ494" i="36"/>
  <c r="AS494" i="36"/>
  <c r="AU494" i="36"/>
  <c r="AW494" i="36"/>
  <c r="AY494" i="36"/>
  <c r="BA494" i="36"/>
  <c r="K495" i="36"/>
  <c r="M495" i="36"/>
  <c r="O495" i="36"/>
  <c r="Q495" i="36"/>
  <c r="S495" i="36"/>
  <c r="U495" i="36"/>
  <c r="W495" i="36"/>
  <c r="Y495" i="36"/>
  <c r="AA495" i="36"/>
  <c r="AC495" i="36"/>
  <c r="AE495" i="36"/>
  <c r="AG495" i="36"/>
  <c r="AI495" i="36"/>
  <c r="AK495" i="36"/>
  <c r="AM495" i="36"/>
  <c r="AO495" i="36"/>
  <c r="AQ495" i="36"/>
  <c r="AS495" i="36"/>
  <c r="AU495" i="36"/>
  <c r="AW495" i="36"/>
  <c r="AY495" i="36"/>
  <c r="BA495" i="36"/>
  <c r="K496" i="36"/>
  <c r="M496" i="36"/>
  <c r="O496" i="36"/>
  <c r="Q496" i="36"/>
  <c r="S496" i="36"/>
  <c r="U496" i="36"/>
  <c r="W496" i="36"/>
  <c r="Y496" i="36"/>
  <c r="AA496" i="36"/>
  <c r="AC496" i="36"/>
  <c r="AE496" i="36"/>
  <c r="AG496" i="36"/>
  <c r="AI496" i="36"/>
  <c r="AK496" i="36"/>
  <c r="AM496" i="36"/>
  <c r="AO496" i="36"/>
  <c r="AQ496" i="36"/>
  <c r="AS496" i="36"/>
  <c r="AU496" i="36"/>
  <c r="AW496" i="36"/>
  <c r="AY496" i="36"/>
  <c r="BA496" i="36"/>
  <c r="K497" i="36"/>
  <c r="M497" i="36"/>
  <c r="O497" i="36"/>
  <c r="Q497" i="36"/>
  <c r="S497" i="36"/>
  <c r="U497" i="36"/>
  <c r="W497" i="36"/>
  <c r="Y497" i="36"/>
  <c r="AA497" i="36"/>
  <c r="AC497" i="36"/>
  <c r="AE497" i="36"/>
  <c r="AG497" i="36"/>
  <c r="AI497" i="36"/>
  <c r="AK497" i="36"/>
  <c r="AM497" i="36"/>
  <c r="AO497" i="36"/>
  <c r="AQ497" i="36"/>
  <c r="AS497" i="36"/>
  <c r="AU497" i="36"/>
  <c r="AW497" i="36"/>
  <c r="AY497" i="36"/>
  <c r="BA497" i="36"/>
  <c r="K498" i="36"/>
  <c r="M498" i="36"/>
  <c r="O498" i="36"/>
  <c r="Q498" i="36"/>
  <c r="S498" i="36"/>
  <c r="U498" i="36"/>
  <c r="W498" i="36"/>
  <c r="Y498" i="36"/>
  <c r="AA498" i="36"/>
  <c r="AC498" i="36"/>
  <c r="AE498" i="36"/>
  <c r="AG498" i="36"/>
  <c r="AI498" i="36"/>
  <c r="AK498" i="36"/>
  <c r="AM498" i="36"/>
  <c r="AO498" i="36"/>
  <c r="AQ498" i="36"/>
  <c r="AS498" i="36"/>
  <c r="AU498" i="36"/>
  <c r="AW498" i="36"/>
  <c r="AY498" i="36"/>
  <c r="BA498" i="36"/>
  <c r="K499" i="36"/>
  <c r="M499" i="36"/>
  <c r="O499" i="36"/>
  <c r="Q499" i="36"/>
  <c r="S499" i="36"/>
  <c r="U499" i="36"/>
  <c r="W499" i="36"/>
  <c r="Y499" i="36"/>
  <c r="AA499" i="36"/>
  <c r="AC499" i="36"/>
  <c r="AE499" i="36"/>
  <c r="AG499" i="36"/>
  <c r="AI499" i="36"/>
  <c r="AK499" i="36"/>
  <c r="AM499" i="36"/>
  <c r="AO499" i="36"/>
  <c r="AQ499" i="36"/>
  <c r="AS499" i="36"/>
  <c r="AU499" i="36"/>
  <c r="AW499" i="36"/>
  <c r="AY499" i="36"/>
  <c r="BA499" i="36"/>
  <c r="K500" i="36"/>
  <c r="M500" i="36"/>
  <c r="O500" i="36"/>
  <c r="Q500" i="36"/>
  <c r="S500" i="36"/>
  <c r="U500" i="36"/>
  <c r="W500" i="36"/>
  <c r="Y500" i="36"/>
  <c r="AA500" i="36"/>
  <c r="AC500" i="36"/>
  <c r="AE500" i="36"/>
  <c r="AG500" i="36"/>
  <c r="AI500" i="36"/>
  <c r="AK500" i="36"/>
  <c r="AM500" i="36"/>
  <c r="AO500" i="36"/>
  <c r="AQ500" i="36"/>
  <c r="AS500" i="36"/>
  <c r="AU500" i="36"/>
  <c r="AW500" i="36"/>
  <c r="AY500" i="36"/>
  <c r="BA500" i="36"/>
  <c r="K501" i="36"/>
  <c r="M501" i="36"/>
  <c r="O501" i="36"/>
  <c r="Q501" i="36"/>
  <c r="S501" i="36"/>
  <c r="U501" i="36"/>
  <c r="W501" i="36"/>
  <c r="Y501" i="36"/>
  <c r="AA501" i="36"/>
  <c r="AC501" i="36"/>
  <c r="AE501" i="36"/>
  <c r="AG501" i="36"/>
  <c r="AI501" i="36"/>
  <c r="AK501" i="36"/>
  <c r="AM501" i="36"/>
  <c r="AO501" i="36"/>
  <c r="AQ501" i="36"/>
  <c r="AS501" i="36"/>
  <c r="AU501" i="36"/>
  <c r="AW501" i="36"/>
  <c r="AY501" i="36"/>
  <c r="BA501" i="36"/>
  <c r="K502" i="36"/>
  <c r="M502" i="36"/>
  <c r="O502" i="36"/>
  <c r="Q502" i="36"/>
  <c r="S502" i="36"/>
  <c r="U502" i="36"/>
  <c r="W502" i="36"/>
  <c r="Y502" i="36"/>
  <c r="AA502" i="36"/>
  <c r="AC502" i="36"/>
  <c r="AE502" i="36"/>
  <c r="AG502" i="36"/>
  <c r="AI502" i="36"/>
  <c r="AK502" i="36"/>
  <c r="AM502" i="36"/>
  <c r="AO502" i="36"/>
  <c r="AQ502" i="36"/>
  <c r="AS502" i="36"/>
  <c r="AU502" i="36"/>
  <c r="AW502" i="36"/>
  <c r="AY502" i="36"/>
  <c r="BA502" i="36"/>
  <c r="K503" i="36"/>
  <c r="M503" i="36"/>
  <c r="O503" i="36"/>
  <c r="Q503" i="36"/>
  <c r="S503" i="36"/>
  <c r="U503" i="36"/>
  <c r="W503" i="36"/>
  <c r="Y503" i="36"/>
  <c r="AA503" i="36"/>
  <c r="AC503" i="36"/>
  <c r="AE503" i="36"/>
  <c r="AG503" i="36"/>
  <c r="AI503" i="36"/>
  <c r="AK503" i="36"/>
  <c r="AM503" i="36"/>
  <c r="AO503" i="36"/>
  <c r="AQ503" i="36"/>
  <c r="AS503" i="36"/>
  <c r="AU503" i="36"/>
  <c r="AW503" i="36"/>
  <c r="AY503" i="36"/>
  <c r="BA503" i="36"/>
  <c r="K504" i="36"/>
  <c r="M504" i="36"/>
  <c r="O504" i="36"/>
  <c r="Q504" i="36"/>
  <c r="S504" i="36"/>
  <c r="U504" i="36"/>
  <c r="W504" i="36"/>
  <c r="Y504" i="36"/>
  <c r="AA504" i="36"/>
  <c r="AC504" i="36"/>
  <c r="AE504" i="36"/>
  <c r="AG504" i="36"/>
  <c r="AI504" i="36"/>
  <c r="AK504" i="36"/>
  <c r="AM504" i="36"/>
  <c r="AO504" i="36"/>
  <c r="AQ504" i="36"/>
  <c r="AS504" i="36"/>
  <c r="AU504" i="36"/>
  <c r="AW504" i="36"/>
  <c r="AY504" i="36"/>
  <c r="BA504" i="36"/>
  <c r="K505" i="36"/>
  <c r="M505" i="36"/>
  <c r="O505" i="36"/>
  <c r="Q505" i="36"/>
  <c r="S505" i="36"/>
  <c r="U505" i="36"/>
  <c r="W505" i="36"/>
  <c r="Y505" i="36"/>
  <c r="AA505" i="36"/>
  <c r="AC505" i="36"/>
  <c r="AE505" i="36"/>
  <c r="AG505" i="36"/>
  <c r="AI505" i="36"/>
  <c r="AK505" i="36"/>
  <c r="AM505" i="36"/>
  <c r="AO505" i="36"/>
  <c r="AQ505" i="36"/>
  <c r="AS505" i="36"/>
  <c r="AU505" i="36"/>
  <c r="AW505" i="36"/>
  <c r="AY505" i="36"/>
  <c r="BA505" i="36"/>
  <c r="K506" i="36"/>
  <c r="M506" i="36"/>
  <c r="O506" i="36"/>
  <c r="Q506" i="36"/>
  <c r="S506" i="36"/>
  <c r="U506" i="36"/>
  <c r="W506" i="36"/>
  <c r="Y506" i="36"/>
  <c r="AA506" i="36"/>
  <c r="AC506" i="36"/>
  <c r="AE506" i="36"/>
  <c r="AG506" i="36"/>
  <c r="AI506" i="36"/>
  <c r="AK506" i="36"/>
  <c r="AM506" i="36"/>
  <c r="AO506" i="36"/>
  <c r="AQ506" i="36"/>
  <c r="AS506" i="36"/>
  <c r="AU506" i="36"/>
  <c r="AW506" i="36"/>
  <c r="AY506" i="36"/>
  <c r="BA506" i="36"/>
  <c r="K507" i="36"/>
  <c r="M507" i="36"/>
  <c r="O507" i="36"/>
  <c r="Q507" i="36"/>
  <c r="S507" i="36"/>
  <c r="U507" i="36"/>
  <c r="W507" i="36"/>
  <c r="Y507" i="36"/>
  <c r="AA507" i="36"/>
  <c r="AC507" i="36"/>
  <c r="AE507" i="36"/>
  <c r="AG507" i="36"/>
  <c r="AI507" i="36"/>
  <c r="AK507" i="36"/>
  <c r="AM507" i="36"/>
  <c r="AO507" i="36"/>
  <c r="AQ507" i="36"/>
  <c r="AS507" i="36"/>
  <c r="AU507" i="36"/>
  <c r="AW507" i="36"/>
  <c r="AY507" i="36"/>
  <c r="BA507" i="36"/>
  <c r="K508" i="36"/>
  <c r="M508" i="36"/>
  <c r="O508" i="36"/>
  <c r="Q508" i="36"/>
  <c r="S508" i="36"/>
  <c r="U508" i="36"/>
  <c r="W508" i="36"/>
  <c r="Y508" i="36"/>
  <c r="AA508" i="36"/>
  <c r="AC508" i="36"/>
  <c r="AE508" i="36"/>
  <c r="AG508" i="36"/>
  <c r="AI508" i="36"/>
  <c r="AK508" i="36"/>
  <c r="AM508" i="36"/>
  <c r="AO508" i="36"/>
  <c r="AQ508" i="36"/>
  <c r="AS508" i="36"/>
  <c r="AU508" i="36"/>
  <c r="AW508" i="36"/>
  <c r="AY508" i="36"/>
  <c r="BA508" i="36"/>
  <c r="K509" i="36"/>
  <c r="M509" i="36"/>
  <c r="O509" i="36"/>
  <c r="Q509" i="36"/>
  <c r="S509" i="36"/>
  <c r="U509" i="36"/>
  <c r="W509" i="36"/>
  <c r="Y509" i="36"/>
  <c r="AA509" i="36"/>
  <c r="AC509" i="36"/>
  <c r="AE509" i="36"/>
  <c r="AG509" i="36"/>
  <c r="AI509" i="36"/>
  <c r="AK509" i="36"/>
  <c r="AM509" i="36"/>
  <c r="AO509" i="36"/>
  <c r="AQ509" i="36"/>
  <c r="AS509" i="36"/>
  <c r="AU509" i="36"/>
  <c r="AW509" i="36"/>
  <c r="AY509" i="36"/>
  <c r="BA509" i="36"/>
  <c r="K510" i="36"/>
  <c r="M510" i="36"/>
  <c r="O510" i="36"/>
  <c r="Q510" i="36"/>
  <c r="S510" i="36"/>
  <c r="U510" i="36"/>
  <c r="W510" i="36"/>
  <c r="Y510" i="36"/>
  <c r="AA510" i="36"/>
  <c r="AC510" i="36"/>
  <c r="AE510" i="36"/>
  <c r="AG510" i="36"/>
  <c r="AI510" i="36"/>
  <c r="AK510" i="36"/>
  <c r="AM510" i="36"/>
  <c r="AO510" i="36"/>
  <c r="AQ510" i="36"/>
  <c r="AS510" i="36"/>
  <c r="AU510" i="36"/>
  <c r="AW510" i="36"/>
  <c r="AY510" i="36"/>
  <c r="BA510" i="36"/>
  <c r="K511" i="36"/>
  <c r="M511" i="36"/>
  <c r="O511" i="36"/>
  <c r="Q511" i="36"/>
  <c r="S511" i="36"/>
  <c r="U511" i="36"/>
  <c r="W511" i="36"/>
  <c r="Y511" i="36"/>
  <c r="AA511" i="36"/>
  <c r="AC511" i="36"/>
  <c r="AE511" i="36"/>
  <c r="AG511" i="36"/>
  <c r="AI511" i="36"/>
  <c r="AK511" i="36"/>
  <c r="AM511" i="36"/>
  <c r="AO511" i="36"/>
  <c r="AQ511" i="36"/>
  <c r="AS511" i="36"/>
  <c r="AU511" i="36"/>
  <c r="AW511" i="36"/>
  <c r="AY511" i="36"/>
  <c r="BA511" i="36"/>
  <c r="K512" i="36"/>
  <c r="M512" i="36"/>
  <c r="O512" i="36"/>
  <c r="Q512" i="36"/>
  <c r="S512" i="36"/>
  <c r="U512" i="36"/>
  <c r="W512" i="36"/>
  <c r="Y512" i="36"/>
  <c r="AA512" i="36"/>
  <c r="AC512" i="36"/>
  <c r="AE512" i="36"/>
  <c r="AG512" i="36"/>
  <c r="AI512" i="36"/>
  <c r="AK512" i="36"/>
  <c r="AM512" i="36"/>
  <c r="AO512" i="36"/>
  <c r="AQ512" i="36"/>
  <c r="AS512" i="36"/>
  <c r="AU512" i="36"/>
  <c r="AW512" i="36"/>
  <c r="AY512" i="36"/>
  <c r="BA512" i="36"/>
  <c r="K513" i="36"/>
  <c r="M513" i="36"/>
  <c r="O513" i="36"/>
  <c r="Q513" i="36"/>
  <c r="S513" i="36"/>
  <c r="U513" i="36"/>
  <c r="W513" i="36"/>
  <c r="Y513" i="36"/>
  <c r="AA513" i="36"/>
  <c r="AC513" i="36"/>
  <c r="AE513" i="36"/>
  <c r="AG513" i="36"/>
  <c r="AI513" i="36"/>
  <c r="AK513" i="36"/>
  <c r="AM513" i="36"/>
  <c r="AO513" i="36"/>
  <c r="AQ513" i="36"/>
  <c r="AS513" i="36"/>
  <c r="AU513" i="36"/>
  <c r="AW513" i="36"/>
  <c r="AY513" i="36"/>
  <c r="BA513" i="36"/>
  <c r="K514" i="36"/>
  <c r="M514" i="36"/>
  <c r="O514" i="36"/>
  <c r="Q514" i="36"/>
  <c r="S514" i="36"/>
  <c r="U514" i="36"/>
  <c r="W514" i="36"/>
  <c r="Y514" i="36"/>
  <c r="AA514" i="36"/>
  <c r="AC514" i="36"/>
  <c r="AE514" i="36"/>
  <c r="AG514" i="36"/>
  <c r="AI514" i="36"/>
  <c r="AK514" i="36"/>
  <c r="AM514" i="36"/>
  <c r="AO514" i="36"/>
  <c r="AQ514" i="36"/>
  <c r="AS514" i="36"/>
  <c r="AU514" i="36"/>
  <c r="AW514" i="36"/>
  <c r="AY514" i="36"/>
  <c r="BA514" i="36"/>
  <c r="K515" i="36"/>
  <c r="M515" i="36"/>
  <c r="O515" i="36"/>
  <c r="Q515" i="36"/>
  <c r="S515" i="36"/>
  <c r="U515" i="36"/>
  <c r="W515" i="36"/>
  <c r="Y515" i="36"/>
  <c r="AA515" i="36"/>
  <c r="AC515" i="36"/>
  <c r="AE515" i="36"/>
  <c r="AG515" i="36"/>
  <c r="AI515" i="36"/>
  <c r="AK515" i="36"/>
  <c r="AM515" i="36"/>
  <c r="AO515" i="36"/>
  <c r="AQ515" i="36"/>
  <c r="AS515" i="36"/>
  <c r="AU515" i="36"/>
  <c r="AW515" i="36"/>
  <c r="AY515" i="36"/>
  <c r="BA515" i="36"/>
  <c r="K516" i="36"/>
  <c r="M516" i="36"/>
  <c r="O516" i="36"/>
  <c r="Q516" i="36"/>
  <c r="S516" i="36"/>
  <c r="U516" i="36"/>
  <c r="W516" i="36"/>
  <c r="Y516" i="36"/>
  <c r="AA516" i="36"/>
  <c r="AC516" i="36"/>
  <c r="AE516" i="36"/>
  <c r="AG516" i="36"/>
  <c r="AI516" i="36"/>
  <c r="AK516" i="36"/>
  <c r="AM516" i="36"/>
  <c r="AO516" i="36"/>
  <c r="AQ516" i="36"/>
  <c r="AS516" i="36"/>
  <c r="AU516" i="36"/>
  <c r="AW516" i="36"/>
  <c r="AY516" i="36"/>
  <c r="BA516" i="36"/>
  <c r="K517" i="36"/>
  <c r="M517" i="36"/>
  <c r="O517" i="36"/>
  <c r="Q517" i="36"/>
  <c r="S517" i="36"/>
  <c r="U517" i="36"/>
  <c r="W517" i="36"/>
  <c r="Y517" i="36"/>
  <c r="AA517" i="36"/>
  <c r="AC517" i="36"/>
  <c r="AE517" i="36"/>
  <c r="AG517" i="36"/>
  <c r="AI517" i="36"/>
  <c r="AK517" i="36"/>
  <c r="AM517" i="36"/>
  <c r="AO517" i="36"/>
  <c r="AQ517" i="36"/>
  <c r="AS517" i="36"/>
  <c r="AU517" i="36"/>
  <c r="AW517" i="36"/>
  <c r="AY517" i="36"/>
  <c r="BA517" i="36"/>
  <c r="K518" i="36"/>
  <c r="M518" i="36"/>
  <c r="O518" i="36"/>
  <c r="Q518" i="36"/>
  <c r="S518" i="36"/>
  <c r="U518" i="36"/>
  <c r="W518" i="36"/>
  <c r="Y518" i="36"/>
  <c r="AA518" i="36"/>
  <c r="AC518" i="36"/>
  <c r="AE518" i="36"/>
  <c r="AG518" i="36"/>
  <c r="AI518" i="36"/>
  <c r="AK518" i="36"/>
  <c r="AM518" i="36"/>
  <c r="AO518" i="36"/>
  <c r="AQ518" i="36"/>
  <c r="AS518" i="36"/>
  <c r="AU518" i="36"/>
  <c r="AW518" i="36"/>
  <c r="AY518" i="36"/>
  <c r="BA518" i="36"/>
  <c r="K519" i="36"/>
  <c r="M519" i="36"/>
  <c r="O519" i="36"/>
  <c r="Q519" i="36"/>
  <c r="S519" i="36"/>
  <c r="U519" i="36"/>
  <c r="W519" i="36"/>
  <c r="Y519" i="36"/>
  <c r="AA519" i="36"/>
  <c r="AC519" i="36"/>
  <c r="AE519" i="36"/>
  <c r="AG519" i="36"/>
  <c r="AI519" i="36"/>
  <c r="AK519" i="36"/>
  <c r="AM519" i="36"/>
  <c r="AO519" i="36"/>
  <c r="AQ519" i="36"/>
  <c r="AS519" i="36"/>
  <c r="AU519" i="36"/>
  <c r="AW519" i="36"/>
  <c r="AY519" i="36"/>
  <c r="BA519" i="36"/>
  <c r="K520" i="36"/>
  <c r="M520" i="36"/>
  <c r="O520" i="36"/>
  <c r="Q520" i="36"/>
  <c r="S520" i="36"/>
  <c r="U520" i="36"/>
  <c r="W520" i="36"/>
  <c r="Y520" i="36"/>
  <c r="AA520" i="36"/>
  <c r="AC520" i="36"/>
  <c r="AE520" i="36"/>
  <c r="AG520" i="36"/>
  <c r="AI520" i="36"/>
  <c r="AK520" i="36"/>
  <c r="AM520" i="36"/>
  <c r="AO520" i="36"/>
  <c r="AQ520" i="36"/>
  <c r="AS520" i="36"/>
  <c r="AU520" i="36"/>
  <c r="AW520" i="36"/>
  <c r="AY520" i="36"/>
  <c r="BA520" i="36"/>
  <c r="K521" i="36"/>
  <c r="M521" i="36"/>
  <c r="O521" i="36"/>
  <c r="Q521" i="36"/>
  <c r="S521" i="36"/>
  <c r="U521" i="36"/>
  <c r="W521" i="36"/>
  <c r="Y521" i="36"/>
  <c r="AA521" i="36"/>
  <c r="AC521" i="36"/>
  <c r="AE521" i="36"/>
  <c r="AG521" i="36"/>
  <c r="AI521" i="36"/>
  <c r="AK521" i="36"/>
  <c r="AM521" i="36"/>
  <c r="AO521" i="36"/>
  <c r="AQ521" i="36"/>
  <c r="AS521" i="36"/>
  <c r="AU521" i="36"/>
  <c r="AW521" i="36"/>
  <c r="AY521" i="36"/>
  <c r="BA521" i="36"/>
  <c r="K522" i="36"/>
  <c r="M522" i="36"/>
  <c r="O522" i="36"/>
  <c r="Q522" i="36"/>
  <c r="S522" i="36"/>
  <c r="U522" i="36"/>
  <c r="W522" i="36"/>
  <c r="Y522" i="36"/>
  <c r="AA522" i="36"/>
  <c r="AC522" i="36"/>
  <c r="AE522" i="36"/>
  <c r="AG522" i="36"/>
  <c r="AI522" i="36"/>
  <c r="AK522" i="36"/>
  <c r="AM522" i="36"/>
  <c r="AO522" i="36"/>
  <c r="AQ522" i="36"/>
  <c r="AS522" i="36"/>
  <c r="AU522" i="36"/>
  <c r="AW522" i="36"/>
  <c r="AY522" i="36"/>
  <c r="BA522" i="36"/>
  <c r="K523" i="36"/>
  <c r="M523" i="36"/>
  <c r="O523" i="36"/>
  <c r="Q523" i="36"/>
  <c r="S523" i="36"/>
  <c r="U523" i="36"/>
  <c r="W523" i="36"/>
  <c r="Y523" i="36"/>
  <c r="AA523" i="36"/>
  <c r="AC523" i="36"/>
  <c r="AE523" i="36"/>
  <c r="AG523" i="36"/>
  <c r="AI523" i="36"/>
  <c r="AK523" i="36"/>
  <c r="AM523" i="36"/>
  <c r="AO523" i="36"/>
  <c r="AQ523" i="36"/>
  <c r="AS523" i="36"/>
  <c r="AU523" i="36"/>
  <c r="AW523" i="36"/>
  <c r="AY523" i="36"/>
  <c r="BA523" i="36"/>
  <c r="K524" i="36"/>
  <c r="M524" i="36"/>
  <c r="O524" i="36"/>
  <c r="Q524" i="36"/>
  <c r="S524" i="36"/>
  <c r="U524" i="36"/>
  <c r="W524" i="36"/>
  <c r="Y524" i="36"/>
  <c r="AA524" i="36"/>
  <c r="AC524" i="36"/>
  <c r="AE524" i="36"/>
  <c r="AG524" i="36"/>
  <c r="AI524" i="36"/>
  <c r="AK524" i="36"/>
  <c r="AM524" i="36"/>
  <c r="AO524" i="36"/>
  <c r="AQ524" i="36"/>
  <c r="AS524" i="36"/>
  <c r="AU524" i="36"/>
  <c r="AW524" i="36"/>
  <c r="AY524" i="36"/>
  <c r="BA524" i="36"/>
  <c r="K525" i="36"/>
  <c r="M525" i="36"/>
  <c r="O525" i="36"/>
  <c r="Q525" i="36"/>
  <c r="S525" i="36"/>
  <c r="U525" i="36"/>
  <c r="W525" i="36"/>
  <c r="Y525" i="36"/>
  <c r="AA525" i="36"/>
  <c r="AC525" i="36"/>
  <c r="AE525" i="36"/>
  <c r="AG525" i="36"/>
  <c r="AI525" i="36"/>
  <c r="AK525" i="36"/>
  <c r="AM525" i="36"/>
  <c r="AO525" i="36"/>
  <c r="AQ525" i="36"/>
  <c r="AS525" i="36"/>
  <c r="AU525" i="36"/>
  <c r="AW525" i="36"/>
  <c r="AY525" i="36"/>
  <c r="BA525" i="36"/>
  <c r="K526" i="36"/>
  <c r="M526" i="36"/>
  <c r="O526" i="36"/>
  <c r="Q526" i="36"/>
  <c r="S526" i="36"/>
  <c r="U526" i="36"/>
  <c r="W526" i="36"/>
  <c r="Y526" i="36"/>
  <c r="AA526" i="36"/>
  <c r="AC526" i="36"/>
  <c r="AE526" i="36"/>
  <c r="AG526" i="36"/>
  <c r="AI526" i="36"/>
  <c r="AK526" i="36"/>
  <c r="AM526" i="36"/>
  <c r="AO526" i="36"/>
  <c r="AQ526" i="36"/>
  <c r="AS526" i="36"/>
  <c r="AU526" i="36"/>
  <c r="AW526" i="36"/>
  <c r="AY526" i="36"/>
  <c r="BA526" i="36"/>
  <c r="K527" i="36"/>
  <c r="M527" i="36"/>
  <c r="O527" i="36"/>
  <c r="Q527" i="36"/>
  <c r="S527" i="36"/>
  <c r="U527" i="36"/>
  <c r="W527" i="36"/>
  <c r="Y527" i="36"/>
  <c r="AA527" i="36"/>
  <c r="AC527" i="36"/>
  <c r="AE527" i="36"/>
  <c r="AG527" i="36"/>
  <c r="AI527" i="36"/>
  <c r="AK527" i="36"/>
  <c r="AM527" i="36"/>
  <c r="AO527" i="36"/>
  <c r="AQ527" i="36"/>
  <c r="AS527" i="36"/>
  <c r="AU527" i="36"/>
  <c r="AW527" i="36"/>
  <c r="AY527" i="36"/>
  <c r="BA527" i="36"/>
  <c r="K528" i="36"/>
  <c r="M528" i="36"/>
  <c r="O528" i="36"/>
  <c r="Q528" i="36"/>
  <c r="S528" i="36"/>
  <c r="U528" i="36"/>
  <c r="W528" i="36"/>
  <c r="Y528" i="36"/>
  <c r="AA528" i="36"/>
  <c r="AC528" i="36"/>
  <c r="AE528" i="36"/>
  <c r="AG528" i="36"/>
  <c r="AI528" i="36"/>
  <c r="AK528" i="36"/>
  <c r="AM528" i="36"/>
  <c r="AO528" i="36"/>
  <c r="AQ528" i="36"/>
  <c r="AS528" i="36"/>
  <c r="AU528" i="36"/>
  <c r="AW528" i="36"/>
  <c r="AY528" i="36"/>
  <c r="BA528" i="36"/>
  <c r="K529" i="36"/>
  <c r="M529" i="36"/>
  <c r="O529" i="36"/>
  <c r="Q529" i="36"/>
  <c r="S529" i="36"/>
  <c r="U529" i="36"/>
  <c r="W529" i="36"/>
  <c r="Y529" i="36"/>
  <c r="AA529" i="36"/>
  <c r="AC529" i="36"/>
  <c r="AE529" i="36"/>
  <c r="AG529" i="36"/>
  <c r="AI529" i="36"/>
  <c r="AK529" i="36"/>
  <c r="AM529" i="36"/>
  <c r="AO529" i="36"/>
  <c r="AQ529" i="36"/>
  <c r="AS529" i="36"/>
  <c r="AU529" i="36"/>
  <c r="AW529" i="36"/>
  <c r="AY529" i="36"/>
  <c r="BA529" i="36"/>
  <c r="K530" i="36"/>
  <c r="M530" i="36"/>
  <c r="O530" i="36"/>
  <c r="Q530" i="36"/>
  <c r="S530" i="36"/>
  <c r="U530" i="36"/>
  <c r="W530" i="36"/>
  <c r="Y530" i="36"/>
  <c r="AA530" i="36"/>
  <c r="AC530" i="36"/>
  <c r="AE530" i="36"/>
  <c r="AG530" i="36"/>
  <c r="AI530" i="36"/>
  <c r="AK530" i="36"/>
  <c r="AM530" i="36"/>
  <c r="AO530" i="36"/>
  <c r="AQ530" i="36"/>
  <c r="AS530" i="36"/>
  <c r="AU530" i="36"/>
  <c r="AW530" i="36"/>
  <c r="AY530" i="36"/>
  <c r="BA530" i="36"/>
  <c r="K531" i="36"/>
  <c r="M531" i="36"/>
  <c r="O531" i="36"/>
  <c r="Q531" i="36"/>
  <c r="S531" i="36"/>
  <c r="U531" i="36"/>
  <c r="W531" i="36"/>
  <c r="Y531" i="36"/>
  <c r="AA531" i="36"/>
  <c r="AC531" i="36"/>
  <c r="AE531" i="36"/>
  <c r="AG531" i="36"/>
  <c r="AI531" i="36"/>
  <c r="AK531" i="36"/>
  <c r="AM531" i="36"/>
  <c r="AO531" i="36"/>
  <c r="AQ531" i="36"/>
  <c r="AS531" i="36"/>
  <c r="AU531" i="36"/>
  <c r="AW531" i="36"/>
  <c r="AY531" i="36"/>
  <c r="BA531" i="36"/>
  <c r="K532" i="36"/>
  <c r="M532" i="36"/>
  <c r="O532" i="36"/>
  <c r="Q532" i="36"/>
  <c r="S532" i="36"/>
  <c r="U532" i="36"/>
  <c r="W532" i="36"/>
  <c r="Y532" i="36"/>
  <c r="AA532" i="36"/>
  <c r="AC532" i="36"/>
  <c r="AE532" i="36"/>
  <c r="AG532" i="36"/>
  <c r="AI532" i="36"/>
  <c r="AK532" i="36"/>
  <c r="AM532" i="36"/>
  <c r="AO532" i="36"/>
  <c r="AQ532" i="36"/>
  <c r="AS532" i="36"/>
  <c r="AU532" i="36"/>
  <c r="AW532" i="36"/>
  <c r="AY532" i="36"/>
  <c r="BA532" i="36"/>
  <c r="K533" i="36"/>
  <c r="M533" i="36"/>
  <c r="O533" i="36"/>
  <c r="Q533" i="36"/>
  <c r="S533" i="36"/>
  <c r="U533" i="36"/>
  <c r="W533" i="36"/>
  <c r="Y533" i="36"/>
  <c r="AA533" i="36"/>
  <c r="AC533" i="36"/>
  <c r="AE533" i="36"/>
  <c r="AG533" i="36"/>
  <c r="AI533" i="36"/>
  <c r="AK533" i="36"/>
  <c r="AM533" i="36"/>
  <c r="AO533" i="36"/>
  <c r="AQ533" i="36"/>
  <c r="AS533" i="36"/>
  <c r="AU533" i="36"/>
  <c r="AW533" i="36"/>
  <c r="AY533" i="36"/>
  <c r="BA533" i="36"/>
  <c r="K534" i="36"/>
  <c r="M534" i="36"/>
  <c r="O534" i="36"/>
  <c r="Q534" i="36"/>
  <c r="S534" i="36"/>
  <c r="U534" i="36"/>
  <c r="W534" i="36"/>
  <c r="Y534" i="36"/>
  <c r="AA534" i="36"/>
  <c r="AC534" i="36"/>
  <c r="AE534" i="36"/>
  <c r="AG534" i="36"/>
  <c r="AI534" i="36"/>
  <c r="AK534" i="36"/>
  <c r="AM534" i="36"/>
  <c r="AO534" i="36"/>
  <c r="AQ534" i="36"/>
  <c r="AS534" i="36"/>
  <c r="AU534" i="36"/>
  <c r="AW534" i="36"/>
  <c r="AY534" i="36"/>
  <c r="BA534" i="36"/>
  <c r="K535" i="36"/>
  <c r="M535" i="36"/>
  <c r="O535" i="36"/>
  <c r="Q535" i="36"/>
  <c r="S535" i="36"/>
  <c r="U535" i="36"/>
  <c r="W535" i="36"/>
  <c r="Y535" i="36"/>
  <c r="AA535" i="36"/>
  <c r="AC535" i="36"/>
  <c r="AE535" i="36"/>
  <c r="AG535" i="36"/>
  <c r="AI535" i="36"/>
  <c r="AK535" i="36"/>
  <c r="AM535" i="36"/>
  <c r="AO535" i="36"/>
  <c r="AQ535" i="36"/>
  <c r="AS535" i="36"/>
  <c r="AU535" i="36"/>
  <c r="AW535" i="36"/>
  <c r="AY535" i="36"/>
  <c r="BA535" i="36"/>
  <c r="K536" i="36"/>
  <c r="M536" i="36"/>
  <c r="O536" i="36"/>
  <c r="Q536" i="36"/>
  <c r="S536" i="36"/>
  <c r="U536" i="36"/>
  <c r="W536" i="36"/>
  <c r="Y536" i="36"/>
  <c r="AA536" i="36"/>
  <c r="AC536" i="36"/>
  <c r="AE536" i="36"/>
  <c r="AG536" i="36"/>
  <c r="AI536" i="36"/>
  <c r="AK536" i="36"/>
  <c r="AM536" i="36"/>
  <c r="AO536" i="36"/>
  <c r="AQ536" i="36"/>
  <c r="AS536" i="36"/>
  <c r="AU536" i="36"/>
  <c r="AW536" i="36"/>
  <c r="AY536" i="36"/>
  <c r="BA536" i="36"/>
  <c r="K537" i="36"/>
  <c r="M537" i="36"/>
  <c r="O537" i="36"/>
  <c r="Q537" i="36"/>
  <c r="S537" i="36"/>
  <c r="U537" i="36"/>
  <c r="W537" i="36"/>
  <c r="Y537" i="36"/>
  <c r="AA537" i="36"/>
  <c r="AC537" i="36"/>
  <c r="AE537" i="36"/>
  <c r="AG537" i="36"/>
  <c r="AI537" i="36"/>
  <c r="AK537" i="36"/>
  <c r="AM537" i="36"/>
  <c r="AO537" i="36"/>
  <c r="AQ537" i="36"/>
  <c r="AS537" i="36"/>
  <c r="AU537" i="36"/>
  <c r="AW537" i="36"/>
  <c r="AY537" i="36"/>
  <c r="BA537" i="36"/>
  <c r="K538" i="36"/>
  <c r="M538" i="36"/>
  <c r="O538" i="36"/>
  <c r="Q538" i="36"/>
  <c r="S538" i="36"/>
  <c r="U538" i="36"/>
  <c r="W538" i="36"/>
  <c r="Y538" i="36"/>
  <c r="AA538" i="36"/>
  <c r="AC538" i="36"/>
  <c r="AE538" i="36"/>
  <c r="AG538" i="36"/>
  <c r="AI538" i="36"/>
  <c r="AK538" i="36"/>
  <c r="AM538" i="36"/>
  <c r="AO538" i="36"/>
  <c r="AQ538" i="36"/>
  <c r="AS538" i="36"/>
  <c r="AU538" i="36"/>
  <c r="AW538" i="36"/>
  <c r="AY538" i="36"/>
  <c r="BA538" i="36"/>
  <c r="K539" i="36"/>
  <c r="M539" i="36"/>
  <c r="O539" i="36"/>
  <c r="Q539" i="36"/>
  <c r="S539" i="36"/>
  <c r="U539" i="36"/>
  <c r="W539" i="36"/>
  <c r="Y539" i="36"/>
  <c r="AA539" i="36"/>
  <c r="AC539" i="36"/>
  <c r="AE539" i="36"/>
  <c r="AG539" i="36"/>
  <c r="AI539" i="36"/>
  <c r="AK539" i="36"/>
  <c r="AM539" i="36"/>
  <c r="AO539" i="36"/>
  <c r="AQ539" i="36"/>
  <c r="AS539" i="36"/>
  <c r="AU539" i="36"/>
  <c r="AW539" i="36"/>
  <c r="AY539" i="36"/>
  <c r="BA539" i="36"/>
  <c r="K540" i="36"/>
  <c r="M540" i="36"/>
  <c r="O540" i="36"/>
  <c r="Q540" i="36"/>
  <c r="S540" i="36"/>
  <c r="U540" i="36"/>
  <c r="W540" i="36"/>
  <c r="Y540" i="36"/>
  <c r="AA540" i="36"/>
  <c r="AC540" i="36"/>
  <c r="AE540" i="36"/>
  <c r="AG540" i="36"/>
  <c r="AI540" i="36"/>
  <c r="AK540" i="36"/>
  <c r="AM540" i="36"/>
  <c r="AO540" i="36"/>
  <c r="AQ540" i="36"/>
  <c r="AS540" i="36"/>
  <c r="AU540" i="36"/>
  <c r="AW540" i="36"/>
  <c r="AY540" i="36"/>
  <c r="BA540" i="36"/>
  <c r="K541" i="36"/>
  <c r="M541" i="36"/>
  <c r="O541" i="36"/>
  <c r="Q541" i="36"/>
  <c r="S541" i="36"/>
  <c r="U541" i="36"/>
  <c r="W541" i="36"/>
  <c r="Y541" i="36"/>
  <c r="AA541" i="36"/>
  <c r="AC541" i="36"/>
  <c r="AE541" i="36"/>
  <c r="AG541" i="36"/>
  <c r="AI541" i="36"/>
  <c r="AK541" i="36"/>
  <c r="AM541" i="36"/>
  <c r="AO541" i="36"/>
  <c r="AQ541" i="36"/>
  <c r="AS541" i="36"/>
  <c r="AU541" i="36"/>
  <c r="AW541" i="36"/>
  <c r="AY541" i="36"/>
  <c r="BA541" i="36"/>
  <c r="K542" i="36"/>
  <c r="M542" i="36"/>
  <c r="O542" i="36"/>
  <c r="Q542" i="36"/>
  <c r="S542" i="36"/>
  <c r="U542" i="36"/>
  <c r="W542" i="36"/>
  <c r="Y542" i="36"/>
  <c r="AA542" i="36"/>
  <c r="AC542" i="36"/>
  <c r="AE542" i="36"/>
  <c r="AG542" i="36"/>
  <c r="AI542" i="36"/>
  <c r="AK542" i="36"/>
  <c r="AM542" i="36"/>
  <c r="AO542" i="36"/>
  <c r="AQ542" i="36"/>
  <c r="AS542" i="36"/>
  <c r="AU542" i="36"/>
  <c r="AW542" i="36"/>
  <c r="AY542" i="36"/>
  <c r="BA542" i="36"/>
  <c r="K543" i="36"/>
  <c r="M543" i="36"/>
  <c r="O543" i="36"/>
  <c r="Q543" i="36"/>
  <c r="S543" i="36"/>
  <c r="U543" i="36"/>
  <c r="W543" i="36"/>
  <c r="Y543" i="36"/>
  <c r="AA543" i="36"/>
  <c r="AC543" i="36"/>
  <c r="AE543" i="36"/>
  <c r="AG543" i="36"/>
  <c r="AI543" i="36"/>
  <c r="AK543" i="36"/>
  <c r="AM543" i="36"/>
  <c r="AO543" i="36"/>
  <c r="AQ543" i="36"/>
  <c r="AS543" i="36"/>
  <c r="AU543" i="36"/>
  <c r="AW543" i="36"/>
  <c r="AY543" i="36"/>
  <c r="BA543" i="36"/>
  <c r="K544" i="36"/>
  <c r="M544" i="36"/>
  <c r="O544" i="36"/>
  <c r="Q544" i="36"/>
  <c r="S544" i="36"/>
  <c r="U544" i="36"/>
  <c r="W544" i="36"/>
  <c r="Y544" i="36"/>
  <c r="AA544" i="36"/>
  <c r="AC544" i="36"/>
  <c r="AE544" i="36"/>
  <c r="AG544" i="36"/>
  <c r="AI544" i="36"/>
  <c r="AK544" i="36"/>
  <c r="AM544" i="36"/>
  <c r="AO544" i="36"/>
  <c r="AQ544" i="36"/>
  <c r="AS544" i="36"/>
  <c r="AU544" i="36"/>
  <c r="AW544" i="36"/>
  <c r="AY544" i="36"/>
  <c r="BA544" i="36"/>
  <c r="K545" i="36"/>
  <c r="M545" i="36"/>
  <c r="O545" i="36"/>
  <c r="Q545" i="36"/>
  <c r="S545" i="36"/>
  <c r="U545" i="36"/>
  <c r="W545" i="36"/>
  <c r="Y545" i="36"/>
  <c r="AA545" i="36"/>
  <c r="AC545" i="36"/>
  <c r="AE545" i="36"/>
  <c r="AG545" i="36"/>
  <c r="AI545" i="36"/>
  <c r="AK545" i="36"/>
  <c r="AM545" i="36"/>
  <c r="AO545" i="36"/>
  <c r="AQ545" i="36"/>
  <c r="AS545" i="36"/>
  <c r="AU545" i="36"/>
  <c r="AW545" i="36"/>
  <c r="AY545" i="36"/>
  <c r="BA545" i="36"/>
  <c r="K546" i="36"/>
  <c r="M546" i="36"/>
  <c r="O546" i="36"/>
  <c r="Q546" i="36"/>
  <c r="S546" i="36"/>
  <c r="U546" i="36"/>
  <c r="W546" i="36"/>
  <c r="Y546" i="36"/>
  <c r="AA546" i="36"/>
  <c r="AC546" i="36"/>
  <c r="AE546" i="36"/>
  <c r="AG546" i="36"/>
  <c r="AI546" i="36"/>
  <c r="AK546" i="36"/>
  <c r="AM546" i="36"/>
  <c r="AO546" i="36"/>
  <c r="AQ546" i="36"/>
  <c r="AS546" i="36"/>
  <c r="AU546" i="36"/>
  <c r="AW546" i="36"/>
  <c r="AY546" i="36"/>
  <c r="BA546" i="36"/>
  <c r="K547" i="36"/>
  <c r="M547" i="36"/>
  <c r="O547" i="36"/>
  <c r="Q547" i="36"/>
  <c r="S547" i="36"/>
  <c r="U547" i="36"/>
  <c r="W547" i="36"/>
  <c r="Y547" i="36"/>
  <c r="AA547" i="36"/>
  <c r="AC547" i="36"/>
  <c r="AE547" i="36"/>
  <c r="AG547" i="36"/>
  <c r="AI547" i="36"/>
  <c r="AK547" i="36"/>
  <c r="AM547" i="36"/>
  <c r="AO547" i="36"/>
  <c r="AQ547" i="36"/>
  <c r="AS547" i="36"/>
  <c r="AU547" i="36"/>
  <c r="AW547" i="36"/>
  <c r="AY547" i="36"/>
  <c r="BA547" i="36"/>
  <c r="K548" i="36"/>
  <c r="M548" i="36"/>
  <c r="O548" i="36"/>
  <c r="Q548" i="36"/>
  <c r="S548" i="36"/>
  <c r="U548" i="36"/>
  <c r="W548" i="36"/>
  <c r="Y548" i="36"/>
  <c r="AA548" i="36"/>
  <c r="AC548" i="36"/>
  <c r="AE548" i="36"/>
  <c r="AG548" i="36"/>
  <c r="AI548" i="36"/>
  <c r="AK548" i="36"/>
  <c r="AM548" i="36"/>
  <c r="AO548" i="36"/>
  <c r="AQ548" i="36"/>
  <c r="AS548" i="36"/>
  <c r="AU548" i="36"/>
  <c r="AW548" i="36"/>
  <c r="AY548" i="36"/>
  <c r="BA548" i="36"/>
  <c r="K549" i="36"/>
  <c r="M549" i="36"/>
  <c r="O549" i="36"/>
  <c r="Q549" i="36"/>
  <c r="S549" i="36"/>
  <c r="U549" i="36"/>
  <c r="W549" i="36"/>
  <c r="Y549" i="36"/>
  <c r="AA549" i="36"/>
  <c r="AC549" i="36"/>
  <c r="AE549" i="36"/>
  <c r="AG549" i="36"/>
  <c r="AI549" i="36"/>
  <c r="AK549" i="36"/>
  <c r="AM549" i="36"/>
  <c r="AO549" i="36"/>
  <c r="AQ549" i="36"/>
  <c r="AS549" i="36"/>
  <c r="AU549" i="36"/>
  <c r="AW549" i="36"/>
  <c r="AY549" i="36"/>
  <c r="BA549" i="36"/>
  <c r="K550" i="36"/>
  <c r="M550" i="36"/>
  <c r="O550" i="36"/>
  <c r="Q550" i="36"/>
  <c r="S550" i="36"/>
  <c r="U550" i="36"/>
  <c r="W550" i="36"/>
  <c r="Y550" i="36"/>
  <c r="AA550" i="36"/>
  <c r="AC550" i="36"/>
  <c r="AE550" i="36"/>
  <c r="AG550" i="36"/>
  <c r="AI550" i="36"/>
  <c r="AK550" i="36"/>
  <c r="AM550" i="36"/>
  <c r="AO550" i="36"/>
  <c r="AQ550" i="36"/>
  <c r="AS550" i="36"/>
  <c r="AU550" i="36"/>
  <c r="AW550" i="36"/>
  <c r="AY550" i="36"/>
  <c r="BA550" i="36"/>
  <c r="K551" i="36"/>
  <c r="M551" i="36"/>
  <c r="O551" i="36"/>
  <c r="Q551" i="36"/>
  <c r="S551" i="36"/>
  <c r="U551" i="36"/>
  <c r="W551" i="36"/>
  <c r="Y551" i="36"/>
  <c r="AA551" i="36"/>
  <c r="AC551" i="36"/>
  <c r="AE551" i="36"/>
  <c r="AG551" i="36"/>
  <c r="AI551" i="36"/>
  <c r="AK551" i="36"/>
  <c r="AM551" i="36"/>
  <c r="AO551" i="36"/>
  <c r="AQ551" i="36"/>
  <c r="AS551" i="36"/>
  <c r="AU551" i="36"/>
  <c r="AW551" i="36"/>
  <c r="AY551" i="36"/>
  <c r="BA551" i="36"/>
  <c r="K552" i="36"/>
  <c r="M552" i="36"/>
  <c r="O552" i="36"/>
  <c r="Q552" i="36"/>
  <c r="S552" i="36"/>
  <c r="U552" i="36"/>
  <c r="W552" i="36"/>
  <c r="Y552" i="36"/>
  <c r="AA552" i="36"/>
  <c r="AC552" i="36"/>
  <c r="AE552" i="36"/>
  <c r="AG552" i="36"/>
  <c r="AI552" i="36"/>
  <c r="AK552" i="36"/>
  <c r="AM552" i="36"/>
  <c r="AO552" i="36"/>
  <c r="AQ552" i="36"/>
  <c r="AS552" i="36"/>
  <c r="AU552" i="36"/>
  <c r="AW552" i="36"/>
  <c r="AY552" i="36"/>
  <c r="BA552" i="36"/>
  <c r="K553" i="36"/>
  <c r="M553" i="36"/>
  <c r="O553" i="36"/>
  <c r="Q553" i="36"/>
  <c r="S553" i="36"/>
  <c r="U553" i="36"/>
  <c r="W553" i="36"/>
  <c r="Y553" i="36"/>
  <c r="AA553" i="36"/>
  <c r="AC553" i="36"/>
  <c r="AE553" i="36"/>
  <c r="AG553" i="36"/>
  <c r="AI553" i="36"/>
  <c r="AK553" i="36"/>
  <c r="AM553" i="36"/>
  <c r="AO553" i="36"/>
  <c r="AQ553" i="36"/>
  <c r="AS553" i="36"/>
  <c r="AU553" i="36"/>
  <c r="AW553" i="36"/>
  <c r="AY553" i="36"/>
  <c r="BA553" i="36"/>
  <c r="K554" i="36"/>
  <c r="M554" i="36"/>
  <c r="O554" i="36"/>
  <c r="Q554" i="36"/>
  <c r="S554" i="36"/>
  <c r="U554" i="36"/>
  <c r="W554" i="36"/>
  <c r="Y554" i="36"/>
  <c r="AA554" i="36"/>
  <c r="AC554" i="36"/>
  <c r="AE554" i="36"/>
  <c r="AG554" i="36"/>
  <c r="AI554" i="36"/>
  <c r="AK554" i="36"/>
  <c r="AM554" i="36"/>
  <c r="AO554" i="36"/>
  <c r="AQ554" i="36"/>
  <c r="AS554" i="36"/>
  <c r="AU554" i="36"/>
  <c r="AW554" i="36"/>
  <c r="AY554" i="36"/>
  <c r="BA554" i="36"/>
  <c r="K555" i="36"/>
  <c r="M555" i="36"/>
  <c r="O555" i="36"/>
  <c r="Q555" i="36"/>
  <c r="S555" i="36"/>
  <c r="U555" i="36"/>
  <c r="W555" i="36"/>
  <c r="Y555" i="36"/>
  <c r="AA555" i="36"/>
  <c r="AC555" i="36"/>
  <c r="AE555" i="36"/>
  <c r="AG555" i="36"/>
  <c r="AI555" i="36"/>
  <c r="AK555" i="36"/>
  <c r="AM555" i="36"/>
  <c r="AO555" i="36"/>
  <c r="AQ555" i="36"/>
  <c r="AS555" i="36"/>
  <c r="AU555" i="36"/>
  <c r="AW555" i="36"/>
  <c r="AY555" i="36"/>
  <c r="BA555" i="36"/>
  <c r="K556" i="36"/>
  <c r="M556" i="36"/>
  <c r="O556" i="36"/>
  <c r="Q556" i="36"/>
  <c r="S556" i="36"/>
  <c r="U556" i="36"/>
  <c r="W556" i="36"/>
  <c r="Y556" i="36"/>
  <c r="AA556" i="36"/>
  <c r="AC556" i="36"/>
  <c r="AE556" i="36"/>
  <c r="AG556" i="36"/>
  <c r="AI556" i="36"/>
  <c r="AK556" i="36"/>
  <c r="AM556" i="36"/>
  <c r="AO556" i="36"/>
  <c r="AQ556" i="36"/>
  <c r="AS556" i="36"/>
  <c r="AU556" i="36"/>
  <c r="AW556" i="36"/>
  <c r="AY556" i="36"/>
  <c r="BA556" i="36"/>
  <c r="K557" i="36"/>
  <c r="M557" i="36"/>
  <c r="O557" i="36"/>
  <c r="Q557" i="36"/>
  <c r="S557" i="36"/>
  <c r="U557" i="36"/>
  <c r="W557" i="36"/>
  <c r="Y557" i="36"/>
  <c r="AA557" i="36"/>
  <c r="AC557" i="36"/>
  <c r="AE557" i="36"/>
  <c r="AG557" i="36"/>
  <c r="AI557" i="36"/>
  <c r="AK557" i="36"/>
  <c r="AM557" i="36"/>
  <c r="AO557" i="36"/>
  <c r="AQ557" i="36"/>
  <c r="AS557" i="36"/>
  <c r="AU557" i="36"/>
  <c r="AW557" i="36"/>
  <c r="AY557" i="36"/>
  <c r="BA557" i="36"/>
  <c r="K558" i="36"/>
  <c r="M558" i="36"/>
  <c r="O558" i="36"/>
  <c r="Q558" i="36"/>
  <c r="S558" i="36"/>
  <c r="U558" i="36"/>
  <c r="W558" i="36"/>
  <c r="Y558" i="36"/>
  <c r="AA558" i="36"/>
  <c r="AC558" i="36"/>
  <c r="AE558" i="36"/>
  <c r="AG558" i="36"/>
  <c r="AI558" i="36"/>
  <c r="AK558" i="36"/>
  <c r="AM558" i="36"/>
  <c r="AO558" i="36"/>
  <c r="AQ558" i="36"/>
  <c r="AS558" i="36"/>
  <c r="AU558" i="36"/>
  <c r="AW558" i="36"/>
  <c r="AY558" i="36"/>
  <c r="BA558" i="36"/>
  <c r="K559" i="36"/>
  <c r="M559" i="36"/>
  <c r="O559" i="36"/>
  <c r="Q559" i="36"/>
  <c r="S559" i="36"/>
  <c r="U559" i="36"/>
  <c r="W559" i="36"/>
  <c r="Y559" i="36"/>
  <c r="AA559" i="36"/>
  <c r="AC559" i="36"/>
  <c r="AE559" i="36"/>
  <c r="AG559" i="36"/>
  <c r="AI559" i="36"/>
  <c r="AK559" i="36"/>
  <c r="AM559" i="36"/>
  <c r="AO559" i="36"/>
  <c r="AQ559" i="36"/>
  <c r="AS559" i="36"/>
  <c r="AU559" i="36"/>
  <c r="AW559" i="36"/>
  <c r="AY559" i="36"/>
  <c r="BA559" i="36"/>
  <c r="K560" i="36"/>
  <c r="M560" i="36"/>
  <c r="O560" i="36"/>
  <c r="Q560" i="36"/>
  <c r="S560" i="36"/>
  <c r="U560" i="36"/>
  <c r="W560" i="36"/>
  <c r="Y560" i="36"/>
  <c r="AA560" i="36"/>
  <c r="AC560" i="36"/>
  <c r="AE560" i="36"/>
  <c r="AG560" i="36"/>
  <c r="AI560" i="36"/>
  <c r="AK560" i="36"/>
  <c r="AM560" i="36"/>
  <c r="AO560" i="36"/>
  <c r="AQ560" i="36"/>
  <c r="AS560" i="36"/>
  <c r="AU560" i="36"/>
  <c r="AW560" i="36"/>
  <c r="AY560" i="36"/>
  <c r="BA560" i="36"/>
  <c r="K561" i="36"/>
  <c r="M561" i="36"/>
  <c r="O561" i="36"/>
  <c r="Q561" i="36"/>
  <c r="S561" i="36"/>
  <c r="U561" i="36"/>
  <c r="W561" i="36"/>
  <c r="Y561" i="36"/>
  <c r="AA561" i="36"/>
  <c r="AC561" i="36"/>
  <c r="AE561" i="36"/>
  <c r="AG561" i="36"/>
  <c r="AI561" i="36"/>
  <c r="AK561" i="36"/>
  <c r="AM561" i="36"/>
  <c r="AO561" i="36"/>
  <c r="AQ561" i="36"/>
  <c r="AS561" i="36"/>
  <c r="AU561" i="36"/>
  <c r="AW561" i="36"/>
  <c r="AY561" i="36"/>
  <c r="BA561" i="36"/>
  <c r="K562" i="36"/>
  <c r="M562" i="36"/>
  <c r="O562" i="36"/>
  <c r="Q562" i="36"/>
  <c r="S562" i="36"/>
  <c r="U562" i="36"/>
  <c r="W562" i="36"/>
  <c r="Y562" i="36"/>
  <c r="AA562" i="36"/>
  <c r="AC562" i="36"/>
  <c r="AE562" i="36"/>
  <c r="AG562" i="36"/>
  <c r="AI562" i="36"/>
  <c r="AK562" i="36"/>
  <c r="AM562" i="36"/>
  <c r="AO562" i="36"/>
  <c r="AQ562" i="36"/>
  <c r="AS562" i="36"/>
  <c r="AU562" i="36"/>
  <c r="AW562" i="36"/>
  <c r="AY562" i="36"/>
  <c r="BA562" i="36"/>
  <c r="K563" i="36"/>
  <c r="M563" i="36"/>
  <c r="O563" i="36"/>
  <c r="Q563" i="36"/>
  <c r="S563" i="36"/>
  <c r="U563" i="36"/>
  <c r="W563" i="36"/>
  <c r="Y563" i="36"/>
  <c r="AA563" i="36"/>
  <c r="AC563" i="36"/>
  <c r="AE563" i="36"/>
  <c r="AG563" i="36"/>
  <c r="AI563" i="36"/>
  <c r="AK563" i="36"/>
  <c r="AM563" i="36"/>
  <c r="AO563" i="36"/>
  <c r="AQ563" i="36"/>
  <c r="AS563" i="36"/>
  <c r="AU563" i="36"/>
  <c r="AW563" i="36"/>
  <c r="AY563" i="36"/>
  <c r="BA563" i="36"/>
  <c r="K564" i="36"/>
  <c r="M564" i="36"/>
  <c r="O564" i="36"/>
  <c r="Q564" i="36"/>
  <c r="S564" i="36"/>
  <c r="U564" i="36"/>
  <c r="W564" i="36"/>
  <c r="Y564" i="36"/>
  <c r="AA564" i="36"/>
  <c r="AC564" i="36"/>
  <c r="AE564" i="36"/>
  <c r="AG564" i="36"/>
  <c r="AI564" i="36"/>
  <c r="AK564" i="36"/>
  <c r="AM564" i="36"/>
  <c r="AO564" i="36"/>
  <c r="AQ564" i="36"/>
  <c r="AS564" i="36"/>
  <c r="AU564" i="36"/>
  <c r="AW564" i="36"/>
  <c r="AY564" i="36"/>
  <c r="BA564" i="36"/>
  <c r="K565" i="36"/>
  <c r="M565" i="36"/>
  <c r="O565" i="36"/>
  <c r="Q565" i="36"/>
  <c r="S565" i="36"/>
  <c r="U565" i="36"/>
  <c r="W565" i="36"/>
  <c r="Y565" i="36"/>
  <c r="AA565" i="36"/>
  <c r="AC565" i="36"/>
  <c r="AE565" i="36"/>
  <c r="AG565" i="36"/>
  <c r="AI565" i="36"/>
  <c r="AK565" i="36"/>
  <c r="AM565" i="36"/>
  <c r="AO565" i="36"/>
  <c r="AQ565" i="36"/>
  <c r="AS565" i="36"/>
  <c r="AU565" i="36"/>
  <c r="AW565" i="36"/>
  <c r="AY565" i="36"/>
  <c r="BA565" i="36"/>
  <c r="K566" i="36"/>
  <c r="M566" i="36"/>
  <c r="O566" i="36"/>
  <c r="Q566" i="36"/>
  <c r="S566" i="36"/>
  <c r="U566" i="36"/>
  <c r="W566" i="36"/>
  <c r="Y566" i="36"/>
  <c r="AA566" i="36"/>
  <c r="AC566" i="36"/>
  <c r="AE566" i="36"/>
  <c r="AG566" i="36"/>
  <c r="AI566" i="36"/>
  <c r="AK566" i="36"/>
  <c r="AM566" i="36"/>
  <c r="AO566" i="36"/>
  <c r="AQ566" i="36"/>
  <c r="AS566" i="36"/>
  <c r="AU566" i="36"/>
  <c r="AW566" i="36"/>
  <c r="AY566" i="36"/>
  <c r="BA566" i="36"/>
  <c r="K567" i="36"/>
  <c r="M567" i="36"/>
  <c r="O567" i="36"/>
  <c r="Q567" i="36"/>
  <c r="S567" i="36"/>
  <c r="U567" i="36"/>
  <c r="W567" i="36"/>
  <c r="Y567" i="36"/>
  <c r="AA567" i="36"/>
  <c r="AC567" i="36"/>
  <c r="AE567" i="36"/>
  <c r="AG567" i="36"/>
  <c r="AI567" i="36"/>
  <c r="AK567" i="36"/>
  <c r="AM567" i="36"/>
  <c r="AO567" i="36"/>
  <c r="AQ567" i="36"/>
  <c r="AS567" i="36"/>
  <c r="AU567" i="36"/>
  <c r="AW567" i="36"/>
  <c r="AY567" i="36"/>
  <c r="BA567" i="36"/>
  <c r="K568" i="36"/>
  <c r="M568" i="36"/>
  <c r="O568" i="36"/>
  <c r="Q568" i="36"/>
  <c r="S568" i="36"/>
  <c r="U568" i="36"/>
  <c r="W568" i="36"/>
  <c r="Y568" i="36"/>
  <c r="AA568" i="36"/>
  <c r="AC568" i="36"/>
  <c r="AE568" i="36"/>
  <c r="AG568" i="36"/>
  <c r="AI568" i="36"/>
  <c r="AK568" i="36"/>
  <c r="AM568" i="36"/>
  <c r="AO568" i="36"/>
  <c r="AQ568" i="36"/>
  <c r="AS568" i="36"/>
  <c r="AU568" i="36"/>
  <c r="AW568" i="36"/>
  <c r="AY568" i="36"/>
  <c r="BA568" i="36"/>
  <c r="K569" i="36"/>
  <c r="M569" i="36"/>
  <c r="O569" i="36"/>
  <c r="Q569" i="36"/>
  <c r="S569" i="36"/>
  <c r="U569" i="36"/>
  <c r="W569" i="36"/>
  <c r="Y569" i="36"/>
  <c r="AA569" i="36"/>
  <c r="AC569" i="36"/>
  <c r="AE569" i="36"/>
  <c r="AG569" i="36"/>
  <c r="AI569" i="36"/>
  <c r="AK569" i="36"/>
  <c r="AM569" i="36"/>
  <c r="AO569" i="36"/>
  <c r="AQ569" i="36"/>
  <c r="AS569" i="36"/>
  <c r="AU569" i="36"/>
  <c r="AW569" i="36"/>
  <c r="AY569" i="36"/>
  <c r="BA569" i="36"/>
  <c r="K570" i="36"/>
  <c r="M570" i="36"/>
  <c r="O570" i="36"/>
  <c r="Q570" i="36"/>
  <c r="S570" i="36"/>
  <c r="U570" i="36"/>
  <c r="W570" i="36"/>
  <c r="Y570" i="36"/>
  <c r="AA570" i="36"/>
  <c r="AC570" i="36"/>
  <c r="AE570" i="36"/>
  <c r="AG570" i="36"/>
  <c r="AI570" i="36"/>
  <c r="AK570" i="36"/>
  <c r="AM570" i="36"/>
  <c r="AO570" i="36"/>
  <c r="AQ570" i="36"/>
  <c r="AS570" i="36"/>
  <c r="AU570" i="36"/>
  <c r="AW570" i="36"/>
  <c r="AY570" i="36"/>
  <c r="BA570" i="36"/>
  <c r="K571" i="36"/>
  <c r="M571" i="36"/>
  <c r="O571" i="36"/>
  <c r="Q571" i="36"/>
  <c r="S571" i="36"/>
  <c r="U571" i="36"/>
  <c r="W571" i="36"/>
  <c r="Y571" i="36"/>
  <c r="AA571" i="36"/>
  <c r="AC571" i="36"/>
  <c r="AE571" i="36"/>
  <c r="AG571" i="36"/>
  <c r="AI571" i="36"/>
  <c r="AK571" i="36"/>
  <c r="AM571" i="36"/>
  <c r="AO571" i="36"/>
  <c r="AQ571" i="36"/>
  <c r="AS571" i="36"/>
  <c r="AU571" i="36"/>
  <c r="AW571" i="36"/>
  <c r="AY571" i="36"/>
  <c r="BA571" i="36"/>
  <c r="K572" i="36"/>
  <c r="M572" i="36"/>
  <c r="O572" i="36"/>
  <c r="Q572" i="36"/>
  <c r="S572" i="36"/>
  <c r="U572" i="36"/>
  <c r="W572" i="36"/>
  <c r="Y572" i="36"/>
  <c r="AA572" i="36"/>
  <c r="AC572" i="36"/>
  <c r="AE572" i="36"/>
  <c r="AG572" i="36"/>
  <c r="AI572" i="36"/>
  <c r="AK572" i="36"/>
  <c r="AM572" i="36"/>
  <c r="AO572" i="36"/>
  <c r="AQ572" i="36"/>
  <c r="AS572" i="36"/>
  <c r="AU572" i="36"/>
  <c r="AW572" i="36"/>
  <c r="AY572" i="36"/>
  <c r="BA572" i="36"/>
  <c r="K573" i="36"/>
  <c r="M573" i="36"/>
  <c r="O573" i="36"/>
  <c r="Q573" i="36"/>
  <c r="S573" i="36"/>
  <c r="U573" i="36"/>
  <c r="W573" i="36"/>
  <c r="Y573" i="36"/>
  <c r="AA573" i="36"/>
  <c r="AC573" i="36"/>
  <c r="AE573" i="36"/>
  <c r="AG573" i="36"/>
  <c r="AI573" i="36"/>
  <c r="AK573" i="36"/>
  <c r="AM573" i="36"/>
  <c r="AO573" i="36"/>
  <c r="AQ573" i="36"/>
  <c r="AS573" i="36"/>
  <c r="AU573" i="36"/>
  <c r="AW573" i="36"/>
  <c r="AY573" i="36"/>
  <c r="BA573" i="36"/>
  <c r="K574" i="36"/>
  <c r="M574" i="36"/>
  <c r="O574" i="36"/>
  <c r="Q574" i="36"/>
  <c r="S574" i="36"/>
  <c r="U574" i="36"/>
  <c r="W574" i="36"/>
  <c r="Y574" i="36"/>
  <c r="AA574" i="36"/>
  <c r="AC574" i="36"/>
  <c r="AE574" i="36"/>
  <c r="AG574" i="36"/>
  <c r="AI574" i="36"/>
  <c r="AK574" i="36"/>
  <c r="AM574" i="36"/>
  <c r="AO574" i="36"/>
  <c r="AQ574" i="36"/>
  <c r="AS574" i="36"/>
  <c r="AU574" i="36"/>
  <c r="AW574" i="36"/>
  <c r="AY574" i="36"/>
  <c r="BA574" i="36"/>
  <c r="K575" i="36"/>
  <c r="M575" i="36"/>
  <c r="O575" i="36"/>
  <c r="Q575" i="36"/>
  <c r="S575" i="36"/>
  <c r="U575" i="36"/>
  <c r="W575" i="36"/>
  <c r="Y575" i="36"/>
  <c r="AA575" i="36"/>
  <c r="AC575" i="36"/>
  <c r="AE575" i="36"/>
  <c r="AG575" i="36"/>
  <c r="AI575" i="36"/>
  <c r="AK575" i="36"/>
  <c r="AM575" i="36"/>
  <c r="AO575" i="36"/>
  <c r="AQ575" i="36"/>
  <c r="AS575" i="36"/>
  <c r="AU575" i="36"/>
  <c r="AW575" i="36"/>
  <c r="AY575" i="36"/>
  <c r="BA575" i="36"/>
  <c r="K576" i="36"/>
  <c r="M576" i="36"/>
  <c r="O576" i="36"/>
  <c r="Q576" i="36"/>
  <c r="S576" i="36"/>
  <c r="U576" i="36"/>
  <c r="W576" i="36"/>
  <c r="Y576" i="36"/>
  <c r="AA576" i="36"/>
  <c r="AC576" i="36"/>
  <c r="AE576" i="36"/>
  <c r="AG576" i="36"/>
  <c r="AI576" i="36"/>
  <c r="AK576" i="36"/>
  <c r="AM576" i="36"/>
  <c r="AO576" i="36"/>
  <c r="AQ576" i="36"/>
  <c r="AS576" i="36"/>
  <c r="AU576" i="36"/>
  <c r="AW576" i="36"/>
  <c r="AY576" i="36"/>
  <c r="BA576" i="36"/>
  <c r="K577" i="36"/>
  <c r="M577" i="36"/>
  <c r="O577" i="36"/>
  <c r="Q577" i="36"/>
  <c r="S577" i="36"/>
  <c r="U577" i="36"/>
  <c r="W577" i="36"/>
  <c r="Y577" i="36"/>
  <c r="AA577" i="36"/>
  <c r="AC577" i="36"/>
  <c r="AE577" i="36"/>
  <c r="AG577" i="36"/>
  <c r="AI577" i="36"/>
  <c r="AK577" i="36"/>
  <c r="AM577" i="36"/>
  <c r="AO577" i="36"/>
  <c r="AQ577" i="36"/>
  <c r="AS577" i="36"/>
  <c r="AU577" i="36"/>
  <c r="AW577" i="36"/>
  <c r="AY577" i="36"/>
  <c r="BA577" i="36"/>
  <c r="K578" i="36"/>
  <c r="M578" i="36"/>
  <c r="O578" i="36"/>
  <c r="Q578" i="36"/>
  <c r="S578" i="36"/>
  <c r="U578" i="36"/>
  <c r="W578" i="36"/>
  <c r="Y578" i="36"/>
  <c r="AA578" i="36"/>
  <c r="AC578" i="36"/>
  <c r="AE578" i="36"/>
  <c r="AG578" i="36"/>
  <c r="AI578" i="36"/>
  <c r="AK578" i="36"/>
  <c r="AM578" i="36"/>
  <c r="AO578" i="36"/>
  <c r="AQ578" i="36"/>
  <c r="AS578" i="36"/>
  <c r="AU578" i="36"/>
  <c r="AW578" i="36"/>
  <c r="AY578" i="36"/>
  <c r="BA578" i="36"/>
  <c r="K579" i="36"/>
  <c r="M579" i="36"/>
  <c r="O579" i="36"/>
  <c r="Q579" i="36"/>
  <c r="S579" i="36"/>
  <c r="U579" i="36"/>
  <c r="W579" i="36"/>
  <c r="Y579" i="36"/>
  <c r="AA579" i="36"/>
  <c r="AC579" i="36"/>
  <c r="AE579" i="36"/>
  <c r="AG579" i="36"/>
  <c r="AI579" i="36"/>
  <c r="AK579" i="36"/>
  <c r="AM579" i="36"/>
  <c r="AO579" i="36"/>
  <c r="AQ579" i="36"/>
  <c r="AS579" i="36"/>
  <c r="AU579" i="36"/>
  <c r="AW579" i="36"/>
  <c r="AY579" i="36"/>
  <c r="BA579" i="36"/>
  <c r="K580" i="36"/>
  <c r="M580" i="36"/>
  <c r="O580" i="36"/>
  <c r="Q580" i="36"/>
  <c r="S580" i="36"/>
  <c r="U580" i="36"/>
  <c r="W580" i="36"/>
  <c r="Y580" i="36"/>
  <c r="AA580" i="36"/>
  <c r="AC580" i="36"/>
  <c r="AE580" i="36"/>
  <c r="AG580" i="36"/>
  <c r="AI580" i="36"/>
  <c r="AK580" i="36"/>
  <c r="AM580" i="36"/>
  <c r="AO580" i="36"/>
  <c r="AQ580" i="36"/>
  <c r="AS580" i="36"/>
  <c r="AU580" i="36"/>
  <c r="AW580" i="36"/>
  <c r="AY580" i="36"/>
  <c r="BA580" i="36"/>
  <c r="K581" i="36"/>
  <c r="M581" i="36"/>
  <c r="O581" i="36"/>
  <c r="Q581" i="36"/>
  <c r="S581" i="36"/>
  <c r="U581" i="36"/>
  <c r="W581" i="36"/>
  <c r="Y581" i="36"/>
  <c r="AA581" i="36"/>
  <c r="AC581" i="36"/>
  <c r="AE581" i="36"/>
  <c r="AG581" i="36"/>
  <c r="AI581" i="36"/>
  <c r="AK581" i="36"/>
  <c r="AM581" i="36"/>
  <c r="AO581" i="36"/>
  <c r="AQ581" i="36"/>
  <c r="AS581" i="36"/>
  <c r="AU581" i="36"/>
  <c r="AW581" i="36"/>
  <c r="AY581" i="36"/>
  <c r="BA581" i="36"/>
  <c r="K582" i="36"/>
  <c r="M582" i="36"/>
  <c r="O582" i="36"/>
  <c r="Q582" i="36"/>
  <c r="S582" i="36"/>
  <c r="U582" i="36"/>
  <c r="W582" i="36"/>
  <c r="Y582" i="36"/>
  <c r="AA582" i="36"/>
  <c r="AC582" i="36"/>
  <c r="AE582" i="36"/>
  <c r="AG582" i="36"/>
  <c r="AI582" i="36"/>
  <c r="AK582" i="36"/>
  <c r="AM582" i="36"/>
  <c r="AO582" i="36"/>
  <c r="AQ582" i="36"/>
  <c r="AS582" i="36"/>
  <c r="AU582" i="36"/>
  <c r="AW582" i="36"/>
  <c r="AY582" i="36"/>
  <c r="BA582" i="36"/>
  <c r="K583" i="36"/>
  <c r="M583" i="36"/>
  <c r="O583" i="36"/>
  <c r="Q583" i="36"/>
  <c r="S583" i="36"/>
  <c r="U583" i="36"/>
  <c r="W583" i="36"/>
  <c r="Y583" i="36"/>
  <c r="AA583" i="36"/>
  <c r="AC583" i="36"/>
  <c r="AE583" i="36"/>
  <c r="AG583" i="36"/>
  <c r="AI583" i="36"/>
  <c r="AK583" i="36"/>
  <c r="AM583" i="36"/>
  <c r="AO583" i="36"/>
  <c r="AQ583" i="36"/>
  <c r="AS583" i="36"/>
  <c r="AU583" i="36"/>
  <c r="AW583" i="36"/>
  <c r="AY583" i="36"/>
  <c r="BA583" i="36"/>
  <c r="K584" i="36"/>
  <c r="M584" i="36"/>
  <c r="O584" i="36"/>
  <c r="Q584" i="36"/>
  <c r="S584" i="36"/>
  <c r="U584" i="36"/>
  <c r="W584" i="36"/>
  <c r="Y584" i="36"/>
  <c r="AA584" i="36"/>
  <c r="AC584" i="36"/>
  <c r="AE584" i="36"/>
  <c r="AG584" i="36"/>
  <c r="AI584" i="36"/>
  <c r="AK584" i="36"/>
  <c r="AM584" i="36"/>
  <c r="AO584" i="36"/>
  <c r="AQ584" i="36"/>
  <c r="AS584" i="36"/>
  <c r="AU584" i="36"/>
  <c r="AW584" i="36"/>
  <c r="AY584" i="36"/>
  <c r="BA584" i="36"/>
  <c r="K585" i="36"/>
  <c r="M585" i="36"/>
  <c r="O585" i="36"/>
  <c r="Q585" i="36"/>
  <c r="S585" i="36"/>
  <c r="U585" i="36"/>
  <c r="W585" i="36"/>
  <c r="Y585" i="36"/>
  <c r="AA585" i="36"/>
  <c r="AC585" i="36"/>
  <c r="AE585" i="36"/>
  <c r="AG585" i="36"/>
  <c r="AI585" i="36"/>
  <c r="AK585" i="36"/>
  <c r="AM585" i="36"/>
  <c r="AO585" i="36"/>
  <c r="AQ585" i="36"/>
  <c r="AS585" i="36"/>
  <c r="AU585" i="36"/>
  <c r="AW585" i="36"/>
  <c r="AY585" i="36"/>
  <c r="BA585" i="36"/>
  <c r="K586" i="36"/>
  <c r="M586" i="36"/>
  <c r="O586" i="36"/>
  <c r="Q586" i="36"/>
  <c r="S586" i="36"/>
  <c r="U586" i="36"/>
  <c r="W586" i="36"/>
  <c r="Y586" i="36"/>
  <c r="AA586" i="36"/>
  <c r="AC586" i="36"/>
  <c r="AE586" i="36"/>
  <c r="AG586" i="36"/>
  <c r="AI586" i="36"/>
  <c r="AK586" i="36"/>
  <c r="AM586" i="36"/>
  <c r="AO586" i="36"/>
  <c r="AQ586" i="36"/>
  <c r="AS586" i="36"/>
  <c r="AU586" i="36"/>
  <c r="AW586" i="36"/>
  <c r="AY586" i="36"/>
  <c r="BA586" i="36"/>
  <c r="K587" i="36"/>
  <c r="M587" i="36"/>
  <c r="O587" i="36"/>
  <c r="Q587" i="36"/>
  <c r="S587" i="36"/>
  <c r="U587" i="36"/>
  <c r="W587" i="36"/>
  <c r="Y587" i="36"/>
  <c r="AA587" i="36"/>
  <c r="AC587" i="36"/>
  <c r="AE587" i="36"/>
  <c r="AG587" i="36"/>
  <c r="AI587" i="36"/>
  <c r="AK587" i="36"/>
  <c r="AM587" i="36"/>
  <c r="AO587" i="36"/>
  <c r="AQ587" i="36"/>
  <c r="AS587" i="36"/>
  <c r="AU587" i="36"/>
  <c r="AW587" i="36"/>
  <c r="AY587" i="36"/>
  <c r="BA587" i="36"/>
  <c r="K588" i="36"/>
  <c r="M588" i="36"/>
  <c r="O588" i="36"/>
  <c r="Q588" i="36"/>
  <c r="S588" i="36"/>
  <c r="U588" i="36"/>
  <c r="W588" i="36"/>
  <c r="Y588" i="36"/>
  <c r="AA588" i="36"/>
  <c r="AC588" i="36"/>
  <c r="AE588" i="36"/>
  <c r="AG588" i="36"/>
  <c r="AI588" i="36"/>
  <c r="AK588" i="36"/>
  <c r="AM588" i="36"/>
  <c r="AO588" i="36"/>
  <c r="AQ588" i="36"/>
  <c r="AS588" i="36"/>
  <c r="AU588" i="36"/>
  <c r="AW588" i="36"/>
  <c r="AY588" i="36"/>
  <c r="BA588" i="36"/>
  <c r="K589" i="36"/>
  <c r="M589" i="36"/>
  <c r="O589" i="36"/>
  <c r="Q589" i="36"/>
  <c r="S589" i="36"/>
  <c r="U589" i="36"/>
  <c r="W589" i="36"/>
  <c r="Y589" i="36"/>
  <c r="AA589" i="36"/>
  <c r="AC589" i="36"/>
  <c r="AE589" i="36"/>
  <c r="AG589" i="36"/>
  <c r="AI589" i="36"/>
  <c r="AK589" i="36"/>
  <c r="AM589" i="36"/>
  <c r="AO589" i="36"/>
  <c r="AQ589" i="36"/>
  <c r="AS589" i="36"/>
  <c r="AU589" i="36"/>
  <c r="AW589" i="36"/>
  <c r="AY589" i="36"/>
  <c r="BA589" i="36"/>
  <c r="K590" i="36"/>
  <c r="M590" i="36"/>
  <c r="O590" i="36"/>
  <c r="Q590" i="36"/>
  <c r="S590" i="36"/>
  <c r="U590" i="36"/>
  <c r="W590" i="36"/>
  <c r="Y590" i="36"/>
  <c r="AA590" i="36"/>
  <c r="AC590" i="36"/>
  <c r="AE590" i="36"/>
  <c r="AG590" i="36"/>
  <c r="AI590" i="36"/>
  <c r="AK590" i="36"/>
  <c r="AM590" i="36"/>
  <c r="AO590" i="36"/>
  <c r="AQ590" i="36"/>
  <c r="AS590" i="36"/>
  <c r="AU590" i="36"/>
  <c r="AW590" i="36"/>
  <c r="AY590" i="36"/>
  <c r="BA590" i="36"/>
  <c r="K591" i="36"/>
  <c r="M591" i="36"/>
  <c r="O591" i="36"/>
  <c r="Q591" i="36"/>
  <c r="S591" i="36"/>
  <c r="U591" i="36"/>
  <c r="W591" i="36"/>
  <c r="Y591" i="36"/>
  <c r="AA591" i="36"/>
  <c r="AC591" i="36"/>
  <c r="AE591" i="36"/>
  <c r="AG591" i="36"/>
  <c r="AI591" i="36"/>
  <c r="AK591" i="36"/>
  <c r="AM591" i="36"/>
  <c r="AO591" i="36"/>
  <c r="AQ591" i="36"/>
  <c r="AS591" i="36"/>
  <c r="AU591" i="36"/>
  <c r="AW591" i="36"/>
  <c r="AY591" i="36"/>
  <c r="BA591" i="36"/>
  <c r="K592" i="36"/>
  <c r="M592" i="36"/>
  <c r="O592" i="36"/>
  <c r="Q592" i="36"/>
  <c r="S592" i="36"/>
  <c r="U592" i="36"/>
  <c r="W592" i="36"/>
  <c r="Y592" i="36"/>
  <c r="AA592" i="36"/>
  <c r="AC592" i="36"/>
  <c r="AE592" i="36"/>
  <c r="AG592" i="36"/>
  <c r="AI592" i="36"/>
  <c r="AK592" i="36"/>
  <c r="AM592" i="36"/>
  <c r="AO592" i="36"/>
  <c r="AQ592" i="36"/>
  <c r="AS592" i="36"/>
  <c r="AU592" i="36"/>
  <c r="AW592" i="36"/>
  <c r="AY592" i="36"/>
  <c r="BA592" i="36"/>
  <c r="K593" i="36"/>
  <c r="M593" i="36"/>
  <c r="O593" i="36"/>
  <c r="Q593" i="36"/>
  <c r="S593" i="36"/>
  <c r="U593" i="36"/>
  <c r="W593" i="36"/>
  <c r="Y593" i="36"/>
  <c r="AA593" i="36"/>
  <c r="AC593" i="36"/>
  <c r="AE593" i="36"/>
  <c r="AG593" i="36"/>
  <c r="AI593" i="36"/>
  <c r="AK593" i="36"/>
  <c r="AM593" i="36"/>
  <c r="AO593" i="36"/>
  <c r="AQ593" i="36"/>
  <c r="AS593" i="36"/>
  <c r="AU593" i="36"/>
  <c r="AW593" i="36"/>
  <c r="AY593" i="36"/>
  <c r="BA593" i="36"/>
  <c r="K594" i="36"/>
  <c r="M594" i="36"/>
  <c r="O594" i="36"/>
  <c r="Q594" i="36"/>
  <c r="S594" i="36"/>
  <c r="U594" i="36"/>
  <c r="W594" i="36"/>
  <c r="Y594" i="36"/>
  <c r="AA594" i="36"/>
  <c r="AC594" i="36"/>
  <c r="AE594" i="36"/>
  <c r="AG594" i="36"/>
  <c r="AI594" i="36"/>
  <c r="AK594" i="36"/>
  <c r="AM594" i="36"/>
  <c r="AO594" i="36"/>
  <c r="AQ594" i="36"/>
  <c r="AS594" i="36"/>
  <c r="AU594" i="36"/>
  <c r="AW594" i="36"/>
  <c r="AY594" i="36"/>
  <c r="BA594" i="36"/>
  <c r="K595" i="36"/>
  <c r="M595" i="36"/>
  <c r="O595" i="36"/>
  <c r="Q595" i="36"/>
  <c r="S595" i="36"/>
  <c r="U595" i="36"/>
  <c r="W595" i="36"/>
  <c r="Y595" i="36"/>
  <c r="AA595" i="36"/>
  <c r="AC595" i="36"/>
  <c r="AE595" i="36"/>
  <c r="AG595" i="36"/>
  <c r="AI595" i="36"/>
  <c r="AK595" i="36"/>
  <c r="AM595" i="36"/>
  <c r="AO595" i="36"/>
  <c r="AQ595" i="36"/>
  <c r="AS595" i="36"/>
  <c r="AU595" i="36"/>
  <c r="AW595" i="36"/>
  <c r="AY595" i="36"/>
  <c r="BA595" i="36"/>
  <c r="K596" i="36"/>
  <c r="M596" i="36"/>
  <c r="O596" i="36"/>
  <c r="Q596" i="36"/>
  <c r="S596" i="36"/>
  <c r="U596" i="36"/>
  <c r="W596" i="36"/>
  <c r="Y596" i="36"/>
  <c r="AA596" i="36"/>
  <c r="AC596" i="36"/>
  <c r="AE596" i="36"/>
  <c r="AG596" i="36"/>
  <c r="AI596" i="36"/>
  <c r="AK596" i="36"/>
  <c r="AM596" i="36"/>
  <c r="AO596" i="36"/>
  <c r="AQ596" i="36"/>
  <c r="AS596" i="36"/>
  <c r="AU596" i="36"/>
  <c r="AW596" i="36"/>
  <c r="AY596" i="36"/>
  <c r="BA596" i="36"/>
  <c r="K597" i="36"/>
  <c r="M597" i="36"/>
  <c r="O597" i="36"/>
  <c r="Q597" i="36"/>
  <c r="S597" i="36"/>
  <c r="U597" i="36"/>
  <c r="W597" i="36"/>
  <c r="Y597" i="36"/>
  <c r="AA597" i="36"/>
  <c r="AC597" i="36"/>
  <c r="AE597" i="36"/>
  <c r="AG597" i="36"/>
  <c r="AI597" i="36"/>
  <c r="AK597" i="36"/>
  <c r="AM597" i="36"/>
  <c r="AO597" i="36"/>
  <c r="AQ597" i="36"/>
  <c r="AS597" i="36"/>
  <c r="AU597" i="36"/>
  <c r="AW597" i="36"/>
  <c r="AY597" i="36"/>
  <c r="BA597" i="36"/>
  <c r="K598" i="36"/>
  <c r="M598" i="36"/>
  <c r="O598" i="36"/>
  <c r="Q598" i="36"/>
  <c r="S598" i="36"/>
  <c r="U598" i="36"/>
  <c r="W598" i="36"/>
  <c r="Y598" i="36"/>
  <c r="AA598" i="36"/>
  <c r="AC598" i="36"/>
  <c r="AE598" i="36"/>
  <c r="AG598" i="36"/>
  <c r="AI598" i="36"/>
  <c r="AK598" i="36"/>
  <c r="AM598" i="36"/>
  <c r="AO598" i="36"/>
  <c r="AQ598" i="36"/>
  <c r="AS598" i="36"/>
  <c r="AU598" i="36"/>
  <c r="AW598" i="36"/>
  <c r="AY598" i="36"/>
  <c r="BA598" i="36"/>
  <c r="K599" i="36"/>
  <c r="M599" i="36"/>
  <c r="O599" i="36"/>
  <c r="Q599" i="36"/>
  <c r="S599" i="36"/>
  <c r="U599" i="36"/>
  <c r="W599" i="36"/>
  <c r="Y599" i="36"/>
  <c r="AA599" i="36"/>
  <c r="AC599" i="36"/>
  <c r="AE599" i="36"/>
  <c r="AG599" i="36"/>
  <c r="AI599" i="36"/>
  <c r="AK599" i="36"/>
  <c r="AM599" i="36"/>
  <c r="AO599" i="36"/>
  <c r="AQ599" i="36"/>
  <c r="AS599" i="36"/>
  <c r="AU599" i="36"/>
  <c r="AW599" i="36"/>
  <c r="AY599" i="36"/>
  <c r="BA599" i="36"/>
  <c r="K600" i="36"/>
  <c r="M600" i="36"/>
  <c r="O600" i="36"/>
  <c r="Q600" i="36"/>
  <c r="S600" i="36"/>
  <c r="U600" i="36"/>
  <c r="W600" i="36"/>
  <c r="Y600" i="36"/>
  <c r="AA600" i="36"/>
  <c r="AC600" i="36"/>
  <c r="AE600" i="36"/>
  <c r="AG600" i="36"/>
  <c r="AI600" i="36"/>
  <c r="AK600" i="36"/>
  <c r="AM600" i="36"/>
  <c r="AO600" i="36"/>
  <c r="AQ600" i="36"/>
  <c r="AS600" i="36"/>
  <c r="AU600" i="36"/>
  <c r="AW600" i="36"/>
  <c r="AY600" i="36"/>
  <c r="BA600" i="36"/>
  <c r="K601" i="36"/>
  <c r="M601" i="36"/>
  <c r="O601" i="36"/>
  <c r="Q601" i="36"/>
  <c r="S601" i="36"/>
  <c r="U601" i="36"/>
  <c r="W601" i="36"/>
  <c r="Y601" i="36"/>
  <c r="AA601" i="36"/>
  <c r="AC601" i="36"/>
  <c r="AE601" i="36"/>
  <c r="AG601" i="36"/>
  <c r="AI601" i="36"/>
  <c r="AK601" i="36"/>
  <c r="AM601" i="36"/>
  <c r="AO601" i="36"/>
  <c r="AQ601" i="36"/>
  <c r="AS601" i="36"/>
  <c r="AU601" i="36"/>
  <c r="AW601" i="36"/>
  <c r="AY601" i="36"/>
  <c r="BA601" i="36"/>
  <c r="K602" i="36"/>
  <c r="M602" i="36"/>
  <c r="O602" i="36"/>
  <c r="Q602" i="36"/>
  <c r="S602" i="36"/>
  <c r="U602" i="36"/>
  <c r="W602" i="36"/>
  <c r="Y602" i="36"/>
  <c r="AA602" i="36"/>
  <c r="AC602" i="36"/>
  <c r="AE602" i="36"/>
  <c r="AG602" i="36"/>
  <c r="AI602" i="36"/>
  <c r="AK602" i="36"/>
  <c r="AM602" i="36"/>
  <c r="AO602" i="36"/>
  <c r="AQ602" i="36"/>
  <c r="AS602" i="36"/>
  <c r="AU602" i="36"/>
  <c r="AW602" i="36"/>
  <c r="AY602" i="36"/>
  <c r="BA602" i="36"/>
  <c r="K603" i="36"/>
  <c r="M603" i="36"/>
  <c r="O603" i="36"/>
  <c r="Q603" i="36"/>
  <c r="S603" i="36"/>
  <c r="U603" i="36"/>
  <c r="W603" i="36"/>
  <c r="Y603" i="36"/>
  <c r="AA603" i="36"/>
  <c r="AC603" i="36"/>
  <c r="AE603" i="36"/>
  <c r="AG603" i="36"/>
  <c r="AI603" i="36"/>
  <c r="AK603" i="36"/>
  <c r="AM603" i="36"/>
  <c r="AO603" i="36"/>
  <c r="AQ603" i="36"/>
  <c r="AS603" i="36"/>
  <c r="AU603" i="36"/>
  <c r="AW603" i="36"/>
  <c r="AY603" i="36"/>
  <c r="BA603" i="36"/>
  <c r="K604" i="36"/>
  <c r="M604" i="36"/>
  <c r="O604" i="36"/>
  <c r="Q604" i="36"/>
  <c r="S604" i="36"/>
  <c r="U604" i="36"/>
  <c r="W604" i="36"/>
  <c r="Y604" i="36"/>
  <c r="AA604" i="36"/>
  <c r="AC604" i="36"/>
  <c r="AE604" i="36"/>
  <c r="AG604" i="36"/>
  <c r="AI604" i="36"/>
  <c r="AK604" i="36"/>
  <c r="AM604" i="36"/>
  <c r="AO604" i="36"/>
  <c r="AQ604" i="36"/>
  <c r="AS604" i="36"/>
  <c r="AU604" i="36"/>
  <c r="AW604" i="36"/>
  <c r="AY604" i="36"/>
  <c r="BA604" i="36"/>
  <c r="K605" i="36"/>
  <c r="M605" i="36"/>
  <c r="O605" i="36"/>
  <c r="Q605" i="36"/>
  <c r="S605" i="36"/>
  <c r="U605" i="36"/>
  <c r="W605" i="36"/>
  <c r="Y605" i="36"/>
  <c r="AA605" i="36"/>
  <c r="AC605" i="36"/>
  <c r="AE605" i="36"/>
  <c r="AG605" i="36"/>
  <c r="AI605" i="36"/>
  <c r="AK605" i="36"/>
  <c r="AM605" i="36"/>
  <c r="AO605" i="36"/>
  <c r="AQ605" i="36"/>
  <c r="AS605" i="36"/>
  <c r="AU605" i="36"/>
  <c r="AW605" i="36"/>
  <c r="AY605" i="36"/>
  <c r="BA605" i="36"/>
  <c r="K606" i="36"/>
  <c r="M606" i="36"/>
  <c r="O606" i="36"/>
  <c r="Q606" i="36"/>
  <c r="S606" i="36"/>
  <c r="U606" i="36"/>
  <c r="W606" i="36"/>
  <c r="Y606" i="36"/>
  <c r="AA606" i="36"/>
  <c r="AC606" i="36"/>
  <c r="AE606" i="36"/>
  <c r="AG606" i="36"/>
  <c r="AI606" i="36"/>
  <c r="AK606" i="36"/>
  <c r="AM606" i="36"/>
  <c r="AO606" i="36"/>
  <c r="AQ606" i="36"/>
  <c r="AS606" i="36"/>
  <c r="AU606" i="36"/>
  <c r="AW606" i="36"/>
  <c r="AY606" i="36"/>
  <c r="BA606" i="36"/>
  <c r="K607" i="36"/>
  <c r="M607" i="36"/>
  <c r="O607" i="36"/>
  <c r="Q607" i="36"/>
  <c r="S607" i="36"/>
  <c r="U607" i="36"/>
  <c r="W607" i="36"/>
  <c r="Y607" i="36"/>
  <c r="AA607" i="36"/>
  <c r="AC607" i="36"/>
  <c r="AE607" i="36"/>
  <c r="AG607" i="36"/>
  <c r="AI607" i="36"/>
  <c r="AK607" i="36"/>
  <c r="AM607" i="36"/>
  <c r="AO607" i="36"/>
  <c r="AQ607" i="36"/>
  <c r="AS607" i="36"/>
  <c r="AU607" i="36"/>
  <c r="AW607" i="36"/>
  <c r="AY607" i="36"/>
  <c r="BA607" i="36"/>
  <c r="K608" i="36"/>
  <c r="M608" i="36"/>
  <c r="O608" i="36"/>
  <c r="Q608" i="36"/>
  <c r="S608" i="36"/>
  <c r="U608" i="36"/>
  <c r="W608" i="36"/>
  <c r="Y608" i="36"/>
  <c r="AA608" i="36"/>
  <c r="AC608" i="36"/>
  <c r="AE608" i="36"/>
  <c r="AG608" i="36"/>
  <c r="AI608" i="36"/>
  <c r="AK608" i="36"/>
  <c r="AM608" i="36"/>
  <c r="AO608" i="36"/>
  <c r="AQ608" i="36"/>
  <c r="AS608" i="36"/>
  <c r="AU608" i="36"/>
  <c r="AW608" i="36"/>
  <c r="AY608" i="36"/>
  <c r="BA608" i="36"/>
  <c r="K609" i="36"/>
  <c r="M609" i="36"/>
  <c r="O609" i="36"/>
  <c r="Q609" i="36"/>
  <c r="S609" i="36"/>
  <c r="U609" i="36"/>
  <c r="W609" i="36"/>
  <c r="Y609" i="36"/>
  <c r="AA609" i="36"/>
  <c r="AC609" i="36"/>
  <c r="AE609" i="36"/>
  <c r="AG609" i="36"/>
  <c r="AI609" i="36"/>
  <c r="AK609" i="36"/>
  <c r="AM609" i="36"/>
  <c r="AO609" i="36"/>
  <c r="AQ609" i="36"/>
  <c r="AS609" i="36"/>
  <c r="AU609" i="36"/>
  <c r="AW609" i="36"/>
  <c r="AY609" i="36"/>
  <c r="BA609" i="36"/>
  <c r="K610" i="36"/>
  <c r="M610" i="36"/>
  <c r="O610" i="36"/>
  <c r="Q610" i="36"/>
  <c r="S610" i="36"/>
  <c r="U610" i="36"/>
  <c r="W610" i="36"/>
  <c r="Y610" i="36"/>
  <c r="AA610" i="36"/>
  <c r="AC610" i="36"/>
  <c r="AE610" i="36"/>
  <c r="AG610" i="36"/>
  <c r="AI610" i="36"/>
  <c r="AK610" i="36"/>
  <c r="AM610" i="36"/>
  <c r="AO610" i="36"/>
  <c r="AQ610" i="36"/>
  <c r="AS610" i="36"/>
  <c r="AU610" i="36"/>
  <c r="AW610" i="36"/>
  <c r="AY610" i="36"/>
  <c r="BA610" i="36"/>
  <c r="K611" i="36"/>
  <c r="M611" i="36"/>
  <c r="O611" i="36"/>
  <c r="Q611" i="36"/>
  <c r="S611" i="36"/>
  <c r="U611" i="36"/>
  <c r="W611" i="36"/>
  <c r="Y611" i="36"/>
  <c r="AA611" i="36"/>
  <c r="AC611" i="36"/>
  <c r="AE611" i="36"/>
  <c r="AG611" i="36"/>
  <c r="AI611" i="36"/>
  <c r="AK611" i="36"/>
  <c r="AM611" i="36"/>
  <c r="AO611" i="36"/>
  <c r="AQ611" i="36"/>
  <c r="AS611" i="36"/>
  <c r="AU611" i="36"/>
  <c r="AW611" i="36"/>
  <c r="AY611" i="36"/>
  <c r="BA611" i="36"/>
  <c r="K612" i="36"/>
  <c r="M612" i="36"/>
  <c r="O612" i="36"/>
  <c r="Q612" i="36"/>
  <c r="S612" i="36"/>
  <c r="U612" i="36"/>
  <c r="W612" i="36"/>
  <c r="Y612" i="36"/>
  <c r="AA612" i="36"/>
  <c r="AC612" i="36"/>
  <c r="AE612" i="36"/>
  <c r="AG612" i="36"/>
  <c r="AI612" i="36"/>
  <c r="AK612" i="36"/>
  <c r="AM612" i="36"/>
  <c r="AO612" i="36"/>
  <c r="AQ612" i="36"/>
  <c r="AS612" i="36"/>
  <c r="AU612" i="36"/>
  <c r="AW612" i="36"/>
  <c r="AY612" i="36"/>
  <c r="BA612" i="36"/>
  <c r="K613" i="36"/>
  <c r="M613" i="36"/>
  <c r="O613" i="36"/>
  <c r="Q613" i="36"/>
  <c r="S613" i="36"/>
  <c r="U613" i="36"/>
  <c r="W613" i="36"/>
  <c r="Y613" i="36"/>
  <c r="AA613" i="36"/>
  <c r="AC613" i="36"/>
  <c r="AE613" i="36"/>
  <c r="AG613" i="36"/>
  <c r="AI613" i="36"/>
  <c r="AK613" i="36"/>
  <c r="AM613" i="36"/>
  <c r="AO613" i="36"/>
  <c r="AQ613" i="36"/>
  <c r="AS613" i="36"/>
  <c r="AU613" i="36"/>
  <c r="AW613" i="36"/>
  <c r="AY613" i="36"/>
  <c r="BA613" i="36"/>
  <c r="K614" i="36"/>
  <c r="M614" i="36"/>
  <c r="O614" i="36"/>
  <c r="Q614" i="36"/>
  <c r="S614" i="36"/>
  <c r="U614" i="36"/>
  <c r="W614" i="36"/>
  <c r="Y614" i="36"/>
  <c r="AA614" i="36"/>
  <c r="AC614" i="36"/>
  <c r="AE614" i="36"/>
  <c r="AG614" i="36"/>
  <c r="AI614" i="36"/>
  <c r="AK614" i="36"/>
  <c r="AM614" i="36"/>
  <c r="AO614" i="36"/>
  <c r="AQ614" i="36"/>
  <c r="AS614" i="36"/>
  <c r="AU614" i="36"/>
  <c r="AW614" i="36"/>
  <c r="AY614" i="36"/>
  <c r="BA614" i="36"/>
  <c r="K615" i="36"/>
  <c r="M615" i="36"/>
  <c r="O615" i="36"/>
  <c r="Q615" i="36"/>
  <c r="S615" i="36"/>
  <c r="U615" i="36"/>
  <c r="W615" i="36"/>
  <c r="Y615" i="36"/>
  <c r="AA615" i="36"/>
  <c r="AC615" i="36"/>
  <c r="AE615" i="36"/>
  <c r="AG615" i="36"/>
  <c r="AI615" i="36"/>
  <c r="AK615" i="36"/>
  <c r="AM615" i="36"/>
  <c r="AO615" i="36"/>
  <c r="AQ615" i="36"/>
  <c r="AS615" i="36"/>
  <c r="AU615" i="36"/>
  <c r="AW615" i="36"/>
  <c r="AY615" i="36"/>
  <c r="BA615" i="36"/>
  <c r="K616" i="36"/>
  <c r="M616" i="36"/>
  <c r="O616" i="36"/>
  <c r="Q616" i="36"/>
  <c r="S616" i="36"/>
  <c r="U616" i="36"/>
  <c r="W616" i="36"/>
  <c r="Y616" i="36"/>
  <c r="AA616" i="36"/>
  <c r="AC616" i="36"/>
  <c r="AE616" i="36"/>
  <c r="AG616" i="36"/>
  <c r="AI616" i="36"/>
  <c r="AK616" i="36"/>
  <c r="AM616" i="36"/>
  <c r="AO616" i="36"/>
  <c r="AQ616" i="36"/>
  <c r="AS616" i="36"/>
  <c r="AU616" i="36"/>
  <c r="AW616" i="36"/>
  <c r="AY616" i="36"/>
  <c r="BA616" i="36"/>
  <c r="K617" i="36"/>
  <c r="M617" i="36"/>
  <c r="O617" i="36"/>
  <c r="Q617" i="36"/>
  <c r="S617" i="36"/>
  <c r="U617" i="36"/>
  <c r="W617" i="36"/>
  <c r="Y617" i="36"/>
  <c r="AA617" i="36"/>
  <c r="AC617" i="36"/>
  <c r="AE617" i="36"/>
  <c r="AG617" i="36"/>
  <c r="AI617" i="36"/>
  <c r="AK617" i="36"/>
  <c r="AM617" i="36"/>
  <c r="AO617" i="36"/>
  <c r="AQ617" i="36"/>
  <c r="AS617" i="36"/>
  <c r="AU617" i="36"/>
  <c r="AW617" i="36"/>
  <c r="AY617" i="36"/>
  <c r="BA617" i="36"/>
  <c r="K618" i="36"/>
  <c r="M618" i="36"/>
  <c r="O618" i="36"/>
  <c r="Q618" i="36"/>
  <c r="S618" i="36"/>
  <c r="U618" i="36"/>
  <c r="W618" i="36"/>
  <c r="Y618" i="36"/>
  <c r="AA618" i="36"/>
  <c r="AC618" i="36"/>
  <c r="AE618" i="36"/>
  <c r="AG618" i="36"/>
  <c r="AI618" i="36"/>
  <c r="AK618" i="36"/>
  <c r="AM618" i="36"/>
  <c r="AO618" i="36"/>
  <c r="AQ618" i="36"/>
  <c r="AS618" i="36"/>
  <c r="AU618" i="36"/>
  <c r="AW618" i="36"/>
  <c r="AY618" i="36"/>
  <c r="BA618" i="36"/>
  <c r="K619" i="36"/>
  <c r="M619" i="36"/>
  <c r="O619" i="36"/>
  <c r="Q619" i="36"/>
  <c r="S619" i="36"/>
  <c r="U619" i="36"/>
  <c r="W619" i="36"/>
  <c r="Y619" i="36"/>
  <c r="AA619" i="36"/>
  <c r="AC619" i="36"/>
  <c r="AE619" i="36"/>
  <c r="AG619" i="36"/>
  <c r="AI619" i="36"/>
  <c r="AK619" i="36"/>
  <c r="AM619" i="36"/>
  <c r="AO619" i="36"/>
  <c r="AQ619" i="36"/>
  <c r="AS619" i="36"/>
  <c r="AU619" i="36"/>
  <c r="AW619" i="36"/>
  <c r="AY619" i="36"/>
  <c r="BA619" i="36"/>
  <c r="K620" i="36"/>
  <c r="M620" i="36"/>
  <c r="O620" i="36"/>
  <c r="Q620" i="36"/>
  <c r="S620" i="36"/>
  <c r="U620" i="36"/>
  <c r="W620" i="36"/>
  <c r="Y620" i="36"/>
  <c r="AA620" i="36"/>
  <c r="AC620" i="36"/>
  <c r="AE620" i="36"/>
  <c r="AG620" i="36"/>
  <c r="AI620" i="36"/>
  <c r="AK620" i="36"/>
  <c r="AM620" i="36"/>
  <c r="AO620" i="36"/>
  <c r="AQ620" i="36"/>
  <c r="AS620" i="36"/>
  <c r="AU620" i="36"/>
  <c r="AW620" i="36"/>
  <c r="AY620" i="36"/>
  <c r="BA620" i="36"/>
  <c r="K621" i="36"/>
  <c r="M621" i="36"/>
  <c r="O621" i="36"/>
  <c r="Q621" i="36"/>
  <c r="S621" i="36"/>
  <c r="U621" i="36"/>
  <c r="W621" i="36"/>
  <c r="Y621" i="36"/>
  <c r="AA621" i="36"/>
  <c r="AC621" i="36"/>
  <c r="AE621" i="36"/>
  <c r="AG621" i="36"/>
  <c r="AI621" i="36"/>
  <c r="AK621" i="36"/>
  <c r="AM621" i="36"/>
  <c r="AO621" i="36"/>
  <c r="AQ621" i="36"/>
  <c r="AS621" i="36"/>
  <c r="AU621" i="36"/>
  <c r="AW621" i="36"/>
  <c r="AY621" i="36"/>
  <c r="BA621" i="36"/>
  <c r="K622" i="36"/>
  <c r="M622" i="36"/>
  <c r="O622" i="36"/>
  <c r="Q622" i="36"/>
  <c r="S622" i="36"/>
  <c r="U622" i="36"/>
  <c r="W622" i="36"/>
  <c r="Y622" i="36"/>
  <c r="AA622" i="36"/>
  <c r="AC622" i="36"/>
  <c r="AE622" i="36"/>
  <c r="AG622" i="36"/>
  <c r="AI622" i="36"/>
  <c r="AK622" i="36"/>
  <c r="AM622" i="36"/>
  <c r="AO622" i="36"/>
  <c r="AQ622" i="36"/>
  <c r="AS622" i="36"/>
  <c r="AU622" i="36"/>
  <c r="AW622" i="36"/>
  <c r="AY622" i="36"/>
  <c r="BA622" i="36"/>
  <c r="K623" i="36"/>
  <c r="M623" i="36"/>
  <c r="O623" i="36"/>
  <c r="Q623" i="36"/>
  <c r="S623" i="36"/>
  <c r="U623" i="36"/>
  <c r="W623" i="36"/>
  <c r="Y623" i="36"/>
  <c r="AA623" i="36"/>
  <c r="AC623" i="36"/>
  <c r="AE623" i="36"/>
  <c r="AG623" i="36"/>
  <c r="AI623" i="36"/>
  <c r="AK623" i="36"/>
  <c r="AM623" i="36"/>
  <c r="AO623" i="36"/>
  <c r="AQ623" i="36"/>
  <c r="AS623" i="36"/>
  <c r="AU623" i="36"/>
  <c r="AW623" i="36"/>
  <c r="AY623" i="36"/>
  <c r="BA623" i="36"/>
  <c r="K624" i="36"/>
  <c r="M624" i="36"/>
  <c r="O624" i="36"/>
  <c r="Q624" i="36"/>
  <c r="S624" i="36"/>
  <c r="U624" i="36"/>
  <c r="W624" i="36"/>
  <c r="Y624" i="36"/>
  <c r="AA624" i="36"/>
  <c r="AC624" i="36"/>
  <c r="AE624" i="36"/>
  <c r="AG624" i="36"/>
  <c r="AI624" i="36"/>
  <c r="AK624" i="36"/>
  <c r="AM624" i="36"/>
  <c r="AO624" i="36"/>
  <c r="AQ624" i="36"/>
  <c r="AS624" i="36"/>
  <c r="AU624" i="36"/>
  <c r="AW624" i="36"/>
  <c r="AY624" i="36"/>
  <c r="BA624" i="36"/>
  <c r="K625" i="36"/>
  <c r="M625" i="36"/>
  <c r="O625" i="36"/>
  <c r="Q625" i="36"/>
  <c r="S625" i="36"/>
  <c r="U625" i="36"/>
  <c r="W625" i="36"/>
  <c r="Y625" i="36"/>
  <c r="AA625" i="36"/>
  <c r="AC625" i="36"/>
  <c r="AE625" i="36"/>
  <c r="AG625" i="36"/>
  <c r="AI625" i="36"/>
  <c r="AK625" i="36"/>
  <c r="AM625" i="36"/>
  <c r="AO625" i="36"/>
  <c r="AQ625" i="36"/>
  <c r="AS625" i="36"/>
  <c r="AU625" i="36"/>
  <c r="AW625" i="36"/>
  <c r="AY625" i="36"/>
  <c r="BA625" i="36"/>
  <c r="K626" i="36"/>
  <c r="M626" i="36"/>
  <c r="O626" i="36"/>
  <c r="Q626" i="36"/>
  <c r="S626" i="36"/>
  <c r="U626" i="36"/>
  <c r="W626" i="36"/>
  <c r="Y626" i="36"/>
  <c r="AA626" i="36"/>
  <c r="AC626" i="36"/>
  <c r="AE626" i="36"/>
  <c r="AG626" i="36"/>
  <c r="AI626" i="36"/>
  <c r="AK626" i="36"/>
  <c r="AM626" i="36"/>
  <c r="AO626" i="36"/>
  <c r="AQ626" i="36"/>
  <c r="AS626" i="36"/>
  <c r="AU626" i="36"/>
  <c r="AW626" i="36"/>
  <c r="AY626" i="36"/>
  <c r="BA626" i="36"/>
  <c r="K627" i="36"/>
  <c r="M627" i="36"/>
  <c r="O627" i="36"/>
  <c r="Q627" i="36"/>
  <c r="S627" i="36"/>
  <c r="U627" i="36"/>
  <c r="W627" i="36"/>
  <c r="Y627" i="36"/>
  <c r="AA627" i="36"/>
  <c r="AC627" i="36"/>
  <c r="AE627" i="36"/>
  <c r="AG627" i="36"/>
  <c r="AI627" i="36"/>
  <c r="AK627" i="36"/>
  <c r="AM627" i="36"/>
  <c r="AO627" i="36"/>
  <c r="AQ627" i="36"/>
  <c r="AS627" i="36"/>
  <c r="AU627" i="36"/>
  <c r="AW627" i="36"/>
  <c r="AY627" i="36"/>
  <c r="BA627" i="36"/>
  <c r="K628" i="36"/>
  <c r="M628" i="36"/>
  <c r="O628" i="36"/>
  <c r="Q628" i="36"/>
  <c r="S628" i="36"/>
  <c r="U628" i="36"/>
  <c r="W628" i="36"/>
  <c r="Y628" i="36"/>
  <c r="AA628" i="36"/>
  <c r="AC628" i="36"/>
  <c r="AE628" i="36"/>
  <c r="AG628" i="36"/>
  <c r="AI628" i="36"/>
  <c r="AK628" i="36"/>
  <c r="AM628" i="36"/>
  <c r="AO628" i="36"/>
  <c r="AQ628" i="36"/>
  <c r="AS628" i="36"/>
  <c r="AU628" i="36"/>
  <c r="AW628" i="36"/>
  <c r="AY628" i="36"/>
  <c r="BA628" i="36"/>
  <c r="K629" i="36"/>
  <c r="M629" i="36"/>
  <c r="O629" i="36"/>
  <c r="Q629" i="36"/>
  <c r="S629" i="36"/>
  <c r="U629" i="36"/>
  <c r="W629" i="36"/>
  <c r="Y629" i="36"/>
  <c r="AA629" i="36"/>
  <c r="AC629" i="36"/>
  <c r="AE629" i="36"/>
  <c r="AG629" i="36"/>
  <c r="AI629" i="36"/>
  <c r="AK629" i="36"/>
  <c r="AM629" i="36"/>
  <c r="AO629" i="36"/>
  <c r="AQ629" i="36"/>
  <c r="AS629" i="36"/>
  <c r="AU629" i="36"/>
  <c r="AW629" i="36"/>
  <c r="AY629" i="36"/>
  <c r="BA629" i="36"/>
  <c r="K630" i="36"/>
  <c r="M630" i="36"/>
  <c r="O630" i="36"/>
  <c r="Q630" i="36"/>
  <c r="S630" i="36"/>
  <c r="U630" i="36"/>
  <c r="W630" i="36"/>
  <c r="Y630" i="36"/>
  <c r="AA630" i="36"/>
  <c r="AC630" i="36"/>
  <c r="AE630" i="36"/>
  <c r="AG630" i="36"/>
  <c r="AI630" i="36"/>
  <c r="AK630" i="36"/>
  <c r="AM630" i="36"/>
  <c r="AO630" i="36"/>
  <c r="AQ630" i="36"/>
  <c r="AS630" i="36"/>
  <c r="AU630" i="36"/>
  <c r="AW630" i="36"/>
  <c r="AY630" i="36"/>
  <c r="BA630" i="36"/>
  <c r="K631" i="36"/>
  <c r="M631" i="36"/>
  <c r="O631" i="36"/>
  <c r="Q631" i="36"/>
  <c r="S631" i="36"/>
  <c r="U631" i="36"/>
  <c r="W631" i="36"/>
  <c r="Y631" i="36"/>
  <c r="AA631" i="36"/>
  <c r="AC631" i="36"/>
  <c r="AE631" i="36"/>
  <c r="AG631" i="36"/>
  <c r="AI631" i="36"/>
  <c r="AK631" i="36"/>
  <c r="AM631" i="36"/>
  <c r="AO631" i="36"/>
  <c r="AQ631" i="36"/>
  <c r="AS631" i="36"/>
  <c r="AU631" i="36"/>
  <c r="AW631" i="36"/>
  <c r="AY631" i="36"/>
  <c r="BA631" i="36"/>
  <c r="K632" i="36"/>
  <c r="M632" i="36"/>
  <c r="O632" i="36"/>
  <c r="Q632" i="36"/>
  <c r="S632" i="36"/>
  <c r="U632" i="36"/>
  <c r="W632" i="36"/>
  <c r="Y632" i="36"/>
  <c r="AA632" i="36"/>
  <c r="AC632" i="36"/>
  <c r="AE632" i="36"/>
  <c r="AG632" i="36"/>
  <c r="AI632" i="36"/>
  <c r="AK632" i="36"/>
  <c r="AM632" i="36"/>
  <c r="AO632" i="36"/>
  <c r="AQ632" i="36"/>
  <c r="AS632" i="36"/>
  <c r="AU632" i="36"/>
  <c r="AW632" i="36"/>
  <c r="AY632" i="36"/>
  <c r="BA632" i="36"/>
  <c r="K633" i="36"/>
  <c r="M633" i="36"/>
  <c r="O633" i="36"/>
  <c r="Q633" i="36"/>
  <c r="S633" i="36"/>
  <c r="U633" i="36"/>
  <c r="W633" i="36"/>
  <c r="Y633" i="36"/>
  <c r="AA633" i="36"/>
  <c r="AC633" i="36"/>
  <c r="AE633" i="36"/>
  <c r="AG633" i="36"/>
  <c r="AI633" i="36"/>
  <c r="AK633" i="36"/>
  <c r="AM633" i="36"/>
  <c r="AO633" i="36"/>
  <c r="AQ633" i="36"/>
  <c r="AS633" i="36"/>
  <c r="AU633" i="36"/>
  <c r="AW633" i="36"/>
  <c r="AY633" i="36"/>
  <c r="BA633" i="36"/>
  <c r="K634" i="36"/>
  <c r="M634" i="36"/>
  <c r="O634" i="36"/>
  <c r="Q634" i="36"/>
  <c r="S634" i="36"/>
  <c r="U634" i="36"/>
  <c r="W634" i="36"/>
  <c r="Y634" i="36"/>
  <c r="AA634" i="36"/>
  <c r="AC634" i="36"/>
  <c r="AE634" i="36"/>
  <c r="AG634" i="36"/>
  <c r="AI634" i="36"/>
  <c r="AK634" i="36"/>
  <c r="AM634" i="36"/>
  <c r="AO634" i="36"/>
  <c r="AQ634" i="36"/>
  <c r="AS634" i="36"/>
  <c r="AU634" i="36"/>
  <c r="AW634" i="36"/>
  <c r="AY634" i="36"/>
  <c r="BA634" i="36"/>
  <c r="K635" i="36"/>
  <c r="M635" i="36"/>
  <c r="O635" i="36"/>
  <c r="Q635" i="36"/>
  <c r="S635" i="36"/>
  <c r="U635" i="36"/>
  <c r="W635" i="36"/>
  <c r="Y635" i="36"/>
  <c r="AA635" i="36"/>
  <c r="AC635" i="36"/>
  <c r="AE635" i="36"/>
  <c r="AG635" i="36"/>
  <c r="AI635" i="36"/>
  <c r="AK635" i="36"/>
  <c r="AM635" i="36"/>
  <c r="AO635" i="36"/>
  <c r="AQ635" i="36"/>
  <c r="AS635" i="36"/>
  <c r="AU635" i="36"/>
  <c r="AW635" i="36"/>
  <c r="AY635" i="36"/>
  <c r="BA635" i="36"/>
  <c r="K636" i="36"/>
  <c r="M636" i="36"/>
  <c r="O636" i="36"/>
  <c r="Q636" i="36"/>
  <c r="S636" i="36"/>
  <c r="U636" i="36"/>
  <c r="W636" i="36"/>
  <c r="Y636" i="36"/>
  <c r="AA636" i="36"/>
  <c r="AC636" i="36"/>
  <c r="AE636" i="36"/>
  <c r="AG636" i="36"/>
  <c r="AI636" i="36"/>
  <c r="AK636" i="36"/>
  <c r="AM636" i="36"/>
  <c r="AO636" i="36"/>
  <c r="AQ636" i="36"/>
  <c r="AS636" i="36"/>
  <c r="AU636" i="36"/>
  <c r="AW636" i="36"/>
  <c r="AY636" i="36"/>
  <c r="BA636" i="36"/>
  <c r="K637" i="36"/>
  <c r="M637" i="36"/>
  <c r="O637" i="36"/>
  <c r="Q637" i="36"/>
  <c r="S637" i="36"/>
  <c r="U637" i="36"/>
  <c r="W637" i="36"/>
  <c r="Y637" i="36"/>
  <c r="AA637" i="36"/>
  <c r="AC637" i="36"/>
  <c r="AE637" i="36"/>
  <c r="AG637" i="36"/>
  <c r="AI637" i="36"/>
  <c r="AK637" i="36"/>
  <c r="AM637" i="36"/>
  <c r="AO637" i="36"/>
  <c r="AQ637" i="36"/>
  <c r="AS637" i="36"/>
  <c r="AU637" i="36"/>
  <c r="AW637" i="36"/>
  <c r="AY637" i="36"/>
  <c r="BA637" i="36"/>
  <c r="K638" i="36"/>
  <c r="M638" i="36"/>
  <c r="O638" i="36"/>
  <c r="Q638" i="36"/>
  <c r="S638" i="36"/>
  <c r="U638" i="36"/>
  <c r="W638" i="36"/>
  <c r="Y638" i="36"/>
  <c r="AA638" i="36"/>
  <c r="AC638" i="36"/>
  <c r="AE638" i="36"/>
  <c r="AG638" i="36"/>
  <c r="AI638" i="36"/>
  <c r="AK638" i="36"/>
  <c r="AM638" i="36"/>
  <c r="AO638" i="36"/>
  <c r="AQ638" i="36"/>
  <c r="AS638" i="36"/>
  <c r="AU638" i="36"/>
  <c r="AW638" i="36"/>
  <c r="AY638" i="36"/>
  <c r="BA638" i="36"/>
  <c r="K639" i="36"/>
  <c r="M639" i="36"/>
  <c r="O639" i="36"/>
  <c r="Q639" i="36"/>
  <c r="S639" i="36"/>
  <c r="U639" i="36"/>
  <c r="W639" i="36"/>
  <c r="Y639" i="36"/>
  <c r="AA639" i="36"/>
  <c r="AC639" i="36"/>
  <c r="AE639" i="36"/>
  <c r="AG639" i="36"/>
  <c r="AI639" i="36"/>
  <c r="AK639" i="36"/>
  <c r="AM639" i="36"/>
  <c r="AO639" i="36"/>
  <c r="AQ639" i="36"/>
  <c r="AS639" i="36"/>
  <c r="AU639" i="36"/>
  <c r="AW639" i="36"/>
  <c r="AY639" i="36"/>
  <c r="BA639" i="36"/>
  <c r="K640" i="36"/>
  <c r="M640" i="36"/>
  <c r="O640" i="36"/>
  <c r="Q640" i="36"/>
  <c r="S640" i="36"/>
  <c r="U640" i="36"/>
  <c r="W640" i="36"/>
  <c r="Y640" i="36"/>
  <c r="AA640" i="36"/>
  <c r="AC640" i="36"/>
  <c r="AE640" i="36"/>
  <c r="AG640" i="36"/>
  <c r="AI640" i="36"/>
  <c r="AK640" i="36"/>
  <c r="AM640" i="36"/>
  <c r="AO640" i="36"/>
  <c r="AQ640" i="36"/>
  <c r="AS640" i="36"/>
  <c r="AU640" i="36"/>
  <c r="AW640" i="36"/>
  <c r="AY640" i="36"/>
  <c r="BA640" i="36"/>
  <c r="K641" i="36"/>
  <c r="M641" i="36"/>
  <c r="O641" i="36"/>
  <c r="Q641" i="36"/>
  <c r="S641" i="36"/>
  <c r="U641" i="36"/>
  <c r="W641" i="36"/>
  <c r="Y641" i="36"/>
  <c r="AA641" i="36"/>
  <c r="AC641" i="36"/>
  <c r="AE641" i="36"/>
  <c r="AG641" i="36"/>
  <c r="AI641" i="36"/>
  <c r="AK641" i="36"/>
  <c r="AM641" i="36"/>
  <c r="AO641" i="36"/>
  <c r="AQ641" i="36"/>
  <c r="AS641" i="36"/>
  <c r="AU641" i="36"/>
  <c r="AW641" i="36"/>
  <c r="AY641" i="36"/>
  <c r="BA641" i="36"/>
  <c r="K642" i="36"/>
  <c r="M642" i="36"/>
  <c r="O642" i="36"/>
  <c r="Q642" i="36"/>
  <c r="S642" i="36"/>
  <c r="U642" i="36"/>
  <c r="W642" i="36"/>
  <c r="Y642" i="36"/>
  <c r="AA642" i="36"/>
  <c r="AC642" i="36"/>
  <c r="AE642" i="36"/>
  <c r="AG642" i="36"/>
  <c r="AI642" i="36"/>
  <c r="AK642" i="36"/>
  <c r="AM642" i="36"/>
  <c r="AO642" i="36"/>
  <c r="AQ642" i="36"/>
  <c r="AS642" i="36"/>
  <c r="AU642" i="36"/>
  <c r="AW642" i="36"/>
  <c r="AY642" i="36"/>
  <c r="BA642" i="36"/>
  <c r="K643" i="36"/>
  <c r="M643" i="36"/>
  <c r="O643" i="36"/>
  <c r="Q643" i="36"/>
  <c r="S643" i="36"/>
  <c r="U643" i="36"/>
  <c r="W643" i="36"/>
  <c r="Y643" i="36"/>
  <c r="AA643" i="36"/>
  <c r="AC643" i="36"/>
  <c r="AE643" i="36"/>
  <c r="AG643" i="36"/>
  <c r="AI643" i="36"/>
  <c r="AK643" i="36"/>
  <c r="AM643" i="36"/>
  <c r="AO643" i="36"/>
  <c r="AQ643" i="36"/>
  <c r="AS643" i="36"/>
  <c r="AU643" i="36"/>
  <c r="AW643" i="36"/>
  <c r="AY643" i="36"/>
  <c r="BA643" i="36"/>
  <c r="K644" i="36"/>
  <c r="M644" i="36"/>
  <c r="O644" i="36"/>
  <c r="Q644" i="36"/>
  <c r="S644" i="36"/>
  <c r="U644" i="36"/>
  <c r="W644" i="36"/>
  <c r="Y644" i="36"/>
  <c r="AA644" i="36"/>
  <c r="AC644" i="36"/>
  <c r="AE644" i="36"/>
  <c r="AG644" i="36"/>
  <c r="AI644" i="36"/>
  <c r="AK644" i="36"/>
  <c r="AM644" i="36"/>
  <c r="AO644" i="36"/>
  <c r="AQ644" i="36"/>
  <c r="AS644" i="36"/>
  <c r="AU644" i="36"/>
  <c r="AW644" i="36"/>
  <c r="AY644" i="36"/>
  <c r="BA644" i="36"/>
  <c r="K645" i="36"/>
  <c r="M645" i="36"/>
  <c r="O645" i="36"/>
  <c r="Q645" i="36"/>
  <c r="S645" i="36"/>
  <c r="U645" i="36"/>
  <c r="W645" i="36"/>
  <c r="Y645" i="36"/>
  <c r="AA645" i="36"/>
  <c r="AC645" i="36"/>
  <c r="AE645" i="36"/>
  <c r="AG645" i="36"/>
  <c r="AI645" i="36"/>
  <c r="AK645" i="36"/>
  <c r="AM645" i="36"/>
  <c r="AO645" i="36"/>
  <c r="AQ645" i="36"/>
  <c r="AS645" i="36"/>
  <c r="AU645" i="36"/>
  <c r="AW645" i="36"/>
  <c r="AY645" i="36"/>
  <c r="BA645" i="36"/>
  <c r="K646" i="36"/>
  <c r="M646" i="36"/>
  <c r="O646" i="36"/>
  <c r="Q646" i="36"/>
  <c r="S646" i="36"/>
  <c r="U646" i="36"/>
  <c r="W646" i="36"/>
  <c r="Y646" i="36"/>
  <c r="AA646" i="36"/>
  <c r="AC646" i="36"/>
  <c r="AE646" i="36"/>
  <c r="AG646" i="36"/>
  <c r="AI646" i="36"/>
  <c r="AK646" i="36"/>
  <c r="AM646" i="36"/>
  <c r="AO646" i="36"/>
  <c r="AQ646" i="36"/>
  <c r="AS646" i="36"/>
  <c r="AU646" i="36"/>
  <c r="AW646" i="36"/>
  <c r="AY646" i="36"/>
  <c r="BA646" i="36"/>
  <c r="K647" i="36"/>
  <c r="M647" i="36"/>
  <c r="O647" i="36"/>
  <c r="Q647" i="36"/>
  <c r="S647" i="36"/>
  <c r="U647" i="36"/>
  <c r="W647" i="36"/>
  <c r="Y647" i="36"/>
  <c r="AA647" i="36"/>
  <c r="AC647" i="36"/>
  <c r="AE647" i="36"/>
  <c r="AG647" i="36"/>
  <c r="AI647" i="36"/>
  <c r="AK647" i="36"/>
  <c r="AM647" i="36"/>
  <c r="AO647" i="36"/>
  <c r="AQ647" i="36"/>
  <c r="AS647" i="36"/>
  <c r="AU647" i="36"/>
  <c r="AW647" i="36"/>
  <c r="AY647" i="36"/>
  <c r="BA647" i="36"/>
  <c r="K648" i="36"/>
  <c r="M648" i="36"/>
  <c r="O648" i="36"/>
  <c r="Q648" i="36"/>
  <c r="S648" i="36"/>
  <c r="U648" i="36"/>
  <c r="W648" i="36"/>
  <c r="Y648" i="36"/>
  <c r="AA648" i="36"/>
  <c r="AC648" i="36"/>
  <c r="AE648" i="36"/>
  <c r="AG648" i="36"/>
  <c r="AI648" i="36"/>
  <c r="AK648" i="36"/>
  <c r="AM648" i="36"/>
  <c r="AO648" i="36"/>
  <c r="AQ648" i="36"/>
  <c r="AS648" i="36"/>
  <c r="AU648" i="36"/>
  <c r="AW648" i="36"/>
  <c r="AY648" i="36"/>
  <c r="BA648" i="36"/>
  <c r="K649" i="36"/>
  <c r="M649" i="36"/>
  <c r="O649" i="36"/>
  <c r="Q649" i="36"/>
  <c r="S649" i="36"/>
  <c r="U649" i="36"/>
  <c r="W649" i="36"/>
  <c r="Y649" i="36"/>
  <c r="AA649" i="36"/>
  <c r="AC649" i="36"/>
  <c r="AE649" i="36"/>
  <c r="AG649" i="36"/>
  <c r="AI649" i="36"/>
  <c r="AK649" i="36"/>
  <c r="AM649" i="36"/>
  <c r="AO649" i="36"/>
  <c r="AQ649" i="36"/>
  <c r="AS649" i="36"/>
  <c r="AU649" i="36"/>
  <c r="AW649" i="36"/>
  <c r="AY649" i="36"/>
  <c r="BA649" i="36"/>
  <c r="K650" i="36"/>
  <c r="M650" i="36"/>
  <c r="O650" i="36"/>
  <c r="Q650" i="36"/>
  <c r="S650" i="36"/>
  <c r="U650" i="36"/>
  <c r="W650" i="36"/>
  <c r="Y650" i="36"/>
  <c r="AA650" i="36"/>
  <c r="AC650" i="36"/>
  <c r="AE650" i="36"/>
  <c r="AG650" i="36"/>
  <c r="AI650" i="36"/>
  <c r="AK650" i="36"/>
  <c r="AM650" i="36"/>
  <c r="AO650" i="36"/>
  <c r="AQ650" i="36"/>
  <c r="AS650" i="36"/>
  <c r="AU650" i="36"/>
  <c r="AW650" i="36"/>
  <c r="AY650" i="36"/>
  <c r="BA650" i="36"/>
  <c r="K651" i="36"/>
  <c r="M651" i="36"/>
  <c r="O651" i="36"/>
  <c r="Q651" i="36"/>
  <c r="S651" i="36"/>
  <c r="U651" i="36"/>
  <c r="W651" i="36"/>
  <c r="Y651" i="36"/>
  <c r="AA651" i="36"/>
  <c r="AC651" i="36"/>
  <c r="AE651" i="36"/>
  <c r="AG651" i="36"/>
  <c r="AI651" i="36"/>
  <c r="AK651" i="36"/>
  <c r="AM651" i="36"/>
  <c r="AO651" i="36"/>
  <c r="AQ651" i="36"/>
  <c r="AS651" i="36"/>
  <c r="AU651" i="36"/>
  <c r="AW651" i="36"/>
  <c r="AY651" i="36"/>
  <c r="BA651" i="36"/>
  <c r="K652" i="36"/>
  <c r="M652" i="36"/>
  <c r="O652" i="36"/>
  <c r="Q652" i="36"/>
  <c r="S652" i="36"/>
  <c r="U652" i="36"/>
  <c r="W652" i="36"/>
  <c r="Y652" i="36"/>
  <c r="AA652" i="36"/>
  <c r="AC652" i="36"/>
  <c r="AE652" i="36"/>
  <c r="AG652" i="36"/>
  <c r="AI652" i="36"/>
  <c r="AK652" i="36"/>
  <c r="AM652" i="36"/>
  <c r="AO652" i="36"/>
  <c r="AQ652" i="36"/>
  <c r="AS652" i="36"/>
  <c r="AU652" i="36"/>
  <c r="AW652" i="36"/>
  <c r="AY652" i="36"/>
  <c r="BA652" i="36"/>
  <c r="K653" i="36"/>
  <c r="M653" i="36"/>
  <c r="O653" i="36"/>
  <c r="Q653" i="36"/>
  <c r="S653" i="36"/>
  <c r="U653" i="36"/>
  <c r="W653" i="36"/>
  <c r="Y653" i="36"/>
  <c r="AA653" i="36"/>
  <c r="AC653" i="36"/>
  <c r="AE653" i="36"/>
  <c r="AG653" i="36"/>
  <c r="AI653" i="36"/>
  <c r="AK653" i="36"/>
  <c r="AM653" i="36"/>
  <c r="AO653" i="36"/>
  <c r="AQ653" i="36"/>
  <c r="AS653" i="36"/>
  <c r="AU653" i="36"/>
  <c r="AW653" i="36"/>
  <c r="AY653" i="36"/>
  <c r="BA653" i="36"/>
  <c r="K654" i="36"/>
  <c r="M654" i="36"/>
  <c r="O654" i="36"/>
  <c r="Q654" i="36"/>
  <c r="S654" i="36"/>
  <c r="U654" i="36"/>
  <c r="W654" i="36"/>
  <c r="Y654" i="36"/>
  <c r="AA654" i="36"/>
  <c r="AC654" i="36"/>
  <c r="AE654" i="36"/>
  <c r="AG654" i="36"/>
  <c r="AI654" i="36"/>
  <c r="AK654" i="36"/>
  <c r="AM654" i="36"/>
  <c r="AO654" i="36"/>
  <c r="AQ654" i="36"/>
  <c r="AS654" i="36"/>
  <c r="AU654" i="36"/>
  <c r="AW654" i="36"/>
  <c r="AY654" i="36"/>
  <c r="BA654" i="36"/>
  <c r="K655" i="36"/>
  <c r="M655" i="36"/>
  <c r="O655" i="36"/>
  <c r="Q655" i="36"/>
  <c r="S655" i="36"/>
  <c r="U655" i="36"/>
  <c r="W655" i="36"/>
  <c r="Y655" i="36"/>
  <c r="AA655" i="36"/>
  <c r="AC655" i="36"/>
  <c r="AE655" i="36"/>
  <c r="AG655" i="36"/>
  <c r="AI655" i="36"/>
  <c r="AK655" i="36"/>
  <c r="AM655" i="36"/>
  <c r="AO655" i="36"/>
  <c r="AQ655" i="36"/>
  <c r="AS655" i="36"/>
  <c r="AU655" i="36"/>
  <c r="AW655" i="36"/>
  <c r="AY655" i="36"/>
  <c r="BA655" i="36"/>
  <c r="K656" i="36"/>
  <c r="M656" i="36"/>
  <c r="O656" i="36"/>
  <c r="Q656" i="36"/>
  <c r="S656" i="36"/>
  <c r="U656" i="36"/>
  <c r="W656" i="36"/>
  <c r="Y656" i="36"/>
  <c r="AA656" i="36"/>
  <c r="AC656" i="36"/>
  <c r="AE656" i="36"/>
  <c r="AG656" i="36"/>
  <c r="AI656" i="36"/>
  <c r="AK656" i="36"/>
  <c r="AM656" i="36"/>
  <c r="AO656" i="36"/>
  <c r="AQ656" i="36"/>
  <c r="AS656" i="36"/>
  <c r="AU656" i="36"/>
  <c r="AW656" i="36"/>
  <c r="AY656" i="36"/>
  <c r="BA656" i="36"/>
  <c r="K657" i="36"/>
  <c r="M657" i="36"/>
  <c r="O657" i="36"/>
  <c r="Q657" i="36"/>
  <c r="S657" i="36"/>
  <c r="U657" i="36"/>
  <c r="W657" i="36"/>
  <c r="Y657" i="36"/>
  <c r="AA657" i="36"/>
  <c r="AC657" i="36"/>
  <c r="AE657" i="36"/>
  <c r="AG657" i="36"/>
  <c r="AI657" i="36"/>
  <c r="AK657" i="36"/>
  <c r="AM657" i="36"/>
  <c r="AO657" i="36"/>
  <c r="AQ657" i="36"/>
  <c r="AS657" i="36"/>
  <c r="AU657" i="36"/>
  <c r="AW657" i="36"/>
  <c r="AY657" i="36"/>
  <c r="BA657" i="36"/>
  <c r="K658" i="36"/>
  <c r="M658" i="36"/>
  <c r="O658" i="36"/>
  <c r="Q658" i="36"/>
  <c r="S658" i="36"/>
  <c r="U658" i="36"/>
  <c r="W658" i="36"/>
  <c r="Y658" i="36"/>
  <c r="AA658" i="36"/>
  <c r="AC658" i="36"/>
  <c r="AE658" i="36"/>
  <c r="AG658" i="36"/>
  <c r="AI658" i="36"/>
  <c r="AK658" i="36"/>
  <c r="AM658" i="36"/>
  <c r="AO658" i="36"/>
  <c r="AQ658" i="36"/>
  <c r="AS658" i="36"/>
  <c r="AU658" i="36"/>
  <c r="AW658" i="36"/>
  <c r="AY658" i="36"/>
  <c r="BA658" i="36"/>
  <c r="K659" i="36"/>
  <c r="M659" i="36"/>
  <c r="O659" i="36"/>
  <c r="Q659" i="36"/>
  <c r="S659" i="36"/>
  <c r="U659" i="36"/>
  <c r="W659" i="36"/>
  <c r="Y659" i="36"/>
  <c r="AA659" i="36"/>
  <c r="AC659" i="36"/>
  <c r="AE659" i="36"/>
  <c r="AG659" i="36"/>
  <c r="AI659" i="36"/>
  <c r="AK659" i="36"/>
  <c r="AM659" i="36"/>
  <c r="AO659" i="36"/>
  <c r="AQ659" i="36"/>
  <c r="AS659" i="36"/>
  <c r="AU659" i="36"/>
  <c r="AW659" i="36"/>
  <c r="AY659" i="36"/>
  <c r="BA659" i="36"/>
  <c r="K660" i="36"/>
  <c r="M660" i="36"/>
  <c r="O660" i="36"/>
  <c r="Q660" i="36"/>
  <c r="S660" i="36"/>
  <c r="U660" i="36"/>
  <c r="W660" i="36"/>
  <c r="Y660" i="36"/>
  <c r="AA660" i="36"/>
  <c r="AC660" i="36"/>
  <c r="AE660" i="36"/>
  <c r="AG660" i="36"/>
  <c r="AI660" i="36"/>
  <c r="AK660" i="36"/>
  <c r="AM660" i="36"/>
  <c r="AO660" i="36"/>
  <c r="AQ660" i="36"/>
  <c r="AS660" i="36"/>
  <c r="AU660" i="36"/>
  <c r="AW660" i="36"/>
  <c r="AY660" i="36"/>
  <c r="BA660" i="36"/>
  <c r="K661" i="36"/>
  <c r="M661" i="36"/>
  <c r="O661" i="36"/>
  <c r="Q661" i="36"/>
  <c r="S661" i="36"/>
  <c r="U661" i="36"/>
  <c r="W661" i="36"/>
  <c r="Y661" i="36"/>
  <c r="AA661" i="36"/>
  <c r="AC661" i="36"/>
  <c r="AE661" i="36"/>
  <c r="AG661" i="36"/>
  <c r="AI661" i="36"/>
  <c r="AK661" i="36"/>
  <c r="AM661" i="36"/>
  <c r="AO661" i="36"/>
  <c r="AQ661" i="36"/>
  <c r="AS661" i="36"/>
  <c r="AU661" i="36"/>
  <c r="AW661" i="36"/>
  <c r="AY661" i="36"/>
  <c r="BA661" i="36"/>
  <c r="K662" i="36"/>
  <c r="M662" i="36"/>
  <c r="O662" i="36"/>
  <c r="Q662" i="36"/>
  <c r="S662" i="36"/>
  <c r="U662" i="36"/>
  <c r="W662" i="36"/>
  <c r="Y662" i="36"/>
  <c r="AA662" i="36"/>
  <c r="AC662" i="36"/>
  <c r="AE662" i="36"/>
  <c r="AG662" i="36"/>
  <c r="AI662" i="36"/>
  <c r="AK662" i="36"/>
  <c r="AM662" i="36"/>
  <c r="AO662" i="36"/>
  <c r="AQ662" i="36"/>
  <c r="AS662" i="36"/>
  <c r="AU662" i="36"/>
  <c r="AW662" i="36"/>
  <c r="AY662" i="36"/>
  <c r="BA662" i="36"/>
  <c r="K663" i="36"/>
  <c r="M663" i="36"/>
  <c r="O663" i="36"/>
  <c r="Q663" i="36"/>
  <c r="S663" i="36"/>
  <c r="U663" i="36"/>
  <c r="W663" i="36"/>
  <c r="Y663" i="36"/>
  <c r="AA663" i="36"/>
  <c r="AC663" i="36"/>
  <c r="AE663" i="36"/>
  <c r="AG663" i="36"/>
  <c r="AI663" i="36"/>
  <c r="AK663" i="36"/>
  <c r="AM663" i="36"/>
  <c r="AO663" i="36"/>
  <c r="AQ663" i="36"/>
  <c r="AS663" i="36"/>
  <c r="AU663" i="36"/>
  <c r="AW663" i="36"/>
  <c r="AY663" i="36"/>
  <c r="BA663" i="36"/>
  <c r="K664" i="36"/>
  <c r="M664" i="36"/>
  <c r="O664" i="36"/>
  <c r="Q664" i="36"/>
  <c r="S664" i="36"/>
  <c r="U664" i="36"/>
  <c r="W664" i="36"/>
  <c r="Y664" i="36"/>
  <c r="AA664" i="36"/>
  <c r="AC664" i="36"/>
  <c r="AE664" i="36"/>
  <c r="AG664" i="36"/>
  <c r="AI664" i="36"/>
  <c r="AK664" i="36"/>
  <c r="AM664" i="36"/>
  <c r="AO664" i="36"/>
  <c r="AQ664" i="36"/>
  <c r="AS664" i="36"/>
  <c r="AU664" i="36"/>
  <c r="AW664" i="36"/>
  <c r="AY664" i="36"/>
  <c r="BA664" i="36"/>
  <c r="K665" i="36"/>
  <c r="M665" i="36"/>
  <c r="O665" i="36"/>
  <c r="Q665" i="36"/>
  <c r="S665" i="36"/>
  <c r="U665" i="36"/>
  <c r="W665" i="36"/>
  <c r="Y665" i="36"/>
  <c r="AA665" i="36"/>
  <c r="AC665" i="36"/>
  <c r="AE665" i="36"/>
  <c r="AG665" i="36"/>
  <c r="AI665" i="36"/>
  <c r="AK665" i="36"/>
  <c r="AM665" i="36"/>
  <c r="AO665" i="36"/>
  <c r="AQ665" i="36"/>
  <c r="AS665" i="36"/>
  <c r="AU665" i="36"/>
  <c r="AW665" i="36"/>
  <c r="AY665" i="36"/>
  <c r="BA665" i="36"/>
  <c r="K666" i="36"/>
  <c r="M666" i="36"/>
  <c r="O666" i="36"/>
  <c r="Q666" i="36"/>
  <c r="S666" i="36"/>
  <c r="U666" i="36"/>
  <c r="W666" i="36"/>
  <c r="Y666" i="36"/>
  <c r="AA666" i="36"/>
  <c r="AC666" i="36"/>
  <c r="AE666" i="36"/>
  <c r="AG666" i="36"/>
  <c r="AI666" i="36"/>
  <c r="AK666" i="36"/>
  <c r="AM666" i="36"/>
  <c r="AO666" i="36"/>
  <c r="AQ666" i="36"/>
  <c r="AS666" i="36"/>
  <c r="AU666" i="36"/>
  <c r="AW666" i="36"/>
  <c r="AY666" i="36"/>
  <c r="BA666" i="36"/>
  <c r="K667" i="36"/>
  <c r="M667" i="36"/>
  <c r="O667" i="36"/>
  <c r="Q667" i="36"/>
  <c r="S667" i="36"/>
  <c r="U667" i="36"/>
  <c r="W667" i="36"/>
  <c r="Y667" i="36"/>
  <c r="AA667" i="36"/>
  <c r="AC667" i="36"/>
  <c r="AE667" i="36"/>
  <c r="AG667" i="36"/>
  <c r="AI667" i="36"/>
  <c r="AK667" i="36"/>
  <c r="AM667" i="36"/>
  <c r="AO667" i="36"/>
  <c r="AQ667" i="36"/>
  <c r="AS667" i="36"/>
  <c r="AU667" i="36"/>
  <c r="AW667" i="36"/>
  <c r="AY667" i="36"/>
  <c r="BA667" i="36"/>
  <c r="K668" i="36"/>
  <c r="M668" i="36"/>
  <c r="O668" i="36"/>
  <c r="Q668" i="36"/>
  <c r="S668" i="36"/>
  <c r="U668" i="36"/>
  <c r="W668" i="36"/>
  <c r="Y668" i="36"/>
  <c r="AA668" i="36"/>
  <c r="AC668" i="36"/>
  <c r="AE668" i="36"/>
  <c r="AG668" i="36"/>
  <c r="AI668" i="36"/>
  <c r="AK668" i="36"/>
  <c r="AM668" i="36"/>
  <c r="AO668" i="36"/>
  <c r="AQ668" i="36"/>
  <c r="AS668" i="36"/>
  <c r="AU668" i="36"/>
  <c r="AW668" i="36"/>
  <c r="AY668" i="36"/>
  <c r="BA668" i="36"/>
  <c r="K669" i="36"/>
  <c r="M669" i="36"/>
  <c r="O669" i="36"/>
  <c r="Q669" i="36"/>
  <c r="S669" i="36"/>
  <c r="U669" i="36"/>
  <c r="W669" i="36"/>
  <c r="Y669" i="36"/>
  <c r="AA669" i="36"/>
  <c r="AC669" i="36"/>
  <c r="AE669" i="36"/>
  <c r="AG669" i="36"/>
  <c r="AI669" i="36"/>
  <c r="AK669" i="36"/>
  <c r="AM669" i="36"/>
  <c r="AO669" i="36"/>
  <c r="AQ669" i="36"/>
  <c r="AS669" i="36"/>
  <c r="AU669" i="36"/>
  <c r="AW669" i="36"/>
  <c r="AY669" i="36"/>
  <c r="BA669" i="36"/>
  <c r="K670" i="36"/>
  <c r="M670" i="36"/>
  <c r="O670" i="36"/>
  <c r="Q670" i="36"/>
  <c r="S670" i="36"/>
  <c r="U670" i="36"/>
  <c r="W670" i="36"/>
  <c r="Y670" i="36"/>
  <c r="AA670" i="36"/>
  <c r="AC670" i="36"/>
  <c r="AE670" i="36"/>
  <c r="AG670" i="36"/>
  <c r="AI670" i="36"/>
  <c r="AK670" i="36"/>
  <c r="AM670" i="36"/>
  <c r="AO670" i="36"/>
  <c r="AQ670" i="36"/>
  <c r="AS670" i="36"/>
  <c r="AU670" i="36"/>
  <c r="AW670" i="36"/>
  <c r="AY670" i="36"/>
  <c r="BA670" i="36"/>
  <c r="K671" i="36"/>
  <c r="M671" i="36"/>
  <c r="O671" i="36"/>
  <c r="Q671" i="36"/>
  <c r="S671" i="36"/>
  <c r="U671" i="36"/>
  <c r="W671" i="36"/>
  <c r="Y671" i="36"/>
  <c r="AA671" i="36"/>
  <c r="AC671" i="36"/>
  <c r="AE671" i="36"/>
  <c r="AG671" i="36"/>
  <c r="AI671" i="36"/>
  <c r="AK671" i="36"/>
  <c r="AM671" i="36"/>
  <c r="AO671" i="36"/>
  <c r="AQ671" i="36"/>
  <c r="AS671" i="36"/>
  <c r="AU671" i="36"/>
  <c r="AW671" i="36"/>
  <c r="AY671" i="36"/>
  <c r="BA671" i="36"/>
  <c r="K672" i="36"/>
  <c r="M672" i="36"/>
  <c r="O672" i="36"/>
  <c r="Q672" i="36"/>
  <c r="S672" i="36"/>
  <c r="U672" i="36"/>
  <c r="W672" i="36"/>
  <c r="Y672" i="36"/>
  <c r="AA672" i="36"/>
  <c r="AC672" i="36"/>
  <c r="AE672" i="36"/>
  <c r="AG672" i="36"/>
  <c r="AI672" i="36"/>
  <c r="AK672" i="36"/>
  <c r="AM672" i="36"/>
  <c r="AO672" i="36"/>
  <c r="AQ672" i="36"/>
  <c r="AS672" i="36"/>
  <c r="AU672" i="36"/>
  <c r="AW672" i="36"/>
  <c r="AY672" i="36"/>
  <c r="BA672" i="36"/>
  <c r="K673" i="36"/>
  <c r="M673" i="36"/>
  <c r="O673" i="36"/>
  <c r="Q673" i="36"/>
  <c r="S673" i="36"/>
  <c r="U673" i="36"/>
  <c r="W673" i="36"/>
  <c r="Y673" i="36"/>
  <c r="AA673" i="36"/>
  <c r="AC673" i="36"/>
  <c r="AE673" i="36"/>
  <c r="AG673" i="36"/>
  <c r="AI673" i="36"/>
  <c r="AK673" i="36"/>
  <c r="AM673" i="36"/>
  <c r="AO673" i="36"/>
  <c r="AQ673" i="36"/>
  <c r="AS673" i="36"/>
  <c r="AU673" i="36"/>
  <c r="AW673" i="36"/>
  <c r="AY673" i="36"/>
  <c r="BA673" i="36"/>
  <c r="K674" i="36"/>
  <c r="M674" i="36"/>
  <c r="O674" i="36"/>
  <c r="Q674" i="36"/>
  <c r="S674" i="36"/>
  <c r="U674" i="36"/>
  <c r="W674" i="36"/>
  <c r="Y674" i="36"/>
  <c r="AA674" i="36"/>
  <c r="AC674" i="36"/>
  <c r="AE674" i="36"/>
  <c r="AG674" i="36"/>
  <c r="AI674" i="36"/>
  <c r="AK674" i="36"/>
  <c r="AM674" i="36"/>
  <c r="AO674" i="36"/>
  <c r="AQ674" i="36"/>
  <c r="AS674" i="36"/>
  <c r="AU674" i="36"/>
  <c r="AW674" i="36"/>
  <c r="AY674" i="36"/>
  <c r="BA674" i="36"/>
  <c r="K675" i="36"/>
  <c r="M675" i="36"/>
  <c r="O675" i="36"/>
  <c r="Q675" i="36"/>
  <c r="S675" i="36"/>
  <c r="U675" i="36"/>
  <c r="W675" i="36"/>
  <c r="Y675" i="36"/>
  <c r="AA675" i="36"/>
  <c r="AC675" i="36"/>
  <c r="AE675" i="36"/>
  <c r="AG675" i="36"/>
  <c r="AI675" i="36"/>
  <c r="AK675" i="36"/>
  <c r="AM675" i="36"/>
  <c r="AO675" i="36"/>
  <c r="AQ675" i="36"/>
  <c r="AS675" i="36"/>
  <c r="AU675" i="36"/>
  <c r="AW675" i="36"/>
  <c r="AY675" i="36"/>
  <c r="BA675" i="36"/>
  <c r="K676" i="36"/>
  <c r="M676" i="36"/>
  <c r="O676" i="36"/>
  <c r="Q676" i="36"/>
  <c r="S676" i="36"/>
  <c r="U676" i="36"/>
  <c r="W676" i="36"/>
  <c r="Y676" i="36"/>
  <c r="AA676" i="36"/>
  <c r="AC676" i="36"/>
  <c r="AE676" i="36"/>
  <c r="AG676" i="36"/>
  <c r="AI676" i="36"/>
  <c r="AK676" i="36"/>
  <c r="AM676" i="36"/>
  <c r="AO676" i="36"/>
  <c r="AQ676" i="36"/>
  <c r="AS676" i="36"/>
  <c r="AU676" i="36"/>
  <c r="AW676" i="36"/>
  <c r="AY676" i="36"/>
  <c r="BA676" i="36"/>
  <c r="K677" i="36"/>
  <c r="M677" i="36"/>
  <c r="O677" i="36"/>
  <c r="Q677" i="36"/>
  <c r="S677" i="36"/>
  <c r="U677" i="36"/>
  <c r="W677" i="36"/>
  <c r="Y677" i="36"/>
  <c r="AA677" i="36"/>
  <c r="AC677" i="36"/>
  <c r="AE677" i="36"/>
  <c r="AG677" i="36"/>
  <c r="AI677" i="36"/>
  <c r="AK677" i="36"/>
  <c r="AM677" i="36"/>
  <c r="AO677" i="36"/>
  <c r="AQ677" i="36"/>
  <c r="AS677" i="36"/>
  <c r="AU677" i="36"/>
  <c r="AW677" i="36"/>
  <c r="AY677" i="36"/>
  <c r="BA677" i="36"/>
  <c r="K678" i="36"/>
  <c r="M678" i="36"/>
  <c r="O678" i="36"/>
  <c r="Q678" i="36"/>
  <c r="S678" i="36"/>
  <c r="U678" i="36"/>
  <c r="W678" i="36"/>
  <c r="Y678" i="36"/>
  <c r="AA678" i="36"/>
  <c r="AC678" i="36"/>
  <c r="AE678" i="36"/>
  <c r="AG678" i="36"/>
  <c r="AI678" i="36"/>
  <c r="AK678" i="36"/>
  <c r="AM678" i="36"/>
  <c r="AO678" i="36"/>
  <c r="AQ678" i="36"/>
  <c r="AS678" i="36"/>
  <c r="AU678" i="36"/>
  <c r="AW678" i="36"/>
  <c r="AY678" i="36"/>
  <c r="BA678" i="36"/>
  <c r="K679" i="36"/>
  <c r="M679" i="36"/>
  <c r="O679" i="36"/>
  <c r="Q679" i="36"/>
  <c r="S679" i="36"/>
  <c r="U679" i="36"/>
  <c r="W679" i="36"/>
  <c r="Y679" i="36"/>
  <c r="AA679" i="36"/>
  <c r="AC679" i="36"/>
  <c r="AE679" i="36"/>
  <c r="AG679" i="36"/>
  <c r="AI679" i="36"/>
  <c r="AK679" i="36"/>
  <c r="AM679" i="36"/>
  <c r="AO679" i="36"/>
  <c r="AQ679" i="36"/>
  <c r="AS679" i="36"/>
  <c r="AU679" i="36"/>
  <c r="AW679" i="36"/>
  <c r="AY679" i="36"/>
  <c r="BA679" i="36"/>
  <c r="K680" i="36"/>
  <c r="M680" i="36"/>
  <c r="O680" i="36"/>
  <c r="Q680" i="36"/>
  <c r="S680" i="36"/>
  <c r="U680" i="36"/>
  <c r="W680" i="36"/>
  <c r="Y680" i="36"/>
  <c r="AA680" i="36"/>
  <c r="AC680" i="36"/>
  <c r="AE680" i="36"/>
  <c r="AG680" i="36"/>
  <c r="AI680" i="36"/>
  <c r="AK680" i="36"/>
  <c r="AM680" i="36"/>
  <c r="AO680" i="36"/>
  <c r="AQ680" i="36"/>
  <c r="AS680" i="36"/>
  <c r="AU680" i="36"/>
  <c r="AW680" i="36"/>
  <c r="AY680" i="36"/>
  <c r="BA680" i="36"/>
  <c r="K681" i="36"/>
  <c r="M681" i="36"/>
  <c r="O681" i="36"/>
  <c r="Q681" i="36"/>
  <c r="S681" i="36"/>
  <c r="U681" i="36"/>
  <c r="W681" i="36"/>
  <c r="Y681" i="36"/>
  <c r="AA681" i="36"/>
  <c r="AC681" i="36"/>
  <c r="AE681" i="36"/>
  <c r="AG681" i="36"/>
  <c r="AI681" i="36"/>
  <c r="AK681" i="36"/>
  <c r="AM681" i="36"/>
  <c r="AO681" i="36"/>
  <c r="AQ681" i="36"/>
  <c r="AS681" i="36"/>
  <c r="AU681" i="36"/>
  <c r="AW681" i="36"/>
  <c r="AY681" i="36"/>
  <c r="BA681" i="36"/>
  <c r="K682" i="36"/>
  <c r="M682" i="36"/>
  <c r="O682" i="36"/>
  <c r="Q682" i="36"/>
  <c r="S682" i="36"/>
  <c r="U682" i="36"/>
  <c r="W682" i="36"/>
  <c r="Y682" i="36"/>
  <c r="AA682" i="36"/>
  <c r="AC682" i="36"/>
  <c r="AE682" i="36"/>
  <c r="AG682" i="36"/>
  <c r="AI682" i="36"/>
  <c r="AK682" i="36"/>
  <c r="AM682" i="36"/>
  <c r="AO682" i="36"/>
  <c r="AQ682" i="36"/>
  <c r="AS682" i="36"/>
  <c r="AU682" i="36"/>
  <c r="AW682" i="36"/>
  <c r="AY682" i="36"/>
  <c r="BA682" i="36"/>
  <c r="K683" i="36"/>
  <c r="M683" i="36"/>
  <c r="O683" i="36"/>
  <c r="Q683" i="36"/>
  <c r="S683" i="36"/>
  <c r="U683" i="36"/>
  <c r="W683" i="36"/>
  <c r="Y683" i="36"/>
  <c r="AA683" i="36"/>
  <c r="AC683" i="36"/>
  <c r="AE683" i="36"/>
  <c r="AG683" i="36"/>
  <c r="AI683" i="36"/>
  <c r="AK683" i="36"/>
  <c r="AM683" i="36"/>
  <c r="AO683" i="36"/>
  <c r="AQ683" i="36"/>
  <c r="AS683" i="36"/>
  <c r="AU683" i="36"/>
  <c r="AW683" i="36"/>
  <c r="AY683" i="36"/>
  <c r="BA683" i="36"/>
  <c r="K684" i="36"/>
  <c r="M684" i="36"/>
  <c r="O684" i="36"/>
  <c r="Q684" i="36"/>
  <c r="S684" i="36"/>
  <c r="U684" i="36"/>
  <c r="W684" i="36"/>
  <c r="Y684" i="36"/>
  <c r="AA684" i="36"/>
  <c r="AC684" i="36"/>
  <c r="AE684" i="36"/>
  <c r="AG684" i="36"/>
  <c r="AI684" i="36"/>
  <c r="AK684" i="36"/>
  <c r="AM684" i="36"/>
  <c r="AO684" i="36"/>
  <c r="AQ684" i="36"/>
  <c r="AS684" i="36"/>
  <c r="AU684" i="36"/>
  <c r="AW684" i="36"/>
  <c r="AY684" i="36"/>
  <c r="BA684" i="36"/>
  <c r="K685" i="36"/>
  <c r="M685" i="36"/>
  <c r="O685" i="36"/>
  <c r="Q685" i="36"/>
  <c r="S685" i="36"/>
  <c r="U685" i="36"/>
  <c r="W685" i="36"/>
  <c r="Y685" i="36"/>
  <c r="AA685" i="36"/>
  <c r="AC685" i="36"/>
  <c r="AE685" i="36"/>
  <c r="AG685" i="36"/>
  <c r="AI685" i="36"/>
  <c r="AK685" i="36"/>
  <c r="AM685" i="36"/>
  <c r="AO685" i="36"/>
  <c r="AQ685" i="36"/>
  <c r="AS685" i="36"/>
  <c r="AU685" i="36"/>
  <c r="AW685" i="36"/>
  <c r="AY685" i="36"/>
  <c r="BA685" i="36"/>
  <c r="K686" i="36"/>
  <c r="M686" i="36"/>
  <c r="O686" i="36"/>
  <c r="Q686" i="36"/>
  <c r="S686" i="36"/>
  <c r="U686" i="36"/>
  <c r="W686" i="36"/>
  <c r="Y686" i="36"/>
  <c r="AA686" i="36"/>
  <c r="AC686" i="36"/>
  <c r="AE686" i="36"/>
  <c r="AG686" i="36"/>
  <c r="AI686" i="36"/>
  <c r="AK686" i="36"/>
  <c r="AM686" i="36"/>
  <c r="AO686" i="36"/>
  <c r="AQ686" i="36"/>
  <c r="AS686" i="36"/>
  <c r="AU686" i="36"/>
  <c r="AW686" i="36"/>
  <c r="AY686" i="36"/>
  <c r="BA686" i="36"/>
  <c r="K282" i="36"/>
  <c r="M282" i="36"/>
  <c r="O282" i="36"/>
  <c r="Q282" i="36"/>
  <c r="S282" i="36"/>
  <c r="U282" i="36"/>
  <c r="W282" i="36"/>
  <c r="Y282" i="36"/>
  <c r="AA282" i="36"/>
  <c r="AC282" i="36"/>
  <c r="AE282" i="36"/>
  <c r="AG282" i="36"/>
  <c r="AI282" i="36"/>
  <c r="AK282" i="36"/>
  <c r="AM282" i="36"/>
  <c r="AO282" i="36"/>
  <c r="AQ282" i="36"/>
  <c r="AS282" i="36"/>
  <c r="AU282" i="36"/>
  <c r="AW282" i="36"/>
  <c r="AY282" i="36"/>
  <c r="BA282" i="36"/>
  <c r="K283" i="36"/>
  <c r="M283" i="36"/>
  <c r="O283" i="36"/>
  <c r="Q283" i="36"/>
  <c r="S283" i="36"/>
  <c r="U283" i="36"/>
  <c r="W283" i="36"/>
  <c r="Y283" i="36"/>
  <c r="AA283" i="36"/>
  <c r="AC283" i="36"/>
  <c r="AE283" i="36"/>
  <c r="AG283" i="36"/>
  <c r="AI283" i="36"/>
  <c r="AK283" i="36"/>
  <c r="AM283" i="36"/>
  <c r="AO283" i="36"/>
  <c r="AQ283" i="36"/>
  <c r="AS283" i="36"/>
  <c r="AU283" i="36"/>
  <c r="AW283" i="36"/>
  <c r="AY283" i="36"/>
  <c r="BA283" i="36"/>
  <c r="K284" i="36"/>
  <c r="M284" i="36"/>
  <c r="O284" i="36"/>
  <c r="Q284" i="36"/>
  <c r="S284" i="36"/>
  <c r="U284" i="36"/>
  <c r="W284" i="36"/>
  <c r="Y284" i="36"/>
  <c r="AA284" i="36"/>
  <c r="AC284" i="36"/>
  <c r="AE284" i="36"/>
  <c r="AG284" i="36"/>
  <c r="AI284" i="36"/>
  <c r="AK284" i="36"/>
  <c r="AM284" i="36"/>
  <c r="AO284" i="36"/>
  <c r="AQ284" i="36"/>
  <c r="AS284" i="36"/>
  <c r="AU284" i="36"/>
  <c r="AW284" i="36"/>
  <c r="AY284" i="36"/>
  <c r="BA284" i="36"/>
  <c r="K285" i="36"/>
  <c r="M285" i="36"/>
  <c r="O285" i="36"/>
  <c r="Q285" i="36"/>
  <c r="S285" i="36"/>
  <c r="U285" i="36"/>
  <c r="W285" i="36"/>
  <c r="Y285" i="36"/>
  <c r="AA285" i="36"/>
  <c r="AC285" i="36"/>
  <c r="AE285" i="36"/>
  <c r="AG285" i="36"/>
  <c r="AI285" i="36"/>
  <c r="AK285" i="36"/>
  <c r="AM285" i="36"/>
  <c r="AO285" i="36"/>
  <c r="AQ285" i="36"/>
  <c r="AS285" i="36"/>
  <c r="AU285" i="36"/>
  <c r="AW285" i="36"/>
  <c r="AY285" i="36"/>
  <c r="BA285" i="36"/>
  <c r="K286" i="36"/>
  <c r="M286" i="36"/>
  <c r="O286" i="36"/>
  <c r="Q286" i="36"/>
  <c r="S286" i="36"/>
  <c r="U286" i="36"/>
  <c r="W286" i="36"/>
  <c r="Y286" i="36"/>
  <c r="AA286" i="36"/>
  <c r="AC286" i="36"/>
  <c r="AE286" i="36"/>
  <c r="AG286" i="36"/>
  <c r="AI286" i="36"/>
  <c r="AK286" i="36"/>
  <c r="AM286" i="36"/>
  <c r="AO286" i="36"/>
  <c r="AQ286" i="36"/>
  <c r="AS286" i="36"/>
  <c r="AU286" i="36"/>
  <c r="AW286" i="36"/>
  <c r="AY286" i="36"/>
  <c r="BA286" i="36"/>
  <c r="K287" i="36"/>
  <c r="M287" i="36"/>
  <c r="O287" i="36"/>
  <c r="Q287" i="36"/>
  <c r="S287" i="36"/>
  <c r="U287" i="36"/>
  <c r="W287" i="36"/>
  <c r="Y287" i="36"/>
  <c r="AA287" i="36"/>
  <c r="AC287" i="36"/>
  <c r="AE287" i="36"/>
  <c r="AG287" i="36"/>
  <c r="AI287" i="36"/>
  <c r="AK287" i="36"/>
  <c r="AM287" i="36"/>
  <c r="AO287" i="36"/>
  <c r="AQ287" i="36"/>
  <c r="AS287" i="36"/>
  <c r="AU287" i="36"/>
  <c r="AW287" i="36"/>
  <c r="AY287" i="36"/>
  <c r="BA287" i="36"/>
  <c r="K288" i="36"/>
  <c r="M288" i="36"/>
  <c r="O288" i="36"/>
  <c r="Q288" i="36"/>
  <c r="S288" i="36"/>
  <c r="U288" i="36"/>
  <c r="W288" i="36"/>
  <c r="Y288" i="36"/>
  <c r="AA288" i="36"/>
  <c r="AC288" i="36"/>
  <c r="AE288" i="36"/>
  <c r="AG288" i="36"/>
  <c r="AI288" i="36"/>
  <c r="AK288" i="36"/>
  <c r="AM288" i="36"/>
  <c r="AO288" i="36"/>
  <c r="AQ288" i="36"/>
  <c r="AS288" i="36"/>
  <c r="AU288" i="36"/>
  <c r="AW288" i="36"/>
  <c r="AY288" i="36"/>
  <c r="BA288" i="36"/>
  <c r="K289" i="36"/>
  <c r="M289" i="36"/>
  <c r="O289" i="36"/>
  <c r="Q289" i="36"/>
  <c r="S289" i="36"/>
  <c r="U289" i="36"/>
  <c r="W289" i="36"/>
  <c r="Y289" i="36"/>
  <c r="AA289" i="36"/>
  <c r="AC289" i="36"/>
  <c r="AE289" i="36"/>
  <c r="AG289" i="36"/>
  <c r="AI289" i="36"/>
  <c r="AK289" i="36"/>
  <c r="AM289" i="36"/>
  <c r="AO289" i="36"/>
  <c r="AQ289" i="36"/>
  <c r="AS289" i="36"/>
  <c r="AU289" i="36"/>
  <c r="AW289" i="36"/>
  <c r="AY289" i="36"/>
  <c r="BA289" i="36"/>
  <c r="K290" i="36"/>
  <c r="M290" i="36"/>
  <c r="O290" i="36"/>
  <c r="Q290" i="36"/>
  <c r="S290" i="36"/>
  <c r="U290" i="36"/>
  <c r="W290" i="36"/>
  <c r="Y290" i="36"/>
  <c r="AA290" i="36"/>
  <c r="AC290" i="36"/>
  <c r="AE290" i="36"/>
  <c r="AG290" i="36"/>
  <c r="AI290" i="36"/>
  <c r="AK290" i="36"/>
  <c r="AM290" i="36"/>
  <c r="AO290" i="36"/>
  <c r="AQ290" i="36"/>
  <c r="AS290" i="36"/>
  <c r="AU290" i="36"/>
  <c r="AW290" i="36"/>
  <c r="AY290" i="36"/>
  <c r="BA290" i="36"/>
  <c r="K291" i="36"/>
  <c r="M291" i="36"/>
  <c r="O291" i="36"/>
  <c r="Q291" i="36"/>
  <c r="S291" i="36"/>
  <c r="U291" i="36"/>
  <c r="W291" i="36"/>
  <c r="Y291" i="36"/>
  <c r="AA291" i="36"/>
  <c r="AC291" i="36"/>
  <c r="AE291" i="36"/>
  <c r="AG291" i="36"/>
  <c r="AI291" i="36"/>
  <c r="AK291" i="36"/>
  <c r="AM291" i="36"/>
  <c r="AO291" i="36"/>
  <c r="AQ291" i="36"/>
  <c r="AS291" i="36"/>
  <c r="AU291" i="36"/>
  <c r="AW291" i="36"/>
  <c r="AY291" i="36"/>
  <c r="BA291" i="36"/>
  <c r="K292" i="36"/>
  <c r="M292" i="36"/>
  <c r="O292" i="36"/>
  <c r="Q292" i="36"/>
  <c r="S292" i="36"/>
  <c r="U292" i="36"/>
  <c r="W292" i="36"/>
  <c r="Y292" i="36"/>
  <c r="AA292" i="36"/>
  <c r="AC292" i="36"/>
  <c r="AE292" i="36"/>
  <c r="AG292" i="36"/>
  <c r="AI292" i="36"/>
  <c r="AK292" i="36"/>
  <c r="AM292" i="36"/>
  <c r="AO292" i="36"/>
  <c r="AQ292" i="36"/>
  <c r="AS292" i="36"/>
  <c r="AU292" i="36"/>
  <c r="AW292" i="36"/>
  <c r="AY292" i="36"/>
  <c r="BA292" i="36"/>
  <c r="K293" i="36"/>
  <c r="M293" i="36"/>
  <c r="O293" i="36"/>
  <c r="Q293" i="36"/>
  <c r="S293" i="36"/>
  <c r="U293" i="36"/>
  <c r="W293" i="36"/>
  <c r="Y293" i="36"/>
  <c r="AA293" i="36"/>
  <c r="AC293" i="36"/>
  <c r="AE293" i="36"/>
  <c r="AG293" i="36"/>
  <c r="AI293" i="36"/>
  <c r="AK293" i="36"/>
  <c r="AM293" i="36"/>
  <c r="AO293" i="36"/>
  <c r="AQ293" i="36"/>
  <c r="AS293" i="36"/>
  <c r="AU293" i="36"/>
  <c r="AW293" i="36"/>
  <c r="AY293" i="36"/>
  <c r="BA293" i="36"/>
  <c r="K294" i="36"/>
  <c r="M294" i="36"/>
  <c r="O294" i="36"/>
  <c r="Q294" i="36"/>
  <c r="S294" i="36"/>
  <c r="U294" i="36"/>
  <c r="W294" i="36"/>
  <c r="Y294" i="36"/>
  <c r="AA294" i="36"/>
  <c r="AC294" i="36"/>
  <c r="AE294" i="36"/>
  <c r="AG294" i="36"/>
  <c r="AI294" i="36"/>
  <c r="AK294" i="36"/>
  <c r="AM294" i="36"/>
  <c r="AO294" i="36"/>
  <c r="AQ294" i="36"/>
  <c r="AS294" i="36"/>
  <c r="AU294" i="36"/>
  <c r="AW294" i="36"/>
  <c r="AY294" i="36"/>
  <c r="BA294" i="36"/>
  <c r="K295" i="36"/>
  <c r="M295" i="36"/>
  <c r="O295" i="36"/>
  <c r="Q295" i="36"/>
  <c r="S295" i="36"/>
  <c r="U295" i="36"/>
  <c r="W295" i="36"/>
  <c r="Y295" i="36"/>
  <c r="AA295" i="36"/>
  <c r="AC295" i="36"/>
  <c r="AE295" i="36"/>
  <c r="AG295" i="36"/>
  <c r="AI295" i="36"/>
  <c r="AK295" i="36"/>
  <c r="AM295" i="36"/>
  <c r="AO295" i="36"/>
  <c r="AQ295" i="36"/>
  <c r="AS295" i="36"/>
  <c r="AU295" i="36"/>
  <c r="AW295" i="36"/>
  <c r="AY295" i="36"/>
  <c r="BA295" i="36"/>
  <c r="K296" i="36"/>
  <c r="M296" i="36"/>
  <c r="O296" i="36"/>
  <c r="Q296" i="36"/>
  <c r="S296" i="36"/>
  <c r="U296" i="36"/>
  <c r="W296" i="36"/>
  <c r="Y296" i="36"/>
  <c r="AA296" i="36"/>
  <c r="AC296" i="36"/>
  <c r="AE296" i="36"/>
  <c r="AG296" i="36"/>
  <c r="AI296" i="36"/>
  <c r="AK296" i="36"/>
  <c r="AM296" i="36"/>
  <c r="AO296" i="36"/>
  <c r="AQ296" i="36"/>
  <c r="AS296" i="36"/>
  <c r="AU296" i="36"/>
  <c r="AW296" i="36"/>
  <c r="AY296" i="36"/>
  <c r="BA296" i="36"/>
  <c r="K297" i="36"/>
  <c r="M297" i="36"/>
  <c r="O297" i="36"/>
  <c r="Q297" i="36"/>
  <c r="S297" i="36"/>
  <c r="U297" i="36"/>
  <c r="W297" i="36"/>
  <c r="Y297" i="36"/>
  <c r="AA297" i="36"/>
  <c r="AC297" i="36"/>
  <c r="AE297" i="36"/>
  <c r="AG297" i="36"/>
  <c r="AI297" i="36"/>
  <c r="AK297" i="36"/>
  <c r="AM297" i="36"/>
  <c r="AO297" i="36"/>
  <c r="AQ297" i="36"/>
  <c r="AS297" i="36"/>
  <c r="AU297" i="36"/>
  <c r="AW297" i="36"/>
  <c r="AY297" i="36"/>
  <c r="BA297" i="36"/>
  <c r="K298" i="36"/>
  <c r="M298" i="36"/>
  <c r="O298" i="36"/>
  <c r="Q298" i="36"/>
  <c r="S298" i="36"/>
  <c r="U298" i="36"/>
  <c r="W298" i="36"/>
  <c r="Y298" i="36"/>
  <c r="AA298" i="36"/>
  <c r="AC298" i="36"/>
  <c r="AE298" i="36"/>
  <c r="AG298" i="36"/>
  <c r="AI298" i="36"/>
  <c r="AK298" i="36"/>
  <c r="AM298" i="36"/>
  <c r="AO298" i="36"/>
  <c r="AQ298" i="36"/>
  <c r="AS298" i="36"/>
  <c r="AU298" i="36"/>
  <c r="AW298" i="36"/>
  <c r="AY298" i="36"/>
  <c r="BA298" i="36"/>
  <c r="K299" i="36"/>
  <c r="M299" i="36"/>
  <c r="O299" i="36"/>
  <c r="Q299" i="36"/>
  <c r="S299" i="36"/>
  <c r="U299" i="36"/>
  <c r="W299" i="36"/>
  <c r="Y299" i="36"/>
  <c r="AA299" i="36"/>
  <c r="AC299" i="36"/>
  <c r="AE299" i="36"/>
  <c r="AG299" i="36"/>
  <c r="AI299" i="36"/>
  <c r="AK299" i="36"/>
  <c r="AM299" i="36"/>
  <c r="AO299" i="36"/>
  <c r="AQ299" i="36"/>
  <c r="AS299" i="36"/>
  <c r="AU299" i="36"/>
  <c r="AW299" i="36"/>
  <c r="AY299" i="36"/>
  <c r="BA299" i="36"/>
  <c r="K300" i="36"/>
  <c r="M300" i="36"/>
  <c r="O300" i="36"/>
  <c r="Q300" i="36"/>
  <c r="S300" i="36"/>
  <c r="U300" i="36"/>
  <c r="W300" i="36"/>
  <c r="Y300" i="36"/>
  <c r="AA300" i="36"/>
  <c r="AC300" i="36"/>
  <c r="AE300" i="36"/>
  <c r="AG300" i="36"/>
  <c r="AI300" i="36"/>
  <c r="AK300" i="36"/>
  <c r="AM300" i="36"/>
  <c r="AO300" i="36"/>
  <c r="AQ300" i="36"/>
  <c r="AS300" i="36"/>
  <c r="AU300" i="36"/>
  <c r="AW300" i="36"/>
  <c r="AY300" i="36"/>
  <c r="BA300" i="36"/>
  <c r="K301" i="36"/>
  <c r="M301" i="36"/>
  <c r="O301" i="36"/>
  <c r="Q301" i="36"/>
  <c r="S301" i="36"/>
  <c r="U301" i="36"/>
  <c r="W301" i="36"/>
  <c r="Y301" i="36"/>
  <c r="AA301" i="36"/>
  <c r="AC301" i="36"/>
  <c r="AE301" i="36"/>
  <c r="AG301" i="36"/>
  <c r="AI301" i="36"/>
  <c r="AK301" i="36"/>
  <c r="AM301" i="36"/>
  <c r="AO301" i="36"/>
  <c r="AQ301" i="36"/>
  <c r="AS301" i="36"/>
  <c r="AU301" i="36"/>
  <c r="AW301" i="36"/>
  <c r="AY301" i="36"/>
  <c r="BA301" i="36"/>
  <c r="K302" i="36"/>
  <c r="M302" i="36"/>
  <c r="O302" i="36"/>
  <c r="Q302" i="36"/>
  <c r="S302" i="36"/>
  <c r="U302" i="36"/>
  <c r="W302" i="36"/>
  <c r="Y302" i="36"/>
  <c r="AA302" i="36"/>
  <c r="AC302" i="36"/>
  <c r="AE302" i="36"/>
  <c r="AG302" i="36"/>
  <c r="AI302" i="36"/>
  <c r="AK302" i="36"/>
  <c r="AM302" i="36"/>
  <c r="AO302" i="36"/>
  <c r="AQ302" i="36"/>
  <c r="AS302" i="36"/>
  <c r="AU302" i="36"/>
  <c r="AW302" i="36"/>
  <c r="AY302" i="36"/>
  <c r="BA302" i="36"/>
  <c r="K303" i="36"/>
  <c r="M303" i="36"/>
  <c r="O303" i="36"/>
  <c r="Q303" i="36"/>
  <c r="S303" i="36"/>
  <c r="U303" i="36"/>
  <c r="W303" i="36"/>
  <c r="Y303" i="36"/>
  <c r="AA303" i="36"/>
  <c r="AC303" i="36"/>
  <c r="AE303" i="36"/>
  <c r="AG303" i="36"/>
  <c r="AI303" i="36"/>
  <c r="AK303" i="36"/>
  <c r="AM303" i="36"/>
  <c r="AO303" i="36"/>
  <c r="AQ303" i="36"/>
  <c r="AS303" i="36"/>
  <c r="AU303" i="36"/>
  <c r="AW303" i="36"/>
  <c r="AY303" i="36"/>
  <c r="BA303" i="36"/>
  <c r="K304" i="36"/>
  <c r="M304" i="36"/>
  <c r="O304" i="36"/>
  <c r="Q304" i="36"/>
  <c r="S304" i="36"/>
  <c r="U304" i="36"/>
  <c r="W304" i="36"/>
  <c r="Y304" i="36"/>
  <c r="AA304" i="36"/>
  <c r="AC304" i="36"/>
  <c r="AE304" i="36"/>
  <c r="AG304" i="36"/>
  <c r="AI304" i="36"/>
  <c r="AK304" i="36"/>
  <c r="AM304" i="36"/>
  <c r="AO304" i="36"/>
  <c r="AQ304" i="36"/>
  <c r="AS304" i="36"/>
  <c r="AU304" i="36"/>
  <c r="AW304" i="36"/>
  <c r="AY304" i="36"/>
  <c r="BA304" i="36"/>
  <c r="K305" i="36"/>
  <c r="M305" i="36"/>
  <c r="O305" i="36"/>
  <c r="Q305" i="36"/>
  <c r="S305" i="36"/>
  <c r="U305" i="36"/>
  <c r="W305" i="36"/>
  <c r="Y305" i="36"/>
  <c r="AA305" i="36"/>
  <c r="AC305" i="36"/>
  <c r="AE305" i="36"/>
  <c r="AG305" i="36"/>
  <c r="AI305" i="36"/>
  <c r="AK305" i="36"/>
  <c r="AM305" i="36"/>
  <c r="AO305" i="36"/>
  <c r="AQ305" i="36"/>
  <c r="AS305" i="36"/>
  <c r="AU305" i="36"/>
  <c r="AW305" i="36"/>
  <c r="AY305" i="36"/>
  <c r="BA305" i="36"/>
  <c r="K306" i="36"/>
  <c r="M306" i="36"/>
  <c r="O306" i="36"/>
  <c r="Q306" i="36"/>
  <c r="S306" i="36"/>
  <c r="U306" i="36"/>
  <c r="W306" i="36"/>
  <c r="Y306" i="36"/>
  <c r="AA306" i="36"/>
  <c r="AC306" i="36"/>
  <c r="AE306" i="36"/>
  <c r="AG306" i="36"/>
  <c r="AI306" i="36"/>
  <c r="AK306" i="36"/>
  <c r="AM306" i="36"/>
  <c r="AO306" i="36"/>
  <c r="AQ306" i="36"/>
  <c r="AS306" i="36"/>
  <c r="AU306" i="36"/>
  <c r="AW306" i="36"/>
  <c r="AY306" i="36"/>
  <c r="BA306" i="36"/>
  <c r="K307" i="36"/>
  <c r="M307" i="36"/>
  <c r="O307" i="36"/>
  <c r="Q307" i="36"/>
  <c r="S307" i="36"/>
  <c r="U307" i="36"/>
  <c r="W307" i="36"/>
  <c r="Y307" i="36"/>
  <c r="AA307" i="36"/>
  <c r="AC307" i="36"/>
  <c r="AE307" i="36"/>
  <c r="AG307" i="36"/>
  <c r="AI307" i="36"/>
  <c r="AK307" i="36"/>
  <c r="AM307" i="36"/>
  <c r="AO307" i="36"/>
  <c r="AQ307" i="36"/>
  <c r="AS307" i="36"/>
  <c r="AU307" i="36"/>
  <c r="AW307" i="36"/>
  <c r="AY307" i="36"/>
  <c r="BA307" i="36"/>
  <c r="K308" i="36"/>
  <c r="M308" i="36"/>
  <c r="O308" i="36"/>
  <c r="Q308" i="36"/>
  <c r="S308" i="36"/>
  <c r="U308" i="36"/>
  <c r="W308" i="36"/>
  <c r="Y308" i="36"/>
  <c r="AA308" i="36"/>
  <c r="AC308" i="36"/>
  <c r="AE308" i="36"/>
  <c r="AG308" i="36"/>
  <c r="AI308" i="36"/>
  <c r="AK308" i="36"/>
  <c r="AM308" i="36"/>
  <c r="AO308" i="36"/>
  <c r="AQ308" i="36"/>
  <c r="AS308" i="36"/>
  <c r="AU308" i="36"/>
  <c r="AW308" i="36"/>
  <c r="AY308" i="36"/>
  <c r="BA308" i="36"/>
  <c r="K309" i="36"/>
  <c r="M309" i="36"/>
  <c r="O309" i="36"/>
  <c r="Q309" i="36"/>
  <c r="S309" i="36"/>
  <c r="U309" i="36"/>
  <c r="W309" i="36"/>
  <c r="Y309" i="36"/>
  <c r="AA309" i="36"/>
  <c r="AC309" i="36"/>
  <c r="AE309" i="36"/>
  <c r="AG309" i="36"/>
  <c r="AI309" i="36"/>
  <c r="AK309" i="36"/>
  <c r="AM309" i="36"/>
  <c r="AO309" i="36"/>
  <c r="AQ309" i="36"/>
  <c r="AS309" i="36"/>
  <c r="AU309" i="36"/>
  <c r="AW309" i="36"/>
  <c r="AY309" i="36"/>
  <c r="BA309" i="36"/>
  <c r="K310" i="36"/>
  <c r="M310" i="36"/>
  <c r="O310" i="36"/>
  <c r="Q310" i="36"/>
  <c r="S310" i="36"/>
  <c r="U310" i="36"/>
  <c r="W310" i="36"/>
  <c r="Y310" i="36"/>
  <c r="AA310" i="36"/>
  <c r="AC310" i="36"/>
  <c r="AE310" i="36"/>
  <c r="AG310" i="36"/>
  <c r="AI310" i="36"/>
  <c r="AK310" i="36"/>
  <c r="AM310" i="36"/>
  <c r="AO310" i="36"/>
  <c r="AQ310" i="36"/>
  <c r="AS310" i="36"/>
  <c r="AU310" i="36"/>
  <c r="AW310" i="36"/>
  <c r="AY310" i="36"/>
  <c r="BA310" i="36"/>
  <c r="K311" i="36"/>
  <c r="M311" i="36"/>
  <c r="O311" i="36"/>
  <c r="Q311" i="36"/>
  <c r="S311" i="36"/>
  <c r="U311" i="36"/>
  <c r="W311" i="36"/>
  <c r="Y311" i="36"/>
  <c r="AA311" i="36"/>
  <c r="AC311" i="36"/>
  <c r="AE311" i="36"/>
  <c r="AG311" i="36"/>
  <c r="AI311" i="36"/>
  <c r="AK311" i="36"/>
  <c r="AM311" i="36"/>
  <c r="AO311" i="36"/>
  <c r="AQ311" i="36"/>
  <c r="AS311" i="36"/>
  <c r="AU311" i="36"/>
  <c r="AW311" i="36"/>
  <c r="AY311" i="36"/>
  <c r="BA311" i="36"/>
  <c r="K312" i="36"/>
  <c r="M312" i="36"/>
  <c r="O312" i="36"/>
  <c r="Q312" i="36"/>
  <c r="S312" i="36"/>
  <c r="U312" i="36"/>
  <c r="W312" i="36"/>
  <c r="Y312" i="36"/>
  <c r="AA312" i="36"/>
  <c r="AC312" i="36"/>
  <c r="AE312" i="36"/>
  <c r="AG312" i="36"/>
  <c r="AI312" i="36"/>
  <c r="AK312" i="36"/>
  <c r="AM312" i="36"/>
  <c r="AO312" i="36"/>
  <c r="AQ312" i="36"/>
  <c r="AS312" i="36"/>
  <c r="AU312" i="36"/>
  <c r="AW312" i="36"/>
  <c r="AY312" i="36"/>
  <c r="BA312" i="36"/>
  <c r="K313" i="36"/>
  <c r="M313" i="36"/>
  <c r="O313" i="36"/>
  <c r="Q313" i="36"/>
  <c r="S313" i="36"/>
  <c r="U313" i="36"/>
  <c r="W313" i="36"/>
  <c r="Y313" i="36"/>
  <c r="AA313" i="36"/>
  <c r="AC313" i="36"/>
  <c r="AE313" i="36"/>
  <c r="AG313" i="36"/>
  <c r="AI313" i="36"/>
  <c r="AK313" i="36"/>
  <c r="AM313" i="36"/>
  <c r="AO313" i="36"/>
  <c r="AQ313" i="36"/>
  <c r="AS313" i="36"/>
  <c r="AU313" i="36"/>
  <c r="AW313" i="36"/>
  <c r="AY313" i="36"/>
  <c r="BA313" i="36"/>
  <c r="K314" i="36"/>
  <c r="M314" i="36"/>
  <c r="O314" i="36"/>
  <c r="Q314" i="36"/>
  <c r="S314" i="36"/>
  <c r="U314" i="36"/>
  <c r="W314" i="36"/>
  <c r="Y314" i="36"/>
  <c r="AA314" i="36"/>
  <c r="AC314" i="36"/>
  <c r="AE314" i="36"/>
  <c r="AG314" i="36"/>
  <c r="AI314" i="36"/>
  <c r="AK314" i="36"/>
  <c r="AM314" i="36"/>
  <c r="AO314" i="36"/>
  <c r="AQ314" i="36"/>
  <c r="AS314" i="36"/>
  <c r="AU314" i="36"/>
  <c r="AW314" i="36"/>
  <c r="AY314" i="36"/>
  <c r="BA314" i="36"/>
  <c r="K315" i="36"/>
  <c r="M315" i="36"/>
  <c r="O315" i="36"/>
  <c r="Q315" i="36"/>
  <c r="S315" i="36"/>
  <c r="U315" i="36"/>
  <c r="W315" i="36"/>
  <c r="Y315" i="36"/>
  <c r="AA315" i="36"/>
  <c r="AC315" i="36"/>
  <c r="AE315" i="36"/>
  <c r="AG315" i="36"/>
  <c r="AI315" i="36"/>
  <c r="AK315" i="36"/>
  <c r="AM315" i="36"/>
  <c r="AO315" i="36"/>
  <c r="AQ315" i="36"/>
  <c r="AS315" i="36"/>
  <c r="AU315" i="36"/>
  <c r="AW315" i="36"/>
  <c r="AY315" i="36"/>
  <c r="BA315" i="36"/>
  <c r="K316" i="36"/>
  <c r="M316" i="36"/>
  <c r="O316" i="36"/>
  <c r="Q316" i="36"/>
  <c r="S316" i="36"/>
  <c r="U316" i="36"/>
  <c r="W316" i="36"/>
  <c r="Y316" i="36"/>
  <c r="AA316" i="36"/>
  <c r="AC316" i="36"/>
  <c r="AE316" i="36"/>
  <c r="AG316" i="36"/>
  <c r="AI316" i="36"/>
  <c r="AK316" i="36"/>
  <c r="AM316" i="36"/>
  <c r="AO316" i="36"/>
  <c r="AQ316" i="36"/>
  <c r="AS316" i="36"/>
  <c r="AU316" i="36"/>
  <c r="AW316" i="36"/>
  <c r="AY316" i="36"/>
  <c r="BA316" i="36"/>
  <c r="K317" i="36"/>
  <c r="M317" i="36"/>
  <c r="O317" i="36"/>
  <c r="Q317" i="36"/>
  <c r="S317" i="36"/>
  <c r="U317" i="36"/>
  <c r="W317" i="36"/>
  <c r="Y317" i="36"/>
  <c r="AA317" i="36"/>
  <c r="AC317" i="36"/>
  <c r="AE317" i="36"/>
  <c r="AG317" i="36"/>
  <c r="AI317" i="36"/>
  <c r="AK317" i="36"/>
  <c r="AM317" i="36"/>
  <c r="AO317" i="36"/>
  <c r="AQ317" i="36"/>
  <c r="AS317" i="36"/>
  <c r="AU317" i="36"/>
  <c r="AW317" i="36"/>
  <c r="AY317" i="36"/>
  <c r="BA317" i="36"/>
  <c r="K318" i="36"/>
  <c r="M318" i="36"/>
  <c r="O318" i="36"/>
  <c r="Q318" i="36"/>
  <c r="S318" i="36"/>
  <c r="U318" i="36"/>
  <c r="W318" i="36"/>
  <c r="Y318" i="36"/>
  <c r="AA318" i="36"/>
  <c r="AC318" i="36"/>
  <c r="AE318" i="36"/>
  <c r="AG318" i="36"/>
  <c r="AI318" i="36"/>
  <c r="AK318" i="36"/>
  <c r="AM318" i="36"/>
  <c r="AO318" i="36"/>
  <c r="AQ318" i="36"/>
  <c r="AS318" i="36"/>
  <c r="AU318" i="36"/>
  <c r="AW318" i="36"/>
  <c r="AY318" i="36"/>
  <c r="BA318" i="36"/>
  <c r="K319" i="36"/>
  <c r="M319" i="36"/>
  <c r="O319" i="36"/>
  <c r="Q319" i="36"/>
  <c r="S319" i="36"/>
  <c r="U319" i="36"/>
  <c r="W319" i="36"/>
  <c r="Y319" i="36"/>
  <c r="AA319" i="36"/>
  <c r="AC319" i="36"/>
  <c r="AE319" i="36"/>
  <c r="AG319" i="36"/>
  <c r="AI319" i="36"/>
  <c r="AK319" i="36"/>
  <c r="AM319" i="36"/>
  <c r="AO319" i="36"/>
  <c r="AQ319" i="36"/>
  <c r="AS319" i="36"/>
  <c r="AU319" i="36"/>
  <c r="AW319" i="36"/>
  <c r="AY319" i="36"/>
  <c r="BA319" i="36"/>
  <c r="K320" i="36"/>
  <c r="M320" i="36"/>
  <c r="O320" i="36"/>
  <c r="Q320" i="36"/>
  <c r="S320" i="36"/>
  <c r="U320" i="36"/>
  <c r="W320" i="36"/>
  <c r="Y320" i="36"/>
  <c r="AA320" i="36"/>
  <c r="AC320" i="36"/>
  <c r="AE320" i="36"/>
  <c r="AG320" i="36"/>
  <c r="AI320" i="36"/>
  <c r="AK320" i="36"/>
  <c r="AM320" i="36"/>
  <c r="AO320" i="36"/>
  <c r="AQ320" i="36"/>
  <c r="AS320" i="36"/>
  <c r="AU320" i="36"/>
  <c r="AW320" i="36"/>
  <c r="AY320" i="36"/>
  <c r="BA320" i="36"/>
  <c r="K321" i="36"/>
  <c r="M321" i="36"/>
  <c r="O321" i="36"/>
  <c r="Q321" i="36"/>
  <c r="S321" i="36"/>
  <c r="U321" i="36"/>
  <c r="W321" i="36"/>
  <c r="Y321" i="36"/>
  <c r="AA321" i="36"/>
  <c r="AC321" i="36"/>
  <c r="AE321" i="36"/>
  <c r="AG321" i="36"/>
  <c r="AI321" i="36"/>
  <c r="AK321" i="36"/>
  <c r="AM321" i="36"/>
  <c r="AO321" i="36"/>
  <c r="AQ321" i="36"/>
  <c r="AS321" i="36"/>
  <c r="AU321" i="36"/>
  <c r="AW321" i="36"/>
  <c r="AY321" i="36"/>
  <c r="BA321" i="36"/>
  <c r="K322" i="36"/>
  <c r="M322" i="36"/>
  <c r="O322" i="36"/>
  <c r="Q322" i="36"/>
  <c r="S322" i="36"/>
  <c r="U322" i="36"/>
  <c r="W322" i="36"/>
  <c r="Y322" i="36"/>
  <c r="AA322" i="36"/>
  <c r="AC322" i="36"/>
  <c r="AE322" i="36"/>
  <c r="AG322" i="36"/>
  <c r="AI322" i="36"/>
  <c r="AK322" i="36"/>
  <c r="AM322" i="36"/>
  <c r="AO322" i="36"/>
  <c r="AQ322" i="36"/>
  <c r="AS322" i="36"/>
  <c r="AU322" i="36"/>
  <c r="AW322" i="36"/>
  <c r="AY322" i="36"/>
  <c r="BA322" i="36"/>
  <c r="K323" i="36"/>
  <c r="M323" i="36"/>
  <c r="O323" i="36"/>
  <c r="Q323" i="36"/>
  <c r="S323" i="36"/>
  <c r="U323" i="36"/>
  <c r="W323" i="36"/>
  <c r="Y323" i="36"/>
  <c r="AA323" i="36"/>
  <c r="AC323" i="36"/>
  <c r="AE323" i="36"/>
  <c r="AG323" i="36"/>
  <c r="AI323" i="36"/>
  <c r="AK323" i="36"/>
  <c r="AM323" i="36"/>
  <c r="AO323" i="36"/>
  <c r="AQ323" i="36"/>
  <c r="AS323" i="36"/>
  <c r="AU323" i="36"/>
  <c r="AW323" i="36"/>
  <c r="AY323" i="36"/>
  <c r="BA323" i="36"/>
  <c r="K324" i="36"/>
  <c r="M324" i="36"/>
  <c r="O324" i="36"/>
  <c r="Q324" i="36"/>
  <c r="S324" i="36"/>
  <c r="U324" i="36"/>
  <c r="W324" i="36"/>
  <c r="Y324" i="36"/>
  <c r="AA324" i="36"/>
  <c r="AC324" i="36"/>
  <c r="AE324" i="36"/>
  <c r="AG324" i="36"/>
  <c r="AI324" i="36"/>
  <c r="AK324" i="36"/>
  <c r="AM324" i="36"/>
  <c r="AO324" i="36"/>
  <c r="AQ324" i="36"/>
  <c r="AS324" i="36"/>
  <c r="AU324" i="36"/>
  <c r="AW324" i="36"/>
  <c r="AY324" i="36"/>
  <c r="BA324" i="36"/>
  <c r="K325" i="36"/>
  <c r="M325" i="36"/>
  <c r="O325" i="36"/>
  <c r="Q325" i="36"/>
  <c r="S325" i="36"/>
  <c r="U325" i="36"/>
  <c r="W325" i="36"/>
  <c r="Y325" i="36"/>
  <c r="AA325" i="36"/>
  <c r="AC325" i="36"/>
  <c r="AE325" i="36"/>
  <c r="AG325" i="36"/>
  <c r="AI325" i="36"/>
  <c r="AK325" i="36"/>
  <c r="AM325" i="36"/>
  <c r="AO325" i="36"/>
  <c r="AQ325" i="36"/>
  <c r="AS325" i="36"/>
  <c r="AU325" i="36"/>
  <c r="AW325" i="36"/>
  <c r="AY325" i="36"/>
  <c r="BA325" i="36"/>
  <c r="K326" i="36"/>
  <c r="M326" i="36"/>
  <c r="O326" i="36"/>
  <c r="Q326" i="36"/>
  <c r="S326" i="36"/>
  <c r="U326" i="36"/>
  <c r="W326" i="36"/>
  <c r="Y326" i="36"/>
  <c r="AA326" i="36"/>
  <c r="AC326" i="36"/>
  <c r="AE326" i="36"/>
  <c r="AG326" i="36"/>
  <c r="AI326" i="36"/>
  <c r="AK326" i="36"/>
  <c r="AM326" i="36"/>
  <c r="AO326" i="36"/>
  <c r="AQ326" i="36"/>
  <c r="AS326" i="36"/>
  <c r="AU326" i="36"/>
  <c r="AW326" i="36"/>
  <c r="AY326" i="36"/>
  <c r="BA326" i="36"/>
  <c r="K327" i="36"/>
  <c r="M327" i="36"/>
  <c r="O327" i="36"/>
  <c r="Q327" i="36"/>
  <c r="S327" i="36"/>
  <c r="U327" i="36"/>
  <c r="W327" i="36"/>
  <c r="Y327" i="36"/>
  <c r="AA327" i="36"/>
  <c r="AC327" i="36"/>
  <c r="AE327" i="36"/>
  <c r="AG327" i="36"/>
  <c r="AI327" i="36"/>
  <c r="AK327" i="36"/>
  <c r="AM327" i="36"/>
  <c r="AO327" i="36"/>
  <c r="AQ327" i="36"/>
  <c r="AS327" i="36"/>
  <c r="AU327" i="36"/>
  <c r="AW327" i="36"/>
  <c r="AY327" i="36"/>
  <c r="BA327" i="36"/>
  <c r="K328" i="36"/>
  <c r="M328" i="36"/>
  <c r="O328" i="36"/>
  <c r="Q328" i="36"/>
  <c r="S328" i="36"/>
  <c r="U328" i="36"/>
  <c r="W328" i="36"/>
  <c r="Y328" i="36"/>
  <c r="AA328" i="36"/>
  <c r="AC328" i="36"/>
  <c r="AE328" i="36"/>
  <c r="AG328" i="36"/>
  <c r="AI328" i="36"/>
  <c r="AK328" i="36"/>
  <c r="AM328" i="36"/>
  <c r="AO328" i="36"/>
  <c r="AQ328" i="36"/>
  <c r="AS328" i="36"/>
  <c r="AU328" i="36"/>
  <c r="AW328" i="36"/>
  <c r="AY328" i="36"/>
  <c r="BA328" i="36"/>
  <c r="K329" i="36"/>
  <c r="M329" i="36"/>
  <c r="O329" i="36"/>
  <c r="Q329" i="36"/>
  <c r="S329" i="36"/>
  <c r="U329" i="36"/>
  <c r="W329" i="36"/>
  <c r="Y329" i="36"/>
  <c r="AA329" i="36"/>
  <c r="AC329" i="36"/>
  <c r="AE329" i="36"/>
  <c r="AG329" i="36"/>
  <c r="AI329" i="36"/>
  <c r="AK329" i="36"/>
  <c r="AM329" i="36"/>
  <c r="AO329" i="36"/>
  <c r="AQ329" i="36"/>
  <c r="AS329" i="36"/>
  <c r="AU329" i="36"/>
  <c r="AW329" i="36"/>
  <c r="AY329" i="36"/>
  <c r="BA329" i="36"/>
  <c r="K330" i="36"/>
  <c r="M330" i="36"/>
  <c r="O330" i="36"/>
  <c r="Q330" i="36"/>
  <c r="S330" i="36"/>
  <c r="U330" i="36"/>
  <c r="W330" i="36"/>
  <c r="Y330" i="36"/>
  <c r="AA330" i="36"/>
  <c r="AC330" i="36"/>
  <c r="AE330" i="36"/>
  <c r="AG330" i="36"/>
  <c r="AI330" i="36"/>
  <c r="AK330" i="36"/>
  <c r="AM330" i="36"/>
  <c r="AO330" i="36"/>
  <c r="AQ330" i="36"/>
  <c r="AS330" i="36"/>
  <c r="AU330" i="36"/>
  <c r="AW330" i="36"/>
  <c r="AY330" i="36"/>
  <c r="BA330" i="36"/>
  <c r="K331" i="36"/>
  <c r="M331" i="36"/>
  <c r="O331" i="36"/>
  <c r="Q331" i="36"/>
  <c r="S331" i="36"/>
  <c r="U331" i="36"/>
  <c r="W331" i="36"/>
  <c r="Y331" i="36"/>
  <c r="AA331" i="36"/>
  <c r="AC331" i="36"/>
  <c r="AE331" i="36"/>
  <c r="AG331" i="36"/>
  <c r="AI331" i="36"/>
  <c r="AK331" i="36"/>
  <c r="AM331" i="36"/>
  <c r="AO331" i="36"/>
  <c r="AQ331" i="36"/>
  <c r="AS331" i="36"/>
  <c r="AU331" i="36"/>
  <c r="AW331" i="36"/>
  <c r="AY331" i="36"/>
  <c r="BA331" i="36"/>
  <c r="K332" i="36"/>
  <c r="M332" i="36"/>
  <c r="O332" i="36"/>
  <c r="Q332" i="36"/>
  <c r="S332" i="36"/>
  <c r="U332" i="36"/>
  <c r="W332" i="36"/>
  <c r="Y332" i="36"/>
  <c r="AA332" i="36"/>
  <c r="AC332" i="36"/>
  <c r="AE332" i="36"/>
  <c r="AG332" i="36"/>
  <c r="AI332" i="36"/>
  <c r="AK332" i="36"/>
  <c r="AM332" i="36"/>
  <c r="AO332" i="36"/>
  <c r="AQ332" i="36"/>
  <c r="AS332" i="36"/>
  <c r="AU332" i="36"/>
  <c r="AW332" i="36"/>
  <c r="AY332" i="36"/>
  <c r="BA332" i="36"/>
  <c r="K333" i="36"/>
  <c r="M333" i="36"/>
  <c r="O333" i="36"/>
  <c r="Q333" i="36"/>
  <c r="S333" i="36"/>
  <c r="U333" i="36"/>
  <c r="W333" i="36"/>
  <c r="Y333" i="36"/>
  <c r="AA333" i="36"/>
  <c r="AC333" i="36"/>
  <c r="AE333" i="36"/>
  <c r="AG333" i="36"/>
  <c r="AI333" i="36"/>
  <c r="AK333" i="36"/>
  <c r="AM333" i="36"/>
  <c r="AO333" i="36"/>
  <c r="AQ333" i="36"/>
  <c r="AS333" i="36"/>
  <c r="AU333" i="36"/>
  <c r="AW333" i="36"/>
  <c r="AY333" i="36"/>
  <c r="BA333" i="36"/>
  <c r="K334" i="36"/>
  <c r="M334" i="36"/>
  <c r="O334" i="36"/>
  <c r="Q334" i="36"/>
  <c r="S334" i="36"/>
  <c r="U334" i="36"/>
  <c r="W334" i="36"/>
  <c r="Y334" i="36"/>
  <c r="AA334" i="36"/>
  <c r="AC334" i="36"/>
  <c r="AE334" i="36"/>
  <c r="AG334" i="36"/>
  <c r="AI334" i="36"/>
  <c r="AK334" i="36"/>
  <c r="AM334" i="36"/>
  <c r="AO334" i="36"/>
  <c r="AQ334" i="36"/>
  <c r="AS334" i="36"/>
  <c r="AU334" i="36"/>
  <c r="AW334" i="36"/>
  <c r="AY334" i="36"/>
  <c r="BA334" i="36"/>
  <c r="K335" i="36"/>
  <c r="M335" i="36"/>
  <c r="O335" i="36"/>
  <c r="Q335" i="36"/>
  <c r="S335" i="36"/>
  <c r="U335" i="36"/>
  <c r="W335" i="36"/>
  <c r="Y335" i="36"/>
  <c r="AA335" i="36"/>
  <c r="AC335" i="36"/>
  <c r="AE335" i="36"/>
  <c r="AG335" i="36"/>
  <c r="AI335" i="36"/>
  <c r="AK335" i="36"/>
  <c r="AM335" i="36"/>
  <c r="AO335" i="36"/>
  <c r="AQ335" i="36"/>
  <c r="AS335" i="36"/>
  <c r="AU335" i="36"/>
  <c r="AW335" i="36"/>
  <c r="AY335" i="36"/>
  <c r="BA335" i="36"/>
  <c r="K336" i="36"/>
  <c r="M336" i="36"/>
  <c r="O336" i="36"/>
  <c r="Q336" i="36"/>
  <c r="S336" i="36"/>
  <c r="U336" i="36"/>
  <c r="W336" i="36"/>
  <c r="Y336" i="36"/>
  <c r="AA336" i="36"/>
  <c r="AC336" i="36"/>
  <c r="AE336" i="36"/>
  <c r="AG336" i="36"/>
  <c r="AI336" i="36"/>
  <c r="AK336" i="36"/>
  <c r="AM336" i="36"/>
  <c r="AO336" i="36"/>
  <c r="AQ336" i="36"/>
  <c r="AS336" i="36"/>
  <c r="AU336" i="36"/>
  <c r="AW336" i="36"/>
  <c r="AY336" i="36"/>
  <c r="BA336" i="36"/>
  <c r="K337" i="36"/>
  <c r="M337" i="36"/>
  <c r="O337" i="36"/>
  <c r="Q337" i="36"/>
  <c r="S337" i="36"/>
  <c r="U337" i="36"/>
  <c r="W337" i="36"/>
  <c r="Y337" i="36"/>
  <c r="AA337" i="36"/>
  <c r="AC337" i="36"/>
  <c r="AE337" i="36"/>
  <c r="AG337" i="36"/>
  <c r="AI337" i="36"/>
  <c r="AK337" i="36"/>
  <c r="AM337" i="36"/>
  <c r="AO337" i="36"/>
  <c r="AQ337" i="36"/>
  <c r="AS337" i="36"/>
  <c r="AU337" i="36"/>
  <c r="AW337" i="36"/>
  <c r="AY337" i="36"/>
  <c r="BA337" i="36"/>
  <c r="K338" i="36"/>
  <c r="M338" i="36"/>
  <c r="O338" i="36"/>
  <c r="Q338" i="36"/>
  <c r="S338" i="36"/>
  <c r="U338" i="36"/>
  <c r="W338" i="36"/>
  <c r="Y338" i="36"/>
  <c r="AA338" i="36"/>
  <c r="AC338" i="36"/>
  <c r="AE338" i="36"/>
  <c r="AG338" i="36"/>
  <c r="AI338" i="36"/>
  <c r="AK338" i="36"/>
  <c r="AM338" i="36"/>
  <c r="AO338" i="36"/>
  <c r="AQ338" i="36"/>
  <c r="AS338" i="36"/>
  <c r="AU338" i="36"/>
  <c r="AW338" i="36"/>
  <c r="AY338" i="36"/>
  <c r="BA338" i="36"/>
  <c r="K339" i="36"/>
  <c r="M339" i="36"/>
  <c r="O339" i="36"/>
  <c r="Q339" i="36"/>
  <c r="S339" i="36"/>
  <c r="U339" i="36"/>
  <c r="W339" i="36"/>
  <c r="Y339" i="36"/>
  <c r="AA339" i="36"/>
  <c r="AC339" i="36"/>
  <c r="AE339" i="36"/>
  <c r="AG339" i="36"/>
  <c r="AI339" i="36"/>
  <c r="AK339" i="36"/>
  <c r="AM339" i="36"/>
  <c r="AO339" i="36"/>
  <c r="AQ339" i="36"/>
  <c r="AS339" i="36"/>
  <c r="AU339" i="36"/>
  <c r="AW339" i="36"/>
  <c r="AY339" i="36"/>
  <c r="BA339" i="36"/>
  <c r="K340" i="36"/>
  <c r="M340" i="36"/>
  <c r="O340" i="36"/>
  <c r="Q340" i="36"/>
  <c r="S340" i="36"/>
  <c r="U340" i="36"/>
  <c r="W340" i="36"/>
  <c r="Y340" i="36"/>
  <c r="AA340" i="36"/>
  <c r="AC340" i="36"/>
  <c r="AE340" i="36"/>
  <c r="AG340" i="36"/>
  <c r="AI340" i="36"/>
  <c r="AK340" i="36"/>
  <c r="AM340" i="36"/>
  <c r="AO340" i="36"/>
  <c r="AQ340" i="36"/>
  <c r="AS340" i="36"/>
  <c r="AU340" i="36"/>
  <c r="AW340" i="36"/>
  <c r="AY340" i="36"/>
  <c r="BA340" i="36"/>
  <c r="K341" i="36"/>
  <c r="M341" i="36"/>
  <c r="O341" i="36"/>
  <c r="Q341" i="36"/>
  <c r="S341" i="36"/>
  <c r="U341" i="36"/>
  <c r="W341" i="36"/>
  <c r="Y341" i="36"/>
  <c r="AA341" i="36"/>
  <c r="AC341" i="36"/>
  <c r="AE341" i="36"/>
  <c r="AG341" i="36"/>
  <c r="AI341" i="36"/>
  <c r="AK341" i="36"/>
  <c r="AM341" i="36"/>
  <c r="AO341" i="36"/>
  <c r="AQ341" i="36"/>
  <c r="AS341" i="36"/>
  <c r="AU341" i="36"/>
  <c r="AW341" i="36"/>
  <c r="AY341" i="36"/>
  <c r="BA341" i="36"/>
  <c r="K342" i="36"/>
  <c r="M342" i="36"/>
  <c r="O342" i="36"/>
  <c r="Q342" i="36"/>
  <c r="S342" i="36"/>
  <c r="U342" i="36"/>
  <c r="W342" i="36"/>
  <c r="Y342" i="36"/>
  <c r="AA342" i="36"/>
  <c r="AC342" i="36"/>
  <c r="AE342" i="36"/>
  <c r="AG342" i="36"/>
  <c r="AI342" i="36"/>
  <c r="AK342" i="36"/>
  <c r="AM342" i="36"/>
  <c r="AO342" i="36"/>
  <c r="AQ342" i="36"/>
  <c r="AS342" i="36"/>
  <c r="AU342" i="36"/>
  <c r="AW342" i="36"/>
  <c r="AY342" i="36"/>
  <c r="BA342" i="36"/>
  <c r="K343" i="36"/>
  <c r="M343" i="36"/>
  <c r="O343" i="36"/>
  <c r="Q343" i="36"/>
  <c r="S343" i="36"/>
  <c r="U343" i="36"/>
  <c r="W343" i="36"/>
  <c r="Y343" i="36"/>
  <c r="AA343" i="36"/>
  <c r="AC343" i="36"/>
  <c r="AE343" i="36"/>
  <c r="AG343" i="36"/>
  <c r="AI343" i="36"/>
  <c r="AK343" i="36"/>
  <c r="AM343" i="36"/>
  <c r="AO343" i="36"/>
  <c r="AQ343" i="36"/>
  <c r="AS343" i="36"/>
  <c r="AU343" i="36"/>
  <c r="AW343" i="36"/>
  <c r="AY343" i="36"/>
  <c r="BA343" i="36"/>
  <c r="K344" i="36"/>
  <c r="M344" i="36"/>
  <c r="O344" i="36"/>
  <c r="Q344" i="36"/>
  <c r="S344" i="36"/>
  <c r="U344" i="36"/>
  <c r="W344" i="36"/>
  <c r="Y344" i="36"/>
  <c r="AA344" i="36"/>
  <c r="AC344" i="36"/>
  <c r="AE344" i="36"/>
  <c r="AG344" i="36"/>
  <c r="AI344" i="36"/>
  <c r="AK344" i="36"/>
  <c r="AM344" i="36"/>
  <c r="AO344" i="36"/>
  <c r="AQ344" i="36"/>
  <c r="AS344" i="36"/>
  <c r="AU344" i="36"/>
  <c r="AW344" i="36"/>
  <c r="AY344" i="36"/>
  <c r="BA344" i="36"/>
  <c r="K345" i="36"/>
  <c r="M345" i="36"/>
  <c r="O345" i="36"/>
  <c r="Q345" i="36"/>
  <c r="S345" i="36"/>
  <c r="U345" i="36"/>
  <c r="W345" i="36"/>
  <c r="Y345" i="36"/>
  <c r="AA345" i="36"/>
  <c r="AC345" i="36"/>
  <c r="AE345" i="36"/>
  <c r="AG345" i="36"/>
  <c r="AI345" i="36"/>
  <c r="AK345" i="36"/>
  <c r="AM345" i="36"/>
  <c r="AO345" i="36"/>
  <c r="AQ345" i="36"/>
  <c r="AS345" i="36"/>
  <c r="AU345" i="36"/>
  <c r="AW345" i="36"/>
  <c r="AY345" i="36"/>
  <c r="BA345" i="36"/>
  <c r="K346" i="36"/>
  <c r="M346" i="36"/>
  <c r="O346" i="36"/>
  <c r="Q346" i="36"/>
  <c r="S346" i="36"/>
  <c r="U346" i="36"/>
  <c r="W346" i="36"/>
  <c r="Y346" i="36"/>
  <c r="AA346" i="36"/>
  <c r="AC346" i="36"/>
  <c r="AE346" i="36"/>
  <c r="AG346" i="36"/>
  <c r="AI346" i="36"/>
  <c r="AK346" i="36"/>
  <c r="AM346" i="36"/>
  <c r="AO346" i="36"/>
  <c r="AQ346" i="36"/>
  <c r="AS346" i="36"/>
  <c r="AU346" i="36"/>
  <c r="AW346" i="36"/>
  <c r="AY346" i="36"/>
  <c r="BA346" i="36"/>
  <c r="K347" i="36"/>
  <c r="M347" i="36"/>
  <c r="O347" i="36"/>
  <c r="Q347" i="36"/>
  <c r="S347" i="36"/>
  <c r="U347" i="36"/>
  <c r="W347" i="36"/>
  <c r="Y347" i="36"/>
  <c r="AA347" i="36"/>
  <c r="AC347" i="36"/>
  <c r="AE347" i="36"/>
  <c r="AG347" i="36"/>
  <c r="AI347" i="36"/>
  <c r="AK347" i="36"/>
  <c r="AM347" i="36"/>
  <c r="AO347" i="36"/>
  <c r="AQ347" i="36"/>
  <c r="AS347" i="36"/>
  <c r="AU347" i="36"/>
  <c r="AW347" i="36"/>
  <c r="AY347" i="36"/>
  <c r="BA347" i="36"/>
  <c r="K348" i="36"/>
  <c r="M348" i="36"/>
  <c r="O348" i="36"/>
  <c r="Q348" i="36"/>
  <c r="S348" i="36"/>
  <c r="U348" i="36"/>
  <c r="W348" i="36"/>
  <c r="Y348" i="36"/>
  <c r="AA348" i="36"/>
  <c r="AC348" i="36"/>
  <c r="AE348" i="36"/>
  <c r="AG348" i="36"/>
  <c r="AI348" i="36"/>
  <c r="AK348" i="36"/>
  <c r="AM348" i="36"/>
  <c r="AO348" i="36"/>
  <c r="AQ348" i="36"/>
  <c r="AS348" i="36"/>
  <c r="AU348" i="36"/>
  <c r="AW348" i="36"/>
  <c r="AY348" i="36"/>
  <c r="BA348" i="36"/>
  <c r="K349" i="36"/>
  <c r="M349" i="36"/>
  <c r="O349" i="36"/>
  <c r="Q349" i="36"/>
  <c r="S349" i="36"/>
  <c r="U349" i="36"/>
  <c r="W349" i="36"/>
  <c r="Y349" i="36"/>
  <c r="AA349" i="36"/>
  <c r="AC349" i="36"/>
  <c r="AE349" i="36"/>
  <c r="AG349" i="36"/>
  <c r="AI349" i="36"/>
  <c r="AK349" i="36"/>
  <c r="AM349" i="36"/>
  <c r="AO349" i="36"/>
  <c r="AQ349" i="36"/>
  <c r="AS349" i="36"/>
  <c r="AU349" i="36"/>
  <c r="AW349" i="36"/>
  <c r="AY349" i="36"/>
  <c r="BA349" i="36"/>
  <c r="K350" i="36"/>
  <c r="M350" i="36"/>
  <c r="O350" i="36"/>
  <c r="Q350" i="36"/>
  <c r="S350" i="36"/>
  <c r="U350" i="36"/>
  <c r="W350" i="36"/>
  <c r="Y350" i="36"/>
  <c r="AA350" i="36"/>
  <c r="AC350" i="36"/>
  <c r="AE350" i="36"/>
  <c r="AG350" i="36"/>
  <c r="AI350" i="36"/>
  <c r="AK350" i="36"/>
  <c r="AM350" i="36"/>
  <c r="AO350" i="36"/>
  <c r="AQ350" i="36"/>
  <c r="AS350" i="36"/>
  <c r="AU350" i="36"/>
  <c r="AW350" i="36"/>
  <c r="AY350" i="36"/>
  <c r="BA350" i="36"/>
  <c r="K351" i="36"/>
  <c r="M351" i="36"/>
  <c r="O351" i="36"/>
  <c r="Q351" i="36"/>
  <c r="S351" i="36"/>
  <c r="U351" i="36"/>
  <c r="W351" i="36"/>
  <c r="Y351" i="36"/>
  <c r="AA351" i="36"/>
  <c r="AC351" i="36"/>
  <c r="AE351" i="36"/>
  <c r="AG351" i="36"/>
  <c r="AI351" i="36"/>
  <c r="AK351" i="36"/>
  <c r="AM351" i="36"/>
  <c r="AO351" i="36"/>
  <c r="AQ351" i="36"/>
  <c r="AS351" i="36"/>
  <c r="AU351" i="36"/>
  <c r="AW351" i="36"/>
  <c r="AY351" i="36"/>
  <c r="BA351" i="36"/>
  <c r="K352" i="36"/>
  <c r="M352" i="36"/>
  <c r="O352" i="36"/>
  <c r="Q352" i="36"/>
  <c r="S352" i="36"/>
  <c r="U352" i="36"/>
  <c r="W352" i="36"/>
  <c r="Y352" i="36"/>
  <c r="AA352" i="36"/>
  <c r="AC352" i="36"/>
  <c r="AE352" i="36"/>
  <c r="AG352" i="36"/>
  <c r="AI352" i="36"/>
  <c r="AK352" i="36"/>
  <c r="AM352" i="36"/>
  <c r="AO352" i="36"/>
  <c r="AQ352" i="36"/>
  <c r="AS352" i="36"/>
  <c r="AU352" i="36"/>
  <c r="AW352" i="36"/>
  <c r="AY352" i="36"/>
  <c r="BA352" i="36"/>
  <c r="K353" i="36"/>
  <c r="M353" i="36"/>
  <c r="O353" i="36"/>
  <c r="Q353" i="36"/>
  <c r="S353" i="36"/>
  <c r="U353" i="36"/>
  <c r="W353" i="36"/>
  <c r="Y353" i="36"/>
  <c r="AA353" i="36"/>
  <c r="AC353" i="36"/>
  <c r="AE353" i="36"/>
  <c r="AG353" i="36"/>
  <c r="AI353" i="36"/>
  <c r="AK353" i="36"/>
  <c r="AM353" i="36"/>
  <c r="AO353" i="36"/>
  <c r="AQ353" i="36"/>
  <c r="AS353" i="36"/>
  <c r="AU353" i="36"/>
  <c r="AW353" i="36"/>
  <c r="AY353" i="36"/>
  <c r="BA353" i="36"/>
  <c r="K354" i="36"/>
  <c r="M354" i="36"/>
  <c r="O354" i="36"/>
  <c r="Q354" i="36"/>
  <c r="S354" i="36"/>
  <c r="U354" i="36"/>
  <c r="W354" i="36"/>
  <c r="Y354" i="36"/>
  <c r="AA354" i="36"/>
  <c r="AC354" i="36"/>
  <c r="AE354" i="36"/>
  <c r="AG354" i="36"/>
  <c r="AI354" i="36"/>
  <c r="AK354" i="36"/>
  <c r="AM354" i="36"/>
  <c r="AO354" i="36"/>
  <c r="AQ354" i="36"/>
  <c r="AS354" i="36"/>
  <c r="AU354" i="36"/>
  <c r="AW354" i="36"/>
  <c r="AY354" i="36"/>
  <c r="BA354" i="36"/>
  <c r="K355" i="36"/>
  <c r="M355" i="36"/>
  <c r="O355" i="36"/>
  <c r="Q355" i="36"/>
  <c r="S355" i="36"/>
  <c r="U355" i="36"/>
  <c r="W355" i="36"/>
  <c r="Y355" i="36"/>
  <c r="AA355" i="36"/>
  <c r="AC355" i="36"/>
  <c r="AE355" i="36"/>
  <c r="AG355" i="36"/>
  <c r="AI355" i="36"/>
  <c r="AK355" i="36"/>
  <c r="AM355" i="36"/>
  <c r="AO355" i="36"/>
  <c r="AQ355" i="36"/>
  <c r="AS355" i="36"/>
  <c r="AU355" i="36"/>
  <c r="AW355" i="36"/>
  <c r="AY355" i="36"/>
  <c r="BA355" i="36"/>
  <c r="K356" i="36"/>
  <c r="M356" i="36"/>
  <c r="O356" i="36"/>
  <c r="Q356" i="36"/>
  <c r="S356" i="36"/>
  <c r="U356" i="36"/>
  <c r="W356" i="36"/>
  <c r="Y356" i="36"/>
  <c r="AA356" i="36"/>
  <c r="AC356" i="36"/>
  <c r="AE356" i="36"/>
  <c r="AG356" i="36"/>
  <c r="AI356" i="36"/>
  <c r="AK356" i="36"/>
  <c r="AM356" i="36"/>
  <c r="AO356" i="36"/>
  <c r="AQ356" i="36"/>
  <c r="AS356" i="36"/>
  <c r="AU356" i="36"/>
  <c r="AW356" i="36"/>
  <c r="AY356" i="36"/>
  <c r="BA356" i="36"/>
  <c r="K357" i="36"/>
  <c r="M357" i="36"/>
  <c r="O357" i="36"/>
  <c r="Q357" i="36"/>
  <c r="S357" i="36"/>
  <c r="U357" i="36"/>
  <c r="W357" i="36"/>
  <c r="Y357" i="36"/>
  <c r="AA357" i="36"/>
  <c r="AC357" i="36"/>
  <c r="AE357" i="36"/>
  <c r="AG357" i="36"/>
  <c r="AI357" i="36"/>
  <c r="AK357" i="36"/>
  <c r="AM357" i="36"/>
  <c r="AO357" i="36"/>
  <c r="AQ357" i="36"/>
  <c r="AS357" i="36"/>
  <c r="AU357" i="36"/>
  <c r="AW357" i="36"/>
  <c r="AY357" i="36"/>
  <c r="BA357" i="36"/>
  <c r="K358" i="36"/>
  <c r="M358" i="36"/>
  <c r="O358" i="36"/>
  <c r="Q358" i="36"/>
  <c r="S358" i="36"/>
  <c r="U358" i="36"/>
  <c r="W358" i="36"/>
  <c r="Y358" i="36"/>
  <c r="AA358" i="36"/>
  <c r="AC358" i="36"/>
  <c r="AE358" i="36"/>
  <c r="AG358" i="36"/>
  <c r="AI358" i="36"/>
  <c r="AK358" i="36"/>
  <c r="AM358" i="36"/>
  <c r="AO358" i="36"/>
  <c r="AQ358" i="36"/>
  <c r="AS358" i="36"/>
  <c r="AU358" i="36"/>
  <c r="AW358" i="36"/>
  <c r="AY358" i="36"/>
  <c r="BA358" i="36"/>
  <c r="K359" i="36"/>
  <c r="M359" i="36"/>
  <c r="O359" i="36"/>
  <c r="Q359" i="36"/>
  <c r="S359" i="36"/>
  <c r="U359" i="36"/>
  <c r="W359" i="36"/>
  <c r="Y359" i="36"/>
  <c r="AA359" i="36"/>
  <c r="AC359" i="36"/>
  <c r="AE359" i="36"/>
  <c r="AG359" i="36"/>
  <c r="AI359" i="36"/>
  <c r="AK359" i="36"/>
  <c r="AM359" i="36"/>
  <c r="AO359" i="36"/>
  <c r="AQ359" i="36"/>
  <c r="AS359" i="36"/>
  <c r="AU359" i="36"/>
  <c r="AW359" i="36"/>
  <c r="AY359" i="36"/>
  <c r="BA359" i="36"/>
  <c r="K360" i="36"/>
  <c r="M360" i="36"/>
  <c r="O360" i="36"/>
  <c r="Q360" i="36"/>
  <c r="S360" i="36"/>
  <c r="U360" i="36"/>
  <c r="W360" i="36"/>
  <c r="Y360" i="36"/>
  <c r="AA360" i="36"/>
  <c r="AC360" i="36"/>
  <c r="AE360" i="36"/>
  <c r="AG360" i="36"/>
  <c r="AI360" i="36"/>
  <c r="AK360" i="36"/>
  <c r="AM360" i="36"/>
  <c r="AO360" i="36"/>
  <c r="AQ360" i="36"/>
  <c r="AS360" i="36"/>
  <c r="AU360" i="36"/>
  <c r="AW360" i="36"/>
  <c r="AY360" i="36"/>
  <c r="BA360" i="36"/>
  <c r="K361" i="36"/>
  <c r="M361" i="36"/>
  <c r="O361" i="36"/>
  <c r="Q361" i="36"/>
  <c r="S361" i="36"/>
  <c r="U361" i="36"/>
  <c r="W361" i="36"/>
  <c r="Y361" i="36"/>
  <c r="AA361" i="36"/>
  <c r="AC361" i="36"/>
  <c r="AE361" i="36"/>
  <c r="AG361" i="36"/>
  <c r="AI361" i="36"/>
  <c r="AK361" i="36"/>
  <c r="AM361" i="36"/>
  <c r="AO361" i="36"/>
  <c r="AQ361" i="36"/>
  <c r="AS361" i="36"/>
  <c r="AU361" i="36"/>
  <c r="AW361" i="36"/>
  <c r="AY361" i="36"/>
  <c r="BA361" i="36"/>
  <c r="K362" i="36"/>
  <c r="M362" i="36"/>
  <c r="O362" i="36"/>
  <c r="Q362" i="36"/>
  <c r="S362" i="36"/>
  <c r="U362" i="36"/>
  <c r="W362" i="36"/>
  <c r="Y362" i="36"/>
  <c r="AA362" i="36"/>
  <c r="AC362" i="36"/>
  <c r="AE362" i="36"/>
  <c r="AG362" i="36"/>
  <c r="AI362" i="36"/>
  <c r="AK362" i="36"/>
  <c r="AM362" i="36"/>
  <c r="AO362" i="36"/>
  <c r="AQ362" i="36"/>
  <c r="AS362" i="36"/>
  <c r="AU362" i="36"/>
  <c r="AW362" i="36"/>
  <c r="AY362" i="36"/>
  <c r="BA362" i="36"/>
  <c r="K363" i="36"/>
  <c r="M363" i="36"/>
  <c r="O363" i="36"/>
  <c r="Q363" i="36"/>
  <c r="S363" i="36"/>
  <c r="U363" i="36"/>
  <c r="W363" i="36"/>
  <c r="Y363" i="36"/>
  <c r="AA363" i="36"/>
  <c r="AC363" i="36"/>
  <c r="AE363" i="36"/>
  <c r="AG363" i="36"/>
  <c r="AI363" i="36"/>
  <c r="AK363" i="36"/>
  <c r="AM363" i="36"/>
  <c r="AO363" i="36"/>
  <c r="AQ363" i="36"/>
  <c r="AS363" i="36"/>
  <c r="AU363" i="36"/>
  <c r="AW363" i="36"/>
  <c r="AY363" i="36"/>
  <c r="BA363" i="36"/>
  <c r="K364" i="36"/>
  <c r="M364" i="36"/>
  <c r="O364" i="36"/>
  <c r="Q364" i="36"/>
  <c r="S364" i="36"/>
  <c r="U364" i="36"/>
  <c r="W364" i="36"/>
  <c r="Y364" i="36"/>
  <c r="AA364" i="36"/>
  <c r="AC364" i="36"/>
  <c r="AE364" i="36"/>
  <c r="AG364" i="36"/>
  <c r="AI364" i="36"/>
  <c r="AK364" i="36"/>
  <c r="AM364" i="36"/>
  <c r="AO364" i="36"/>
  <c r="AQ364" i="36"/>
  <c r="AS364" i="36"/>
  <c r="AU364" i="36"/>
  <c r="AW364" i="36"/>
  <c r="AY364" i="36"/>
  <c r="BA364" i="36"/>
  <c r="K365" i="36"/>
  <c r="M365" i="36"/>
  <c r="O365" i="36"/>
  <c r="Q365" i="36"/>
  <c r="S365" i="36"/>
  <c r="U365" i="36"/>
  <c r="W365" i="36"/>
  <c r="Y365" i="36"/>
  <c r="AA365" i="36"/>
  <c r="AC365" i="36"/>
  <c r="AE365" i="36"/>
  <c r="AG365" i="36"/>
  <c r="AI365" i="36"/>
  <c r="AK365" i="36"/>
  <c r="AM365" i="36"/>
  <c r="AO365" i="36"/>
  <c r="AQ365" i="36"/>
  <c r="AS365" i="36"/>
  <c r="AU365" i="36"/>
  <c r="AW365" i="36"/>
  <c r="AY365" i="36"/>
  <c r="BA365" i="36"/>
  <c r="K366" i="36"/>
  <c r="M366" i="36"/>
  <c r="O366" i="36"/>
  <c r="Q366" i="36"/>
  <c r="S366" i="36"/>
  <c r="U366" i="36"/>
  <c r="W366" i="36"/>
  <c r="Y366" i="36"/>
  <c r="AA366" i="36"/>
  <c r="AC366" i="36"/>
  <c r="AE366" i="36"/>
  <c r="AG366" i="36"/>
  <c r="AI366" i="36"/>
  <c r="AK366" i="36"/>
  <c r="AM366" i="36"/>
  <c r="AO366" i="36"/>
  <c r="AQ366" i="36"/>
  <c r="AS366" i="36"/>
  <c r="AU366" i="36"/>
  <c r="AW366" i="36"/>
  <c r="AY366" i="36"/>
  <c r="BA366" i="36"/>
  <c r="K367" i="36"/>
  <c r="M367" i="36"/>
  <c r="O367" i="36"/>
  <c r="Q367" i="36"/>
  <c r="S367" i="36"/>
  <c r="U367" i="36"/>
  <c r="W367" i="36"/>
  <c r="Y367" i="36"/>
  <c r="AA367" i="36"/>
  <c r="AC367" i="36"/>
  <c r="AE367" i="36"/>
  <c r="AG367" i="36"/>
  <c r="AI367" i="36"/>
  <c r="AK367" i="36"/>
  <c r="AM367" i="36"/>
  <c r="AO367" i="36"/>
  <c r="AQ367" i="36"/>
  <c r="AS367" i="36"/>
  <c r="AU367" i="36"/>
  <c r="AW367" i="36"/>
  <c r="AY367" i="36"/>
  <c r="BA367" i="36"/>
  <c r="K368" i="36"/>
  <c r="M368" i="36"/>
  <c r="O368" i="36"/>
  <c r="Q368" i="36"/>
  <c r="S368" i="36"/>
  <c r="U368" i="36"/>
  <c r="W368" i="36"/>
  <c r="Y368" i="36"/>
  <c r="AA368" i="36"/>
  <c r="AC368" i="36"/>
  <c r="AE368" i="36"/>
  <c r="AG368" i="36"/>
  <c r="AI368" i="36"/>
  <c r="AK368" i="36"/>
  <c r="AM368" i="36"/>
  <c r="AO368" i="36"/>
  <c r="AQ368" i="36"/>
  <c r="AS368" i="36"/>
  <c r="AU368" i="36"/>
  <c r="AW368" i="36"/>
  <c r="AY368" i="36"/>
  <c r="BA368" i="36"/>
  <c r="K369" i="36"/>
  <c r="M369" i="36"/>
  <c r="O369" i="36"/>
  <c r="Q369" i="36"/>
  <c r="S369" i="36"/>
  <c r="U369" i="36"/>
  <c r="W369" i="36"/>
  <c r="Y369" i="36"/>
  <c r="AA369" i="36"/>
  <c r="AC369" i="36"/>
  <c r="AE369" i="36"/>
  <c r="AG369" i="36"/>
  <c r="AI369" i="36"/>
  <c r="AK369" i="36"/>
  <c r="AM369" i="36"/>
  <c r="AO369" i="36"/>
  <c r="AQ369" i="36"/>
  <c r="AS369" i="36"/>
  <c r="AU369" i="36"/>
  <c r="AW369" i="36"/>
  <c r="AY369" i="36"/>
  <c r="BA369" i="36"/>
  <c r="K370" i="36"/>
  <c r="M370" i="36"/>
  <c r="O370" i="36"/>
  <c r="Q370" i="36"/>
  <c r="S370" i="36"/>
  <c r="U370" i="36"/>
  <c r="W370" i="36"/>
  <c r="Y370" i="36"/>
  <c r="AA370" i="36"/>
  <c r="AC370" i="36"/>
  <c r="AE370" i="36"/>
  <c r="AG370" i="36"/>
  <c r="AI370" i="36"/>
  <c r="AK370" i="36"/>
  <c r="AM370" i="36"/>
  <c r="AO370" i="36"/>
  <c r="AQ370" i="36"/>
  <c r="AS370" i="36"/>
  <c r="AU370" i="36"/>
  <c r="AW370" i="36"/>
  <c r="AY370" i="36"/>
  <c r="BA370" i="36"/>
  <c r="K371" i="36"/>
  <c r="M371" i="36"/>
  <c r="O371" i="36"/>
  <c r="Q371" i="36"/>
  <c r="S371" i="36"/>
  <c r="U371" i="36"/>
  <c r="W371" i="36"/>
  <c r="Y371" i="36"/>
  <c r="AA371" i="36"/>
  <c r="AC371" i="36"/>
  <c r="AE371" i="36"/>
  <c r="AG371" i="36"/>
  <c r="AI371" i="36"/>
  <c r="AK371" i="36"/>
  <c r="AM371" i="36"/>
  <c r="AO371" i="36"/>
  <c r="AQ371" i="36"/>
  <c r="AS371" i="36"/>
  <c r="AU371" i="36"/>
  <c r="AW371" i="36"/>
  <c r="AY371" i="36"/>
  <c r="BA371" i="36"/>
  <c r="K372" i="36"/>
  <c r="M372" i="36"/>
  <c r="O372" i="36"/>
  <c r="Q372" i="36"/>
  <c r="S372" i="36"/>
  <c r="U372" i="36"/>
  <c r="W372" i="36"/>
  <c r="Y372" i="36"/>
  <c r="AA372" i="36"/>
  <c r="AC372" i="36"/>
  <c r="AE372" i="36"/>
  <c r="AG372" i="36"/>
  <c r="AI372" i="36"/>
  <c r="AK372" i="36"/>
  <c r="AM372" i="36"/>
  <c r="AO372" i="36"/>
  <c r="AQ372" i="36"/>
  <c r="AS372" i="36"/>
  <c r="AU372" i="36"/>
  <c r="AW372" i="36"/>
  <c r="AY372" i="36"/>
  <c r="BA372" i="36"/>
  <c r="K373" i="36"/>
  <c r="M373" i="36"/>
  <c r="O373" i="36"/>
  <c r="Q373" i="36"/>
  <c r="S373" i="36"/>
  <c r="U373" i="36"/>
  <c r="W373" i="36"/>
  <c r="Y373" i="36"/>
  <c r="AA373" i="36"/>
  <c r="AC373" i="36"/>
  <c r="AE373" i="36"/>
  <c r="AG373" i="36"/>
  <c r="AI373" i="36"/>
  <c r="AK373" i="36"/>
  <c r="AM373" i="36"/>
  <c r="AO373" i="36"/>
  <c r="AQ373" i="36"/>
  <c r="AS373" i="36"/>
  <c r="AU373" i="36"/>
  <c r="AW373" i="36"/>
  <c r="AY373" i="36"/>
  <c r="BA373" i="36"/>
  <c r="K374" i="36"/>
  <c r="M374" i="36"/>
  <c r="O374" i="36"/>
  <c r="Q374" i="36"/>
  <c r="S374" i="36"/>
  <c r="U374" i="36"/>
  <c r="W374" i="36"/>
  <c r="Y374" i="36"/>
  <c r="AA374" i="36"/>
  <c r="AC374" i="36"/>
  <c r="AE374" i="36"/>
  <c r="AG374" i="36"/>
  <c r="AI374" i="36"/>
  <c r="AK374" i="36"/>
  <c r="AM374" i="36"/>
  <c r="AO374" i="36"/>
  <c r="AQ374" i="36"/>
  <c r="AS374" i="36"/>
  <c r="AU374" i="36"/>
  <c r="AW374" i="36"/>
  <c r="AY374" i="36"/>
  <c r="BA374" i="36"/>
  <c r="K375" i="36"/>
  <c r="M375" i="36"/>
  <c r="O375" i="36"/>
  <c r="Q375" i="36"/>
  <c r="S375" i="36"/>
  <c r="U375" i="36"/>
  <c r="W375" i="36"/>
  <c r="Y375" i="36"/>
  <c r="AA375" i="36"/>
  <c r="AC375" i="36"/>
  <c r="AE375" i="36"/>
  <c r="AG375" i="36"/>
  <c r="AI375" i="36"/>
  <c r="AK375" i="36"/>
  <c r="AM375" i="36"/>
  <c r="AO375" i="36"/>
  <c r="AQ375" i="36"/>
  <c r="AS375" i="36"/>
  <c r="AU375" i="36"/>
  <c r="AW375" i="36"/>
  <c r="AY375" i="36"/>
  <c r="BA375" i="36"/>
  <c r="K376" i="36"/>
  <c r="M376" i="36"/>
  <c r="O376" i="36"/>
  <c r="Q376" i="36"/>
  <c r="S376" i="36"/>
  <c r="U376" i="36"/>
  <c r="W376" i="36"/>
  <c r="Y376" i="36"/>
  <c r="AA376" i="36"/>
  <c r="AC376" i="36"/>
  <c r="AE376" i="36"/>
  <c r="AG376" i="36"/>
  <c r="AI376" i="36"/>
  <c r="AK376" i="36"/>
  <c r="AM376" i="36"/>
  <c r="AO376" i="36"/>
  <c r="AQ376" i="36"/>
  <c r="AS376" i="36"/>
  <c r="AU376" i="36"/>
  <c r="AW376" i="36"/>
  <c r="AY376" i="36"/>
  <c r="BA376" i="36"/>
  <c r="K377" i="36"/>
  <c r="M377" i="36"/>
  <c r="O377" i="36"/>
  <c r="Q377" i="36"/>
  <c r="S377" i="36"/>
  <c r="U377" i="36"/>
  <c r="W377" i="36"/>
  <c r="Y377" i="36"/>
  <c r="AA377" i="36"/>
  <c r="AC377" i="36"/>
  <c r="AE377" i="36"/>
  <c r="AG377" i="36"/>
  <c r="AI377" i="36"/>
  <c r="AK377" i="36"/>
  <c r="AM377" i="36"/>
  <c r="AO377" i="36"/>
  <c r="AQ377" i="36"/>
  <c r="AS377" i="36"/>
  <c r="AU377" i="36"/>
  <c r="AW377" i="36"/>
  <c r="AY377" i="36"/>
  <c r="BA377" i="36"/>
  <c r="K378" i="36"/>
  <c r="M378" i="36"/>
  <c r="O378" i="36"/>
  <c r="Q378" i="36"/>
  <c r="S378" i="36"/>
  <c r="U378" i="36"/>
  <c r="W378" i="36"/>
  <c r="Y378" i="36"/>
  <c r="AA378" i="36"/>
  <c r="AC378" i="36"/>
  <c r="AE378" i="36"/>
  <c r="AG378" i="36"/>
  <c r="AI378" i="36"/>
  <c r="AK378" i="36"/>
  <c r="AM378" i="36"/>
  <c r="AO378" i="36"/>
  <c r="AQ378" i="36"/>
  <c r="AS378" i="36"/>
  <c r="AU378" i="36"/>
  <c r="AW378" i="36"/>
  <c r="AY378" i="36"/>
  <c r="BA378" i="36"/>
  <c r="K379" i="36"/>
  <c r="M379" i="36"/>
  <c r="O379" i="36"/>
  <c r="Q379" i="36"/>
  <c r="S379" i="36"/>
  <c r="U379" i="36"/>
  <c r="W379" i="36"/>
  <c r="Y379" i="36"/>
  <c r="AA379" i="36"/>
  <c r="AC379" i="36"/>
  <c r="AE379" i="36"/>
  <c r="AG379" i="36"/>
  <c r="AI379" i="36"/>
  <c r="AK379" i="36"/>
  <c r="AM379" i="36"/>
  <c r="AO379" i="36"/>
  <c r="AQ379" i="36"/>
  <c r="AS379" i="36"/>
  <c r="AU379" i="36"/>
  <c r="AW379" i="36"/>
  <c r="AY379" i="36"/>
  <c r="BA379" i="36"/>
  <c r="K380" i="36"/>
  <c r="M380" i="36"/>
  <c r="O380" i="36"/>
  <c r="Q380" i="36"/>
  <c r="S380" i="36"/>
  <c r="U380" i="36"/>
  <c r="W380" i="36"/>
  <c r="Y380" i="36"/>
  <c r="AA380" i="36"/>
  <c r="AC380" i="36"/>
  <c r="AE380" i="36"/>
  <c r="AG380" i="36"/>
  <c r="AI380" i="36"/>
  <c r="AK380" i="36"/>
  <c r="AM380" i="36"/>
  <c r="AO380" i="36"/>
  <c r="AQ380" i="36"/>
  <c r="AS380" i="36"/>
  <c r="AU380" i="36"/>
  <c r="AW380" i="36"/>
  <c r="AY380" i="36"/>
  <c r="BA380" i="36"/>
  <c r="K381" i="36"/>
  <c r="M381" i="36"/>
  <c r="O381" i="36"/>
  <c r="Q381" i="36"/>
  <c r="S381" i="36"/>
  <c r="U381" i="36"/>
  <c r="W381" i="36"/>
  <c r="Y381" i="36"/>
  <c r="AA381" i="36"/>
  <c r="AC381" i="36"/>
  <c r="AE381" i="36"/>
  <c r="AG381" i="36"/>
  <c r="AI381" i="36"/>
  <c r="AK381" i="36"/>
  <c r="AM381" i="36"/>
  <c r="AO381" i="36"/>
  <c r="AQ381" i="36"/>
  <c r="AS381" i="36"/>
  <c r="AU381" i="36"/>
  <c r="AW381" i="36"/>
  <c r="AY381" i="36"/>
  <c r="BA381" i="36"/>
  <c r="K382" i="36"/>
  <c r="M382" i="36"/>
  <c r="O382" i="36"/>
  <c r="Q382" i="36"/>
  <c r="S382" i="36"/>
  <c r="U382" i="36"/>
  <c r="W382" i="36"/>
  <c r="Y382" i="36"/>
  <c r="AA382" i="36"/>
  <c r="AC382" i="36"/>
  <c r="AE382" i="36"/>
  <c r="AG382" i="36"/>
  <c r="AI382" i="36"/>
  <c r="AK382" i="36"/>
  <c r="AM382" i="36"/>
  <c r="AO382" i="36"/>
  <c r="AQ382" i="36"/>
  <c r="AS382" i="36"/>
  <c r="AU382" i="36"/>
  <c r="AW382" i="36"/>
  <c r="AY382" i="36"/>
  <c r="BA382" i="36"/>
  <c r="K383" i="36"/>
  <c r="M383" i="36"/>
  <c r="O383" i="36"/>
  <c r="Q383" i="36"/>
  <c r="S383" i="36"/>
  <c r="U383" i="36"/>
  <c r="W383" i="36"/>
  <c r="Y383" i="36"/>
  <c r="AA383" i="36"/>
  <c r="AC383" i="36"/>
  <c r="AE383" i="36"/>
  <c r="AG383" i="36"/>
  <c r="AI383" i="36"/>
  <c r="AK383" i="36"/>
  <c r="AM383" i="36"/>
  <c r="AO383" i="36"/>
  <c r="AQ383" i="36"/>
  <c r="AS383" i="36"/>
  <c r="AU383" i="36"/>
  <c r="AW383" i="36"/>
  <c r="AY383" i="36"/>
  <c r="BA383" i="36"/>
  <c r="K384" i="36"/>
  <c r="M384" i="36"/>
  <c r="O384" i="36"/>
  <c r="Q384" i="36"/>
  <c r="S384" i="36"/>
  <c r="U384" i="36"/>
  <c r="W384" i="36"/>
  <c r="Y384" i="36"/>
  <c r="AA384" i="36"/>
  <c r="AC384" i="36"/>
  <c r="AE384" i="36"/>
  <c r="AG384" i="36"/>
  <c r="AI384" i="36"/>
  <c r="AK384" i="36"/>
  <c r="AM384" i="36"/>
  <c r="AO384" i="36"/>
  <c r="AQ384" i="36"/>
  <c r="AS384" i="36"/>
  <c r="AU384" i="36"/>
  <c r="AW384" i="36"/>
  <c r="AY384" i="36"/>
  <c r="BA384" i="36"/>
  <c r="K385" i="36"/>
  <c r="M385" i="36"/>
  <c r="O385" i="36"/>
  <c r="Q385" i="36"/>
  <c r="S385" i="36"/>
  <c r="U385" i="36"/>
  <c r="W385" i="36"/>
  <c r="Y385" i="36"/>
  <c r="AA385" i="36"/>
  <c r="AC385" i="36"/>
  <c r="AE385" i="36"/>
  <c r="AG385" i="36"/>
  <c r="AI385" i="36"/>
  <c r="AK385" i="36"/>
  <c r="AM385" i="36"/>
  <c r="AO385" i="36"/>
  <c r="AQ385" i="36"/>
  <c r="AS385" i="36"/>
  <c r="AU385" i="36"/>
  <c r="AW385" i="36"/>
  <c r="AY385" i="36"/>
  <c r="BA385" i="36"/>
  <c r="K386" i="36"/>
  <c r="M386" i="36"/>
  <c r="O386" i="36"/>
  <c r="Q386" i="36"/>
  <c r="S386" i="36"/>
  <c r="U386" i="36"/>
  <c r="W386" i="36"/>
  <c r="Y386" i="36"/>
  <c r="AA386" i="36"/>
  <c r="AC386" i="36"/>
  <c r="AE386" i="36"/>
  <c r="AG386" i="36"/>
  <c r="AI386" i="36"/>
  <c r="AK386" i="36"/>
  <c r="AM386" i="36"/>
  <c r="AO386" i="36"/>
  <c r="AQ386" i="36"/>
  <c r="AS386" i="36"/>
  <c r="AU386" i="36"/>
  <c r="AW386" i="36"/>
  <c r="AY386" i="36"/>
  <c r="BA386" i="36"/>
  <c r="K387" i="36"/>
  <c r="M387" i="36"/>
  <c r="O387" i="36"/>
  <c r="Q387" i="36"/>
  <c r="S387" i="36"/>
  <c r="U387" i="36"/>
  <c r="W387" i="36"/>
  <c r="Y387" i="36"/>
  <c r="AA387" i="36"/>
  <c r="AC387" i="36"/>
  <c r="AE387" i="36"/>
  <c r="AG387" i="36"/>
  <c r="AI387" i="36"/>
  <c r="AK387" i="36"/>
  <c r="AM387" i="36"/>
  <c r="AO387" i="36"/>
  <c r="AQ387" i="36"/>
  <c r="AS387" i="36"/>
  <c r="AU387" i="36"/>
  <c r="AW387" i="36"/>
  <c r="AY387" i="36"/>
  <c r="BA387" i="36"/>
  <c r="K388" i="36"/>
  <c r="M388" i="36"/>
  <c r="O388" i="36"/>
  <c r="Q388" i="36"/>
  <c r="S388" i="36"/>
  <c r="U388" i="36"/>
  <c r="W388" i="36"/>
  <c r="Y388" i="36"/>
  <c r="AA388" i="36"/>
  <c r="AC388" i="36"/>
  <c r="AE388" i="36"/>
  <c r="AG388" i="36"/>
  <c r="AI388" i="36"/>
  <c r="AK388" i="36"/>
  <c r="AM388" i="36"/>
  <c r="AO388" i="36"/>
  <c r="AQ388" i="36"/>
  <c r="AS388" i="36"/>
  <c r="AU388" i="36"/>
  <c r="AW388" i="36"/>
  <c r="AY388" i="36"/>
  <c r="BA388" i="36"/>
  <c r="K389" i="36"/>
  <c r="M389" i="36"/>
  <c r="O389" i="36"/>
  <c r="Q389" i="36"/>
  <c r="S389" i="36"/>
  <c r="U389" i="36"/>
  <c r="W389" i="36"/>
  <c r="Y389" i="36"/>
  <c r="AA389" i="36"/>
  <c r="AC389" i="36"/>
  <c r="AE389" i="36"/>
  <c r="AG389" i="36"/>
  <c r="AI389" i="36"/>
  <c r="AK389" i="36"/>
  <c r="AM389" i="36"/>
  <c r="AO389" i="36"/>
  <c r="AQ389" i="36"/>
  <c r="AS389" i="36"/>
  <c r="AU389" i="36"/>
  <c r="AW389" i="36"/>
  <c r="AY389" i="36"/>
  <c r="BA389" i="36"/>
  <c r="K390" i="36"/>
  <c r="M390" i="36"/>
  <c r="O390" i="36"/>
  <c r="Q390" i="36"/>
  <c r="S390" i="36"/>
  <c r="U390" i="36"/>
  <c r="W390" i="36"/>
  <c r="Y390" i="36"/>
  <c r="AA390" i="36"/>
  <c r="AC390" i="36"/>
  <c r="AE390" i="36"/>
  <c r="AG390" i="36"/>
  <c r="AI390" i="36"/>
  <c r="AK390" i="36"/>
  <c r="AM390" i="36"/>
  <c r="AO390" i="36"/>
  <c r="AQ390" i="36"/>
  <c r="AS390" i="36"/>
  <c r="AU390" i="36"/>
  <c r="AW390" i="36"/>
  <c r="AY390" i="36"/>
  <c r="BA390" i="36"/>
  <c r="K391" i="36"/>
  <c r="M391" i="36"/>
  <c r="O391" i="36"/>
  <c r="Q391" i="36"/>
  <c r="S391" i="36"/>
  <c r="U391" i="36"/>
  <c r="W391" i="36"/>
  <c r="Y391" i="36"/>
  <c r="AA391" i="36"/>
  <c r="AC391" i="36"/>
  <c r="AE391" i="36"/>
  <c r="AG391" i="36"/>
  <c r="AI391" i="36"/>
  <c r="AK391" i="36"/>
  <c r="AM391" i="36"/>
  <c r="AO391" i="36"/>
  <c r="AQ391" i="36"/>
  <c r="AS391" i="36"/>
  <c r="AU391" i="36"/>
  <c r="AW391" i="36"/>
  <c r="AY391" i="36"/>
  <c r="BA391" i="36"/>
  <c r="K392" i="36"/>
  <c r="M392" i="36"/>
  <c r="O392" i="36"/>
  <c r="Q392" i="36"/>
  <c r="S392" i="36"/>
  <c r="U392" i="36"/>
  <c r="W392" i="36"/>
  <c r="Y392" i="36"/>
  <c r="AA392" i="36"/>
  <c r="AC392" i="36"/>
  <c r="AE392" i="36"/>
  <c r="AG392" i="36"/>
  <c r="AI392" i="36"/>
  <c r="AK392" i="36"/>
  <c r="AM392" i="36"/>
  <c r="AO392" i="36"/>
  <c r="AQ392" i="36"/>
  <c r="AS392" i="36"/>
  <c r="AU392" i="36"/>
  <c r="AW392" i="36"/>
  <c r="AY392" i="36"/>
  <c r="BA392" i="36"/>
  <c r="K393" i="36"/>
  <c r="M393" i="36"/>
  <c r="O393" i="36"/>
  <c r="Q393" i="36"/>
  <c r="S393" i="36"/>
  <c r="U393" i="36"/>
  <c r="W393" i="36"/>
  <c r="Y393" i="36"/>
  <c r="AA393" i="36"/>
  <c r="AC393" i="36"/>
  <c r="AE393" i="36"/>
  <c r="AG393" i="36"/>
  <c r="AI393" i="36"/>
  <c r="AK393" i="36"/>
  <c r="AM393" i="36"/>
  <c r="AO393" i="36"/>
  <c r="AQ393" i="36"/>
  <c r="AS393" i="36"/>
  <c r="AU393" i="36"/>
  <c r="AW393" i="36"/>
  <c r="AY393" i="36"/>
  <c r="BA393" i="36"/>
  <c r="K394" i="36"/>
  <c r="M394" i="36"/>
  <c r="O394" i="36"/>
  <c r="Q394" i="36"/>
  <c r="S394" i="36"/>
  <c r="U394" i="36"/>
  <c r="W394" i="36"/>
  <c r="Y394" i="36"/>
  <c r="AA394" i="36"/>
  <c r="AC394" i="36"/>
  <c r="AE394" i="36"/>
  <c r="AG394" i="36"/>
  <c r="AI394" i="36"/>
  <c r="AK394" i="36"/>
  <c r="AM394" i="36"/>
  <c r="AO394" i="36"/>
  <c r="AQ394" i="36"/>
  <c r="AS394" i="36"/>
  <c r="AU394" i="36"/>
  <c r="AW394" i="36"/>
  <c r="AY394" i="36"/>
  <c r="BA394" i="36"/>
  <c r="K395" i="36"/>
  <c r="M395" i="36"/>
  <c r="O395" i="36"/>
  <c r="Q395" i="36"/>
  <c r="S395" i="36"/>
  <c r="U395" i="36"/>
  <c r="W395" i="36"/>
  <c r="Y395" i="36"/>
  <c r="AA395" i="36"/>
  <c r="AC395" i="36"/>
  <c r="AE395" i="36"/>
  <c r="AG395" i="36"/>
  <c r="AI395" i="36"/>
  <c r="AK395" i="36"/>
  <c r="AM395" i="36"/>
  <c r="AO395" i="36"/>
  <c r="AQ395" i="36"/>
  <c r="AS395" i="36"/>
  <c r="AU395" i="36"/>
  <c r="AW395" i="36"/>
  <c r="AY395" i="36"/>
  <c r="BA395" i="36"/>
  <c r="K396" i="36"/>
  <c r="M396" i="36"/>
  <c r="O396" i="36"/>
  <c r="Q396" i="36"/>
  <c r="S396" i="36"/>
  <c r="U396" i="36"/>
  <c r="W396" i="36"/>
  <c r="Y396" i="36"/>
  <c r="AA396" i="36"/>
  <c r="AC396" i="36"/>
  <c r="AE396" i="36"/>
  <c r="AG396" i="36"/>
  <c r="AI396" i="36"/>
  <c r="AK396" i="36"/>
  <c r="AM396" i="36"/>
  <c r="AO396" i="36"/>
  <c r="AQ396" i="36"/>
  <c r="AS396" i="36"/>
  <c r="AU396" i="36"/>
  <c r="AW396" i="36"/>
  <c r="AY396" i="36"/>
  <c r="BA396" i="36"/>
  <c r="K397" i="36"/>
  <c r="M397" i="36"/>
  <c r="O397" i="36"/>
  <c r="Q397" i="36"/>
  <c r="S397" i="36"/>
  <c r="U397" i="36"/>
  <c r="W397" i="36"/>
  <c r="Y397" i="36"/>
  <c r="AA397" i="36"/>
  <c r="AC397" i="36"/>
  <c r="AE397" i="36"/>
  <c r="AG397" i="36"/>
  <c r="AI397" i="36"/>
  <c r="AK397" i="36"/>
  <c r="AM397" i="36"/>
  <c r="AO397" i="36"/>
  <c r="AQ397" i="36"/>
  <c r="AS397" i="36"/>
  <c r="AU397" i="36"/>
  <c r="AW397" i="36"/>
  <c r="AY397" i="36"/>
  <c r="BA397" i="36"/>
  <c r="K398" i="36"/>
  <c r="M398" i="36"/>
  <c r="O398" i="36"/>
  <c r="Q398" i="36"/>
  <c r="S398" i="36"/>
  <c r="U398" i="36"/>
  <c r="W398" i="36"/>
  <c r="Y398" i="36"/>
  <c r="AA398" i="36"/>
  <c r="AC398" i="36"/>
  <c r="AE398" i="36"/>
  <c r="AG398" i="36"/>
  <c r="AI398" i="36"/>
  <c r="AK398" i="36"/>
  <c r="AM398" i="36"/>
  <c r="AO398" i="36"/>
  <c r="AQ398" i="36"/>
  <c r="AS398" i="36"/>
  <c r="AU398" i="36"/>
  <c r="AW398" i="36"/>
  <c r="AY398" i="36"/>
  <c r="BA398" i="36"/>
  <c r="K399" i="36"/>
  <c r="M399" i="36"/>
  <c r="O399" i="36"/>
  <c r="Q399" i="36"/>
  <c r="S399" i="36"/>
  <c r="U399" i="36"/>
  <c r="W399" i="36"/>
  <c r="Y399" i="36"/>
  <c r="AA399" i="36"/>
  <c r="AC399" i="36"/>
  <c r="AE399" i="36"/>
  <c r="AG399" i="36"/>
  <c r="AI399" i="36"/>
  <c r="AK399" i="36"/>
  <c r="AM399" i="36"/>
  <c r="AO399" i="36"/>
  <c r="AQ399" i="36"/>
  <c r="AS399" i="36"/>
  <c r="AU399" i="36"/>
  <c r="AW399" i="36"/>
  <c r="AY399" i="36"/>
  <c r="BA399" i="36"/>
  <c r="K400" i="36"/>
  <c r="M400" i="36"/>
  <c r="O400" i="36"/>
  <c r="Q400" i="36"/>
  <c r="S400" i="36"/>
  <c r="U400" i="36"/>
  <c r="W400" i="36"/>
  <c r="Y400" i="36"/>
  <c r="AA400" i="36"/>
  <c r="AC400" i="36"/>
  <c r="AE400" i="36"/>
  <c r="AG400" i="36"/>
  <c r="AI400" i="36"/>
  <c r="AK400" i="36"/>
  <c r="AM400" i="36"/>
  <c r="AO400" i="36"/>
  <c r="AQ400" i="36"/>
  <c r="AS400" i="36"/>
  <c r="AU400" i="36"/>
  <c r="AW400" i="36"/>
  <c r="AY400" i="36"/>
  <c r="BA400" i="36"/>
  <c r="K401" i="36"/>
  <c r="M401" i="36"/>
  <c r="O401" i="36"/>
  <c r="Q401" i="36"/>
  <c r="S401" i="36"/>
  <c r="U401" i="36"/>
  <c r="W401" i="36"/>
  <c r="Y401" i="36"/>
  <c r="AA401" i="36"/>
  <c r="AC401" i="36"/>
  <c r="AE401" i="36"/>
  <c r="AG401" i="36"/>
  <c r="AI401" i="36"/>
  <c r="AK401" i="36"/>
  <c r="AM401" i="36"/>
  <c r="AO401" i="36"/>
  <c r="AQ401" i="36"/>
  <c r="AS401" i="36"/>
  <c r="AU401" i="36"/>
  <c r="AW401" i="36"/>
  <c r="AY401" i="36"/>
  <c r="BA401" i="36"/>
  <c r="K402" i="36"/>
  <c r="M402" i="36"/>
  <c r="O402" i="36"/>
  <c r="Q402" i="36"/>
  <c r="S402" i="36"/>
  <c r="U402" i="36"/>
  <c r="W402" i="36"/>
  <c r="Y402" i="36"/>
  <c r="AA402" i="36"/>
  <c r="AC402" i="36"/>
  <c r="AE402" i="36"/>
  <c r="AG402" i="36"/>
  <c r="AI402" i="36"/>
  <c r="AK402" i="36"/>
  <c r="AM402" i="36"/>
  <c r="AO402" i="36"/>
  <c r="AQ402" i="36"/>
  <c r="AS402" i="36"/>
  <c r="AU402" i="36"/>
  <c r="AW402" i="36"/>
  <c r="AY402" i="36"/>
  <c r="BA402" i="36"/>
  <c r="K403" i="36"/>
  <c r="M403" i="36"/>
  <c r="O403" i="36"/>
  <c r="Q403" i="36"/>
  <c r="S403" i="36"/>
  <c r="U403" i="36"/>
  <c r="W403" i="36"/>
  <c r="Y403" i="36"/>
  <c r="AA403" i="36"/>
  <c r="AC403" i="36"/>
  <c r="AE403" i="36"/>
  <c r="AG403" i="36"/>
  <c r="AI403" i="36"/>
  <c r="AK403" i="36"/>
  <c r="AM403" i="36"/>
  <c r="AO403" i="36"/>
  <c r="AQ403" i="36"/>
  <c r="AS403" i="36"/>
  <c r="AU403" i="36"/>
  <c r="AW403" i="36"/>
  <c r="AY403" i="36"/>
  <c r="BA403" i="36"/>
  <c r="K404" i="36"/>
  <c r="M404" i="36"/>
  <c r="O404" i="36"/>
  <c r="Q404" i="36"/>
  <c r="S404" i="36"/>
  <c r="U404" i="36"/>
  <c r="W404" i="36"/>
  <c r="Y404" i="36"/>
  <c r="AA404" i="36"/>
  <c r="AC404" i="36"/>
  <c r="AE404" i="36"/>
  <c r="AG404" i="36"/>
  <c r="AI404" i="36"/>
  <c r="AK404" i="36"/>
  <c r="AM404" i="36"/>
  <c r="AO404" i="36"/>
  <c r="AQ404" i="36"/>
  <c r="AS404" i="36"/>
  <c r="AU404" i="36"/>
  <c r="AW404" i="36"/>
  <c r="AY404" i="36"/>
  <c r="BA404" i="36"/>
  <c r="K405" i="36"/>
  <c r="M405" i="36"/>
  <c r="O405" i="36"/>
  <c r="Q405" i="36"/>
  <c r="S405" i="36"/>
  <c r="U405" i="36"/>
  <c r="W405" i="36"/>
  <c r="Y405" i="36"/>
  <c r="AA405" i="36"/>
  <c r="AC405" i="36"/>
  <c r="AE405" i="36"/>
  <c r="AG405" i="36"/>
  <c r="AI405" i="36"/>
  <c r="AK405" i="36"/>
  <c r="AM405" i="36"/>
  <c r="AO405" i="36"/>
  <c r="AQ405" i="36"/>
  <c r="AS405" i="36"/>
  <c r="AU405" i="36"/>
  <c r="AW405" i="36"/>
  <c r="AY405" i="36"/>
  <c r="BA405" i="36"/>
  <c r="K406" i="36"/>
  <c r="M406" i="36"/>
  <c r="O406" i="36"/>
  <c r="Q406" i="36"/>
  <c r="S406" i="36"/>
  <c r="U406" i="36"/>
  <c r="W406" i="36"/>
  <c r="Y406" i="36"/>
  <c r="AA406" i="36"/>
  <c r="AC406" i="36"/>
  <c r="AE406" i="36"/>
  <c r="AG406" i="36"/>
  <c r="AI406" i="36"/>
  <c r="AK406" i="36"/>
  <c r="AM406" i="36"/>
  <c r="AO406" i="36"/>
  <c r="AQ406" i="36"/>
  <c r="AS406" i="36"/>
  <c r="AU406" i="36"/>
  <c r="AW406" i="36"/>
  <c r="AY406" i="36"/>
  <c r="BA406" i="36"/>
  <c r="K407" i="36"/>
  <c r="M407" i="36"/>
  <c r="O407" i="36"/>
  <c r="Q407" i="36"/>
  <c r="S407" i="36"/>
  <c r="U407" i="36"/>
  <c r="W407" i="36"/>
  <c r="Y407" i="36"/>
  <c r="AA407" i="36"/>
  <c r="AC407" i="36"/>
  <c r="AE407" i="36"/>
  <c r="AG407" i="36"/>
  <c r="AI407" i="36"/>
  <c r="AK407" i="36"/>
  <c r="AM407" i="36"/>
  <c r="AO407" i="36"/>
  <c r="AQ407" i="36"/>
  <c r="AS407" i="36"/>
  <c r="AU407" i="36"/>
  <c r="AW407" i="36"/>
  <c r="AY407" i="36"/>
  <c r="BA407" i="36"/>
  <c r="K408" i="36"/>
  <c r="M408" i="36"/>
  <c r="O408" i="36"/>
  <c r="Q408" i="36"/>
  <c r="S408" i="36"/>
  <c r="U408" i="36"/>
  <c r="W408" i="36"/>
  <c r="Y408" i="36"/>
  <c r="AA408" i="36"/>
  <c r="AC408" i="36"/>
  <c r="AE408" i="36"/>
  <c r="AG408" i="36"/>
  <c r="AI408" i="36"/>
  <c r="AK408" i="36"/>
  <c r="AM408" i="36"/>
  <c r="AO408" i="36"/>
  <c r="AQ408" i="36"/>
  <c r="AS408" i="36"/>
  <c r="AU408" i="36"/>
  <c r="AW408" i="36"/>
  <c r="AY408" i="36"/>
  <c r="BA408" i="36"/>
  <c r="K409" i="36"/>
  <c r="M409" i="36"/>
  <c r="O409" i="36"/>
  <c r="Q409" i="36"/>
  <c r="S409" i="36"/>
  <c r="U409" i="36"/>
  <c r="W409" i="36"/>
  <c r="Y409" i="36"/>
  <c r="AA409" i="36"/>
  <c r="AC409" i="36"/>
  <c r="AE409" i="36"/>
  <c r="AG409" i="36"/>
  <c r="AI409" i="36"/>
  <c r="AK409" i="36"/>
  <c r="AM409" i="36"/>
  <c r="AO409" i="36"/>
  <c r="AQ409" i="36"/>
  <c r="AS409" i="36"/>
  <c r="AU409" i="36"/>
  <c r="AW409" i="36"/>
  <c r="AY409" i="36"/>
  <c r="BA409" i="36"/>
  <c r="K410" i="36"/>
  <c r="M410" i="36"/>
  <c r="O410" i="36"/>
  <c r="Q410" i="36"/>
  <c r="S410" i="36"/>
  <c r="U410" i="36"/>
  <c r="W410" i="36"/>
  <c r="Y410" i="36"/>
  <c r="AA410" i="36"/>
  <c r="AC410" i="36"/>
  <c r="AE410" i="36"/>
  <c r="AG410" i="36"/>
  <c r="AI410" i="36"/>
  <c r="AK410" i="36"/>
  <c r="AM410" i="36"/>
  <c r="AO410" i="36"/>
  <c r="AQ410" i="36"/>
  <c r="AS410" i="36"/>
  <c r="AU410" i="36"/>
  <c r="AW410" i="36"/>
  <c r="AY410" i="36"/>
  <c r="BA410" i="36"/>
  <c r="K411" i="36"/>
  <c r="M411" i="36"/>
  <c r="O411" i="36"/>
  <c r="Q411" i="36"/>
  <c r="S411" i="36"/>
  <c r="U411" i="36"/>
  <c r="W411" i="36"/>
  <c r="Y411" i="36"/>
  <c r="AA411" i="36"/>
  <c r="AC411" i="36"/>
  <c r="AE411" i="36"/>
  <c r="AG411" i="36"/>
  <c r="AI411" i="36"/>
  <c r="AK411" i="36"/>
  <c r="AM411" i="36"/>
  <c r="AO411" i="36"/>
  <c r="AQ411" i="36"/>
  <c r="AS411" i="36"/>
  <c r="AU411" i="36"/>
  <c r="AW411" i="36"/>
  <c r="AY411" i="36"/>
  <c r="BA411" i="36"/>
  <c r="K412" i="36"/>
  <c r="M412" i="36"/>
  <c r="O412" i="36"/>
  <c r="Q412" i="36"/>
  <c r="S412" i="36"/>
  <c r="U412" i="36"/>
  <c r="W412" i="36"/>
  <c r="Y412" i="36"/>
  <c r="AA412" i="36"/>
  <c r="AC412" i="36"/>
  <c r="AE412" i="36"/>
  <c r="AG412" i="36"/>
  <c r="AI412" i="36"/>
  <c r="AK412" i="36"/>
  <c r="AM412" i="36"/>
  <c r="AO412" i="36"/>
  <c r="AQ412" i="36"/>
  <c r="AS412" i="36"/>
  <c r="AU412" i="36"/>
  <c r="AW412" i="36"/>
  <c r="AY412" i="36"/>
  <c r="BA412" i="36"/>
  <c r="K413" i="36"/>
  <c r="M413" i="36"/>
  <c r="O413" i="36"/>
  <c r="Q413" i="36"/>
  <c r="S413" i="36"/>
  <c r="U413" i="36"/>
  <c r="W413" i="36"/>
  <c r="Y413" i="36"/>
  <c r="AA413" i="36"/>
  <c r="AC413" i="36"/>
  <c r="AE413" i="36"/>
  <c r="AG413" i="36"/>
  <c r="AI413" i="36"/>
  <c r="AK413" i="36"/>
  <c r="AM413" i="36"/>
  <c r="AO413" i="36"/>
  <c r="AQ413" i="36"/>
  <c r="AS413" i="36"/>
  <c r="AU413" i="36"/>
  <c r="AW413" i="36"/>
  <c r="AY413" i="36"/>
  <c r="BA413" i="36"/>
  <c r="K414" i="36"/>
  <c r="M414" i="36"/>
  <c r="O414" i="36"/>
  <c r="Q414" i="36"/>
  <c r="S414" i="36"/>
  <c r="U414" i="36"/>
  <c r="W414" i="36"/>
  <c r="Y414" i="36"/>
  <c r="AA414" i="36"/>
  <c r="AC414" i="36"/>
  <c r="AE414" i="36"/>
  <c r="AG414" i="36"/>
  <c r="AI414" i="36"/>
  <c r="AK414" i="36"/>
  <c r="AM414" i="36"/>
  <c r="AO414" i="36"/>
  <c r="AQ414" i="36"/>
  <c r="AS414" i="36"/>
  <c r="AU414" i="36"/>
  <c r="AW414" i="36"/>
  <c r="AY414" i="36"/>
  <c r="BA414" i="36"/>
  <c r="K415" i="36"/>
  <c r="M415" i="36"/>
  <c r="O415" i="36"/>
  <c r="Q415" i="36"/>
  <c r="S415" i="36"/>
  <c r="U415" i="36"/>
  <c r="W415" i="36"/>
  <c r="Y415" i="36"/>
  <c r="AA415" i="36"/>
  <c r="AC415" i="36"/>
  <c r="AE415" i="36"/>
  <c r="AG415" i="36"/>
  <c r="AI415" i="36"/>
  <c r="AK415" i="36"/>
  <c r="AM415" i="36"/>
  <c r="AO415" i="36"/>
  <c r="AQ415" i="36"/>
  <c r="AS415" i="36"/>
  <c r="AU415" i="36"/>
  <c r="AW415" i="36"/>
  <c r="AY415" i="36"/>
  <c r="BA415" i="36"/>
  <c r="K416" i="36"/>
  <c r="M416" i="36"/>
  <c r="O416" i="36"/>
  <c r="Q416" i="36"/>
  <c r="S416" i="36"/>
  <c r="U416" i="36"/>
  <c r="W416" i="36"/>
  <c r="Y416" i="36"/>
  <c r="AA416" i="36"/>
  <c r="AC416" i="36"/>
  <c r="AE416" i="36"/>
  <c r="AG416" i="36"/>
  <c r="AI416" i="36"/>
  <c r="AK416" i="36"/>
  <c r="AM416" i="36"/>
  <c r="AO416" i="36"/>
  <c r="AQ416" i="36"/>
  <c r="AS416" i="36"/>
  <c r="AU416" i="36"/>
  <c r="AW416" i="36"/>
  <c r="AY416" i="36"/>
  <c r="BA416" i="36"/>
  <c r="K417" i="36"/>
  <c r="M417" i="36"/>
  <c r="O417" i="36"/>
  <c r="Q417" i="36"/>
  <c r="S417" i="36"/>
  <c r="U417" i="36"/>
  <c r="W417" i="36"/>
  <c r="Y417" i="36"/>
  <c r="AA417" i="36"/>
  <c r="AC417" i="36"/>
  <c r="AE417" i="36"/>
  <c r="AG417" i="36"/>
  <c r="AI417" i="36"/>
  <c r="AK417" i="36"/>
  <c r="AM417" i="36"/>
  <c r="AO417" i="36"/>
  <c r="AQ417" i="36"/>
  <c r="AS417" i="36"/>
  <c r="AU417" i="36"/>
  <c r="AW417" i="36"/>
  <c r="AY417" i="36"/>
  <c r="BA417" i="36"/>
  <c r="K418" i="36"/>
  <c r="M418" i="36"/>
  <c r="O418" i="36"/>
  <c r="Q418" i="36"/>
  <c r="S418" i="36"/>
  <c r="U418" i="36"/>
  <c r="W418" i="36"/>
  <c r="Y418" i="36"/>
  <c r="AA418" i="36"/>
  <c r="AC418" i="36"/>
  <c r="AE418" i="36"/>
  <c r="AG418" i="36"/>
  <c r="AI418" i="36"/>
  <c r="AK418" i="36"/>
  <c r="AM418" i="36"/>
  <c r="AO418" i="36"/>
  <c r="AQ418" i="36"/>
  <c r="AS418" i="36"/>
  <c r="AU418" i="36"/>
  <c r="AW418" i="36"/>
  <c r="AY418" i="36"/>
  <c r="BA418" i="36"/>
  <c r="K419" i="36"/>
  <c r="M419" i="36"/>
  <c r="O419" i="36"/>
  <c r="Q419" i="36"/>
  <c r="S419" i="36"/>
  <c r="U419" i="36"/>
  <c r="W419" i="36"/>
  <c r="Y419" i="36"/>
  <c r="AA419" i="36"/>
  <c r="AC419" i="36"/>
  <c r="AE419" i="36"/>
  <c r="AG419" i="36"/>
  <c r="AI419" i="36"/>
  <c r="AK419" i="36"/>
  <c r="AM419" i="36"/>
  <c r="AO419" i="36"/>
  <c r="AQ419" i="36"/>
  <c r="AS419" i="36"/>
  <c r="AU419" i="36"/>
  <c r="AW419" i="36"/>
  <c r="AY419" i="36"/>
  <c r="BA419" i="36"/>
  <c r="K420" i="36"/>
  <c r="M420" i="36"/>
  <c r="O420" i="36"/>
  <c r="Q420" i="36"/>
  <c r="S420" i="36"/>
  <c r="U420" i="36"/>
  <c r="W420" i="36"/>
  <c r="Y420" i="36"/>
  <c r="AA420" i="36"/>
  <c r="AC420" i="36"/>
  <c r="AE420" i="36"/>
  <c r="AG420" i="36"/>
  <c r="AI420" i="36"/>
  <c r="AK420" i="36"/>
  <c r="AM420" i="36"/>
  <c r="AO420" i="36"/>
  <c r="AQ420" i="36"/>
  <c r="AS420" i="36"/>
  <c r="AU420" i="36"/>
  <c r="AW420" i="36"/>
  <c r="AY420" i="36"/>
  <c r="BA420" i="36"/>
  <c r="K421" i="36"/>
  <c r="M421" i="36"/>
  <c r="O421" i="36"/>
  <c r="Q421" i="36"/>
  <c r="S421" i="36"/>
  <c r="U421" i="36"/>
  <c r="W421" i="36"/>
  <c r="Y421" i="36"/>
  <c r="AA421" i="36"/>
  <c r="AC421" i="36"/>
  <c r="AE421" i="36"/>
  <c r="AG421" i="36"/>
  <c r="AI421" i="36"/>
  <c r="AK421" i="36"/>
  <c r="AM421" i="36"/>
  <c r="AO421" i="36"/>
  <c r="AQ421" i="36"/>
  <c r="AS421" i="36"/>
  <c r="AU421" i="36"/>
  <c r="AW421" i="36"/>
  <c r="AY421" i="36"/>
  <c r="BA421" i="36"/>
  <c r="K422" i="36"/>
  <c r="M422" i="36"/>
  <c r="O422" i="36"/>
  <c r="Q422" i="36"/>
  <c r="S422" i="36"/>
  <c r="U422" i="36"/>
  <c r="W422" i="36"/>
  <c r="Y422" i="36"/>
  <c r="AA422" i="36"/>
  <c r="AC422" i="36"/>
  <c r="AE422" i="36"/>
  <c r="AG422" i="36"/>
  <c r="AI422" i="36"/>
  <c r="AK422" i="36"/>
  <c r="AM422" i="36"/>
  <c r="AO422" i="36"/>
  <c r="AQ422" i="36"/>
  <c r="AS422" i="36"/>
  <c r="AU422" i="36"/>
  <c r="AW422" i="36"/>
  <c r="AY422" i="36"/>
  <c r="BA422" i="36"/>
  <c r="K423" i="36"/>
  <c r="M423" i="36"/>
  <c r="O423" i="36"/>
  <c r="Q423" i="36"/>
  <c r="S423" i="36"/>
  <c r="U423" i="36"/>
  <c r="W423" i="36"/>
  <c r="Y423" i="36"/>
  <c r="AA423" i="36"/>
  <c r="AC423" i="36"/>
  <c r="AE423" i="36"/>
  <c r="AG423" i="36"/>
  <c r="AI423" i="36"/>
  <c r="AK423" i="36"/>
  <c r="AM423" i="36"/>
  <c r="AO423" i="36"/>
  <c r="AQ423" i="36"/>
  <c r="AS423" i="36"/>
  <c r="AU423" i="36"/>
  <c r="AW423" i="36"/>
  <c r="AY423" i="36"/>
  <c r="BA423" i="36"/>
  <c r="K424" i="36"/>
  <c r="M424" i="36"/>
  <c r="O424" i="36"/>
  <c r="Q424" i="36"/>
  <c r="S424" i="36"/>
  <c r="U424" i="36"/>
  <c r="W424" i="36"/>
  <c r="Y424" i="36"/>
  <c r="AA424" i="36"/>
  <c r="AC424" i="36"/>
  <c r="AE424" i="36"/>
  <c r="AG424" i="36"/>
  <c r="AI424" i="36"/>
  <c r="AK424" i="36"/>
  <c r="AM424" i="36"/>
  <c r="AO424" i="36"/>
  <c r="AQ424" i="36"/>
  <c r="AS424" i="36"/>
  <c r="AU424" i="36"/>
  <c r="AW424" i="36"/>
  <c r="AY424" i="36"/>
  <c r="BA424" i="36"/>
  <c r="K425" i="36"/>
  <c r="M425" i="36"/>
  <c r="O425" i="36"/>
  <c r="Q425" i="36"/>
  <c r="S425" i="36"/>
  <c r="U425" i="36"/>
  <c r="W425" i="36"/>
  <c r="Y425" i="36"/>
  <c r="AA425" i="36"/>
  <c r="AC425" i="36"/>
  <c r="AE425" i="36"/>
  <c r="AG425" i="36"/>
  <c r="AI425" i="36"/>
  <c r="AK425" i="36"/>
  <c r="AM425" i="36"/>
  <c r="AO425" i="36"/>
  <c r="AQ425" i="36"/>
  <c r="AS425" i="36"/>
  <c r="AU425" i="36"/>
  <c r="AW425" i="36"/>
  <c r="AY425" i="36"/>
  <c r="BA425" i="36"/>
  <c r="K426" i="36"/>
  <c r="M426" i="36"/>
  <c r="O426" i="36"/>
  <c r="Q426" i="36"/>
  <c r="S426" i="36"/>
  <c r="U426" i="36"/>
  <c r="W426" i="36"/>
  <c r="Y426" i="36"/>
  <c r="AA426" i="36"/>
  <c r="AC426" i="36"/>
  <c r="AE426" i="36"/>
  <c r="AG426" i="36"/>
  <c r="AI426" i="36"/>
  <c r="AK426" i="36"/>
  <c r="AM426" i="36"/>
  <c r="AO426" i="36"/>
  <c r="AQ426" i="36"/>
  <c r="AS426" i="36"/>
  <c r="AU426" i="36"/>
  <c r="AW426" i="36"/>
  <c r="AY426" i="36"/>
  <c r="BA426" i="36"/>
  <c r="K427" i="36"/>
  <c r="M427" i="36"/>
  <c r="O427" i="36"/>
  <c r="Q427" i="36"/>
  <c r="S427" i="36"/>
  <c r="U427" i="36"/>
  <c r="W427" i="36"/>
  <c r="Y427" i="36"/>
  <c r="AA427" i="36"/>
  <c r="AC427" i="36"/>
  <c r="AE427" i="36"/>
  <c r="AG427" i="36"/>
  <c r="AI427" i="36"/>
  <c r="AK427" i="36"/>
  <c r="AM427" i="36"/>
  <c r="AO427" i="36"/>
  <c r="AQ427" i="36"/>
  <c r="AS427" i="36"/>
  <c r="AU427" i="36"/>
  <c r="AW427" i="36"/>
  <c r="AY427" i="36"/>
  <c r="BA427" i="36"/>
  <c r="K428" i="36"/>
  <c r="M428" i="36"/>
  <c r="O428" i="36"/>
  <c r="Q428" i="36"/>
  <c r="S428" i="36"/>
  <c r="U428" i="36"/>
  <c r="W428" i="36"/>
  <c r="Y428" i="36"/>
  <c r="AA428" i="36"/>
  <c r="AC428" i="36"/>
  <c r="AE428" i="36"/>
  <c r="AG428" i="36"/>
  <c r="AI428" i="36"/>
  <c r="AK428" i="36"/>
  <c r="AM428" i="36"/>
  <c r="AO428" i="36"/>
  <c r="AQ428" i="36"/>
  <c r="AS428" i="36"/>
  <c r="AU428" i="36"/>
  <c r="AW428" i="36"/>
  <c r="AY428" i="36"/>
  <c r="BA428" i="36"/>
  <c r="K429" i="36"/>
  <c r="M429" i="36"/>
  <c r="O429" i="36"/>
  <c r="Q429" i="36"/>
  <c r="S429" i="36"/>
  <c r="U429" i="36"/>
  <c r="W429" i="36"/>
  <c r="Y429" i="36"/>
  <c r="AA429" i="36"/>
  <c r="AC429" i="36"/>
  <c r="AE429" i="36"/>
  <c r="AG429" i="36"/>
  <c r="AI429" i="36"/>
  <c r="AK429" i="36"/>
  <c r="AM429" i="36"/>
  <c r="AO429" i="36"/>
  <c r="AQ429" i="36"/>
  <c r="AS429" i="36"/>
  <c r="AU429" i="36"/>
  <c r="AW429" i="36"/>
  <c r="AY429" i="36"/>
  <c r="BA429" i="36"/>
  <c r="K430" i="36"/>
  <c r="M430" i="36"/>
  <c r="O430" i="36"/>
  <c r="Q430" i="36"/>
  <c r="S430" i="36"/>
  <c r="U430" i="36"/>
  <c r="W430" i="36"/>
  <c r="Y430" i="36"/>
  <c r="AA430" i="36"/>
  <c r="AC430" i="36"/>
  <c r="AE430" i="36"/>
  <c r="AG430" i="36"/>
  <c r="AI430" i="36"/>
  <c r="AK430" i="36"/>
  <c r="AM430" i="36"/>
  <c r="AO430" i="36"/>
  <c r="AQ430" i="36"/>
  <c r="AS430" i="36"/>
  <c r="AU430" i="36"/>
  <c r="AW430" i="36"/>
  <c r="AY430" i="36"/>
  <c r="BA430" i="36"/>
  <c r="K431" i="36"/>
  <c r="M431" i="36"/>
  <c r="O431" i="36"/>
  <c r="Q431" i="36"/>
  <c r="S431" i="36"/>
  <c r="U431" i="36"/>
  <c r="W431" i="36"/>
  <c r="Y431" i="36"/>
  <c r="AA431" i="36"/>
  <c r="AC431" i="36"/>
  <c r="AE431" i="36"/>
  <c r="AG431" i="36"/>
  <c r="AI431" i="36"/>
  <c r="AK431" i="36"/>
  <c r="AM431" i="36"/>
  <c r="AO431" i="36"/>
  <c r="AQ431" i="36"/>
  <c r="AS431" i="36"/>
  <c r="AU431" i="36"/>
  <c r="AW431" i="36"/>
  <c r="AY431" i="36"/>
  <c r="BA431" i="36"/>
  <c r="K432" i="36"/>
  <c r="M432" i="36"/>
  <c r="O432" i="36"/>
  <c r="Q432" i="36"/>
  <c r="S432" i="36"/>
  <c r="U432" i="36"/>
  <c r="W432" i="36"/>
  <c r="Y432" i="36"/>
  <c r="AA432" i="36"/>
  <c r="AC432" i="36"/>
  <c r="AE432" i="36"/>
  <c r="AG432" i="36"/>
  <c r="AI432" i="36"/>
  <c r="AK432" i="36"/>
  <c r="AM432" i="36"/>
  <c r="AO432" i="36"/>
  <c r="AQ432" i="36"/>
  <c r="AS432" i="36"/>
  <c r="AU432" i="36"/>
  <c r="AW432" i="36"/>
  <c r="AY432" i="36"/>
  <c r="BA432" i="36"/>
  <c r="K433" i="36"/>
  <c r="M433" i="36"/>
  <c r="O433" i="36"/>
  <c r="Q433" i="36"/>
  <c r="S433" i="36"/>
  <c r="U433" i="36"/>
  <c r="W433" i="36"/>
  <c r="Y433" i="36"/>
  <c r="AA433" i="36"/>
  <c r="AC433" i="36"/>
  <c r="AE433" i="36"/>
  <c r="AG433" i="36"/>
  <c r="AI433" i="36"/>
  <c r="AK433" i="36"/>
  <c r="AM433" i="36"/>
  <c r="AO433" i="36"/>
  <c r="AQ433" i="36"/>
  <c r="AS433" i="36"/>
  <c r="AU433" i="36"/>
  <c r="AW433" i="36"/>
  <c r="AY433" i="36"/>
  <c r="BA433" i="36"/>
  <c r="K434" i="36"/>
  <c r="M434" i="36"/>
  <c r="O434" i="36"/>
  <c r="Q434" i="36"/>
  <c r="S434" i="36"/>
  <c r="U434" i="36"/>
  <c r="W434" i="36"/>
  <c r="Y434" i="36"/>
  <c r="AA434" i="36"/>
  <c r="AC434" i="36"/>
  <c r="AE434" i="36"/>
  <c r="AG434" i="36"/>
  <c r="AI434" i="36"/>
  <c r="AK434" i="36"/>
  <c r="AM434" i="36"/>
  <c r="AO434" i="36"/>
  <c r="AQ434" i="36"/>
  <c r="AS434" i="36"/>
  <c r="AU434" i="36"/>
  <c r="AW434" i="36"/>
  <c r="AY434" i="36"/>
  <c r="BA434" i="36"/>
  <c r="K435" i="36"/>
  <c r="M435" i="36"/>
  <c r="O435" i="36"/>
  <c r="Q435" i="36"/>
  <c r="S435" i="36"/>
  <c r="U435" i="36"/>
  <c r="W435" i="36"/>
  <c r="Y435" i="36"/>
  <c r="AA435" i="36"/>
  <c r="AC435" i="36"/>
  <c r="AE435" i="36"/>
  <c r="AG435" i="36"/>
  <c r="AI435" i="36"/>
  <c r="AK435" i="36"/>
  <c r="AM435" i="36"/>
  <c r="AO435" i="36"/>
  <c r="AQ435" i="36"/>
  <c r="AS435" i="36"/>
  <c r="AU435" i="36"/>
  <c r="AW435" i="36"/>
  <c r="AY435" i="36"/>
  <c r="BA435" i="36"/>
  <c r="K436" i="36"/>
  <c r="M436" i="36"/>
  <c r="O436" i="36"/>
  <c r="Q436" i="36"/>
  <c r="S436" i="36"/>
  <c r="U436" i="36"/>
  <c r="W436" i="36"/>
  <c r="Y436" i="36"/>
  <c r="AA436" i="36"/>
  <c r="AC436" i="36"/>
  <c r="AE436" i="36"/>
  <c r="AG436" i="36"/>
  <c r="AI436" i="36"/>
  <c r="AK436" i="36"/>
  <c r="AM436" i="36"/>
  <c r="AO436" i="36"/>
  <c r="AQ436" i="36"/>
  <c r="AS436" i="36"/>
  <c r="AU436" i="36"/>
  <c r="AW436" i="36"/>
  <c r="AY436" i="36"/>
  <c r="BA436" i="36"/>
  <c r="K437" i="36"/>
  <c r="M437" i="36"/>
  <c r="O437" i="36"/>
  <c r="Q437" i="36"/>
  <c r="S437" i="36"/>
  <c r="U437" i="36"/>
  <c r="W437" i="36"/>
  <c r="Y437" i="36"/>
  <c r="AA437" i="36"/>
  <c r="AC437" i="36"/>
  <c r="AE437" i="36"/>
  <c r="AG437" i="36"/>
  <c r="AI437" i="36"/>
  <c r="AK437" i="36"/>
  <c r="AM437" i="36"/>
  <c r="AO437" i="36"/>
  <c r="AQ437" i="36"/>
  <c r="AS437" i="36"/>
  <c r="AU437" i="36"/>
  <c r="AW437" i="36"/>
  <c r="AY437" i="36"/>
  <c r="BA437" i="36"/>
  <c r="K438" i="36"/>
  <c r="M438" i="36"/>
  <c r="O438" i="36"/>
  <c r="Q438" i="36"/>
  <c r="S438" i="36"/>
  <c r="U438" i="36"/>
  <c r="W438" i="36"/>
  <c r="Y438" i="36"/>
  <c r="AA438" i="36"/>
  <c r="AC438" i="36"/>
  <c r="AE438" i="36"/>
  <c r="AG438" i="36"/>
  <c r="AI438" i="36"/>
  <c r="AK438" i="36"/>
  <c r="AM438" i="36"/>
  <c r="AO438" i="36"/>
  <c r="AQ438" i="36"/>
  <c r="AS438" i="36"/>
  <c r="AU438" i="36"/>
  <c r="AW438" i="36"/>
  <c r="AY438" i="36"/>
  <c r="BA438" i="36"/>
  <c r="K439" i="36"/>
  <c r="M439" i="36"/>
  <c r="O439" i="36"/>
  <c r="Q439" i="36"/>
  <c r="S439" i="36"/>
  <c r="U439" i="36"/>
  <c r="W439" i="36"/>
  <c r="Y439" i="36"/>
  <c r="AA439" i="36"/>
  <c r="AC439" i="36"/>
  <c r="AE439" i="36"/>
  <c r="AG439" i="36"/>
  <c r="AI439" i="36"/>
  <c r="AK439" i="36"/>
  <c r="AM439" i="36"/>
  <c r="AO439" i="36"/>
  <c r="AQ439" i="36"/>
  <c r="AS439" i="36"/>
  <c r="AU439" i="36"/>
  <c r="AW439" i="36"/>
  <c r="AY439" i="36"/>
  <c r="BA439" i="36"/>
  <c r="K440" i="36"/>
  <c r="M440" i="36"/>
  <c r="O440" i="36"/>
  <c r="Q440" i="36"/>
  <c r="S440" i="36"/>
  <c r="U440" i="36"/>
  <c r="W440" i="36"/>
  <c r="Y440" i="36"/>
  <c r="AA440" i="36"/>
  <c r="AC440" i="36"/>
  <c r="AE440" i="36"/>
  <c r="AG440" i="36"/>
  <c r="AI440" i="36"/>
  <c r="AK440" i="36"/>
  <c r="AM440" i="36"/>
  <c r="AO440" i="36"/>
  <c r="AQ440" i="36"/>
  <c r="AS440" i="36"/>
  <c r="AU440" i="36"/>
  <c r="AW440" i="36"/>
  <c r="AY440" i="36"/>
  <c r="BA440" i="36"/>
  <c r="K441" i="36"/>
  <c r="M441" i="36"/>
  <c r="O441" i="36"/>
  <c r="Q441" i="36"/>
  <c r="S441" i="36"/>
  <c r="U441" i="36"/>
  <c r="W441" i="36"/>
  <c r="Y441" i="36"/>
  <c r="AA441" i="36"/>
  <c r="AC441" i="36"/>
  <c r="AE441" i="36"/>
  <c r="AG441" i="36"/>
  <c r="AI441" i="36"/>
  <c r="AK441" i="36"/>
  <c r="AM441" i="36"/>
  <c r="AO441" i="36"/>
  <c r="AQ441" i="36"/>
  <c r="AS441" i="36"/>
  <c r="AU441" i="36"/>
  <c r="AW441" i="36"/>
  <c r="AY441" i="36"/>
  <c r="BA441" i="36"/>
  <c r="K442" i="36"/>
  <c r="M442" i="36"/>
  <c r="O442" i="36"/>
  <c r="Q442" i="36"/>
  <c r="S442" i="36"/>
  <c r="U442" i="36"/>
  <c r="W442" i="36"/>
  <c r="Y442" i="36"/>
  <c r="AA442" i="36"/>
  <c r="AC442" i="36"/>
  <c r="AE442" i="36"/>
  <c r="AG442" i="36"/>
  <c r="AI442" i="36"/>
  <c r="AK442" i="36"/>
  <c r="AM442" i="36"/>
  <c r="AO442" i="36"/>
  <c r="AQ442" i="36"/>
  <c r="AS442" i="36"/>
  <c r="AU442" i="36"/>
  <c r="AW442" i="36"/>
  <c r="AY442" i="36"/>
  <c r="BA442" i="36"/>
  <c r="K443" i="36"/>
  <c r="M443" i="36"/>
  <c r="O443" i="36"/>
  <c r="Q443" i="36"/>
  <c r="S443" i="36"/>
  <c r="U443" i="36"/>
  <c r="W443" i="36"/>
  <c r="Y443" i="36"/>
  <c r="AA443" i="36"/>
  <c r="AC443" i="36"/>
  <c r="AE443" i="36"/>
  <c r="AG443" i="36"/>
  <c r="AI443" i="36"/>
  <c r="AK443" i="36"/>
  <c r="AM443" i="36"/>
  <c r="AO443" i="36"/>
  <c r="AQ443" i="36"/>
  <c r="AS443" i="36"/>
  <c r="AU443" i="36"/>
  <c r="AW443" i="36"/>
  <c r="AY443" i="36"/>
  <c r="BA443" i="36"/>
  <c r="K444" i="36"/>
  <c r="M444" i="36"/>
  <c r="O444" i="36"/>
  <c r="Q444" i="36"/>
  <c r="S444" i="36"/>
  <c r="U444" i="36"/>
  <c r="W444" i="36"/>
  <c r="Y444" i="36"/>
  <c r="AA444" i="36"/>
  <c r="AC444" i="36"/>
  <c r="AE444" i="36"/>
  <c r="AG444" i="36"/>
  <c r="AI444" i="36"/>
  <c r="AK444" i="36"/>
  <c r="AM444" i="36"/>
  <c r="AO444" i="36"/>
  <c r="AQ444" i="36"/>
  <c r="AS444" i="36"/>
  <c r="AU444" i="36"/>
  <c r="AW444" i="36"/>
  <c r="AY444" i="36"/>
  <c r="BA444" i="36"/>
  <c r="K445" i="36"/>
  <c r="M445" i="36"/>
  <c r="O445" i="36"/>
  <c r="Q445" i="36"/>
  <c r="S445" i="36"/>
  <c r="U445" i="36"/>
  <c r="W445" i="36"/>
  <c r="Y445" i="36"/>
  <c r="AA445" i="36"/>
  <c r="AC445" i="36"/>
  <c r="AE445" i="36"/>
  <c r="AG445" i="36"/>
  <c r="AI445" i="36"/>
  <c r="AK445" i="36"/>
  <c r="AM445" i="36"/>
  <c r="AO445" i="36"/>
  <c r="AQ445" i="36"/>
  <c r="AS445" i="36"/>
  <c r="AU445" i="36"/>
  <c r="AW445" i="36"/>
  <c r="AY445" i="36"/>
  <c r="BA445" i="36"/>
  <c r="K446" i="36"/>
  <c r="M446" i="36"/>
  <c r="O446" i="36"/>
  <c r="Q446" i="36"/>
  <c r="S446" i="36"/>
  <c r="U446" i="36"/>
  <c r="W446" i="36"/>
  <c r="Y446" i="36"/>
  <c r="AA446" i="36"/>
  <c r="AC446" i="36"/>
  <c r="AE446" i="36"/>
  <c r="AG446" i="36"/>
  <c r="AI446" i="36"/>
  <c r="AK446" i="36"/>
  <c r="AM446" i="36"/>
  <c r="AO446" i="36"/>
  <c r="AQ446" i="36"/>
  <c r="AS446" i="36"/>
  <c r="AU446" i="36"/>
  <c r="AW446" i="36"/>
  <c r="AY446" i="36"/>
  <c r="BA446" i="36"/>
  <c r="K447" i="36"/>
  <c r="M447" i="36"/>
  <c r="O447" i="36"/>
  <c r="Q447" i="36"/>
  <c r="S447" i="36"/>
  <c r="U447" i="36"/>
  <c r="W447" i="36"/>
  <c r="Y447" i="36"/>
  <c r="AA447" i="36"/>
  <c r="AC447" i="36"/>
  <c r="AE447" i="36"/>
  <c r="AG447" i="36"/>
  <c r="AI447" i="36"/>
  <c r="AK447" i="36"/>
  <c r="AM447" i="36"/>
  <c r="AO447" i="36"/>
  <c r="AQ447" i="36"/>
  <c r="AS447" i="36"/>
  <c r="AU447" i="36"/>
  <c r="AW447" i="36"/>
  <c r="AY447" i="36"/>
  <c r="BA447" i="36"/>
  <c r="K448" i="36"/>
  <c r="M448" i="36"/>
  <c r="O448" i="36"/>
  <c r="Q448" i="36"/>
  <c r="S448" i="36"/>
  <c r="U448" i="36"/>
  <c r="W448" i="36"/>
  <c r="Y448" i="36"/>
  <c r="AA448" i="36"/>
  <c r="AC448" i="36"/>
  <c r="AE448" i="36"/>
  <c r="AG448" i="36"/>
  <c r="AI448" i="36"/>
  <c r="AK448" i="36"/>
  <c r="AM448" i="36"/>
  <c r="AO448" i="36"/>
  <c r="AQ448" i="36"/>
  <c r="AS448" i="36"/>
  <c r="AU448" i="36"/>
  <c r="AW448" i="36"/>
  <c r="AY448" i="36"/>
  <c r="BA448" i="36"/>
  <c r="K449" i="36"/>
  <c r="M449" i="36"/>
  <c r="O449" i="36"/>
  <c r="Q449" i="36"/>
  <c r="S449" i="36"/>
  <c r="U449" i="36"/>
  <c r="W449" i="36"/>
  <c r="Y449" i="36"/>
  <c r="AA449" i="36"/>
  <c r="AC449" i="36"/>
  <c r="AE449" i="36"/>
  <c r="AG449" i="36"/>
  <c r="AI449" i="36"/>
  <c r="AK449" i="36"/>
  <c r="AM449" i="36"/>
  <c r="AO449" i="36"/>
  <c r="AQ449" i="36"/>
  <c r="AS449" i="36"/>
  <c r="AU449" i="36"/>
  <c r="AW449" i="36"/>
  <c r="AY449" i="36"/>
  <c r="BA449" i="36"/>
  <c r="K450" i="36"/>
  <c r="M450" i="36"/>
  <c r="O450" i="36"/>
  <c r="Q450" i="36"/>
  <c r="S450" i="36"/>
  <c r="U450" i="36"/>
  <c r="W450" i="36"/>
  <c r="Y450" i="36"/>
  <c r="AA450" i="36"/>
  <c r="AC450" i="36"/>
  <c r="AE450" i="36"/>
  <c r="AG450" i="36"/>
  <c r="AI450" i="36"/>
  <c r="AK450" i="36"/>
  <c r="AM450" i="36"/>
  <c r="AO450" i="36"/>
  <c r="AQ450" i="36"/>
  <c r="AS450" i="36"/>
  <c r="AU450" i="36"/>
  <c r="AW450" i="36"/>
  <c r="AY450" i="36"/>
  <c r="BA450" i="36"/>
  <c r="K451" i="36"/>
  <c r="M451" i="36"/>
  <c r="O451" i="36"/>
  <c r="Q451" i="36"/>
  <c r="S451" i="36"/>
  <c r="U451" i="36"/>
  <c r="W451" i="36"/>
  <c r="Y451" i="36"/>
  <c r="AA451" i="36"/>
  <c r="AC451" i="36"/>
  <c r="AE451" i="36"/>
  <c r="AG451" i="36"/>
  <c r="AI451" i="36"/>
  <c r="AK451" i="36"/>
  <c r="AM451" i="36"/>
  <c r="AO451" i="36"/>
  <c r="AQ451" i="36"/>
  <c r="AS451" i="36"/>
  <c r="AU451" i="36"/>
  <c r="AW451" i="36"/>
  <c r="AY451" i="36"/>
  <c r="BA451" i="36"/>
  <c r="K452" i="36"/>
  <c r="M452" i="36"/>
  <c r="O452" i="36"/>
  <c r="Q452" i="36"/>
  <c r="S452" i="36"/>
  <c r="U452" i="36"/>
  <c r="W452" i="36"/>
  <c r="Y452" i="36"/>
  <c r="AA452" i="36"/>
  <c r="AC452" i="36"/>
  <c r="AE452" i="36"/>
  <c r="AG452" i="36"/>
  <c r="AI452" i="36"/>
  <c r="AK452" i="36"/>
  <c r="AM452" i="36"/>
  <c r="AO452" i="36"/>
  <c r="AQ452" i="36"/>
  <c r="AS452" i="36"/>
  <c r="AU452" i="36"/>
  <c r="AW452" i="36"/>
  <c r="AY452" i="36"/>
  <c r="BA452" i="36"/>
  <c r="K453" i="36"/>
  <c r="M453" i="36"/>
  <c r="O453" i="36"/>
  <c r="Q453" i="36"/>
  <c r="S453" i="36"/>
  <c r="U453" i="36"/>
  <c r="W453" i="36"/>
  <c r="Y453" i="36"/>
  <c r="AA453" i="36"/>
  <c r="AC453" i="36"/>
  <c r="AE453" i="36"/>
  <c r="AG453" i="36"/>
  <c r="AI453" i="36"/>
  <c r="AK453" i="36"/>
  <c r="AM453" i="36"/>
  <c r="AO453" i="36"/>
  <c r="AQ453" i="36"/>
  <c r="AS453" i="36"/>
  <c r="AU453" i="36"/>
  <c r="AW453" i="36"/>
  <c r="AY453" i="36"/>
  <c r="BA453" i="36"/>
  <c r="K454" i="36"/>
  <c r="M454" i="36"/>
  <c r="O454" i="36"/>
  <c r="Q454" i="36"/>
  <c r="S454" i="36"/>
  <c r="U454" i="36"/>
  <c r="W454" i="36"/>
  <c r="Y454" i="36"/>
  <c r="AA454" i="36"/>
  <c r="AC454" i="36"/>
  <c r="AE454" i="36"/>
  <c r="AG454" i="36"/>
  <c r="AI454" i="36"/>
  <c r="AK454" i="36"/>
  <c r="AM454" i="36"/>
  <c r="AO454" i="36"/>
  <c r="AQ454" i="36"/>
  <c r="AS454" i="36"/>
  <c r="AU454" i="36"/>
  <c r="AW454" i="36"/>
  <c r="AY454" i="36"/>
  <c r="BA454" i="36"/>
  <c r="K455" i="36"/>
  <c r="M455" i="36"/>
  <c r="O455" i="36"/>
  <c r="Q455" i="36"/>
  <c r="S455" i="36"/>
  <c r="U455" i="36"/>
  <c r="W455" i="36"/>
  <c r="Y455" i="36"/>
  <c r="AA455" i="36"/>
  <c r="AC455" i="36"/>
  <c r="AE455" i="36"/>
  <c r="AG455" i="36"/>
  <c r="AI455" i="36"/>
  <c r="AK455" i="36"/>
  <c r="AM455" i="36"/>
  <c r="AO455" i="36"/>
  <c r="AQ455" i="36"/>
  <c r="AS455" i="36"/>
  <c r="AU455" i="36"/>
  <c r="AW455" i="36"/>
  <c r="AY455" i="36"/>
  <c r="BA455" i="36"/>
  <c r="K456" i="36"/>
  <c r="M456" i="36"/>
  <c r="O456" i="36"/>
  <c r="Q456" i="36"/>
  <c r="S456" i="36"/>
  <c r="U456" i="36"/>
  <c r="W456" i="36"/>
  <c r="Y456" i="36"/>
  <c r="AA456" i="36"/>
  <c r="AC456" i="36"/>
  <c r="AE456" i="36"/>
  <c r="AG456" i="36"/>
  <c r="AI456" i="36"/>
  <c r="AK456" i="36"/>
  <c r="AM456" i="36"/>
  <c r="AO456" i="36"/>
  <c r="AQ456" i="36"/>
  <c r="AS456" i="36"/>
  <c r="AU456" i="36"/>
  <c r="AW456" i="36"/>
  <c r="AY456" i="36"/>
  <c r="BA456" i="36"/>
  <c r="K457" i="36"/>
  <c r="M457" i="36"/>
  <c r="O457" i="36"/>
  <c r="Q457" i="36"/>
  <c r="S457" i="36"/>
  <c r="U457" i="36"/>
  <c r="W457" i="36"/>
  <c r="Y457" i="36"/>
  <c r="AA457" i="36"/>
  <c r="AC457" i="36"/>
  <c r="AE457" i="36"/>
  <c r="AG457" i="36"/>
  <c r="AI457" i="36"/>
  <c r="AK457" i="36"/>
  <c r="AM457" i="36"/>
  <c r="AO457" i="36"/>
  <c r="AQ457" i="36"/>
  <c r="AS457" i="36"/>
  <c r="AU457" i="36"/>
  <c r="AW457" i="36"/>
  <c r="AY457" i="36"/>
  <c r="BA457" i="36"/>
  <c r="K458" i="36"/>
  <c r="M458" i="36"/>
  <c r="O458" i="36"/>
  <c r="Q458" i="36"/>
  <c r="S458" i="36"/>
  <c r="U458" i="36"/>
  <c r="W458" i="36"/>
  <c r="Y458" i="36"/>
  <c r="AA458" i="36"/>
  <c r="AC458" i="36"/>
  <c r="AE458" i="36"/>
  <c r="AG458" i="36"/>
  <c r="AI458" i="36"/>
  <c r="AK458" i="36"/>
  <c r="AM458" i="36"/>
  <c r="AO458" i="36"/>
  <c r="AQ458" i="36"/>
  <c r="AS458" i="36"/>
  <c r="AU458" i="36"/>
  <c r="AW458" i="36"/>
  <c r="AY458" i="36"/>
  <c r="BA458" i="36"/>
  <c r="K459" i="36"/>
  <c r="M459" i="36"/>
  <c r="O459" i="36"/>
  <c r="Q459" i="36"/>
  <c r="S459" i="36"/>
  <c r="U459" i="36"/>
  <c r="W459" i="36"/>
  <c r="Y459" i="36"/>
  <c r="AA459" i="36"/>
  <c r="AC459" i="36"/>
  <c r="AE459" i="36"/>
  <c r="AG459" i="36"/>
  <c r="AI459" i="36"/>
  <c r="AK459" i="36"/>
  <c r="AM459" i="36"/>
  <c r="AO459" i="36"/>
  <c r="AQ459" i="36"/>
  <c r="AS459" i="36"/>
  <c r="AU459" i="36"/>
  <c r="AW459" i="36"/>
  <c r="AY459" i="36"/>
  <c r="BA459" i="36"/>
  <c r="K460" i="36"/>
  <c r="M460" i="36"/>
  <c r="O460" i="36"/>
  <c r="Q460" i="36"/>
  <c r="S460" i="36"/>
  <c r="U460" i="36"/>
  <c r="W460" i="36"/>
  <c r="Y460" i="36"/>
  <c r="AA460" i="36"/>
  <c r="AC460" i="36"/>
  <c r="AE460" i="36"/>
  <c r="AG460" i="36"/>
  <c r="AI460" i="36"/>
  <c r="AK460" i="36"/>
  <c r="AM460" i="36"/>
  <c r="AO460" i="36"/>
  <c r="AQ460" i="36"/>
  <c r="AS460" i="36"/>
  <c r="AU460" i="36"/>
  <c r="AW460" i="36"/>
  <c r="AY460" i="36"/>
  <c r="BA460" i="36"/>
  <c r="K461" i="36"/>
  <c r="M461" i="36"/>
  <c r="O461" i="36"/>
  <c r="Q461" i="36"/>
  <c r="S461" i="36"/>
  <c r="U461" i="36"/>
  <c r="W461" i="36"/>
  <c r="Y461" i="36"/>
  <c r="AA461" i="36"/>
  <c r="AC461" i="36"/>
  <c r="AE461" i="36"/>
  <c r="AG461" i="36"/>
  <c r="AI461" i="36"/>
  <c r="AK461" i="36"/>
  <c r="AM461" i="36"/>
  <c r="AO461" i="36"/>
  <c r="AQ461" i="36"/>
  <c r="AS461" i="36"/>
  <c r="AU461" i="36"/>
  <c r="AW461" i="36"/>
  <c r="AY461" i="36"/>
  <c r="BA461" i="36"/>
  <c r="K462" i="36"/>
  <c r="M462" i="36"/>
  <c r="O462" i="36"/>
  <c r="Q462" i="36"/>
  <c r="S462" i="36"/>
  <c r="U462" i="36"/>
  <c r="W462" i="36"/>
  <c r="Y462" i="36"/>
  <c r="AA462" i="36"/>
  <c r="AC462" i="36"/>
  <c r="AE462" i="36"/>
  <c r="AG462" i="36"/>
  <c r="AI462" i="36"/>
  <c r="AK462" i="36"/>
  <c r="AM462" i="36"/>
  <c r="AO462" i="36"/>
  <c r="AQ462" i="36"/>
  <c r="AS462" i="36"/>
  <c r="AU462" i="36"/>
  <c r="AW462" i="36"/>
  <c r="AY462" i="36"/>
  <c r="BA462" i="36"/>
  <c r="K463" i="36"/>
  <c r="M463" i="36"/>
  <c r="O463" i="36"/>
  <c r="Q463" i="36"/>
  <c r="S463" i="36"/>
  <c r="U463" i="36"/>
  <c r="W463" i="36"/>
  <c r="Y463" i="36"/>
  <c r="AA463" i="36"/>
  <c r="AC463" i="36"/>
  <c r="AE463" i="36"/>
  <c r="AG463" i="36"/>
  <c r="AI463" i="36"/>
  <c r="AK463" i="36"/>
  <c r="AM463" i="36"/>
  <c r="AO463" i="36"/>
  <c r="AQ463" i="36"/>
  <c r="AS463" i="36"/>
  <c r="AU463" i="36"/>
  <c r="AW463" i="36"/>
  <c r="AY463" i="36"/>
  <c r="BA463" i="36"/>
  <c r="K464" i="36"/>
  <c r="M464" i="36"/>
  <c r="O464" i="36"/>
  <c r="Q464" i="36"/>
  <c r="S464" i="36"/>
  <c r="U464" i="36"/>
  <c r="W464" i="36"/>
  <c r="Y464" i="36"/>
  <c r="AA464" i="36"/>
  <c r="AC464" i="36"/>
  <c r="AE464" i="36"/>
  <c r="AG464" i="36"/>
  <c r="AI464" i="36"/>
  <c r="AK464" i="36"/>
  <c r="AM464" i="36"/>
  <c r="AO464" i="36"/>
  <c r="AQ464" i="36"/>
  <c r="AS464" i="36"/>
  <c r="AU464" i="36"/>
  <c r="AW464" i="36"/>
  <c r="AY464" i="36"/>
  <c r="BA464" i="36"/>
  <c r="K465" i="36"/>
  <c r="M465" i="36"/>
  <c r="O465" i="36"/>
  <c r="Q465" i="36"/>
  <c r="S465" i="36"/>
  <c r="U465" i="36"/>
  <c r="W465" i="36"/>
  <c r="Y465" i="36"/>
  <c r="AA465" i="36"/>
  <c r="AC465" i="36"/>
  <c r="AE465" i="36"/>
  <c r="AG465" i="36"/>
  <c r="AI465" i="36"/>
  <c r="AK465" i="36"/>
  <c r="AM465" i="36"/>
  <c r="AO465" i="36"/>
  <c r="AQ465" i="36"/>
  <c r="AS465" i="36"/>
  <c r="AU465" i="36"/>
  <c r="AW465" i="36"/>
  <c r="AY465" i="36"/>
  <c r="BA465" i="36"/>
  <c r="K466" i="36"/>
  <c r="M466" i="36"/>
  <c r="O466" i="36"/>
  <c r="Q466" i="36"/>
  <c r="S466" i="36"/>
  <c r="U466" i="36"/>
  <c r="W466" i="36"/>
  <c r="Y466" i="36"/>
  <c r="AA466" i="36"/>
  <c r="AC466" i="36"/>
  <c r="AE466" i="36"/>
  <c r="AG466" i="36"/>
  <c r="AI466" i="36"/>
  <c r="AK466" i="36"/>
  <c r="AM466" i="36"/>
  <c r="AO466" i="36"/>
  <c r="AQ466" i="36"/>
  <c r="AS466" i="36"/>
  <c r="AU466" i="36"/>
  <c r="AW466" i="36"/>
  <c r="AY466" i="36"/>
  <c r="BA466" i="36"/>
  <c r="K467" i="36"/>
  <c r="M467" i="36"/>
  <c r="O467" i="36"/>
  <c r="Q467" i="36"/>
  <c r="S467" i="36"/>
  <c r="U467" i="36"/>
  <c r="W467" i="36"/>
  <c r="Y467" i="36"/>
  <c r="AA467" i="36"/>
  <c r="AC467" i="36"/>
  <c r="AE467" i="36"/>
  <c r="AG467" i="36"/>
  <c r="AI467" i="36"/>
  <c r="AK467" i="36"/>
  <c r="AM467" i="36"/>
  <c r="AO467" i="36"/>
  <c r="AQ467" i="36"/>
  <c r="AS467" i="36"/>
  <c r="AU467" i="36"/>
  <c r="AW467" i="36"/>
  <c r="AY467" i="36"/>
  <c r="BA467" i="36"/>
  <c r="K468" i="36"/>
  <c r="M468" i="36"/>
  <c r="O468" i="36"/>
  <c r="Q468" i="36"/>
  <c r="S468" i="36"/>
  <c r="U468" i="36"/>
  <c r="W468" i="36"/>
  <c r="Y468" i="36"/>
  <c r="AA468" i="36"/>
  <c r="AC468" i="36"/>
  <c r="AE468" i="36"/>
  <c r="AG468" i="36"/>
  <c r="AI468" i="36"/>
  <c r="AK468" i="36"/>
  <c r="AM468" i="36"/>
  <c r="AO468" i="36"/>
  <c r="AQ468" i="36"/>
  <c r="AS468" i="36"/>
  <c r="AU468" i="36"/>
  <c r="AW468" i="36"/>
  <c r="AY468" i="36"/>
  <c r="BA468" i="36"/>
  <c r="K469" i="36"/>
  <c r="M469" i="36"/>
  <c r="O469" i="36"/>
  <c r="Q469" i="36"/>
  <c r="S469" i="36"/>
  <c r="U469" i="36"/>
  <c r="W469" i="36"/>
  <c r="Y469" i="36"/>
  <c r="AA469" i="36"/>
  <c r="AC469" i="36"/>
  <c r="AE469" i="36"/>
  <c r="AG469" i="36"/>
  <c r="AI469" i="36"/>
  <c r="AK469" i="36"/>
  <c r="AM469" i="36"/>
  <c r="AO469" i="36"/>
  <c r="AQ469" i="36"/>
  <c r="AS469" i="36"/>
  <c r="AU469" i="36"/>
  <c r="AW469" i="36"/>
  <c r="AY469" i="36"/>
  <c r="BA469" i="36"/>
  <c r="K470" i="36"/>
  <c r="M470" i="36"/>
  <c r="O470" i="36"/>
  <c r="Q470" i="36"/>
  <c r="S470" i="36"/>
  <c r="U470" i="36"/>
  <c r="W470" i="36"/>
  <c r="Y470" i="36"/>
  <c r="AA470" i="36"/>
  <c r="AC470" i="36"/>
  <c r="AE470" i="36"/>
  <c r="AG470" i="36"/>
  <c r="AI470" i="36"/>
  <c r="AK470" i="36"/>
  <c r="AM470" i="36"/>
  <c r="AO470" i="36"/>
  <c r="AQ470" i="36"/>
  <c r="AS470" i="36"/>
  <c r="AU470" i="36"/>
  <c r="AW470" i="36"/>
  <c r="AY470" i="36"/>
  <c r="BA470" i="36"/>
  <c r="K471" i="36"/>
  <c r="M471" i="36"/>
  <c r="O471" i="36"/>
  <c r="Q471" i="36"/>
  <c r="S471" i="36"/>
  <c r="U471" i="36"/>
  <c r="W471" i="36"/>
  <c r="Y471" i="36"/>
  <c r="AA471" i="36"/>
  <c r="AC471" i="36"/>
  <c r="AE471" i="36"/>
  <c r="AG471" i="36"/>
  <c r="AI471" i="36"/>
  <c r="AK471" i="36"/>
  <c r="AM471" i="36"/>
  <c r="AO471" i="36"/>
  <c r="AQ471" i="36"/>
  <c r="AS471" i="36"/>
  <c r="AU471" i="36"/>
  <c r="AW471" i="36"/>
  <c r="AY471" i="36"/>
  <c r="BA471" i="36"/>
  <c r="K472" i="36"/>
  <c r="M472" i="36"/>
  <c r="O472" i="36"/>
  <c r="Q472" i="36"/>
  <c r="S472" i="36"/>
  <c r="U472" i="36"/>
  <c r="W472" i="36"/>
  <c r="Y472" i="36"/>
  <c r="AA472" i="36"/>
  <c r="AC472" i="36"/>
  <c r="AE472" i="36"/>
  <c r="AG472" i="36"/>
  <c r="AI472" i="36"/>
  <c r="AK472" i="36"/>
  <c r="AM472" i="36"/>
  <c r="AO472" i="36"/>
  <c r="AQ472" i="36"/>
  <c r="AS472" i="36"/>
  <c r="AU472" i="36"/>
  <c r="AW472" i="36"/>
  <c r="AY472" i="36"/>
  <c r="BA472" i="36"/>
  <c r="K473" i="36"/>
  <c r="M473" i="36"/>
  <c r="O473" i="36"/>
  <c r="Q473" i="36"/>
  <c r="S473" i="36"/>
  <c r="U473" i="36"/>
  <c r="W473" i="36"/>
  <c r="Y473" i="36"/>
  <c r="AA473" i="36"/>
  <c r="AC473" i="36"/>
  <c r="AE473" i="36"/>
  <c r="AG473" i="36"/>
  <c r="AI473" i="36"/>
  <c r="AK473" i="36"/>
  <c r="AM473" i="36"/>
  <c r="AO473" i="36"/>
  <c r="AQ473" i="36"/>
  <c r="AS473" i="36"/>
  <c r="AU473" i="36"/>
  <c r="AW473" i="36"/>
  <c r="AY473" i="36"/>
  <c r="BA473" i="36"/>
  <c r="K474" i="36"/>
  <c r="M474" i="36"/>
  <c r="O474" i="36"/>
  <c r="Q474" i="36"/>
  <c r="S474" i="36"/>
  <c r="U474" i="36"/>
  <c r="W474" i="36"/>
  <c r="Y474" i="36"/>
  <c r="AA474" i="36"/>
  <c r="AC474" i="36"/>
  <c r="AE474" i="36"/>
  <c r="AG474" i="36"/>
  <c r="AI474" i="36"/>
  <c r="AK474" i="36"/>
  <c r="AM474" i="36"/>
  <c r="AO474" i="36"/>
  <c r="AQ474" i="36"/>
  <c r="AS474" i="36"/>
  <c r="AU474" i="36"/>
  <c r="AW474" i="36"/>
  <c r="AY474" i="36"/>
  <c r="BA474" i="36"/>
  <c r="K475" i="36"/>
  <c r="M475" i="36"/>
  <c r="O475" i="36"/>
  <c r="Q475" i="36"/>
  <c r="S475" i="36"/>
  <c r="U475" i="36"/>
  <c r="W475" i="36"/>
  <c r="Y475" i="36"/>
  <c r="AA475" i="36"/>
  <c r="AC475" i="36"/>
  <c r="AE475" i="36"/>
  <c r="AG475" i="36"/>
  <c r="AI475" i="36"/>
  <c r="AK475" i="36"/>
  <c r="AM475" i="36"/>
  <c r="AO475" i="36"/>
  <c r="AQ475" i="36"/>
  <c r="AS475" i="36"/>
  <c r="AU475" i="36"/>
  <c r="AW475" i="36"/>
  <c r="AY475" i="36"/>
  <c r="BA475" i="36"/>
  <c r="K476" i="36"/>
  <c r="M476" i="36"/>
  <c r="O476" i="36"/>
  <c r="Q476" i="36"/>
  <c r="S476" i="36"/>
  <c r="U476" i="36"/>
  <c r="W476" i="36"/>
  <c r="Y476" i="36"/>
  <c r="AA476" i="36"/>
  <c r="AC476" i="36"/>
  <c r="AE476" i="36"/>
  <c r="AG476" i="36"/>
  <c r="AI476" i="36"/>
  <c r="AK476" i="36"/>
  <c r="AM476" i="36"/>
  <c r="AO476" i="36"/>
  <c r="AQ476" i="36"/>
  <c r="AS476" i="36"/>
  <c r="AU476" i="36"/>
  <c r="AW476" i="36"/>
  <c r="AY476" i="36"/>
  <c r="BA476" i="36"/>
  <c r="K477" i="36"/>
  <c r="M477" i="36"/>
  <c r="O477" i="36"/>
  <c r="Q477" i="36"/>
  <c r="S477" i="36"/>
  <c r="U477" i="36"/>
  <c r="W477" i="36"/>
  <c r="Y477" i="36"/>
  <c r="AA477" i="36"/>
  <c r="AC477" i="36"/>
  <c r="AE477" i="36"/>
  <c r="AG477" i="36"/>
  <c r="AI477" i="36"/>
  <c r="AK477" i="36"/>
  <c r="AM477" i="36"/>
  <c r="AO477" i="36"/>
  <c r="AQ477" i="36"/>
  <c r="AS477" i="36"/>
  <c r="AU477" i="36"/>
  <c r="AW477" i="36"/>
  <c r="AY477" i="36"/>
  <c r="BA477" i="36"/>
  <c r="K123" i="36" l="1"/>
  <c r="M123" i="36"/>
  <c r="O123" i="36"/>
  <c r="Q123" i="36"/>
  <c r="S123" i="36"/>
  <c r="U123" i="36"/>
  <c r="W123" i="36"/>
  <c r="Y123" i="36"/>
  <c r="AA123" i="36"/>
  <c r="AC123" i="36"/>
  <c r="AE123" i="36"/>
  <c r="AG123" i="36"/>
  <c r="AI123" i="36"/>
  <c r="AK123" i="36"/>
  <c r="AM123" i="36"/>
  <c r="AO123" i="36"/>
  <c r="AQ123" i="36"/>
  <c r="AS123" i="36"/>
  <c r="AU123" i="36"/>
  <c r="AW123" i="36"/>
  <c r="AY123" i="36"/>
  <c r="BA123" i="36"/>
  <c r="K124" i="36"/>
  <c r="M124" i="36"/>
  <c r="O124" i="36"/>
  <c r="Q124" i="36"/>
  <c r="S124" i="36"/>
  <c r="U124" i="36"/>
  <c r="W124" i="36"/>
  <c r="Y124" i="36"/>
  <c r="AA124" i="36"/>
  <c r="AC124" i="36"/>
  <c r="AE124" i="36"/>
  <c r="AG124" i="36"/>
  <c r="AI124" i="36"/>
  <c r="AK124" i="36"/>
  <c r="AM124" i="36"/>
  <c r="AO124" i="36"/>
  <c r="AQ124" i="36"/>
  <c r="AS124" i="36"/>
  <c r="AU124" i="36"/>
  <c r="AW124" i="36"/>
  <c r="AY124" i="36"/>
  <c r="BA124" i="36"/>
  <c r="K125" i="36"/>
  <c r="M125" i="36"/>
  <c r="O125" i="36"/>
  <c r="Q125" i="36"/>
  <c r="S125" i="36"/>
  <c r="U125" i="36"/>
  <c r="W125" i="36"/>
  <c r="Y125" i="36"/>
  <c r="AA125" i="36"/>
  <c r="AC125" i="36"/>
  <c r="AE125" i="36"/>
  <c r="AG125" i="36"/>
  <c r="AI125" i="36"/>
  <c r="AK125" i="36"/>
  <c r="AM125" i="36"/>
  <c r="AO125" i="36"/>
  <c r="AQ125" i="36"/>
  <c r="AS125" i="36"/>
  <c r="AU125" i="36"/>
  <c r="AW125" i="36"/>
  <c r="AY125" i="36"/>
  <c r="BA125" i="36"/>
  <c r="K126" i="36"/>
  <c r="M126" i="36"/>
  <c r="O126" i="36"/>
  <c r="Q126" i="36"/>
  <c r="S126" i="36"/>
  <c r="U126" i="36"/>
  <c r="W126" i="36"/>
  <c r="Y126" i="36"/>
  <c r="AA126" i="36"/>
  <c r="AC126" i="36"/>
  <c r="AE126" i="36"/>
  <c r="AG126" i="36"/>
  <c r="AI126" i="36"/>
  <c r="AK126" i="36"/>
  <c r="AM126" i="36"/>
  <c r="AO126" i="36"/>
  <c r="AQ126" i="36"/>
  <c r="AS126" i="36"/>
  <c r="AU126" i="36"/>
  <c r="AW126" i="36"/>
  <c r="AY126" i="36"/>
  <c r="BA126" i="36"/>
  <c r="K127" i="36"/>
  <c r="M127" i="36"/>
  <c r="O127" i="36"/>
  <c r="Q127" i="36"/>
  <c r="S127" i="36"/>
  <c r="U127" i="36"/>
  <c r="W127" i="36"/>
  <c r="Y127" i="36"/>
  <c r="AA127" i="36"/>
  <c r="AC127" i="36"/>
  <c r="AE127" i="36"/>
  <c r="AG127" i="36"/>
  <c r="AI127" i="36"/>
  <c r="AK127" i="36"/>
  <c r="AM127" i="36"/>
  <c r="AO127" i="36"/>
  <c r="AQ127" i="36"/>
  <c r="AS127" i="36"/>
  <c r="AU127" i="36"/>
  <c r="AW127" i="36"/>
  <c r="AY127" i="36"/>
  <c r="BA127" i="36"/>
  <c r="K128" i="36"/>
  <c r="M128" i="36"/>
  <c r="O128" i="36"/>
  <c r="Q128" i="36"/>
  <c r="S128" i="36"/>
  <c r="U128" i="36"/>
  <c r="W128" i="36"/>
  <c r="Y128" i="36"/>
  <c r="AA128" i="36"/>
  <c r="AC128" i="36"/>
  <c r="AE128" i="36"/>
  <c r="AG128" i="36"/>
  <c r="AI128" i="36"/>
  <c r="AK128" i="36"/>
  <c r="AM128" i="36"/>
  <c r="AO128" i="36"/>
  <c r="AQ128" i="36"/>
  <c r="AS128" i="36"/>
  <c r="AU128" i="36"/>
  <c r="AW128" i="36"/>
  <c r="AY128" i="36"/>
  <c r="BA128" i="36"/>
  <c r="K129" i="36"/>
  <c r="M129" i="36"/>
  <c r="O129" i="36"/>
  <c r="Q129" i="36"/>
  <c r="S129" i="36"/>
  <c r="U129" i="36"/>
  <c r="W129" i="36"/>
  <c r="Y129" i="36"/>
  <c r="AA129" i="36"/>
  <c r="AC129" i="36"/>
  <c r="AE129" i="36"/>
  <c r="AG129" i="36"/>
  <c r="AI129" i="36"/>
  <c r="AK129" i="36"/>
  <c r="AM129" i="36"/>
  <c r="AO129" i="36"/>
  <c r="AQ129" i="36"/>
  <c r="AS129" i="36"/>
  <c r="AU129" i="36"/>
  <c r="AW129" i="36"/>
  <c r="AY129" i="36"/>
  <c r="BA129" i="36"/>
  <c r="K130" i="36"/>
  <c r="M130" i="36"/>
  <c r="O130" i="36"/>
  <c r="Q130" i="36"/>
  <c r="S130" i="36"/>
  <c r="U130" i="36"/>
  <c r="W130" i="36"/>
  <c r="Y130" i="36"/>
  <c r="AA130" i="36"/>
  <c r="AC130" i="36"/>
  <c r="AE130" i="36"/>
  <c r="AG130" i="36"/>
  <c r="AI130" i="36"/>
  <c r="AK130" i="36"/>
  <c r="AM130" i="36"/>
  <c r="AO130" i="36"/>
  <c r="AQ130" i="36"/>
  <c r="AS130" i="36"/>
  <c r="AU130" i="36"/>
  <c r="AW130" i="36"/>
  <c r="AY130" i="36"/>
  <c r="BA130" i="36"/>
  <c r="K131" i="36"/>
  <c r="M131" i="36"/>
  <c r="O131" i="36"/>
  <c r="Q131" i="36"/>
  <c r="S131" i="36"/>
  <c r="U131" i="36"/>
  <c r="W131" i="36"/>
  <c r="Y131" i="36"/>
  <c r="AA131" i="36"/>
  <c r="AC131" i="36"/>
  <c r="AE131" i="36"/>
  <c r="AG131" i="36"/>
  <c r="AI131" i="36"/>
  <c r="AK131" i="36"/>
  <c r="AM131" i="36"/>
  <c r="AO131" i="36"/>
  <c r="AQ131" i="36"/>
  <c r="AS131" i="36"/>
  <c r="AU131" i="36"/>
  <c r="AW131" i="36"/>
  <c r="AY131" i="36"/>
  <c r="BA131" i="36"/>
  <c r="K132" i="36"/>
  <c r="M132" i="36"/>
  <c r="O132" i="36"/>
  <c r="Q132" i="36"/>
  <c r="S132" i="36"/>
  <c r="U132" i="36"/>
  <c r="W132" i="36"/>
  <c r="Y132" i="36"/>
  <c r="AA132" i="36"/>
  <c r="AC132" i="36"/>
  <c r="AE132" i="36"/>
  <c r="AG132" i="36"/>
  <c r="AI132" i="36"/>
  <c r="AK132" i="36"/>
  <c r="AM132" i="36"/>
  <c r="AO132" i="36"/>
  <c r="AQ132" i="36"/>
  <c r="AS132" i="36"/>
  <c r="AU132" i="36"/>
  <c r="AW132" i="36"/>
  <c r="AY132" i="36"/>
  <c r="BA132" i="36"/>
  <c r="K133" i="36"/>
  <c r="M133" i="36"/>
  <c r="O133" i="36"/>
  <c r="Q133" i="36"/>
  <c r="S133" i="36"/>
  <c r="U133" i="36"/>
  <c r="W133" i="36"/>
  <c r="Y133" i="36"/>
  <c r="AA133" i="36"/>
  <c r="AC133" i="36"/>
  <c r="AE133" i="36"/>
  <c r="AG133" i="36"/>
  <c r="AI133" i="36"/>
  <c r="AK133" i="36"/>
  <c r="AM133" i="36"/>
  <c r="AO133" i="36"/>
  <c r="AQ133" i="36"/>
  <c r="AS133" i="36"/>
  <c r="AU133" i="36"/>
  <c r="AW133" i="36"/>
  <c r="AY133" i="36"/>
  <c r="BA133" i="36"/>
  <c r="K134" i="36"/>
  <c r="M134" i="36"/>
  <c r="O134" i="36"/>
  <c r="Q134" i="36"/>
  <c r="S134" i="36"/>
  <c r="U134" i="36"/>
  <c r="W134" i="36"/>
  <c r="Y134" i="36"/>
  <c r="AA134" i="36"/>
  <c r="AC134" i="36"/>
  <c r="AE134" i="36"/>
  <c r="AG134" i="36"/>
  <c r="AI134" i="36"/>
  <c r="AK134" i="36"/>
  <c r="AM134" i="36"/>
  <c r="AO134" i="36"/>
  <c r="AQ134" i="36"/>
  <c r="AS134" i="36"/>
  <c r="AU134" i="36"/>
  <c r="AW134" i="36"/>
  <c r="AY134" i="36"/>
  <c r="BA134" i="36"/>
  <c r="K135" i="36"/>
  <c r="M135" i="36"/>
  <c r="O135" i="36"/>
  <c r="Q135" i="36"/>
  <c r="S135" i="36"/>
  <c r="U135" i="36"/>
  <c r="W135" i="36"/>
  <c r="Y135" i="36"/>
  <c r="AA135" i="36"/>
  <c r="AC135" i="36"/>
  <c r="AE135" i="36"/>
  <c r="AG135" i="36"/>
  <c r="AI135" i="36"/>
  <c r="AK135" i="36"/>
  <c r="AM135" i="36"/>
  <c r="AO135" i="36"/>
  <c r="AQ135" i="36"/>
  <c r="AS135" i="36"/>
  <c r="AU135" i="36"/>
  <c r="AW135" i="36"/>
  <c r="AY135" i="36"/>
  <c r="BA135" i="36"/>
  <c r="K136" i="36"/>
  <c r="M136" i="36"/>
  <c r="O136" i="36"/>
  <c r="Q136" i="36"/>
  <c r="S136" i="36"/>
  <c r="U136" i="36"/>
  <c r="W136" i="36"/>
  <c r="Y136" i="36"/>
  <c r="AA136" i="36"/>
  <c r="AC136" i="36"/>
  <c r="AE136" i="36"/>
  <c r="AG136" i="36"/>
  <c r="AI136" i="36"/>
  <c r="AK136" i="36"/>
  <c r="AM136" i="36"/>
  <c r="AO136" i="36"/>
  <c r="AQ136" i="36"/>
  <c r="AS136" i="36"/>
  <c r="AU136" i="36"/>
  <c r="AW136" i="36"/>
  <c r="AY136" i="36"/>
  <c r="BA136" i="36"/>
  <c r="K137" i="36"/>
  <c r="M137" i="36"/>
  <c r="O137" i="36"/>
  <c r="Q137" i="36"/>
  <c r="S137" i="36"/>
  <c r="U137" i="36"/>
  <c r="W137" i="36"/>
  <c r="Y137" i="36"/>
  <c r="AA137" i="36"/>
  <c r="AC137" i="36"/>
  <c r="AE137" i="36"/>
  <c r="AG137" i="36"/>
  <c r="AI137" i="36"/>
  <c r="AK137" i="36"/>
  <c r="AM137" i="36"/>
  <c r="AO137" i="36"/>
  <c r="AQ137" i="36"/>
  <c r="AS137" i="36"/>
  <c r="AU137" i="36"/>
  <c r="AW137" i="36"/>
  <c r="AY137" i="36"/>
  <c r="BA137" i="36"/>
  <c r="K138" i="36"/>
  <c r="M138" i="36"/>
  <c r="O138" i="36"/>
  <c r="Q138" i="36"/>
  <c r="S138" i="36"/>
  <c r="U138" i="36"/>
  <c r="W138" i="36"/>
  <c r="Y138" i="36"/>
  <c r="AA138" i="36"/>
  <c r="AC138" i="36"/>
  <c r="AE138" i="36"/>
  <c r="AG138" i="36"/>
  <c r="AI138" i="36"/>
  <c r="AK138" i="36"/>
  <c r="AM138" i="36"/>
  <c r="AO138" i="36"/>
  <c r="AQ138" i="36"/>
  <c r="AS138" i="36"/>
  <c r="AU138" i="36"/>
  <c r="AW138" i="36"/>
  <c r="AY138" i="36"/>
  <c r="BA138" i="36"/>
  <c r="K139" i="36"/>
  <c r="M139" i="36"/>
  <c r="O139" i="36"/>
  <c r="Q139" i="36"/>
  <c r="S139" i="36"/>
  <c r="U139" i="36"/>
  <c r="W139" i="36"/>
  <c r="Y139" i="36"/>
  <c r="AA139" i="36"/>
  <c r="AC139" i="36"/>
  <c r="AE139" i="36"/>
  <c r="AG139" i="36"/>
  <c r="AI139" i="36"/>
  <c r="AK139" i="36"/>
  <c r="AM139" i="36"/>
  <c r="AO139" i="36"/>
  <c r="AQ139" i="36"/>
  <c r="AS139" i="36"/>
  <c r="AU139" i="36"/>
  <c r="AW139" i="36"/>
  <c r="AY139" i="36"/>
  <c r="BA139" i="36"/>
  <c r="K140" i="36"/>
  <c r="M140" i="36"/>
  <c r="O140" i="36"/>
  <c r="Q140" i="36"/>
  <c r="S140" i="36"/>
  <c r="U140" i="36"/>
  <c r="W140" i="36"/>
  <c r="Y140" i="36"/>
  <c r="AA140" i="36"/>
  <c r="AC140" i="36"/>
  <c r="AE140" i="36"/>
  <c r="AG140" i="36"/>
  <c r="AI140" i="36"/>
  <c r="AK140" i="36"/>
  <c r="AM140" i="36"/>
  <c r="AO140" i="36"/>
  <c r="AQ140" i="36"/>
  <c r="AS140" i="36"/>
  <c r="AU140" i="36"/>
  <c r="AW140" i="36"/>
  <c r="AY140" i="36"/>
  <c r="BA140" i="36"/>
  <c r="K141" i="36"/>
  <c r="M141" i="36"/>
  <c r="O141" i="36"/>
  <c r="Q141" i="36"/>
  <c r="S141" i="36"/>
  <c r="U141" i="36"/>
  <c r="W141" i="36"/>
  <c r="Y141" i="36"/>
  <c r="AA141" i="36"/>
  <c r="AC141" i="36"/>
  <c r="AE141" i="36"/>
  <c r="AG141" i="36"/>
  <c r="AI141" i="36"/>
  <c r="AK141" i="36"/>
  <c r="AM141" i="36"/>
  <c r="AO141" i="36"/>
  <c r="AQ141" i="36"/>
  <c r="AS141" i="36"/>
  <c r="AU141" i="36"/>
  <c r="AW141" i="36"/>
  <c r="AY141" i="36"/>
  <c r="BA141" i="36"/>
  <c r="K142" i="36"/>
  <c r="M142" i="36"/>
  <c r="O142" i="36"/>
  <c r="Q142" i="36"/>
  <c r="S142" i="36"/>
  <c r="U142" i="36"/>
  <c r="W142" i="36"/>
  <c r="Y142" i="36"/>
  <c r="AA142" i="36"/>
  <c r="AC142" i="36"/>
  <c r="AE142" i="36"/>
  <c r="AG142" i="36"/>
  <c r="AI142" i="36"/>
  <c r="AK142" i="36"/>
  <c r="AM142" i="36"/>
  <c r="AO142" i="36"/>
  <c r="AQ142" i="36"/>
  <c r="AS142" i="36"/>
  <c r="AU142" i="36"/>
  <c r="AW142" i="36"/>
  <c r="AY142" i="36"/>
  <c r="BA142" i="36"/>
  <c r="K143" i="36"/>
  <c r="M143" i="36"/>
  <c r="O143" i="36"/>
  <c r="Q143" i="36"/>
  <c r="S143" i="36"/>
  <c r="U143" i="36"/>
  <c r="W143" i="36"/>
  <c r="Y143" i="36"/>
  <c r="AA143" i="36"/>
  <c r="AC143" i="36"/>
  <c r="AE143" i="36"/>
  <c r="AG143" i="36"/>
  <c r="AI143" i="36"/>
  <c r="AK143" i="36"/>
  <c r="AM143" i="36"/>
  <c r="AO143" i="36"/>
  <c r="AQ143" i="36"/>
  <c r="AS143" i="36"/>
  <c r="AU143" i="36"/>
  <c r="AW143" i="36"/>
  <c r="AY143" i="36"/>
  <c r="BA143" i="36"/>
  <c r="K144" i="36"/>
  <c r="M144" i="36"/>
  <c r="O144" i="36"/>
  <c r="Q144" i="36"/>
  <c r="S144" i="36"/>
  <c r="U144" i="36"/>
  <c r="W144" i="36"/>
  <c r="Y144" i="36"/>
  <c r="AA144" i="36"/>
  <c r="AC144" i="36"/>
  <c r="AE144" i="36"/>
  <c r="AG144" i="36"/>
  <c r="AI144" i="36"/>
  <c r="AK144" i="36"/>
  <c r="AM144" i="36"/>
  <c r="AO144" i="36"/>
  <c r="AQ144" i="36"/>
  <c r="AS144" i="36"/>
  <c r="AU144" i="36"/>
  <c r="AW144" i="36"/>
  <c r="AY144" i="36"/>
  <c r="BA144" i="36"/>
  <c r="K145" i="36"/>
  <c r="M145" i="36"/>
  <c r="O145" i="36"/>
  <c r="Q145" i="36"/>
  <c r="S145" i="36"/>
  <c r="U145" i="36"/>
  <c r="W145" i="36"/>
  <c r="Y145" i="36"/>
  <c r="AA145" i="36"/>
  <c r="AC145" i="36"/>
  <c r="AE145" i="36"/>
  <c r="AG145" i="36"/>
  <c r="AI145" i="36"/>
  <c r="AK145" i="36"/>
  <c r="AM145" i="36"/>
  <c r="AO145" i="36"/>
  <c r="AQ145" i="36"/>
  <c r="AS145" i="36"/>
  <c r="AU145" i="36"/>
  <c r="AW145" i="36"/>
  <c r="AY145" i="36"/>
  <c r="BA145" i="36"/>
  <c r="K146" i="36"/>
  <c r="M146" i="36"/>
  <c r="O146" i="36"/>
  <c r="Q146" i="36"/>
  <c r="S146" i="36"/>
  <c r="U146" i="36"/>
  <c r="W146" i="36"/>
  <c r="Y146" i="36"/>
  <c r="AA146" i="36"/>
  <c r="AC146" i="36"/>
  <c r="AE146" i="36"/>
  <c r="AG146" i="36"/>
  <c r="AI146" i="36"/>
  <c r="AK146" i="36"/>
  <c r="AM146" i="36"/>
  <c r="AO146" i="36"/>
  <c r="AQ146" i="36"/>
  <c r="AS146" i="36"/>
  <c r="AU146" i="36"/>
  <c r="AW146" i="36"/>
  <c r="AY146" i="36"/>
  <c r="BA146" i="36"/>
  <c r="K147" i="36"/>
  <c r="M147" i="36"/>
  <c r="O147" i="36"/>
  <c r="Q147" i="36"/>
  <c r="S147" i="36"/>
  <c r="U147" i="36"/>
  <c r="W147" i="36"/>
  <c r="Y147" i="36"/>
  <c r="AA147" i="36"/>
  <c r="AC147" i="36"/>
  <c r="AE147" i="36"/>
  <c r="AG147" i="36"/>
  <c r="AI147" i="36"/>
  <c r="AK147" i="36"/>
  <c r="AM147" i="36"/>
  <c r="AO147" i="36"/>
  <c r="AQ147" i="36"/>
  <c r="AS147" i="36"/>
  <c r="AU147" i="36"/>
  <c r="AW147" i="36"/>
  <c r="AY147" i="36"/>
  <c r="BA147" i="36"/>
  <c r="K148" i="36"/>
  <c r="M148" i="36"/>
  <c r="O148" i="36"/>
  <c r="Q148" i="36"/>
  <c r="S148" i="36"/>
  <c r="U148" i="36"/>
  <c r="W148" i="36"/>
  <c r="Y148" i="36"/>
  <c r="AA148" i="36"/>
  <c r="AC148" i="36"/>
  <c r="AE148" i="36"/>
  <c r="AG148" i="36"/>
  <c r="AI148" i="36"/>
  <c r="AK148" i="36"/>
  <c r="AM148" i="36"/>
  <c r="AO148" i="36"/>
  <c r="AQ148" i="36"/>
  <c r="AS148" i="36"/>
  <c r="AU148" i="36"/>
  <c r="AW148" i="36"/>
  <c r="AY148" i="36"/>
  <c r="BA148" i="36"/>
  <c r="K149" i="36"/>
  <c r="M149" i="36"/>
  <c r="O149" i="36"/>
  <c r="Q149" i="36"/>
  <c r="S149" i="36"/>
  <c r="U149" i="36"/>
  <c r="W149" i="36"/>
  <c r="Y149" i="36"/>
  <c r="AA149" i="36"/>
  <c r="AC149" i="36"/>
  <c r="AE149" i="36"/>
  <c r="AG149" i="36"/>
  <c r="AI149" i="36"/>
  <c r="AK149" i="36"/>
  <c r="AM149" i="36"/>
  <c r="AO149" i="36"/>
  <c r="AQ149" i="36"/>
  <c r="AS149" i="36"/>
  <c r="AU149" i="36"/>
  <c r="AW149" i="36"/>
  <c r="AY149" i="36"/>
  <c r="BA149" i="36"/>
  <c r="K150" i="36"/>
  <c r="M150" i="36"/>
  <c r="O150" i="36"/>
  <c r="Q150" i="36"/>
  <c r="S150" i="36"/>
  <c r="U150" i="36"/>
  <c r="W150" i="36"/>
  <c r="Y150" i="36"/>
  <c r="AA150" i="36"/>
  <c r="AC150" i="36"/>
  <c r="AE150" i="36"/>
  <c r="AG150" i="36"/>
  <c r="AI150" i="36"/>
  <c r="AK150" i="36"/>
  <c r="AM150" i="36"/>
  <c r="AO150" i="36"/>
  <c r="AQ150" i="36"/>
  <c r="AS150" i="36"/>
  <c r="AU150" i="36"/>
  <c r="AW150" i="36"/>
  <c r="AY150" i="36"/>
  <c r="BA150" i="36"/>
  <c r="K151" i="36"/>
  <c r="M151" i="36"/>
  <c r="O151" i="36"/>
  <c r="Q151" i="36"/>
  <c r="S151" i="36"/>
  <c r="U151" i="36"/>
  <c r="W151" i="36"/>
  <c r="Y151" i="36"/>
  <c r="AA151" i="36"/>
  <c r="AC151" i="36"/>
  <c r="AE151" i="36"/>
  <c r="AG151" i="36"/>
  <c r="AI151" i="36"/>
  <c r="AK151" i="36"/>
  <c r="AM151" i="36"/>
  <c r="AO151" i="36"/>
  <c r="AQ151" i="36"/>
  <c r="AS151" i="36"/>
  <c r="AU151" i="36"/>
  <c r="AW151" i="36"/>
  <c r="AY151" i="36"/>
  <c r="BA151" i="36"/>
  <c r="K152" i="36"/>
  <c r="M152" i="36"/>
  <c r="O152" i="36"/>
  <c r="Q152" i="36"/>
  <c r="S152" i="36"/>
  <c r="U152" i="36"/>
  <c r="W152" i="36"/>
  <c r="Y152" i="36"/>
  <c r="AA152" i="36"/>
  <c r="AC152" i="36"/>
  <c r="AE152" i="36"/>
  <c r="AG152" i="36"/>
  <c r="AI152" i="36"/>
  <c r="AK152" i="36"/>
  <c r="AM152" i="36"/>
  <c r="AO152" i="36"/>
  <c r="AQ152" i="36"/>
  <c r="AS152" i="36"/>
  <c r="AU152" i="36"/>
  <c r="AW152" i="36"/>
  <c r="AY152" i="36"/>
  <c r="BA152" i="36"/>
  <c r="K153" i="36"/>
  <c r="M153" i="36"/>
  <c r="O153" i="36"/>
  <c r="Q153" i="36"/>
  <c r="S153" i="36"/>
  <c r="U153" i="36"/>
  <c r="W153" i="36"/>
  <c r="Y153" i="36"/>
  <c r="AA153" i="36"/>
  <c r="AC153" i="36"/>
  <c r="AE153" i="36"/>
  <c r="AG153" i="36"/>
  <c r="AI153" i="36"/>
  <c r="AK153" i="36"/>
  <c r="AM153" i="36"/>
  <c r="AO153" i="36"/>
  <c r="AQ153" i="36"/>
  <c r="AS153" i="36"/>
  <c r="AU153" i="36"/>
  <c r="AW153" i="36"/>
  <c r="AY153" i="36"/>
  <c r="BA153" i="36"/>
  <c r="K154" i="36"/>
  <c r="M154" i="36"/>
  <c r="O154" i="36"/>
  <c r="Q154" i="36"/>
  <c r="S154" i="36"/>
  <c r="U154" i="36"/>
  <c r="W154" i="36"/>
  <c r="Y154" i="36"/>
  <c r="AA154" i="36"/>
  <c r="AC154" i="36"/>
  <c r="AE154" i="36"/>
  <c r="AG154" i="36"/>
  <c r="AI154" i="36"/>
  <c r="AK154" i="36"/>
  <c r="AM154" i="36"/>
  <c r="AO154" i="36"/>
  <c r="AQ154" i="36"/>
  <c r="AS154" i="36"/>
  <c r="AU154" i="36"/>
  <c r="AW154" i="36"/>
  <c r="AY154" i="36"/>
  <c r="BA154" i="36"/>
  <c r="K155" i="36"/>
  <c r="M155" i="36"/>
  <c r="O155" i="36"/>
  <c r="Q155" i="36"/>
  <c r="S155" i="36"/>
  <c r="U155" i="36"/>
  <c r="W155" i="36"/>
  <c r="Y155" i="36"/>
  <c r="AA155" i="36"/>
  <c r="AC155" i="36"/>
  <c r="AE155" i="36"/>
  <c r="AG155" i="36"/>
  <c r="AI155" i="36"/>
  <c r="AK155" i="36"/>
  <c r="AM155" i="36"/>
  <c r="AO155" i="36"/>
  <c r="AQ155" i="36"/>
  <c r="AS155" i="36"/>
  <c r="AU155" i="36"/>
  <c r="AW155" i="36"/>
  <c r="AY155" i="36"/>
  <c r="BA155" i="36"/>
  <c r="K156" i="36"/>
  <c r="M156" i="36"/>
  <c r="O156" i="36"/>
  <c r="Q156" i="36"/>
  <c r="S156" i="36"/>
  <c r="U156" i="36"/>
  <c r="W156" i="36"/>
  <c r="Y156" i="36"/>
  <c r="AA156" i="36"/>
  <c r="AC156" i="36"/>
  <c r="AE156" i="36"/>
  <c r="AG156" i="36"/>
  <c r="AI156" i="36"/>
  <c r="AK156" i="36"/>
  <c r="AM156" i="36"/>
  <c r="AO156" i="36"/>
  <c r="AQ156" i="36"/>
  <c r="AS156" i="36"/>
  <c r="AU156" i="36"/>
  <c r="AW156" i="36"/>
  <c r="AY156" i="36"/>
  <c r="BA156" i="36"/>
  <c r="K157" i="36"/>
  <c r="M157" i="36"/>
  <c r="O157" i="36"/>
  <c r="Q157" i="36"/>
  <c r="S157" i="36"/>
  <c r="U157" i="36"/>
  <c r="W157" i="36"/>
  <c r="Y157" i="36"/>
  <c r="AA157" i="36"/>
  <c r="AC157" i="36"/>
  <c r="AE157" i="36"/>
  <c r="AG157" i="36"/>
  <c r="AI157" i="36"/>
  <c r="AK157" i="36"/>
  <c r="AM157" i="36"/>
  <c r="AO157" i="36"/>
  <c r="AQ157" i="36"/>
  <c r="AS157" i="36"/>
  <c r="AU157" i="36"/>
  <c r="AW157" i="36"/>
  <c r="AY157" i="36"/>
  <c r="BA157" i="36"/>
  <c r="K158" i="36"/>
  <c r="M158" i="36"/>
  <c r="O158" i="36"/>
  <c r="Q158" i="36"/>
  <c r="S158" i="36"/>
  <c r="U158" i="36"/>
  <c r="W158" i="36"/>
  <c r="Y158" i="36"/>
  <c r="AA158" i="36"/>
  <c r="AC158" i="36"/>
  <c r="AE158" i="36"/>
  <c r="AG158" i="36"/>
  <c r="AI158" i="36"/>
  <c r="AK158" i="36"/>
  <c r="AM158" i="36"/>
  <c r="AO158" i="36"/>
  <c r="AQ158" i="36"/>
  <c r="AS158" i="36"/>
  <c r="AU158" i="36"/>
  <c r="AW158" i="36"/>
  <c r="AY158" i="36"/>
  <c r="BA158" i="36"/>
  <c r="K159" i="36"/>
  <c r="M159" i="36"/>
  <c r="O159" i="36"/>
  <c r="Q159" i="36"/>
  <c r="S159" i="36"/>
  <c r="U159" i="36"/>
  <c r="W159" i="36"/>
  <c r="Y159" i="36"/>
  <c r="AA159" i="36"/>
  <c r="AC159" i="36"/>
  <c r="AE159" i="36"/>
  <c r="AG159" i="36"/>
  <c r="AI159" i="36"/>
  <c r="AK159" i="36"/>
  <c r="AM159" i="36"/>
  <c r="AO159" i="36"/>
  <c r="AQ159" i="36"/>
  <c r="AS159" i="36"/>
  <c r="AU159" i="36"/>
  <c r="AW159" i="36"/>
  <c r="AY159" i="36"/>
  <c r="BA159" i="36"/>
  <c r="K160" i="36"/>
  <c r="M160" i="36"/>
  <c r="O160" i="36"/>
  <c r="Q160" i="36"/>
  <c r="S160" i="36"/>
  <c r="U160" i="36"/>
  <c r="W160" i="36"/>
  <c r="Y160" i="36"/>
  <c r="AA160" i="36"/>
  <c r="AC160" i="36"/>
  <c r="AE160" i="36"/>
  <c r="AG160" i="36"/>
  <c r="AI160" i="36"/>
  <c r="AK160" i="36"/>
  <c r="AM160" i="36"/>
  <c r="AO160" i="36"/>
  <c r="AQ160" i="36"/>
  <c r="AS160" i="36"/>
  <c r="AU160" i="36"/>
  <c r="AW160" i="36"/>
  <c r="AY160" i="36"/>
  <c r="BA160" i="36"/>
  <c r="K161" i="36"/>
  <c r="M161" i="36"/>
  <c r="O161" i="36"/>
  <c r="Q161" i="36"/>
  <c r="S161" i="36"/>
  <c r="U161" i="36"/>
  <c r="W161" i="36"/>
  <c r="Y161" i="36"/>
  <c r="AA161" i="36"/>
  <c r="AC161" i="36"/>
  <c r="AE161" i="36"/>
  <c r="AG161" i="36"/>
  <c r="AI161" i="36"/>
  <c r="AK161" i="36"/>
  <c r="AM161" i="36"/>
  <c r="AO161" i="36"/>
  <c r="AQ161" i="36"/>
  <c r="AS161" i="36"/>
  <c r="AU161" i="36"/>
  <c r="AW161" i="36"/>
  <c r="AY161" i="36"/>
  <c r="BA161" i="36"/>
  <c r="K162" i="36"/>
  <c r="M162" i="36"/>
  <c r="O162" i="36"/>
  <c r="Q162" i="36"/>
  <c r="S162" i="36"/>
  <c r="U162" i="36"/>
  <c r="W162" i="36"/>
  <c r="Y162" i="36"/>
  <c r="AA162" i="36"/>
  <c r="AC162" i="36"/>
  <c r="AE162" i="36"/>
  <c r="AG162" i="36"/>
  <c r="AI162" i="36"/>
  <c r="AK162" i="36"/>
  <c r="AM162" i="36"/>
  <c r="AO162" i="36"/>
  <c r="AQ162" i="36"/>
  <c r="AS162" i="36"/>
  <c r="AU162" i="36"/>
  <c r="AW162" i="36"/>
  <c r="AY162" i="36"/>
  <c r="BA162" i="36"/>
  <c r="K163" i="36"/>
  <c r="M163" i="36"/>
  <c r="O163" i="36"/>
  <c r="Q163" i="36"/>
  <c r="S163" i="36"/>
  <c r="U163" i="36"/>
  <c r="W163" i="36"/>
  <c r="Y163" i="36"/>
  <c r="AA163" i="36"/>
  <c r="AC163" i="36"/>
  <c r="AE163" i="36"/>
  <c r="AG163" i="36"/>
  <c r="AI163" i="36"/>
  <c r="AK163" i="36"/>
  <c r="AM163" i="36"/>
  <c r="AO163" i="36"/>
  <c r="AQ163" i="36"/>
  <c r="AS163" i="36"/>
  <c r="AU163" i="36"/>
  <c r="AW163" i="36"/>
  <c r="AY163" i="36"/>
  <c r="BA163" i="36"/>
  <c r="K164" i="36"/>
  <c r="M164" i="36"/>
  <c r="O164" i="36"/>
  <c r="Q164" i="36"/>
  <c r="S164" i="36"/>
  <c r="U164" i="36"/>
  <c r="W164" i="36"/>
  <c r="Y164" i="36"/>
  <c r="AA164" i="36"/>
  <c r="AC164" i="36"/>
  <c r="AE164" i="36"/>
  <c r="AG164" i="36"/>
  <c r="AI164" i="36"/>
  <c r="AK164" i="36"/>
  <c r="AM164" i="36"/>
  <c r="AO164" i="36"/>
  <c r="AQ164" i="36"/>
  <c r="AS164" i="36"/>
  <c r="AU164" i="36"/>
  <c r="AW164" i="36"/>
  <c r="AY164" i="36"/>
  <c r="BA164" i="36"/>
  <c r="K165" i="36"/>
  <c r="M165" i="36"/>
  <c r="O165" i="36"/>
  <c r="Q165" i="36"/>
  <c r="S165" i="36"/>
  <c r="U165" i="36"/>
  <c r="W165" i="36"/>
  <c r="Y165" i="36"/>
  <c r="AA165" i="36"/>
  <c r="AC165" i="36"/>
  <c r="AE165" i="36"/>
  <c r="AG165" i="36"/>
  <c r="AI165" i="36"/>
  <c r="AK165" i="36"/>
  <c r="AM165" i="36"/>
  <c r="AO165" i="36"/>
  <c r="AQ165" i="36"/>
  <c r="AS165" i="36"/>
  <c r="AU165" i="36"/>
  <c r="AW165" i="36"/>
  <c r="AY165" i="36"/>
  <c r="BA165" i="36"/>
  <c r="K166" i="36"/>
  <c r="M166" i="36"/>
  <c r="O166" i="36"/>
  <c r="Q166" i="36"/>
  <c r="S166" i="36"/>
  <c r="U166" i="36"/>
  <c r="W166" i="36"/>
  <c r="Y166" i="36"/>
  <c r="AA166" i="36"/>
  <c r="AC166" i="36"/>
  <c r="AE166" i="36"/>
  <c r="AG166" i="36"/>
  <c r="AI166" i="36"/>
  <c r="AK166" i="36"/>
  <c r="AM166" i="36"/>
  <c r="AO166" i="36"/>
  <c r="AQ166" i="36"/>
  <c r="AS166" i="36"/>
  <c r="AU166" i="36"/>
  <c r="AW166" i="36"/>
  <c r="AY166" i="36"/>
  <c r="BA166" i="36"/>
  <c r="K167" i="36"/>
  <c r="M167" i="36"/>
  <c r="O167" i="36"/>
  <c r="Q167" i="36"/>
  <c r="S167" i="36"/>
  <c r="U167" i="36"/>
  <c r="W167" i="36"/>
  <c r="Y167" i="36"/>
  <c r="AA167" i="36"/>
  <c r="AC167" i="36"/>
  <c r="AE167" i="36"/>
  <c r="AG167" i="36"/>
  <c r="AI167" i="36"/>
  <c r="AK167" i="36"/>
  <c r="AM167" i="36"/>
  <c r="AO167" i="36"/>
  <c r="AQ167" i="36"/>
  <c r="AS167" i="36"/>
  <c r="AU167" i="36"/>
  <c r="AW167" i="36"/>
  <c r="AY167" i="36"/>
  <c r="BA167" i="36"/>
  <c r="K168" i="36"/>
  <c r="M168" i="36"/>
  <c r="O168" i="36"/>
  <c r="Q168" i="36"/>
  <c r="S168" i="36"/>
  <c r="U168" i="36"/>
  <c r="W168" i="36"/>
  <c r="Y168" i="36"/>
  <c r="AA168" i="36"/>
  <c r="AC168" i="36"/>
  <c r="AE168" i="36"/>
  <c r="AG168" i="36"/>
  <c r="AI168" i="36"/>
  <c r="AK168" i="36"/>
  <c r="AM168" i="36"/>
  <c r="AO168" i="36"/>
  <c r="AQ168" i="36"/>
  <c r="AS168" i="36"/>
  <c r="AU168" i="36"/>
  <c r="AW168" i="36"/>
  <c r="AY168" i="36"/>
  <c r="BA168" i="36"/>
  <c r="K169" i="36"/>
  <c r="M169" i="36"/>
  <c r="O169" i="36"/>
  <c r="Q169" i="36"/>
  <c r="S169" i="36"/>
  <c r="U169" i="36"/>
  <c r="W169" i="36"/>
  <c r="Y169" i="36"/>
  <c r="AA169" i="36"/>
  <c r="AC169" i="36"/>
  <c r="AE169" i="36"/>
  <c r="AG169" i="36"/>
  <c r="AI169" i="36"/>
  <c r="AK169" i="36"/>
  <c r="AM169" i="36"/>
  <c r="AO169" i="36"/>
  <c r="AQ169" i="36"/>
  <c r="AS169" i="36"/>
  <c r="AU169" i="36"/>
  <c r="AW169" i="36"/>
  <c r="AY169" i="36"/>
  <c r="BA169" i="36"/>
  <c r="K170" i="36"/>
  <c r="M170" i="36"/>
  <c r="O170" i="36"/>
  <c r="Q170" i="36"/>
  <c r="S170" i="36"/>
  <c r="U170" i="36"/>
  <c r="W170" i="36"/>
  <c r="Y170" i="36"/>
  <c r="AA170" i="36"/>
  <c r="AC170" i="36"/>
  <c r="AE170" i="36"/>
  <c r="AG170" i="36"/>
  <c r="AI170" i="36"/>
  <c r="AK170" i="36"/>
  <c r="AM170" i="36"/>
  <c r="AO170" i="36"/>
  <c r="AQ170" i="36"/>
  <c r="AS170" i="36"/>
  <c r="AU170" i="36"/>
  <c r="AW170" i="36"/>
  <c r="AY170" i="36"/>
  <c r="BA170" i="36"/>
  <c r="K171" i="36"/>
  <c r="M171" i="36"/>
  <c r="O171" i="36"/>
  <c r="Q171" i="36"/>
  <c r="S171" i="36"/>
  <c r="U171" i="36"/>
  <c r="W171" i="36"/>
  <c r="Y171" i="36"/>
  <c r="AA171" i="36"/>
  <c r="AC171" i="36"/>
  <c r="AE171" i="36"/>
  <c r="AG171" i="36"/>
  <c r="AI171" i="36"/>
  <c r="AK171" i="36"/>
  <c r="AM171" i="36"/>
  <c r="AO171" i="36"/>
  <c r="AQ171" i="36"/>
  <c r="AS171" i="36"/>
  <c r="AU171" i="36"/>
  <c r="AW171" i="36"/>
  <c r="AY171" i="36"/>
  <c r="BA171" i="36"/>
  <c r="K172" i="36"/>
  <c r="M172" i="36"/>
  <c r="O172" i="36"/>
  <c r="Q172" i="36"/>
  <c r="S172" i="36"/>
  <c r="U172" i="36"/>
  <c r="W172" i="36"/>
  <c r="Y172" i="36"/>
  <c r="AA172" i="36"/>
  <c r="AC172" i="36"/>
  <c r="AE172" i="36"/>
  <c r="AG172" i="36"/>
  <c r="AI172" i="36"/>
  <c r="AK172" i="36"/>
  <c r="AM172" i="36"/>
  <c r="AO172" i="36"/>
  <c r="AQ172" i="36"/>
  <c r="AS172" i="36"/>
  <c r="AU172" i="36"/>
  <c r="AW172" i="36"/>
  <c r="AY172" i="36"/>
  <c r="BA172" i="36"/>
  <c r="K173" i="36"/>
  <c r="M173" i="36"/>
  <c r="O173" i="36"/>
  <c r="Q173" i="36"/>
  <c r="S173" i="36"/>
  <c r="U173" i="36"/>
  <c r="W173" i="36"/>
  <c r="Y173" i="36"/>
  <c r="AA173" i="36"/>
  <c r="AC173" i="36"/>
  <c r="AE173" i="36"/>
  <c r="AG173" i="36"/>
  <c r="AI173" i="36"/>
  <c r="AK173" i="36"/>
  <c r="AM173" i="36"/>
  <c r="AO173" i="36"/>
  <c r="AQ173" i="36"/>
  <c r="AS173" i="36"/>
  <c r="AU173" i="36"/>
  <c r="AW173" i="36"/>
  <c r="AY173" i="36"/>
  <c r="BA173" i="36"/>
  <c r="K174" i="36"/>
  <c r="M174" i="36"/>
  <c r="O174" i="36"/>
  <c r="Q174" i="36"/>
  <c r="S174" i="36"/>
  <c r="U174" i="36"/>
  <c r="W174" i="36"/>
  <c r="Y174" i="36"/>
  <c r="AA174" i="36"/>
  <c r="AC174" i="36"/>
  <c r="AE174" i="36"/>
  <c r="AG174" i="36"/>
  <c r="AI174" i="36"/>
  <c r="AK174" i="36"/>
  <c r="AM174" i="36"/>
  <c r="AO174" i="36"/>
  <c r="AQ174" i="36"/>
  <c r="AS174" i="36"/>
  <c r="AU174" i="36"/>
  <c r="AW174" i="36"/>
  <c r="AY174" i="36"/>
  <c r="BA174" i="36"/>
  <c r="K175" i="36"/>
  <c r="M175" i="36"/>
  <c r="O175" i="36"/>
  <c r="Q175" i="36"/>
  <c r="S175" i="36"/>
  <c r="U175" i="36"/>
  <c r="W175" i="36"/>
  <c r="Y175" i="36"/>
  <c r="AA175" i="36"/>
  <c r="AC175" i="36"/>
  <c r="AE175" i="36"/>
  <c r="AG175" i="36"/>
  <c r="AI175" i="36"/>
  <c r="AK175" i="36"/>
  <c r="AM175" i="36"/>
  <c r="AO175" i="36"/>
  <c r="AQ175" i="36"/>
  <c r="AS175" i="36"/>
  <c r="AU175" i="36"/>
  <c r="AW175" i="36"/>
  <c r="AY175" i="36"/>
  <c r="BA175" i="36"/>
  <c r="K176" i="36"/>
  <c r="M176" i="36"/>
  <c r="O176" i="36"/>
  <c r="Q176" i="36"/>
  <c r="S176" i="36"/>
  <c r="U176" i="36"/>
  <c r="W176" i="36"/>
  <c r="Y176" i="36"/>
  <c r="AA176" i="36"/>
  <c r="AC176" i="36"/>
  <c r="AE176" i="36"/>
  <c r="AG176" i="36"/>
  <c r="AI176" i="36"/>
  <c r="AK176" i="36"/>
  <c r="AM176" i="36"/>
  <c r="AO176" i="36"/>
  <c r="AQ176" i="36"/>
  <c r="AS176" i="36"/>
  <c r="AU176" i="36"/>
  <c r="AW176" i="36"/>
  <c r="AY176" i="36"/>
  <c r="BA176" i="36"/>
  <c r="K177" i="36"/>
  <c r="M177" i="36"/>
  <c r="O177" i="36"/>
  <c r="Q177" i="36"/>
  <c r="S177" i="36"/>
  <c r="U177" i="36"/>
  <c r="W177" i="36"/>
  <c r="Y177" i="36"/>
  <c r="AA177" i="36"/>
  <c r="AC177" i="36"/>
  <c r="AE177" i="36"/>
  <c r="AG177" i="36"/>
  <c r="AI177" i="36"/>
  <c r="AK177" i="36"/>
  <c r="AM177" i="36"/>
  <c r="AO177" i="36"/>
  <c r="AQ177" i="36"/>
  <c r="AS177" i="36"/>
  <c r="AU177" i="36"/>
  <c r="AW177" i="36"/>
  <c r="AY177" i="36"/>
  <c r="BA177" i="36"/>
  <c r="K178" i="36"/>
  <c r="M178" i="36"/>
  <c r="O178" i="36"/>
  <c r="Q178" i="36"/>
  <c r="S178" i="36"/>
  <c r="U178" i="36"/>
  <c r="W178" i="36"/>
  <c r="Y178" i="36"/>
  <c r="AA178" i="36"/>
  <c r="AC178" i="36"/>
  <c r="AE178" i="36"/>
  <c r="AG178" i="36"/>
  <c r="AI178" i="36"/>
  <c r="AK178" i="36"/>
  <c r="AM178" i="36"/>
  <c r="AO178" i="36"/>
  <c r="AQ178" i="36"/>
  <c r="AS178" i="36"/>
  <c r="AU178" i="36"/>
  <c r="AW178" i="36"/>
  <c r="AY178" i="36"/>
  <c r="BA178" i="36"/>
  <c r="K179" i="36"/>
  <c r="M179" i="36"/>
  <c r="O179" i="36"/>
  <c r="Q179" i="36"/>
  <c r="S179" i="36"/>
  <c r="U179" i="36"/>
  <c r="W179" i="36"/>
  <c r="Y179" i="36"/>
  <c r="AA179" i="36"/>
  <c r="AC179" i="36"/>
  <c r="AE179" i="36"/>
  <c r="AG179" i="36"/>
  <c r="AI179" i="36"/>
  <c r="AK179" i="36"/>
  <c r="AM179" i="36"/>
  <c r="AO179" i="36"/>
  <c r="AQ179" i="36"/>
  <c r="AS179" i="36"/>
  <c r="AU179" i="36"/>
  <c r="AW179" i="36"/>
  <c r="AY179" i="36"/>
  <c r="BA179" i="36"/>
  <c r="K180" i="36"/>
  <c r="M180" i="36"/>
  <c r="O180" i="36"/>
  <c r="Q180" i="36"/>
  <c r="S180" i="36"/>
  <c r="U180" i="36"/>
  <c r="W180" i="36"/>
  <c r="Y180" i="36"/>
  <c r="AA180" i="36"/>
  <c r="AC180" i="36"/>
  <c r="AE180" i="36"/>
  <c r="AG180" i="36"/>
  <c r="AI180" i="36"/>
  <c r="AK180" i="36"/>
  <c r="AM180" i="36"/>
  <c r="AO180" i="36"/>
  <c r="AQ180" i="36"/>
  <c r="AS180" i="36"/>
  <c r="AU180" i="36"/>
  <c r="AW180" i="36"/>
  <c r="AY180" i="36"/>
  <c r="BA180" i="36"/>
  <c r="K181" i="36"/>
  <c r="M181" i="36"/>
  <c r="O181" i="36"/>
  <c r="Q181" i="36"/>
  <c r="S181" i="36"/>
  <c r="U181" i="36"/>
  <c r="W181" i="36"/>
  <c r="Y181" i="36"/>
  <c r="AA181" i="36"/>
  <c r="AC181" i="36"/>
  <c r="AE181" i="36"/>
  <c r="AG181" i="36"/>
  <c r="AI181" i="36"/>
  <c r="AK181" i="36"/>
  <c r="AM181" i="36"/>
  <c r="AO181" i="36"/>
  <c r="AQ181" i="36"/>
  <c r="AS181" i="36"/>
  <c r="AU181" i="36"/>
  <c r="AW181" i="36"/>
  <c r="AY181" i="36"/>
  <c r="BA181" i="36"/>
  <c r="K182" i="36"/>
  <c r="M182" i="36"/>
  <c r="O182" i="36"/>
  <c r="Q182" i="36"/>
  <c r="S182" i="36"/>
  <c r="U182" i="36"/>
  <c r="W182" i="36"/>
  <c r="Y182" i="36"/>
  <c r="AA182" i="36"/>
  <c r="AC182" i="36"/>
  <c r="AE182" i="36"/>
  <c r="AG182" i="36"/>
  <c r="AI182" i="36"/>
  <c r="AK182" i="36"/>
  <c r="AM182" i="36"/>
  <c r="AO182" i="36"/>
  <c r="AQ182" i="36"/>
  <c r="AS182" i="36"/>
  <c r="AU182" i="36"/>
  <c r="AW182" i="36"/>
  <c r="AY182" i="36"/>
  <c r="BA182" i="36"/>
  <c r="K183" i="36"/>
  <c r="M183" i="36"/>
  <c r="O183" i="36"/>
  <c r="Q183" i="36"/>
  <c r="S183" i="36"/>
  <c r="U183" i="36"/>
  <c r="W183" i="36"/>
  <c r="Y183" i="36"/>
  <c r="AA183" i="36"/>
  <c r="AC183" i="36"/>
  <c r="AE183" i="36"/>
  <c r="AG183" i="36"/>
  <c r="AI183" i="36"/>
  <c r="AK183" i="36"/>
  <c r="AM183" i="36"/>
  <c r="AO183" i="36"/>
  <c r="AQ183" i="36"/>
  <c r="AS183" i="36"/>
  <c r="AU183" i="36"/>
  <c r="AW183" i="36"/>
  <c r="AY183" i="36"/>
  <c r="BA183" i="36"/>
  <c r="K184" i="36"/>
  <c r="M184" i="36"/>
  <c r="O184" i="36"/>
  <c r="Q184" i="36"/>
  <c r="S184" i="36"/>
  <c r="U184" i="36"/>
  <c r="W184" i="36"/>
  <c r="Y184" i="36"/>
  <c r="AA184" i="36"/>
  <c r="AC184" i="36"/>
  <c r="AE184" i="36"/>
  <c r="AG184" i="36"/>
  <c r="AI184" i="36"/>
  <c r="AK184" i="36"/>
  <c r="AM184" i="36"/>
  <c r="AO184" i="36"/>
  <c r="AQ184" i="36"/>
  <c r="AS184" i="36"/>
  <c r="AU184" i="36"/>
  <c r="AW184" i="36"/>
  <c r="AY184" i="36"/>
  <c r="BA184" i="36"/>
  <c r="K185" i="36"/>
  <c r="M185" i="36"/>
  <c r="O185" i="36"/>
  <c r="Q185" i="36"/>
  <c r="S185" i="36"/>
  <c r="U185" i="36"/>
  <c r="W185" i="36"/>
  <c r="Y185" i="36"/>
  <c r="AA185" i="36"/>
  <c r="AC185" i="36"/>
  <c r="AE185" i="36"/>
  <c r="AG185" i="36"/>
  <c r="AI185" i="36"/>
  <c r="AK185" i="36"/>
  <c r="AM185" i="36"/>
  <c r="AO185" i="36"/>
  <c r="AQ185" i="36"/>
  <c r="AS185" i="36"/>
  <c r="AU185" i="36"/>
  <c r="AW185" i="36"/>
  <c r="AY185" i="36"/>
  <c r="BA185" i="36"/>
  <c r="K186" i="36"/>
  <c r="M186" i="36"/>
  <c r="O186" i="36"/>
  <c r="Q186" i="36"/>
  <c r="S186" i="36"/>
  <c r="U186" i="36"/>
  <c r="W186" i="36"/>
  <c r="Y186" i="36"/>
  <c r="AA186" i="36"/>
  <c r="AC186" i="36"/>
  <c r="AE186" i="36"/>
  <c r="AG186" i="36"/>
  <c r="AI186" i="36"/>
  <c r="AK186" i="36"/>
  <c r="AM186" i="36"/>
  <c r="AO186" i="36"/>
  <c r="AQ186" i="36"/>
  <c r="AS186" i="36"/>
  <c r="AU186" i="36"/>
  <c r="AW186" i="36"/>
  <c r="AY186" i="36"/>
  <c r="BA186" i="36"/>
  <c r="K187" i="36"/>
  <c r="M187" i="36"/>
  <c r="O187" i="36"/>
  <c r="Q187" i="36"/>
  <c r="S187" i="36"/>
  <c r="U187" i="36"/>
  <c r="W187" i="36"/>
  <c r="Y187" i="36"/>
  <c r="AA187" i="36"/>
  <c r="AC187" i="36"/>
  <c r="AE187" i="36"/>
  <c r="AG187" i="36"/>
  <c r="AI187" i="36"/>
  <c r="AK187" i="36"/>
  <c r="AM187" i="36"/>
  <c r="AO187" i="36"/>
  <c r="AQ187" i="36"/>
  <c r="AS187" i="36"/>
  <c r="AU187" i="36"/>
  <c r="AW187" i="36"/>
  <c r="AY187" i="36"/>
  <c r="BA187" i="36"/>
  <c r="K188" i="36"/>
  <c r="M188" i="36"/>
  <c r="O188" i="36"/>
  <c r="Q188" i="36"/>
  <c r="S188" i="36"/>
  <c r="U188" i="36"/>
  <c r="W188" i="36"/>
  <c r="Y188" i="36"/>
  <c r="AA188" i="36"/>
  <c r="AC188" i="36"/>
  <c r="AE188" i="36"/>
  <c r="AG188" i="36"/>
  <c r="AI188" i="36"/>
  <c r="AK188" i="36"/>
  <c r="AM188" i="36"/>
  <c r="AO188" i="36"/>
  <c r="AQ188" i="36"/>
  <c r="AS188" i="36"/>
  <c r="AU188" i="36"/>
  <c r="AW188" i="36"/>
  <c r="AY188" i="36"/>
  <c r="BA188" i="36"/>
  <c r="K189" i="36"/>
  <c r="M189" i="36"/>
  <c r="O189" i="36"/>
  <c r="Q189" i="36"/>
  <c r="S189" i="36"/>
  <c r="U189" i="36"/>
  <c r="W189" i="36"/>
  <c r="Y189" i="36"/>
  <c r="AA189" i="36"/>
  <c r="AC189" i="36"/>
  <c r="AE189" i="36"/>
  <c r="AG189" i="36"/>
  <c r="AI189" i="36"/>
  <c r="AK189" i="36"/>
  <c r="AM189" i="36"/>
  <c r="AO189" i="36"/>
  <c r="AQ189" i="36"/>
  <c r="AS189" i="36"/>
  <c r="AU189" i="36"/>
  <c r="AW189" i="36"/>
  <c r="AY189" i="36"/>
  <c r="BA189" i="36"/>
  <c r="K190" i="36"/>
  <c r="M190" i="36"/>
  <c r="O190" i="36"/>
  <c r="Q190" i="36"/>
  <c r="S190" i="36"/>
  <c r="U190" i="36"/>
  <c r="W190" i="36"/>
  <c r="Y190" i="36"/>
  <c r="AA190" i="36"/>
  <c r="AC190" i="36"/>
  <c r="AE190" i="36"/>
  <c r="AG190" i="36"/>
  <c r="AI190" i="36"/>
  <c r="AK190" i="36"/>
  <c r="AM190" i="36"/>
  <c r="AO190" i="36"/>
  <c r="AQ190" i="36"/>
  <c r="AS190" i="36"/>
  <c r="AU190" i="36"/>
  <c r="AW190" i="36"/>
  <c r="AY190" i="36"/>
  <c r="BA190" i="36"/>
  <c r="K191" i="36"/>
  <c r="M191" i="36"/>
  <c r="O191" i="36"/>
  <c r="Q191" i="36"/>
  <c r="S191" i="36"/>
  <c r="U191" i="36"/>
  <c r="W191" i="36"/>
  <c r="Y191" i="36"/>
  <c r="AA191" i="36"/>
  <c r="AC191" i="36"/>
  <c r="AE191" i="36"/>
  <c r="AG191" i="36"/>
  <c r="AI191" i="36"/>
  <c r="AK191" i="36"/>
  <c r="AM191" i="36"/>
  <c r="AO191" i="36"/>
  <c r="AQ191" i="36"/>
  <c r="AS191" i="36"/>
  <c r="AU191" i="36"/>
  <c r="AW191" i="36"/>
  <c r="AY191" i="36"/>
  <c r="BA191" i="36"/>
  <c r="K192" i="36"/>
  <c r="M192" i="36"/>
  <c r="O192" i="36"/>
  <c r="Q192" i="36"/>
  <c r="S192" i="36"/>
  <c r="U192" i="36"/>
  <c r="W192" i="36"/>
  <c r="Y192" i="36"/>
  <c r="AA192" i="36"/>
  <c r="AC192" i="36"/>
  <c r="AE192" i="36"/>
  <c r="AG192" i="36"/>
  <c r="AI192" i="36"/>
  <c r="AK192" i="36"/>
  <c r="AM192" i="36"/>
  <c r="AO192" i="36"/>
  <c r="AQ192" i="36"/>
  <c r="AS192" i="36"/>
  <c r="AU192" i="36"/>
  <c r="AW192" i="36"/>
  <c r="AY192" i="36"/>
  <c r="BA192" i="36"/>
  <c r="K193" i="36"/>
  <c r="M193" i="36"/>
  <c r="O193" i="36"/>
  <c r="Q193" i="36"/>
  <c r="S193" i="36"/>
  <c r="U193" i="36"/>
  <c r="W193" i="36"/>
  <c r="Y193" i="36"/>
  <c r="AA193" i="36"/>
  <c r="AC193" i="36"/>
  <c r="AE193" i="36"/>
  <c r="AG193" i="36"/>
  <c r="AI193" i="36"/>
  <c r="AK193" i="36"/>
  <c r="AM193" i="36"/>
  <c r="AO193" i="36"/>
  <c r="AQ193" i="36"/>
  <c r="AS193" i="36"/>
  <c r="AU193" i="36"/>
  <c r="AW193" i="36"/>
  <c r="AY193" i="36"/>
  <c r="BA193" i="36"/>
  <c r="K194" i="36"/>
  <c r="M194" i="36"/>
  <c r="O194" i="36"/>
  <c r="Q194" i="36"/>
  <c r="S194" i="36"/>
  <c r="U194" i="36"/>
  <c r="W194" i="36"/>
  <c r="Y194" i="36"/>
  <c r="AA194" i="36"/>
  <c r="AC194" i="36"/>
  <c r="AE194" i="36"/>
  <c r="AG194" i="36"/>
  <c r="AI194" i="36"/>
  <c r="AK194" i="36"/>
  <c r="AM194" i="36"/>
  <c r="AO194" i="36"/>
  <c r="AQ194" i="36"/>
  <c r="AS194" i="36"/>
  <c r="AU194" i="36"/>
  <c r="AW194" i="36"/>
  <c r="AY194" i="36"/>
  <c r="BA194" i="36"/>
  <c r="K195" i="36"/>
  <c r="M195" i="36"/>
  <c r="O195" i="36"/>
  <c r="Q195" i="36"/>
  <c r="S195" i="36"/>
  <c r="U195" i="36"/>
  <c r="W195" i="36"/>
  <c r="Y195" i="36"/>
  <c r="AA195" i="36"/>
  <c r="AC195" i="36"/>
  <c r="AE195" i="36"/>
  <c r="AG195" i="36"/>
  <c r="AI195" i="36"/>
  <c r="AK195" i="36"/>
  <c r="AM195" i="36"/>
  <c r="AO195" i="36"/>
  <c r="AQ195" i="36"/>
  <c r="AS195" i="36"/>
  <c r="AU195" i="36"/>
  <c r="AW195" i="36"/>
  <c r="AY195" i="36"/>
  <c r="BA195" i="36"/>
  <c r="K196" i="36"/>
  <c r="M196" i="36"/>
  <c r="O196" i="36"/>
  <c r="Q196" i="36"/>
  <c r="S196" i="36"/>
  <c r="U196" i="36"/>
  <c r="W196" i="36"/>
  <c r="Y196" i="36"/>
  <c r="AA196" i="36"/>
  <c r="AC196" i="36"/>
  <c r="AE196" i="36"/>
  <c r="AG196" i="36"/>
  <c r="AI196" i="36"/>
  <c r="AK196" i="36"/>
  <c r="AM196" i="36"/>
  <c r="AO196" i="36"/>
  <c r="AQ196" i="36"/>
  <c r="AS196" i="36"/>
  <c r="AU196" i="36"/>
  <c r="AW196" i="36"/>
  <c r="AY196" i="36"/>
  <c r="BA196" i="36"/>
  <c r="K197" i="36"/>
  <c r="M197" i="36"/>
  <c r="O197" i="36"/>
  <c r="Q197" i="36"/>
  <c r="S197" i="36"/>
  <c r="U197" i="36"/>
  <c r="W197" i="36"/>
  <c r="Y197" i="36"/>
  <c r="AA197" i="36"/>
  <c r="AC197" i="36"/>
  <c r="AE197" i="36"/>
  <c r="AG197" i="36"/>
  <c r="AI197" i="36"/>
  <c r="AK197" i="36"/>
  <c r="AM197" i="36"/>
  <c r="AO197" i="36"/>
  <c r="AQ197" i="36"/>
  <c r="AS197" i="36"/>
  <c r="AU197" i="36"/>
  <c r="AW197" i="36"/>
  <c r="AY197" i="36"/>
  <c r="BA197" i="36"/>
  <c r="K198" i="36"/>
  <c r="M198" i="36"/>
  <c r="O198" i="36"/>
  <c r="Q198" i="36"/>
  <c r="S198" i="36"/>
  <c r="U198" i="36"/>
  <c r="W198" i="36"/>
  <c r="Y198" i="36"/>
  <c r="AA198" i="36"/>
  <c r="AC198" i="36"/>
  <c r="AE198" i="36"/>
  <c r="AG198" i="36"/>
  <c r="AI198" i="36"/>
  <c r="AK198" i="36"/>
  <c r="AM198" i="36"/>
  <c r="AO198" i="36"/>
  <c r="AQ198" i="36"/>
  <c r="AS198" i="36"/>
  <c r="AU198" i="36"/>
  <c r="AW198" i="36"/>
  <c r="AY198" i="36"/>
  <c r="BA198" i="36"/>
  <c r="K199" i="36"/>
  <c r="M199" i="36"/>
  <c r="O199" i="36"/>
  <c r="Q199" i="36"/>
  <c r="S199" i="36"/>
  <c r="U199" i="36"/>
  <c r="W199" i="36"/>
  <c r="Y199" i="36"/>
  <c r="AA199" i="36"/>
  <c r="AC199" i="36"/>
  <c r="AE199" i="36"/>
  <c r="AG199" i="36"/>
  <c r="AI199" i="36"/>
  <c r="AK199" i="36"/>
  <c r="AM199" i="36"/>
  <c r="AO199" i="36"/>
  <c r="AQ199" i="36"/>
  <c r="AS199" i="36"/>
  <c r="AU199" i="36"/>
  <c r="AW199" i="36"/>
  <c r="AY199" i="36"/>
  <c r="BA199" i="36"/>
  <c r="K200" i="36"/>
  <c r="M200" i="36"/>
  <c r="O200" i="36"/>
  <c r="Q200" i="36"/>
  <c r="S200" i="36"/>
  <c r="U200" i="36"/>
  <c r="W200" i="36"/>
  <c r="Y200" i="36"/>
  <c r="AA200" i="36"/>
  <c r="AC200" i="36"/>
  <c r="AE200" i="36"/>
  <c r="AG200" i="36"/>
  <c r="AI200" i="36"/>
  <c r="AK200" i="36"/>
  <c r="AM200" i="36"/>
  <c r="AO200" i="36"/>
  <c r="AQ200" i="36"/>
  <c r="AS200" i="36"/>
  <c r="AU200" i="36"/>
  <c r="AW200" i="36"/>
  <c r="AY200" i="36"/>
  <c r="BA200" i="36"/>
  <c r="K201" i="36"/>
  <c r="M201" i="36"/>
  <c r="O201" i="36"/>
  <c r="Q201" i="36"/>
  <c r="S201" i="36"/>
  <c r="U201" i="36"/>
  <c r="W201" i="36"/>
  <c r="Y201" i="36"/>
  <c r="AA201" i="36"/>
  <c r="AC201" i="36"/>
  <c r="AE201" i="36"/>
  <c r="AG201" i="36"/>
  <c r="AI201" i="36"/>
  <c r="AK201" i="36"/>
  <c r="AM201" i="36"/>
  <c r="AO201" i="36"/>
  <c r="AQ201" i="36"/>
  <c r="AS201" i="36"/>
  <c r="AU201" i="36"/>
  <c r="AW201" i="36"/>
  <c r="AY201" i="36"/>
  <c r="BA201" i="36"/>
  <c r="K202" i="36"/>
  <c r="M202" i="36"/>
  <c r="O202" i="36"/>
  <c r="Q202" i="36"/>
  <c r="S202" i="36"/>
  <c r="U202" i="36"/>
  <c r="W202" i="36"/>
  <c r="Y202" i="36"/>
  <c r="AA202" i="36"/>
  <c r="AC202" i="36"/>
  <c r="AE202" i="36"/>
  <c r="AG202" i="36"/>
  <c r="AI202" i="36"/>
  <c r="AK202" i="36"/>
  <c r="AM202" i="36"/>
  <c r="AO202" i="36"/>
  <c r="AQ202" i="36"/>
  <c r="AS202" i="36"/>
  <c r="AU202" i="36"/>
  <c r="AW202" i="36"/>
  <c r="AY202" i="36"/>
  <c r="BA202" i="36"/>
  <c r="K203" i="36"/>
  <c r="M203" i="36"/>
  <c r="O203" i="36"/>
  <c r="Q203" i="36"/>
  <c r="S203" i="36"/>
  <c r="U203" i="36"/>
  <c r="W203" i="36"/>
  <c r="Y203" i="36"/>
  <c r="AA203" i="36"/>
  <c r="AC203" i="36"/>
  <c r="AE203" i="36"/>
  <c r="AG203" i="36"/>
  <c r="AI203" i="36"/>
  <c r="AK203" i="36"/>
  <c r="AM203" i="36"/>
  <c r="AO203" i="36"/>
  <c r="AQ203" i="36"/>
  <c r="AS203" i="36"/>
  <c r="AU203" i="36"/>
  <c r="AW203" i="36"/>
  <c r="AY203" i="36"/>
  <c r="BA203" i="36"/>
  <c r="K204" i="36"/>
  <c r="M204" i="36"/>
  <c r="O204" i="36"/>
  <c r="Q204" i="36"/>
  <c r="S204" i="36"/>
  <c r="U204" i="36"/>
  <c r="W204" i="36"/>
  <c r="Y204" i="36"/>
  <c r="AA204" i="36"/>
  <c r="AC204" i="36"/>
  <c r="AE204" i="36"/>
  <c r="AG204" i="36"/>
  <c r="AI204" i="36"/>
  <c r="AK204" i="36"/>
  <c r="AM204" i="36"/>
  <c r="AO204" i="36"/>
  <c r="AQ204" i="36"/>
  <c r="AS204" i="36"/>
  <c r="AU204" i="36"/>
  <c r="AW204" i="36"/>
  <c r="AY204" i="36"/>
  <c r="BA204" i="36"/>
  <c r="K205" i="36"/>
  <c r="M205" i="36"/>
  <c r="O205" i="36"/>
  <c r="Q205" i="36"/>
  <c r="S205" i="36"/>
  <c r="U205" i="36"/>
  <c r="W205" i="36"/>
  <c r="Y205" i="36"/>
  <c r="AA205" i="36"/>
  <c r="AC205" i="36"/>
  <c r="AE205" i="36"/>
  <c r="AG205" i="36"/>
  <c r="AI205" i="36"/>
  <c r="AK205" i="36"/>
  <c r="AM205" i="36"/>
  <c r="AO205" i="36"/>
  <c r="AQ205" i="36"/>
  <c r="AS205" i="36"/>
  <c r="AU205" i="36"/>
  <c r="AW205" i="36"/>
  <c r="AY205" i="36"/>
  <c r="BA205" i="36"/>
  <c r="K206" i="36"/>
  <c r="M206" i="36"/>
  <c r="O206" i="36"/>
  <c r="Q206" i="36"/>
  <c r="S206" i="36"/>
  <c r="U206" i="36"/>
  <c r="W206" i="36"/>
  <c r="Y206" i="36"/>
  <c r="AA206" i="36"/>
  <c r="AC206" i="36"/>
  <c r="AE206" i="36"/>
  <c r="AG206" i="36"/>
  <c r="AI206" i="36"/>
  <c r="AK206" i="36"/>
  <c r="AM206" i="36"/>
  <c r="AO206" i="36"/>
  <c r="AQ206" i="36"/>
  <c r="AS206" i="36"/>
  <c r="AU206" i="36"/>
  <c r="AW206" i="36"/>
  <c r="AY206" i="36"/>
  <c r="BA206" i="36"/>
  <c r="K207" i="36"/>
  <c r="M207" i="36"/>
  <c r="O207" i="36"/>
  <c r="Q207" i="36"/>
  <c r="S207" i="36"/>
  <c r="U207" i="36"/>
  <c r="W207" i="36"/>
  <c r="Y207" i="36"/>
  <c r="AA207" i="36"/>
  <c r="AC207" i="36"/>
  <c r="AE207" i="36"/>
  <c r="AG207" i="36"/>
  <c r="AI207" i="36"/>
  <c r="AK207" i="36"/>
  <c r="AM207" i="36"/>
  <c r="AO207" i="36"/>
  <c r="AQ207" i="36"/>
  <c r="AS207" i="36"/>
  <c r="AU207" i="36"/>
  <c r="AW207" i="36"/>
  <c r="AY207" i="36"/>
  <c r="BA207" i="36"/>
  <c r="K208" i="36"/>
  <c r="M208" i="36"/>
  <c r="O208" i="36"/>
  <c r="Q208" i="36"/>
  <c r="S208" i="36"/>
  <c r="U208" i="36"/>
  <c r="W208" i="36"/>
  <c r="Y208" i="36"/>
  <c r="AA208" i="36"/>
  <c r="AC208" i="36"/>
  <c r="AE208" i="36"/>
  <c r="AG208" i="36"/>
  <c r="AI208" i="36"/>
  <c r="AK208" i="36"/>
  <c r="AM208" i="36"/>
  <c r="AO208" i="36"/>
  <c r="AQ208" i="36"/>
  <c r="AS208" i="36"/>
  <c r="AU208" i="36"/>
  <c r="AW208" i="36"/>
  <c r="AY208" i="36"/>
  <c r="BA208" i="36"/>
  <c r="K209" i="36"/>
  <c r="M209" i="36"/>
  <c r="O209" i="36"/>
  <c r="Q209" i="36"/>
  <c r="S209" i="36"/>
  <c r="U209" i="36"/>
  <c r="W209" i="36"/>
  <c r="Y209" i="36"/>
  <c r="AA209" i="36"/>
  <c r="AC209" i="36"/>
  <c r="AE209" i="36"/>
  <c r="AG209" i="36"/>
  <c r="AI209" i="36"/>
  <c r="AK209" i="36"/>
  <c r="AM209" i="36"/>
  <c r="AO209" i="36"/>
  <c r="AQ209" i="36"/>
  <c r="AS209" i="36"/>
  <c r="AU209" i="36"/>
  <c r="AW209" i="36"/>
  <c r="AY209" i="36"/>
  <c r="BA209" i="36"/>
  <c r="K210" i="36"/>
  <c r="M210" i="36"/>
  <c r="O210" i="36"/>
  <c r="Q210" i="36"/>
  <c r="S210" i="36"/>
  <c r="U210" i="36"/>
  <c r="W210" i="36"/>
  <c r="Y210" i="36"/>
  <c r="AA210" i="36"/>
  <c r="AC210" i="36"/>
  <c r="AE210" i="36"/>
  <c r="AG210" i="36"/>
  <c r="AI210" i="36"/>
  <c r="AK210" i="36"/>
  <c r="AM210" i="36"/>
  <c r="AO210" i="36"/>
  <c r="AQ210" i="36"/>
  <c r="AS210" i="36"/>
  <c r="AU210" i="36"/>
  <c r="AW210" i="36"/>
  <c r="AY210" i="36"/>
  <c r="BA210" i="36"/>
  <c r="K211" i="36"/>
  <c r="M211" i="36"/>
  <c r="O211" i="36"/>
  <c r="Q211" i="36"/>
  <c r="S211" i="36"/>
  <c r="U211" i="36"/>
  <c r="W211" i="36"/>
  <c r="Y211" i="36"/>
  <c r="AA211" i="36"/>
  <c r="AC211" i="36"/>
  <c r="AE211" i="36"/>
  <c r="AG211" i="36"/>
  <c r="AI211" i="36"/>
  <c r="AK211" i="36"/>
  <c r="AM211" i="36"/>
  <c r="AO211" i="36"/>
  <c r="AQ211" i="36"/>
  <c r="AS211" i="36"/>
  <c r="AU211" i="36"/>
  <c r="AW211" i="36"/>
  <c r="AY211" i="36"/>
  <c r="BA211" i="36"/>
  <c r="K212" i="36"/>
  <c r="M212" i="36"/>
  <c r="O212" i="36"/>
  <c r="Q212" i="36"/>
  <c r="S212" i="36"/>
  <c r="U212" i="36"/>
  <c r="W212" i="36"/>
  <c r="Y212" i="36"/>
  <c r="AA212" i="36"/>
  <c r="AC212" i="36"/>
  <c r="AE212" i="36"/>
  <c r="AG212" i="36"/>
  <c r="AI212" i="36"/>
  <c r="AK212" i="36"/>
  <c r="AM212" i="36"/>
  <c r="AO212" i="36"/>
  <c r="AQ212" i="36"/>
  <c r="AS212" i="36"/>
  <c r="AU212" i="36"/>
  <c r="AW212" i="36"/>
  <c r="AY212" i="36"/>
  <c r="BA212" i="36"/>
  <c r="K213" i="36"/>
  <c r="M213" i="36"/>
  <c r="O213" i="36"/>
  <c r="Q213" i="36"/>
  <c r="S213" i="36"/>
  <c r="U213" i="36"/>
  <c r="W213" i="36"/>
  <c r="Y213" i="36"/>
  <c r="AA213" i="36"/>
  <c r="AC213" i="36"/>
  <c r="AE213" i="36"/>
  <c r="AG213" i="36"/>
  <c r="AI213" i="36"/>
  <c r="AK213" i="36"/>
  <c r="AM213" i="36"/>
  <c r="AO213" i="36"/>
  <c r="AQ213" i="36"/>
  <c r="AS213" i="36"/>
  <c r="AU213" i="36"/>
  <c r="AW213" i="36"/>
  <c r="AY213" i="36"/>
  <c r="BA213" i="36"/>
  <c r="K214" i="36"/>
  <c r="M214" i="36"/>
  <c r="O214" i="36"/>
  <c r="Q214" i="36"/>
  <c r="S214" i="36"/>
  <c r="U214" i="36"/>
  <c r="W214" i="36"/>
  <c r="Y214" i="36"/>
  <c r="AA214" i="36"/>
  <c r="AC214" i="36"/>
  <c r="AE214" i="36"/>
  <c r="AG214" i="36"/>
  <c r="AI214" i="36"/>
  <c r="AK214" i="36"/>
  <c r="AM214" i="36"/>
  <c r="AO214" i="36"/>
  <c r="AQ214" i="36"/>
  <c r="AS214" i="36"/>
  <c r="AU214" i="36"/>
  <c r="AW214" i="36"/>
  <c r="AY214" i="36"/>
  <c r="BA214" i="36"/>
  <c r="K215" i="36"/>
  <c r="M215" i="36"/>
  <c r="O215" i="36"/>
  <c r="Q215" i="36"/>
  <c r="S215" i="36"/>
  <c r="U215" i="36"/>
  <c r="W215" i="36"/>
  <c r="Y215" i="36"/>
  <c r="AA215" i="36"/>
  <c r="AC215" i="36"/>
  <c r="AE215" i="36"/>
  <c r="AG215" i="36"/>
  <c r="AI215" i="36"/>
  <c r="AK215" i="36"/>
  <c r="AM215" i="36"/>
  <c r="AO215" i="36"/>
  <c r="AQ215" i="36"/>
  <c r="AS215" i="36"/>
  <c r="AU215" i="36"/>
  <c r="AW215" i="36"/>
  <c r="AY215" i="36"/>
  <c r="BA215" i="36"/>
  <c r="K216" i="36"/>
  <c r="M216" i="36"/>
  <c r="O216" i="36"/>
  <c r="Q216" i="36"/>
  <c r="S216" i="36"/>
  <c r="U216" i="36"/>
  <c r="W216" i="36"/>
  <c r="Y216" i="36"/>
  <c r="AA216" i="36"/>
  <c r="AC216" i="36"/>
  <c r="AE216" i="36"/>
  <c r="AG216" i="36"/>
  <c r="AI216" i="36"/>
  <c r="AK216" i="36"/>
  <c r="AM216" i="36"/>
  <c r="AO216" i="36"/>
  <c r="AQ216" i="36"/>
  <c r="AS216" i="36"/>
  <c r="AU216" i="36"/>
  <c r="AW216" i="36"/>
  <c r="AY216" i="36"/>
  <c r="BA216" i="36"/>
  <c r="K217" i="36"/>
  <c r="M217" i="36"/>
  <c r="O217" i="36"/>
  <c r="Q217" i="36"/>
  <c r="S217" i="36"/>
  <c r="U217" i="36"/>
  <c r="W217" i="36"/>
  <c r="Y217" i="36"/>
  <c r="AA217" i="36"/>
  <c r="AC217" i="36"/>
  <c r="AE217" i="36"/>
  <c r="AG217" i="36"/>
  <c r="AI217" i="36"/>
  <c r="AK217" i="36"/>
  <c r="AM217" i="36"/>
  <c r="AO217" i="36"/>
  <c r="AQ217" i="36"/>
  <c r="AS217" i="36"/>
  <c r="AU217" i="36"/>
  <c r="AW217" i="36"/>
  <c r="AY217" i="36"/>
  <c r="BA217" i="36"/>
  <c r="K218" i="36"/>
  <c r="M218" i="36"/>
  <c r="O218" i="36"/>
  <c r="Q218" i="36"/>
  <c r="S218" i="36"/>
  <c r="U218" i="36"/>
  <c r="W218" i="36"/>
  <c r="Y218" i="36"/>
  <c r="AA218" i="36"/>
  <c r="AC218" i="36"/>
  <c r="AE218" i="36"/>
  <c r="AG218" i="36"/>
  <c r="AI218" i="36"/>
  <c r="AK218" i="36"/>
  <c r="AM218" i="36"/>
  <c r="AO218" i="36"/>
  <c r="AQ218" i="36"/>
  <c r="AS218" i="36"/>
  <c r="AU218" i="36"/>
  <c r="AW218" i="36"/>
  <c r="AY218" i="36"/>
  <c r="BA218" i="36"/>
  <c r="K219" i="36"/>
  <c r="M219" i="36"/>
  <c r="O219" i="36"/>
  <c r="Q219" i="36"/>
  <c r="S219" i="36"/>
  <c r="U219" i="36"/>
  <c r="W219" i="36"/>
  <c r="Y219" i="36"/>
  <c r="AA219" i="36"/>
  <c r="AC219" i="36"/>
  <c r="AE219" i="36"/>
  <c r="AG219" i="36"/>
  <c r="AI219" i="36"/>
  <c r="AK219" i="36"/>
  <c r="AM219" i="36"/>
  <c r="AO219" i="36"/>
  <c r="AQ219" i="36"/>
  <c r="AS219" i="36"/>
  <c r="AU219" i="36"/>
  <c r="AW219" i="36"/>
  <c r="AY219" i="36"/>
  <c r="BA219" i="36"/>
  <c r="K220" i="36"/>
  <c r="M220" i="36"/>
  <c r="O220" i="36"/>
  <c r="Q220" i="36"/>
  <c r="S220" i="36"/>
  <c r="U220" i="36"/>
  <c r="W220" i="36"/>
  <c r="Y220" i="36"/>
  <c r="AA220" i="36"/>
  <c r="AC220" i="36"/>
  <c r="AE220" i="36"/>
  <c r="AG220" i="36"/>
  <c r="AI220" i="36"/>
  <c r="AK220" i="36"/>
  <c r="AM220" i="36"/>
  <c r="AO220" i="36"/>
  <c r="AQ220" i="36"/>
  <c r="AS220" i="36"/>
  <c r="AU220" i="36"/>
  <c r="AW220" i="36"/>
  <c r="AY220" i="36"/>
  <c r="BA220" i="36"/>
  <c r="K221" i="36"/>
  <c r="M221" i="36"/>
  <c r="O221" i="36"/>
  <c r="Q221" i="36"/>
  <c r="S221" i="36"/>
  <c r="U221" i="36"/>
  <c r="W221" i="36"/>
  <c r="Y221" i="36"/>
  <c r="AA221" i="36"/>
  <c r="AC221" i="36"/>
  <c r="AE221" i="36"/>
  <c r="AG221" i="36"/>
  <c r="AI221" i="36"/>
  <c r="AK221" i="36"/>
  <c r="AM221" i="36"/>
  <c r="AO221" i="36"/>
  <c r="AQ221" i="36"/>
  <c r="AS221" i="36"/>
  <c r="AU221" i="36"/>
  <c r="AW221" i="36"/>
  <c r="AY221" i="36"/>
  <c r="BA221" i="36"/>
  <c r="K222" i="36"/>
  <c r="M222" i="36"/>
  <c r="O222" i="36"/>
  <c r="Q222" i="36"/>
  <c r="S222" i="36"/>
  <c r="U222" i="36"/>
  <c r="W222" i="36"/>
  <c r="Y222" i="36"/>
  <c r="AA222" i="36"/>
  <c r="AC222" i="36"/>
  <c r="AE222" i="36"/>
  <c r="AG222" i="36"/>
  <c r="AI222" i="36"/>
  <c r="AK222" i="36"/>
  <c r="AM222" i="36"/>
  <c r="AO222" i="36"/>
  <c r="AQ222" i="36"/>
  <c r="AS222" i="36"/>
  <c r="AU222" i="36"/>
  <c r="AW222" i="36"/>
  <c r="AY222" i="36"/>
  <c r="BA222" i="36"/>
  <c r="K223" i="36"/>
  <c r="M223" i="36"/>
  <c r="O223" i="36"/>
  <c r="Q223" i="36"/>
  <c r="S223" i="36"/>
  <c r="U223" i="36"/>
  <c r="W223" i="36"/>
  <c r="Y223" i="36"/>
  <c r="AA223" i="36"/>
  <c r="AC223" i="36"/>
  <c r="AE223" i="36"/>
  <c r="AG223" i="36"/>
  <c r="AI223" i="36"/>
  <c r="AK223" i="36"/>
  <c r="AM223" i="36"/>
  <c r="AO223" i="36"/>
  <c r="AQ223" i="36"/>
  <c r="AS223" i="36"/>
  <c r="AU223" i="36"/>
  <c r="AW223" i="36"/>
  <c r="AY223" i="36"/>
  <c r="BA223" i="36"/>
  <c r="K224" i="36"/>
  <c r="M224" i="36"/>
  <c r="O224" i="36"/>
  <c r="Q224" i="36"/>
  <c r="S224" i="36"/>
  <c r="U224" i="36"/>
  <c r="W224" i="36"/>
  <c r="Y224" i="36"/>
  <c r="AA224" i="36"/>
  <c r="AC224" i="36"/>
  <c r="AE224" i="36"/>
  <c r="AG224" i="36"/>
  <c r="AI224" i="36"/>
  <c r="AK224" i="36"/>
  <c r="AM224" i="36"/>
  <c r="AO224" i="36"/>
  <c r="AQ224" i="36"/>
  <c r="AS224" i="36"/>
  <c r="AU224" i="36"/>
  <c r="AW224" i="36"/>
  <c r="AY224" i="36"/>
  <c r="BA224" i="36"/>
  <c r="K225" i="36"/>
  <c r="M225" i="36"/>
  <c r="O225" i="36"/>
  <c r="Q225" i="36"/>
  <c r="S225" i="36"/>
  <c r="U225" i="36"/>
  <c r="W225" i="36"/>
  <c r="Y225" i="36"/>
  <c r="AA225" i="36"/>
  <c r="AC225" i="36"/>
  <c r="AE225" i="36"/>
  <c r="AG225" i="36"/>
  <c r="AI225" i="36"/>
  <c r="AK225" i="36"/>
  <c r="AM225" i="36"/>
  <c r="AO225" i="36"/>
  <c r="AQ225" i="36"/>
  <c r="AS225" i="36"/>
  <c r="AU225" i="36"/>
  <c r="AW225" i="36"/>
  <c r="AY225" i="36"/>
  <c r="BA225" i="36"/>
  <c r="K226" i="36"/>
  <c r="M226" i="36"/>
  <c r="O226" i="36"/>
  <c r="Q226" i="36"/>
  <c r="S226" i="36"/>
  <c r="U226" i="36"/>
  <c r="W226" i="36"/>
  <c r="Y226" i="36"/>
  <c r="AA226" i="36"/>
  <c r="AC226" i="36"/>
  <c r="AE226" i="36"/>
  <c r="AG226" i="36"/>
  <c r="AI226" i="36"/>
  <c r="AK226" i="36"/>
  <c r="AM226" i="36"/>
  <c r="AO226" i="36"/>
  <c r="AQ226" i="36"/>
  <c r="AS226" i="36"/>
  <c r="AU226" i="36"/>
  <c r="AW226" i="36"/>
  <c r="AY226" i="36"/>
  <c r="BA226" i="36"/>
  <c r="K227" i="36"/>
  <c r="M227" i="36"/>
  <c r="O227" i="36"/>
  <c r="Q227" i="36"/>
  <c r="S227" i="36"/>
  <c r="U227" i="36"/>
  <c r="W227" i="36"/>
  <c r="Y227" i="36"/>
  <c r="AA227" i="36"/>
  <c r="AC227" i="36"/>
  <c r="AE227" i="36"/>
  <c r="AG227" i="36"/>
  <c r="AI227" i="36"/>
  <c r="AK227" i="36"/>
  <c r="AM227" i="36"/>
  <c r="AO227" i="36"/>
  <c r="AQ227" i="36"/>
  <c r="AS227" i="36"/>
  <c r="AU227" i="36"/>
  <c r="AW227" i="36"/>
  <c r="AY227" i="36"/>
  <c r="BA227" i="36"/>
  <c r="K228" i="36"/>
  <c r="M228" i="36"/>
  <c r="O228" i="36"/>
  <c r="Q228" i="36"/>
  <c r="S228" i="36"/>
  <c r="U228" i="36"/>
  <c r="W228" i="36"/>
  <c r="Y228" i="36"/>
  <c r="AA228" i="36"/>
  <c r="AC228" i="36"/>
  <c r="AE228" i="36"/>
  <c r="AG228" i="36"/>
  <c r="AI228" i="36"/>
  <c r="AK228" i="36"/>
  <c r="AM228" i="36"/>
  <c r="AO228" i="36"/>
  <c r="AQ228" i="36"/>
  <c r="AS228" i="36"/>
  <c r="AU228" i="36"/>
  <c r="AW228" i="36"/>
  <c r="AY228" i="36"/>
  <c r="BA228" i="36"/>
  <c r="K229" i="36"/>
  <c r="M229" i="36"/>
  <c r="O229" i="36"/>
  <c r="Q229" i="36"/>
  <c r="S229" i="36"/>
  <c r="U229" i="36"/>
  <c r="W229" i="36"/>
  <c r="Y229" i="36"/>
  <c r="AA229" i="36"/>
  <c r="AC229" i="36"/>
  <c r="AE229" i="36"/>
  <c r="AG229" i="36"/>
  <c r="AI229" i="36"/>
  <c r="AK229" i="36"/>
  <c r="AM229" i="36"/>
  <c r="AO229" i="36"/>
  <c r="AQ229" i="36"/>
  <c r="AS229" i="36"/>
  <c r="AU229" i="36"/>
  <c r="AW229" i="36"/>
  <c r="AY229" i="36"/>
  <c r="BA229" i="36"/>
  <c r="K230" i="36"/>
  <c r="M230" i="36"/>
  <c r="O230" i="36"/>
  <c r="Q230" i="36"/>
  <c r="S230" i="36"/>
  <c r="U230" i="36"/>
  <c r="W230" i="36"/>
  <c r="Y230" i="36"/>
  <c r="AA230" i="36"/>
  <c r="AC230" i="36"/>
  <c r="AE230" i="36"/>
  <c r="AG230" i="36"/>
  <c r="AI230" i="36"/>
  <c r="AK230" i="36"/>
  <c r="AM230" i="36"/>
  <c r="AO230" i="36"/>
  <c r="AQ230" i="36"/>
  <c r="AS230" i="36"/>
  <c r="AU230" i="36"/>
  <c r="AW230" i="36"/>
  <c r="AY230" i="36"/>
  <c r="BA230" i="36"/>
  <c r="K231" i="36"/>
  <c r="M231" i="36"/>
  <c r="O231" i="36"/>
  <c r="Q231" i="36"/>
  <c r="S231" i="36"/>
  <c r="U231" i="36"/>
  <c r="W231" i="36"/>
  <c r="Y231" i="36"/>
  <c r="AA231" i="36"/>
  <c r="AC231" i="36"/>
  <c r="AE231" i="36"/>
  <c r="AG231" i="36"/>
  <c r="AI231" i="36"/>
  <c r="AK231" i="36"/>
  <c r="AM231" i="36"/>
  <c r="AO231" i="36"/>
  <c r="AQ231" i="36"/>
  <c r="AS231" i="36"/>
  <c r="AU231" i="36"/>
  <c r="AW231" i="36"/>
  <c r="AY231" i="36"/>
  <c r="BA231" i="36"/>
  <c r="K232" i="36"/>
  <c r="M232" i="36"/>
  <c r="O232" i="36"/>
  <c r="Q232" i="36"/>
  <c r="S232" i="36"/>
  <c r="U232" i="36"/>
  <c r="W232" i="36"/>
  <c r="Y232" i="36"/>
  <c r="AA232" i="36"/>
  <c r="AC232" i="36"/>
  <c r="AE232" i="36"/>
  <c r="AG232" i="36"/>
  <c r="AI232" i="36"/>
  <c r="AK232" i="36"/>
  <c r="AM232" i="36"/>
  <c r="AO232" i="36"/>
  <c r="AQ232" i="36"/>
  <c r="AS232" i="36"/>
  <c r="AU232" i="36"/>
  <c r="AW232" i="36"/>
  <c r="AY232" i="36"/>
  <c r="BA232" i="36"/>
  <c r="K233" i="36"/>
  <c r="M233" i="36"/>
  <c r="O233" i="36"/>
  <c r="Q233" i="36"/>
  <c r="S233" i="36"/>
  <c r="U233" i="36"/>
  <c r="W233" i="36"/>
  <c r="Y233" i="36"/>
  <c r="AA233" i="36"/>
  <c r="AC233" i="36"/>
  <c r="AE233" i="36"/>
  <c r="AG233" i="36"/>
  <c r="AI233" i="36"/>
  <c r="AK233" i="36"/>
  <c r="AM233" i="36"/>
  <c r="AO233" i="36"/>
  <c r="AQ233" i="36"/>
  <c r="AS233" i="36"/>
  <c r="AU233" i="36"/>
  <c r="AW233" i="36"/>
  <c r="AY233" i="36"/>
  <c r="BA233" i="36"/>
  <c r="K234" i="36"/>
  <c r="M234" i="36"/>
  <c r="O234" i="36"/>
  <c r="Q234" i="36"/>
  <c r="S234" i="36"/>
  <c r="U234" i="36"/>
  <c r="W234" i="36"/>
  <c r="Y234" i="36"/>
  <c r="AA234" i="36"/>
  <c r="AC234" i="36"/>
  <c r="AE234" i="36"/>
  <c r="AG234" i="36"/>
  <c r="AI234" i="36"/>
  <c r="AK234" i="36"/>
  <c r="AM234" i="36"/>
  <c r="AO234" i="36"/>
  <c r="AQ234" i="36"/>
  <c r="AS234" i="36"/>
  <c r="AU234" i="36"/>
  <c r="AW234" i="36"/>
  <c r="AY234" i="36"/>
  <c r="BA234" i="36"/>
  <c r="K235" i="36"/>
  <c r="M235" i="36"/>
  <c r="O235" i="36"/>
  <c r="Q235" i="36"/>
  <c r="S235" i="36"/>
  <c r="U235" i="36"/>
  <c r="W235" i="36"/>
  <c r="Y235" i="36"/>
  <c r="AA235" i="36"/>
  <c r="AC235" i="36"/>
  <c r="AE235" i="36"/>
  <c r="AG235" i="36"/>
  <c r="AI235" i="36"/>
  <c r="AK235" i="36"/>
  <c r="AM235" i="36"/>
  <c r="AO235" i="36"/>
  <c r="AQ235" i="36"/>
  <c r="AS235" i="36"/>
  <c r="AU235" i="36"/>
  <c r="AW235" i="36"/>
  <c r="AY235" i="36"/>
  <c r="BA235" i="36"/>
  <c r="K236" i="36"/>
  <c r="M236" i="36"/>
  <c r="O236" i="36"/>
  <c r="Q236" i="36"/>
  <c r="S236" i="36"/>
  <c r="U236" i="36"/>
  <c r="W236" i="36"/>
  <c r="Y236" i="36"/>
  <c r="AA236" i="36"/>
  <c r="AC236" i="36"/>
  <c r="AE236" i="36"/>
  <c r="AG236" i="36"/>
  <c r="AI236" i="36"/>
  <c r="AK236" i="36"/>
  <c r="AM236" i="36"/>
  <c r="AO236" i="36"/>
  <c r="AQ236" i="36"/>
  <c r="AS236" i="36"/>
  <c r="AU236" i="36"/>
  <c r="AW236" i="36"/>
  <c r="AY236" i="36"/>
  <c r="BA236" i="36"/>
  <c r="K237" i="36"/>
  <c r="M237" i="36"/>
  <c r="O237" i="36"/>
  <c r="Q237" i="36"/>
  <c r="S237" i="36"/>
  <c r="U237" i="36"/>
  <c r="W237" i="36"/>
  <c r="Y237" i="36"/>
  <c r="AA237" i="36"/>
  <c r="AC237" i="36"/>
  <c r="AE237" i="36"/>
  <c r="AG237" i="36"/>
  <c r="AI237" i="36"/>
  <c r="AK237" i="36"/>
  <c r="AM237" i="36"/>
  <c r="AO237" i="36"/>
  <c r="AQ237" i="36"/>
  <c r="AS237" i="36"/>
  <c r="AU237" i="36"/>
  <c r="AW237" i="36"/>
  <c r="AY237" i="36"/>
  <c r="BA237" i="36"/>
  <c r="K238" i="36"/>
  <c r="M238" i="36"/>
  <c r="O238" i="36"/>
  <c r="Q238" i="36"/>
  <c r="S238" i="36"/>
  <c r="U238" i="36"/>
  <c r="W238" i="36"/>
  <c r="Y238" i="36"/>
  <c r="AA238" i="36"/>
  <c r="AC238" i="36"/>
  <c r="AE238" i="36"/>
  <c r="AG238" i="36"/>
  <c r="AI238" i="36"/>
  <c r="AK238" i="36"/>
  <c r="AM238" i="36"/>
  <c r="AO238" i="36"/>
  <c r="AQ238" i="36"/>
  <c r="AS238" i="36"/>
  <c r="AU238" i="36"/>
  <c r="AW238" i="36"/>
  <c r="AY238" i="36"/>
  <c r="BA238" i="36"/>
  <c r="K239" i="36"/>
  <c r="M239" i="36"/>
  <c r="O239" i="36"/>
  <c r="Q239" i="36"/>
  <c r="S239" i="36"/>
  <c r="U239" i="36"/>
  <c r="W239" i="36"/>
  <c r="Y239" i="36"/>
  <c r="AA239" i="36"/>
  <c r="AC239" i="36"/>
  <c r="AE239" i="36"/>
  <c r="AG239" i="36"/>
  <c r="AI239" i="36"/>
  <c r="AK239" i="36"/>
  <c r="AM239" i="36"/>
  <c r="AO239" i="36"/>
  <c r="AQ239" i="36"/>
  <c r="AS239" i="36"/>
  <c r="AU239" i="36"/>
  <c r="AW239" i="36"/>
  <c r="AY239" i="36"/>
  <c r="BA239" i="36"/>
  <c r="K240" i="36"/>
  <c r="M240" i="36"/>
  <c r="O240" i="36"/>
  <c r="Q240" i="36"/>
  <c r="S240" i="36"/>
  <c r="U240" i="36"/>
  <c r="W240" i="36"/>
  <c r="Y240" i="36"/>
  <c r="AA240" i="36"/>
  <c r="AC240" i="36"/>
  <c r="AE240" i="36"/>
  <c r="AG240" i="36"/>
  <c r="AI240" i="36"/>
  <c r="AK240" i="36"/>
  <c r="AM240" i="36"/>
  <c r="AO240" i="36"/>
  <c r="AQ240" i="36"/>
  <c r="AS240" i="36"/>
  <c r="AU240" i="36"/>
  <c r="AW240" i="36"/>
  <c r="AY240" i="36"/>
  <c r="BA240" i="36"/>
  <c r="K241" i="36"/>
  <c r="M241" i="36"/>
  <c r="O241" i="36"/>
  <c r="Q241" i="36"/>
  <c r="S241" i="36"/>
  <c r="U241" i="36"/>
  <c r="W241" i="36"/>
  <c r="Y241" i="36"/>
  <c r="AA241" i="36"/>
  <c r="AC241" i="36"/>
  <c r="AE241" i="36"/>
  <c r="AG241" i="36"/>
  <c r="AI241" i="36"/>
  <c r="AK241" i="36"/>
  <c r="AM241" i="36"/>
  <c r="AO241" i="36"/>
  <c r="AQ241" i="36"/>
  <c r="AS241" i="36"/>
  <c r="AU241" i="36"/>
  <c r="AW241" i="36"/>
  <c r="AY241" i="36"/>
  <c r="BA241" i="36"/>
  <c r="K242" i="36"/>
  <c r="M242" i="36"/>
  <c r="O242" i="36"/>
  <c r="Q242" i="36"/>
  <c r="S242" i="36"/>
  <c r="U242" i="36"/>
  <c r="W242" i="36"/>
  <c r="Y242" i="36"/>
  <c r="AA242" i="36"/>
  <c r="AC242" i="36"/>
  <c r="AE242" i="36"/>
  <c r="AG242" i="36"/>
  <c r="AI242" i="36"/>
  <c r="AK242" i="36"/>
  <c r="AM242" i="36"/>
  <c r="AO242" i="36"/>
  <c r="AQ242" i="36"/>
  <c r="AS242" i="36"/>
  <c r="AU242" i="36"/>
  <c r="AW242" i="36"/>
  <c r="AY242" i="36"/>
  <c r="BA242" i="36"/>
  <c r="K243" i="36"/>
  <c r="M243" i="36"/>
  <c r="O243" i="36"/>
  <c r="Q243" i="36"/>
  <c r="S243" i="36"/>
  <c r="U243" i="36"/>
  <c r="W243" i="36"/>
  <c r="Y243" i="36"/>
  <c r="AA243" i="36"/>
  <c r="AC243" i="36"/>
  <c r="AE243" i="36"/>
  <c r="AG243" i="36"/>
  <c r="AI243" i="36"/>
  <c r="AK243" i="36"/>
  <c r="AM243" i="36"/>
  <c r="AO243" i="36"/>
  <c r="AQ243" i="36"/>
  <c r="AS243" i="36"/>
  <c r="AU243" i="36"/>
  <c r="AW243" i="36"/>
  <c r="AY243" i="36"/>
  <c r="BA243" i="36"/>
  <c r="K244" i="36"/>
  <c r="M244" i="36"/>
  <c r="O244" i="36"/>
  <c r="Q244" i="36"/>
  <c r="S244" i="36"/>
  <c r="U244" i="36"/>
  <c r="W244" i="36"/>
  <c r="Y244" i="36"/>
  <c r="AA244" i="36"/>
  <c r="AC244" i="36"/>
  <c r="AE244" i="36"/>
  <c r="AG244" i="36"/>
  <c r="AI244" i="36"/>
  <c r="AK244" i="36"/>
  <c r="AM244" i="36"/>
  <c r="AO244" i="36"/>
  <c r="AQ244" i="36"/>
  <c r="AS244" i="36"/>
  <c r="AU244" i="36"/>
  <c r="AW244" i="36"/>
  <c r="AY244" i="36"/>
  <c r="BA244" i="36"/>
  <c r="K245" i="36"/>
  <c r="M245" i="36"/>
  <c r="O245" i="36"/>
  <c r="Q245" i="36"/>
  <c r="S245" i="36"/>
  <c r="U245" i="36"/>
  <c r="W245" i="36"/>
  <c r="Y245" i="36"/>
  <c r="AA245" i="36"/>
  <c r="AC245" i="36"/>
  <c r="AE245" i="36"/>
  <c r="AG245" i="36"/>
  <c r="AI245" i="36"/>
  <c r="AK245" i="36"/>
  <c r="AM245" i="36"/>
  <c r="AO245" i="36"/>
  <c r="AQ245" i="36"/>
  <c r="AS245" i="36"/>
  <c r="AU245" i="36"/>
  <c r="AW245" i="36"/>
  <c r="AY245" i="36"/>
  <c r="BA245" i="36"/>
  <c r="K246" i="36"/>
  <c r="M246" i="36"/>
  <c r="O246" i="36"/>
  <c r="Q246" i="36"/>
  <c r="S246" i="36"/>
  <c r="U246" i="36"/>
  <c r="W246" i="36"/>
  <c r="Y246" i="36"/>
  <c r="AA246" i="36"/>
  <c r="AC246" i="36"/>
  <c r="AE246" i="36"/>
  <c r="AG246" i="36"/>
  <c r="AI246" i="36"/>
  <c r="AK246" i="36"/>
  <c r="AM246" i="36"/>
  <c r="AO246" i="36"/>
  <c r="AQ246" i="36"/>
  <c r="AS246" i="36"/>
  <c r="AU246" i="36"/>
  <c r="AW246" i="36"/>
  <c r="AY246" i="36"/>
  <c r="BA246" i="36"/>
  <c r="K247" i="36"/>
  <c r="M247" i="36"/>
  <c r="O247" i="36"/>
  <c r="Q247" i="36"/>
  <c r="S247" i="36"/>
  <c r="U247" i="36"/>
  <c r="W247" i="36"/>
  <c r="Y247" i="36"/>
  <c r="AA247" i="36"/>
  <c r="AC247" i="36"/>
  <c r="AE247" i="36"/>
  <c r="AG247" i="36"/>
  <c r="AI247" i="36"/>
  <c r="AK247" i="36"/>
  <c r="AM247" i="36"/>
  <c r="AO247" i="36"/>
  <c r="AQ247" i="36"/>
  <c r="AS247" i="36"/>
  <c r="AU247" i="36"/>
  <c r="AW247" i="36"/>
  <c r="AY247" i="36"/>
  <c r="BA247" i="36"/>
  <c r="K248" i="36"/>
  <c r="M248" i="36"/>
  <c r="O248" i="36"/>
  <c r="Q248" i="36"/>
  <c r="S248" i="36"/>
  <c r="U248" i="36"/>
  <c r="W248" i="36"/>
  <c r="Y248" i="36"/>
  <c r="AA248" i="36"/>
  <c r="AC248" i="36"/>
  <c r="AE248" i="36"/>
  <c r="AG248" i="36"/>
  <c r="AI248" i="36"/>
  <c r="AK248" i="36"/>
  <c r="AM248" i="36"/>
  <c r="AO248" i="36"/>
  <c r="AQ248" i="36"/>
  <c r="AS248" i="36"/>
  <c r="AU248" i="36"/>
  <c r="AW248" i="36"/>
  <c r="AY248" i="36"/>
  <c r="BA248" i="36"/>
  <c r="K249" i="36"/>
  <c r="M249" i="36"/>
  <c r="O249" i="36"/>
  <c r="Q249" i="36"/>
  <c r="S249" i="36"/>
  <c r="U249" i="36"/>
  <c r="W249" i="36"/>
  <c r="Y249" i="36"/>
  <c r="AA249" i="36"/>
  <c r="AC249" i="36"/>
  <c r="AE249" i="36"/>
  <c r="AG249" i="36"/>
  <c r="AI249" i="36"/>
  <c r="AK249" i="36"/>
  <c r="AM249" i="36"/>
  <c r="AO249" i="36"/>
  <c r="AQ249" i="36"/>
  <c r="AS249" i="36"/>
  <c r="AU249" i="36"/>
  <c r="AW249" i="36"/>
  <c r="AY249" i="36"/>
  <c r="BA249" i="36"/>
  <c r="K250" i="36"/>
  <c r="M250" i="36"/>
  <c r="O250" i="36"/>
  <c r="Q250" i="36"/>
  <c r="S250" i="36"/>
  <c r="U250" i="36"/>
  <c r="W250" i="36"/>
  <c r="Y250" i="36"/>
  <c r="AA250" i="36"/>
  <c r="AC250" i="36"/>
  <c r="AE250" i="36"/>
  <c r="AG250" i="36"/>
  <c r="AI250" i="36"/>
  <c r="AK250" i="36"/>
  <c r="AM250" i="36"/>
  <c r="AO250" i="36"/>
  <c r="AQ250" i="36"/>
  <c r="AS250" i="36"/>
  <c r="AU250" i="36"/>
  <c r="AW250" i="36"/>
  <c r="AY250" i="36"/>
  <c r="BA250" i="36"/>
  <c r="K251" i="36"/>
  <c r="M251" i="36"/>
  <c r="O251" i="36"/>
  <c r="Q251" i="36"/>
  <c r="S251" i="36"/>
  <c r="U251" i="36"/>
  <c r="W251" i="36"/>
  <c r="Y251" i="36"/>
  <c r="AA251" i="36"/>
  <c r="AC251" i="36"/>
  <c r="AE251" i="36"/>
  <c r="AG251" i="36"/>
  <c r="AI251" i="36"/>
  <c r="AK251" i="36"/>
  <c r="AM251" i="36"/>
  <c r="AO251" i="36"/>
  <c r="AQ251" i="36"/>
  <c r="AS251" i="36"/>
  <c r="AU251" i="36"/>
  <c r="AW251" i="36"/>
  <c r="AY251" i="36"/>
  <c r="BA251" i="36"/>
  <c r="K252" i="36"/>
  <c r="M252" i="36"/>
  <c r="O252" i="36"/>
  <c r="Q252" i="36"/>
  <c r="S252" i="36"/>
  <c r="U252" i="36"/>
  <c r="W252" i="36"/>
  <c r="Y252" i="36"/>
  <c r="AA252" i="36"/>
  <c r="AC252" i="36"/>
  <c r="AE252" i="36"/>
  <c r="AG252" i="36"/>
  <c r="AI252" i="36"/>
  <c r="AK252" i="36"/>
  <c r="AM252" i="36"/>
  <c r="AO252" i="36"/>
  <c r="AQ252" i="36"/>
  <c r="AS252" i="36"/>
  <c r="AU252" i="36"/>
  <c r="AW252" i="36"/>
  <c r="AY252" i="36"/>
  <c r="BA252" i="36"/>
  <c r="K253" i="36"/>
  <c r="M253" i="36"/>
  <c r="O253" i="36"/>
  <c r="Q253" i="36"/>
  <c r="S253" i="36"/>
  <c r="U253" i="36"/>
  <c r="W253" i="36"/>
  <c r="Y253" i="36"/>
  <c r="AA253" i="36"/>
  <c r="AC253" i="36"/>
  <c r="AE253" i="36"/>
  <c r="AG253" i="36"/>
  <c r="AI253" i="36"/>
  <c r="AK253" i="36"/>
  <c r="AM253" i="36"/>
  <c r="AO253" i="36"/>
  <c r="AQ253" i="36"/>
  <c r="AS253" i="36"/>
  <c r="AU253" i="36"/>
  <c r="AW253" i="36"/>
  <c r="AY253" i="36"/>
  <c r="BA253" i="36"/>
  <c r="K254" i="36"/>
  <c r="M254" i="36"/>
  <c r="O254" i="36"/>
  <c r="Q254" i="36"/>
  <c r="S254" i="36"/>
  <c r="U254" i="36"/>
  <c r="W254" i="36"/>
  <c r="Y254" i="36"/>
  <c r="AA254" i="36"/>
  <c r="AC254" i="36"/>
  <c r="AE254" i="36"/>
  <c r="AG254" i="36"/>
  <c r="AI254" i="36"/>
  <c r="AK254" i="36"/>
  <c r="AM254" i="36"/>
  <c r="AO254" i="36"/>
  <c r="AQ254" i="36"/>
  <c r="AS254" i="36"/>
  <c r="AU254" i="36"/>
  <c r="AW254" i="36"/>
  <c r="AY254" i="36"/>
  <c r="BA254" i="36"/>
  <c r="K255" i="36"/>
  <c r="M255" i="36"/>
  <c r="O255" i="36"/>
  <c r="Q255" i="36"/>
  <c r="S255" i="36"/>
  <c r="U255" i="36"/>
  <c r="W255" i="36"/>
  <c r="Y255" i="36"/>
  <c r="AA255" i="36"/>
  <c r="AC255" i="36"/>
  <c r="AE255" i="36"/>
  <c r="AG255" i="36"/>
  <c r="AI255" i="36"/>
  <c r="AK255" i="36"/>
  <c r="AM255" i="36"/>
  <c r="AO255" i="36"/>
  <c r="AQ255" i="36"/>
  <c r="AS255" i="36"/>
  <c r="AU255" i="36"/>
  <c r="AW255" i="36"/>
  <c r="AY255" i="36"/>
  <c r="BA255" i="36"/>
  <c r="K256" i="36"/>
  <c r="M256" i="36"/>
  <c r="O256" i="36"/>
  <c r="Q256" i="36"/>
  <c r="S256" i="36"/>
  <c r="U256" i="36"/>
  <c r="W256" i="36"/>
  <c r="Y256" i="36"/>
  <c r="AA256" i="36"/>
  <c r="AC256" i="36"/>
  <c r="AE256" i="36"/>
  <c r="AG256" i="36"/>
  <c r="AI256" i="36"/>
  <c r="AK256" i="36"/>
  <c r="AM256" i="36"/>
  <c r="AO256" i="36"/>
  <c r="AQ256" i="36"/>
  <c r="AS256" i="36"/>
  <c r="AU256" i="36"/>
  <c r="AW256" i="36"/>
  <c r="AY256" i="36"/>
  <c r="BA256" i="36"/>
  <c r="K257" i="36"/>
  <c r="M257" i="36"/>
  <c r="O257" i="36"/>
  <c r="Q257" i="36"/>
  <c r="S257" i="36"/>
  <c r="U257" i="36"/>
  <c r="W257" i="36"/>
  <c r="Y257" i="36"/>
  <c r="AA257" i="36"/>
  <c r="AC257" i="36"/>
  <c r="AE257" i="36"/>
  <c r="AG257" i="36"/>
  <c r="AI257" i="36"/>
  <c r="AK257" i="36"/>
  <c r="AM257" i="36"/>
  <c r="AO257" i="36"/>
  <c r="AQ257" i="36"/>
  <c r="AS257" i="36"/>
  <c r="AU257" i="36"/>
  <c r="AW257" i="36"/>
  <c r="AY257" i="36"/>
  <c r="BA257" i="36"/>
  <c r="K258" i="36"/>
  <c r="M258" i="36"/>
  <c r="O258" i="36"/>
  <c r="Q258" i="36"/>
  <c r="S258" i="36"/>
  <c r="U258" i="36"/>
  <c r="W258" i="36"/>
  <c r="Y258" i="36"/>
  <c r="AA258" i="36"/>
  <c r="AC258" i="36"/>
  <c r="AE258" i="36"/>
  <c r="AG258" i="36"/>
  <c r="AI258" i="36"/>
  <c r="AK258" i="36"/>
  <c r="AM258" i="36"/>
  <c r="AO258" i="36"/>
  <c r="AQ258" i="36"/>
  <c r="AS258" i="36"/>
  <c r="AU258" i="36"/>
  <c r="AW258" i="36"/>
  <c r="AY258" i="36"/>
  <c r="BA258" i="36"/>
  <c r="K259" i="36"/>
  <c r="M259" i="36"/>
  <c r="O259" i="36"/>
  <c r="Q259" i="36"/>
  <c r="S259" i="36"/>
  <c r="U259" i="36"/>
  <c r="W259" i="36"/>
  <c r="Y259" i="36"/>
  <c r="AA259" i="36"/>
  <c r="AC259" i="36"/>
  <c r="AE259" i="36"/>
  <c r="AG259" i="36"/>
  <c r="AI259" i="36"/>
  <c r="AK259" i="36"/>
  <c r="AM259" i="36"/>
  <c r="AO259" i="36"/>
  <c r="AQ259" i="36"/>
  <c r="AS259" i="36"/>
  <c r="AU259" i="36"/>
  <c r="AW259" i="36"/>
  <c r="AY259" i="36"/>
  <c r="BA259" i="36"/>
  <c r="K260" i="36"/>
  <c r="M260" i="36"/>
  <c r="O260" i="36"/>
  <c r="Q260" i="36"/>
  <c r="S260" i="36"/>
  <c r="U260" i="36"/>
  <c r="W260" i="36"/>
  <c r="Y260" i="36"/>
  <c r="AA260" i="36"/>
  <c r="AC260" i="36"/>
  <c r="AE260" i="36"/>
  <c r="AG260" i="36"/>
  <c r="AI260" i="36"/>
  <c r="AK260" i="36"/>
  <c r="AM260" i="36"/>
  <c r="AO260" i="36"/>
  <c r="AQ260" i="36"/>
  <c r="AS260" i="36"/>
  <c r="AU260" i="36"/>
  <c r="AW260" i="36"/>
  <c r="AY260" i="36"/>
  <c r="BA260" i="36"/>
  <c r="K261" i="36"/>
  <c r="M261" i="36"/>
  <c r="O261" i="36"/>
  <c r="Q261" i="36"/>
  <c r="S261" i="36"/>
  <c r="U261" i="36"/>
  <c r="W261" i="36"/>
  <c r="Y261" i="36"/>
  <c r="AA261" i="36"/>
  <c r="AC261" i="36"/>
  <c r="AE261" i="36"/>
  <c r="AG261" i="36"/>
  <c r="AI261" i="36"/>
  <c r="AK261" i="36"/>
  <c r="AM261" i="36"/>
  <c r="AO261" i="36"/>
  <c r="AQ261" i="36"/>
  <c r="AS261" i="36"/>
  <c r="AU261" i="36"/>
  <c r="AW261" i="36"/>
  <c r="AY261" i="36"/>
  <c r="BA261" i="36"/>
  <c r="K262" i="36"/>
  <c r="M262" i="36"/>
  <c r="O262" i="36"/>
  <c r="Q262" i="36"/>
  <c r="S262" i="36"/>
  <c r="U262" i="36"/>
  <c r="W262" i="36"/>
  <c r="Y262" i="36"/>
  <c r="AA262" i="36"/>
  <c r="AC262" i="36"/>
  <c r="AE262" i="36"/>
  <c r="AG262" i="36"/>
  <c r="AI262" i="36"/>
  <c r="AK262" i="36"/>
  <c r="AM262" i="36"/>
  <c r="AO262" i="36"/>
  <c r="AQ262" i="36"/>
  <c r="AS262" i="36"/>
  <c r="AU262" i="36"/>
  <c r="AW262" i="36"/>
  <c r="AY262" i="36"/>
  <c r="BA262" i="36"/>
  <c r="K263" i="36"/>
  <c r="M263" i="36"/>
  <c r="O263" i="36"/>
  <c r="Q263" i="36"/>
  <c r="S263" i="36"/>
  <c r="U263" i="36"/>
  <c r="W263" i="36"/>
  <c r="Y263" i="36"/>
  <c r="AA263" i="36"/>
  <c r="AC263" i="36"/>
  <c r="AE263" i="36"/>
  <c r="AG263" i="36"/>
  <c r="AI263" i="36"/>
  <c r="AK263" i="36"/>
  <c r="AM263" i="36"/>
  <c r="AO263" i="36"/>
  <c r="AQ263" i="36"/>
  <c r="AS263" i="36"/>
  <c r="AU263" i="36"/>
  <c r="AW263" i="36"/>
  <c r="AY263" i="36"/>
  <c r="BA263" i="36"/>
  <c r="K264" i="36"/>
  <c r="M264" i="36"/>
  <c r="O264" i="36"/>
  <c r="Q264" i="36"/>
  <c r="S264" i="36"/>
  <c r="U264" i="36"/>
  <c r="W264" i="36"/>
  <c r="Y264" i="36"/>
  <c r="AA264" i="36"/>
  <c r="AC264" i="36"/>
  <c r="AE264" i="36"/>
  <c r="AG264" i="36"/>
  <c r="AI264" i="36"/>
  <c r="AK264" i="36"/>
  <c r="AM264" i="36"/>
  <c r="AO264" i="36"/>
  <c r="AQ264" i="36"/>
  <c r="AS264" i="36"/>
  <c r="AU264" i="36"/>
  <c r="AW264" i="36"/>
  <c r="AY264" i="36"/>
  <c r="BA264" i="36"/>
  <c r="K265" i="36"/>
  <c r="M265" i="36"/>
  <c r="O265" i="36"/>
  <c r="Q265" i="36"/>
  <c r="S265" i="36"/>
  <c r="U265" i="36"/>
  <c r="W265" i="36"/>
  <c r="Y265" i="36"/>
  <c r="AA265" i="36"/>
  <c r="AC265" i="36"/>
  <c r="AE265" i="36"/>
  <c r="AG265" i="36"/>
  <c r="AI265" i="36"/>
  <c r="AK265" i="36"/>
  <c r="AM265" i="36"/>
  <c r="AO265" i="36"/>
  <c r="AQ265" i="36"/>
  <c r="AS265" i="36"/>
  <c r="AU265" i="36"/>
  <c r="AW265" i="36"/>
  <c r="AY265" i="36"/>
  <c r="BA265" i="36"/>
  <c r="K266" i="36"/>
  <c r="M266" i="36"/>
  <c r="O266" i="36"/>
  <c r="Q266" i="36"/>
  <c r="S266" i="36"/>
  <c r="U266" i="36"/>
  <c r="W266" i="36"/>
  <c r="Y266" i="36"/>
  <c r="AA266" i="36"/>
  <c r="AC266" i="36"/>
  <c r="AE266" i="36"/>
  <c r="AG266" i="36"/>
  <c r="AI266" i="36"/>
  <c r="AK266" i="36"/>
  <c r="AM266" i="36"/>
  <c r="AO266" i="36"/>
  <c r="AQ266" i="36"/>
  <c r="AS266" i="36"/>
  <c r="AU266" i="36"/>
  <c r="AW266" i="36"/>
  <c r="AY266" i="36"/>
  <c r="BA266" i="36"/>
  <c r="K267" i="36"/>
  <c r="M267" i="36"/>
  <c r="O267" i="36"/>
  <c r="Q267" i="36"/>
  <c r="S267" i="36"/>
  <c r="U267" i="36"/>
  <c r="W267" i="36"/>
  <c r="Y267" i="36"/>
  <c r="AA267" i="36"/>
  <c r="AC267" i="36"/>
  <c r="AE267" i="36"/>
  <c r="AG267" i="36"/>
  <c r="AI267" i="36"/>
  <c r="AK267" i="36"/>
  <c r="AM267" i="36"/>
  <c r="AO267" i="36"/>
  <c r="AQ267" i="36"/>
  <c r="AS267" i="36"/>
  <c r="AU267" i="36"/>
  <c r="AW267" i="36"/>
  <c r="AY267" i="36"/>
  <c r="BA267" i="36"/>
  <c r="K268" i="36"/>
  <c r="M268" i="36"/>
  <c r="O268" i="36"/>
  <c r="Q268" i="36"/>
  <c r="S268" i="36"/>
  <c r="U268" i="36"/>
  <c r="W268" i="36"/>
  <c r="Y268" i="36"/>
  <c r="AA268" i="36"/>
  <c r="AC268" i="36"/>
  <c r="AE268" i="36"/>
  <c r="AG268" i="36"/>
  <c r="AI268" i="36"/>
  <c r="AK268" i="36"/>
  <c r="AM268" i="36"/>
  <c r="AO268" i="36"/>
  <c r="AQ268" i="36"/>
  <c r="AS268" i="36"/>
  <c r="AU268" i="36"/>
  <c r="AW268" i="36"/>
  <c r="AY268" i="36"/>
  <c r="BA268" i="36"/>
  <c r="K269" i="36"/>
  <c r="M269" i="36"/>
  <c r="O269" i="36"/>
  <c r="Q269" i="36"/>
  <c r="S269" i="36"/>
  <c r="U269" i="36"/>
  <c r="W269" i="36"/>
  <c r="Y269" i="36"/>
  <c r="AA269" i="36"/>
  <c r="AC269" i="36"/>
  <c r="AE269" i="36"/>
  <c r="AG269" i="36"/>
  <c r="AI269" i="36"/>
  <c r="AK269" i="36"/>
  <c r="AM269" i="36"/>
  <c r="AO269" i="36"/>
  <c r="AQ269" i="36"/>
  <c r="AS269" i="36"/>
  <c r="AU269" i="36"/>
  <c r="AW269" i="36"/>
  <c r="AY269" i="36"/>
  <c r="BA269" i="36"/>
  <c r="K270" i="36"/>
  <c r="M270" i="36"/>
  <c r="O270" i="36"/>
  <c r="Q270" i="36"/>
  <c r="S270" i="36"/>
  <c r="U270" i="36"/>
  <c r="W270" i="36"/>
  <c r="Y270" i="36"/>
  <c r="AA270" i="36"/>
  <c r="AC270" i="36"/>
  <c r="AE270" i="36"/>
  <c r="AG270" i="36"/>
  <c r="AI270" i="36"/>
  <c r="AK270" i="36"/>
  <c r="AM270" i="36"/>
  <c r="AO270" i="36"/>
  <c r="AQ270" i="36"/>
  <c r="AS270" i="36"/>
  <c r="AU270" i="36"/>
  <c r="AW270" i="36"/>
  <c r="AY270" i="36"/>
  <c r="BA270" i="36"/>
  <c r="K271" i="36"/>
  <c r="M271" i="36"/>
  <c r="O271" i="36"/>
  <c r="Q271" i="36"/>
  <c r="S271" i="36"/>
  <c r="U271" i="36"/>
  <c r="W271" i="36"/>
  <c r="Y271" i="36"/>
  <c r="AA271" i="36"/>
  <c r="AC271" i="36"/>
  <c r="AE271" i="36"/>
  <c r="AG271" i="36"/>
  <c r="AI271" i="36"/>
  <c r="AK271" i="36"/>
  <c r="AM271" i="36"/>
  <c r="AO271" i="36"/>
  <c r="AQ271" i="36"/>
  <c r="AS271" i="36"/>
  <c r="AU271" i="36"/>
  <c r="AW271" i="36"/>
  <c r="AY271" i="36"/>
  <c r="BA271" i="36"/>
  <c r="K272" i="36"/>
  <c r="M272" i="36"/>
  <c r="O272" i="36"/>
  <c r="Q272" i="36"/>
  <c r="S272" i="36"/>
  <c r="U272" i="36"/>
  <c r="W272" i="36"/>
  <c r="Y272" i="36"/>
  <c r="AA272" i="36"/>
  <c r="AC272" i="36"/>
  <c r="AE272" i="36"/>
  <c r="AG272" i="36"/>
  <c r="AI272" i="36"/>
  <c r="AK272" i="36"/>
  <c r="AM272" i="36"/>
  <c r="AO272" i="36"/>
  <c r="AQ272" i="36"/>
  <c r="AS272" i="36"/>
  <c r="AU272" i="36"/>
  <c r="AW272" i="36"/>
  <c r="AY272" i="36"/>
  <c r="BA272" i="36"/>
  <c r="K273" i="36"/>
  <c r="M273" i="36"/>
  <c r="O273" i="36"/>
  <c r="Q273" i="36"/>
  <c r="S273" i="36"/>
  <c r="U273" i="36"/>
  <c r="W273" i="36"/>
  <c r="Y273" i="36"/>
  <c r="AA273" i="36"/>
  <c r="AC273" i="36"/>
  <c r="AE273" i="36"/>
  <c r="AG273" i="36"/>
  <c r="AI273" i="36"/>
  <c r="AK273" i="36"/>
  <c r="AM273" i="36"/>
  <c r="AO273" i="36"/>
  <c r="AQ273" i="36"/>
  <c r="AS273" i="36"/>
  <c r="AU273" i="36"/>
  <c r="AW273" i="36"/>
  <c r="AY273" i="36"/>
  <c r="BA273" i="36"/>
  <c r="K274" i="36"/>
  <c r="M274" i="36"/>
  <c r="O274" i="36"/>
  <c r="Q274" i="36"/>
  <c r="S274" i="36"/>
  <c r="U274" i="36"/>
  <c r="W274" i="36"/>
  <c r="Y274" i="36"/>
  <c r="AA274" i="36"/>
  <c r="AC274" i="36"/>
  <c r="AE274" i="36"/>
  <c r="AG274" i="36"/>
  <c r="AI274" i="36"/>
  <c r="AK274" i="36"/>
  <c r="AM274" i="36"/>
  <c r="AO274" i="36"/>
  <c r="AQ274" i="36"/>
  <c r="AS274" i="36"/>
  <c r="AU274" i="36"/>
  <c r="AW274" i="36"/>
  <c r="AY274" i="36"/>
  <c r="BA274" i="36"/>
  <c r="K275" i="36"/>
  <c r="M275" i="36"/>
  <c r="O275" i="36"/>
  <c r="Q275" i="36"/>
  <c r="S275" i="36"/>
  <c r="U275" i="36"/>
  <c r="W275" i="36"/>
  <c r="Y275" i="36"/>
  <c r="AA275" i="36"/>
  <c r="AC275" i="36"/>
  <c r="AE275" i="36"/>
  <c r="AG275" i="36"/>
  <c r="AI275" i="36"/>
  <c r="AK275" i="36"/>
  <c r="AM275" i="36"/>
  <c r="AO275" i="36"/>
  <c r="AQ275" i="36"/>
  <c r="AS275" i="36"/>
  <c r="AU275" i="36"/>
  <c r="AW275" i="36"/>
  <c r="AY275" i="36"/>
  <c r="BA275" i="36"/>
  <c r="K276" i="36"/>
  <c r="M276" i="36"/>
  <c r="O276" i="36"/>
  <c r="Q276" i="36"/>
  <c r="S276" i="36"/>
  <c r="U276" i="36"/>
  <c r="W276" i="36"/>
  <c r="Y276" i="36"/>
  <c r="AA276" i="36"/>
  <c r="AC276" i="36"/>
  <c r="AE276" i="36"/>
  <c r="AG276" i="36"/>
  <c r="AI276" i="36"/>
  <c r="AK276" i="36"/>
  <c r="AM276" i="36"/>
  <c r="AO276" i="36"/>
  <c r="AQ276" i="36"/>
  <c r="AS276" i="36"/>
  <c r="AU276" i="36"/>
  <c r="AW276" i="36"/>
  <c r="AY276" i="36"/>
  <c r="BA276" i="36"/>
  <c r="K6" i="36"/>
  <c r="M6" i="36"/>
  <c r="O6" i="36"/>
  <c r="Q6" i="36"/>
  <c r="S6" i="36"/>
  <c r="U6" i="36"/>
  <c r="W6" i="36"/>
  <c r="Y6" i="36"/>
  <c r="AA6" i="36"/>
  <c r="AC6" i="36"/>
  <c r="AE6" i="36"/>
  <c r="AG6" i="36"/>
  <c r="AI6" i="36"/>
  <c r="AK6" i="36"/>
  <c r="AM6" i="36"/>
  <c r="AO6" i="36"/>
  <c r="AQ6" i="36"/>
  <c r="AS6" i="36"/>
  <c r="AU6" i="36"/>
  <c r="AW6" i="36"/>
  <c r="AY6" i="36"/>
  <c r="BA6" i="36"/>
  <c r="K7" i="36"/>
  <c r="M7" i="36"/>
  <c r="O7" i="36"/>
  <c r="Q7" i="36"/>
  <c r="S7" i="36"/>
  <c r="U7" i="36"/>
  <c r="W7" i="36"/>
  <c r="Y7" i="36"/>
  <c r="AA7" i="36"/>
  <c r="AC7" i="36"/>
  <c r="AE7" i="36"/>
  <c r="AG7" i="36"/>
  <c r="AI7" i="36"/>
  <c r="AK7" i="36"/>
  <c r="AM7" i="36"/>
  <c r="AO7" i="36"/>
  <c r="AQ7" i="36"/>
  <c r="AS7" i="36"/>
  <c r="AU7" i="36"/>
  <c r="AW7" i="36"/>
  <c r="AY7" i="36"/>
  <c r="BA7" i="36"/>
  <c r="K8" i="36"/>
  <c r="M8" i="36"/>
  <c r="O8" i="36"/>
  <c r="Q8" i="36"/>
  <c r="S8" i="36"/>
  <c r="U8" i="36"/>
  <c r="W8" i="36"/>
  <c r="Y8" i="36"/>
  <c r="AA8" i="36"/>
  <c r="AC8" i="36"/>
  <c r="AE8" i="36"/>
  <c r="AG8" i="36"/>
  <c r="AI8" i="36"/>
  <c r="AK8" i="36"/>
  <c r="AM8" i="36"/>
  <c r="AO8" i="36"/>
  <c r="AQ8" i="36"/>
  <c r="AS8" i="36"/>
  <c r="AU8" i="36"/>
  <c r="AW8" i="36"/>
  <c r="AY8" i="36"/>
  <c r="BA8" i="36"/>
  <c r="K9" i="36"/>
  <c r="M9" i="36"/>
  <c r="O9" i="36"/>
  <c r="Q9" i="36"/>
  <c r="S9" i="36"/>
  <c r="U9" i="36"/>
  <c r="W9" i="36"/>
  <c r="Y9" i="36"/>
  <c r="AA9" i="36"/>
  <c r="AC9" i="36"/>
  <c r="AE9" i="36"/>
  <c r="AG9" i="36"/>
  <c r="AI9" i="36"/>
  <c r="AK9" i="36"/>
  <c r="AM9" i="36"/>
  <c r="AO9" i="36"/>
  <c r="AQ9" i="36"/>
  <c r="AS9" i="36"/>
  <c r="AU9" i="36"/>
  <c r="AW9" i="36"/>
  <c r="AY9" i="36"/>
  <c r="BA9" i="36"/>
  <c r="K10" i="36"/>
  <c r="M10" i="36"/>
  <c r="O10" i="36"/>
  <c r="Q10" i="36"/>
  <c r="S10" i="36"/>
  <c r="U10" i="36"/>
  <c r="W10" i="36"/>
  <c r="Y10" i="36"/>
  <c r="AA10" i="36"/>
  <c r="AC10" i="36"/>
  <c r="AE10" i="36"/>
  <c r="AG10" i="36"/>
  <c r="AI10" i="36"/>
  <c r="AK10" i="36"/>
  <c r="AM10" i="36"/>
  <c r="AO10" i="36"/>
  <c r="AQ10" i="36"/>
  <c r="AS10" i="36"/>
  <c r="AU10" i="36"/>
  <c r="AW10" i="36"/>
  <c r="AY10" i="36"/>
  <c r="BA10" i="36"/>
  <c r="K11" i="36"/>
  <c r="M11" i="36"/>
  <c r="O11" i="36"/>
  <c r="Q11" i="36"/>
  <c r="S11" i="36"/>
  <c r="U11" i="36"/>
  <c r="W11" i="36"/>
  <c r="Y11" i="36"/>
  <c r="AA11" i="36"/>
  <c r="AC11" i="36"/>
  <c r="AE11" i="36"/>
  <c r="AG11" i="36"/>
  <c r="AI11" i="36"/>
  <c r="AK11" i="36"/>
  <c r="AM11" i="36"/>
  <c r="AO11" i="36"/>
  <c r="AQ11" i="36"/>
  <c r="AS11" i="36"/>
  <c r="AU11" i="36"/>
  <c r="AW11" i="36"/>
  <c r="AY11" i="36"/>
  <c r="BA11" i="36"/>
  <c r="K12" i="36"/>
  <c r="M12" i="36"/>
  <c r="O12" i="36"/>
  <c r="Q12" i="36"/>
  <c r="S12" i="36"/>
  <c r="U12" i="36"/>
  <c r="W12" i="36"/>
  <c r="Y12" i="36"/>
  <c r="AA12" i="36"/>
  <c r="AC12" i="36"/>
  <c r="AE12" i="36"/>
  <c r="AG12" i="36"/>
  <c r="AI12" i="36"/>
  <c r="AK12" i="36"/>
  <c r="AM12" i="36"/>
  <c r="AO12" i="36"/>
  <c r="AQ12" i="36"/>
  <c r="AS12" i="36"/>
  <c r="AU12" i="36"/>
  <c r="AW12" i="36"/>
  <c r="AY12" i="36"/>
  <c r="BA12" i="36"/>
  <c r="K13" i="36"/>
  <c r="M13" i="36"/>
  <c r="O13" i="36"/>
  <c r="Q13" i="36"/>
  <c r="S13" i="36"/>
  <c r="U13" i="36"/>
  <c r="W13" i="36"/>
  <c r="Y13" i="36"/>
  <c r="AA13" i="36"/>
  <c r="AC13" i="36"/>
  <c r="AE13" i="36"/>
  <c r="AG13" i="36"/>
  <c r="AI13" i="36"/>
  <c r="AK13" i="36"/>
  <c r="AM13" i="36"/>
  <c r="AO13" i="36"/>
  <c r="AQ13" i="36"/>
  <c r="AS13" i="36"/>
  <c r="AU13" i="36"/>
  <c r="AW13" i="36"/>
  <c r="AY13" i="36"/>
  <c r="BA13" i="36"/>
  <c r="K14" i="36"/>
  <c r="M14" i="36"/>
  <c r="O14" i="36"/>
  <c r="Q14" i="36"/>
  <c r="S14" i="36"/>
  <c r="U14" i="36"/>
  <c r="W14" i="36"/>
  <c r="Y14" i="36"/>
  <c r="AA14" i="36"/>
  <c r="AC14" i="36"/>
  <c r="AE14" i="36"/>
  <c r="AG14" i="36"/>
  <c r="AI14" i="36"/>
  <c r="AK14" i="36"/>
  <c r="AM14" i="36"/>
  <c r="AO14" i="36"/>
  <c r="AQ14" i="36"/>
  <c r="AS14" i="36"/>
  <c r="AU14" i="36"/>
  <c r="AW14" i="36"/>
  <c r="AY14" i="36"/>
  <c r="BA14" i="36"/>
  <c r="K15" i="36"/>
  <c r="M15" i="36"/>
  <c r="O15" i="36"/>
  <c r="Q15" i="36"/>
  <c r="S15" i="36"/>
  <c r="U15" i="36"/>
  <c r="W15" i="36"/>
  <c r="Y15" i="36"/>
  <c r="AA15" i="36"/>
  <c r="AC15" i="36"/>
  <c r="AE15" i="36"/>
  <c r="AG15" i="36"/>
  <c r="AI15" i="36"/>
  <c r="AK15" i="36"/>
  <c r="AM15" i="36"/>
  <c r="AO15" i="36"/>
  <c r="AQ15" i="36"/>
  <c r="AS15" i="36"/>
  <c r="AU15" i="36"/>
  <c r="AW15" i="36"/>
  <c r="AY15" i="36"/>
  <c r="BA15" i="36"/>
  <c r="K16" i="36"/>
  <c r="M16" i="36"/>
  <c r="O16" i="36"/>
  <c r="Q16" i="36"/>
  <c r="S16" i="36"/>
  <c r="U16" i="36"/>
  <c r="W16" i="36"/>
  <c r="Y16" i="36"/>
  <c r="AA16" i="36"/>
  <c r="AC16" i="36"/>
  <c r="AE16" i="36"/>
  <c r="AG16" i="36"/>
  <c r="AI16" i="36"/>
  <c r="AK16" i="36"/>
  <c r="AM16" i="36"/>
  <c r="AO16" i="36"/>
  <c r="AQ16" i="36"/>
  <c r="AS16" i="36"/>
  <c r="AU16" i="36"/>
  <c r="AW16" i="36"/>
  <c r="AY16" i="36"/>
  <c r="BA16" i="36"/>
  <c r="K17" i="36"/>
  <c r="M17" i="36"/>
  <c r="O17" i="36"/>
  <c r="Q17" i="36"/>
  <c r="S17" i="36"/>
  <c r="U17" i="36"/>
  <c r="W17" i="36"/>
  <c r="Y17" i="36"/>
  <c r="AA17" i="36"/>
  <c r="AC17" i="36"/>
  <c r="AE17" i="36"/>
  <c r="AG17" i="36"/>
  <c r="AI17" i="36"/>
  <c r="AK17" i="36"/>
  <c r="AM17" i="36"/>
  <c r="AO17" i="36"/>
  <c r="AQ17" i="36"/>
  <c r="AS17" i="36"/>
  <c r="AU17" i="36"/>
  <c r="AW17" i="36"/>
  <c r="AY17" i="36"/>
  <c r="BA17" i="36"/>
  <c r="K18" i="36"/>
  <c r="M18" i="36"/>
  <c r="O18" i="36"/>
  <c r="Q18" i="36"/>
  <c r="S18" i="36"/>
  <c r="U18" i="36"/>
  <c r="W18" i="36"/>
  <c r="Y18" i="36"/>
  <c r="AA18" i="36"/>
  <c r="AC18" i="36"/>
  <c r="AE18" i="36"/>
  <c r="AG18" i="36"/>
  <c r="AI18" i="36"/>
  <c r="AK18" i="36"/>
  <c r="AM18" i="36"/>
  <c r="AO18" i="36"/>
  <c r="AQ18" i="36"/>
  <c r="AS18" i="36"/>
  <c r="AU18" i="36"/>
  <c r="AW18" i="36"/>
  <c r="AY18" i="36"/>
  <c r="BA18" i="36"/>
  <c r="K19" i="36"/>
  <c r="M19" i="36"/>
  <c r="O19" i="36"/>
  <c r="Q19" i="36"/>
  <c r="S19" i="36"/>
  <c r="U19" i="36"/>
  <c r="W19" i="36"/>
  <c r="Y19" i="36"/>
  <c r="AA19" i="36"/>
  <c r="AC19" i="36"/>
  <c r="AE19" i="36"/>
  <c r="AG19" i="36"/>
  <c r="AI19" i="36"/>
  <c r="AK19" i="36"/>
  <c r="AM19" i="36"/>
  <c r="AO19" i="36"/>
  <c r="AQ19" i="36"/>
  <c r="AS19" i="36"/>
  <c r="AU19" i="36"/>
  <c r="AW19" i="36"/>
  <c r="AY19" i="36"/>
  <c r="BA19" i="36"/>
  <c r="K20" i="36"/>
  <c r="M20" i="36"/>
  <c r="O20" i="36"/>
  <c r="Q20" i="36"/>
  <c r="S20" i="36"/>
  <c r="U20" i="36"/>
  <c r="W20" i="36"/>
  <c r="Y20" i="36"/>
  <c r="AA20" i="36"/>
  <c r="AC20" i="36"/>
  <c r="AE20" i="36"/>
  <c r="AG20" i="36"/>
  <c r="AI20" i="36"/>
  <c r="AK20" i="36"/>
  <c r="AM20" i="36"/>
  <c r="AO20" i="36"/>
  <c r="AQ20" i="36"/>
  <c r="AS20" i="36"/>
  <c r="AU20" i="36"/>
  <c r="AW20" i="36"/>
  <c r="AY20" i="36"/>
  <c r="BA20" i="36"/>
  <c r="K21" i="36"/>
  <c r="M21" i="36"/>
  <c r="O21" i="36"/>
  <c r="Q21" i="36"/>
  <c r="S21" i="36"/>
  <c r="U21" i="36"/>
  <c r="W21" i="36"/>
  <c r="Y21" i="36"/>
  <c r="AA21" i="36"/>
  <c r="AC21" i="36"/>
  <c r="AE21" i="36"/>
  <c r="AG21" i="36"/>
  <c r="AI21" i="36"/>
  <c r="AK21" i="36"/>
  <c r="AM21" i="36"/>
  <c r="AO21" i="36"/>
  <c r="AQ21" i="36"/>
  <c r="AS21" i="36"/>
  <c r="AU21" i="36"/>
  <c r="AW21" i="36"/>
  <c r="AY21" i="36"/>
  <c r="BA21" i="36"/>
  <c r="K22" i="36"/>
  <c r="M22" i="36"/>
  <c r="O22" i="36"/>
  <c r="Q22" i="36"/>
  <c r="S22" i="36"/>
  <c r="U22" i="36"/>
  <c r="W22" i="36"/>
  <c r="Y22" i="36"/>
  <c r="AA22" i="36"/>
  <c r="AC22" i="36"/>
  <c r="AE22" i="36"/>
  <c r="AG22" i="36"/>
  <c r="AI22" i="36"/>
  <c r="AK22" i="36"/>
  <c r="AM22" i="36"/>
  <c r="AO22" i="36"/>
  <c r="AQ22" i="36"/>
  <c r="AS22" i="36"/>
  <c r="AU22" i="36"/>
  <c r="AW22" i="36"/>
  <c r="AY22" i="36"/>
  <c r="BA22" i="36"/>
  <c r="K23" i="36"/>
  <c r="M23" i="36"/>
  <c r="O23" i="36"/>
  <c r="Q23" i="36"/>
  <c r="S23" i="36"/>
  <c r="U23" i="36"/>
  <c r="W23" i="36"/>
  <c r="Y23" i="36"/>
  <c r="AA23" i="36"/>
  <c r="AC23" i="36"/>
  <c r="AE23" i="36"/>
  <c r="AG23" i="36"/>
  <c r="AI23" i="36"/>
  <c r="AK23" i="36"/>
  <c r="AM23" i="36"/>
  <c r="AO23" i="36"/>
  <c r="AQ23" i="36"/>
  <c r="AS23" i="36"/>
  <c r="AU23" i="36"/>
  <c r="AW23" i="36"/>
  <c r="AY23" i="36"/>
  <c r="BA23" i="36"/>
  <c r="K24" i="36"/>
  <c r="M24" i="36"/>
  <c r="O24" i="36"/>
  <c r="Q24" i="36"/>
  <c r="S24" i="36"/>
  <c r="U24" i="36"/>
  <c r="W24" i="36"/>
  <c r="Y24" i="36"/>
  <c r="AA24" i="36"/>
  <c r="AC24" i="36"/>
  <c r="AE24" i="36"/>
  <c r="AG24" i="36"/>
  <c r="AI24" i="36"/>
  <c r="AK24" i="36"/>
  <c r="AM24" i="36"/>
  <c r="AO24" i="36"/>
  <c r="AQ24" i="36"/>
  <c r="AS24" i="36"/>
  <c r="AU24" i="36"/>
  <c r="AW24" i="36"/>
  <c r="AY24" i="36"/>
  <c r="BA24" i="36"/>
  <c r="K25" i="36"/>
  <c r="M25" i="36"/>
  <c r="O25" i="36"/>
  <c r="Q25" i="36"/>
  <c r="S25" i="36"/>
  <c r="U25" i="36"/>
  <c r="W25" i="36"/>
  <c r="Y25" i="36"/>
  <c r="AA25" i="36"/>
  <c r="AC25" i="36"/>
  <c r="AE25" i="36"/>
  <c r="AG25" i="36"/>
  <c r="AI25" i="36"/>
  <c r="AK25" i="36"/>
  <c r="AM25" i="36"/>
  <c r="AO25" i="36"/>
  <c r="AQ25" i="36"/>
  <c r="AS25" i="36"/>
  <c r="AU25" i="36"/>
  <c r="AW25" i="36"/>
  <c r="AY25" i="36"/>
  <c r="BA25" i="36"/>
  <c r="K26" i="36"/>
  <c r="M26" i="36"/>
  <c r="O26" i="36"/>
  <c r="Q26" i="36"/>
  <c r="S26" i="36"/>
  <c r="U26" i="36"/>
  <c r="W26" i="36"/>
  <c r="Y26" i="36"/>
  <c r="AA26" i="36"/>
  <c r="AC26" i="36"/>
  <c r="AE26" i="36"/>
  <c r="AG26" i="36"/>
  <c r="AI26" i="36"/>
  <c r="AK26" i="36"/>
  <c r="AM26" i="36"/>
  <c r="AO26" i="36"/>
  <c r="AQ26" i="36"/>
  <c r="AS26" i="36"/>
  <c r="AU26" i="36"/>
  <c r="AW26" i="36"/>
  <c r="AY26" i="36"/>
  <c r="BA26" i="36"/>
  <c r="K27" i="36"/>
  <c r="M27" i="36"/>
  <c r="O27" i="36"/>
  <c r="Q27" i="36"/>
  <c r="S27" i="36"/>
  <c r="U27" i="36"/>
  <c r="W27" i="36"/>
  <c r="Y27" i="36"/>
  <c r="AA27" i="36"/>
  <c r="AC27" i="36"/>
  <c r="AE27" i="36"/>
  <c r="AG27" i="36"/>
  <c r="AI27" i="36"/>
  <c r="AK27" i="36"/>
  <c r="AM27" i="36"/>
  <c r="AO27" i="36"/>
  <c r="AQ27" i="36"/>
  <c r="AS27" i="36"/>
  <c r="AU27" i="36"/>
  <c r="AW27" i="36"/>
  <c r="AY27" i="36"/>
  <c r="BA27" i="36"/>
  <c r="K28" i="36"/>
  <c r="M28" i="36"/>
  <c r="O28" i="36"/>
  <c r="Q28" i="36"/>
  <c r="S28" i="36"/>
  <c r="U28" i="36"/>
  <c r="W28" i="36"/>
  <c r="Y28" i="36"/>
  <c r="AA28" i="36"/>
  <c r="AC28" i="36"/>
  <c r="AE28" i="36"/>
  <c r="AG28" i="36"/>
  <c r="AI28" i="36"/>
  <c r="AK28" i="36"/>
  <c r="AM28" i="36"/>
  <c r="AO28" i="36"/>
  <c r="AQ28" i="36"/>
  <c r="AS28" i="36"/>
  <c r="AU28" i="36"/>
  <c r="AW28" i="36"/>
  <c r="AY28" i="36"/>
  <c r="BA28" i="36"/>
  <c r="K29" i="36"/>
  <c r="M29" i="36"/>
  <c r="O29" i="36"/>
  <c r="Q29" i="36"/>
  <c r="S29" i="36"/>
  <c r="U29" i="36"/>
  <c r="W29" i="36"/>
  <c r="Y29" i="36"/>
  <c r="AA29" i="36"/>
  <c r="AC29" i="36"/>
  <c r="AE29" i="36"/>
  <c r="AG29" i="36"/>
  <c r="AI29" i="36"/>
  <c r="AK29" i="36"/>
  <c r="AM29" i="36"/>
  <c r="AO29" i="36"/>
  <c r="AQ29" i="36"/>
  <c r="AS29" i="36"/>
  <c r="AU29" i="36"/>
  <c r="AW29" i="36"/>
  <c r="AY29" i="36"/>
  <c r="BA29" i="36"/>
  <c r="K30" i="36"/>
  <c r="M30" i="36"/>
  <c r="O30" i="36"/>
  <c r="Q30" i="36"/>
  <c r="S30" i="36"/>
  <c r="U30" i="36"/>
  <c r="W30" i="36"/>
  <c r="Y30" i="36"/>
  <c r="AA30" i="36"/>
  <c r="AC30" i="36"/>
  <c r="AE30" i="36"/>
  <c r="AG30" i="36"/>
  <c r="AI30" i="36"/>
  <c r="AK30" i="36"/>
  <c r="AM30" i="36"/>
  <c r="AO30" i="36"/>
  <c r="AQ30" i="36"/>
  <c r="AS30" i="36"/>
  <c r="AU30" i="36"/>
  <c r="AW30" i="36"/>
  <c r="AY30" i="36"/>
  <c r="BA30" i="36"/>
  <c r="K31" i="36"/>
  <c r="M31" i="36"/>
  <c r="O31" i="36"/>
  <c r="Q31" i="36"/>
  <c r="S31" i="36"/>
  <c r="U31" i="36"/>
  <c r="W31" i="36"/>
  <c r="Y31" i="36"/>
  <c r="AA31" i="36"/>
  <c r="AC31" i="36"/>
  <c r="AE31" i="36"/>
  <c r="AG31" i="36"/>
  <c r="AI31" i="36"/>
  <c r="AK31" i="36"/>
  <c r="AM31" i="36"/>
  <c r="AO31" i="36"/>
  <c r="AQ31" i="36"/>
  <c r="AS31" i="36"/>
  <c r="AU31" i="36"/>
  <c r="AW31" i="36"/>
  <c r="AY31" i="36"/>
  <c r="BA31" i="36"/>
  <c r="K32" i="36"/>
  <c r="M32" i="36"/>
  <c r="O32" i="36"/>
  <c r="Q32" i="36"/>
  <c r="S32" i="36"/>
  <c r="U32" i="36"/>
  <c r="W32" i="36"/>
  <c r="Y32" i="36"/>
  <c r="AA32" i="36"/>
  <c r="AC32" i="36"/>
  <c r="AE32" i="36"/>
  <c r="AG32" i="36"/>
  <c r="AI32" i="36"/>
  <c r="AK32" i="36"/>
  <c r="AM32" i="36"/>
  <c r="AO32" i="36"/>
  <c r="AQ32" i="36"/>
  <c r="AS32" i="36"/>
  <c r="AU32" i="36"/>
  <c r="AW32" i="36"/>
  <c r="AY32" i="36"/>
  <c r="BA32" i="36"/>
  <c r="K33" i="36"/>
  <c r="M33" i="36"/>
  <c r="O33" i="36"/>
  <c r="Q33" i="36"/>
  <c r="S33" i="36"/>
  <c r="U33" i="36"/>
  <c r="W33" i="36"/>
  <c r="Y33" i="36"/>
  <c r="AA33" i="36"/>
  <c r="AC33" i="36"/>
  <c r="AE33" i="36"/>
  <c r="AG33" i="36"/>
  <c r="AI33" i="36"/>
  <c r="AK33" i="36"/>
  <c r="AM33" i="36"/>
  <c r="AO33" i="36"/>
  <c r="AQ33" i="36"/>
  <c r="AS33" i="36"/>
  <c r="AU33" i="36"/>
  <c r="AW33" i="36"/>
  <c r="AY33" i="36"/>
  <c r="BA33" i="36"/>
  <c r="K34" i="36"/>
  <c r="M34" i="36"/>
  <c r="O34" i="36"/>
  <c r="Q34" i="36"/>
  <c r="S34" i="36"/>
  <c r="U34" i="36"/>
  <c r="W34" i="36"/>
  <c r="Y34" i="36"/>
  <c r="AA34" i="36"/>
  <c r="AC34" i="36"/>
  <c r="AE34" i="36"/>
  <c r="AG34" i="36"/>
  <c r="AI34" i="36"/>
  <c r="AK34" i="36"/>
  <c r="AM34" i="36"/>
  <c r="AO34" i="36"/>
  <c r="AQ34" i="36"/>
  <c r="AS34" i="36"/>
  <c r="AU34" i="36"/>
  <c r="AW34" i="36"/>
  <c r="AY34" i="36"/>
  <c r="BA34" i="36"/>
  <c r="K35" i="36"/>
  <c r="M35" i="36"/>
  <c r="O35" i="36"/>
  <c r="Q35" i="36"/>
  <c r="S35" i="36"/>
  <c r="U35" i="36"/>
  <c r="W35" i="36"/>
  <c r="Y35" i="36"/>
  <c r="AA35" i="36"/>
  <c r="AC35" i="36"/>
  <c r="AE35" i="36"/>
  <c r="AG35" i="36"/>
  <c r="AI35" i="36"/>
  <c r="AK35" i="36"/>
  <c r="AM35" i="36"/>
  <c r="AO35" i="36"/>
  <c r="AQ35" i="36"/>
  <c r="AS35" i="36"/>
  <c r="AU35" i="36"/>
  <c r="AW35" i="36"/>
  <c r="AY35" i="36"/>
  <c r="BA35" i="36"/>
  <c r="K36" i="36"/>
  <c r="M36" i="36"/>
  <c r="O36" i="36"/>
  <c r="Q36" i="36"/>
  <c r="S36" i="36"/>
  <c r="U36" i="36"/>
  <c r="W36" i="36"/>
  <c r="Y36" i="36"/>
  <c r="AA36" i="36"/>
  <c r="AC36" i="36"/>
  <c r="AE36" i="36"/>
  <c r="AG36" i="36"/>
  <c r="AI36" i="36"/>
  <c r="AK36" i="36"/>
  <c r="AM36" i="36"/>
  <c r="AO36" i="36"/>
  <c r="AQ36" i="36"/>
  <c r="AS36" i="36"/>
  <c r="AU36" i="36"/>
  <c r="AW36" i="36"/>
  <c r="AY36" i="36"/>
  <c r="BA36" i="36"/>
  <c r="K37" i="36"/>
  <c r="M37" i="36"/>
  <c r="O37" i="36"/>
  <c r="Q37" i="36"/>
  <c r="S37" i="36"/>
  <c r="U37" i="36"/>
  <c r="W37" i="36"/>
  <c r="Y37" i="36"/>
  <c r="AA37" i="36"/>
  <c r="AC37" i="36"/>
  <c r="AE37" i="36"/>
  <c r="AG37" i="36"/>
  <c r="AI37" i="36"/>
  <c r="AK37" i="36"/>
  <c r="AM37" i="36"/>
  <c r="AO37" i="36"/>
  <c r="AQ37" i="36"/>
  <c r="AS37" i="36"/>
  <c r="AU37" i="36"/>
  <c r="AW37" i="36"/>
  <c r="AY37" i="36"/>
  <c r="BA37" i="36"/>
  <c r="K38" i="36"/>
  <c r="M38" i="36"/>
  <c r="O38" i="36"/>
  <c r="Q38" i="36"/>
  <c r="S38" i="36"/>
  <c r="U38" i="36"/>
  <c r="W38" i="36"/>
  <c r="Y38" i="36"/>
  <c r="AA38" i="36"/>
  <c r="AC38" i="36"/>
  <c r="AE38" i="36"/>
  <c r="AG38" i="36"/>
  <c r="AI38" i="36"/>
  <c r="AK38" i="36"/>
  <c r="AM38" i="36"/>
  <c r="AO38" i="36"/>
  <c r="AQ38" i="36"/>
  <c r="AS38" i="36"/>
  <c r="AU38" i="36"/>
  <c r="AW38" i="36"/>
  <c r="AY38" i="36"/>
  <c r="BA38" i="36"/>
  <c r="K39" i="36"/>
  <c r="M39" i="36"/>
  <c r="O39" i="36"/>
  <c r="Q39" i="36"/>
  <c r="S39" i="36"/>
  <c r="U39" i="36"/>
  <c r="W39" i="36"/>
  <c r="Y39" i="36"/>
  <c r="AA39" i="36"/>
  <c r="AC39" i="36"/>
  <c r="AE39" i="36"/>
  <c r="AG39" i="36"/>
  <c r="AI39" i="36"/>
  <c r="AK39" i="36"/>
  <c r="AM39" i="36"/>
  <c r="AO39" i="36"/>
  <c r="AQ39" i="36"/>
  <c r="AS39" i="36"/>
  <c r="AU39" i="36"/>
  <c r="AW39" i="36"/>
  <c r="AY39" i="36"/>
  <c r="BA39" i="36"/>
  <c r="K40" i="36"/>
  <c r="M40" i="36"/>
  <c r="O40" i="36"/>
  <c r="Q40" i="36"/>
  <c r="S40" i="36"/>
  <c r="U40" i="36"/>
  <c r="W40" i="36"/>
  <c r="Y40" i="36"/>
  <c r="AA40" i="36"/>
  <c r="AC40" i="36"/>
  <c r="AE40" i="36"/>
  <c r="AG40" i="36"/>
  <c r="AI40" i="36"/>
  <c r="AK40" i="36"/>
  <c r="AM40" i="36"/>
  <c r="AO40" i="36"/>
  <c r="AQ40" i="36"/>
  <c r="AS40" i="36"/>
  <c r="AU40" i="36"/>
  <c r="AW40" i="36"/>
  <c r="AY40" i="36"/>
  <c r="BA40" i="36"/>
  <c r="K41" i="36"/>
  <c r="M41" i="36"/>
  <c r="O41" i="36"/>
  <c r="Q41" i="36"/>
  <c r="S41" i="36"/>
  <c r="U41" i="36"/>
  <c r="W41" i="36"/>
  <c r="Y41" i="36"/>
  <c r="AA41" i="36"/>
  <c r="AC41" i="36"/>
  <c r="AE41" i="36"/>
  <c r="AG41" i="36"/>
  <c r="AI41" i="36"/>
  <c r="AK41" i="36"/>
  <c r="AM41" i="36"/>
  <c r="AO41" i="36"/>
  <c r="AQ41" i="36"/>
  <c r="AS41" i="36"/>
  <c r="AU41" i="36"/>
  <c r="AW41" i="36"/>
  <c r="AY41" i="36"/>
  <c r="BA41" i="36"/>
  <c r="K42" i="36"/>
  <c r="M42" i="36"/>
  <c r="O42" i="36"/>
  <c r="Q42" i="36"/>
  <c r="S42" i="36"/>
  <c r="U42" i="36"/>
  <c r="W42" i="36"/>
  <c r="Y42" i="36"/>
  <c r="AA42" i="36"/>
  <c r="AC42" i="36"/>
  <c r="AE42" i="36"/>
  <c r="AG42" i="36"/>
  <c r="AI42" i="36"/>
  <c r="AK42" i="36"/>
  <c r="AM42" i="36"/>
  <c r="AO42" i="36"/>
  <c r="AQ42" i="36"/>
  <c r="AS42" i="36"/>
  <c r="AU42" i="36"/>
  <c r="AW42" i="36"/>
  <c r="AY42" i="36"/>
  <c r="BA42" i="36"/>
  <c r="K43" i="36"/>
  <c r="M43" i="36"/>
  <c r="O43" i="36"/>
  <c r="Q43" i="36"/>
  <c r="S43" i="36"/>
  <c r="U43" i="36"/>
  <c r="W43" i="36"/>
  <c r="Y43" i="36"/>
  <c r="AA43" i="36"/>
  <c r="AC43" i="36"/>
  <c r="AE43" i="36"/>
  <c r="AG43" i="36"/>
  <c r="AI43" i="36"/>
  <c r="AK43" i="36"/>
  <c r="AM43" i="36"/>
  <c r="AO43" i="36"/>
  <c r="AQ43" i="36"/>
  <c r="AS43" i="36"/>
  <c r="AU43" i="36"/>
  <c r="AW43" i="36"/>
  <c r="AY43" i="36"/>
  <c r="BA43" i="36"/>
  <c r="K44" i="36"/>
  <c r="M44" i="36"/>
  <c r="O44" i="36"/>
  <c r="Q44" i="36"/>
  <c r="S44" i="36"/>
  <c r="U44" i="36"/>
  <c r="W44" i="36"/>
  <c r="Y44" i="36"/>
  <c r="AA44" i="36"/>
  <c r="AC44" i="36"/>
  <c r="AE44" i="36"/>
  <c r="AG44" i="36"/>
  <c r="AI44" i="36"/>
  <c r="AK44" i="36"/>
  <c r="AM44" i="36"/>
  <c r="AO44" i="36"/>
  <c r="AQ44" i="36"/>
  <c r="AS44" i="36"/>
  <c r="AU44" i="36"/>
  <c r="AW44" i="36"/>
  <c r="AY44" i="36"/>
  <c r="BA44" i="36"/>
  <c r="K45" i="36"/>
  <c r="M45" i="36"/>
  <c r="O45" i="36"/>
  <c r="Q45" i="36"/>
  <c r="S45" i="36"/>
  <c r="U45" i="36"/>
  <c r="W45" i="36"/>
  <c r="Y45" i="36"/>
  <c r="AA45" i="36"/>
  <c r="AC45" i="36"/>
  <c r="AE45" i="36"/>
  <c r="AG45" i="36"/>
  <c r="AI45" i="36"/>
  <c r="AK45" i="36"/>
  <c r="AM45" i="36"/>
  <c r="AO45" i="36"/>
  <c r="AQ45" i="36"/>
  <c r="AS45" i="36"/>
  <c r="AU45" i="36"/>
  <c r="AW45" i="36"/>
  <c r="AY45" i="36"/>
  <c r="BA45" i="36"/>
  <c r="K46" i="36"/>
  <c r="M46" i="36"/>
  <c r="O46" i="36"/>
  <c r="Q46" i="36"/>
  <c r="S46" i="36"/>
  <c r="U46" i="36"/>
  <c r="W46" i="36"/>
  <c r="Y46" i="36"/>
  <c r="AA46" i="36"/>
  <c r="AC46" i="36"/>
  <c r="AE46" i="36"/>
  <c r="AG46" i="36"/>
  <c r="AI46" i="36"/>
  <c r="AK46" i="36"/>
  <c r="AM46" i="36"/>
  <c r="AO46" i="36"/>
  <c r="AQ46" i="36"/>
  <c r="AS46" i="36"/>
  <c r="AU46" i="36"/>
  <c r="AW46" i="36"/>
  <c r="AY46" i="36"/>
  <c r="BA46" i="36"/>
  <c r="K47" i="36"/>
  <c r="M47" i="36"/>
  <c r="O47" i="36"/>
  <c r="Q47" i="36"/>
  <c r="S47" i="36"/>
  <c r="U47" i="36"/>
  <c r="W47" i="36"/>
  <c r="Y47" i="36"/>
  <c r="AA47" i="36"/>
  <c r="AC47" i="36"/>
  <c r="AE47" i="36"/>
  <c r="AG47" i="36"/>
  <c r="AI47" i="36"/>
  <c r="AK47" i="36"/>
  <c r="AM47" i="36"/>
  <c r="AO47" i="36"/>
  <c r="AQ47" i="36"/>
  <c r="AS47" i="36"/>
  <c r="AU47" i="36"/>
  <c r="AW47" i="36"/>
  <c r="AY47" i="36"/>
  <c r="BA47" i="36"/>
  <c r="K48" i="36"/>
  <c r="M48" i="36"/>
  <c r="O48" i="36"/>
  <c r="Q48" i="36"/>
  <c r="S48" i="36"/>
  <c r="U48" i="36"/>
  <c r="W48" i="36"/>
  <c r="Y48" i="36"/>
  <c r="AA48" i="36"/>
  <c r="AC48" i="36"/>
  <c r="AE48" i="36"/>
  <c r="AG48" i="36"/>
  <c r="AI48" i="36"/>
  <c r="AK48" i="36"/>
  <c r="AM48" i="36"/>
  <c r="AO48" i="36"/>
  <c r="AQ48" i="36"/>
  <c r="AS48" i="36"/>
  <c r="AU48" i="36"/>
  <c r="AW48" i="36"/>
  <c r="AY48" i="36"/>
  <c r="BA48" i="36"/>
  <c r="K49" i="36"/>
  <c r="M49" i="36"/>
  <c r="O49" i="36"/>
  <c r="Q49" i="36"/>
  <c r="S49" i="36"/>
  <c r="U49" i="36"/>
  <c r="W49" i="36"/>
  <c r="Y49" i="36"/>
  <c r="AA49" i="36"/>
  <c r="AC49" i="36"/>
  <c r="AE49" i="36"/>
  <c r="AG49" i="36"/>
  <c r="AI49" i="36"/>
  <c r="AK49" i="36"/>
  <c r="AM49" i="36"/>
  <c r="AO49" i="36"/>
  <c r="AQ49" i="36"/>
  <c r="AS49" i="36"/>
  <c r="AU49" i="36"/>
  <c r="AW49" i="36"/>
  <c r="AY49" i="36"/>
  <c r="BA49" i="36"/>
  <c r="K50" i="36"/>
  <c r="M50" i="36"/>
  <c r="O50" i="36"/>
  <c r="Q50" i="36"/>
  <c r="S50" i="36"/>
  <c r="U50" i="36"/>
  <c r="W50" i="36"/>
  <c r="Y50" i="36"/>
  <c r="AA50" i="36"/>
  <c r="AC50" i="36"/>
  <c r="AE50" i="36"/>
  <c r="AG50" i="36"/>
  <c r="AI50" i="36"/>
  <c r="AK50" i="36"/>
  <c r="AM50" i="36"/>
  <c r="AO50" i="36"/>
  <c r="AQ50" i="36"/>
  <c r="AS50" i="36"/>
  <c r="AU50" i="36"/>
  <c r="AW50" i="36"/>
  <c r="AY50" i="36"/>
  <c r="BA50" i="36"/>
  <c r="K51" i="36"/>
  <c r="M51" i="36"/>
  <c r="O51" i="36"/>
  <c r="Q51" i="36"/>
  <c r="S51" i="36"/>
  <c r="U51" i="36"/>
  <c r="W51" i="36"/>
  <c r="Y51" i="36"/>
  <c r="AA51" i="36"/>
  <c r="AC51" i="36"/>
  <c r="AE51" i="36"/>
  <c r="AG51" i="36"/>
  <c r="AI51" i="36"/>
  <c r="AK51" i="36"/>
  <c r="AM51" i="36"/>
  <c r="AO51" i="36"/>
  <c r="AQ51" i="36"/>
  <c r="AS51" i="36"/>
  <c r="AU51" i="36"/>
  <c r="AW51" i="36"/>
  <c r="AY51" i="36"/>
  <c r="BA51" i="36"/>
  <c r="K52" i="36"/>
  <c r="M52" i="36"/>
  <c r="O52" i="36"/>
  <c r="Q52" i="36"/>
  <c r="S52" i="36"/>
  <c r="U52" i="36"/>
  <c r="W52" i="36"/>
  <c r="Y52" i="36"/>
  <c r="AA52" i="36"/>
  <c r="AC52" i="36"/>
  <c r="AE52" i="36"/>
  <c r="AG52" i="36"/>
  <c r="AI52" i="36"/>
  <c r="AK52" i="36"/>
  <c r="AM52" i="36"/>
  <c r="AO52" i="36"/>
  <c r="AQ52" i="36"/>
  <c r="AS52" i="36"/>
  <c r="AU52" i="36"/>
  <c r="AW52" i="36"/>
  <c r="AY52" i="36"/>
  <c r="BA52" i="36"/>
  <c r="K53" i="36"/>
  <c r="M53" i="36"/>
  <c r="O53" i="36"/>
  <c r="Q53" i="36"/>
  <c r="S53" i="36"/>
  <c r="U53" i="36"/>
  <c r="W53" i="36"/>
  <c r="Y53" i="36"/>
  <c r="AA53" i="36"/>
  <c r="AC53" i="36"/>
  <c r="AE53" i="36"/>
  <c r="AG53" i="36"/>
  <c r="AI53" i="36"/>
  <c r="AK53" i="36"/>
  <c r="AM53" i="36"/>
  <c r="AO53" i="36"/>
  <c r="AQ53" i="36"/>
  <c r="AS53" i="36"/>
  <c r="AU53" i="36"/>
  <c r="AW53" i="36"/>
  <c r="AY53" i="36"/>
  <c r="BA53" i="36"/>
  <c r="K54" i="36"/>
  <c r="M54" i="36"/>
  <c r="O54" i="36"/>
  <c r="Q54" i="36"/>
  <c r="S54" i="36"/>
  <c r="U54" i="36"/>
  <c r="W54" i="36"/>
  <c r="Y54" i="36"/>
  <c r="AA54" i="36"/>
  <c r="AC54" i="36"/>
  <c r="AE54" i="36"/>
  <c r="AG54" i="36"/>
  <c r="AI54" i="36"/>
  <c r="AK54" i="36"/>
  <c r="AM54" i="36"/>
  <c r="AO54" i="36"/>
  <c r="AQ54" i="36"/>
  <c r="AS54" i="36"/>
  <c r="AU54" i="36"/>
  <c r="AW54" i="36"/>
  <c r="AY54" i="36"/>
  <c r="BA54" i="36"/>
  <c r="K55" i="36"/>
  <c r="M55" i="36"/>
  <c r="O55" i="36"/>
  <c r="Q55" i="36"/>
  <c r="S55" i="36"/>
  <c r="U55" i="36"/>
  <c r="W55" i="36"/>
  <c r="Y55" i="36"/>
  <c r="AA55" i="36"/>
  <c r="AC55" i="36"/>
  <c r="AE55" i="36"/>
  <c r="AG55" i="36"/>
  <c r="AI55" i="36"/>
  <c r="AK55" i="36"/>
  <c r="AM55" i="36"/>
  <c r="AO55" i="36"/>
  <c r="AQ55" i="36"/>
  <c r="AS55" i="36"/>
  <c r="AU55" i="36"/>
  <c r="AW55" i="36"/>
  <c r="AY55" i="36"/>
  <c r="BA55" i="36"/>
  <c r="K56" i="36"/>
  <c r="M56" i="36"/>
  <c r="O56" i="36"/>
  <c r="Q56" i="36"/>
  <c r="S56" i="36"/>
  <c r="U56" i="36"/>
  <c r="W56" i="36"/>
  <c r="Y56" i="36"/>
  <c r="AA56" i="36"/>
  <c r="AC56" i="36"/>
  <c r="AE56" i="36"/>
  <c r="AG56" i="36"/>
  <c r="AI56" i="36"/>
  <c r="AK56" i="36"/>
  <c r="AM56" i="36"/>
  <c r="AO56" i="36"/>
  <c r="AQ56" i="36"/>
  <c r="AS56" i="36"/>
  <c r="AU56" i="36"/>
  <c r="AW56" i="36"/>
  <c r="AY56" i="36"/>
  <c r="BA56" i="36"/>
  <c r="K57" i="36"/>
  <c r="M57" i="36"/>
  <c r="O57" i="36"/>
  <c r="Q57" i="36"/>
  <c r="S57" i="36"/>
  <c r="U57" i="36"/>
  <c r="W57" i="36"/>
  <c r="Y57" i="36"/>
  <c r="AA57" i="36"/>
  <c r="AC57" i="36"/>
  <c r="AE57" i="36"/>
  <c r="AG57" i="36"/>
  <c r="AI57" i="36"/>
  <c r="AK57" i="36"/>
  <c r="AM57" i="36"/>
  <c r="AO57" i="36"/>
  <c r="AQ57" i="36"/>
  <c r="AS57" i="36"/>
  <c r="AU57" i="36"/>
  <c r="AW57" i="36"/>
  <c r="AY57" i="36"/>
  <c r="BA57" i="36"/>
  <c r="K58" i="36"/>
  <c r="M58" i="36"/>
  <c r="O58" i="36"/>
  <c r="Q58" i="36"/>
  <c r="S58" i="36"/>
  <c r="U58" i="36"/>
  <c r="W58" i="36"/>
  <c r="Y58" i="36"/>
  <c r="AA58" i="36"/>
  <c r="AC58" i="36"/>
  <c r="AE58" i="36"/>
  <c r="AG58" i="36"/>
  <c r="AI58" i="36"/>
  <c r="AK58" i="36"/>
  <c r="AM58" i="36"/>
  <c r="AO58" i="36"/>
  <c r="AQ58" i="36"/>
  <c r="AS58" i="36"/>
  <c r="AU58" i="36"/>
  <c r="AW58" i="36"/>
  <c r="AY58" i="36"/>
  <c r="BA58" i="36"/>
  <c r="K59" i="36"/>
  <c r="M59" i="36"/>
  <c r="O59" i="36"/>
  <c r="Q59" i="36"/>
  <c r="S59" i="36"/>
  <c r="U59" i="36"/>
  <c r="W59" i="36"/>
  <c r="Y59" i="36"/>
  <c r="AA59" i="36"/>
  <c r="AC59" i="36"/>
  <c r="AE59" i="36"/>
  <c r="AG59" i="36"/>
  <c r="AI59" i="36"/>
  <c r="AK59" i="36"/>
  <c r="AM59" i="36"/>
  <c r="AO59" i="36"/>
  <c r="AQ59" i="36"/>
  <c r="AS59" i="36"/>
  <c r="AU59" i="36"/>
  <c r="AW59" i="36"/>
  <c r="AY59" i="36"/>
  <c r="BA59" i="36"/>
  <c r="K60" i="36"/>
  <c r="M60" i="36"/>
  <c r="O60" i="36"/>
  <c r="Q60" i="36"/>
  <c r="S60" i="36"/>
  <c r="U60" i="36"/>
  <c r="W60" i="36"/>
  <c r="Y60" i="36"/>
  <c r="AA60" i="36"/>
  <c r="AC60" i="36"/>
  <c r="AE60" i="36"/>
  <c r="AG60" i="36"/>
  <c r="AI60" i="36"/>
  <c r="AK60" i="36"/>
  <c r="AM60" i="36"/>
  <c r="AO60" i="36"/>
  <c r="AQ60" i="36"/>
  <c r="AS60" i="36"/>
  <c r="AU60" i="36"/>
  <c r="AW60" i="36"/>
  <c r="AY60" i="36"/>
  <c r="BA60" i="36"/>
  <c r="K61" i="36"/>
  <c r="M61" i="36"/>
  <c r="O61" i="36"/>
  <c r="Q61" i="36"/>
  <c r="S61" i="36"/>
  <c r="U61" i="36"/>
  <c r="W61" i="36"/>
  <c r="Y61" i="36"/>
  <c r="AA61" i="36"/>
  <c r="AC61" i="36"/>
  <c r="AE61" i="36"/>
  <c r="AG61" i="36"/>
  <c r="AI61" i="36"/>
  <c r="AK61" i="36"/>
  <c r="AM61" i="36"/>
  <c r="AO61" i="36"/>
  <c r="AQ61" i="36"/>
  <c r="AS61" i="36"/>
  <c r="AU61" i="36"/>
  <c r="AW61" i="36"/>
  <c r="AY61" i="36"/>
  <c r="BA61" i="36"/>
  <c r="K62" i="36"/>
  <c r="M62" i="36"/>
  <c r="O62" i="36"/>
  <c r="Q62" i="36"/>
  <c r="S62" i="36"/>
  <c r="U62" i="36"/>
  <c r="W62" i="36"/>
  <c r="Y62" i="36"/>
  <c r="AA62" i="36"/>
  <c r="AC62" i="36"/>
  <c r="AE62" i="36"/>
  <c r="AG62" i="36"/>
  <c r="AI62" i="36"/>
  <c r="AK62" i="36"/>
  <c r="AM62" i="36"/>
  <c r="AO62" i="36"/>
  <c r="AQ62" i="36"/>
  <c r="AS62" i="36"/>
  <c r="AU62" i="36"/>
  <c r="AW62" i="36"/>
  <c r="AY62" i="36"/>
  <c r="BA62" i="36"/>
  <c r="K63" i="36"/>
  <c r="M63" i="36"/>
  <c r="O63" i="36"/>
  <c r="Q63" i="36"/>
  <c r="S63" i="36"/>
  <c r="U63" i="36"/>
  <c r="W63" i="36"/>
  <c r="Y63" i="36"/>
  <c r="AA63" i="36"/>
  <c r="AC63" i="36"/>
  <c r="AE63" i="36"/>
  <c r="AG63" i="36"/>
  <c r="AI63" i="36"/>
  <c r="AK63" i="36"/>
  <c r="AM63" i="36"/>
  <c r="AO63" i="36"/>
  <c r="AQ63" i="36"/>
  <c r="AS63" i="36"/>
  <c r="AU63" i="36"/>
  <c r="AW63" i="36"/>
  <c r="AY63" i="36"/>
  <c r="BA63" i="36"/>
  <c r="K64" i="36"/>
  <c r="M64" i="36"/>
  <c r="O64" i="36"/>
  <c r="Q64" i="36"/>
  <c r="S64" i="36"/>
  <c r="U64" i="36"/>
  <c r="W64" i="36"/>
  <c r="Y64" i="36"/>
  <c r="AA64" i="36"/>
  <c r="AC64" i="36"/>
  <c r="AE64" i="36"/>
  <c r="AG64" i="36"/>
  <c r="AI64" i="36"/>
  <c r="AK64" i="36"/>
  <c r="AM64" i="36"/>
  <c r="AO64" i="36"/>
  <c r="AQ64" i="36"/>
  <c r="AS64" i="36"/>
  <c r="AU64" i="36"/>
  <c r="AW64" i="36"/>
  <c r="AY64" i="36"/>
  <c r="BA64" i="36"/>
  <c r="K65" i="36"/>
  <c r="M65" i="36"/>
  <c r="O65" i="36"/>
  <c r="Q65" i="36"/>
  <c r="S65" i="36"/>
  <c r="U65" i="36"/>
  <c r="W65" i="36"/>
  <c r="Y65" i="36"/>
  <c r="AA65" i="36"/>
  <c r="AC65" i="36"/>
  <c r="AE65" i="36"/>
  <c r="AG65" i="36"/>
  <c r="AI65" i="36"/>
  <c r="AK65" i="36"/>
  <c r="AM65" i="36"/>
  <c r="AO65" i="36"/>
  <c r="AQ65" i="36"/>
  <c r="AS65" i="36"/>
  <c r="AU65" i="36"/>
  <c r="AW65" i="36"/>
  <c r="AY65" i="36"/>
  <c r="BA65" i="36"/>
  <c r="K66" i="36"/>
  <c r="M66" i="36"/>
  <c r="O66" i="36"/>
  <c r="Q66" i="36"/>
  <c r="S66" i="36"/>
  <c r="U66" i="36"/>
  <c r="W66" i="36"/>
  <c r="Y66" i="36"/>
  <c r="AA66" i="36"/>
  <c r="AC66" i="36"/>
  <c r="AE66" i="36"/>
  <c r="AG66" i="36"/>
  <c r="AI66" i="36"/>
  <c r="AK66" i="36"/>
  <c r="AM66" i="36"/>
  <c r="AO66" i="36"/>
  <c r="AQ66" i="36"/>
  <c r="AS66" i="36"/>
  <c r="AU66" i="36"/>
  <c r="AW66" i="36"/>
  <c r="AY66" i="36"/>
  <c r="BA66" i="36"/>
  <c r="K67" i="36"/>
  <c r="M67" i="36"/>
  <c r="O67" i="36"/>
  <c r="Q67" i="36"/>
  <c r="S67" i="36"/>
  <c r="U67" i="36"/>
  <c r="W67" i="36"/>
  <c r="Y67" i="36"/>
  <c r="AA67" i="36"/>
  <c r="AC67" i="36"/>
  <c r="AE67" i="36"/>
  <c r="AG67" i="36"/>
  <c r="AI67" i="36"/>
  <c r="AK67" i="36"/>
  <c r="AM67" i="36"/>
  <c r="AO67" i="36"/>
  <c r="AQ67" i="36"/>
  <c r="AS67" i="36"/>
  <c r="AU67" i="36"/>
  <c r="AW67" i="36"/>
  <c r="AY67" i="36"/>
  <c r="BA67" i="36"/>
  <c r="K68" i="36"/>
  <c r="M68" i="36"/>
  <c r="O68" i="36"/>
  <c r="Q68" i="36"/>
  <c r="S68" i="36"/>
  <c r="U68" i="36"/>
  <c r="W68" i="36"/>
  <c r="Y68" i="36"/>
  <c r="AA68" i="36"/>
  <c r="AC68" i="36"/>
  <c r="AE68" i="36"/>
  <c r="AG68" i="36"/>
  <c r="AI68" i="36"/>
  <c r="AK68" i="36"/>
  <c r="AM68" i="36"/>
  <c r="AO68" i="36"/>
  <c r="AQ68" i="36"/>
  <c r="AS68" i="36"/>
  <c r="AU68" i="36"/>
  <c r="AW68" i="36"/>
  <c r="AY68" i="36"/>
  <c r="BA68" i="36"/>
  <c r="K69" i="36"/>
  <c r="M69" i="36"/>
  <c r="O69" i="36"/>
  <c r="Q69" i="36"/>
  <c r="S69" i="36"/>
  <c r="U69" i="36"/>
  <c r="W69" i="36"/>
  <c r="Y69" i="36"/>
  <c r="AA69" i="36"/>
  <c r="AC69" i="36"/>
  <c r="AE69" i="36"/>
  <c r="AG69" i="36"/>
  <c r="AI69" i="36"/>
  <c r="AK69" i="36"/>
  <c r="AM69" i="36"/>
  <c r="AO69" i="36"/>
  <c r="AQ69" i="36"/>
  <c r="AS69" i="36"/>
  <c r="AU69" i="36"/>
  <c r="AW69" i="36"/>
  <c r="AY69" i="36"/>
  <c r="BA69" i="36"/>
  <c r="K70" i="36"/>
  <c r="M70" i="36"/>
  <c r="O70" i="36"/>
  <c r="Q70" i="36"/>
  <c r="S70" i="36"/>
  <c r="U70" i="36"/>
  <c r="W70" i="36"/>
  <c r="Y70" i="36"/>
  <c r="AA70" i="36"/>
  <c r="AC70" i="36"/>
  <c r="AE70" i="36"/>
  <c r="AG70" i="36"/>
  <c r="AI70" i="36"/>
  <c r="AK70" i="36"/>
  <c r="AM70" i="36"/>
  <c r="AO70" i="36"/>
  <c r="AQ70" i="36"/>
  <c r="AS70" i="36"/>
  <c r="AU70" i="36"/>
  <c r="AW70" i="36"/>
  <c r="AY70" i="36"/>
  <c r="BA70" i="36"/>
  <c r="K71" i="36"/>
  <c r="M71" i="36"/>
  <c r="O71" i="36"/>
  <c r="Q71" i="36"/>
  <c r="S71" i="36"/>
  <c r="U71" i="36"/>
  <c r="W71" i="36"/>
  <c r="Y71" i="36"/>
  <c r="AA71" i="36"/>
  <c r="AC71" i="36"/>
  <c r="AE71" i="36"/>
  <c r="AG71" i="36"/>
  <c r="AI71" i="36"/>
  <c r="AK71" i="36"/>
  <c r="AM71" i="36"/>
  <c r="AO71" i="36"/>
  <c r="AQ71" i="36"/>
  <c r="AS71" i="36"/>
  <c r="AU71" i="36"/>
  <c r="AW71" i="36"/>
  <c r="AY71" i="36"/>
  <c r="BA71" i="36"/>
  <c r="K72" i="36"/>
  <c r="M72" i="36"/>
  <c r="O72" i="36"/>
  <c r="Q72" i="36"/>
  <c r="S72" i="36"/>
  <c r="U72" i="36"/>
  <c r="W72" i="36"/>
  <c r="Y72" i="36"/>
  <c r="AA72" i="36"/>
  <c r="AC72" i="36"/>
  <c r="AE72" i="36"/>
  <c r="AG72" i="36"/>
  <c r="AI72" i="36"/>
  <c r="AK72" i="36"/>
  <c r="AM72" i="36"/>
  <c r="AO72" i="36"/>
  <c r="AQ72" i="36"/>
  <c r="AS72" i="36"/>
  <c r="AU72" i="36"/>
  <c r="AW72" i="36"/>
  <c r="AY72" i="36"/>
  <c r="BA72" i="36"/>
  <c r="K73" i="36"/>
  <c r="M73" i="36"/>
  <c r="O73" i="36"/>
  <c r="Q73" i="36"/>
  <c r="S73" i="36"/>
  <c r="U73" i="36"/>
  <c r="W73" i="36"/>
  <c r="Y73" i="36"/>
  <c r="AA73" i="36"/>
  <c r="AC73" i="36"/>
  <c r="AE73" i="36"/>
  <c r="AG73" i="36"/>
  <c r="AI73" i="36"/>
  <c r="AK73" i="36"/>
  <c r="AM73" i="36"/>
  <c r="AO73" i="36"/>
  <c r="AQ73" i="36"/>
  <c r="AS73" i="36"/>
  <c r="AU73" i="36"/>
  <c r="AW73" i="36"/>
  <c r="AY73" i="36"/>
  <c r="BA73" i="36"/>
  <c r="K74" i="36"/>
  <c r="M74" i="36"/>
  <c r="O74" i="36"/>
  <c r="Q74" i="36"/>
  <c r="S74" i="36"/>
  <c r="U74" i="36"/>
  <c r="W74" i="36"/>
  <c r="Y74" i="36"/>
  <c r="AA74" i="36"/>
  <c r="AC74" i="36"/>
  <c r="AE74" i="36"/>
  <c r="AG74" i="36"/>
  <c r="AI74" i="36"/>
  <c r="AK74" i="36"/>
  <c r="AM74" i="36"/>
  <c r="AO74" i="36"/>
  <c r="AQ74" i="36"/>
  <c r="AS74" i="36"/>
  <c r="AU74" i="36"/>
  <c r="AW74" i="36"/>
  <c r="AY74" i="36"/>
  <c r="BA74" i="36"/>
  <c r="K75" i="36"/>
  <c r="M75" i="36"/>
  <c r="O75" i="36"/>
  <c r="Q75" i="36"/>
  <c r="S75" i="36"/>
  <c r="U75" i="36"/>
  <c r="W75" i="36"/>
  <c r="Y75" i="36"/>
  <c r="AA75" i="36"/>
  <c r="AC75" i="36"/>
  <c r="AE75" i="36"/>
  <c r="AG75" i="36"/>
  <c r="AI75" i="36"/>
  <c r="AK75" i="36"/>
  <c r="AM75" i="36"/>
  <c r="AO75" i="36"/>
  <c r="AQ75" i="36"/>
  <c r="AS75" i="36"/>
  <c r="AU75" i="36"/>
  <c r="AW75" i="36"/>
  <c r="AY75" i="36"/>
  <c r="BA75" i="36"/>
  <c r="K76" i="36"/>
  <c r="M76" i="36"/>
  <c r="O76" i="36"/>
  <c r="Q76" i="36"/>
  <c r="S76" i="36"/>
  <c r="U76" i="36"/>
  <c r="W76" i="36"/>
  <c r="Y76" i="36"/>
  <c r="AA76" i="36"/>
  <c r="AC76" i="36"/>
  <c r="AE76" i="36"/>
  <c r="AG76" i="36"/>
  <c r="AI76" i="36"/>
  <c r="AK76" i="36"/>
  <c r="AM76" i="36"/>
  <c r="AO76" i="36"/>
  <c r="AQ76" i="36"/>
  <c r="AS76" i="36"/>
  <c r="AU76" i="36"/>
  <c r="AW76" i="36"/>
  <c r="AY76" i="36"/>
  <c r="BA76" i="36"/>
  <c r="K77" i="36"/>
  <c r="M77" i="36"/>
  <c r="O77" i="36"/>
  <c r="Q77" i="36"/>
  <c r="S77" i="36"/>
  <c r="U77" i="36"/>
  <c r="W77" i="36"/>
  <c r="Y77" i="36"/>
  <c r="AA77" i="36"/>
  <c r="AC77" i="36"/>
  <c r="AE77" i="36"/>
  <c r="AG77" i="36"/>
  <c r="AI77" i="36"/>
  <c r="AK77" i="36"/>
  <c r="AM77" i="36"/>
  <c r="AO77" i="36"/>
  <c r="AQ77" i="36"/>
  <c r="AS77" i="36"/>
  <c r="AU77" i="36"/>
  <c r="AW77" i="36"/>
  <c r="AY77" i="36"/>
  <c r="BA77" i="36"/>
  <c r="K78" i="36"/>
  <c r="M78" i="36"/>
  <c r="O78" i="36"/>
  <c r="Q78" i="36"/>
  <c r="S78" i="36"/>
  <c r="U78" i="36"/>
  <c r="W78" i="36"/>
  <c r="Y78" i="36"/>
  <c r="AA78" i="36"/>
  <c r="AC78" i="36"/>
  <c r="AE78" i="36"/>
  <c r="AG78" i="36"/>
  <c r="AI78" i="36"/>
  <c r="AK78" i="36"/>
  <c r="AM78" i="36"/>
  <c r="AO78" i="36"/>
  <c r="AQ78" i="36"/>
  <c r="AS78" i="36"/>
  <c r="AU78" i="36"/>
  <c r="AW78" i="36"/>
  <c r="AY78" i="36"/>
  <c r="BA78" i="36"/>
  <c r="K79" i="36"/>
  <c r="M79" i="36"/>
  <c r="O79" i="36"/>
  <c r="Q79" i="36"/>
  <c r="S79" i="36"/>
  <c r="U79" i="36"/>
  <c r="W79" i="36"/>
  <c r="Y79" i="36"/>
  <c r="AA79" i="36"/>
  <c r="AC79" i="36"/>
  <c r="AE79" i="36"/>
  <c r="AG79" i="36"/>
  <c r="AI79" i="36"/>
  <c r="AK79" i="36"/>
  <c r="AM79" i="36"/>
  <c r="AO79" i="36"/>
  <c r="AQ79" i="36"/>
  <c r="AS79" i="36"/>
  <c r="AU79" i="36"/>
  <c r="AW79" i="36"/>
  <c r="AY79" i="36"/>
  <c r="BA79" i="36"/>
  <c r="K80" i="36"/>
  <c r="M80" i="36"/>
  <c r="O80" i="36"/>
  <c r="Q80" i="36"/>
  <c r="S80" i="36"/>
  <c r="U80" i="36"/>
  <c r="W80" i="36"/>
  <c r="Y80" i="36"/>
  <c r="AA80" i="36"/>
  <c r="AC80" i="36"/>
  <c r="AE80" i="36"/>
  <c r="AG80" i="36"/>
  <c r="AI80" i="36"/>
  <c r="AK80" i="36"/>
  <c r="AM80" i="36"/>
  <c r="AO80" i="36"/>
  <c r="AQ80" i="36"/>
  <c r="AS80" i="36"/>
  <c r="AU80" i="36"/>
  <c r="AW80" i="36"/>
  <c r="AY80" i="36"/>
  <c r="BA80" i="36"/>
  <c r="K81" i="36"/>
  <c r="M81" i="36"/>
  <c r="O81" i="36"/>
  <c r="Q81" i="36"/>
  <c r="S81" i="36"/>
  <c r="U81" i="36"/>
  <c r="W81" i="36"/>
  <c r="Y81" i="36"/>
  <c r="AA81" i="36"/>
  <c r="AC81" i="36"/>
  <c r="AE81" i="36"/>
  <c r="AG81" i="36"/>
  <c r="AI81" i="36"/>
  <c r="AK81" i="36"/>
  <c r="AM81" i="36"/>
  <c r="AO81" i="36"/>
  <c r="AQ81" i="36"/>
  <c r="AS81" i="36"/>
  <c r="AU81" i="36"/>
  <c r="AW81" i="36"/>
  <c r="AY81" i="36"/>
  <c r="BA81" i="36"/>
  <c r="K82" i="36"/>
  <c r="M82" i="36"/>
  <c r="O82" i="36"/>
  <c r="Q82" i="36"/>
  <c r="S82" i="36"/>
  <c r="U82" i="36"/>
  <c r="W82" i="36"/>
  <c r="Y82" i="36"/>
  <c r="AA82" i="36"/>
  <c r="AC82" i="36"/>
  <c r="AE82" i="36"/>
  <c r="AG82" i="36"/>
  <c r="AI82" i="36"/>
  <c r="AK82" i="36"/>
  <c r="AM82" i="36"/>
  <c r="AO82" i="36"/>
  <c r="AQ82" i="36"/>
  <c r="AS82" i="36"/>
  <c r="AU82" i="36"/>
  <c r="AW82" i="36"/>
  <c r="AY82" i="36"/>
  <c r="BA82" i="36"/>
  <c r="K83" i="36"/>
  <c r="M83" i="36"/>
  <c r="O83" i="36"/>
  <c r="Q83" i="36"/>
  <c r="S83" i="36"/>
  <c r="U83" i="36"/>
  <c r="W83" i="36"/>
  <c r="Y83" i="36"/>
  <c r="AA83" i="36"/>
  <c r="AC83" i="36"/>
  <c r="AE83" i="36"/>
  <c r="AG83" i="36"/>
  <c r="AI83" i="36"/>
  <c r="AK83" i="36"/>
  <c r="AM83" i="36"/>
  <c r="AO83" i="36"/>
  <c r="AQ83" i="36"/>
  <c r="AS83" i="36"/>
  <c r="AU83" i="36"/>
  <c r="AW83" i="36"/>
  <c r="AY83" i="36"/>
  <c r="BA83" i="36"/>
  <c r="K84" i="36"/>
  <c r="M84" i="36"/>
  <c r="O84" i="36"/>
  <c r="Q84" i="36"/>
  <c r="S84" i="36"/>
  <c r="U84" i="36"/>
  <c r="W84" i="36"/>
  <c r="Y84" i="36"/>
  <c r="AA84" i="36"/>
  <c r="AC84" i="36"/>
  <c r="AE84" i="36"/>
  <c r="AG84" i="36"/>
  <c r="AI84" i="36"/>
  <c r="AK84" i="36"/>
  <c r="AM84" i="36"/>
  <c r="AO84" i="36"/>
  <c r="AQ84" i="36"/>
  <c r="AS84" i="36"/>
  <c r="AU84" i="36"/>
  <c r="AW84" i="36"/>
  <c r="AY84" i="36"/>
  <c r="BA84" i="36"/>
  <c r="K85" i="36"/>
  <c r="M85" i="36"/>
  <c r="O85" i="36"/>
  <c r="Q85" i="36"/>
  <c r="S85" i="36"/>
  <c r="U85" i="36"/>
  <c r="W85" i="36"/>
  <c r="Y85" i="36"/>
  <c r="AA85" i="36"/>
  <c r="AC85" i="36"/>
  <c r="AE85" i="36"/>
  <c r="AG85" i="36"/>
  <c r="AI85" i="36"/>
  <c r="AK85" i="36"/>
  <c r="AM85" i="36"/>
  <c r="AO85" i="36"/>
  <c r="AQ85" i="36"/>
  <c r="AS85" i="36"/>
  <c r="AU85" i="36"/>
  <c r="AW85" i="36"/>
  <c r="AY85" i="36"/>
  <c r="BA85" i="36"/>
  <c r="K86" i="36"/>
  <c r="M86" i="36"/>
  <c r="O86" i="36"/>
  <c r="Q86" i="36"/>
  <c r="S86" i="36"/>
  <c r="U86" i="36"/>
  <c r="W86" i="36"/>
  <c r="Y86" i="36"/>
  <c r="AA86" i="36"/>
  <c r="AC86" i="36"/>
  <c r="AE86" i="36"/>
  <c r="AG86" i="36"/>
  <c r="AI86" i="36"/>
  <c r="AK86" i="36"/>
  <c r="AM86" i="36"/>
  <c r="AO86" i="36"/>
  <c r="AQ86" i="36"/>
  <c r="AS86" i="36"/>
  <c r="AU86" i="36"/>
  <c r="AW86" i="36"/>
  <c r="AY86" i="36"/>
  <c r="BA86" i="36"/>
  <c r="K87" i="36"/>
  <c r="M87" i="36"/>
  <c r="O87" i="36"/>
  <c r="Q87" i="36"/>
  <c r="S87" i="36"/>
  <c r="U87" i="36"/>
  <c r="W87" i="36"/>
  <c r="Y87" i="36"/>
  <c r="AA87" i="36"/>
  <c r="AC87" i="36"/>
  <c r="AE87" i="36"/>
  <c r="AG87" i="36"/>
  <c r="AI87" i="36"/>
  <c r="AK87" i="36"/>
  <c r="AM87" i="36"/>
  <c r="AO87" i="36"/>
  <c r="AQ87" i="36"/>
  <c r="AS87" i="36"/>
  <c r="AU87" i="36"/>
  <c r="AW87" i="36"/>
  <c r="AY87" i="36"/>
  <c r="BA87" i="36"/>
  <c r="K88" i="36"/>
  <c r="M88" i="36"/>
  <c r="O88" i="36"/>
  <c r="Q88" i="36"/>
  <c r="S88" i="36"/>
  <c r="U88" i="36"/>
  <c r="W88" i="36"/>
  <c r="Y88" i="36"/>
  <c r="AA88" i="36"/>
  <c r="AC88" i="36"/>
  <c r="AE88" i="36"/>
  <c r="AG88" i="36"/>
  <c r="AI88" i="36"/>
  <c r="AK88" i="36"/>
  <c r="AM88" i="36"/>
  <c r="AO88" i="36"/>
  <c r="AQ88" i="36"/>
  <c r="AS88" i="36"/>
  <c r="AU88" i="36"/>
  <c r="AW88" i="36"/>
  <c r="AY88" i="36"/>
  <c r="BA88" i="36"/>
  <c r="K89" i="36"/>
  <c r="M89" i="36"/>
  <c r="O89" i="36"/>
  <c r="Q89" i="36"/>
  <c r="S89" i="36"/>
  <c r="U89" i="36"/>
  <c r="W89" i="36"/>
  <c r="Y89" i="36"/>
  <c r="AA89" i="36"/>
  <c r="AC89" i="36"/>
  <c r="AE89" i="36"/>
  <c r="AG89" i="36"/>
  <c r="AI89" i="36"/>
  <c r="AK89" i="36"/>
  <c r="AM89" i="36"/>
  <c r="AO89" i="36"/>
  <c r="AQ89" i="36"/>
  <c r="AS89" i="36"/>
  <c r="AU89" i="36"/>
  <c r="AW89" i="36"/>
  <c r="AY89" i="36"/>
  <c r="BA89" i="36"/>
  <c r="K90" i="36"/>
  <c r="M90" i="36"/>
  <c r="O90" i="36"/>
  <c r="Q90" i="36"/>
  <c r="S90" i="36"/>
  <c r="U90" i="36"/>
  <c r="W90" i="36"/>
  <c r="Y90" i="36"/>
  <c r="AA90" i="36"/>
  <c r="AC90" i="36"/>
  <c r="AE90" i="36"/>
  <c r="AG90" i="36"/>
  <c r="AI90" i="36"/>
  <c r="AK90" i="36"/>
  <c r="AM90" i="36"/>
  <c r="AO90" i="36"/>
  <c r="AQ90" i="36"/>
  <c r="AS90" i="36"/>
  <c r="AU90" i="36"/>
  <c r="AW90" i="36"/>
  <c r="AY90" i="36"/>
  <c r="BA90" i="36"/>
  <c r="K91" i="36"/>
  <c r="M91" i="36"/>
  <c r="O91" i="36"/>
  <c r="Q91" i="36"/>
  <c r="S91" i="36"/>
  <c r="U91" i="36"/>
  <c r="W91" i="36"/>
  <c r="Y91" i="36"/>
  <c r="AA91" i="36"/>
  <c r="AC91" i="36"/>
  <c r="AE91" i="36"/>
  <c r="AG91" i="36"/>
  <c r="AI91" i="36"/>
  <c r="AK91" i="36"/>
  <c r="AM91" i="36"/>
  <c r="AO91" i="36"/>
  <c r="AQ91" i="36"/>
  <c r="AS91" i="36"/>
  <c r="AU91" i="36"/>
  <c r="AW91" i="36"/>
  <c r="AY91" i="36"/>
  <c r="BA91" i="36"/>
  <c r="K92" i="36"/>
  <c r="M92" i="36"/>
  <c r="O92" i="36"/>
  <c r="Q92" i="36"/>
  <c r="S92" i="36"/>
  <c r="U92" i="36"/>
  <c r="W92" i="36"/>
  <c r="Y92" i="36"/>
  <c r="AA92" i="36"/>
  <c r="AC92" i="36"/>
  <c r="AE92" i="36"/>
  <c r="AG92" i="36"/>
  <c r="AI92" i="36"/>
  <c r="AK92" i="36"/>
  <c r="AM92" i="36"/>
  <c r="AO92" i="36"/>
  <c r="AQ92" i="36"/>
  <c r="AS92" i="36"/>
  <c r="AU92" i="36"/>
  <c r="AW92" i="36"/>
  <c r="AY92" i="36"/>
  <c r="BA92" i="36"/>
  <c r="K93" i="36"/>
  <c r="M93" i="36"/>
  <c r="O93" i="36"/>
  <c r="Q93" i="36"/>
  <c r="S93" i="36"/>
  <c r="U93" i="36"/>
  <c r="W93" i="36"/>
  <c r="Y93" i="36"/>
  <c r="AA93" i="36"/>
  <c r="AC93" i="36"/>
  <c r="AE93" i="36"/>
  <c r="AG93" i="36"/>
  <c r="AI93" i="36"/>
  <c r="AK93" i="36"/>
  <c r="AM93" i="36"/>
  <c r="AO93" i="36"/>
  <c r="AQ93" i="36"/>
  <c r="AS93" i="36"/>
  <c r="AU93" i="36"/>
  <c r="AW93" i="36"/>
  <c r="AY93" i="36"/>
  <c r="BA93" i="36"/>
  <c r="K94" i="36"/>
  <c r="M94" i="36"/>
  <c r="O94" i="36"/>
  <c r="Q94" i="36"/>
  <c r="S94" i="36"/>
  <c r="U94" i="36"/>
  <c r="W94" i="36"/>
  <c r="Y94" i="36"/>
  <c r="AA94" i="36"/>
  <c r="AC94" i="36"/>
  <c r="AE94" i="36"/>
  <c r="AG94" i="36"/>
  <c r="AI94" i="36"/>
  <c r="AK94" i="36"/>
  <c r="AM94" i="36"/>
  <c r="AO94" i="36"/>
  <c r="AQ94" i="36"/>
  <c r="AS94" i="36"/>
  <c r="AU94" i="36"/>
  <c r="AW94" i="36"/>
  <c r="AY94" i="36"/>
  <c r="BA94" i="36"/>
  <c r="K95" i="36"/>
  <c r="M95" i="36"/>
  <c r="O95" i="36"/>
  <c r="Q95" i="36"/>
  <c r="S95" i="36"/>
  <c r="U95" i="36"/>
  <c r="W95" i="36"/>
  <c r="Y95" i="36"/>
  <c r="AA95" i="36"/>
  <c r="AC95" i="36"/>
  <c r="AE95" i="36"/>
  <c r="AG95" i="36"/>
  <c r="AI95" i="36"/>
  <c r="AK95" i="36"/>
  <c r="AM95" i="36"/>
  <c r="AO95" i="36"/>
  <c r="AQ95" i="36"/>
  <c r="AS95" i="36"/>
  <c r="AU95" i="36"/>
  <c r="AW95" i="36"/>
  <c r="AY95" i="36"/>
  <c r="BA95" i="36"/>
  <c r="K96" i="36"/>
  <c r="M96" i="36"/>
  <c r="O96" i="36"/>
  <c r="Q96" i="36"/>
  <c r="S96" i="36"/>
  <c r="U96" i="36"/>
  <c r="W96" i="36"/>
  <c r="Y96" i="36"/>
  <c r="AA96" i="36"/>
  <c r="AC96" i="36"/>
  <c r="AE96" i="36"/>
  <c r="AG96" i="36"/>
  <c r="AI96" i="36"/>
  <c r="AK96" i="36"/>
  <c r="AM96" i="36"/>
  <c r="AO96" i="36"/>
  <c r="AQ96" i="36"/>
  <c r="AS96" i="36"/>
  <c r="AU96" i="36"/>
  <c r="AW96" i="36"/>
  <c r="AY96" i="36"/>
  <c r="BA96" i="36"/>
  <c r="K97" i="36"/>
  <c r="M97" i="36"/>
  <c r="O97" i="36"/>
  <c r="Q97" i="36"/>
  <c r="S97" i="36"/>
  <c r="U97" i="36"/>
  <c r="W97" i="36"/>
  <c r="Y97" i="36"/>
  <c r="AA97" i="36"/>
  <c r="AC97" i="36"/>
  <c r="AE97" i="36"/>
  <c r="AG97" i="36"/>
  <c r="AI97" i="36"/>
  <c r="AK97" i="36"/>
  <c r="AM97" i="36"/>
  <c r="AO97" i="36"/>
  <c r="AQ97" i="36"/>
  <c r="AS97" i="36"/>
  <c r="AU97" i="36"/>
  <c r="AW97" i="36"/>
  <c r="AY97" i="36"/>
  <c r="BA97" i="36"/>
  <c r="K98" i="36"/>
  <c r="M98" i="36"/>
  <c r="O98" i="36"/>
  <c r="Q98" i="36"/>
  <c r="S98" i="36"/>
  <c r="U98" i="36"/>
  <c r="W98" i="36"/>
  <c r="Y98" i="36"/>
  <c r="AA98" i="36"/>
  <c r="AC98" i="36"/>
  <c r="AE98" i="36"/>
  <c r="AG98" i="36"/>
  <c r="AI98" i="36"/>
  <c r="AK98" i="36"/>
  <c r="AM98" i="36"/>
  <c r="AO98" i="36"/>
  <c r="AQ98" i="36"/>
  <c r="AS98" i="36"/>
  <c r="AU98" i="36"/>
  <c r="AW98" i="36"/>
  <c r="AY98" i="36"/>
  <c r="BA98" i="36"/>
  <c r="K99" i="36"/>
  <c r="M99" i="36"/>
  <c r="O99" i="36"/>
  <c r="Q99" i="36"/>
  <c r="S99" i="36"/>
  <c r="U99" i="36"/>
  <c r="W99" i="36"/>
  <c r="Y99" i="36"/>
  <c r="AA99" i="36"/>
  <c r="AC99" i="36"/>
  <c r="AE99" i="36"/>
  <c r="AG99" i="36"/>
  <c r="AI99" i="36"/>
  <c r="AK99" i="36"/>
  <c r="AM99" i="36"/>
  <c r="AO99" i="36"/>
  <c r="AQ99" i="36"/>
  <c r="AS99" i="36"/>
  <c r="AU99" i="36"/>
  <c r="AW99" i="36"/>
  <c r="AY99" i="36"/>
  <c r="BA99" i="36"/>
  <c r="K100" i="36"/>
  <c r="M100" i="36"/>
  <c r="O100" i="36"/>
  <c r="Q100" i="36"/>
  <c r="S100" i="36"/>
  <c r="U100" i="36"/>
  <c r="W100" i="36"/>
  <c r="Y100" i="36"/>
  <c r="AA100" i="36"/>
  <c r="AC100" i="36"/>
  <c r="AE100" i="36"/>
  <c r="AG100" i="36"/>
  <c r="AI100" i="36"/>
  <c r="AK100" i="36"/>
  <c r="AM100" i="36"/>
  <c r="AO100" i="36"/>
  <c r="AQ100" i="36"/>
  <c r="AS100" i="36"/>
  <c r="AU100" i="36"/>
  <c r="AW100" i="36"/>
  <c r="AY100" i="36"/>
  <c r="BA100" i="36"/>
  <c r="K101" i="36"/>
  <c r="M101" i="36"/>
  <c r="O101" i="36"/>
  <c r="Q101" i="36"/>
  <c r="S101" i="36"/>
  <c r="U101" i="36"/>
  <c r="W101" i="36"/>
  <c r="Y101" i="36"/>
  <c r="AA101" i="36"/>
  <c r="AC101" i="36"/>
  <c r="AE101" i="36"/>
  <c r="AG101" i="36"/>
  <c r="AI101" i="36"/>
  <c r="AK101" i="36"/>
  <c r="AM101" i="36"/>
  <c r="AO101" i="36"/>
  <c r="AQ101" i="36"/>
  <c r="AS101" i="36"/>
  <c r="AU101" i="36"/>
  <c r="AW101" i="36"/>
  <c r="AY101" i="36"/>
  <c r="BA101" i="36"/>
  <c r="K102" i="36"/>
  <c r="M102" i="36"/>
  <c r="O102" i="36"/>
  <c r="Q102" i="36"/>
  <c r="S102" i="36"/>
  <c r="U102" i="36"/>
  <c r="W102" i="36"/>
  <c r="Y102" i="36"/>
  <c r="AA102" i="36"/>
  <c r="AC102" i="36"/>
  <c r="AE102" i="36"/>
  <c r="AG102" i="36"/>
  <c r="AI102" i="36"/>
  <c r="AK102" i="36"/>
  <c r="AM102" i="36"/>
  <c r="AO102" i="36"/>
  <c r="AQ102" i="36"/>
  <c r="AS102" i="36"/>
  <c r="AU102" i="36"/>
  <c r="AW102" i="36"/>
  <c r="AY102" i="36"/>
  <c r="BA102" i="36"/>
  <c r="K103" i="36"/>
  <c r="M103" i="36"/>
  <c r="O103" i="36"/>
  <c r="Q103" i="36"/>
  <c r="S103" i="36"/>
  <c r="U103" i="36"/>
  <c r="W103" i="36"/>
  <c r="Y103" i="36"/>
  <c r="AA103" i="36"/>
  <c r="AC103" i="36"/>
  <c r="AE103" i="36"/>
  <c r="AG103" i="36"/>
  <c r="AI103" i="36"/>
  <c r="AK103" i="36"/>
  <c r="AM103" i="36"/>
  <c r="AO103" i="36"/>
  <c r="AQ103" i="36"/>
  <c r="AS103" i="36"/>
  <c r="AU103" i="36"/>
  <c r="AW103" i="36"/>
  <c r="AY103" i="36"/>
  <c r="BA103" i="36"/>
  <c r="K104" i="36"/>
  <c r="M104" i="36"/>
  <c r="O104" i="36"/>
  <c r="Q104" i="36"/>
  <c r="S104" i="36"/>
  <c r="U104" i="36"/>
  <c r="W104" i="36"/>
  <c r="Y104" i="36"/>
  <c r="AA104" i="36"/>
  <c r="AC104" i="36"/>
  <c r="AE104" i="36"/>
  <c r="AG104" i="36"/>
  <c r="AI104" i="36"/>
  <c r="AK104" i="36"/>
  <c r="AM104" i="36"/>
  <c r="AO104" i="36"/>
  <c r="AQ104" i="36"/>
  <c r="AS104" i="36"/>
  <c r="AU104" i="36"/>
  <c r="AW104" i="36"/>
  <c r="AY104" i="36"/>
  <c r="BA104" i="36"/>
  <c r="K105" i="36"/>
  <c r="M105" i="36"/>
  <c r="O105" i="36"/>
  <c r="Q105" i="36"/>
  <c r="S105" i="36"/>
  <c r="U105" i="36"/>
  <c r="W105" i="36"/>
  <c r="Y105" i="36"/>
  <c r="AA105" i="36"/>
  <c r="AC105" i="36"/>
  <c r="AE105" i="36"/>
  <c r="AG105" i="36"/>
  <c r="AI105" i="36"/>
  <c r="AK105" i="36"/>
  <c r="AM105" i="36"/>
  <c r="AO105" i="36"/>
  <c r="AQ105" i="36"/>
  <c r="AS105" i="36"/>
  <c r="AU105" i="36"/>
  <c r="AW105" i="36"/>
  <c r="AY105" i="36"/>
  <c r="BA105" i="36"/>
  <c r="K106" i="36"/>
  <c r="M106" i="36"/>
  <c r="O106" i="36"/>
  <c r="Q106" i="36"/>
  <c r="S106" i="36"/>
  <c r="U106" i="36"/>
  <c r="W106" i="36"/>
  <c r="Y106" i="36"/>
  <c r="AA106" i="36"/>
  <c r="AC106" i="36"/>
  <c r="AE106" i="36"/>
  <c r="AG106" i="36"/>
  <c r="AI106" i="36"/>
  <c r="AK106" i="36"/>
  <c r="AM106" i="36"/>
  <c r="AO106" i="36"/>
  <c r="AQ106" i="36"/>
  <c r="AS106" i="36"/>
  <c r="AU106" i="36"/>
  <c r="AW106" i="36"/>
  <c r="AY106" i="36"/>
  <c r="BA106" i="36"/>
  <c r="K107" i="36"/>
  <c r="M107" i="36"/>
  <c r="O107" i="36"/>
  <c r="Q107" i="36"/>
  <c r="S107" i="36"/>
  <c r="U107" i="36"/>
  <c r="W107" i="36"/>
  <c r="Y107" i="36"/>
  <c r="AA107" i="36"/>
  <c r="AC107" i="36"/>
  <c r="AE107" i="36"/>
  <c r="AG107" i="36"/>
  <c r="AI107" i="36"/>
  <c r="AK107" i="36"/>
  <c r="AM107" i="36"/>
  <c r="AO107" i="36"/>
  <c r="AQ107" i="36"/>
  <c r="AS107" i="36"/>
  <c r="AU107" i="36"/>
  <c r="AW107" i="36"/>
  <c r="AY107" i="36"/>
  <c r="BA107" i="36"/>
  <c r="K108" i="36"/>
  <c r="M108" i="36"/>
  <c r="O108" i="36"/>
  <c r="Q108" i="36"/>
  <c r="S108" i="36"/>
  <c r="U108" i="36"/>
  <c r="W108" i="36"/>
  <c r="Y108" i="36"/>
  <c r="AA108" i="36"/>
  <c r="AC108" i="36"/>
  <c r="AE108" i="36"/>
  <c r="AG108" i="36"/>
  <c r="AI108" i="36"/>
  <c r="AK108" i="36"/>
  <c r="AM108" i="36"/>
  <c r="AO108" i="36"/>
  <c r="AQ108" i="36"/>
  <c r="AS108" i="36"/>
  <c r="AU108" i="36"/>
  <c r="AW108" i="36"/>
  <c r="AY108" i="36"/>
  <c r="BA108" i="36"/>
  <c r="K109" i="36"/>
  <c r="M109" i="36"/>
  <c r="O109" i="36"/>
  <c r="Q109" i="36"/>
  <c r="S109" i="36"/>
  <c r="U109" i="36"/>
  <c r="W109" i="36"/>
  <c r="Y109" i="36"/>
  <c r="AA109" i="36"/>
  <c r="AC109" i="36"/>
  <c r="AE109" i="36"/>
  <c r="AG109" i="36"/>
  <c r="AI109" i="36"/>
  <c r="AK109" i="36"/>
  <c r="AM109" i="36"/>
  <c r="AO109" i="36"/>
  <c r="AQ109" i="36"/>
  <c r="AS109" i="36"/>
  <c r="AU109" i="36"/>
  <c r="AW109" i="36"/>
  <c r="AY109" i="36"/>
  <c r="BA109" i="36"/>
  <c r="K110" i="36"/>
  <c r="M110" i="36"/>
  <c r="O110" i="36"/>
  <c r="Q110" i="36"/>
  <c r="S110" i="36"/>
  <c r="U110" i="36"/>
  <c r="W110" i="36"/>
  <c r="Y110" i="36"/>
  <c r="AA110" i="36"/>
  <c r="AC110" i="36"/>
  <c r="AE110" i="36"/>
  <c r="AG110" i="36"/>
  <c r="AI110" i="36"/>
  <c r="AK110" i="36"/>
  <c r="AM110" i="36"/>
  <c r="AO110" i="36"/>
  <c r="AQ110" i="36"/>
  <c r="AS110" i="36"/>
  <c r="AU110" i="36"/>
  <c r="AW110" i="36"/>
  <c r="AY110" i="36"/>
  <c r="BA110" i="36"/>
  <c r="K111" i="36"/>
  <c r="M111" i="36"/>
  <c r="O111" i="36"/>
  <c r="Q111" i="36"/>
  <c r="S111" i="36"/>
  <c r="U111" i="36"/>
  <c r="W111" i="36"/>
  <c r="Y111" i="36"/>
  <c r="AA111" i="36"/>
  <c r="AC111" i="36"/>
  <c r="AE111" i="36"/>
  <c r="AG111" i="36"/>
  <c r="AI111" i="36"/>
  <c r="AK111" i="36"/>
  <c r="AM111" i="36"/>
  <c r="AO111" i="36"/>
  <c r="AQ111" i="36"/>
  <c r="AS111" i="36"/>
  <c r="AU111" i="36"/>
  <c r="AW111" i="36"/>
  <c r="AY111" i="36"/>
  <c r="BA111" i="36"/>
  <c r="K112" i="36"/>
  <c r="M112" i="36"/>
  <c r="O112" i="36"/>
  <c r="Q112" i="36"/>
  <c r="S112" i="36"/>
  <c r="U112" i="36"/>
  <c r="W112" i="36"/>
  <c r="Y112" i="36"/>
  <c r="AA112" i="36"/>
  <c r="AC112" i="36"/>
  <c r="AE112" i="36"/>
  <c r="AG112" i="36"/>
  <c r="AI112" i="36"/>
  <c r="AK112" i="36"/>
  <c r="AM112" i="36"/>
  <c r="AO112" i="36"/>
  <c r="AQ112" i="36"/>
  <c r="AS112" i="36"/>
  <c r="AU112" i="36"/>
  <c r="AW112" i="36"/>
  <c r="AY112" i="36"/>
  <c r="BA112" i="36"/>
  <c r="K113" i="36"/>
  <c r="M113" i="36"/>
  <c r="O113" i="36"/>
  <c r="Q113" i="36"/>
  <c r="S113" i="36"/>
  <c r="U113" i="36"/>
  <c r="W113" i="36"/>
  <c r="Y113" i="36"/>
  <c r="AA113" i="36"/>
  <c r="AC113" i="36"/>
  <c r="AE113" i="36"/>
  <c r="AG113" i="36"/>
  <c r="AI113" i="36"/>
  <c r="AK113" i="36"/>
  <c r="AM113" i="36"/>
  <c r="AO113" i="36"/>
  <c r="AQ113" i="36"/>
  <c r="AS113" i="36"/>
  <c r="AU113" i="36"/>
  <c r="AW113" i="36"/>
  <c r="AY113" i="36"/>
  <c r="BA113" i="36"/>
  <c r="K114" i="36"/>
  <c r="M114" i="36"/>
  <c r="O114" i="36"/>
  <c r="Q114" i="36"/>
  <c r="S114" i="36"/>
  <c r="U114" i="36"/>
  <c r="W114" i="36"/>
  <c r="Y114" i="36"/>
  <c r="AA114" i="36"/>
  <c r="AC114" i="36"/>
  <c r="AE114" i="36"/>
  <c r="AG114" i="36"/>
  <c r="AI114" i="36"/>
  <c r="AK114" i="36"/>
  <c r="AM114" i="36"/>
  <c r="AO114" i="36"/>
  <c r="AQ114" i="36"/>
  <c r="AS114" i="36"/>
  <c r="AU114" i="36"/>
  <c r="AW114" i="36"/>
  <c r="AY114" i="36"/>
  <c r="BA114" i="36"/>
  <c r="K115" i="36"/>
  <c r="M115" i="36"/>
  <c r="O115" i="36"/>
  <c r="Q115" i="36"/>
  <c r="S115" i="36"/>
  <c r="U115" i="36"/>
  <c r="W115" i="36"/>
  <c r="Y115" i="36"/>
  <c r="AA115" i="36"/>
  <c r="AC115" i="36"/>
  <c r="AE115" i="36"/>
  <c r="AG115" i="36"/>
  <c r="AI115" i="36"/>
  <c r="AK115" i="36"/>
  <c r="AM115" i="36"/>
  <c r="AO115" i="36"/>
  <c r="AQ115" i="36"/>
  <c r="AS115" i="36"/>
  <c r="AU115" i="36"/>
  <c r="AW115" i="36"/>
  <c r="AY115" i="36"/>
  <c r="BA115" i="36"/>
  <c r="K116" i="36"/>
  <c r="M116" i="36"/>
  <c r="O116" i="36"/>
  <c r="Q116" i="36"/>
  <c r="S116" i="36"/>
  <c r="U116" i="36"/>
  <c r="W116" i="36"/>
  <c r="Y116" i="36"/>
  <c r="AA116" i="36"/>
  <c r="AC116" i="36"/>
  <c r="AE116" i="36"/>
  <c r="AG116" i="36"/>
  <c r="AI116" i="36"/>
  <c r="AK116" i="36"/>
  <c r="AM116" i="36"/>
  <c r="AO116" i="36"/>
  <c r="AQ116" i="36"/>
  <c r="AS116" i="36"/>
  <c r="AU116" i="36"/>
  <c r="AW116" i="36"/>
  <c r="AY116" i="36"/>
  <c r="BA116" i="36"/>
  <c r="K117" i="36"/>
  <c r="M117" i="36"/>
  <c r="O117" i="36"/>
  <c r="Q117" i="36"/>
  <c r="S117" i="36"/>
  <c r="U117" i="36"/>
  <c r="W117" i="36"/>
  <c r="Y117" i="36"/>
  <c r="AA117" i="36"/>
  <c r="AC117" i="36"/>
  <c r="AE117" i="36"/>
  <c r="AG117" i="36"/>
  <c r="AI117" i="36"/>
  <c r="AK117" i="36"/>
  <c r="AM117" i="36"/>
  <c r="AO117" i="36"/>
  <c r="AQ117" i="36"/>
  <c r="AS117" i="36"/>
  <c r="AU117" i="36"/>
  <c r="AW117" i="36"/>
  <c r="AY117" i="36"/>
  <c r="BA117" i="36"/>
  <c r="G168" i="14" l="1"/>
  <c r="G167" i="14"/>
  <c r="G92" i="10"/>
  <c r="G91" i="10"/>
  <c r="G170" i="9"/>
  <c r="G169" i="9"/>
  <c r="G224" i="8"/>
  <c r="G225" i="8"/>
  <c r="G104" i="17"/>
  <c r="G103" i="17"/>
  <c r="G187" i="13"/>
  <c r="G186" i="13"/>
  <c r="G163" i="1"/>
  <c r="G162" i="1"/>
  <c r="G175" i="12"/>
  <c r="G174" i="12"/>
  <c r="G170" i="11"/>
  <c r="G169" i="11"/>
  <c r="G217" i="16" l="1"/>
  <c r="G216" i="16"/>
  <c r="G144" i="7"/>
  <c r="G143" i="7"/>
  <c r="G132" i="15" l="1"/>
  <c r="G133" i="15"/>
  <c r="D3" i="41" l="1"/>
  <c r="D4" i="41"/>
  <c r="D2" i="41"/>
  <c r="B57" i="42"/>
  <c r="C56" i="42"/>
  <c r="F46" i="38" l="1"/>
  <c r="E46" i="38"/>
  <c r="D46" i="38"/>
  <c r="C46" i="38"/>
  <c r="F45" i="38"/>
  <c r="E45" i="38"/>
  <c r="D45" i="38"/>
  <c r="C45" i="38"/>
  <c r="F44" i="38"/>
  <c r="E44" i="38"/>
  <c r="D44" i="38"/>
  <c r="C44" i="38"/>
  <c r="F43" i="38"/>
  <c r="E43" i="38"/>
  <c r="D43" i="38"/>
  <c r="C43" i="38"/>
  <c r="F42" i="38"/>
  <c r="E42" i="38"/>
  <c r="D42" i="38"/>
  <c r="C42" i="38"/>
  <c r="F41" i="38"/>
  <c r="E41" i="38"/>
  <c r="D41" i="38"/>
  <c r="C41" i="38"/>
  <c r="F40" i="38"/>
  <c r="E40" i="38"/>
  <c r="D40" i="38"/>
  <c r="C40" i="38"/>
  <c r="F39" i="38"/>
  <c r="E39" i="38"/>
  <c r="D39" i="38"/>
  <c r="C39" i="38"/>
  <c r="F38" i="38"/>
  <c r="E38" i="38"/>
  <c r="D38" i="38"/>
  <c r="C38" i="38"/>
  <c r="F37" i="38"/>
  <c r="E37" i="38"/>
  <c r="D37" i="38"/>
  <c r="C37" i="38"/>
  <c r="F36" i="38"/>
  <c r="E36" i="38"/>
  <c r="D36" i="38"/>
  <c r="C36" i="38"/>
  <c r="F35" i="38"/>
  <c r="E35" i="38"/>
  <c r="D35" i="38"/>
  <c r="C35" i="38"/>
  <c r="I1756" i="36"/>
  <c r="G1756" i="36"/>
  <c r="F1756" i="36"/>
  <c r="C1756" i="36"/>
  <c r="I1755" i="36"/>
  <c r="G1755" i="36"/>
  <c r="F1755" i="36"/>
  <c r="C1755" i="36"/>
  <c r="I1754" i="36"/>
  <c r="G1754" i="36"/>
  <c r="F1754" i="36"/>
  <c r="C1754" i="36"/>
  <c r="I1753" i="36"/>
  <c r="G1753" i="36"/>
  <c r="F1753" i="36"/>
  <c r="C1753" i="36"/>
  <c r="I1752" i="36"/>
  <c r="G1752" i="36"/>
  <c r="F1752" i="36"/>
  <c r="C1752" i="36"/>
  <c r="I1751" i="36"/>
  <c r="G1751" i="36"/>
  <c r="F1751" i="36"/>
  <c r="C1751" i="36"/>
  <c r="I1750" i="36"/>
  <c r="G1750" i="36"/>
  <c r="F1750" i="36"/>
  <c r="C1750" i="36"/>
  <c r="I1749" i="36"/>
  <c r="G1749" i="36"/>
  <c r="F1749" i="36"/>
  <c r="C1749" i="36"/>
  <c r="I1748" i="36"/>
  <c r="G1748" i="36"/>
  <c r="F1748" i="36"/>
  <c r="C1748" i="36"/>
  <c r="I1747" i="36"/>
  <c r="G1747" i="36"/>
  <c r="F1747" i="36"/>
  <c r="C1747" i="36"/>
  <c r="I1746" i="36"/>
  <c r="G1746" i="36"/>
  <c r="F1746" i="36"/>
  <c r="C1746" i="36"/>
  <c r="I1745" i="36"/>
  <c r="G1745" i="36"/>
  <c r="F1745" i="36"/>
  <c r="C1745" i="36"/>
  <c r="I1744" i="36"/>
  <c r="G1744" i="36"/>
  <c r="F1744" i="36"/>
  <c r="C1744" i="36"/>
  <c r="I1743" i="36"/>
  <c r="G1743" i="36"/>
  <c r="F1743" i="36"/>
  <c r="C1743" i="36"/>
  <c r="I1742" i="36"/>
  <c r="G1742" i="36"/>
  <c r="F1742" i="36"/>
  <c r="C1742" i="36"/>
  <c r="I1741" i="36"/>
  <c r="G1741" i="36"/>
  <c r="F1741" i="36"/>
  <c r="C1741" i="36"/>
  <c r="I1740" i="36"/>
  <c r="G1740" i="36"/>
  <c r="F1740" i="36"/>
  <c r="C1740" i="36"/>
  <c r="I1739" i="36"/>
  <c r="G1739" i="36"/>
  <c r="F1739" i="36"/>
  <c r="C1739" i="36"/>
  <c r="I1738" i="36"/>
  <c r="G1738" i="36"/>
  <c r="F1738" i="36"/>
  <c r="C1738" i="36"/>
  <c r="I1737" i="36"/>
  <c r="G1737" i="36"/>
  <c r="F1737" i="36"/>
  <c r="C1737" i="36"/>
  <c r="I1736" i="36"/>
  <c r="G1736" i="36"/>
  <c r="F1736" i="36"/>
  <c r="C1736" i="36"/>
  <c r="I1735" i="36"/>
  <c r="G1735" i="36"/>
  <c r="F1735" i="36"/>
  <c r="C1735" i="36"/>
  <c r="I1734" i="36"/>
  <c r="G1734" i="36"/>
  <c r="F1734" i="36"/>
  <c r="C1734" i="36"/>
  <c r="I1733" i="36"/>
  <c r="G1733" i="36"/>
  <c r="F1733" i="36"/>
  <c r="C1733" i="36"/>
  <c r="I1732" i="36"/>
  <c r="G1732" i="36"/>
  <c r="F1732" i="36"/>
  <c r="C1732" i="36"/>
  <c r="I1731" i="36"/>
  <c r="G1731" i="36"/>
  <c r="F1731" i="36"/>
  <c r="C1731" i="36"/>
  <c r="I1730" i="36"/>
  <c r="G1730" i="36"/>
  <c r="F1730" i="36"/>
  <c r="C1730" i="36"/>
  <c r="I1729" i="36"/>
  <c r="G1729" i="36"/>
  <c r="F1729" i="36"/>
  <c r="C1729" i="36"/>
  <c r="I1728" i="36"/>
  <c r="G1728" i="36"/>
  <c r="F1728" i="36"/>
  <c r="C1728" i="36"/>
  <c r="I1727" i="36"/>
  <c r="G1727" i="36"/>
  <c r="F1727" i="36"/>
  <c r="C1727" i="36"/>
  <c r="I1726" i="36"/>
  <c r="G1726" i="36"/>
  <c r="F1726" i="36"/>
  <c r="C1726" i="36"/>
  <c r="I1725" i="36"/>
  <c r="G1725" i="36"/>
  <c r="F1725" i="36"/>
  <c r="C1725" i="36"/>
  <c r="I1724" i="36"/>
  <c r="G1724" i="36"/>
  <c r="F1724" i="36"/>
  <c r="C1724" i="36"/>
  <c r="I1723" i="36"/>
  <c r="G1723" i="36"/>
  <c r="F1723" i="36"/>
  <c r="C1723" i="36"/>
  <c r="I1722" i="36"/>
  <c r="G1722" i="36"/>
  <c r="F1722" i="36"/>
  <c r="C1722" i="36"/>
  <c r="I1721" i="36"/>
  <c r="G1721" i="36"/>
  <c r="F1721" i="36"/>
  <c r="C1721" i="36"/>
  <c r="I1720" i="36"/>
  <c r="G1720" i="36"/>
  <c r="F1720" i="36"/>
  <c r="C1720" i="36"/>
  <c r="I1719" i="36"/>
  <c r="G1719" i="36"/>
  <c r="F1719" i="36"/>
  <c r="C1719" i="36"/>
  <c r="I1718" i="36"/>
  <c r="G1718" i="36"/>
  <c r="F1718" i="36"/>
  <c r="C1718" i="36"/>
  <c r="I1717" i="36"/>
  <c r="G1717" i="36"/>
  <c r="F1717" i="36"/>
  <c r="C1717" i="36"/>
  <c r="I1716" i="36"/>
  <c r="G1716" i="36"/>
  <c r="F1716" i="36"/>
  <c r="C1716" i="36"/>
  <c r="I1715" i="36"/>
  <c r="G1715" i="36"/>
  <c r="F1715" i="36"/>
  <c r="C1715" i="36"/>
  <c r="I1714" i="36"/>
  <c r="G1714" i="36"/>
  <c r="F1714" i="36"/>
  <c r="C1714" i="36"/>
  <c r="I1713" i="36"/>
  <c r="G1713" i="36"/>
  <c r="F1713" i="36"/>
  <c r="C1713" i="36"/>
  <c r="I1712" i="36"/>
  <c r="G1712" i="36"/>
  <c r="F1712" i="36"/>
  <c r="C1712" i="36"/>
  <c r="I1711" i="36"/>
  <c r="G1711" i="36"/>
  <c r="F1711" i="36"/>
  <c r="C1711" i="36"/>
  <c r="I1710" i="36"/>
  <c r="G1710" i="36"/>
  <c r="F1710" i="36"/>
  <c r="C1710" i="36"/>
  <c r="I1709" i="36"/>
  <c r="G1709" i="36"/>
  <c r="F1709" i="36"/>
  <c r="C1709" i="36"/>
  <c r="I1708" i="36"/>
  <c r="G1708" i="36"/>
  <c r="F1708" i="36"/>
  <c r="C1708" i="36"/>
  <c r="I1707" i="36"/>
  <c r="G1707" i="36"/>
  <c r="F1707" i="36"/>
  <c r="C1707" i="36"/>
  <c r="I1706" i="36"/>
  <c r="G1706" i="36"/>
  <c r="F1706" i="36"/>
  <c r="C1706" i="36"/>
  <c r="I1705" i="36"/>
  <c r="G1705" i="36"/>
  <c r="F1705" i="36"/>
  <c r="C1705" i="36"/>
  <c r="I1704" i="36"/>
  <c r="G1704" i="36"/>
  <c r="F1704" i="36"/>
  <c r="C1704" i="36"/>
  <c r="I1703" i="36"/>
  <c r="G1703" i="36"/>
  <c r="F1703" i="36"/>
  <c r="C1703" i="36"/>
  <c r="I1702" i="36"/>
  <c r="G1702" i="36"/>
  <c r="F1702" i="36"/>
  <c r="C1702" i="36"/>
  <c r="I1701" i="36"/>
  <c r="G1701" i="36"/>
  <c r="F1701" i="36"/>
  <c r="C1701" i="36"/>
  <c r="I1700" i="36"/>
  <c r="G1700" i="36"/>
  <c r="F1700" i="36"/>
  <c r="C1700" i="36"/>
  <c r="I1699" i="36"/>
  <c r="G1699" i="36"/>
  <c r="F1699" i="36"/>
  <c r="C1699" i="36"/>
  <c r="I1698" i="36"/>
  <c r="G1698" i="36"/>
  <c r="F1698" i="36"/>
  <c r="C1698" i="36"/>
  <c r="I1697" i="36"/>
  <c r="G1697" i="36"/>
  <c r="F1697" i="36"/>
  <c r="C1697" i="36"/>
  <c r="I1696" i="36"/>
  <c r="G1696" i="36"/>
  <c r="F1696" i="36"/>
  <c r="C1696" i="36"/>
  <c r="I1695" i="36"/>
  <c r="G1695" i="36"/>
  <c r="F1695" i="36"/>
  <c r="C1695" i="36"/>
  <c r="I1694" i="36"/>
  <c r="G1694" i="36"/>
  <c r="F1694" i="36"/>
  <c r="C1694" i="36"/>
  <c r="I1693" i="36"/>
  <c r="G1693" i="36"/>
  <c r="F1693" i="36"/>
  <c r="C1693" i="36"/>
  <c r="I1692" i="36"/>
  <c r="G1692" i="36"/>
  <c r="F1692" i="36"/>
  <c r="C1692" i="36"/>
  <c r="I1691" i="36"/>
  <c r="G1691" i="36"/>
  <c r="F1691" i="36"/>
  <c r="C1691" i="36"/>
  <c r="I1690" i="36"/>
  <c r="G1690" i="36"/>
  <c r="F1690" i="36"/>
  <c r="C1690" i="36"/>
  <c r="I1689" i="36"/>
  <c r="G1689" i="36"/>
  <c r="F1689" i="36"/>
  <c r="C1689" i="36"/>
  <c r="I1688" i="36"/>
  <c r="G1688" i="36"/>
  <c r="F1688" i="36"/>
  <c r="C1688" i="36"/>
  <c r="I1687" i="36"/>
  <c r="G1687" i="36"/>
  <c r="F1687" i="36"/>
  <c r="C1687" i="36"/>
  <c r="I1686" i="36"/>
  <c r="G1686" i="36"/>
  <c r="F1686" i="36"/>
  <c r="C1686" i="36"/>
  <c r="I1685" i="36"/>
  <c r="G1685" i="36"/>
  <c r="F1685" i="36"/>
  <c r="C1685" i="36"/>
  <c r="I1684" i="36"/>
  <c r="G1684" i="36"/>
  <c r="F1684" i="36"/>
  <c r="C1684" i="36"/>
  <c r="I1683" i="36"/>
  <c r="G1683" i="36"/>
  <c r="F1683" i="36"/>
  <c r="C1683" i="36"/>
  <c r="I1682" i="36"/>
  <c r="G1682" i="36"/>
  <c r="F1682" i="36"/>
  <c r="C1682" i="36"/>
  <c r="I1681" i="36"/>
  <c r="G1681" i="36"/>
  <c r="F1681" i="36"/>
  <c r="C1681" i="36"/>
  <c r="I1680" i="36"/>
  <c r="G1680" i="36"/>
  <c r="F1680" i="36"/>
  <c r="C1680" i="36"/>
  <c r="I1679" i="36"/>
  <c r="G1679" i="36"/>
  <c r="F1679" i="36"/>
  <c r="C1679" i="36"/>
  <c r="I1678" i="36"/>
  <c r="G1678" i="36"/>
  <c r="F1678" i="36"/>
  <c r="C1678" i="36"/>
  <c r="I1677" i="36"/>
  <c r="G1677" i="36"/>
  <c r="F1677" i="36"/>
  <c r="C1677" i="36"/>
  <c r="I1676" i="36"/>
  <c r="G1676" i="36"/>
  <c r="F1676" i="36"/>
  <c r="C1676" i="36"/>
  <c r="I1675" i="36"/>
  <c r="G1675" i="36"/>
  <c r="F1675" i="36"/>
  <c r="C1675" i="36"/>
  <c r="I1674" i="36"/>
  <c r="G1674" i="36"/>
  <c r="F1674" i="36"/>
  <c r="C1674" i="36"/>
  <c r="I1673" i="36"/>
  <c r="G1673" i="36"/>
  <c r="F1673" i="36"/>
  <c r="C1673" i="36"/>
  <c r="I1672" i="36"/>
  <c r="G1672" i="36"/>
  <c r="F1672" i="36"/>
  <c r="C1672" i="36"/>
  <c r="I1671" i="36"/>
  <c r="G1671" i="36"/>
  <c r="F1671" i="36"/>
  <c r="C1671" i="36"/>
  <c r="I1670" i="36"/>
  <c r="G1670" i="36"/>
  <c r="F1670" i="36"/>
  <c r="C1670" i="36"/>
  <c r="I1669" i="36"/>
  <c r="G1669" i="36"/>
  <c r="F1669" i="36"/>
  <c r="C1669" i="36"/>
  <c r="I1668" i="36"/>
  <c r="G1668" i="36"/>
  <c r="F1668" i="36"/>
  <c r="C1668" i="36"/>
  <c r="I1667" i="36"/>
  <c r="G1667" i="36"/>
  <c r="F1667" i="36"/>
  <c r="C1667" i="36"/>
  <c r="I1666" i="36"/>
  <c r="G1666" i="36"/>
  <c r="F1666" i="36"/>
  <c r="C1666" i="36"/>
  <c r="I1665" i="36"/>
  <c r="G1665" i="36"/>
  <c r="F1665" i="36"/>
  <c r="C1665" i="36"/>
  <c r="I1664" i="36"/>
  <c r="G1664" i="36"/>
  <c r="F1664" i="36"/>
  <c r="C1664" i="36"/>
  <c r="I1663" i="36"/>
  <c r="G1663" i="36"/>
  <c r="F1663" i="36"/>
  <c r="C1663" i="36"/>
  <c r="I1662" i="36"/>
  <c r="G1662" i="36"/>
  <c r="F1662" i="36"/>
  <c r="C1662" i="36"/>
  <c r="I1661" i="36"/>
  <c r="G1661" i="36"/>
  <c r="F1661" i="36"/>
  <c r="C1661" i="36"/>
  <c r="I1660" i="36"/>
  <c r="G1660" i="36"/>
  <c r="F1660" i="36"/>
  <c r="C1660" i="36"/>
  <c r="I1659" i="36"/>
  <c r="G1659" i="36"/>
  <c r="F1659" i="36"/>
  <c r="C1659" i="36"/>
  <c r="I1658" i="36"/>
  <c r="G1658" i="36"/>
  <c r="F1658" i="36"/>
  <c r="C1658" i="36"/>
  <c r="I1657" i="36"/>
  <c r="G1657" i="36"/>
  <c r="F1657" i="36"/>
  <c r="C1657" i="36"/>
  <c r="I1656" i="36"/>
  <c r="G1656" i="36"/>
  <c r="F1656" i="36"/>
  <c r="C1656" i="36"/>
  <c r="I1655" i="36"/>
  <c r="G1655" i="36"/>
  <c r="F1655" i="36"/>
  <c r="C1655" i="36"/>
  <c r="I1654" i="36"/>
  <c r="G1654" i="36"/>
  <c r="F1654" i="36"/>
  <c r="C1654" i="36"/>
  <c r="I1653" i="36"/>
  <c r="G1653" i="36"/>
  <c r="F1653" i="36"/>
  <c r="C1653" i="36"/>
  <c r="I1652" i="36"/>
  <c r="G1652" i="36"/>
  <c r="F1652" i="36"/>
  <c r="C1652" i="36"/>
  <c r="I1651" i="36"/>
  <c r="G1651" i="36"/>
  <c r="F1651" i="36"/>
  <c r="C1651" i="36"/>
  <c r="I1650" i="36"/>
  <c r="G1650" i="36"/>
  <c r="F1650" i="36"/>
  <c r="C1650" i="36"/>
  <c r="I1649" i="36"/>
  <c r="G1649" i="36"/>
  <c r="F1649" i="36"/>
  <c r="C1649" i="36"/>
  <c r="I1648" i="36"/>
  <c r="G1648" i="36"/>
  <c r="F1648" i="36"/>
  <c r="C1648" i="36"/>
  <c r="I1647" i="36"/>
  <c r="G1647" i="36"/>
  <c r="F1647" i="36"/>
  <c r="C1647" i="36"/>
  <c r="I1646" i="36"/>
  <c r="G1646" i="36"/>
  <c r="F1646" i="36"/>
  <c r="C1646" i="36"/>
  <c r="I1645" i="36"/>
  <c r="G1645" i="36"/>
  <c r="F1645" i="36"/>
  <c r="C1645" i="36"/>
  <c r="I1644" i="36"/>
  <c r="G1644" i="36"/>
  <c r="F1644" i="36"/>
  <c r="C1644" i="36"/>
  <c r="I1643" i="36"/>
  <c r="G1643" i="36"/>
  <c r="F1643" i="36"/>
  <c r="C1643" i="36"/>
  <c r="I1642" i="36"/>
  <c r="G1642" i="36"/>
  <c r="F1642" i="36"/>
  <c r="C1642" i="36"/>
  <c r="I1641" i="36"/>
  <c r="G1641" i="36"/>
  <c r="F1641" i="36"/>
  <c r="C1641" i="36"/>
  <c r="I1640" i="36"/>
  <c r="G1640" i="36"/>
  <c r="F1640" i="36"/>
  <c r="C1640" i="36"/>
  <c r="I1639" i="36"/>
  <c r="G1639" i="36"/>
  <c r="F1639" i="36"/>
  <c r="C1639" i="36"/>
  <c r="I1638" i="36"/>
  <c r="G1638" i="36"/>
  <c r="F1638" i="36"/>
  <c r="C1638" i="36"/>
  <c r="I1637" i="36"/>
  <c r="G1637" i="36"/>
  <c r="F1637" i="36"/>
  <c r="C1637" i="36"/>
  <c r="I1636" i="36"/>
  <c r="G1636" i="36"/>
  <c r="F1636" i="36"/>
  <c r="C1636" i="36"/>
  <c r="I1635" i="36"/>
  <c r="G1635" i="36"/>
  <c r="F1635" i="36"/>
  <c r="C1635" i="36"/>
  <c r="I1634" i="36"/>
  <c r="G1634" i="36"/>
  <c r="F1634" i="36"/>
  <c r="C1634" i="36"/>
  <c r="I1633" i="36"/>
  <c r="G1633" i="36"/>
  <c r="F1633" i="36"/>
  <c r="C1633" i="36"/>
  <c r="I1632" i="36"/>
  <c r="G1632" i="36"/>
  <c r="F1632" i="36"/>
  <c r="C1632" i="36"/>
  <c r="I1631" i="36"/>
  <c r="G1631" i="36"/>
  <c r="F1631" i="36"/>
  <c r="C1631" i="36"/>
  <c r="I1630" i="36"/>
  <c r="G1630" i="36"/>
  <c r="F1630" i="36"/>
  <c r="C1630" i="36"/>
  <c r="I1629" i="36"/>
  <c r="G1629" i="36"/>
  <c r="F1629" i="36"/>
  <c r="C1629" i="36"/>
  <c r="I1628" i="36"/>
  <c r="G1628" i="36"/>
  <c r="F1628" i="36"/>
  <c r="C1628" i="36"/>
  <c r="I1627" i="36"/>
  <c r="G1627" i="36"/>
  <c r="F1627" i="36"/>
  <c r="C1627" i="36"/>
  <c r="I1626" i="36"/>
  <c r="G1626" i="36"/>
  <c r="F1626" i="36"/>
  <c r="C1626" i="36"/>
  <c r="I1625" i="36"/>
  <c r="G1625" i="36"/>
  <c r="F1625" i="36"/>
  <c r="C1625" i="36"/>
  <c r="I1624" i="36"/>
  <c r="G1624" i="36"/>
  <c r="F1624" i="36"/>
  <c r="C1624" i="36"/>
  <c r="I1623" i="36"/>
  <c r="G1623" i="36"/>
  <c r="F1623" i="36"/>
  <c r="C1623" i="36"/>
  <c r="I1622" i="36"/>
  <c r="G1622" i="36"/>
  <c r="F1622" i="36"/>
  <c r="C1622" i="36"/>
  <c r="I1621" i="36"/>
  <c r="G1621" i="36"/>
  <c r="F1621" i="36"/>
  <c r="C1621" i="36"/>
  <c r="I1620" i="36"/>
  <c r="G1620" i="36"/>
  <c r="F1620" i="36"/>
  <c r="C1620" i="36"/>
  <c r="I1619" i="36"/>
  <c r="G1619" i="36"/>
  <c r="F1619" i="36"/>
  <c r="C1619" i="36"/>
  <c r="I1618" i="36"/>
  <c r="G1618" i="36"/>
  <c r="F1618" i="36"/>
  <c r="C1618" i="36"/>
  <c r="I1617" i="36"/>
  <c r="G1617" i="36"/>
  <c r="F1617" i="36"/>
  <c r="C1617" i="36"/>
  <c r="I1616" i="36"/>
  <c r="G1616" i="36"/>
  <c r="F1616" i="36"/>
  <c r="C1616" i="36"/>
  <c r="I1615" i="36"/>
  <c r="G1615" i="36"/>
  <c r="F1615" i="36"/>
  <c r="C1615" i="36"/>
  <c r="I1614" i="36"/>
  <c r="G1614" i="36"/>
  <c r="F1614" i="36"/>
  <c r="C1614" i="36"/>
  <c r="I1613" i="36"/>
  <c r="G1613" i="36"/>
  <c r="F1613" i="36"/>
  <c r="C1613" i="36"/>
  <c r="I1612" i="36"/>
  <c r="G1612" i="36"/>
  <c r="F1612" i="36"/>
  <c r="C1612" i="36"/>
  <c r="I1611" i="36"/>
  <c r="G1611" i="36"/>
  <c r="F1611" i="36"/>
  <c r="C1611" i="36"/>
  <c r="I1610" i="36"/>
  <c r="G1610" i="36"/>
  <c r="F1610" i="36"/>
  <c r="C1610" i="36"/>
  <c r="I1609" i="36"/>
  <c r="G1609" i="36"/>
  <c r="F1609" i="36"/>
  <c r="C1609" i="36"/>
  <c r="I1608" i="36"/>
  <c r="G1608" i="36"/>
  <c r="F1608" i="36"/>
  <c r="C1608" i="36"/>
  <c r="I1607" i="36"/>
  <c r="G1607" i="36"/>
  <c r="F1607" i="36"/>
  <c r="C1607" i="36"/>
  <c r="I1606" i="36"/>
  <c r="G1606" i="36"/>
  <c r="F1606" i="36"/>
  <c r="C1606" i="36"/>
  <c r="I1605" i="36"/>
  <c r="G1605" i="36"/>
  <c r="F1605" i="36"/>
  <c r="C1605" i="36"/>
  <c r="I1604" i="36"/>
  <c r="G1604" i="36"/>
  <c r="F1604" i="36"/>
  <c r="C1604" i="36"/>
  <c r="I1603" i="36"/>
  <c r="G1603" i="36"/>
  <c r="F1603" i="36"/>
  <c r="C1603" i="36"/>
  <c r="I1602" i="36"/>
  <c r="G1602" i="36"/>
  <c r="F1602" i="36"/>
  <c r="C1602" i="36"/>
  <c r="I1601" i="36"/>
  <c r="G1601" i="36"/>
  <c r="F1601" i="36"/>
  <c r="C1601" i="36"/>
  <c r="I1600" i="36"/>
  <c r="G1600" i="36"/>
  <c r="F1600" i="36"/>
  <c r="C1600" i="36"/>
  <c r="I1599" i="36"/>
  <c r="G1599" i="36"/>
  <c r="F1599" i="36"/>
  <c r="C1599" i="36"/>
  <c r="I1598" i="36"/>
  <c r="G1598" i="36"/>
  <c r="F1598" i="36"/>
  <c r="C1598" i="36"/>
  <c r="I1597" i="36"/>
  <c r="G1597" i="36"/>
  <c r="F1597" i="36"/>
  <c r="C1597" i="36"/>
  <c r="I1596" i="36"/>
  <c r="G1596" i="36"/>
  <c r="F1596" i="36"/>
  <c r="C1596" i="36"/>
  <c r="I1595" i="36"/>
  <c r="G1595" i="36"/>
  <c r="F1595" i="36"/>
  <c r="C1595" i="36"/>
  <c r="I1594" i="36"/>
  <c r="G1594" i="36"/>
  <c r="F1594" i="36"/>
  <c r="C1594" i="36"/>
  <c r="I1593" i="36"/>
  <c r="G1593" i="36"/>
  <c r="F1593" i="36"/>
  <c r="C1593" i="36"/>
  <c r="I1592" i="36"/>
  <c r="G1592" i="36"/>
  <c r="F1592" i="36"/>
  <c r="C1592" i="36"/>
  <c r="I1591" i="36"/>
  <c r="G1591" i="36"/>
  <c r="F1591" i="36"/>
  <c r="C1591" i="36"/>
  <c r="BA1590" i="36"/>
  <c r="AY1590" i="36"/>
  <c r="AW1590" i="36"/>
  <c r="AU1590" i="36"/>
  <c r="AS1590" i="36"/>
  <c r="AQ1590" i="36"/>
  <c r="AO1590" i="36"/>
  <c r="AM1590" i="36"/>
  <c r="AK1590" i="36"/>
  <c r="AI1590" i="36"/>
  <c r="AG1590" i="36"/>
  <c r="AE1590" i="36"/>
  <c r="AC1590" i="36"/>
  <c r="AA1590" i="36"/>
  <c r="Y1590" i="36"/>
  <c r="W1590" i="36"/>
  <c r="U1590" i="36"/>
  <c r="S1590" i="36"/>
  <c r="Q1590" i="36"/>
  <c r="O1590" i="36"/>
  <c r="M1590" i="36"/>
  <c r="K1590" i="36"/>
  <c r="I1590" i="36"/>
  <c r="G1590" i="36"/>
  <c r="F1590" i="36"/>
  <c r="C1590" i="36"/>
  <c r="I1585" i="36"/>
  <c r="G1585" i="36"/>
  <c r="F1585" i="36"/>
  <c r="C1585" i="36"/>
  <c r="I1584" i="36"/>
  <c r="G1584" i="36"/>
  <c r="F1584" i="36"/>
  <c r="C1584" i="36"/>
  <c r="I1583" i="36"/>
  <c r="G1583" i="36"/>
  <c r="F1583" i="36"/>
  <c r="C1583" i="36"/>
  <c r="I1582" i="36"/>
  <c r="G1582" i="36"/>
  <c r="F1582" i="36"/>
  <c r="C1582" i="36"/>
  <c r="I1581" i="36"/>
  <c r="G1581" i="36"/>
  <c r="F1581" i="36"/>
  <c r="C1581" i="36"/>
  <c r="I1580" i="36"/>
  <c r="G1580" i="36"/>
  <c r="F1580" i="36"/>
  <c r="C1580" i="36"/>
  <c r="I1579" i="36"/>
  <c r="G1579" i="36"/>
  <c r="F1579" i="36"/>
  <c r="C1579" i="36"/>
  <c r="I1578" i="36"/>
  <c r="G1578" i="36"/>
  <c r="F1578" i="36"/>
  <c r="C1578" i="36"/>
  <c r="I1577" i="36"/>
  <c r="G1577" i="36"/>
  <c r="F1577" i="36"/>
  <c r="C1577" i="36"/>
  <c r="I1576" i="36"/>
  <c r="G1576" i="36"/>
  <c r="F1576" i="36"/>
  <c r="C1576" i="36"/>
  <c r="I1575" i="36"/>
  <c r="G1575" i="36"/>
  <c r="F1575" i="36"/>
  <c r="C1575" i="36"/>
  <c r="I1574" i="36"/>
  <c r="G1574" i="36"/>
  <c r="F1574" i="36"/>
  <c r="C1574" i="36"/>
  <c r="I1573" i="36"/>
  <c r="G1573" i="36"/>
  <c r="F1573" i="36"/>
  <c r="C1573" i="36"/>
  <c r="I1572" i="36"/>
  <c r="G1572" i="36"/>
  <c r="F1572" i="36"/>
  <c r="C1572" i="36"/>
  <c r="I1571" i="36"/>
  <c r="G1571" i="36"/>
  <c r="F1571" i="36"/>
  <c r="C1571" i="36"/>
  <c r="I1570" i="36"/>
  <c r="G1570" i="36"/>
  <c r="F1570" i="36"/>
  <c r="C1570" i="36"/>
  <c r="I1569" i="36"/>
  <c r="G1569" i="36"/>
  <c r="F1569" i="36"/>
  <c r="C1569" i="36"/>
  <c r="I1568" i="36"/>
  <c r="G1568" i="36"/>
  <c r="F1568" i="36"/>
  <c r="C1568" i="36"/>
  <c r="I1567" i="36"/>
  <c r="G1567" i="36"/>
  <c r="F1567" i="36"/>
  <c r="C1567" i="36"/>
  <c r="I1566" i="36"/>
  <c r="G1566" i="36"/>
  <c r="F1566" i="36"/>
  <c r="C1566" i="36"/>
  <c r="I1565" i="36"/>
  <c r="G1565" i="36"/>
  <c r="F1565" i="36"/>
  <c r="C1565" i="36"/>
  <c r="I1564" i="36"/>
  <c r="G1564" i="36"/>
  <c r="F1564" i="36"/>
  <c r="C1564" i="36"/>
  <c r="I1563" i="36"/>
  <c r="G1563" i="36"/>
  <c r="F1563" i="36"/>
  <c r="C1563" i="36"/>
  <c r="I1562" i="36"/>
  <c r="G1562" i="36"/>
  <c r="F1562" i="36"/>
  <c r="C1562" i="36"/>
  <c r="I1561" i="36"/>
  <c r="G1561" i="36"/>
  <c r="F1561" i="36"/>
  <c r="C1561" i="36"/>
  <c r="I1560" i="36"/>
  <c r="G1560" i="36"/>
  <c r="F1560" i="36"/>
  <c r="C1560" i="36"/>
  <c r="I1559" i="36"/>
  <c r="G1559" i="36"/>
  <c r="F1559" i="36"/>
  <c r="C1559" i="36"/>
  <c r="I1558" i="36"/>
  <c r="G1558" i="36"/>
  <c r="F1558" i="36"/>
  <c r="C1558" i="36"/>
  <c r="I1557" i="36"/>
  <c r="G1557" i="36"/>
  <c r="F1557" i="36"/>
  <c r="C1557" i="36"/>
  <c r="I1556" i="36"/>
  <c r="G1556" i="36"/>
  <c r="F1556" i="36"/>
  <c r="C1556" i="36"/>
  <c r="I1555" i="36"/>
  <c r="G1555" i="36"/>
  <c r="F1555" i="36"/>
  <c r="C1555" i="36"/>
  <c r="I1554" i="36"/>
  <c r="G1554" i="36"/>
  <c r="F1554" i="36"/>
  <c r="C1554" i="36"/>
  <c r="I1553" i="36"/>
  <c r="G1553" i="36"/>
  <c r="F1553" i="36"/>
  <c r="C1553" i="36"/>
  <c r="I1552" i="36"/>
  <c r="G1552" i="36"/>
  <c r="F1552" i="36"/>
  <c r="C1552" i="36"/>
  <c r="I1551" i="36"/>
  <c r="G1551" i="36"/>
  <c r="F1551" i="36"/>
  <c r="C1551" i="36"/>
  <c r="I1550" i="36"/>
  <c r="G1550" i="36"/>
  <c r="F1550" i="36"/>
  <c r="C1550" i="36"/>
  <c r="I1549" i="36"/>
  <c r="G1549" i="36"/>
  <c r="F1549" i="36"/>
  <c r="C1549" i="36"/>
  <c r="I1548" i="36"/>
  <c r="G1548" i="36"/>
  <c r="F1548" i="36"/>
  <c r="C1548" i="36"/>
  <c r="I1547" i="36"/>
  <c r="G1547" i="36"/>
  <c r="F1547" i="36"/>
  <c r="C1547" i="36"/>
  <c r="I1546" i="36"/>
  <c r="G1546" i="36"/>
  <c r="F1546" i="36"/>
  <c r="C1546" i="36"/>
  <c r="I1545" i="36"/>
  <c r="G1545" i="36"/>
  <c r="F1545" i="36"/>
  <c r="C1545" i="36"/>
  <c r="I1544" i="36"/>
  <c r="G1544" i="36"/>
  <c r="F1544" i="36"/>
  <c r="C1544" i="36"/>
  <c r="I1543" i="36"/>
  <c r="G1543" i="36"/>
  <c r="F1543" i="36"/>
  <c r="C1543" i="36"/>
  <c r="I1542" i="36"/>
  <c r="G1542" i="36"/>
  <c r="F1542" i="36"/>
  <c r="C1542" i="36"/>
  <c r="I1541" i="36"/>
  <c r="G1541" i="36"/>
  <c r="F1541" i="36"/>
  <c r="C1541" i="36"/>
  <c r="I1540" i="36"/>
  <c r="G1540" i="36"/>
  <c r="F1540" i="36"/>
  <c r="C1540" i="36"/>
  <c r="I1539" i="36"/>
  <c r="G1539" i="36"/>
  <c r="F1539" i="36"/>
  <c r="C1539" i="36"/>
  <c r="I1538" i="36"/>
  <c r="G1538" i="36"/>
  <c r="F1538" i="36"/>
  <c r="C1538" i="36"/>
  <c r="I1537" i="36"/>
  <c r="G1537" i="36"/>
  <c r="F1537" i="36"/>
  <c r="C1537" i="36"/>
  <c r="I1536" i="36"/>
  <c r="G1536" i="36"/>
  <c r="F1536" i="36"/>
  <c r="C1536" i="36"/>
  <c r="I1535" i="36"/>
  <c r="G1535" i="36"/>
  <c r="F1535" i="36"/>
  <c r="C1535" i="36"/>
  <c r="I1534" i="36"/>
  <c r="G1534" i="36"/>
  <c r="F1534" i="36"/>
  <c r="C1534" i="36"/>
  <c r="I1533" i="36"/>
  <c r="G1533" i="36"/>
  <c r="F1533" i="36"/>
  <c r="C1533" i="36"/>
  <c r="I1532" i="36"/>
  <c r="G1532" i="36"/>
  <c r="F1532" i="36"/>
  <c r="C1532" i="36"/>
  <c r="I1531" i="36"/>
  <c r="G1531" i="36"/>
  <c r="F1531" i="36"/>
  <c r="C1531" i="36"/>
  <c r="I1530" i="36"/>
  <c r="G1530" i="36"/>
  <c r="F1530" i="36"/>
  <c r="C1530" i="36"/>
  <c r="I1529" i="36"/>
  <c r="G1529" i="36"/>
  <c r="F1529" i="36"/>
  <c r="C1529" i="36"/>
  <c r="I1528" i="36"/>
  <c r="G1528" i="36"/>
  <c r="F1528" i="36"/>
  <c r="C1528" i="36"/>
  <c r="I1527" i="36"/>
  <c r="G1527" i="36"/>
  <c r="F1527" i="36"/>
  <c r="C1527" i="36"/>
  <c r="I1526" i="36"/>
  <c r="G1526" i="36"/>
  <c r="F1526" i="36"/>
  <c r="C1526" i="36"/>
  <c r="I1525" i="36"/>
  <c r="G1525" i="36"/>
  <c r="F1525" i="36"/>
  <c r="C1525" i="36"/>
  <c r="I1524" i="36"/>
  <c r="G1524" i="36"/>
  <c r="F1524" i="36"/>
  <c r="C1524" i="36"/>
  <c r="I1523" i="36"/>
  <c r="G1523" i="36"/>
  <c r="F1523" i="36"/>
  <c r="C1523" i="36"/>
  <c r="I1522" i="36"/>
  <c r="G1522" i="36"/>
  <c r="F1522" i="36"/>
  <c r="C1522" i="36"/>
  <c r="I1521" i="36"/>
  <c r="G1521" i="36"/>
  <c r="F1521" i="36"/>
  <c r="C1521" i="36"/>
  <c r="I1520" i="36"/>
  <c r="G1520" i="36"/>
  <c r="F1520" i="36"/>
  <c r="C1520" i="36"/>
  <c r="I1519" i="36"/>
  <c r="G1519" i="36"/>
  <c r="F1519" i="36"/>
  <c r="C1519" i="36"/>
  <c r="I1518" i="36"/>
  <c r="G1518" i="36"/>
  <c r="F1518" i="36"/>
  <c r="C1518" i="36"/>
  <c r="I1517" i="36"/>
  <c r="G1517" i="36"/>
  <c r="F1517" i="36"/>
  <c r="C1517" i="36"/>
  <c r="I1516" i="36"/>
  <c r="G1516" i="36"/>
  <c r="F1516" i="36"/>
  <c r="C1516" i="36"/>
  <c r="I1515" i="36"/>
  <c r="G1515" i="36"/>
  <c r="F1515" i="36"/>
  <c r="C1515" i="36"/>
  <c r="I1514" i="36"/>
  <c r="G1514" i="36"/>
  <c r="F1514" i="36"/>
  <c r="C1514" i="36"/>
  <c r="I1513" i="36"/>
  <c r="G1513" i="36"/>
  <c r="F1513" i="36"/>
  <c r="C1513" i="36"/>
  <c r="I1512" i="36"/>
  <c r="G1512" i="36"/>
  <c r="F1512" i="36"/>
  <c r="C1512" i="36"/>
  <c r="I1511" i="36"/>
  <c r="G1511" i="36"/>
  <c r="F1511" i="36"/>
  <c r="C1511" i="36"/>
  <c r="I1510" i="36"/>
  <c r="G1510" i="36"/>
  <c r="F1510" i="36"/>
  <c r="C1510" i="36"/>
  <c r="I1509" i="36"/>
  <c r="G1509" i="36"/>
  <c r="F1509" i="36"/>
  <c r="C1509" i="36"/>
  <c r="I1508" i="36"/>
  <c r="G1508" i="36"/>
  <c r="F1508" i="36"/>
  <c r="C1508" i="36"/>
  <c r="I1507" i="36"/>
  <c r="G1507" i="36"/>
  <c r="F1507" i="36"/>
  <c r="C1507" i="36"/>
  <c r="I1506" i="36"/>
  <c r="G1506" i="36"/>
  <c r="F1506" i="36"/>
  <c r="C1506" i="36"/>
  <c r="I1505" i="36"/>
  <c r="G1505" i="36"/>
  <c r="F1505" i="36"/>
  <c r="C1505" i="36"/>
  <c r="I1504" i="36"/>
  <c r="G1504" i="36"/>
  <c r="F1504" i="36"/>
  <c r="C1504" i="36"/>
  <c r="I1503" i="36"/>
  <c r="G1503" i="36"/>
  <c r="F1503" i="36"/>
  <c r="C1503" i="36"/>
  <c r="I1502" i="36"/>
  <c r="G1502" i="36"/>
  <c r="F1502" i="36"/>
  <c r="C1502" i="36"/>
  <c r="I1501" i="36"/>
  <c r="G1501" i="36"/>
  <c r="F1501" i="36"/>
  <c r="C1501" i="36"/>
  <c r="I1500" i="36"/>
  <c r="G1500" i="36"/>
  <c r="F1500" i="36"/>
  <c r="C1500" i="36"/>
  <c r="I1499" i="36"/>
  <c r="G1499" i="36"/>
  <c r="F1499" i="36"/>
  <c r="C1499" i="36"/>
  <c r="I1498" i="36"/>
  <c r="G1498" i="36"/>
  <c r="F1498" i="36"/>
  <c r="C1498" i="36"/>
  <c r="I1497" i="36"/>
  <c r="G1497" i="36"/>
  <c r="F1497" i="36"/>
  <c r="C1497" i="36"/>
  <c r="I1496" i="36"/>
  <c r="G1496" i="36"/>
  <c r="F1496" i="36"/>
  <c r="C1496" i="36"/>
  <c r="I1495" i="36"/>
  <c r="G1495" i="36"/>
  <c r="F1495" i="36"/>
  <c r="C1495" i="36"/>
  <c r="I1494" i="36"/>
  <c r="G1494" i="36"/>
  <c r="F1494" i="36"/>
  <c r="C1494" i="36"/>
  <c r="I1493" i="36"/>
  <c r="G1493" i="36"/>
  <c r="F1493" i="36"/>
  <c r="C1493" i="36"/>
  <c r="I1492" i="36"/>
  <c r="G1492" i="36"/>
  <c r="F1492" i="36"/>
  <c r="C1492" i="36"/>
  <c r="I1491" i="36"/>
  <c r="G1491" i="36"/>
  <c r="F1491" i="36"/>
  <c r="C1491" i="36"/>
  <c r="I1490" i="36"/>
  <c r="G1490" i="36"/>
  <c r="F1490" i="36"/>
  <c r="C1490" i="36"/>
  <c r="I1489" i="36"/>
  <c r="G1489" i="36"/>
  <c r="F1489" i="36"/>
  <c r="C1489" i="36"/>
  <c r="I1488" i="36"/>
  <c r="G1488" i="36"/>
  <c r="F1488" i="36"/>
  <c r="C1488" i="36"/>
  <c r="I1487" i="36"/>
  <c r="G1487" i="36"/>
  <c r="F1487" i="36"/>
  <c r="C1487" i="36"/>
  <c r="I1486" i="36"/>
  <c r="G1486" i="36"/>
  <c r="F1486" i="36"/>
  <c r="C1486" i="36"/>
  <c r="I1485" i="36"/>
  <c r="G1485" i="36"/>
  <c r="F1485" i="36"/>
  <c r="C1485" i="36"/>
  <c r="I1484" i="36"/>
  <c r="G1484" i="36"/>
  <c r="F1484" i="36"/>
  <c r="C1484" i="36"/>
  <c r="I1483" i="36"/>
  <c r="G1483" i="36"/>
  <c r="F1483" i="36"/>
  <c r="C1483" i="36"/>
  <c r="I1482" i="36"/>
  <c r="G1482" i="36"/>
  <c r="F1482" i="36"/>
  <c r="C1482" i="36"/>
  <c r="I1481" i="36"/>
  <c r="G1481" i="36"/>
  <c r="F1481" i="36"/>
  <c r="C1481" i="36"/>
  <c r="I1480" i="36"/>
  <c r="G1480" i="36"/>
  <c r="F1480" i="36"/>
  <c r="C1480" i="36"/>
  <c r="I1479" i="36"/>
  <c r="G1479" i="36"/>
  <c r="F1479" i="36"/>
  <c r="C1479" i="36"/>
  <c r="I1478" i="36"/>
  <c r="G1478" i="36"/>
  <c r="F1478" i="36"/>
  <c r="C1478" i="36"/>
  <c r="I1477" i="36"/>
  <c r="G1477" i="36"/>
  <c r="F1477" i="36"/>
  <c r="C1477" i="36"/>
  <c r="I1476" i="36"/>
  <c r="G1476" i="36"/>
  <c r="F1476" i="36"/>
  <c r="C1476" i="36"/>
  <c r="I1475" i="36"/>
  <c r="G1475" i="36"/>
  <c r="F1475" i="36"/>
  <c r="C1475" i="36"/>
  <c r="I1474" i="36"/>
  <c r="G1474" i="36"/>
  <c r="F1474" i="36"/>
  <c r="C1474" i="36"/>
  <c r="I1473" i="36"/>
  <c r="G1473" i="36"/>
  <c r="F1473" i="36"/>
  <c r="C1473" i="36"/>
  <c r="I1472" i="36"/>
  <c r="G1472" i="36"/>
  <c r="F1472" i="36"/>
  <c r="C1472" i="36"/>
  <c r="I1471" i="36"/>
  <c r="G1471" i="36"/>
  <c r="F1471" i="36"/>
  <c r="C1471" i="36"/>
  <c r="I1470" i="36"/>
  <c r="G1470" i="36"/>
  <c r="F1470" i="36"/>
  <c r="C1470" i="36"/>
  <c r="I1469" i="36"/>
  <c r="G1469" i="36"/>
  <c r="F1469" i="36"/>
  <c r="C1469" i="36"/>
  <c r="I1468" i="36"/>
  <c r="G1468" i="36"/>
  <c r="F1468" i="36"/>
  <c r="C1468" i="36"/>
  <c r="I1467" i="36"/>
  <c r="G1467" i="36"/>
  <c r="F1467" i="36"/>
  <c r="C1467" i="36"/>
  <c r="I1466" i="36"/>
  <c r="G1466" i="36"/>
  <c r="F1466" i="36"/>
  <c r="C1466" i="36"/>
  <c r="I1465" i="36"/>
  <c r="G1465" i="36"/>
  <c r="F1465" i="36"/>
  <c r="C1465" i="36"/>
  <c r="I1464" i="36"/>
  <c r="G1464" i="36"/>
  <c r="F1464" i="36"/>
  <c r="C1464" i="36"/>
  <c r="I1463" i="36"/>
  <c r="G1463" i="36"/>
  <c r="F1463" i="36"/>
  <c r="C1463" i="36"/>
  <c r="BA1462" i="36"/>
  <c r="AY1462" i="36"/>
  <c r="AW1462" i="36"/>
  <c r="AU1462" i="36"/>
  <c r="AS1462" i="36"/>
  <c r="AQ1462" i="36"/>
  <c r="AO1462" i="36"/>
  <c r="AM1462" i="36"/>
  <c r="AK1462" i="36"/>
  <c r="AI1462" i="36"/>
  <c r="AG1462" i="36"/>
  <c r="AE1462" i="36"/>
  <c r="AC1462" i="36"/>
  <c r="AA1462" i="36"/>
  <c r="Y1462" i="36"/>
  <c r="W1462" i="36"/>
  <c r="U1462" i="36"/>
  <c r="S1462" i="36"/>
  <c r="Q1462" i="36"/>
  <c r="O1462" i="36"/>
  <c r="M1462" i="36"/>
  <c r="K1462" i="36"/>
  <c r="I1462" i="36"/>
  <c r="G1462" i="36"/>
  <c r="F1462" i="36"/>
  <c r="C1462" i="36"/>
  <c r="I1457" i="36"/>
  <c r="G1457" i="36"/>
  <c r="F1457" i="36"/>
  <c r="C1457" i="36"/>
  <c r="I1456" i="36"/>
  <c r="G1456" i="36"/>
  <c r="F1456" i="36"/>
  <c r="C1456" i="36"/>
  <c r="I1455" i="36"/>
  <c r="G1455" i="36"/>
  <c r="F1455" i="36"/>
  <c r="C1455" i="36"/>
  <c r="I1454" i="36"/>
  <c r="G1454" i="36"/>
  <c r="F1454" i="36"/>
  <c r="C1454" i="36"/>
  <c r="I1453" i="36"/>
  <c r="G1453" i="36"/>
  <c r="F1453" i="36"/>
  <c r="C1453" i="36"/>
  <c r="I1452" i="36"/>
  <c r="G1452" i="36"/>
  <c r="F1452" i="36"/>
  <c r="C1452" i="36"/>
  <c r="I1451" i="36"/>
  <c r="G1451" i="36"/>
  <c r="F1451" i="36"/>
  <c r="C1451" i="36"/>
  <c r="I1450" i="36"/>
  <c r="G1450" i="36"/>
  <c r="F1450" i="36"/>
  <c r="C1450" i="36"/>
  <c r="I1449" i="36"/>
  <c r="G1449" i="36"/>
  <c r="F1449" i="36"/>
  <c r="C1449" i="36"/>
  <c r="I1448" i="36"/>
  <c r="G1448" i="36"/>
  <c r="F1448" i="36"/>
  <c r="C1448" i="36"/>
  <c r="I1447" i="36"/>
  <c r="G1447" i="36"/>
  <c r="F1447" i="36"/>
  <c r="C1447" i="36"/>
  <c r="I1446" i="36"/>
  <c r="G1446" i="36"/>
  <c r="F1446" i="36"/>
  <c r="C1446" i="36"/>
  <c r="I1445" i="36"/>
  <c r="G1445" i="36"/>
  <c r="F1445" i="36"/>
  <c r="C1445" i="36"/>
  <c r="I1444" i="36"/>
  <c r="G1444" i="36"/>
  <c r="F1444" i="36"/>
  <c r="C1444" i="36"/>
  <c r="I1443" i="36"/>
  <c r="G1443" i="36"/>
  <c r="F1443" i="36"/>
  <c r="C1443" i="36"/>
  <c r="I1442" i="36"/>
  <c r="G1442" i="36"/>
  <c r="F1442" i="36"/>
  <c r="C1442" i="36"/>
  <c r="I1441" i="36"/>
  <c r="G1441" i="36"/>
  <c r="F1441" i="36"/>
  <c r="C1441" i="36"/>
  <c r="I1440" i="36"/>
  <c r="G1440" i="36"/>
  <c r="F1440" i="36"/>
  <c r="C1440" i="36"/>
  <c r="I1439" i="36"/>
  <c r="G1439" i="36"/>
  <c r="F1439" i="36"/>
  <c r="C1439" i="36"/>
  <c r="I1438" i="36"/>
  <c r="G1438" i="36"/>
  <c r="F1438" i="36"/>
  <c r="C1438" i="36"/>
  <c r="I1437" i="36"/>
  <c r="G1437" i="36"/>
  <c r="F1437" i="36"/>
  <c r="C1437" i="36"/>
  <c r="I1436" i="36"/>
  <c r="G1436" i="36"/>
  <c r="F1436" i="36"/>
  <c r="C1436" i="36"/>
  <c r="I1435" i="36"/>
  <c r="G1435" i="36"/>
  <c r="F1435" i="36"/>
  <c r="C1435" i="36"/>
  <c r="I1434" i="36"/>
  <c r="G1434" i="36"/>
  <c r="F1434" i="36"/>
  <c r="C1434" i="36"/>
  <c r="I1433" i="36"/>
  <c r="G1433" i="36"/>
  <c r="F1433" i="36"/>
  <c r="C1433" i="36"/>
  <c r="I1432" i="36"/>
  <c r="G1432" i="36"/>
  <c r="F1432" i="36"/>
  <c r="C1432" i="36"/>
  <c r="I1431" i="36"/>
  <c r="G1431" i="36"/>
  <c r="F1431" i="36"/>
  <c r="C1431" i="36"/>
  <c r="I1430" i="36"/>
  <c r="G1430" i="36"/>
  <c r="F1430" i="36"/>
  <c r="C1430" i="36"/>
  <c r="I1429" i="36"/>
  <c r="G1429" i="36"/>
  <c r="F1429" i="36"/>
  <c r="C1429" i="36"/>
  <c r="I1428" i="36"/>
  <c r="G1428" i="36"/>
  <c r="F1428" i="36"/>
  <c r="C1428" i="36"/>
  <c r="I1427" i="36"/>
  <c r="G1427" i="36"/>
  <c r="F1427" i="36"/>
  <c r="C1427" i="36"/>
  <c r="I1426" i="36"/>
  <c r="G1426" i="36"/>
  <c r="F1426" i="36"/>
  <c r="C1426" i="36"/>
  <c r="I1425" i="36"/>
  <c r="G1425" i="36"/>
  <c r="F1425" i="36"/>
  <c r="C1425" i="36"/>
  <c r="I1424" i="36"/>
  <c r="G1424" i="36"/>
  <c r="F1424" i="36"/>
  <c r="C1424" i="36"/>
  <c r="I1423" i="36"/>
  <c r="G1423" i="36"/>
  <c r="F1423" i="36"/>
  <c r="C1423" i="36"/>
  <c r="I1422" i="36"/>
  <c r="G1422" i="36"/>
  <c r="F1422" i="36"/>
  <c r="C1422" i="36"/>
  <c r="I1421" i="36"/>
  <c r="G1421" i="36"/>
  <c r="F1421" i="36"/>
  <c r="C1421" i="36"/>
  <c r="I1420" i="36"/>
  <c r="G1420" i="36"/>
  <c r="F1420" i="36"/>
  <c r="C1420" i="36"/>
  <c r="I1419" i="36"/>
  <c r="G1419" i="36"/>
  <c r="F1419" i="36"/>
  <c r="C1419" i="36"/>
  <c r="I1418" i="36"/>
  <c r="G1418" i="36"/>
  <c r="F1418" i="36"/>
  <c r="C1418" i="36"/>
  <c r="I1417" i="36"/>
  <c r="G1417" i="36"/>
  <c r="F1417" i="36"/>
  <c r="C1417" i="36"/>
  <c r="I1416" i="36"/>
  <c r="G1416" i="36"/>
  <c r="F1416" i="36"/>
  <c r="C1416" i="36"/>
  <c r="I1415" i="36"/>
  <c r="G1415" i="36"/>
  <c r="F1415" i="36"/>
  <c r="C1415" i="36"/>
  <c r="I1414" i="36"/>
  <c r="G1414" i="36"/>
  <c r="F1414" i="36"/>
  <c r="C1414" i="36"/>
  <c r="I1413" i="36"/>
  <c r="G1413" i="36"/>
  <c r="F1413" i="36"/>
  <c r="C1413" i="36"/>
  <c r="I1412" i="36"/>
  <c r="G1412" i="36"/>
  <c r="F1412" i="36"/>
  <c r="C1412" i="36"/>
  <c r="I1411" i="36"/>
  <c r="G1411" i="36"/>
  <c r="F1411" i="36"/>
  <c r="C1411" i="36"/>
  <c r="I1410" i="36"/>
  <c r="G1410" i="36"/>
  <c r="F1410" i="36"/>
  <c r="C1410" i="36"/>
  <c r="I1409" i="36"/>
  <c r="G1409" i="36"/>
  <c r="F1409" i="36"/>
  <c r="C1409" i="36"/>
  <c r="I1408" i="36"/>
  <c r="G1408" i="36"/>
  <c r="F1408" i="36"/>
  <c r="C1408" i="36"/>
  <c r="I1407" i="36"/>
  <c r="G1407" i="36"/>
  <c r="F1407" i="36"/>
  <c r="C1407" i="36"/>
  <c r="I1406" i="36"/>
  <c r="G1406" i="36"/>
  <c r="F1406" i="36"/>
  <c r="C1406" i="36"/>
  <c r="I1405" i="36"/>
  <c r="G1405" i="36"/>
  <c r="F1405" i="36"/>
  <c r="C1405" i="36"/>
  <c r="I1404" i="36"/>
  <c r="G1404" i="36"/>
  <c r="F1404" i="36"/>
  <c r="C1404" i="36"/>
  <c r="I1403" i="36"/>
  <c r="G1403" i="36"/>
  <c r="F1403" i="36"/>
  <c r="C1403" i="36"/>
  <c r="I1402" i="36"/>
  <c r="G1402" i="36"/>
  <c r="F1402" i="36"/>
  <c r="C1402" i="36"/>
  <c r="I1401" i="36"/>
  <c r="G1401" i="36"/>
  <c r="F1401" i="36"/>
  <c r="C1401" i="36"/>
  <c r="I1400" i="36"/>
  <c r="G1400" i="36"/>
  <c r="F1400" i="36"/>
  <c r="C1400" i="36"/>
  <c r="I1399" i="36"/>
  <c r="G1399" i="36"/>
  <c r="F1399" i="36"/>
  <c r="C1399" i="36"/>
  <c r="I1398" i="36"/>
  <c r="G1398" i="36"/>
  <c r="F1398" i="36"/>
  <c r="C1398" i="36"/>
  <c r="I1397" i="36"/>
  <c r="G1397" i="36"/>
  <c r="F1397" i="36"/>
  <c r="C1397" i="36"/>
  <c r="I1396" i="36"/>
  <c r="G1396" i="36"/>
  <c r="F1396" i="36"/>
  <c r="C1396" i="36"/>
  <c r="I1395" i="36"/>
  <c r="G1395" i="36"/>
  <c r="F1395" i="36"/>
  <c r="C1395" i="36"/>
  <c r="I1394" i="36"/>
  <c r="G1394" i="36"/>
  <c r="F1394" i="36"/>
  <c r="C1394" i="36"/>
  <c r="I1393" i="36"/>
  <c r="G1393" i="36"/>
  <c r="F1393" i="36"/>
  <c r="C1393" i="36"/>
  <c r="I1392" i="36"/>
  <c r="G1392" i="36"/>
  <c r="F1392" i="36"/>
  <c r="C1392" i="36"/>
  <c r="I1391" i="36"/>
  <c r="G1391" i="36"/>
  <c r="F1391" i="36"/>
  <c r="C1391" i="36"/>
  <c r="I1390" i="36"/>
  <c r="G1390" i="36"/>
  <c r="F1390" i="36"/>
  <c r="C1390" i="36"/>
  <c r="I1389" i="36"/>
  <c r="G1389" i="36"/>
  <c r="F1389" i="36"/>
  <c r="C1389" i="36"/>
  <c r="I1388" i="36"/>
  <c r="G1388" i="36"/>
  <c r="F1388" i="36"/>
  <c r="C1388" i="36"/>
  <c r="I1387" i="36"/>
  <c r="G1387" i="36"/>
  <c r="F1387" i="36"/>
  <c r="C1387" i="36"/>
  <c r="I1386" i="36"/>
  <c r="G1386" i="36"/>
  <c r="F1386" i="36"/>
  <c r="C1386" i="36"/>
  <c r="I1385" i="36"/>
  <c r="G1385" i="36"/>
  <c r="F1385" i="36"/>
  <c r="C1385" i="36"/>
  <c r="I1384" i="36"/>
  <c r="G1384" i="36"/>
  <c r="F1384" i="36"/>
  <c r="C1384" i="36"/>
  <c r="I1383" i="36"/>
  <c r="G1383" i="36"/>
  <c r="F1383" i="36"/>
  <c r="C1383" i="36"/>
  <c r="I1382" i="36"/>
  <c r="G1382" i="36"/>
  <c r="F1382" i="36"/>
  <c r="C1382" i="36"/>
  <c r="I1381" i="36"/>
  <c r="G1381" i="36"/>
  <c r="F1381" i="36"/>
  <c r="C1381" i="36"/>
  <c r="I1380" i="36"/>
  <c r="G1380" i="36"/>
  <c r="F1380" i="36"/>
  <c r="C1380" i="36"/>
  <c r="I1379" i="36"/>
  <c r="G1379" i="36"/>
  <c r="F1379" i="36"/>
  <c r="C1379" i="36"/>
  <c r="I1378" i="36"/>
  <c r="G1378" i="36"/>
  <c r="F1378" i="36"/>
  <c r="C1378" i="36"/>
  <c r="I1377" i="36"/>
  <c r="G1377" i="36"/>
  <c r="F1377" i="36"/>
  <c r="C1377" i="36"/>
  <c r="I1376" i="36"/>
  <c r="G1376" i="36"/>
  <c r="F1376" i="36"/>
  <c r="C1376" i="36"/>
  <c r="I1375" i="36"/>
  <c r="G1375" i="36"/>
  <c r="F1375" i="36"/>
  <c r="C1375" i="36"/>
  <c r="I1374" i="36"/>
  <c r="G1374" i="36"/>
  <c r="F1374" i="36"/>
  <c r="C1374" i="36"/>
  <c r="I1373" i="36"/>
  <c r="G1373" i="36"/>
  <c r="F1373" i="36"/>
  <c r="C1373" i="36"/>
  <c r="I1372" i="36"/>
  <c r="G1372" i="36"/>
  <c r="F1372" i="36"/>
  <c r="C1372" i="36"/>
  <c r="I1371" i="36"/>
  <c r="G1371" i="36"/>
  <c r="F1371" i="36"/>
  <c r="C1371" i="36"/>
  <c r="I1370" i="36"/>
  <c r="G1370" i="36"/>
  <c r="F1370" i="36"/>
  <c r="C1370" i="36"/>
  <c r="I1369" i="36"/>
  <c r="G1369" i="36"/>
  <c r="F1369" i="36"/>
  <c r="C1369" i="36"/>
  <c r="I1368" i="36"/>
  <c r="G1368" i="36"/>
  <c r="F1368" i="36"/>
  <c r="C1368" i="36"/>
  <c r="I1367" i="36"/>
  <c r="G1367" i="36"/>
  <c r="F1367" i="36"/>
  <c r="C1367" i="36"/>
  <c r="I1366" i="36"/>
  <c r="G1366" i="36"/>
  <c r="F1366" i="36"/>
  <c r="C1366" i="36"/>
  <c r="I1365" i="36"/>
  <c r="G1365" i="36"/>
  <c r="F1365" i="36"/>
  <c r="C1365" i="36"/>
  <c r="I1364" i="36"/>
  <c r="G1364" i="36"/>
  <c r="F1364" i="36"/>
  <c r="C1364" i="36"/>
  <c r="I1363" i="36"/>
  <c r="G1363" i="36"/>
  <c r="F1363" i="36"/>
  <c r="C1363" i="36"/>
  <c r="I1362" i="36"/>
  <c r="G1362" i="36"/>
  <c r="F1362" i="36"/>
  <c r="C1362" i="36"/>
  <c r="I1361" i="36"/>
  <c r="G1361" i="36"/>
  <c r="F1361" i="36"/>
  <c r="C1361" i="36"/>
  <c r="I1360" i="36"/>
  <c r="G1360" i="36"/>
  <c r="F1360" i="36"/>
  <c r="C1360" i="36"/>
  <c r="I1359" i="36"/>
  <c r="G1359" i="36"/>
  <c r="F1359" i="36"/>
  <c r="C1359" i="36"/>
  <c r="I1358" i="36"/>
  <c r="G1358" i="36"/>
  <c r="F1358" i="36"/>
  <c r="C1358" i="36"/>
  <c r="I1357" i="36"/>
  <c r="G1357" i="36"/>
  <c r="F1357" i="36"/>
  <c r="C1357" i="36"/>
  <c r="I1356" i="36"/>
  <c r="G1356" i="36"/>
  <c r="F1356" i="36"/>
  <c r="C1356" i="36"/>
  <c r="I1355" i="36"/>
  <c r="G1355" i="36"/>
  <c r="F1355" i="36"/>
  <c r="C1355" i="36"/>
  <c r="I1354" i="36"/>
  <c r="G1354" i="36"/>
  <c r="F1354" i="36"/>
  <c r="C1354" i="36"/>
  <c r="I1353" i="36"/>
  <c r="G1353" i="36"/>
  <c r="F1353" i="36"/>
  <c r="C1353" i="36"/>
  <c r="I1352" i="36"/>
  <c r="G1352" i="36"/>
  <c r="F1352" i="36"/>
  <c r="C1352" i="36"/>
  <c r="I1351" i="36"/>
  <c r="G1351" i="36"/>
  <c r="F1351" i="36"/>
  <c r="C1351" i="36"/>
  <c r="I1350" i="36"/>
  <c r="G1350" i="36"/>
  <c r="F1350" i="36"/>
  <c r="C1350" i="36"/>
  <c r="I1349" i="36"/>
  <c r="G1349" i="36"/>
  <c r="F1349" i="36"/>
  <c r="C1349" i="36"/>
  <c r="I1348" i="36"/>
  <c r="G1348" i="36"/>
  <c r="F1348" i="36"/>
  <c r="C1348" i="36"/>
  <c r="I1347" i="36"/>
  <c r="G1347" i="36"/>
  <c r="F1347" i="36"/>
  <c r="C1347" i="36"/>
  <c r="I1346" i="36"/>
  <c r="G1346" i="36"/>
  <c r="F1346" i="36"/>
  <c r="C1346" i="36"/>
  <c r="I1345" i="36"/>
  <c r="G1345" i="36"/>
  <c r="F1345" i="36"/>
  <c r="C1345" i="36"/>
  <c r="I1344" i="36"/>
  <c r="G1344" i="36"/>
  <c r="F1344" i="36"/>
  <c r="C1344" i="36"/>
  <c r="I1343" i="36"/>
  <c r="G1343" i="36"/>
  <c r="F1343" i="36"/>
  <c r="C1343" i="36"/>
  <c r="I1342" i="36"/>
  <c r="G1342" i="36"/>
  <c r="F1342" i="36"/>
  <c r="C1342" i="36"/>
  <c r="I1341" i="36"/>
  <c r="G1341" i="36"/>
  <c r="F1341" i="36"/>
  <c r="C1341" i="36"/>
  <c r="I1340" i="36"/>
  <c r="G1340" i="36"/>
  <c r="F1340" i="36"/>
  <c r="C1340" i="36"/>
  <c r="I1339" i="36"/>
  <c r="G1339" i="36"/>
  <c r="F1339" i="36"/>
  <c r="C1339" i="36"/>
  <c r="I1338" i="36"/>
  <c r="G1338" i="36"/>
  <c r="F1338" i="36"/>
  <c r="C1338" i="36"/>
  <c r="I1337" i="36"/>
  <c r="G1337" i="36"/>
  <c r="F1337" i="36"/>
  <c r="C1337" i="36"/>
  <c r="I1336" i="36"/>
  <c r="G1336" i="36"/>
  <c r="F1336" i="36"/>
  <c r="C1336" i="36"/>
  <c r="I1335" i="36"/>
  <c r="G1335" i="36"/>
  <c r="F1335" i="36"/>
  <c r="C1335" i="36"/>
  <c r="I1334" i="36"/>
  <c r="G1334" i="36"/>
  <c r="F1334" i="36"/>
  <c r="C1334" i="36"/>
  <c r="I1333" i="36"/>
  <c r="G1333" i="36"/>
  <c r="F1333" i="36"/>
  <c r="C1333" i="36"/>
  <c r="I1332" i="36"/>
  <c r="G1332" i="36"/>
  <c r="F1332" i="36"/>
  <c r="C1332" i="36"/>
  <c r="I1331" i="36"/>
  <c r="G1331" i="36"/>
  <c r="F1331" i="36"/>
  <c r="C1331" i="36"/>
  <c r="I1330" i="36"/>
  <c r="G1330" i="36"/>
  <c r="F1330" i="36"/>
  <c r="C1330" i="36"/>
  <c r="I1329" i="36"/>
  <c r="G1329" i="36"/>
  <c r="F1329" i="36"/>
  <c r="C1329" i="36"/>
  <c r="I1328" i="36"/>
  <c r="G1328" i="36"/>
  <c r="F1328" i="36"/>
  <c r="C1328" i="36"/>
  <c r="I1327" i="36"/>
  <c r="G1327" i="36"/>
  <c r="F1327" i="36"/>
  <c r="C1327" i="36"/>
  <c r="I1326" i="36"/>
  <c r="G1326" i="36"/>
  <c r="F1326" i="36"/>
  <c r="C1326" i="36"/>
  <c r="I1325" i="36"/>
  <c r="G1325" i="36"/>
  <c r="F1325" i="36"/>
  <c r="C1325" i="36"/>
  <c r="I1324" i="36"/>
  <c r="G1324" i="36"/>
  <c r="F1324" i="36"/>
  <c r="C1324" i="36"/>
  <c r="I1323" i="36"/>
  <c r="G1323" i="36"/>
  <c r="F1323" i="36"/>
  <c r="C1323" i="36"/>
  <c r="I1322" i="36"/>
  <c r="G1322" i="36"/>
  <c r="F1322" i="36"/>
  <c r="C1322" i="36"/>
  <c r="I1321" i="36"/>
  <c r="G1321" i="36"/>
  <c r="F1321" i="36"/>
  <c r="C1321" i="36"/>
  <c r="I1320" i="36"/>
  <c r="G1320" i="36"/>
  <c r="F1320" i="36"/>
  <c r="C1320" i="36"/>
  <c r="I1319" i="36"/>
  <c r="G1319" i="36"/>
  <c r="F1319" i="36"/>
  <c r="C1319" i="36"/>
  <c r="I1318" i="36"/>
  <c r="G1318" i="36"/>
  <c r="F1318" i="36"/>
  <c r="C1318" i="36"/>
  <c r="I1317" i="36"/>
  <c r="G1317" i="36"/>
  <c r="F1317" i="36"/>
  <c r="C1317" i="36"/>
  <c r="I1316" i="36"/>
  <c r="G1316" i="36"/>
  <c r="F1316" i="36"/>
  <c r="C1316" i="36"/>
  <c r="BA1315" i="36"/>
  <c r="AY1315" i="36"/>
  <c r="AW1315" i="36"/>
  <c r="AU1315" i="36"/>
  <c r="AS1315" i="36"/>
  <c r="AQ1315" i="36"/>
  <c r="AO1315" i="36"/>
  <c r="AM1315" i="36"/>
  <c r="AK1315" i="36"/>
  <c r="AI1315" i="36"/>
  <c r="AG1315" i="36"/>
  <c r="AE1315" i="36"/>
  <c r="AC1315" i="36"/>
  <c r="AA1315" i="36"/>
  <c r="Y1315" i="36"/>
  <c r="W1315" i="36"/>
  <c r="U1315" i="36"/>
  <c r="S1315" i="36"/>
  <c r="Q1315" i="36"/>
  <c r="O1315" i="36"/>
  <c r="M1315" i="36"/>
  <c r="K1315" i="36"/>
  <c r="I1315" i="36"/>
  <c r="G1315" i="36"/>
  <c r="F1315" i="36"/>
  <c r="C1315" i="36"/>
  <c r="I1310" i="36"/>
  <c r="G1310" i="36"/>
  <c r="F1310" i="36"/>
  <c r="C1310" i="36"/>
  <c r="I1309" i="36"/>
  <c r="G1309" i="36"/>
  <c r="F1309" i="36"/>
  <c r="C1309" i="36"/>
  <c r="I1308" i="36"/>
  <c r="G1308" i="36"/>
  <c r="F1308" i="36"/>
  <c r="C1308" i="36"/>
  <c r="I1307" i="36"/>
  <c r="G1307" i="36"/>
  <c r="F1307" i="36"/>
  <c r="C1307" i="36"/>
  <c r="I1306" i="36"/>
  <c r="G1306" i="36"/>
  <c r="F1306" i="36"/>
  <c r="C1306" i="36"/>
  <c r="I1305" i="36"/>
  <c r="G1305" i="36"/>
  <c r="F1305" i="36"/>
  <c r="C1305" i="36"/>
  <c r="I1304" i="36"/>
  <c r="G1304" i="36"/>
  <c r="F1304" i="36"/>
  <c r="C1304" i="36"/>
  <c r="I1303" i="36"/>
  <c r="G1303" i="36"/>
  <c r="F1303" i="36"/>
  <c r="C1303" i="36"/>
  <c r="I1302" i="36"/>
  <c r="G1302" i="36"/>
  <c r="F1302" i="36"/>
  <c r="C1302" i="36"/>
  <c r="I1301" i="36"/>
  <c r="G1301" i="36"/>
  <c r="F1301" i="36"/>
  <c r="C1301" i="36"/>
  <c r="I1300" i="36"/>
  <c r="G1300" i="36"/>
  <c r="F1300" i="36"/>
  <c r="C1300" i="36"/>
  <c r="I1299" i="36"/>
  <c r="G1299" i="36"/>
  <c r="F1299" i="36"/>
  <c r="C1299" i="36"/>
  <c r="I1298" i="36"/>
  <c r="G1298" i="36"/>
  <c r="F1298" i="36"/>
  <c r="C1298" i="36"/>
  <c r="I1297" i="36"/>
  <c r="G1297" i="36"/>
  <c r="F1297" i="36"/>
  <c r="C1297" i="36"/>
  <c r="I1296" i="36"/>
  <c r="G1296" i="36"/>
  <c r="F1296" i="36"/>
  <c r="C1296" i="36"/>
  <c r="I1295" i="36"/>
  <c r="G1295" i="36"/>
  <c r="F1295" i="36"/>
  <c r="C1295" i="36"/>
  <c r="I1294" i="36"/>
  <c r="G1294" i="36"/>
  <c r="F1294" i="36"/>
  <c r="C1294" i="36"/>
  <c r="I1293" i="36"/>
  <c r="G1293" i="36"/>
  <c r="F1293" i="36"/>
  <c r="C1293" i="36"/>
  <c r="I1292" i="36"/>
  <c r="G1292" i="36"/>
  <c r="F1292" i="36"/>
  <c r="C1292" i="36"/>
  <c r="I1291" i="36"/>
  <c r="G1291" i="36"/>
  <c r="F1291" i="36"/>
  <c r="C1291" i="36"/>
  <c r="I1290" i="36"/>
  <c r="G1290" i="36"/>
  <c r="F1290" i="36"/>
  <c r="C1290" i="36"/>
  <c r="I1289" i="36"/>
  <c r="G1289" i="36"/>
  <c r="F1289" i="36"/>
  <c r="C1289" i="36"/>
  <c r="I1288" i="36"/>
  <c r="G1288" i="36"/>
  <c r="F1288" i="36"/>
  <c r="C1288" i="36"/>
  <c r="I1287" i="36"/>
  <c r="G1287" i="36"/>
  <c r="F1287" i="36"/>
  <c r="C1287" i="36"/>
  <c r="I1286" i="36"/>
  <c r="G1286" i="36"/>
  <c r="F1286" i="36"/>
  <c r="C1286" i="36"/>
  <c r="I1285" i="36"/>
  <c r="G1285" i="36"/>
  <c r="F1285" i="36"/>
  <c r="C1285" i="36"/>
  <c r="I1284" i="36"/>
  <c r="G1284" i="36"/>
  <c r="F1284" i="36"/>
  <c r="C1284" i="36"/>
  <c r="I1283" i="36"/>
  <c r="G1283" i="36"/>
  <c r="F1283" i="36"/>
  <c r="C1283" i="36"/>
  <c r="I1282" i="36"/>
  <c r="G1282" i="36"/>
  <c r="F1282" i="36"/>
  <c r="C1282" i="36"/>
  <c r="I1281" i="36"/>
  <c r="G1281" i="36"/>
  <c r="F1281" i="36"/>
  <c r="C1281" i="36"/>
  <c r="I1280" i="36"/>
  <c r="G1280" i="36"/>
  <c r="F1280" i="36"/>
  <c r="C1280" i="36"/>
  <c r="I1279" i="36"/>
  <c r="G1279" i="36"/>
  <c r="F1279" i="36"/>
  <c r="C1279" i="36"/>
  <c r="I1278" i="36"/>
  <c r="G1278" i="36"/>
  <c r="F1278" i="36"/>
  <c r="C1278" i="36"/>
  <c r="I1277" i="36"/>
  <c r="G1277" i="36"/>
  <c r="F1277" i="36"/>
  <c r="C1277" i="36"/>
  <c r="I1276" i="36"/>
  <c r="G1276" i="36"/>
  <c r="F1276" i="36"/>
  <c r="C1276" i="36"/>
  <c r="I1275" i="36"/>
  <c r="G1275" i="36"/>
  <c r="F1275" i="36"/>
  <c r="C1275" i="36"/>
  <c r="I1274" i="36"/>
  <c r="G1274" i="36"/>
  <c r="F1274" i="36"/>
  <c r="C1274" i="36"/>
  <c r="I1273" i="36"/>
  <c r="G1273" i="36"/>
  <c r="F1273" i="36"/>
  <c r="C1273" i="36"/>
  <c r="I1272" i="36"/>
  <c r="G1272" i="36"/>
  <c r="F1272" i="36"/>
  <c r="C1272" i="36"/>
  <c r="I1271" i="36"/>
  <c r="G1271" i="36"/>
  <c r="F1271" i="36"/>
  <c r="C1271" i="36"/>
  <c r="I1270" i="36"/>
  <c r="G1270" i="36"/>
  <c r="F1270" i="36"/>
  <c r="C1270" i="36"/>
  <c r="I1269" i="36"/>
  <c r="G1269" i="36"/>
  <c r="F1269" i="36"/>
  <c r="C1269" i="36"/>
  <c r="I1268" i="36"/>
  <c r="G1268" i="36"/>
  <c r="F1268" i="36"/>
  <c r="C1268" i="36"/>
  <c r="I1267" i="36"/>
  <c r="G1267" i="36"/>
  <c r="F1267" i="36"/>
  <c r="C1267" i="36"/>
  <c r="I1266" i="36"/>
  <c r="G1266" i="36"/>
  <c r="F1266" i="36"/>
  <c r="C1266" i="36"/>
  <c r="I1265" i="36"/>
  <c r="G1265" i="36"/>
  <c r="F1265" i="36"/>
  <c r="C1265" i="36"/>
  <c r="I1264" i="36"/>
  <c r="G1264" i="36"/>
  <c r="F1264" i="36"/>
  <c r="C1264" i="36"/>
  <c r="I1263" i="36"/>
  <c r="G1263" i="36"/>
  <c r="F1263" i="36"/>
  <c r="C1263" i="36"/>
  <c r="I1262" i="36"/>
  <c r="G1262" i="36"/>
  <c r="F1262" i="36"/>
  <c r="C1262" i="36"/>
  <c r="I1261" i="36"/>
  <c r="G1261" i="36"/>
  <c r="F1261" i="36"/>
  <c r="C1261" i="36"/>
  <c r="I1260" i="36"/>
  <c r="G1260" i="36"/>
  <c r="F1260" i="36"/>
  <c r="C1260" i="36"/>
  <c r="I1259" i="36"/>
  <c r="G1259" i="36"/>
  <c r="F1259" i="36"/>
  <c r="C1259" i="36"/>
  <c r="I1258" i="36"/>
  <c r="G1258" i="36"/>
  <c r="F1258" i="36"/>
  <c r="C1258" i="36"/>
  <c r="I1257" i="36"/>
  <c r="G1257" i="36"/>
  <c r="F1257" i="36"/>
  <c r="C1257" i="36"/>
  <c r="I1256" i="36"/>
  <c r="G1256" i="36"/>
  <c r="F1256" i="36"/>
  <c r="C1256" i="36"/>
  <c r="I1255" i="36"/>
  <c r="G1255" i="36"/>
  <c r="F1255" i="36"/>
  <c r="C1255" i="36"/>
  <c r="I1254" i="36"/>
  <c r="G1254" i="36"/>
  <c r="F1254" i="36"/>
  <c r="C1254" i="36"/>
  <c r="I1253" i="36"/>
  <c r="G1253" i="36"/>
  <c r="F1253" i="36"/>
  <c r="C1253" i="36"/>
  <c r="I1252" i="36"/>
  <c r="G1252" i="36"/>
  <c r="F1252" i="36"/>
  <c r="C1252" i="36"/>
  <c r="I1251" i="36"/>
  <c r="G1251" i="36"/>
  <c r="F1251" i="36"/>
  <c r="C1251" i="36"/>
  <c r="I1250" i="36"/>
  <c r="G1250" i="36"/>
  <c r="F1250" i="36"/>
  <c r="C1250" i="36"/>
  <c r="I1249" i="36"/>
  <c r="G1249" i="36"/>
  <c r="F1249" i="36"/>
  <c r="C1249" i="36"/>
  <c r="I1248" i="36"/>
  <c r="G1248" i="36"/>
  <c r="F1248" i="36"/>
  <c r="C1248" i="36"/>
  <c r="I1247" i="36"/>
  <c r="G1247" i="36"/>
  <c r="F1247" i="36"/>
  <c r="C1247" i="36"/>
  <c r="I1246" i="36"/>
  <c r="G1246" i="36"/>
  <c r="F1246" i="36"/>
  <c r="C1246" i="36"/>
  <c r="I1245" i="36"/>
  <c r="G1245" i="36"/>
  <c r="F1245" i="36"/>
  <c r="C1245" i="36"/>
  <c r="I1244" i="36"/>
  <c r="G1244" i="36"/>
  <c r="F1244" i="36"/>
  <c r="C1244" i="36"/>
  <c r="I1243" i="36"/>
  <c r="G1243" i="36"/>
  <c r="F1243" i="36"/>
  <c r="C1243" i="36"/>
  <c r="I1242" i="36"/>
  <c r="G1242" i="36"/>
  <c r="F1242" i="36"/>
  <c r="C1242" i="36"/>
  <c r="I1241" i="36"/>
  <c r="G1241" i="36"/>
  <c r="F1241" i="36"/>
  <c r="C1241" i="36"/>
  <c r="I1240" i="36"/>
  <c r="G1240" i="36"/>
  <c r="F1240" i="36"/>
  <c r="C1240" i="36"/>
  <c r="BA1239" i="36"/>
  <c r="AY1239" i="36"/>
  <c r="AW1239" i="36"/>
  <c r="AU1239" i="36"/>
  <c r="AS1239" i="36"/>
  <c r="AQ1239" i="36"/>
  <c r="AO1239" i="36"/>
  <c r="AM1239" i="36"/>
  <c r="AK1239" i="36"/>
  <c r="AI1239" i="36"/>
  <c r="AG1239" i="36"/>
  <c r="AE1239" i="36"/>
  <c r="AC1239" i="36"/>
  <c r="AA1239" i="36"/>
  <c r="Y1239" i="36"/>
  <c r="W1239" i="36"/>
  <c r="U1239" i="36"/>
  <c r="S1239" i="36"/>
  <c r="Q1239" i="36"/>
  <c r="O1239" i="36"/>
  <c r="M1239" i="36"/>
  <c r="K1239" i="36"/>
  <c r="I1239" i="36"/>
  <c r="G1239" i="36"/>
  <c r="F1239" i="36"/>
  <c r="C1239" i="36"/>
  <c r="I1234" i="36"/>
  <c r="G1234" i="36"/>
  <c r="F1234" i="36"/>
  <c r="C1234" i="36"/>
  <c r="I1233" i="36"/>
  <c r="G1233" i="36"/>
  <c r="F1233" i="36"/>
  <c r="C1233" i="36"/>
  <c r="I1232" i="36"/>
  <c r="G1232" i="36"/>
  <c r="F1232" i="36"/>
  <c r="C1232" i="36"/>
  <c r="I1231" i="36"/>
  <c r="G1231" i="36"/>
  <c r="F1231" i="36"/>
  <c r="C1231" i="36"/>
  <c r="I1230" i="36"/>
  <c r="G1230" i="36"/>
  <c r="F1230" i="36"/>
  <c r="C1230" i="36"/>
  <c r="I1229" i="36"/>
  <c r="G1229" i="36"/>
  <c r="F1229" i="36"/>
  <c r="C1229" i="36"/>
  <c r="I1228" i="36"/>
  <c r="G1228" i="36"/>
  <c r="F1228" i="36"/>
  <c r="C1228" i="36"/>
  <c r="I1227" i="36"/>
  <c r="G1227" i="36"/>
  <c r="F1227" i="36"/>
  <c r="C1227" i="36"/>
  <c r="I1226" i="36"/>
  <c r="G1226" i="36"/>
  <c r="F1226" i="36"/>
  <c r="C1226" i="36"/>
  <c r="I1225" i="36"/>
  <c r="G1225" i="36"/>
  <c r="F1225" i="36"/>
  <c r="C1225" i="36"/>
  <c r="I1224" i="36"/>
  <c r="G1224" i="36"/>
  <c r="F1224" i="36"/>
  <c r="C1224" i="36"/>
  <c r="I1223" i="36"/>
  <c r="G1223" i="36"/>
  <c r="F1223" i="36"/>
  <c r="C1223" i="36"/>
  <c r="I1222" i="36"/>
  <c r="G1222" i="36"/>
  <c r="F1222" i="36"/>
  <c r="C1222" i="36"/>
  <c r="I1221" i="36"/>
  <c r="G1221" i="36"/>
  <c r="F1221" i="36"/>
  <c r="C1221" i="36"/>
  <c r="I1220" i="36"/>
  <c r="G1220" i="36"/>
  <c r="F1220" i="36"/>
  <c r="C1220" i="36"/>
  <c r="I1219" i="36"/>
  <c r="G1219" i="36"/>
  <c r="F1219" i="36"/>
  <c r="C1219" i="36"/>
  <c r="I1218" i="36"/>
  <c r="G1218" i="36"/>
  <c r="F1218" i="36"/>
  <c r="C1218" i="36"/>
  <c r="I1217" i="36"/>
  <c r="G1217" i="36"/>
  <c r="F1217" i="36"/>
  <c r="C1217" i="36"/>
  <c r="I1216" i="36"/>
  <c r="G1216" i="36"/>
  <c r="F1216" i="36"/>
  <c r="C1216" i="36"/>
  <c r="I1215" i="36"/>
  <c r="G1215" i="36"/>
  <c r="F1215" i="36"/>
  <c r="C1215" i="36"/>
  <c r="I1214" i="36"/>
  <c r="G1214" i="36"/>
  <c r="F1214" i="36"/>
  <c r="C1214" i="36"/>
  <c r="I1213" i="36"/>
  <c r="G1213" i="36"/>
  <c r="F1213" i="36"/>
  <c r="C1213" i="36"/>
  <c r="I1212" i="36"/>
  <c r="G1212" i="36"/>
  <c r="F1212" i="36"/>
  <c r="C1212" i="36"/>
  <c r="I1211" i="36"/>
  <c r="G1211" i="36"/>
  <c r="F1211" i="36"/>
  <c r="C1211" i="36"/>
  <c r="I1210" i="36"/>
  <c r="G1210" i="36"/>
  <c r="F1210" i="36"/>
  <c r="C1210" i="36"/>
  <c r="I1209" i="36"/>
  <c r="G1209" i="36"/>
  <c r="F1209" i="36"/>
  <c r="C1209" i="36"/>
  <c r="I1208" i="36"/>
  <c r="G1208" i="36"/>
  <c r="F1208" i="36"/>
  <c r="C1208" i="36"/>
  <c r="I1207" i="36"/>
  <c r="G1207" i="36"/>
  <c r="F1207" i="36"/>
  <c r="C1207" i="36"/>
  <c r="I1206" i="36"/>
  <c r="G1206" i="36"/>
  <c r="F1206" i="36"/>
  <c r="C1206" i="36"/>
  <c r="I1205" i="36"/>
  <c r="G1205" i="36"/>
  <c r="F1205" i="36"/>
  <c r="C1205" i="36"/>
  <c r="I1204" i="36"/>
  <c r="G1204" i="36"/>
  <c r="F1204" i="36"/>
  <c r="C1204" i="36"/>
  <c r="I1203" i="36"/>
  <c r="G1203" i="36"/>
  <c r="F1203" i="36"/>
  <c r="C1203" i="36"/>
  <c r="I1202" i="36"/>
  <c r="G1202" i="36"/>
  <c r="F1202" i="36"/>
  <c r="C1202" i="36"/>
  <c r="I1201" i="36"/>
  <c r="G1201" i="36"/>
  <c r="F1201" i="36"/>
  <c r="C1201" i="36"/>
  <c r="I1200" i="36"/>
  <c r="G1200" i="36"/>
  <c r="F1200" i="36"/>
  <c r="C1200" i="36"/>
  <c r="I1199" i="36"/>
  <c r="G1199" i="36"/>
  <c r="F1199" i="36"/>
  <c r="C1199" i="36"/>
  <c r="I1198" i="36"/>
  <c r="G1198" i="36"/>
  <c r="F1198" i="36"/>
  <c r="C1198" i="36"/>
  <c r="I1197" i="36"/>
  <c r="G1197" i="36"/>
  <c r="F1197" i="36"/>
  <c r="C1197" i="36"/>
  <c r="I1196" i="36"/>
  <c r="G1196" i="36"/>
  <c r="F1196" i="36"/>
  <c r="C1196" i="36"/>
  <c r="I1195" i="36"/>
  <c r="G1195" i="36"/>
  <c r="F1195" i="36"/>
  <c r="C1195" i="36"/>
  <c r="I1194" i="36"/>
  <c r="G1194" i="36"/>
  <c r="F1194" i="36"/>
  <c r="C1194" i="36"/>
  <c r="I1193" i="36"/>
  <c r="G1193" i="36"/>
  <c r="F1193" i="36"/>
  <c r="C1193" i="36"/>
  <c r="I1192" i="36"/>
  <c r="G1192" i="36"/>
  <c r="F1192" i="36"/>
  <c r="C1192" i="36"/>
  <c r="I1191" i="36"/>
  <c r="G1191" i="36"/>
  <c r="F1191" i="36"/>
  <c r="C1191" i="36"/>
  <c r="I1190" i="36"/>
  <c r="G1190" i="36"/>
  <c r="F1190" i="36"/>
  <c r="C1190" i="36"/>
  <c r="I1189" i="36"/>
  <c r="G1189" i="36"/>
  <c r="F1189" i="36"/>
  <c r="C1189" i="36"/>
  <c r="I1188" i="36"/>
  <c r="G1188" i="36"/>
  <c r="F1188" i="36"/>
  <c r="C1188" i="36"/>
  <c r="I1187" i="36"/>
  <c r="G1187" i="36"/>
  <c r="F1187" i="36"/>
  <c r="C1187" i="36"/>
  <c r="I1186" i="36"/>
  <c r="G1186" i="36"/>
  <c r="F1186" i="36"/>
  <c r="C1186" i="36"/>
  <c r="I1185" i="36"/>
  <c r="G1185" i="36"/>
  <c r="F1185" i="36"/>
  <c r="C1185" i="36"/>
  <c r="I1184" i="36"/>
  <c r="G1184" i="36"/>
  <c r="F1184" i="36"/>
  <c r="C1184" i="36"/>
  <c r="I1183" i="36"/>
  <c r="G1183" i="36"/>
  <c r="F1183" i="36"/>
  <c r="C1183" i="36"/>
  <c r="I1182" i="36"/>
  <c r="G1182" i="36"/>
  <c r="F1182" i="36"/>
  <c r="C1182" i="36"/>
  <c r="I1181" i="36"/>
  <c r="G1181" i="36"/>
  <c r="F1181" i="36"/>
  <c r="C1181" i="36"/>
  <c r="I1180" i="36"/>
  <c r="G1180" i="36"/>
  <c r="F1180" i="36"/>
  <c r="C1180" i="36"/>
  <c r="I1179" i="36"/>
  <c r="G1179" i="36"/>
  <c r="F1179" i="36"/>
  <c r="C1179" i="36"/>
  <c r="I1178" i="36"/>
  <c r="G1178" i="36"/>
  <c r="F1178" i="36"/>
  <c r="C1178" i="36"/>
  <c r="I1177" i="36"/>
  <c r="G1177" i="36"/>
  <c r="F1177" i="36"/>
  <c r="C1177" i="36"/>
  <c r="I1176" i="36"/>
  <c r="G1176" i="36"/>
  <c r="F1176" i="36"/>
  <c r="C1176" i="36"/>
  <c r="I1175" i="36"/>
  <c r="G1175" i="36"/>
  <c r="F1175" i="36"/>
  <c r="C1175" i="36"/>
  <c r="I1174" i="36"/>
  <c r="G1174" i="36"/>
  <c r="F1174" i="36"/>
  <c r="C1174" i="36"/>
  <c r="I1173" i="36"/>
  <c r="G1173" i="36"/>
  <c r="F1173" i="36"/>
  <c r="C1173" i="36"/>
  <c r="I1172" i="36"/>
  <c r="G1172" i="36"/>
  <c r="F1172" i="36"/>
  <c r="C1172" i="36"/>
  <c r="I1171" i="36"/>
  <c r="G1171" i="36"/>
  <c r="F1171" i="36"/>
  <c r="C1171" i="36"/>
  <c r="I1170" i="36"/>
  <c r="G1170" i="36"/>
  <c r="F1170" i="36"/>
  <c r="C1170" i="36"/>
  <c r="I1169" i="36"/>
  <c r="G1169" i="36"/>
  <c r="F1169" i="36"/>
  <c r="C1169" i="36"/>
  <c r="I1168" i="36"/>
  <c r="G1168" i="36"/>
  <c r="F1168" i="36"/>
  <c r="C1168" i="36"/>
  <c r="I1167" i="36"/>
  <c r="G1167" i="36"/>
  <c r="F1167" i="36"/>
  <c r="C1167" i="36"/>
  <c r="I1166" i="36"/>
  <c r="G1166" i="36"/>
  <c r="F1166" i="36"/>
  <c r="C1166" i="36"/>
  <c r="I1165" i="36"/>
  <c r="G1165" i="36"/>
  <c r="F1165" i="36"/>
  <c r="C1165" i="36"/>
  <c r="I1164" i="36"/>
  <c r="G1164" i="36"/>
  <c r="F1164" i="36"/>
  <c r="C1164" i="36"/>
  <c r="I1163" i="36"/>
  <c r="G1163" i="36"/>
  <c r="F1163" i="36"/>
  <c r="C1163" i="36"/>
  <c r="I1162" i="36"/>
  <c r="G1162" i="36"/>
  <c r="F1162" i="36"/>
  <c r="C1162" i="36"/>
  <c r="I1161" i="36"/>
  <c r="G1161" i="36"/>
  <c r="F1161" i="36"/>
  <c r="C1161" i="36"/>
  <c r="I1160" i="36"/>
  <c r="G1160" i="36"/>
  <c r="F1160" i="36"/>
  <c r="C1160" i="36"/>
  <c r="I1159" i="36"/>
  <c r="G1159" i="36"/>
  <c r="F1159" i="36"/>
  <c r="C1159" i="36"/>
  <c r="I1158" i="36"/>
  <c r="G1158" i="36"/>
  <c r="F1158" i="36"/>
  <c r="C1158" i="36"/>
  <c r="I1157" i="36"/>
  <c r="G1157" i="36"/>
  <c r="F1157" i="36"/>
  <c r="C1157" i="36"/>
  <c r="I1156" i="36"/>
  <c r="G1156" i="36"/>
  <c r="F1156" i="36"/>
  <c r="C1156" i="36"/>
  <c r="I1155" i="36"/>
  <c r="G1155" i="36"/>
  <c r="F1155" i="36"/>
  <c r="C1155" i="36"/>
  <c r="I1154" i="36"/>
  <c r="G1154" i="36"/>
  <c r="F1154" i="36"/>
  <c r="C1154" i="36"/>
  <c r="I1153" i="36"/>
  <c r="G1153" i="36"/>
  <c r="F1153" i="36"/>
  <c r="C1153" i="36"/>
  <c r="I1152" i="36"/>
  <c r="G1152" i="36"/>
  <c r="F1152" i="36"/>
  <c r="C1152" i="36"/>
  <c r="BA1151" i="36"/>
  <c r="AY1151" i="36"/>
  <c r="AW1151" i="36"/>
  <c r="AU1151" i="36"/>
  <c r="AS1151" i="36"/>
  <c r="AQ1151" i="36"/>
  <c r="AO1151" i="36"/>
  <c r="AM1151" i="36"/>
  <c r="AK1151" i="36"/>
  <c r="AI1151" i="36"/>
  <c r="AG1151" i="36"/>
  <c r="AE1151" i="36"/>
  <c r="AC1151" i="36"/>
  <c r="AA1151" i="36"/>
  <c r="Y1151" i="36"/>
  <c r="W1151" i="36"/>
  <c r="U1151" i="36"/>
  <c r="S1151" i="36"/>
  <c r="Q1151" i="36"/>
  <c r="O1151" i="36"/>
  <c r="M1151" i="36"/>
  <c r="K1151" i="36"/>
  <c r="I1151" i="36"/>
  <c r="G1151" i="36"/>
  <c r="F1151" i="36"/>
  <c r="C1151" i="36"/>
  <c r="I1146" i="36"/>
  <c r="G1146" i="36"/>
  <c r="F1146" i="36"/>
  <c r="C1146" i="36"/>
  <c r="I1145" i="36"/>
  <c r="G1145" i="36"/>
  <c r="F1145" i="36"/>
  <c r="C1145" i="36"/>
  <c r="I1144" i="36"/>
  <c r="G1144" i="36"/>
  <c r="F1144" i="36"/>
  <c r="C1144" i="36"/>
  <c r="I1143" i="36"/>
  <c r="G1143" i="36"/>
  <c r="F1143" i="36"/>
  <c r="C1143" i="36"/>
  <c r="I1142" i="36"/>
  <c r="G1142" i="36"/>
  <c r="F1142" i="36"/>
  <c r="C1142" i="36"/>
  <c r="I1141" i="36"/>
  <c r="G1141" i="36"/>
  <c r="F1141" i="36"/>
  <c r="C1141" i="36"/>
  <c r="I1140" i="36"/>
  <c r="G1140" i="36"/>
  <c r="F1140" i="36"/>
  <c r="C1140" i="36"/>
  <c r="I1139" i="36"/>
  <c r="G1139" i="36"/>
  <c r="F1139" i="36"/>
  <c r="C1139" i="36"/>
  <c r="I1138" i="36"/>
  <c r="G1138" i="36"/>
  <c r="F1138" i="36"/>
  <c r="C1138" i="36"/>
  <c r="I1137" i="36"/>
  <c r="G1137" i="36"/>
  <c r="F1137" i="36"/>
  <c r="C1137" i="36"/>
  <c r="I1136" i="36"/>
  <c r="G1136" i="36"/>
  <c r="F1136" i="36"/>
  <c r="C1136" i="36"/>
  <c r="I1135" i="36"/>
  <c r="G1135" i="36"/>
  <c r="F1135" i="36"/>
  <c r="C1135" i="36"/>
  <c r="I1134" i="36"/>
  <c r="G1134" i="36"/>
  <c r="F1134" i="36"/>
  <c r="C1134" i="36"/>
  <c r="I1133" i="36"/>
  <c r="G1133" i="36"/>
  <c r="F1133" i="36"/>
  <c r="C1133" i="36"/>
  <c r="I1132" i="36"/>
  <c r="G1132" i="36"/>
  <c r="F1132" i="36"/>
  <c r="C1132" i="36"/>
  <c r="I1131" i="36"/>
  <c r="G1131" i="36"/>
  <c r="F1131" i="36"/>
  <c r="C1131" i="36"/>
  <c r="I1130" i="36"/>
  <c r="G1130" i="36"/>
  <c r="F1130" i="36"/>
  <c r="C1130" i="36"/>
  <c r="I1129" i="36"/>
  <c r="G1129" i="36"/>
  <c r="F1129" i="36"/>
  <c r="C1129" i="36"/>
  <c r="I1128" i="36"/>
  <c r="G1128" i="36"/>
  <c r="F1128" i="36"/>
  <c r="C1128" i="36"/>
  <c r="I1127" i="36"/>
  <c r="G1127" i="36"/>
  <c r="F1127" i="36"/>
  <c r="C1127" i="36"/>
  <c r="I1126" i="36"/>
  <c r="G1126" i="36"/>
  <c r="F1126" i="36"/>
  <c r="C1126" i="36"/>
  <c r="I1125" i="36"/>
  <c r="G1125" i="36"/>
  <c r="F1125" i="36"/>
  <c r="C1125" i="36"/>
  <c r="I1124" i="36"/>
  <c r="G1124" i="36"/>
  <c r="F1124" i="36"/>
  <c r="C1124" i="36"/>
  <c r="I1123" i="36"/>
  <c r="G1123" i="36"/>
  <c r="F1123" i="36"/>
  <c r="C1123" i="36"/>
  <c r="I1122" i="36"/>
  <c r="G1122" i="36"/>
  <c r="F1122" i="36"/>
  <c r="C1122" i="36"/>
  <c r="I1121" i="36"/>
  <c r="G1121" i="36"/>
  <c r="F1121" i="36"/>
  <c r="C1121" i="36"/>
  <c r="I1120" i="36"/>
  <c r="G1120" i="36"/>
  <c r="F1120" i="36"/>
  <c r="C1120" i="36"/>
  <c r="I1119" i="36"/>
  <c r="G1119" i="36"/>
  <c r="F1119" i="36"/>
  <c r="C1119" i="36"/>
  <c r="I1118" i="36"/>
  <c r="G1118" i="36"/>
  <c r="F1118" i="36"/>
  <c r="C1118" i="36"/>
  <c r="I1117" i="36"/>
  <c r="G1117" i="36"/>
  <c r="F1117" i="36"/>
  <c r="C1117" i="36"/>
  <c r="I1116" i="36"/>
  <c r="G1116" i="36"/>
  <c r="F1116" i="36"/>
  <c r="C1116" i="36"/>
  <c r="I1115" i="36"/>
  <c r="G1115" i="36"/>
  <c r="F1115" i="36"/>
  <c r="C1115" i="36"/>
  <c r="I1114" i="36"/>
  <c r="G1114" i="36"/>
  <c r="F1114" i="36"/>
  <c r="C1114" i="36"/>
  <c r="I1113" i="36"/>
  <c r="G1113" i="36"/>
  <c r="F1113" i="36"/>
  <c r="C1113" i="36"/>
  <c r="I1112" i="36"/>
  <c r="G1112" i="36"/>
  <c r="F1112" i="36"/>
  <c r="C1112" i="36"/>
  <c r="I1111" i="36"/>
  <c r="G1111" i="36"/>
  <c r="F1111" i="36"/>
  <c r="C1111" i="36"/>
  <c r="I1110" i="36"/>
  <c r="G1110" i="36"/>
  <c r="F1110" i="36"/>
  <c r="C1110" i="36"/>
  <c r="I1109" i="36"/>
  <c r="G1109" i="36"/>
  <c r="F1109" i="36"/>
  <c r="C1109" i="36"/>
  <c r="I1108" i="36"/>
  <c r="G1108" i="36"/>
  <c r="F1108" i="36"/>
  <c r="C1108" i="36"/>
  <c r="I1107" i="36"/>
  <c r="G1107" i="36"/>
  <c r="F1107" i="36"/>
  <c r="C1107" i="36"/>
  <c r="I1106" i="36"/>
  <c r="G1106" i="36"/>
  <c r="F1106" i="36"/>
  <c r="C1106" i="36"/>
  <c r="I1105" i="36"/>
  <c r="G1105" i="36"/>
  <c r="F1105" i="36"/>
  <c r="C1105" i="36"/>
  <c r="I1104" i="36"/>
  <c r="G1104" i="36"/>
  <c r="F1104" i="36"/>
  <c r="C1104" i="36"/>
  <c r="I1103" i="36"/>
  <c r="G1103" i="36"/>
  <c r="F1103" i="36"/>
  <c r="C1103" i="36"/>
  <c r="I1102" i="36"/>
  <c r="G1102" i="36"/>
  <c r="F1102" i="36"/>
  <c r="C1102" i="36"/>
  <c r="I1101" i="36"/>
  <c r="G1101" i="36"/>
  <c r="F1101" i="36"/>
  <c r="C1101" i="36"/>
  <c r="I1100" i="36"/>
  <c r="G1100" i="36"/>
  <c r="F1100" i="36"/>
  <c r="C1100" i="36"/>
  <c r="I1099" i="36"/>
  <c r="G1099" i="36"/>
  <c r="F1099" i="36"/>
  <c r="C1099" i="36"/>
  <c r="I1098" i="36"/>
  <c r="G1098" i="36"/>
  <c r="F1098" i="36"/>
  <c r="C1098" i="36"/>
  <c r="I1097" i="36"/>
  <c r="G1097" i="36"/>
  <c r="F1097" i="36"/>
  <c r="C1097" i="36"/>
  <c r="I1096" i="36"/>
  <c r="G1096" i="36"/>
  <c r="F1096" i="36"/>
  <c r="C1096" i="36"/>
  <c r="I1095" i="36"/>
  <c r="G1095" i="36"/>
  <c r="F1095" i="36"/>
  <c r="C1095" i="36"/>
  <c r="I1094" i="36"/>
  <c r="G1094" i="36"/>
  <c r="F1094" i="36"/>
  <c r="C1094" i="36"/>
  <c r="I1093" i="36"/>
  <c r="G1093" i="36"/>
  <c r="F1093" i="36"/>
  <c r="C1093" i="36"/>
  <c r="I1092" i="36"/>
  <c r="G1092" i="36"/>
  <c r="F1092" i="36"/>
  <c r="C1092" i="36"/>
  <c r="I1091" i="36"/>
  <c r="G1091" i="36"/>
  <c r="F1091" i="36"/>
  <c r="C1091" i="36"/>
  <c r="I1090" i="36"/>
  <c r="G1090" i="36"/>
  <c r="F1090" i="36"/>
  <c r="C1090" i="36"/>
  <c r="I1089" i="36"/>
  <c r="G1089" i="36"/>
  <c r="F1089" i="36"/>
  <c r="C1089" i="36"/>
  <c r="I1088" i="36"/>
  <c r="G1088" i="36"/>
  <c r="F1088" i="36"/>
  <c r="C1088" i="36"/>
  <c r="I1087" i="36"/>
  <c r="G1087" i="36"/>
  <c r="F1087" i="36"/>
  <c r="C1087" i="36"/>
  <c r="I1086" i="36"/>
  <c r="G1086" i="36"/>
  <c r="F1086" i="36"/>
  <c r="C1086" i="36"/>
  <c r="I1085" i="36"/>
  <c r="G1085" i="36"/>
  <c r="F1085" i="36"/>
  <c r="C1085" i="36"/>
  <c r="I1084" i="36"/>
  <c r="G1084" i="36"/>
  <c r="F1084" i="36"/>
  <c r="C1084" i="36"/>
  <c r="I1083" i="36"/>
  <c r="G1083" i="36"/>
  <c r="F1083" i="36"/>
  <c r="C1083" i="36"/>
  <c r="I1082" i="36"/>
  <c r="G1082" i="36"/>
  <c r="F1082" i="36"/>
  <c r="C1082" i="36"/>
  <c r="I1081" i="36"/>
  <c r="G1081" i="36"/>
  <c r="F1081" i="36"/>
  <c r="C1081" i="36"/>
  <c r="I1080" i="36"/>
  <c r="G1080" i="36"/>
  <c r="F1080" i="36"/>
  <c r="C1080" i="36"/>
  <c r="I1079" i="36"/>
  <c r="G1079" i="36"/>
  <c r="F1079" i="36"/>
  <c r="C1079" i="36"/>
  <c r="I1078" i="36"/>
  <c r="G1078" i="36"/>
  <c r="F1078" i="36"/>
  <c r="C1078" i="36"/>
  <c r="I1077" i="36"/>
  <c r="G1077" i="36"/>
  <c r="F1077" i="36"/>
  <c r="C1077" i="36"/>
  <c r="I1076" i="36"/>
  <c r="G1076" i="36"/>
  <c r="F1076" i="36"/>
  <c r="C1076" i="36"/>
  <c r="I1075" i="36"/>
  <c r="G1075" i="36"/>
  <c r="F1075" i="36"/>
  <c r="C1075" i="36"/>
  <c r="I1074" i="36"/>
  <c r="G1074" i="36"/>
  <c r="F1074" i="36"/>
  <c r="C1074" i="36"/>
  <c r="I1073" i="36"/>
  <c r="G1073" i="36"/>
  <c r="F1073" i="36"/>
  <c r="C1073" i="36"/>
  <c r="I1072" i="36"/>
  <c r="G1072" i="36"/>
  <c r="F1072" i="36"/>
  <c r="C1072" i="36"/>
  <c r="I1071" i="36"/>
  <c r="G1071" i="36"/>
  <c r="F1071" i="36"/>
  <c r="C1071" i="36"/>
  <c r="I1070" i="36"/>
  <c r="G1070" i="36"/>
  <c r="F1070" i="36"/>
  <c r="C1070" i="36"/>
  <c r="I1069" i="36"/>
  <c r="G1069" i="36"/>
  <c r="F1069" i="36"/>
  <c r="C1069" i="36"/>
  <c r="I1068" i="36"/>
  <c r="G1068" i="36"/>
  <c r="F1068" i="36"/>
  <c r="C1068" i="36"/>
  <c r="I1067" i="36"/>
  <c r="G1067" i="36"/>
  <c r="F1067" i="36"/>
  <c r="C1067" i="36"/>
  <c r="I1066" i="36"/>
  <c r="G1066" i="36"/>
  <c r="F1066" i="36"/>
  <c r="C1066" i="36"/>
  <c r="I1065" i="36"/>
  <c r="G1065" i="36"/>
  <c r="F1065" i="36"/>
  <c r="C1065" i="36"/>
  <c r="I1064" i="36"/>
  <c r="G1064" i="36"/>
  <c r="F1064" i="36"/>
  <c r="C1064" i="36"/>
  <c r="I1063" i="36"/>
  <c r="G1063" i="36"/>
  <c r="F1063" i="36"/>
  <c r="C1063" i="36"/>
  <c r="I1062" i="36"/>
  <c r="G1062" i="36"/>
  <c r="F1062" i="36"/>
  <c r="C1062" i="36"/>
  <c r="I1061" i="36"/>
  <c r="G1061" i="36"/>
  <c r="F1061" i="36"/>
  <c r="C1061" i="36"/>
  <c r="I1060" i="36"/>
  <c r="G1060" i="36"/>
  <c r="F1060" i="36"/>
  <c r="C1060" i="36"/>
  <c r="I1059" i="36"/>
  <c r="G1059" i="36"/>
  <c r="F1059" i="36"/>
  <c r="C1059" i="36"/>
  <c r="I1058" i="36"/>
  <c r="G1058" i="36"/>
  <c r="F1058" i="36"/>
  <c r="C1058" i="36"/>
  <c r="I1057" i="36"/>
  <c r="G1057" i="36"/>
  <c r="F1057" i="36"/>
  <c r="C1057" i="36"/>
  <c r="I1056" i="36"/>
  <c r="G1056" i="36"/>
  <c r="F1056" i="36"/>
  <c r="C1056" i="36"/>
  <c r="I1055" i="36"/>
  <c r="G1055" i="36"/>
  <c r="F1055" i="36"/>
  <c r="C1055" i="36"/>
  <c r="I1054" i="36"/>
  <c r="G1054" i="36"/>
  <c r="F1054" i="36"/>
  <c r="C1054" i="36"/>
  <c r="I1053" i="36"/>
  <c r="G1053" i="36"/>
  <c r="F1053" i="36"/>
  <c r="C1053" i="36"/>
  <c r="I1052" i="36"/>
  <c r="G1052" i="36"/>
  <c r="F1052" i="36"/>
  <c r="C1052" i="36"/>
  <c r="I1051" i="36"/>
  <c r="G1051" i="36"/>
  <c r="F1051" i="36"/>
  <c r="C1051" i="36"/>
  <c r="I1050" i="36"/>
  <c r="G1050" i="36"/>
  <c r="F1050" i="36"/>
  <c r="C1050" i="36"/>
  <c r="I1049" i="36"/>
  <c r="G1049" i="36"/>
  <c r="F1049" i="36"/>
  <c r="C1049" i="36"/>
  <c r="I1048" i="36"/>
  <c r="G1048" i="36"/>
  <c r="F1048" i="36"/>
  <c r="C1048" i="36"/>
  <c r="I1047" i="36"/>
  <c r="G1047" i="36"/>
  <c r="F1047" i="36"/>
  <c r="C1047" i="36"/>
  <c r="I1046" i="36"/>
  <c r="G1046" i="36"/>
  <c r="F1046" i="36"/>
  <c r="C1046" i="36"/>
  <c r="I1045" i="36"/>
  <c r="G1045" i="36"/>
  <c r="F1045" i="36"/>
  <c r="C1045" i="36"/>
  <c r="I1044" i="36"/>
  <c r="G1044" i="36"/>
  <c r="F1044" i="36"/>
  <c r="C1044" i="36"/>
  <c r="I1043" i="36"/>
  <c r="G1043" i="36"/>
  <c r="F1043" i="36"/>
  <c r="C1043" i="36"/>
  <c r="I1042" i="36"/>
  <c r="G1042" i="36"/>
  <c r="F1042" i="36"/>
  <c r="C1042" i="36"/>
  <c r="I1041" i="36"/>
  <c r="G1041" i="36"/>
  <c r="F1041" i="36"/>
  <c r="C1041" i="36"/>
  <c r="I1040" i="36"/>
  <c r="G1040" i="36"/>
  <c r="F1040" i="36"/>
  <c r="C1040" i="36"/>
  <c r="I1039" i="36"/>
  <c r="G1039" i="36"/>
  <c r="F1039" i="36"/>
  <c r="C1039" i="36"/>
  <c r="I1038" i="36"/>
  <c r="G1038" i="36"/>
  <c r="F1038" i="36"/>
  <c r="C1038" i="36"/>
  <c r="I1037" i="36"/>
  <c r="G1037" i="36"/>
  <c r="F1037" i="36"/>
  <c r="C1037" i="36"/>
  <c r="I1036" i="36"/>
  <c r="G1036" i="36"/>
  <c r="F1036" i="36"/>
  <c r="C1036" i="36"/>
  <c r="I1035" i="36"/>
  <c r="G1035" i="36"/>
  <c r="F1035" i="36"/>
  <c r="C1035" i="36"/>
  <c r="I1034" i="36"/>
  <c r="G1034" i="36"/>
  <c r="F1034" i="36"/>
  <c r="C1034" i="36"/>
  <c r="I1033" i="36"/>
  <c r="G1033" i="36"/>
  <c r="F1033" i="36"/>
  <c r="C1033" i="36"/>
  <c r="I1032" i="36"/>
  <c r="G1032" i="36"/>
  <c r="F1032" i="36"/>
  <c r="C1032" i="36"/>
  <c r="I1031" i="36"/>
  <c r="G1031" i="36"/>
  <c r="F1031" i="36"/>
  <c r="C1031" i="36"/>
  <c r="I1030" i="36"/>
  <c r="G1030" i="36"/>
  <c r="F1030" i="36"/>
  <c r="C1030" i="36"/>
  <c r="I1029" i="36"/>
  <c r="G1029" i="36"/>
  <c r="F1029" i="36"/>
  <c r="C1029" i="36"/>
  <c r="I1028" i="36"/>
  <c r="G1028" i="36"/>
  <c r="F1028" i="36"/>
  <c r="C1028" i="36"/>
  <c r="I1027" i="36"/>
  <c r="G1027" i="36"/>
  <c r="F1027" i="36"/>
  <c r="C1027" i="36"/>
  <c r="I1026" i="36"/>
  <c r="G1026" i="36"/>
  <c r="F1026" i="36"/>
  <c r="C1026" i="36"/>
  <c r="I1025" i="36"/>
  <c r="G1025" i="36"/>
  <c r="F1025" i="36"/>
  <c r="C1025" i="36"/>
  <c r="I1024" i="36"/>
  <c r="G1024" i="36"/>
  <c r="F1024" i="36"/>
  <c r="C1024" i="36"/>
  <c r="I1023" i="36"/>
  <c r="G1023" i="36"/>
  <c r="F1023" i="36"/>
  <c r="C1023" i="36"/>
  <c r="I1022" i="36"/>
  <c r="G1022" i="36"/>
  <c r="F1022" i="36"/>
  <c r="C1022" i="36"/>
  <c r="I1021" i="36"/>
  <c r="G1021" i="36"/>
  <c r="F1021" i="36"/>
  <c r="C1021" i="36"/>
  <c r="I1020" i="36"/>
  <c r="G1020" i="36"/>
  <c r="F1020" i="36"/>
  <c r="C1020" i="36"/>
  <c r="I1019" i="36"/>
  <c r="G1019" i="36"/>
  <c r="F1019" i="36"/>
  <c r="C1019" i="36"/>
  <c r="I1018" i="36"/>
  <c r="G1018" i="36"/>
  <c r="F1018" i="36"/>
  <c r="C1018" i="36"/>
  <c r="I1017" i="36"/>
  <c r="G1017" i="36"/>
  <c r="F1017" i="36"/>
  <c r="C1017" i="36"/>
  <c r="I1016" i="36"/>
  <c r="G1016" i="36"/>
  <c r="F1016" i="36"/>
  <c r="C1016" i="36"/>
  <c r="I1015" i="36"/>
  <c r="G1015" i="36"/>
  <c r="F1015" i="36"/>
  <c r="C1015" i="36"/>
  <c r="I1014" i="36"/>
  <c r="G1014" i="36"/>
  <c r="F1014" i="36"/>
  <c r="C1014" i="36"/>
  <c r="I1013" i="36"/>
  <c r="G1013" i="36"/>
  <c r="F1013" i="36"/>
  <c r="C1013" i="36"/>
  <c r="I1012" i="36"/>
  <c r="G1012" i="36"/>
  <c r="F1012" i="36"/>
  <c r="C1012" i="36"/>
  <c r="I1011" i="36"/>
  <c r="G1011" i="36"/>
  <c r="F1011" i="36"/>
  <c r="C1011" i="36"/>
  <c r="I1010" i="36"/>
  <c r="G1010" i="36"/>
  <c r="F1010" i="36"/>
  <c r="C1010" i="36"/>
  <c r="I1009" i="36"/>
  <c r="G1009" i="36"/>
  <c r="F1009" i="36"/>
  <c r="C1009" i="36"/>
  <c r="I1008" i="36"/>
  <c r="G1008" i="36"/>
  <c r="F1008" i="36"/>
  <c r="C1008" i="36"/>
  <c r="I1007" i="36"/>
  <c r="G1007" i="36"/>
  <c r="F1007" i="36"/>
  <c r="C1007" i="36"/>
  <c r="I1006" i="36"/>
  <c r="G1006" i="36"/>
  <c r="F1006" i="36"/>
  <c r="C1006" i="36"/>
  <c r="I1005" i="36"/>
  <c r="G1005" i="36"/>
  <c r="F1005" i="36"/>
  <c r="C1005" i="36"/>
  <c r="I1004" i="36"/>
  <c r="G1004" i="36"/>
  <c r="F1004" i="36"/>
  <c r="C1004" i="36"/>
  <c r="I1003" i="36"/>
  <c r="G1003" i="36"/>
  <c r="F1003" i="36"/>
  <c r="C1003" i="36"/>
  <c r="I1002" i="36"/>
  <c r="G1002" i="36"/>
  <c r="F1002" i="36"/>
  <c r="C1002" i="36"/>
  <c r="I1001" i="36"/>
  <c r="G1001" i="36"/>
  <c r="F1001" i="36"/>
  <c r="C1001" i="36"/>
  <c r="I1000" i="36"/>
  <c r="G1000" i="36"/>
  <c r="F1000" i="36"/>
  <c r="C1000" i="36"/>
  <c r="I999" i="36"/>
  <c r="G999" i="36"/>
  <c r="F999" i="36"/>
  <c r="C999" i="36"/>
  <c r="I998" i="36"/>
  <c r="G998" i="36"/>
  <c r="F998" i="36"/>
  <c r="C998" i="36"/>
  <c r="BA997" i="36"/>
  <c r="AY997" i="36"/>
  <c r="AW997" i="36"/>
  <c r="AU997" i="36"/>
  <c r="AS997" i="36"/>
  <c r="AQ997" i="36"/>
  <c r="AO997" i="36"/>
  <c r="AM997" i="36"/>
  <c r="AK997" i="36"/>
  <c r="AI997" i="36"/>
  <c r="AG997" i="36"/>
  <c r="AE997" i="36"/>
  <c r="AC997" i="36"/>
  <c r="AA997" i="36"/>
  <c r="Y997" i="36"/>
  <c r="W997" i="36"/>
  <c r="U997" i="36"/>
  <c r="S997" i="36"/>
  <c r="Q997" i="36"/>
  <c r="O997" i="36"/>
  <c r="M997" i="36"/>
  <c r="K997" i="36"/>
  <c r="I997" i="36"/>
  <c r="G997" i="36"/>
  <c r="F997" i="36"/>
  <c r="C997" i="36"/>
  <c r="I992" i="36"/>
  <c r="G992" i="36"/>
  <c r="F992" i="36"/>
  <c r="C992" i="36"/>
  <c r="I991" i="36"/>
  <c r="G991" i="36"/>
  <c r="F991" i="36"/>
  <c r="C991" i="36"/>
  <c r="I990" i="36"/>
  <c r="G990" i="36"/>
  <c r="F990" i="36"/>
  <c r="C990" i="36"/>
  <c r="I989" i="36"/>
  <c r="G989" i="36"/>
  <c r="F989" i="36"/>
  <c r="C989" i="36"/>
  <c r="I988" i="36"/>
  <c r="G988" i="36"/>
  <c r="F988" i="36"/>
  <c r="C988" i="36"/>
  <c r="I987" i="36"/>
  <c r="G987" i="36"/>
  <c r="F987" i="36"/>
  <c r="C987" i="36"/>
  <c r="I986" i="36"/>
  <c r="G986" i="36"/>
  <c r="F986" i="36"/>
  <c r="C986" i="36"/>
  <c r="I985" i="36"/>
  <c r="G985" i="36"/>
  <c r="F985" i="36"/>
  <c r="C985" i="36"/>
  <c r="I984" i="36"/>
  <c r="G984" i="36"/>
  <c r="F984" i="36"/>
  <c r="C984" i="36"/>
  <c r="I983" i="36"/>
  <c r="G983" i="36"/>
  <c r="F983" i="36"/>
  <c r="C983" i="36"/>
  <c r="I982" i="36"/>
  <c r="G982" i="36"/>
  <c r="F982" i="36"/>
  <c r="C982" i="36"/>
  <c r="I981" i="36"/>
  <c r="G981" i="36"/>
  <c r="F981" i="36"/>
  <c r="C981" i="36"/>
  <c r="I980" i="36"/>
  <c r="G980" i="36"/>
  <c r="F980" i="36"/>
  <c r="C980" i="36"/>
  <c r="I979" i="36"/>
  <c r="G979" i="36"/>
  <c r="F979" i="36"/>
  <c r="C979" i="36"/>
  <c r="I978" i="36"/>
  <c r="G978" i="36"/>
  <c r="F978" i="36"/>
  <c r="C978" i="36"/>
  <c r="I977" i="36"/>
  <c r="G977" i="36"/>
  <c r="F977" i="36"/>
  <c r="C977" i="36"/>
  <c r="I976" i="36"/>
  <c r="G976" i="36"/>
  <c r="F976" i="36"/>
  <c r="C976" i="36"/>
  <c r="I975" i="36"/>
  <c r="G975" i="36"/>
  <c r="F975" i="36"/>
  <c r="C975" i="36"/>
  <c r="I974" i="36"/>
  <c r="G974" i="36"/>
  <c r="F974" i="36"/>
  <c r="C974" i="36"/>
  <c r="I973" i="36"/>
  <c r="G973" i="36"/>
  <c r="F973" i="36"/>
  <c r="C973" i="36"/>
  <c r="I972" i="36"/>
  <c r="G972" i="36"/>
  <c r="F972" i="36"/>
  <c r="C972" i="36"/>
  <c r="I971" i="36"/>
  <c r="G971" i="36"/>
  <c r="F971" i="36"/>
  <c r="C971" i="36"/>
  <c r="I970" i="36"/>
  <c r="G970" i="36"/>
  <c r="F970" i="36"/>
  <c r="C970" i="36"/>
  <c r="I969" i="36"/>
  <c r="G969" i="36"/>
  <c r="F969" i="36"/>
  <c r="C969" i="36"/>
  <c r="I968" i="36"/>
  <c r="G968" i="36"/>
  <c r="F968" i="36"/>
  <c r="C968" i="36"/>
  <c r="I967" i="36"/>
  <c r="G967" i="36"/>
  <c r="F967" i="36"/>
  <c r="C967" i="36"/>
  <c r="I966" i="36"/>
  <c r="G966" i="36"/>
  <c r="F966" i="36"/>
  <c r="C966" i="36"/>
  <c r="I965" i="36"/>
  <c r="G965" i="36"/>
  <c r="F965" i="36"/>
  <c r="C965" i="36"/>
  <c r="I964" i="36"/>
  <c r="G964" i="36"/>
  <c r="F964" i="36"/>
  <c r="C964" i="36"/>
  <c r="I963" i="36"/>
  <c r="G963" i="36"/>
  <c r="F963" i="36"/>
  <c r="C963" i="36"/>
  <c r="I962" i="36"/>
  <c r="G962" i="36"/>
  <c r="F962" i="36"/>
  <c r="C962" i="36"/>
  <c r="I961" i="36"/>
  <c r="G961" i="36"/>
  <c r="F961" i="36"/>
  <c r="C961" i="36"/>
  <c r="I960" i="36"/>
  <c r="G960" i="36"/>
  <c r="F960" i="36"/>
  <c r="C960" i="36"/>
  <c r="I959" i="36"/>
  <c r="G959" i="36"/>
  <c r="F959" i="36"/>
  <c r="C959" i="36"/>
  <c r="I958" i="36"/>
  <c r="G958" i="36"/>
  <c r="F958" i="36"/>
  <c r="C958" i="36"/>
  <c r="I957" i="36"/>
  <c r="G957" i="36"/>
  <c r="F957" i="36"/>
  <c r="C957" i="36"/>
  <c r="I956" i="36"/>
  <c r="G956" i="36"/>
  <c r="F956" i="36"/>
  <c r="C956" i="36"/>
  <c r="I955" i="36"/>
  <c r="G955" i="36"/>
  <c r="F955" i="36"/>
  <c r="C955" i="36"/>
  <c r="I954" i="36"/>
  <c r="G954" i="36"/>
  <c r="F954" i="36"/>
  <c r="C954" i="36"/>
  <c r="I953" i="36"/>
  <c r="G953" i="36"/>
  <c r="F953" i="36"/>
  <c r="C953" i="36"/>
  <c r="I952" i="36"/>
  <c r="G952" i="36"/>
  <c r="F952" i="36"/>
  <c r="C952" i="36"/>
  <c r="I951" i="36"/>
  <c r="G951" i="36"/>
  <c r="F951" i="36"/>
  <c r="C951" i="36"/>
  <c r="I950" i="36"/>
  <c r="G950" i="36"/>
  <c r="F950" i="36"/>
  <c r="C950" i="36"/>
  <c r="I949" i="36"/>
  <c r="G949" i="36"/>
  <c r="F949" i="36"/>
  <c r="C949" i="36"/>
  <c r="I948" i="36"/>
  <c r="G948" i="36"/>
  <c r="F948" i="36"/>
  <c r="C948" i="36"/>
  <c r="I947" i="36"/>
  <c r="G947" i="36"/>
  <c r="F947" i="36"/>
  <c r="C947" i="36"/>
  <c r="I946" i="36"/>
  <c r="G946" i="36"/>
  <c r="F946" i="36"/>
  <c r="C946" i="36"/>
  <c r="I945" i="36"/>
  <c r="G945" i="36"/>
  <c r="F945" i="36"/>
  <c r="C945" i="36"/>
  <c r="I944" i="36"/>
  <c r="G944" i="36"/>
  <c r="F944" i="36"/>
  <c r="C944" i="36"/>
  <c r="I943" i="36"/>
  <c r="G943" i="36"/>
  <c r="F943" i="36"/>
  <c r="C943" i="36"/>
  <c r="I942" i="36"/>
  <c r="G942" i="36"/>
  <c r="F942" i="36"/>
  <c r="C942" i="36"/>
  <c r="I941" i="36"/>
  <c r="G941" i="36"/>
  <c r="F941" i="36"/>
  <c r="C941" i="36"/>
  <c r="I940" i="36"/>
  <c r="G940" i="36"/>
  <c r="F940" i="36"/>
  <c r="C940" i="36"/>
  <c r="I939" i="36"/>
  <c r="G939" i="36"/>
  <c r="F939" i="36"/>
  <c r="C939" i="36"/>
  <c r="I938" i="36"/>
  <c r="G938" i="36"/>
  <c r="F938" i="36"/>
  <c r="C938" i="36"/>
  <c r="I937" i="36"/>
  <c r="G937" i="36"/>
  <c r="F937" i="36"/>
  <c r="C937" i="36"/>
  <c r="I936" i="36"/>
  <c r="G936" i="36"/>
  <c r="F936" i="36"/>
  <c r="C936" i="36"/>
  <c r="I935" i="36"/>
  <c r="G935" i="36"/>
  <c r="F935" i="36"/>
  <c r="C935" i="36"/>
  <c r="I934" i="36"/>
  <c r="G934" i="36"/>
  <c r="F934" i="36"/>
  <c r="C934" i="36"/>
  <c r="I933" i="36"/>
  <c r="G933" i="36"/>
  <c r="F933" i="36"/>
  <c r="C933" i="36"/>
  <c r="I932" i="36"/>
  <c r="G932" i="36"/>
  <c r="F932" i="36"/>
  <c r="C932" i="36"/>
  <c r="I931" i="36"/>
  <c r="G931" i="36"/>
  <c r="F931" i="36"/>
  <c r="C931" i="36"/>
  <c r="I930" i="36"/>
  <c r="G930" i="36"/>
  <c r="F930" i="36"/>
  <c r="C930" i="36"/>
  <c r="I929" i="36"/>
  <c r="G929" i="36"/>
  <c r="F929" i="36"/>
  <c r="C929" i="36"/>
  <c r="I928" i="36"/>
  <c r="G928" i="36"/>
  <c r="F928" i="36"/>
  <c r="C928" i="36"/>
  <c r="I927" i="36"/>
  <c r="G927" i="36"/>
  <c r="F927" i="36"/>
  <c r="C927" i="36"/>
  <c r="I926" i="36"/>
  <c r="G926" i="36"/>
  <c r="F926" i="36"/>
  <c r="C926" i="36"/>
  <c r="I925" i="36"/>
  <c r="G925" i="36"/>
  <c r="F925" i="36"/>
  <c r="C925" i="36"/>
  <c r="I924" i="36"/>
  <c r="G924" i="36"/>
  <c r="F924" i="36"/>
  <c r="C924" i="36"/>
  <c r="I923" i="36"/>
  <c r="G923" i="36"/>
  <c r="F923" i="36"/>
  <c r="C923" i="36"/>
  <c r="I922" i="36"/>
  <c r="G922" i="36"/>
  <c r="F922" i="36"/>
  <c r="C922" i="36"/>
  <c r="I921" i="36"/>
  <c r="G921" i="36"/>
  <c r="F921" i="36"/>
  <c r="C921" i="36"/>
  <c r="I920" i="36"/>
  <c r="G920" i="36"/>
  <c r="F920" i="36"/>
  <c r="C920" i="36"/>
  <c r="I919" i="36"/>
  <c r="G919" i="36"/>
  <c r="F919" i="36"/>
  <c r="C919" i="36"/>
  <c r="I918" i="36"/>
  <c r="G918" i="36"/>
  <c r="F918" i="36"/>
  <c r="C918" i="36"/>
  <c r="I917" i="36"/>
  <c r="G917" i="36"/>
  <c r="F917" i="36"/>
  <c r="C917" i="36"/>
  <c r="I916" i="36"/>
  <c r="G916" i="36"/>
  <c r="F916" i="36"/>
  <c r="C916" i="36"/>
  <c r="I915" i="36"/>
  <c r="G915" i="36"/>
  <c r="F915" i="36"/>
  <c r="C915" i="36"/>
  <c r="I914" i="36"/>
  <c r="G914" i="36"/>
  <c r="F914" i="36"/>
  <c r="C914" i="36"/>
  <c r="I913" i="36"/>
  <c r="G913" i="36"/>
  <c r="F913" i="36"/>
  <c r="C913" i="36"/>
  <c r="I912" i="36"/>
  <c r="G912" i="36"/>
  <c r="F912" i="36"/>
  <c r="C912" i="36"/>
  <c r="I911" i="36"/>
  <c r="G911" i="36"/>
  <c r="F911" i="36"/>
  <c r="C911" i="36"/>
  <c r="I910" i="36"/>
  <c r="G910" i="36"/>
  <c r="F910" i="36"/>
  <c r="C910" i="36"/>
  <c r="I909" i="36"/>
  <c r="G909" i="36"/>
  <c r="F909" i="36"/>
  <c r="C909" i="36"/>
  <c r="I908" i="36"/>
  <c r="G908" i="36"/>
  <c r="F908" i="36"/>
  <c r="C908" i="36"/>
  <c r="I907" i="36"/>
  <c r="G907" i="36"/>
  <c r="F907" i="36"/>
  <c r="C907" i="36"/>
  <c r="I906" i="36"/>
  <c r="G906" i="36"/>
  <c r="F906" i="36"/>
  <c r="C906" i="36"/>
  <c r="I905" i="36"/>
  <c r="G905" i="36"/>
  <c r="F905" i="36"/>
  <c r="C905" i="36"/>
  <c r="I904" i="36"/>
  <c r="G904" i="36"/>
  <c r="F904" i="36"/>
  <c r="C904" i="36"/>
  <c r="I903" i="36"/>
  <c r="G903" i="36"/>
  <c r="F903" i="36"/>
  <c r="C903" i="36"/>
  <c r="I902" i="36"/>
  <c r="G902" i="36"/>
  <c r="F902" i="36"/>
  <c r="C902" i="36"/>
  <c r="I901" i="36"/>
  <c r="G901" i="36"/>
  <c r="F901" i="36"/>
  <c r="C901" i="36"/>
  <c r="I900" i="36"/>
  <c r="G900" i="36"/>
  <c r="F900" i="36"/>
  <c r="C900" i="36"/>
  <c r="I899" i="36"/>
  <c r="G899" i="36"/>
  <c r="F899" i="36"/>
  <c r="C899" i="36"/>
  <c r="I898" i="36"/>
  <c r="G898" i="36"/>
  <c r="F898" i="36"/>
  <c r="C898" i="36"/>
  <c r="I897" i="36"/>
  <c r="G897" i="36"/>
  <c r="F897" i="36"/>
  <c r="C897" i="36"/>
  <c r="I896" i="36"/>
  <c r="G896" i="36"/>
  <c r="F896" i="36"/>
  <c r="C896" i="36"/>
  <c r="I895" i="36"/>
  <c r="G895" i="36"/>
  <c r="F895" i="36"/>
  <c r="C895" i="36"/>
  <c r="I894" i="36"/>
  <c r="G894" i="36"/>
  <c r="F894" i="36"/>
  <c r="C894" i="36"/>
  <c r="I893" i="36"/>
  <c r="G893" i="36"/>
  <c r="F893" i="36"/>
  <c r="C893" i="36"/>
  <c r="I892" i="36"/>
  <c r="G892" i="36"/>
  <c r="F892" i="36"/>
  <c r="C892" i="36"/>
  <c r="I891" i="36"/>
  <c r="G891" i="36"/>
  <c r="F891" i="36"/>
  <c r="C891" i="36"/>
  <c r="I890" i="36"/>
  <c r="G890" i="36"/>
  <c r="F890" i="36"/>
  <c r="C890" i="36"/>
  <c r="I889" i="36"/>
  <c r="G889" i="36"/>
  <c r="F889" i="36"/>
  <c r="C889" i="36"/>
  <c r="I888" i="36"/>
  <c r="G888" i="36"/>
  <c r="F888" i="36"/>
  <c r="C888" i="36"/>
  <c r="I887" i="36"/>
  <c r="G887" i="36"/>
  <c r="F887" i="36"/>
  <c r="C887" i="36"/>
  <c r="I886" i="36"/>
  <c r="G886" i="36"/>
  <c r="F886" i="36"/>
  <c r="C886" i="36"/>
  <c r="I885" i="36"/>
  <c r="G885" i="36"/>
  <c r="F885" i="36"/>
  <c r="C885" i="36"/>
  <c r="I884" i="36"/>
  <c r="G884" i="36"/>
  <c r="F884" i="36"/>
  <c r="C884" i="36"/>
  <c r="I883" i="36"/>
  <c r="G883" i="36"/>
  <c r="F883" i="36"/>
  <c r="C883" i="36"/>
  <c r="I882" i="36"/>
  <c r="G882" i="36"/>
  <c r="F882" i="36"/>
  <c r="C882" i="36"/>
  <c r="I881" i="36"/>
  <c r="G881" i="36"/>
  <c r="F881" i="36"/>
  <c r="C881" i="36"/>
  <c r="I880" i="36"/>
  <c r="G880" i="36"/>
  <c r="F880" i="36"/>
  <c r="C880" i="36"/>
  <c r="I879" i="36"/>
  <c r="G879" i="36"/>
  <c r="F879" i="36"/>
  <c r="C879" i="36"/>
  <c r="I878" i="36"/>
  <c r="G878" i="36"/>
  <c r="F878" i="36"/>
  <c r="C878" i="36"/>
  <c r="I877" i="36"/>
  <c r="G877" i="36"/>
  <c r="F877" i="36"/>
  <c r="C877" i="36"/>
  <c r="I876" i="36"/>
  <c r="G876" i="36"/>
  <c r="F876" i="36"/>
  <c r="C876" i="36"/>
  <c r="I875" i="36"/>
  <c r="G875" i="36"/>
  <c r="F875" i="36"/>
  <c r="C875" i="36"/>
  <c r="I874" i="36"/>
  <c r="G874" i="36"/>
  <c r="F874" i="36"/>
  <c r="C874" i="36"/>
  <c r="I873" i="36"/>
  <c r="G873" i="36"/>
  <c r="F873" i="36"/>
  <c r="C873" i="36"/>
  <c r="I872" i="36"/>
  <c r="G872" i="36"/>
  <c r="F872" i="36"/>
  <c r="C872" i="36"/>
  <c r="I871" i="36"/>
  <c r="G871" i="36"/>
  <c r="F871" i="36"/>
  <c r="C871" i="36"/>
  <c r="I870" i="36"/>
  <c r="G870" i="36"/>
  <c r="F870" i="36"/>
  <c r="C870" i="36"/>
  <c r="I869" i="36"/>
  <c r="G869" i="36"/>
  <c r="F869" i="36"/>
  <c r="C869" i="36"/>
  <c r="I868" i="36"/>
  <c r="G868" i="36"/>
  <c r="F868" i="36"/>
  <c r="C868" i="36"/>
  <c r="I867" i="36"/>
  <c r="G867" i="36"/>
  <c r="F867" i="36"/>
  <c r="C867" i="36"/>
  <c r="I866" i="36"/>
  <c r="G866" i="36"/>
  <c r="F866" i="36"/>
  <c r="C866" i="36"/>
  <c r="I865" i="36"/>
  <c r="G865" i="36"/>
  <c r="F865" i="36"/>
  <c r="C865" i="36"/>
  <c r="I864" i="36"/>
  <c r="G864" i="36"/>
  <c r="F864" i="36"/>
  <c r="C864" i="36"/>
  <c r="I863" i="36"/>
  <c r="G863" i="36"/>
  <c r="F863" i="36"/>
  <c r="C863" i="36"/>
  <c r="I862" i="36"/>
  <c r="G862" i="36"/>
  <c r="F862" i="36"/>
  <c r="C862" i="36"/>
  <c r="I861" i="36"/>
  <c r="G861" i="36"/>
  <c r="F861" i="36"/>
  <c r="C861" i="36"/>
  <c r="I860" i="36"/>
  <c r="G860" i="36"/>
  <c r="F860" i="36"/>
  <c r="C860" i="36"/>
  <c r="I859" i="36"/>
  <c r="G859" i="36"/>
  <c r="F859" i="36"/>
  <c r="C859" i="36"/>
  <c r="I858" i="36"/>
  <c r="G858" i="36"/>
  <c r="F858" i="36"/>
  <c r="C858" i="36"/>
  <c r="I857" i="36"/>
  <c r="G857" i="36"/>
  <c r="F857" i="36"/>
  <c r="C857" i="36"/>
  <c r="I856" i="36"/>
  <c r="G856" i="36"/>
  <c r="F856" i="36"/>
  <c r="C856" i="36"/>
  <c r="I855" i="36"/>
  <c r="G855" i="36"/>
  <c r="F855" i="36"/>
  <c r="C855" i="36"/>
  <c r="I854" i="36"/>
  <c r="G854" i="36"/>
  <c r="F854" i="36"/>
  <c r="C854" i="36"/>
  <c r="I853" i="36"/>
  <c r="G853" i="36"/>
  <c r="F853" i="36"/>
  <c r="C853" i="36"/>
  <c r="I852" i="36"/>
  <c r="G852" i="36"/>
  <c r="F852" i="36"/>
  <c r="C852" i="36"/>
  <c r="I851" i="36"/>
  <c r="G851" i="36"/>
  <c r="F851" i="36"/>
  <c r="C851" i="36"/>
  <c r="I850" i="36"/>
  <c r="G850" i="36"/>
  <c r="F850" i="36"/>
  <c r="C850" i="36"/>
  <c r="I849" i="36"/>
  <c r="G849" i="36"/>
  <c r="F849" i="36"/>
  <c r="C849" i="36"/>
  <c r="I848" i="36"/>
  <c r="G848" i="36"/>
  <c r="F848" i="36"/>
  <c r="C848" i="36"/>
  <c r="I847" i="36"/>
  <c r="G847" i="36"/>
  <c r="F847" i="36"/>
  <c r="C847" i="36"/>
  <c r="I846" i="36"/>
  <c r="G846" i="36"/>
  <c r="F846" i="36"/>
  <c r="C846" i="36"/>
  <c r="BA845" i="36"/>
  <c r="AY845" i="36"/>
  <c r="AW845" i="36"/>
  <c r="AU845" i="36"/>
  <c r="AS845" i="36"/>
  <c r="AQ845" i="36"/>
  <c r="AO845" i="36"/>
  <c r="AM845" i="36"/>
  <c r="AK845" i="36"/>
  <c r="AI845" i="36"/>
  <c r="AG845" i="36"/>
  <c r="AE845" i="36"/>
  <c r="AC845" i="36"/>
  <c r="AA845" i="36"/>
  <c r="Y845" i="36"/>
  <c r="W845" i="36"/>
  <c r="U845" i="36"/>
  <c r="S845" i="36"/>
  <c r="Q845" i="36"/>
  <c r="O845" i="36"/>
  <c r="M845" i="36"/>
  <c r="K845" i="36"/>
  <c r="I845" i="36"/>
  <c r="G845" i="36"/>
  <c r="F845" i="36"/>
  <c r="C845" i="36"/>
  <c r="I840" i="36"/>
  <c r="G840" i="36"/>
  <c r="F840" i="36"/>
  <c r="C840" i="36"/>
  <c r="I839" i="36"/>
  <c r="G839" i="36"/>
  <c r="F839" i="36"/>
  <c r="C839" i="36"/>
  <c r="I838" i="36"/>
  <c r="G838" i="36"/>
  <c r="F838" i="36"/>
  <c r="C838" i="36"/>
  <c r="I837" i="36"/>
  <c r="G837" i="36"/>
  <c r="F837" i="36"/>
  <c r="C837" i="36"/>
  <c r="I836" i="36"/>
  <c r="G836" i="36"/>
  <c r="F836" i="36"/>
  <c r="C836" i="36"/>
  <c r="I835" i="36"/>
  <c r="G835" i="36"/>
  <c r="F835" i="36"/>
  <c r="C835" i="36"/>
  <c r="I834" i="36"/>
  <c r="G834" i="36"/>
  <c r="F834" i="36"/>
  <c r="C834" i="36"/>
  <c r="I833" i="36"/>
  <c r="G833" i="36"/>
  <c r="F833" i="36"/>
  <c r="C833" i="36"/>
  <c r="I832" i="36"/>
  <c r="G832" i="36"/>
  <c r="F832" i="36"/>
  <c r="C832" i="36"/>
  <c r="I831" i="36"/>
  <c r="G831" i="36"/>
  <c r="F831" i="36"/>
  <c r="C831" i="36"/>
  <c r="I830" i="36"/>
  <c r="G830" i="36"/>
  <c r="F830" i="36"/>
  <c r="C830" i="36"/>
  <c r="I829" i="36"/>
  <c r="G829" i="36"/>
  <c r="F829" i="36"/>
  <c r="C829" i="36"/>
  <c r="I828" i="36"/>
  <c r="G828" i="36"/>
  <c r="F828" i="36"/>
  <c r="C828" i="36"/>
  <c r="I827" i="36"/>
  <c r="G827" i="36"/>
  <c r="F827" i="36"/>
  <c r="C827" i="36"/>
  <c r="I826" i="36"/>
  <c r="G826" i="36"/>
  <c r="F826" i="36"/>
  <c r="C826" i="36"/>
  <c r="I825" i="36"/>
  <c r="G825" i="36"/>
  <c r="F825" i="36"/>
  <c r="C825" i="36"/>
  <c r="I824" i="36"/>
  <c r="G824" i="36"/>
  <c r="F824" i="36"/>
  <c r="C824" i="36"/>
  <c r="I823" i="36"/>
  <c r="G823" i="36"/>
  <c r="F823" i="36"/>
  <c r="C823" i="36"/>
  <c r="I822" i="36"/>
  <c r="G822" i="36"/>
  <c r="F822" i="36"/>
  <c r="C822" i="36"/>
  <c r="I821" i="36"/>
  <c r="G821" i="36"/>
  <c r="F821" i="36"/>
  <c r="C821" i="36"/>
  <c r="I820" i="36"/>
  <c r="G820" i="36"/>
  <c r="F820" i="36"/>
  <c r="C820" i="36"/>
  <c r="I819" i="36"/>
  <c r="G819" i="36"/>
  <c r="F819" i="36"/>
  <c r="C819" i="36"/>
  <c r="I818" i="36"/>
  <c r="G818" i="36"/>
  <c r="F818" i="36"/>
  <c r="C818" i="36"/>
  <c r="I817" i="36"/>
  <c r="G817" i="36"/>
  <c r="F817" i="36"/>
  <c r="C817" i="36"/>
  <c r="I816" i="36"/>
  <c r="G816" i="36"/>
  <c r="F816" i="36"/>
  <c r="C816" i="36"/>
  <c r="I815" i="36"/>
  <c r="G815" i="36"/>
  <c r="F815" i="36"/>
  <c r="C815" i="36"/>
  <c r="I814" i="36"/>
  <c r="G814" i="36"/>
  <c r="F814" i="36"/>
  <c r="C814" i="36"/>
  <c r="I813" i="36"/>
  <c r="G813" i="36"/>
  <c r="F813" i="36"/>
  <c r="C813" i="36"/>
  <c r="I812" i="36"/>
  <c r="G812" i="36"/>
  <c r="F812" i="36"/>
  <c r="C812" i="36"/>
  <c r="I811" i="36"/>
  <c r="G811" i="36"/>
  <c r="F811" i="36"/>
  <c r="C811" i="36"/>
  <c r="I810" i="36"/>
  <c r="G810" i="36"/>
  <c r="F810" i="36"/>
  <c r="C810" i="36"/>
  <c r="I809" i="36"/>
  <c r="G809" i="36"/>
  <c r="F809" i="36"/>
  <c r="C809" i="36"/>
  <c r="I808" i="36"/>
  <c r="G808" i="36"/>
  <c r="F808" i="36"/>
  <c r="C808" i="36"/>
  <c r="I807" i="36"/>
  <c r="G807" i="36"/>
  <c r="F807" i="36"/>
  <c r="C807" i="36"/>
  <c r="I806" i="36"/>
  <c r="G806" i="36"/>
  <c r="F806" i="36"/>
  <c r="C806" i="36"/>
  <c r="I805" i="36"/>
  <c r="G805" i="36"/>
  <c r="F805" i="36"/>
  <c r="C805" i="36"/>
  <c r="I804" i="36"/>
  <c r="G804" i="36"/>
  <c r="F804" i="36"/>
  <c r="C804" i="36"/>
  <c r="I803" i="36"/>
  <c r="G803" i="36"/>
  <c r="F803" i="36"/>
  <c r="C803" i="36"/>
  <c r="I802" i="36"/>
  <c r="G802" i="36"/>
  <c r="F802" i="36"/>
  <c r="C802" i="36"/>
  <c r="I801" i="36"/>
  <c r="G801" i="36"/>
  <c r="F801" i="36"/>
  <c r="C801" i="36"/>
  <c r="I800" i="36"/>
  <c r="G800" i="36"/>
  <c r="F800" i="36"/>
  <c r="C800" i="36"/>
  <c r="I799" i="36"/>
  <c r="G799" i="36"/>
  <c r="F799" i="36"/>
  <c r="C799" i="36"/>
  <c r="I798" i="36"/>
  <c r="G798" i="36"/>
  <c r="F798" i="36"/>
  <c r="C798" i="36"/>
  <c r="I797" i="36"/>
  <c r="G797" i="36"/>
  <c r="F797" i="36"/>
  <c r="C797" i="36"/>
  <c r="I796" i="36"/>
  <c r="G796" i="36"/>
  <c r="F796" i="36"/>
  <c r="C796" i="36"/>
  <c r="I795" i="36"/>
  <c r="G795" i="36"/>
  <c r="F795" i="36"/>
  <c r="C795" i="36"/>
  <c r="I794" i="36"/>
  <c r="G794" i="36"/>
  <c r="F794" i="36"/>
  <c r="C794" i="36"/>
  <c r="I793" i="36"/>
  <c r="G793" i="36"/>
  <c r="F793" i="36"/>
  <c r="C793" i="36"/>
  <c r="I792" i="36"/>
  <c r="G792" i="36"/>
  <c r="F792" i="36"/>
  <c r="C792" i="36"/>
  <c r="I791" i="36"/>
  <c r="G791" i="36"/>
  <c r="F791" i="36"/>
  <c r="C791" i="36"/>
  <c r="I790" i="36"/>
  <c r="G790" i="36"/>
  <c r="F790" i="36"/>
  <c r="C790" i="36"/>
  <c r="I789" i="36"/>
  <c r="G789" i="36"/>
  <c r="F789" i="36"/>
  <c r="C789" i="36"/>
  <c r="I788" i="36"/>
  <c r="G788" i="36"/>
  <c r="F788" i="36"/>
  <c r="C788" i="36"/>
  <c r="I787" i="36"/>
  <c r="G787" i="36"/>
  <c r="F787" i="36"/>
  <c r="C787" i="36"/>
  <c r="I786" i="36"/>
  <c r="G786" i="36"/>
  <c r="F786" i="36"/>
  <c r="C786" i="36"/>
  <c r="I785" i="36"/>
  <c r="G785" i="36"/>
  <c r="F785" i="36"/>
  <c r="C785" i="36"/>
  <c r="I784" i="36"/>
  <c r="G784" i="36"/>
  <c r="F784" i="36"/>
  <c r="C784" i="36"/>
  <c r="I783" i="36"/>
  <c r="G783" i="36"/>
  <c r="F783" i="36"/>
  <c r="C783" i="36"/>
  <c r="I782" i="36"/>
  <c r="G782" i="36"/>
  <c r="F782" i="36"/>
  <c r="C782" i="36"/>
  <c r="I781" i="36"/>
  <c r="G781" i="36"/>
  <c r="F781" i="36"/>
  <c r="C781" i="36"/>
  <c r="I780" i="36"/>
  <c r="G780" i="36"/>
  <c r="F780" i="36"/>
  <c r="C780" i="36"/>
  <c r="I779" i="36"/>
  <c r="G779" i="36"/>
  <c r="F779" i="36"/>
  <c r="C779" i="36"/>
  <c r="I778" i="36"/>
  <c r="G778" i="36"/>
  <c r="F778" i="36"/>
  <c r="C778" i="36"/>
  <c r="I777" i="36"/>
  <c r="G777" i="36"/>
  <c r="F777" i="36"/>
  <c r="C777" i="36"/>
  <c r="I776" i="36"/>
  <c r="G776" i="36"/>
  <c r="F776" i="36"/>
  <c r="C776" i="36"/>
  <c r="I775" i="36"/>
  <c r="G775" i="36"/>
  <c r="F775" i="36"/>
  <c r="C775" i="36"/>
  <c r="I774" i="36"/>
  <c r="G774" i="36"/>
  <c r="F774" i="36"/>
  <c r="C774" i="36"/>
  <c r="I773" i="36"/>
  <c r="G773" i="36"/>
  <c r="F773" i="36"/>
  <c r="C773" i="36"/>
  <c r="I772" i="36"/>
  <c r="G772" i="36"/>
  <c r="F772" i="36"/>
  <c r="C772" i="36"/>
  <c r="I771" i="36"/>
  <c r="G771" i="36"/>
  <c r="F771" i="36"/>
  <c r="C771" i="36"/>
  <c r="I770" i="36"/>
  <c r="G770" i="36"/>
  <c r="F770" i="36"/>
  <c r="C770" i="36"/>
  <c r="I769" i="36"/>
  <c r="G769" i="36"/>
  <c r="F769" i="36"/>
  <c r="C769" i="36"/>
  <c r="I768" i="36"/>
  <c r="G768" i="36"/>
  <c r="F768" i="36"/>
  <c r="C768" i="36"/>
  <c r="I767" i="36"/>
  <c r="G767" i="36"/>
  <c r="F767" i="36"/>
  <c r="C767" i="36"/>
  <c r="I766" i="36"/>
  <c r="G766" i="36"/>
  <c r="F766" i="36"/>
  <c r="C766" i="36"/>
  <c r="I765" i="36"/>
  <c r="G765" i="36"/>
  <c r="F765" i="36"/>
  <c r="C765" i="36"/>
  <c r="I764" i="36"/>
  <c r="G764" i="36"/>
  <c r="F764" i="36"/>
  <c r="C764" i="36"/>
  <c r="I763" i="36"/>
  <c r="G763" i="36"/>
  <c r="F763" i="36"/>
  <c r="C763" i="36"/>
  <c r="I762" i="36"/>
  <c r="G762" i="36"/>
  <c r="F762" i="36"/>
  <c r="C762" i="36"/>
  <c r="I761" i="36"/>
  <c r="G761" i="36"/>
  <c r="F761" i="36"/>
  <c r="C761" i="36"/>
  <c r="I760" i="36"/>
  <c r="G760" i="36"/>
  <c r="F760" i="36"/>
  <c r="C760" i="36"/>
  <c r="I759" i="36"/>
  <c r="G759" i="36"/>
  <c r="F759" i="36"/>
  <c r="C759" i="36"/>
  <c r="I758" i="36"/>
  <c r="G758" i="36"/>
  <c r="F758" i="36"/>
  <c r="C758" i="36"/>
  <c r="I757" i="36"/>
  <c r="G757" i="36"/>
  <c r="F757" i="36"/>
  <c r="C757" i="36"/>
  <c r="I756" i="36"/>
  <c r="G756" i="36"/>
  <c r="F756" i="36"/>
  <c r="C756" i="36"/>
  <c r="I755" i="36"/>
  <c r="G755" i="36"/>
  <c r="F755" i="36"/>
  <c r="C755" i="36"/>
  <c r="I754" i="36"/>
  <c r="G754" i="36"/>
  <c r="F754" i="36"/>
  <c r="C754" i="36"/>
  <c r="I753" i="36"/>
  <c r="G753" i="36"/>
  <c r="F753" i="36"/>
  <c r="C753" i="36"/>
  <c r="I752" i="36"/>
  <c r="G752" i="36"/>
  <c r="F752" i="36"/>
  <c r="C752" i="36"/>
  <c r="I751" i="36"/>
  <c r="G751" i="36"/>
  <c r="F751" i="36"/>
  <c r="C751" i="36"/>
  <c r="I750" i="36"/>
  <c r="G750" i="36"/>
  <c r="F750" i="36"/>
  <c r="C750" i="36"/>
  <c r="I749" i="36"/>
  <c r="G749" i="36"/>
  <c r="F749" i="36"/>
  <c r="C749" i="36"/>
  <c r="I748" i="36"/>
  <c r="G748" i="36"/>
  <c r="F748" i="36"/>
  <c r="C748" i="36"/>
  <c r="I747" i="36"/>
  <c r="G747" i="36"/>
  <c r="F747" i="36"/>
  <c r="C747" i="36"/>
  <c r="I746" i="36"/>
  <c r="G746" i="36"/>
  <c r="F746" i="36"/>
  <c r="C746" i="36"/>
  <c r="I745" i="36"/>
  <c r="G745" i="36"/>
  <c r="F745" i="36"/>
  <c r="C745" i="36"/>
  <c r="I744" i="36"/>
  <c r="G744" i="36"/>
  <c r="F744" i="36"/>
  <c r="C744" i="36"/>
  <c r="I743" i="36"/>
  <c r="G743" i="36"/>
  <c r="F743" i="36"/>
  <c r="C743" i="36"/>
  <c r="I742" i="36"/>
  <c r="G742" i="36"/>
  <c r="F742" i="36"/>
  <c r="C742" i="36"/>
  <c r="I741" i="36"/>
  <c r="G741" i="36"/>
  <c r="F741" i="36"/>
  <c r="C741" i="36"/>
  <c r="I740" i="36"/>
  <c r="G740" i="36"/>
  <c r="F740" i="36"/>
  <c r="C740" i="36"/>
  <c r="I739" i="36"/>
  <c r="G739" i="36"/>
  <c r="F739" i="36"/>
  <c r="C739" i="36"/>
  <c r="I738" i="36"/>
  <c r="G738" i="36"/>
  <c r="F738" i="36"/>
  <c r="C738" i="36"/>
  <c r="I737" i="36"/>
  <c r="G737" i="36"/>
  <c r="F737" i="36"/>
  <c r="C737" i="36"/>
  <c r="I736" i="36"/>
  <c r="G736" i="36"/>
  <c r="F736" i="36"/>
  <c r="C736" i="36"/>
  <c r="I735" i="36"/>
  <c r="G735" i="36"/>
  <c r="F735" i="36"/>
  <c r="C735" i="36"/>
  <c r="I734" i="36"/>
  <c r="G734" i="36"/>
  <c r="F734" i="36"/>
  <c r="C734" i="36"/>
  <c r="I733" i="36"/>
  <c r="G733" i="36"/>
  <c r="F733" i="36"/>
  <c r="C733" i="36"/>
  <c r="I732" i="36"/>
  <c r="G732" i="36"/>
  <c r="F732" i="36"/>
  <c r="C732" i="36"/>
  <c r="I731" i="36"/>
  <c r="G731" i="36"/>
  <c r="F731" i="36"/>
  <c r="C731" i="36"/>
  <c r="I730" i="36"/>
  <c r="G730" i="36"/>
  <c r="F730" i="36"/>
  <c r="C730" i="36"/>
  <c r="I729" i="36"/>
  <c r="G729" i="36"/>
  <c r="F729" i="36"/>
  <c r="C729" i="36"/>
  <c r="I728" i="36"/>
  <c r="G728" i="36"/>
  <c r="F728" i="36"/>
  <c r="C728" i="36"/>
  <c r="I727" i="36"/>
  <c r="G727" i="36"/>
  <c r="F727" i="36"/>
  <c r="C727" i="36"/>
  <c r="I726" i="36"/>
  <c r="G726" i="36"/>
  <c r="F726" i="36"/>
  <c r="C726" i="36"/>
  <c r="I725" i="36"/>
  <c r="G725" i="36"/>
  <c r="F725" i="36"/>
  <c r="C725" i="36"/>
  <c r="I724" i="36"/>
  <c r="G724" i="36"/>
  <c r="F724" i="36"/>
  <c r="C724" i="36"/>
  <c r="I723" i="36"/>
  <c r="G723" i="36"/>
  <c r="F723" i="36"/>
  <c r="C723" i="36"/>
  <c r="I722" i="36"/>
  <c r="G722" i="36"/>
  <c r="F722" i="36"/>
  <c r="C722" i="36"/>
  <c r="I721" i="36"/>
  <c r="G721" i="36"/>
  <c r="F721" i="36"/>
  <c r="C721" i="36"/>
  <c r="I720" i="36"/>
  <c r="G720" i="36"/>
  <c r="F720" i="36"/>
  <c r="C720" i="36"/>
  <c r="I719" i="36"/>
  <c r="G719" i="36"/>
  <c r="F719" i="36"/>
  <c r="C719" i="36"/>
  <c r="I718" i="36"/>
  <c r="G718" i="36"/>
  <c r="F718" i="36"/>
  <c r="C718" i="36"/>
  <c r="I717" i="36"/>
  <c r="G717" i="36"/>
  <c r="F717" i="36"/>
  <c r="C717" i="36"/>
  <c r="I716" i="36"/>
  <c r="G716" i="36"/>
  <c r="F716" i="36"/>
  <c r="C716" i="36"/>
  <c r="I715" i="36"/>
  <c r="G715" i="36"/>
  <c r="F715" i="36"/>
  <c r="C715" i="36"/>
  <c r="I714" i="36"/>
  <c r="G714" i="36"/>
  <c r="F714" i="36"/>
  <c r="C714" i="36"/>
  <c r="I713" i="36"/>
  <c r="G713" i="36"/>
  <c r="F713" i="36"/>
  <c r="C713" i="36"/>
  <c r="I712" i="36"/>
  <c r="G712" i="36"/>
  <c r="F712" i="36"/>
  <c r="C712" i="36"/>
  <c r="I711" i="36"/>
  <c r="G711" i="36"/>
  <c r="F711" i="36"/>
  <c r="C711" i="36"/>
  <c r="I710" i="36"/>
  <c r="G710" i="36"/>
  <c r="F710" i="36"/>
  <c r="C710" i="36"/>
  <c r="I709" i="36"/>
  <c r="G709" i="36"/>
  <c r="F709" i="36"/>
  <c r="C709" i="36"/>
  <c r="I708" i="36"/>
  <c r="G708" i="36"/>
  <c r="F708" i="36"/>
  <c r="C708" i="36"/>
  <c r="I707" i="36"/>
  <c r="G707" i="36"/>
  <c r="F707" i="36"/>
  <c r="C707" i="36"/>
  <c r="I706" i="36"/>
  <c r="G706" i="36"/>
  <c r="F706" i="36"/>
  <c r="C706" i="36"/>
  <c r="I705" i="36"/>
  <c r="G705" i="36"/>
  <c r="F705" i="36"/>
  <c r="C705" i="36"/>
  <c r="I704" i="36"/>
  <c r="G704" i="36"/>
  <c r="F704" i="36"/>
  <c r="C704" i="36"/>
  <c r="I703" i="36"/>
  <c r="G703" i="36"/>
  <c r="F703" i="36"/>
  <c r="C703" i="36"/>
  <c r="I702" i="36"/>
  <c r="G702" i="36"/>
  <c r="F702" i="36"/>
  <c r="C702" i="36"/>
  <c r="I701" i="36"/>
  <c r="G701" i="36"/>
  <c r="F701" i="36"/>
  <c r="C701" i="36"/>
  <c r="I700" i="36"/>
  <c r="G700" i="36"/>
  <c r="F700" i="36"/>
  <c r="C700" i="36"/>
  <c r="I699" i="36"/>
  <c r="G699" i="36"/>
  <c r="F699" i="36"/>
  <c r="C699" i="36"/>
  <c r="I698" i="36"/>
  <c r="G698" i="36"/>
  <c r="F698" i="36"/>
  <c r="C698" i="36"/>
  <c r="I697" i="36"/>
  <c r="G697" i="36"/>
  <c r="F697" i="36"/>
  <c r="C697" i="36"/>
  <c r="I696" i="36"/>
  <c r="G696" i="36"/>
  <c r="F696" i="36"/>
  <c r="C696" i="36"/>
  <c r="I695" i="36"/>
  <c r="G695" i="36"/>
  <c r="F695" i="36"/>
  <c r="C695" i="36"/>
  <c r="I694" i="36"/>
  <c r="G694" i="36"/>
  <c r="F694" i="36"/>
  <c r="C694" i="36"/>
  <c r="I693" i="36"/>
  <c r="G693" i="36"/>
  <c r="F693" i="36"/>
  <c r="C693" i="36"/>
  <c r="I692" i="36"/>
  <c r="G692" i="36"/>
  <c r="F692" i="36"/>
  <c r="C692" i="36"/>
  <c r="BA691" i="36"/>
  <c r="AY691" i="36"/>
  <c r="AW691" i="36"/>
  <c r="AU691" i="36"/>
  <c r="AS691" i="36"/>
  <c r="AQ691" i="36"/>
  <c r="AO691" i="36"/>
  <c r="AM691" i="36"/>
  <c r="AK691" i="36"/>
  <c r="AI691" i="36"/>
  <c r="AG691" i="36"/>
  <c r="AE691" i="36"/>
  <c r="AC691" i="36"/>
  <c r="AA691" i="36"/>
  <c r="Y691" i="36"/>
  <c r="W691" i="36"/>
  <c r="U691" i="36"/>
  <c r="S691" i="36"/>
  <c r="Q691" i="36"/>
  <c r="O691" i="36"/>
  <c r="M691" i="36"/>
  <c r="K691" i="36"/>
  <c r="I691" i="36"/>
  <c r="G691" i="36"/>
  <c r="F691" i="36"/>
  <c r="C691" i="36"/>
  <c r="I686" i="36"/>
  <c r="G686" i="36"/>
  <c r="F686" i="36"/>
  <c r="C686" i="36"/>
  <c r="I685" i="36"/>
  <c r="G685" i="36"/>
  <c r="F685" i="36"/>
  <c r="C685" i="36"/>
  <c r="I684" i="36"/>
  <c r="G684" i="36"/>
  <c r="F684" i="36"/>
  <c r="C684" i="36"/>
  <c r="I683" i="36"/>
  <c r="G683" i="36"/>
  <c r="F683" i="36"/>
  <c r="C683" i="36"/>
  <c r="I682" i="36"/>
  <c r="G682" i="36"/>
  <c r="F682" i="36"/>
  <c r="C682" i="36"/>
  <c r="I681" i="36"/>
  <c r="G681" i="36"/>
  <c r="F681" i="36"/>
  <c r="C681" i="36"/>
  <c r="I680" i="36"/>
  <c r="G680" i="36"/>
  <c r="F680" i="36"/>
  <c r="C680" i="36"/>
  <c r="I679" i="36"/>
  <c r="G679" i="36"/>
  <c r="F679" i="36"/>
  <c r="C679" i="36"/>
  <c r="I678" i="36"/>
  <c r="G678" i="36"/>
  <c r="F678" i="36"/>
  <c r="C678" i="36"/>
  <c r="I677" i="36"/>
  <c r="G677" i="36"/>
  <c r="F677" i="36"/>
  <c r="C677" i="36"/>
  <c r="I676" i="36"/>
  <c r="G676" i="36"/>
  <c r="F676" i="36"/>
  <c r="C676" i="36"/>
  <c r="I675" i="36"/>
  <c r="G675" i="36"/>
  <c r="F675" i="36"/>
  <c r="C675" i="36"/>
  <c r="I674" i="36"/>
  <c r="G674" i="36"/>
  <c r="F674" i="36"/>
  <c r="C674" i="36"/>
  <c r="I673" i="36"/>
  <c r="G673" i="36"/>
  <c r="F673" i="36"/>
  <c r="C673" i="36"/>
  <c r="I672" i="36"/>
  <c r="G672" i="36"/>
  <c r="F672" i="36"/>
  <c r="C672" i="36"/>
  <c r="I671" i="36"/>
  <c r="G671" i="36"/>
  <c r="F671" i="36"/>
  <c r="C671" i="36"/>
  <c r="I670" i="36"/>
  <c r="G670" i="36"/>
  <c r="F670" i="36"/>
  <c r="C670" i="36"/>
  <c r="I669" i="36"/>
  <c r="G669" i="36"/>
  <c r="F669" i="36"/>
  <c r="C669" i="36"/>
  <c r="I668" i="36"/>
  <c r="G668" i="36"/>
  <c r="F668" i="36"/>
  <c r="C668" i="36"/>
  <c r="I667" i="36"/>
  <c r="G667" i="36"/>
  <c r="F667" i="36"/>
  <c r="C667" i="36"/>
  <c r="I666" i="36"/>
  <c r="G666" i="36"/>
  <c r="F666" i="36"/>
  <c r="C666" i="36"/>
  <c r="I665" i="36"/>
  <c r="G665" i="36"/>
  <c r="F665" i="36"/>
  <c r="C665" i="36"/>
  <c r="I664" i="36"/>
  <c r="G664" i="36"/>
  <c r="F664" i="36"/>
  <c r="C664" i="36"/>
  <c r="I663" i="36"/>
  <c r="G663" i="36"/>
  <c r="F663" i="36"/>
  <c r="C663" i="36"/>
  <c r="I662" i="36"/>
  <c r="G662" i="36"/>
  <c r="F662" i="36"/>
  <c r="C662" i="36"/>
  <c r="I661" i="36"/>
  <c r="G661" i="36"/>
  <c r="F661" i="36"/>
  <c r="C661" i="36"/>
  <c r="I660" i="36"/>
  <c r="G660" i="36"/>
  <c r="F660" i="36"/>
  <c r="C660" i="36"/>
  <c r="I659" i="36"/>
  <c r="G659" i="36"/>
  <c r="F659" i="36"/>
  <c r="C659" i="36"/>
  <c r="I658" i="36"/>
  <c r="G658" i="36"/>
  <c r="F658" i="36"/>
  <c r="C658" i="36"/>
  <c r="I657" i="36"/>
  <c r="G657" i="36"/>
  <c r="F657" i="36"/>
  <c r="C657" i="36"/>
  <c r="I656" i="36"/>
  <c r="G656" i="36"/>
  <c r="F656" i="36"/>
  <c r="C656" i="36"/>
  <c r="I655" i="36"/>
  <c r="G655" i="36"/>
  <c r="F655" i="36"/>
  <c r="C655" i="36"/>
  <c r="I654" i="36"/>
  <c r="G654" i="36"/>
  <c r="F654" i="36"/>
  <c r="C654" i="36"/>
  <c r="I653" i="36"/>
  <c r="G653" i="36"/>
  <c r="F653" i="36"/>
  <c r="C653" i="36"/>
  <c r="I652" i="36"/>
  <c r="G652" i="36"/>
  <c r="F652" i="36"/>
  <c r="C652" i="36"/>
  <c r="I651" i="36"/>
  <c r="G651" i="36"/>
  <c r="F651" i="36"/>
  <c r="C651" i="36"/>
  <c r="I650" i="36"/>
  <c r="G650" i="36"/>
  <c r="F650" i="36"/>
  <c r="C650" i="36"/>
  <c r="I649" i="36"/>
  <c r="G649" i="36"/>
  <c r="F649" i="36"/>
  <c r="C649" i="36"/>
  <c r="I648" i="36"/>
  <c r="G648" i="36"/>
  <c r="F648" i="36"/>
  <c r="C648" i="36"/>
  <c r="I647" i="36"/>
  <c r="G647" i="36"/>
  <c r="F647" i="36"/>
  <c r="C647" i="36"/>
  <c r="I646" i="36"/>
  <c r="G646" i="36"/>
  <c r="F646" i="36"/>
  <c r="C646" i="36"/>
  <c r="I645" i="36"/>
  <c r="G645" i="36"/>
  <c r="F645" i="36"/>
  <c r="C645" i="36"/>
  <c r="I644" i="36"/>
  <c r="G644" i="36"/>
  <c r="F644" i="36"/>
  <c r="C644" i="36"/>
  <c r="I643" i="36"/>
  <c r="G643" i="36"/>
  <c r="F643" i="36"/>
  <c r="C643" i="36"/>
  <c r="I642" i="36"/>
  <c r="G642" i="36"/>
  <c r="F642" i="36"/>
  <c r="C642" i="36"/>
  <c r="I641" i="36"/>
  <c r="G641" i="36"/>
  <c r="F641" i="36"/>
  <c r="C641" i="36"/>
  <c r="I640" i="36"/>
  <c r="G640" i="36"/>
  <c r="F640" i="36"/>
  <c r="C640" i="36"/>
  <c r="I639" i="36"/>
  <c r="G639" i="36"/>
  <c r="F639" i="36"/>
  <c r="C639" i="36"/>
  <c r="I638" i="36"/>
  <c r="G638" i="36"/>
  <c r="F638" i="36"/>
  <c r="C638" i="36"/>
  <c r="I637" i="36"/>
  <c r="G637" i="36"/>
  <c r="F637" i="36"/>
  <c r="C637" i="36"/>
  <c r="I636" i="36"/>
  <c r="G636" i="36"/>
  <c r="F636" i="36"/>
  <c r="C636" i="36"/>
  <c r="I635" i="36"/>
  <c r="G635" i="36"/>
  <c r="F635" i="36"/>
  <c r="C635" i="36"/>
  <c r="I634" i="36"/>
  <c r="G634" i="36"/>
  <c r="F634" i="36"/>
  <c r="C634" i="36"/>
  <c r="I633" i="36"/>
  <c r="G633" i="36"/>
  <c r="F633" i="36"/>
  <c r="C633" i="36"/>
  <c r="I632" i="36"/>
  <c r="G632" i="36"/>
  <c r="F632" i="36"/>
  <c r="C632" i="36"/>
  <c r="I631" i="36"/>
  <c r="G631" i="36"/>
  <c r="F631" i="36"/>
  <c r="C631" i="36"/>
  <c r="I630" i="36"/>
  <c r="G630" i="36"/>
  <c r="F630" i="36"/>
  <c r="C630" i="36"/>
  <c r="I629" i="36"/>
  <c r="G629" i="36"/>
  <c r="F629" i="36"/>
  <c r="C629" i="36"/>
  <c r="I628" i="36"/>
  <c r="G628" i="36"/>
  <c r="F628" i="36"/>
  <c r="C628" i="36"/>
  <c r="I627" i="36"/>
  <c r="G627" i="36"/>
  <c r="F627" i="36"/>
  <c r="C627" i="36"/>
  <c r="I626" i="36"/>
  <c r="G626" i="36"/>
  <c r="F626" i="36"/>
  <c r="C626" i="36"/>
  <c r="I625" i="36"/>
  <c r="G625" i="36"/>
  <c r="F625" i="36"/>
  <c r="C625" i="36"/>
  <c r="I624" i="36"/>
  <c r="G624" i="36"/>
  <c r="F624" i="36"/>
  <c r="C624" i="36"/>
  <c r="I623" i="36"/>
  <c r="G623" i="36"/>
  <c r="F623" i="36"/>
  <c r="C623" i="36"/>
  <c r="I622" i="36"/>
  <c r="G622" i="36"/>
  <c r="F622" i="36"/>
  <c r="C622" i="36"/>
  <c r="I621" i="36"/>
  <c r="G621" i="36"/>
  <c r="F621" i="36"/>
  <c r="C621" i="36"/>
  <c r="I620" i="36"/>
  <c r="G620" i="36"/>
  <c r="F620" i="36"/>
  <c r="C620" i="36"/>
  <c r="I619" i="36"/>
  <c r="G619" i="36"/>
  <c r="F619" i="36"/>
  <c r="C619" i="36"/>
  <c r="I618" i="36"/>
  <c r="G618" i="36"/>
  <c r="F618" i="36"/>
  <c r="C618" i="36"/>
  <c r="I617" i="36"/>
  <c r="G617" i="36"/>
  <c r="F617" i="36"/>
  <c r="C617" i="36"/>
  <c r="I616" i="36"/>
  <c r="G616" i="36"/>
  <c r="F616" i="36"/>
  <c r="C616" i="36"/>
  <c r="I615" i="36"/>
  <c r="G615" i="36"/>
  <c r="F615" i="36"/>
  <c r="C615" i="36"/>
  <c r="I614" i="36"/>
  <c r="G614" i="36"/>
  <c r="F614" i="36"/>
  <c r="C614" i="36"/>
  <c r="I613" i="36"/>
  <c r="G613" i="36"/>
  <c r="F613" i="36"/>
  <c r="C613" i="36"/>
  <c r="I612" i="36"/>
  <c r="G612" i="36"/>
  <c r="F612" i="36"/>
  <c r="C612" i="36"/>
  <c r="I611" i="36"/>
  <c r="G611" i="36"/>
  <c r="F611" i="36"/>
  <c r="C611" i="36"/>
  <c r="I610" i="36"/>
  <c r="G610" i="36"/>
  <c r="F610" i="36"/>
  <c r="C610" i="36"/>
  <c r="I609" i="36"/>
  <c r="G609" i="36"/>
  <c r="F609" i="36"/>
  <c r="C609" i="36"/>
  <c r="I608" i="36"/>
  <c r="G608" i="36"/>
  <c r="F608" i="36"/>
  <c r="C608" i="36"/>
  <c r="I607" i="36"/>
  <c r="G607" i="36"/>
  <c r="F607" i="36"/>
  <c r="C607" i="36"/>
  <c r="I606" i="36"/>
  <c r="G606" i="36"/>
  <c r="F606" i="36"/>
  <c r="C606" i="36"/>
  <c r="I605" i="36"/>
  <c r="G605" i="36"/>
  <c r="F605" i="36"/>
  <c r="C605" i="36"/>
  <c r="I604" i="36"/>
  <c r="G604" i="36"/>
  <c r="F604" i="36"/>
  <c r="C604" i="36"/>
  <c r="I603" i="36"/>
  <c r="G603" i="36"/>
  <c r="F603" i="36"/>
  <c r="C603" i="36"/>
  <c r="I602" i="36"/>
  <c r="G602" i="36"/>
  <c r="F602" i="36"/>
  <c r="C602" i="36"/>
  <c r="I601" i="36"/>
  <c r="G601" i="36"/>
  <c r="F601" i="36"/>
  <c r="C601" i="36"/>
  <c r="I600" i="36"/>
  <c r="G600" i="36"/>
  <c r="F600" i="36"/>
  <c r="C600" i="36"/>
  <c r="I599" i="36"/>
  <c r="G599" i="36"/>
  <c r="F599" i="36"/>
  <c r="C599" i="36"/>
  <c r="I598" i="36"/>
  <c r="G598" i="36"/>
  <c r="F598" i="36"/>
  <c r="C598" i="36"/>
  <c r="I597" i="36"/>
  <c r="G597" i="36"/>
  <c r="F597" i="36"/>
  <c r="C597" i="36"/>
  <c r="I596" i="36"/>
  <c r="G596" i="36"/>
  <c r="F596" i="36"/>
  <c r="C596" i="36"/>
  <c r="I595" i="36"/>
  <c r="G595" i="36"/>
  <c r="F595" i="36"/>
  <c r="C595" i="36"/>
  <c r="I594" i="36"/>
  <c r="G594" i="36"/>
  <c r="F594" i="36"/>
  <c r="C594" i="36"/>
  <c r="I593" i="36"/>
  <c r="G593" i="36"/>
  <c r="F593" i="36"/>
  <c r="C593" i="36"/>
  <c r="I592" i="36"/>
  <c r="G592" i="36"/>
  <c r="F592" i="36"/>
  <c r="C592" i="36"/>
  <c r="I591" i="36"/>
  <c r="G591" i="36"/>
  <c r="F591" i="36"/>
  <c r="C591" i="36"/>
  <c r="I590" i="36"/>
  <c r="G590" i="36"/>
  <c r="F590" i="36"/>
  <c r="C590" i="36"/>
  <c r="I589" i="36"/>
  <c r="G589" i="36"/>
  <c r="F589" i="36"/>
  <c r="C589" i="36"/>
  <c r="I588" i="36"/>
  <c r="G588" i="36"/>
  <c r="F588" i="36"/>
  <c r="C588" i="36"/>
  <c r="I587" i="36"/>
  <c r="G587" i="36"/>
  <c r="F587" i="36"/>
  <c r="C587" i="36"/>
  <c r="I586" i="36"/>
  <c r="G586" i="36"/>
  <c r="F586" i="36"/>
  <c r="C586" i="36"/>
  <c r="I585" i="36"/>
  <c r="G585" i="36"/>
  <c r="F585" i="36"/>
  <c r="C585" i="36"/>
  <c r="I584" i="36"/>
  <c r="G584" i="36"/>
  <c r="F584" i="36"/>
  <c r="C584" i="36"/>
  <c r="I583" i="36"/>
  <c r="G583" i="36"/>
  <c r="F583" i="36"/>
  <c r="C583" i="36"/>
  <c r="I582" i="36"/>
  <c r="G582" i="36"/>
  <c r="F582" i="36"/>
  <c r="C582" i="36"/>
  <c r="I581" i="36"/>
  <c r="G581" i="36"/>
  <c r="F581" i="36"/>
  <c r="C581" i="36"/>
  <c r="I580" i="36"/>
  <c r="G580" i="36"/>
  <c r="F580" i="36"/>
  <c r="C580" i="36"/>
  <c r="I579" i="36"/>
  <c r="G579" i="36"/>
  <c r="F579" i="36"/>
  <c r="C579" i="36"/>
  <c r="I578" i="36"/>
  <c r="G578" i="36"/>
  <c r="F578" i="36"/>
  <c r="C578" i="36"/>
  <c r="I577" i="36"/>
  <c r="G577" i="36"/>
  <c r="F577" i="36"/>
  <c r="C577" i="36"/>
  <c r="I576" i="36"/>
  <c r="G576" i="36"/>
  <c r="F576" i="36"/>
  <c r="C576" i="36"/>
  <c r="I575" i="36"/>
  <c r="G575" i="36"/>
  <c r="F575" i="36"/>
  <c r="C575" i="36"/>
  <c r="I574" i="36"/>
  <c r="G574" i="36"/>
  <c r="F574" i="36"/>
  <c r="C574" i="36"/>
  <c r="I573" i="36"/>
  <c r="G573" i="36"/>
  <c r="F573" i="36"/>
  <c r="C573" i="36"/>
  <c r="I572" i="36"/>
  <c r="G572" i="36"/>
  <c r="F572" i="36"/>
  <c r="C572" i="36"/>
  <c r="I571" i="36"/>
  <c r="G571" i="36"/>
  <c r="F571" i="36"/>
  <c r="C571" i="36"/>
  <c r="I570" i="36"/>
  <c r="G570" i="36"/>
  <c r="F570" i="36"/>
  <c r="C570" i="36"/>
  <c r="I569" i="36"/>
  <c r="G569" i="36"/>
  <c r="F569" i="36"/>
  <c r="C569" i="36"/>
  <c r="I568" i="36"/>
  <c r="G568" i="36"/>
  <c r="F568" i="36"/>
  <c r="C568" i="36"/>
  <c r="I567" i="36"/>
  <c r="G567" i="36"/>
  <c r="F567" i="36"/>
  <c r="C567" i="36"/>
  <c r="I566" i="36"/>
  <c r="G566" i="36"/>
  <c r="F566" i="36"/>
  <c r="C566" i="36"/>
  <c r="I565" i="36"/>
  <c r="G565" i="36"/>
  <c r="F565" i="36"/>
  <c r="C565" i="36"/>
  <c r="I564" i="36"/>
  <c r="G564" i="36"/>
  <c r="F564" i="36"/>
  <c r="C564" i="36"/>
  <c r="I563" i="36"/>
  <c r="G563" i="36"/>
  <c r="F563" i="36"/>
  <c r="C563" i="36"/>
  <c r="I562" i="36"/>
  <c r="G562" i="36"/>
  <c r="F562" i="36"/>
  <c r="C562" i="36"/>
  <c r="I561" i="36"/>
  <c r="G561" i="36"/>
  <c r="F561" i="36"/>
  <c r="C561" i="36"/>
  <c r="I560" i="36"/>
  <c r="G560" i="36"/>
  <c r="F560" i="36"/>
  <c r="C560" i="36"/>
  <c r="I559" i="36"/>
  <c r="G559" i="36"/>
  <c r="F559" i="36"/>
  <c r="C559" i="36"/>
  <c r="I558" i="36"/>
  <c r="G558" i="36"/>
  <c r="F558" i="36"/>
  <c r="C558" i="36"/>
  <c r="I557" i="36"/>
  <c r="G557" i="36"/>
  <c r="F557" i="36"/>
  <c r="C557" i="36"/>
  <c r="I556" i="36"/>
  <c r="G556" i="36"/>
  <c r="F556" i="36"/>
  <c r="C556" i="36"/>
  <c r="I555" i="36"/>
  <c r="G555" i="36"/>
  <c r="F555" i="36"/>
  <c r="C555" i="36"/>
  <c r="I554" i="36"/>
  <c r="G554" i="36"/>
  <c r="F554" i="36"/>
  <c r="C554" i="36"/>
  <c r="I553" i="36"/>
  <c r="G553" i="36"/>
  <c r="F553" i="36"/>
  <c r="C553" i="36"/>
  <c r="I552" i="36"/>
  <c r="G552" i="36"/>
  <c r="F552" i="36"/>
  <c r="C552" i="36"/>
  <c r="I551" i="36"/>
  <c r="G551" i="36"/>
  <c r="F551" i="36"/>
  <c r="C551" i="36"/>
  <c r="I550" i="36"/>
  <c r="G550" i="36"/>
  <c r="F550" i="36"/>
  <c r="C550" i="36"/>
  <c r="I549" i="36"/>
  <c r="G549" i="36"/>
  <c r="F549" i="36"/>
  <c r="C549" i="36"/>
  <c r="I548" i="36"/>
  <c r="G548" i="36"/>
  <c r="F548" i="36"/>
  <c r="C548" i="36"/>
  <c r="I547" i="36"/>
  <c r="G547" i="36"/>
  <c r="F547" i="36"/>
  <c r="C547" i="36"/>
  <c r="I546" i="36"/>
  <c r="G546" i="36"/>
  <c r="F546" i="36"/>
  <c r="C546" i="36"/>
  <c r="I545" i="36"/>
  <c r="G545" i="36"/>
  <c r="F545" i="36"/>
  <c r="C545" i="36"/>
  <c r="I544" i="36"/>
  <c r="G544" i="36"/>
  <c r="F544" i="36"/>
  <c r="C544" i="36"/>
  <c r="I543" i="36"/>
  <c r="G543" i="36"/>
  <c r="F543" i="36"/>
  <c r="C543" i="36"/>
  <c r="I542" i="36"/>
  <c r="G542" i="36"/>
  <c r="F542" i="36"/>
  <c r="C542" i="36"/>
  <c r="I541" i="36"/>
  <c r="G541" i="36"/>
  <c r="F541" i="36"/>
  <c r="C541" i="36"/>
  <c r="I540" i="36"/>
  <c r="G540" i="36"/>
  <c r="F540" i="36"/>
  <c r="C540" i="36"/>
  <c r="I539" i="36"/>
  <c r="G539" i="36"/>
  <c r="F539" i="36"/>
  <c r="C539" i="36"/>
  <c r="I538" i="36"/>
  <c r="G538" i="36"/>
  <c r="F538" i="36"/>
  <c r="C538" i="36"/>
  <c r="I537" i="36"/>
  <c r="G537" i="36"/>
  <c r="F537" i="36"/>
  <c r="C537" i="36"/>
  <c r="I536" i="36"/>
  <c r="G536" i="36"/>
  <c r="F536" i="36"/>
  <c r="C536" i="36"/>
  <c r="I535" i="36"/>
  <c r="G535" i="36"/>
  <c r="F535" i="36"/>
  <c r="C535" i="36"/>
  <c r="I534" i="36"/>
  <c r="G534" i="36"/>
  <c r="F534" i="36"/>
  <c r="C534" i="36"/>
  <c r="I533" i="36"/>
  <c r="G533" i="36"/>
  <c r="F533" i="36"/>
  <c r="C533" i="36"/>
  <c r="I532" i="36"/>
  <c r="G532" i="36"/>
  <c r="F532" i="36"/>
  <c r="C532" i="36"/>
  <c r="I531" i="36"/>
  <c r="G531" i="36"/>
  <c r="F531" i="36"/>
  <c r="C531" i="36"/>
  <c r="I530" i="36"/>
  <c r="G530" i="36"/>
  <c r="F530" i="36"/>
  <c r="C530" i="36"/>
  <c r="I529" i="36"/>
  <c r="G529" i="36"/>
  <c r="F529" i="36"/>
  <c r="C529" i="36"/>
  <c r="I528" i="36"/>
  <c r="G528" i="36"/>
  <c r="F528" i="36"/>
  <c r="C528" i="36"/>
  <c r="I527" i="36"/>
  <c r="G527" i="36"/>
  <c r="F527" i="36"/>
  <c r="C527" i="36"/>
  <c r="I526" i="36"/>
  <c r="G526" i="36"/>
  <c r="F526" i="36"/>
  <c r="C526" i="36"/>
  <c r="I525" i="36"/>
  <c r="G525" i="36"/>
  <c r="F525" i="36"/>
  <c r="C525" i="36"/>
  <c r="I524" i="36"/>
  <c r="G524" i="36"/>
  <c r="F524" i="36"/>
  <c r="C524" i="36"/>
  <c r="I523" i="36"/>
  <c r="G523" i="36"/>
  <c r="F523" i="36"/>
  <c r="C523" i="36"/>
  <c r="I522" i="36"/>
  <c r="G522" i="36"/>
  <c r="F522" i="36"/>
  <c r="C522" i="36"/>
  <c r="I521" i="36"/>
  <c r="G521" i="36"/>
  <c r="F521" i="36"/>
  <c r="C521" i="36"/>
  <c r="I520" i="36"/>
  <c r="G520" i="36"/>
  <c r="F520" i="36"/>
  <c r="C520" i="36"/>
  <c r="I519" i="36"/>
  <c r="G519" i="36"/>
  <c r="F519" i="36"/>
  <c r="C519" i="36"/>
  <c r="I518" i="36"/>
  <c r="G518" i="36"/>
  <c r="F518" i="36"/>
  <c r="C518" i="36"/>
  <c r="I517" i="36"/>
  <c r="G517" i="36"/>
  <c r="F517" i="36"/>
  <c r="C517" i="36"/>
  <c r="I516" i="36"/>
  <c r="G516" i="36"/>
  <c r="F516" i="36"/>
  <c r="C516" i="36"/>
  <c r="I515" i="36"/>
  <c r="G515" i="36"/>
  <c r="F515" i="36"/>
  <c r="C515" i="36"/>
  <c r="I514" i="36"/>
  <c r="G514" i="36"/>
  <c r="F514" i="36"/>
  <c r="C514" i="36"/>
  <c r="I513" i="36"/>
  <c r="G513" i="36"/>
  <c r="F513" i="36"/>
  <c r="C513" i="36"/>
  <c r="I512" i="36"/>
  <c r="G512" i="36"/>
  <c r="F512" i="36"/>
  <c r="C512" i="36"/>
  <c r="I511" i="36"/>
  <c r="G511" i="36"/>
  <c r="F511" i="36"/>
  <c r="C511" i="36"/>
  <c r="I510" i="36"/>
  <c r="G510" i="36"/>
  <c r="F510" i="36"/>
  <c r="C510" i="36"/>
  <c r="I509" i="36"/>
  <c r="G509" i="36"/>
  <c r="F509" i="36"/>
  <c r="C509" i="36"/>
  <c r="I508" i="36"/>
  <c r="G508" i="36"/>
  <c r="F508" i="36"/>
  <c r="C508" i="36"/>
  <c r="I507" i="36"/>
  <c r="G507" i="36"/>
  <c r="F507" i="36"/>
  <c r="C507" i="36"/>
  <c r="I506" i="36"/>
  <c r="G506" i="36"/>
  <c r="F506" i="36"/>
  <c r="C506" i="36"/>
  <c r="I505" i="36"/>
  <c r="G505" i="36"/>
  <c r="F505" i="36"/>
  <c r="C505" i="36"/>
  <c r="I504" i="36"/>
  <c r="G504" i="36"/>
  <c r="F504" i="36"/>
  <c r="C504" i="36"/>
  <c r="I503" i="36"/>
  <c r="G503" i="36"/>
  <c r="F503" i="36"/>
  <c r="C503" i="36"/>
  <c r="I502" i="36"/>
  <c r="G502" i="36"/>
  <c r="F502" i="36"/>
  <c r="C502" i="36"/>
  <c r="I501" i="36"/>
  <c r="G501" i="36"/>
  <c r="F501" i="36"/>
  <c r="C501" i="36"/>
  <c r="I500" i="36"/>
  <c r="G500" i="36"/>
  <c r="F500" i="36"/>
  <c r="C500" i="36"/>
  <c r="I499" i="36"/>
  <c r="G499" i="36"/>
  <c r="F499" i="36"/>
  <c r="C499" i="36"/>
  <c r="I498" i="36"/>
  <c r="G498" i="36"/>
  <c r="F498" i="36"/>
  <c r="C498" i="36"/>
  <c r="I497" i="36"/>
  <c r="G497" i="36"/>
  <c r="F497" i="36"/>
  <c r="C497" i="36"/>
  <c r="I496" i="36"/>
  <c r="G496" i="36"/>
  <c r="F496" i="36"/>
  <c r="C496" i="36"/>
  <c r="I495" i="36"/>
  <c r="G495" i="36"/>
  <c r="F495" i="36"/>
  <c r="C495" i="36"/>
  <c r="I494" i="36"/>
  <c r="G494" i="36"/>
  <c r="F494" i="36"/>
  <c r="C494" i="36"/>
  <c r="I493" i="36"/>
  <c r="G493" i="36"/>
  <c r="F493" i="36"/>
  <c r="C493" i="36"/>
  <c r="I492" i="36"/>
  <c r="G492" i="36"/>
  <c r="F492" i="36"/>
  <c r="C492" i="36"/>
  <c r="I491" i="36"/>
  <c r="G491" i="36"/>
  <c r="F491" i="36"/>
  <c r="C491" i="36"/>
  <c r="I490" i="36"/>
  <c r="G490" i="36"/>
  <c r="F490" i="36"/>
  <c r="C490" i="36"/>
  <c r="I489" i="36"/>
  <c r="G489" i="36"/>
  <c r="F489" i="36"/>
  <c r="C489" i="36"/>
  <c r="I488" i="36"/>
  <c r="G488" i="36"/>
  <c r="F488" i="36"/>
  <c r="C488" i="36"/>
  <c r="I487" i="36"/>
  <c r="G487" i="36"/>
  <c r="F487" i="36"/>
  <c r="C487" i="36"/>
  <c r="I486" i="36"/>
  <c r="G486" i="36"/>
  <c r="F486" i="36"/>
  <c r="C486" i="36"/>
  <c r="I485" i="36"/>
  <c r="G485" i="36"/>
  <c r="F485" i="36"/>
  <c r="C485" i="36"/>
  <c r="I484" i="36"/>
  <c r="G484" i="36"/>
  <c r="F484" i="36"/>
  <c r="C484" i="36"/>
  <c r="I483" i="36"/>
  <c r="G483" i="36"/>
  <c r="F483" i="36"/>
  <c r="C483" i="36"/>
  <c r="BA482" i="36"/>
  <c r="AY482" i="36"/>
  <c r="AW482" i="36"/>
  <c r="AU482" i="36"/>
  <c r="AS482" i="36"/>
  <c r="AQ482" i="36"/>
  <c r="AO482" i="36"/>
  <c r="AM482" i="36"/>
  <c r="AK482" i="36"/>
  <c r="AI482" i="36"/>
  <c r="AG482" i="36"/>
  <c r="AE482" i="36"/>
  <c r="AC482" i="36"/>
  <c r="AA482" i="36"/>
  <c r="Y482" i="36"/>
  <c r="W482" i="36"/>
  <c r="U482" i="36"/>
  <c r="S482" i="36"/>
  <c r="Q482" i="36"/>
  <c r="O482" i="36"/>
  <c r="M482" i="36"/>
  <c r="K482" i="36"/>
  <c r="I482" i="36"/>
  <c r="G482" i="36"/>
  <c r="F482" i="36"/>
  <c r="C482" i="36"/>
  <c r="I477" i="36"/>
  <c r="G477" i="36"/>
  <c r="F477" i="36"/>
  <c r="C477" i="36"/>
  <c r="I476" i="36"/>
  <c r="G476" i="36"/>
  <c r="F476" i="36"/>
  <c r="C476" i="36"/>
  <c r="I475" i="36"/>
  <c r="G475" i="36"/>
  <c r="F475" i="36"/>
  <c r="C475" i="36"/>
  <c r="I474" i="36"/>
  <c r="G474" i="36"/>
  <c r="F474" i="36"/>
  <c r="C474" i="36"/>
  <c r="I473" i="36"/>
  <c r="G473" i="36"/>
  <c r="F473" i="36"/>
  <c r="C473" i="36"/>
  <c r="I472" i="36"/>
  <c r="G472" i="36"/>
  <c r="F472" i="36"/>
  <c r="C472" i="36"/>
  <c r="I471" i="36"/>
  <c r="G471" i="36"/>
  <c r="F471" i="36"/>
  <c r="C471" i="36"/>
  <c r="I470" i="36"/>
  <c r="G470" i="36"/>
  <c r="F470" i="36"/>
  <c r="C470" i="36"/>
  <c r="I469" i="36"/>
  <c r="G469" i="36"/>
  <c r="F469" i="36"/>
  <c r="C469" i="36"/>
  <c r="I468" i="36"/>
  <c r="G468" i="36"/>
  <c r="F468" i="36"/>
  <c r="C468" i="36"/>
  <c r="I467" i="36"/>
  <c r="G467" i="36"/>
  <c r="F467" i="36"/>
  <c r="C467" i="36"/>
  <c r="I466" i="36"/>
  <c r="G466" i="36"/>
  <c r="F466" i="36"/>
  <c r="C466" i="36"/>
  <c r="I465" i="36"/>
  <c r="G465" i="36"/>
  <c r="F465" i="36"/>
  <c r="C465" i="36"/>
  <c r="I464" i="36"/>
  <c r="G464" i="36"/>
  <c r="F464" i="36"/>
  <c r="C464" i="36"/>
  <c r="I463" i="36"/>
  <c r="G463" i="36"/>
  <c r="F463" i="36"/>
  <c r="C463" i="36"/>
  <c r="I462" i="36"/>
  <c r="G462" i="36"/>
  <c r="F462" i="36"/>
  <c r="C462" i="36"/>
  <c r="I461" i="36"/>
  <c r="G461" i="36"/>
  <c r="F461" i="36"/>
  <c r="C461" i="36"/>
  <c r="I460" i="36"/>
  <c r="G460" i="36"/>
  <c r="F460" i="36"/>
  <c r="C460" i="36"/>
  <c r="I459" i="36"/>
  <c r="G459" i="36"/>
  <c r="F459" i="36"/>
  <c r="C459" i="36"/>
  <c r="I458" i="36"/>
  <c r="G458" i="36"/>
  <c r="F458" i="36"/>
  <c r="C458" i="36"/>
  <c r="I457" i="36"/>
  <c r="G457" i="36"/>
  <c r="F457" i="36"/>
  <c r="C457" i="36"/>
  <c r="I456" i="36"/>
  <c r="G456" i="36"/>
  <c r="F456" i="36"/>
  <c r="C456" i="36"/>
  <c r="I455" i="36"/>
  <c r="G455" i="36"/>
  <c r="F455" i="36"/>
  <c r="C455" i="36"/>
  <c r="I454" i="36"/>
  <c r="G454" i="36"/>
  <c r="F454" i="36"/>
  <c r="C454" i="36"/>
  <c r="I453" i="36"/>
  <c r="G453" i="36"/>
  <c r="F453" i="36"/>
  <c r="C453" i="36"/>
  <c r="I452" i="36"/>
  <c r="G452" i="36"/>
  <c r="F452" i="36"/>
  <c r="C452" i="36"/>
  <c r="I451" i="36"/>
  <c r="G451" i="36"/>
  <c r="F451" i="36"/>
  <c r="C451" i="36"/>
  <c r="I450" i="36"/>
  <c r="G450" i="36"/>
  <c r="F450" i="36"/>
  <c r="C450" i="36"/>
  <c r="I449" i="36"/>
  <c r="G449" i="36"/>
  <c r="F449" i="36"/>
  <c r="C449" i="36"/>
  <c r="I448" i="36"/>
  <c r="G448" i="36"/>
  <c r="F448" i="36"/>
  <c r="C448" i="36"/>
  <c r="I447" i="36"/>
  <c r="G447" i="36"/>
  <c r="F447" i="36"/>
  <c r="C447" i="36"/>
  <c r="I446" i="36"/>
  <c r="G446" i="36"/>
  <c r="F446" i="36"/>
  <c r="C446" i="36"/>
  <c r="I445" i="36"/>
  <c r="G445" i="36"/>
  <c r="F445" i="36"/>
  <c r="C445" i="36"/>
  <c r="I444" i="36"/>
  <c r="G444" i="36"/>
  <c r="F444" i="36"/>
  <c r="C444" i="36"/>
  <c r="I443" i="36"/>
  <c r="G443" i="36"/>
  <c r="F443" i="36"/>
  <c r="C443" i="36"/>
  <c r="I442" i="36"/>
  <c r="G442" i="36"/>
  <c r="F442" i="36"/>
  <c r="C442" i="36"/>
  <c r="I441" i="36"/>
  <c r="G441" i="36"/>
  <c r="F441" i="36"/>
  <c r="C441" i="36"/>
  <c r="I440" i="36"/>
  <c r="G440" i="36"/>
  <c r="F440" i="36"/>
  <c r="C440" i="36"/>
  <c r="I439" i="36"/>
  <c r="G439" i="36"/>
  <c r="F439" i="36"/>
  <c r="C439" i="36"/>
  <c r="I438" i="36"/>
  <c r="G438" i="36"/>
  <c r="F438" i="36"/>
  <c r="C438" i="36"/>
  <c r="I437" i="36"/>
  <c r="G437" i="36"/>
  <c r="F437" i="36"/>
  <c r="C437" i="36"/>
  <c r="I436" i="36"/>
  <c r="G436" i="36"/>
  <c r="F436" i="36"/>
  <c r="C436" i="36"/>
  <c r="I435" i="36"/>
  <c r="G435" i="36"/>
  <c r="F435" i="36"/>
  <c r="C435" i="36"/>
  <c r="I434" i="36"/>
  <c r="G434" i="36"/>
  <c r="F434" i="36"/>
  <c r="C434" i="36"/>
  <c r="I433" i="36"/>
  <c r="G433" i="36"/>
  <c r="F433" i="36"/>
  <c r="C433" i="36"/>
  <c r="I432" i="36"/>
  <c r="G432" i="36"/>
  <c r="F432" i="36"/>
  <c r="C432" i="36"/>
  <c r="I431" i="36"/>
  <c r="G431" i="36"/>
  <c r="F431" i="36"/>
  <c r="C431" i="36"/>
  <c r="I430" i="36"/>
  <c r="G430" i="36"/>
  <c r="F430" i="36"/>
  <c r="C430" i="36"/>
  <c r="I429" i="36"/>
  <c r="G429" i="36"/>
  <c r="F429" i="36"/>
  <c r="C429" i="36"/>
  <c r="I428" i="36"/>
  <c r="G428" i="36"/>
  <c r="F428" i="36"/>
  <c r="C428" i="36"/>
  <c r="I427" i="36"/>
  <c r="G427" i="36"/>
  <c r="F427" i="36"/>
  <c r="C427" i="36"/>
  <c r="I426" i="36"/>
  <c r="G426" i="36"/>
  <c r="F426" i="36"/>
  <c r="C426" i="36"/>
  <c r="I425" i="36"/>
  <c r="G425" i="36"/>
  <c r="F425" i="36"/>
  <c r="C425" i="36"/>
  <c r="I424" i="36"/>
  <c r="G424" i="36"/>
  <c r="F424" i="36"/>
  <c r="C424" i="36"/>
  <c r="I423" i="36"/>
  <c r="G423" i="36"/>
  <c r="F423" i="36"/>
  <c r="C423" i="36"/>
  <c r="I422" i="36"/>
  <c r="G422" i="36"/>
  <c r="F422" i="36"/>
  <c r="C422" i="36"/>
  <c r="I421" i="36"/>
  <c r="G421" i="36"/>
  <c r="F421" i="36"/>
  <c r="C421" i="36"/>
  <c r="I420" i="36"/>
  <c r="G420" i="36"/>
  <c r="F420" i="36"/>
  <c r="C420" i="36"/>
  <c r="I419" i="36"/>
  <c r="G419" i="36"/>
  <c r="F419" i="36"/>
  <c r="C419" i="36"/>
  <c r="I418" i="36"/>
  <c r="G418" i="36"/>
  <c r="F418" i="36"/>
  <c r="C418" i="36"/>
  <c r="I417" i="36"/>
  <c r="G417" i="36"/>
  <c r="F417" i="36"/>
  <c r="C417" i="36"/>
  <c r="I416" i="36"/>
  <c r="G416" i="36"/>
  <c r="F416" i="36"/>
  <c r="C416" i="36"/>
  <c r="I415" i="36"/>
  <c r="G415" i="36"/>
  <c r="F415" i="36"/>
  <c r="C415" i="36"/>
  <c r="I414" i="36"/>
  <c r="G414" i="36"/>
  <c r="F414" i="36"/>
  <c r="C414" i="36"/>
  <c r="I413" i="36"/>
  <c r="G413" i="36"/>
  <c r="F413" i="36"/>
  <c r="C413" i="36"/>
  <c r="I412" i="36"/>
  <c r="G412" i="36"/>
  <c r="F412" i="36"/>
  <c r="C412" i="36"/>
  <c r="I411" i="36"/>
  <c r="G411" i="36"/>
  <c r="F411" i="36"/>
  <c r="C411" i="36"/>
  <c r="I410" i="36"/>
  <c r="G410" i="36"/>
  <c r="F410" i="36"/>
  <c r="C410" i="36"/>
  <c r="I409" i="36"/>
  <c r="G409" i="36"/>
  <c r="F409" i="36"/>
  <c r="C409" i="36"/>
  <c r="I408" i="36"/>
  <c r="G408" i="36"/>
  <c r="F408" i="36"/>
  <c r="C408" i="36"/>
  <c r="I407" i="36"/>
  <c r="G407" i="36"/>
  <c r="F407" i="36"/>
  <c r="C407" i="36"/>
  <c r="I406" i="36"/>
  <c r="G406" i="36"/>
  <c r="F406" i="36"/>
  <c r="C406" i="36"/>
  <c r="I405" i="36"/>
  <c r="G405" i="36"/>
  <c r="F405" i="36"/>
  <c r="C405" i="36"/>
  <c r="I404" i="36"/>
  <c r="G404" i="36"/>
  <c r="F404" i="36"/>
  <c r="C404" i="36"/>
  <c r="I403" i="36"/>
  <c r="G403" i="36"/>
  <c r="F403" i="36"/>
  <c r="C403" i="36"/>
  <c r="I402" i="36"/>
  <c r="G402" i="36"/>
  <c r="F402" i="36"/>
  <c r="C402" i="36"/>
  <c r="I401" i="36"/>
  <c r="G401" i="36"/>
  <c r="F401" i="36"/>
  <c r="C401" i="36"/>
  <c r="I400" i="36"/>
  <c r="G400" i="36"/>
  <c r="F400" i="36"/>
  <c r="C400" i="36"/>
  <c r="I399" i="36"/>
  <c r="G399" i="36"/>
  <c r="F399" i="36"/>
  <c r="C399" i="36"/>
  <c r="I398" i="36"/>
  <c r="G398" i="36"/>
  <c r="F398" i="36"/>
  <c r="C398" i="36"/>
  <c r="I397" i="36"/>
  <c r="G397" i="36"/>
  <c r="F397" i="36"/>
  <c r="C397" i="36"/>
  <c r="I396" i="36"/>
  <c r="G396" i="36"/>
  <c r="F396" i="36"/>
  <c r="C396" i="36"/>
  <c r="I395" i="36"/>
  <c r="G395" i="36"/>
  <c r="F395" i="36"/>
  <c r="C395" i="36"/>
  <c r="I394" i="36"/>
  <c r="G394" i="36"/>
  <c r="F394" i="36"/>
  <c r="C394" i="36"/>
  <c r="I393" i="36"/>
  <c r="G393" i="36"/>
  <c r="F393" i="36"/>
  <c r="C393" i="36"/>
  <c r="I392" i="36"/>
  <c r="G392" i="36"/>
  <c r="F392" i="36"/>
  <c r="C392" i="36"/>
  <c r="I391" i="36"/>
  <c r="G391" i="36"/>
  <c r="F391" i="36"/>
  <c r="C391" i="36"/>
  <c r="I390" i="36"/>
  <c r="G390" i="36"/>
  <c r="F390" i="36"/>
  <c r="C390" i="36"/>
  <c r="I389" i="36"/>
  <c r="G389" i="36"/>
  <c r="F389" i="36"/>
  <c r="C389" i="36"/>
  <c r="I388" i="36"/>
  <c r="G388" i="36"/>
  <c r="F388" i="36"/>
  <c r="C388" i="36"/>
  <c r="I387" i="36"/>
  <c r="G387" i="36"/>
  <c r="F387" i="36"/>
  <c r="C387" i="36"/>
  <c r="I386" i="36"/>
  <c r="G386" i="36"/>
  <c r="F386" i="36"/>
  <c r="C386" i="36"/>
  <c r="I385" i="36"/>
  <c r="G385" i="36"/>
  <c r="F385" i="36"/>
  <c r="C385" i="36"/>
  <c r="I384" i="36"/>
  <c r="G384" i="36"/>
  <c r="F384" i="36"/>
  <c r="C384" i="36"/>
  <c r="I383" i="36"/>
  <c r="G383" i="36"/>
  <c r="F383" i="36"/>
  <c r="C383" i="36"/>
  <c r="I382" i="36"/>
  <c r="G382" i="36"/>
  <c r="F382" i="36"/>
  <c r="C382" i="36"/>
  <c r="I381" i="36"/>
  <c r="G381" i="36"/>
  <c r="F381" i="36"/>
  <c r="C381" i="36"/>
  <c r="I380" i="36"/>
  <c r="G380" i="36"/>
  <c r="F380" i="36"/>
  <c r="C380" i="36"/>
  <c r="I379" i="36"/>
  <c r="G379" i="36"/>
  <c r="F379" i="36"/>
  <c r="C379" i="36"/>
  <c r="I378" i="36"/>
  <c r="G378" i="36"/>
  <c r="F378" i="36"/>
  <c r="C378" i="36"/>
  <c r="I377" i="36"/>
  <c r="G377" i="36"/>
  <c r="F377" i="36"/>
  <c r="C377" i="36"/>
  <c r="I376" i="36"/>
  <c r="G376" i="36"/>
  <c r="F376" i="36"/>
  <c r="C376" i="36"/>
  <c r="I375" i="36"/>
  <c r="G375" i="36"/>
  <c r="F375" i="36"/>
  <c r="C375" i="36"/>
  <c r="I374" i="36"/>
  <c r="G374" i="36"/>
  <c r="F374" i="36"/>
  <c r="C374" i="36"/>
  <c r="I373" i="36"/>
  <c r="G373" i="36"/>
  <c r="F373" i="36"/>
  <c r="C373" i="36"/>
  <c r="I372" i="36"/>
  <c r="G372" i="36"/>
  <c r="F372" i="36"/>
  <c r="C372" i="36"/>
  <c r="I371" i="36"/>
  <c r="G371" i="36"/>
  <c r="F371" i="36"/>
  <c r="C371" i="36"/>
  <c r="I370" i="36"/>
  <c r="G370" i="36"/>
  <c r="F370" i="36"/>
  <c r="C370" i="36"/>
  <c r="I369" i="36"/>
  <c r="G369" i="36"/>
  <c r="F369" i="36"/>
  <c r="C369" i="36"/>
  <c r="I368" i="36"/>
  <c r="G368" i="36"/>
  <c r="F368" i="36"/>
  <c r="C368" i="36"/>
  <c r="I367" i="36"/>
  <c r="G367" i="36"/>
  <c r="F367" i="36"/>
  <c r="C367" i="36"/>
  <c r="I366" i="36"/>
  <c r="G366" i="36"/>
  <c r="F366" i="36"/>
  <c r="C366" i="36"/>
  <c r="I365" i="36"/>
  <c r="G365" i="36"/>
  <c r="F365" i="36"/>
  <c r="C365" i="36"/>
  <c r="I364" i="36"/>
  <c r="G364" i="36"/>
  <c r="F364" i="36"/>
  <c r="C364" i="36"/>
  <c r="I363" i="36"/>
  <c r="G363" i="36"/>
  <c r="F363" i="36"/>
  <c r="C363" i="36"/>
  <c r="I362" i="36"/>
  <c r="G362" i="36"/>
  <c r="F362" i="36"/>
  <c r="C362" i="36"/>
  <c r="I361" i="36"/>
  <c r="G361" i="36"/>
  <c r="F361" i="36"/>
  <c r="C361" i="36"/>
  <c r="I360" i="36"/>
  <c r="G360" i="36"/>
  <c r="F360" i="36"/>
  <c r="C360" i="36"/>
  <c r="I359" i="36"/>
  <c r="G359" i="36"/>
  <c r="F359" i="36"/>
  <c r="C359" i="36"/>
  <c r="I358" i="36"/>
  <c r="G358" i="36"/>
  <c r="F358" i="36"/>
  <c r="C358" i="36"/>
  <c r="I357" i="36"/>
  <c r="G357" i="36"/>
  <c r="F357" i="36"/>
  <c r="C357" i="36"/>
  <c r="I356" i="36"/>
  <c r="G356" i="36"/>
  <c r="F356" i="36"/>
  <c r="C356" i="36"/>
  <c r="I355" i="36"/>
  <c r="G355" i="36"/>
  <c r="F355" i="36"/>
  <c r="C355" i="36"/>
  <c r="I354" i="36"/>
  <c r="G354" i="36"/>
  <c r="F354" i="36"/>
  <c r="C354" i="36"/>
  <c r="I353" i="36"/>
  <c r="G353" i="36"/>
  <c r="F353" i="36"/>
  <c r="C353" i="36"/>
  <c r="I352" i="36"/>
  <c r="G352" i="36"/>
  <c r="F352" i="36"/>
  <c r="C352" i="36"/>
  <c r="I351" i="36"/>
  <c r="G351" i="36"/>
  <c r="F351" i="36"/>
  <c r="C351" i="36"/>
  <c r="I350" i="36"/>
  <c r="G350" i="36"/>
  <c r="F350" i="36"/>
  <c r="C350" i="36"/>
  <c r="I349" i="36"/>
  <c r="G349" i="36"/>
  <c r="F349" i="36"/>
  <c r="C349" i="36"/>
  <c r="I348" i="36"/>
  <c r="G348" i="36"/>
  <c r="F348" i="36"/>
  <c r="C348" i="36"/>
  <c r="I347" i="36"/>
  <c r="G347" i="36"/>
  <c r="F347" i="36"/>
  <c r="C347" i="36"/>
  <c r="I346" i="36"/>
  <c r="G346" i="36"/>
  <c r="F346" i="36"/>
  <c r="C346" i="36"/>
  <c r="I345" i="36"/>
  <c r="G345" i="36"/>
  <c r="F345" i="36"/>
  <c r="C345" i="36"/>
  <c r="I344" i="36"/>
  <c r="G344" i="36"/>
  <c r="F344" i="36"/>
  <c r="C344" i="36"/>
  <c r="I343" i="36"/>
  <c r="G343" i="36"/>
  <c r="F343" i="36"/>
  <c r="C343" i="36"/>
  <c r="I342" i="36"/>
  <c r="G342" i="36"/>
  <c r="F342" i="36"/>
  <c r="C342" i="36"/>
  <c r="I341" i="36"/>
  <c r="G341" i="36"/>
  <c r="F341" i="36"/>
  <c r="C341" i="36"/>
  <c r="I340" i="36"/>
  <c r="G340" i="36"/>
  <c r="F340" i="36"/>
  <c r="C340" i="36"/>
  <c r="I339" i="36"/>
  <c r="G339" i="36"/>
  <c r="F339" i="36"/>
  <c r="C339" i="36"/>
  <c r="I338" i="36"/>
  <c r="G338" i="36"/>
  <c r="F338" i="36"/>
  <c r="C338" i="36"/>
  <c r="I337" i="36"/>
  <c r="G337" i="36"/>
  <c r="F337" i="36"/>
  <c r="C337" i="36"/>
  <c r="I336" i="36"/>
  <c r="G336" i="36"/>
  <c r="F336" i="36"/>
  <c r="C336" i="36"/>
  <c r="I335" i="36"/>
  <c r="G335" i="36"/>
  <c r="F335" i="36"/>
  <c r="C335" i="36"/>
  <c r="I334" i="36"/>
  <c r="G334" i="36"/>
  <c r="F334" i="36"/>
  <c r="C334" i="36"/>
  <c r="I333" i="36"/>
  <c r="G333" i="36"/>
  <c r="F333" i="36"/>
  <c r="C333" i="36"/>
  <c r="I332" i="36"/>
  <c r="G332" i="36"/>
  <c r="F332" i="36"/>
  <c r="C332" i="36"/>
  <c r="I331" i="36"/>
  <c r="G331" i="36"/>
  <c r="F331" i="36"/>
  <c r="C331" i="36"/>
  <c r="I330" i="36"/>
  <c r="G330" i="36"/>
  <c r="F330" i="36"/>
  <c r="C330" i="36"/>
  <c r="I329" i="36"/>
  <c r="G329" i="36"/>
  <c r="F329" i="36"/>
  <c r="C329" i="36"/>
  <c r="I328" i="36"/>
  <c r="G328" i="36"/>
  <c r="F328" i="36"/>
  <c r="C328" i="36"/>
  <c r="I327" i="36"/>
  <c r="G327" i="36"/>
  <c r="F327" i="36"/>
  <c r="C327" i="36"/>
  <c r="I326" i="36"/>
  <c r="G326" i="36"/>
  <c r="F326" i="36"/>
  <c r="C326" i="36"/>
  <c r="I325" i="36"/>
  <c r="G325" i="36"/>
  <c r="F325" i="36"/>
  <c r="C325" i="36"/>
  <c r="I324" i="36"/>
  <c r="G324" i="36"/>
  <c r="F324" i="36"/>
  <c r="C324" i="36"/>
  <c r="I323" i="36"/>
  <c r="G323" i="36"/>
  <c r="F323" i="36"/>
  <c r="C323" i="36"/>
  <c r="I322" i="36"/>
  <c r="G322" i="36"/>
  <c r="F322" i="36"/>
  <c r="C322" i="36"/>
  <c r="I321" i="36"/>
  <c r="G321" i="36"/>
  <c r="F321" i="36"/>
  <c r="C321" i="36"/>
  <c r="I320" i="36"/>
  <c r="G320" i="36"/>
  <c r="F320" i="36"/>
  <c r="C320" i="36"/>
  <c r="I319" i="36"/>
  <c r="G319" i="36"/>
  <c r="F319" i="36"/>
  <c r="C319" i="36"/>
  <c r="I318" i="36"/>
  <c r="G318" i="36"/>
  <c r="F318" i="36"/>
  <c r="C318" i="36"/>
  <c r="I317" i="36"/>
  <c r="G317" i="36"/>
  <c r="F317" i="36"/>
  <c r="C317" i="36"/>
  <c r="I316" i="36"/>
  <c r="G316" i="36"/>
  <c r="F316" i="36"/>
  <c r="C316" i="36"/>
  <c r="I315" i="36"/>
  <c r="G315" i="36"/>
  <c r="F315" i="36"/>
  <c r="C315" i="36"/>
  <c r="I314" i="36"/>
  <c r="G314" i="36"/>
  <c r="F314" i="36"/>
  <c r="C314" i="36"/>
  <c r="I313" i="36"/>
  <c r="G313" i="36"/>
  <c r="F313" i="36"/>
  <c r="C313" i="36"/>
  <c r="I312" i="36"/>
  <c r="G312" i="36"/>
  <c r="F312" i="36"/>
  <c r="C312" i="36"/>
  <c r="I311" i="36"/>
  <c r="G311" i="36"/>
  <c r="F311" i="36"/>
  <c r="C311" i="36"/>
  <c r="I310" i="36"/>
  <c r="G310" i="36"/>
  <c r="F310" i="36"/>
  <c r="C310" i="36"/>
  <c r="I309" i="36"/>
  <c r="G309" i="36"/>
  <c r="F309" i="36"/>
  <c r="C309" i="36"/>
  <c r="I308" i="36"/>
  <c r="G308" i="36"/>
  <c r="F308" i="36"/>
  <c r="C308" i="36"/>
  <c r="I307" i="36"/>
  <c r="G307" i="36"/>
  <c r="F307" i="36"/>
  <c r="C307" i="36"/>
  <c r="I306" i="36"/>
  <c r="G306" i="36"/>
  <c r="F306" i="36"/>
  <c r="C306" i="36"/>
  <c r="I305" i="36"/>
  <c r="G305" i="36"/>
  <c r="F305" i="36"/>
  <c r="C305" i="36"/>
  <c r="I304" i="36"/>
  <c r="G304" i="36"/>
  <c r="F304" i="36"/>
  <c r="C304" i="36"/>
  <c r="I303" i="36"/>
  <c r="G303" i="36"/>
  <c r="F303" i="36"/>
  <c r="C303" i="36"/>
  <c r="I302" i="36"/>
  <c r="G302" i="36"/>
  <c r="F302" i="36"/>
  <c r="C302" i="36"/>
  <c r="I301" i="36"/>
  <c r="G301" i="36"/>
  <c r="F301" i="36"/>
  <c r="C301" i="36"/>
  <c r="I300" i="36"/>
  <c r="G300" i="36"/>
  <c r="F300" i="36"/>
  <c r="C300" i="36"/>
  <c r="I299" i="36"/>
  <c r="G299" i="36"/>
  <c r="F299" i="36"/>
  <c r="C299" i="36"/>
  <c r="I298" i="36"/>
  <c r="G298" i="36"/>
  <c r="F298" i="36"/>
  <c r="C298" i="36"/>
  <c r="I297" i="36"/>
  <c r="G297" i="36"/>
  <c r="F297" i="36"/>
  <c r="C297" i="36"/>
  <c r="I296" i="36"/>
  <c r="G296" i="36"/>
  <c r="F296" i="36"/>
  <c r="C296" i="36"/>
  <c r="I295" i="36"/>
  <c r="G295" i="36"/>
  <c r="F295" i="36"/>
  <c r="C295" i="36"/>
  <c r="I294" i="36"/>
  <c r="G294" i="36"/>
  <c r="F294" i="36"/>
  <c r="C294" i="36"/>
  <c r="I293" i="36"/>
  <c r="G293" i="36"/>
  <c r="F293" i="36"/>
  <c r="C293" i="36"/>
  <c r="I292" i="36"/>
  <c r="G292" i="36"/>
  <c r="F292" i="36"/>
  <c r="C292" i="36"/>
  <c r="I291" i="36"/>
  <c r="G291" i="36"/>
  <c r="F291" i="36"/>
  <c r="C291" i="36"/>
  <c r="I290" i="36"/>
  <c r="G290" i="36"/>
  <c r="F290" i="36"/>
  <c r="C290" i="36"/>
  <c r="I289" i="36"/>
  <c r="G289" i="36"/>
  <c r="F289" i="36"/>
  <c r="C289" i="36"/>
  <c r="I288" i="36"/>
  <c r="G288" i="36"/>
  <c r="F288" i="36"/>
  <c r="C288" i="36"/>
  <c r="I287" i="36"/>
  <c r="G287" i="36"/>
  <c r="F287" i="36"/>
  <c r="C287" i="36"/>
  <c r="I286" i="36"/>
  <c r="G286" i="36"/>
  <c r="F286" i="36"/>
  <c r="C286" i="36"/>
  <c r="I285" i="36"/>
  <c r="G285" i="36"/>
  <c r="F285" i="36"/>
  <c r="C285" i="36"/>
  <c r="I284" i="36"/>
  <c r="G284" i="36"/>
  <c r="F284" i="36"/>
  <c r="C284" i="36"/>
  <c r="I283" i="36"/>
  <c r="G283" i="36"/>
  <c r="F283" i="36"/>
  <c r="C283" i="36"/>
  <c r="I282" i="36"/>
  <c r="G282" i="36"/>
  <c r="F282" i="36"/>
  <c r="C282" i="36"/>
  <c r="BA281" i="36"/>
  <c r="AY281" i="36"/>
  <c r="AW281" i="36"/>
  <c r="AU281" i="36"/>
  <c r="AS281" i="36"/>
  <c r="AQ281" i="36"/>
  <c r="AO281" i="36"/>
  <c r="AM281" i="36"/>
  <c r="AK281" i="36"/>
  <c r="AI281" i="36"/>
  <c r="AG281" i="36"/>
  <c r="AE281" i="36"/>
  <c r="AC281" i="36"/>
  <c r="AA281" i="36"/>
  <c r="Y281" i="36"/>
  <c r="W281" i="36"/>
  <c r="U281" i="36"/>
  <c r="S281" i="36"/>
  <c r="Q281" i="36"/>
  <c r="O281" i="36"/>
  <c r="M281" i="36"/>
  <c r="K281" i="36"/>
  <c r="I281" i="36"/>
  <c r="G281" i="36"/>
  <c r="F281" i="36"/>
  <c r="C281" i="36"/>
  <c r="I276" i="36"/>
  <c r="G276" i="36"/>
  <c r="F276" i="36"/>
  <c r="C276" i="36"/>
  <c r="I275" i="36"/>
  <c r="G275" i="36"/>
  <c r="F275" i="36"/>
  <c r="C275" i="36"/>
  <c r="I274" i="36"/>
  <c r="G274" i="36"/>
  <c r="F274" i="36"/>
  <c r="C274" i="36"/>
  <c r="I273" i="36"/>
  <c r="G273" i="36"/>
  <c r="F273" i="36"/>
  <c r="C273" i="36"/>
  <c r="I272" i="36"/>
  <c r="G272" i="36"/>
  <c r="F272" i="36"/>
  <c r="C272" i="36"/>
  <c r="I271" i="36"/>
  <c r="G271" i="36"/>
  <c r="F271" i="36"/>
  <c r="C271" i="36"/>
  <c r="I270" i="36"/>
  <c r="G270" i="36"/>
  <c r="F270" i="36"/>
  <c r="C270" i="36"/>
  <c r="I269" i="36"/>
  <c r="G269" i="36"/>
  <c r="F269" i="36"/>
  <c r="C269" i="36"/>
  <c r="I268" i="36"/>
  <c r="G268" i="36"/>
  <c r="F268" i="36"/>
  <c r="C268" i="36"/>
  <c r="I267" i="36"/>
  <c r="G267" i="36"/>
  <c r="F267" i="36"/>
  <c r="C267" i="36"/>
  <c r="I266" i="36"/>
  <c r="G266" i="36"/>
  <c r="F266" i="36"/>
  <c r="C266" i="36"/>
  <c r="I265" i="36"/>
  <c r="G265" i="36"/>
  <c r="F265" i="36"/>
  <c r="C265" i="36"/>
  <c r="I264" i="36"/>
  <c r="G264" i="36"/>
  <c r="F264" i="36"/>
  <c r="C264" i="36"/>
  <c r="I263" i="36"/>
  <c r="G263" i="36"/>
  <c r="F263" i="36"/>
  <c r="C263" i="36"/>
  <c r="I262" i="36"/>
  <c r="G262" i="36"/>
  <c r="F262" i="36"/>
  <c r="C262" i="36"/>
  <c r="I261" i="36"/>
  <c r="G261" i="36"/>
  <c r="F261" i="36"/>
  <c r="C261" i="36"/>
  <c r="I260" i="36"/>
  <c r="G260" i="36"/>
  <c r="F260" i="36"/>
  <c r="C260" i="36"/>
  <c r="I259" i="36"/>
  <c r="G259" i="36"/>
  <c r="F259" i="36"/>
  <c r="C259" i="36"/>
  <c r="I258" i="36"/>
  <c r="G258" i="36"/>
  <c r="F258" i="36"/>
  <c r="C258" i="36"/>
  <c r="I257" i="36"/>
  <c r="G257" i="36"/>
  <c r="F257" i="36"/>
  <c r="C257" i="36"/>
  <c r="I256" i="36"/>
  <c r="G256" i="36"/>
  <c r="F256" i="36"/>
  <c r="C256" i="36"/>
  <c r="I255" i="36"/>
  <c r="G255" i="36"/>
  <c r="F255" i="36"/>
  <c r="C255" i="36"/>
  <c r="I254" i="36"/>
  <c r="G254" i="36"/>
  <c r="F254" i="36"/>
  <c r="C254" i="36"/>
  <c r="I253" i="36"/>
  <c r="G253" i="36"/>
  <c r="F253" i="36"/>
  <c r="C253" i="36"/>
  <c r="I252" i="36"/>
  <c r="G252" i="36"/>
  <c r="F252" i="36"/>
  <c r="C252" i="36"/>
  <c r="I251" i="36"/>
  <c r="G251" i="36"/>
  <c r="F251" i="36"/>
  <c r="C251" i="36"/>
  <c r="I250" i="36"/>
  <c r="G250" i="36"/>
  <c r="F250" i="36"/>
  <c r="C250" i="36"/>
  <c r="I249" i="36"/>
  <c r="G249" i="36"/>
  <c r="F249" i="36"/>
  <c r="C249" i="36"/>
  <c r="I248" i="36"/>
  <c r="G248" i="36"/>
  <c r="F248" i="36"/>
  <c r="C248" i="36"/>
  <c r="I247" i="36"/>
  <c r="G247" i="36"/>
  <c r="F247" i="36"/>
  <c r="C247" i="36"/>
  <c r="I246" i="36"/>
  <c r="G246" i="36"/>
  <c r="F246" i="36"/>
  <c r="C246" i="36"/>
  <c r="I245" i="36"/>
  <c r="G245" i="36"/>
  <c r="F245" i="36"/>
  <c r="C245" i="36"/>
  <c r="I244" i="36"/>
  <c r="G244" i="36"/>
  <c r="F244" i="36"/>
  <c r="C244" i="36"/>
  <c r="I243" i="36"/>
  <c r="G243" i="36"/>
  <c r="F243" i="36"/>
  <c r="C243" i="36"/>
  <c r="I242" i="36"/>
  <c r="G242" i="36"/>
  <c r="F242" i="36"/>
  <c r="C242" i="36"/>
  <c r="I241" i="36"/>
  <c r="G241" i="36"/>
  <c r="F241" i="36"/>
  <c r="C241" i="36"/>
  <c r="I240" i="36"/>
  <c r="G240" i="36"/>
  <c r="F240" i="36"/>
  <c r="C240" i="36"/>
  <c r="I239" i="36"/>
  <c r="G239" i="36"/>
  <c r="F239" i="36"/>
  <c r="C239" i="36"/>
  <c r="I238" i="36"/>
  <c r="G238" i="36"/>
  <c r="F238" i="36"/>
  <c r="C238" i="36"/>
  <c r="I237" i="36"/>
  <c r="G237" i="36"/>
  <c r="F237" i="36"/>
  <c r="C237" i="36"/>
  <c r="I236" i="36"/>
  <c r="G236" i="36"/>
  <c r="F236" i="36"/>
  <c r="C236" i="36"/>
  <c r="I235" i="36"/>
  <c r="G235" i="36"/>
  <c r="F235" i="36"/>
  <c r="C235" i="36"/>
  <c r="I234" i="36"/>
  <c r="G234" i="36"/>
  <c r="F234" i="36"/>
  <c r="C234" i="36"/>
  <c r="I233" i="36"/>
  <c r="G233" i="36"/>
  <c r="F233" i="36"/>
  <c r="C233" i="36"/>
  <c r="I232" i="36"/>
  <c r="G232" i="36"/>
  <c r="F232" i="36"/>
  <c r="C232" i="36"/>
  <c r="I231" i="36"/>
  <c r="G231" i="36"/>
  <c r="F231" i="36"/>
  <c r="C231" i="36"/>
  <c r="I230" i="36"/>
  <c r="G230" i="36"/>
  <c r="F230" i="36"/>
  <c r="C230" i="36"/>
  <c r="I229" i="36"/>
  <c r="G229" i="36"/>
  <c r="F229" i="36"/>
  <c r="C229" i="36"/>
  <c r="I228" i="36"/>
  <c r="G228" i="36"/>
  <c r="F228" i="36"/>
  <c r="C228" i="36"/>
  <c r="I227" i="36"/>
  <c r="G227" i="36"/>
  <c r="F227" i="36"/>
  <c r="C227" i="36"/>
  <c r="I226" i="36"/>
  <c r="G226" i="36"/>
  <c r="F226" i="36"/>
  <c r="C226" i="36"/>
  <c r="I225" i="36"/>
  <c r="G225" i="36"/>
  <c r="F225" i="36"/>
  <c r="C225" i="36"/>
  <c r="I224" i="36"/>
  <c r="G224" i="36"/>
  <c r="F224" i="36"/>
  <c r="C224" i="36"/>
  <c r="I223" i="36"/>
  <c r="G223" i="36"/>
  <c r="F223" i="36"/>
  <c r="C223" i="36"/>
  <c r="I222" i="36"/>
  <c r="G222" i="36"/>
  <c r="F222" i="36"/>
  <c r="C222" i="36"/>
  <c r="I221" i="36"/>
  <c r="G221" i="36"/>
  <c r="F221" i="36"/>
  <c r="C221" i="36"/>
  <c r="I220" i="36"/>
  <c r="G220" i="36"/>
  <c r="F220" i="36"/>
  <c r="C220" i="36"/>
  <c r="I219" i="36"/>
  <c r="G219" i="36"/>
  <c r="F219" i="36"/>
  <c r="C219" i="36"/>
  <c r="I218" i="36"/>
  <c r="G218" i="36"/>
  <c r="F218" i="36"/>
  <c r="C218" i="36"/>
  <c r="I217" i="36"/>
  <c r="G217" i="36"/>
  <c r="F217" i="36"/>
  <c r="C217" i="36"/>
  <c r="I216" i="36"/>
  <c r="G216" i="36"/>
  <c r="F216" i="36"/>
  <c r="C216" i="36"/>
  <c r="I215" i="36"/>
  <c r="G215" i="36"/>
  <c r="F215" i="36"/>
  <c r="C215" i="36"/>
  <c r="I214" i="36"/>
  <c r="G214" i="36"/>
  <c r="F214" i="36"/>
  <c r="C214" i="36"/>
  <c r="I213" i="36"/>
  <c r="G213" i="36"/>
  <c r="F213" i="36"/>
  <c r="C213" i="36"/>
  <c r="I212" i="36"/>
  <c r="G212" i="36"/>
  <c r="F212" i="36"/>
  <c r="C212" i="36"/>
  <c r="I211" i="36"/>
  <c r="G211" i="36"/>
  <c r="F211" i="36"/>
  <c r="C211" i="36"/>
  <c r="I210" i="36"/>
  <c r="G210" i="36"/>
  <c r="F210" i="36"/>
  <c r="C210" i="36"/>
  <c r="I209" i="36"/>
  <c r="G209" i="36"/>
  <c r="F209" i="36"/>
  <c r="C209" i="36"/>
  <c r="I208" i="36"/>
  <c r="G208" i="36"/>
  <c r="F208" i="36"/>
  <c r="C208" i="36"/>
  <c r="I207" i="36"/>
  <c r="G207" i="36"/>
  <c r="F207" i="36"/>
  <c r="C207" i="36"/>
  <c r="I206" i="36"/>
  <c r="G206" i="36"/>
  <c r="F206" i="36"/>
  <c r="C206" i="36"/>
  <c r="I205" i="36"/>
  <c r="G205" i="36"/>
  <c r="F205" i="36"/>
  <c r="C205" i="36"/>
  <c r="I204" i="36"/>
  <c r="G204" i="36"/>
  <c r="F204" i="36"/>
  <c r="C204" i="36"/>
  <c r="I203" i="36"/>
  <c r="G203" i="36"/>
  <c r="F203" i="36"/>
  <c r="C203" i="36"/>
  <c r="I202" i="36"/>
  <c r="G202" i="36"/>
  <c r="F202" i="36"/>
  <c r="C202" i="36"/>
  <c r="I201" i="36"/>
  <c r="G201" i="36"/>
  <c r="F201" i="36"/>
  <c r="C201" i="36"/>
  <c r="I200" i="36"/>
  <c r="G200" i="36"/>
  <c r="F200" i="36"/>
  <c r="C200" i="36"/>
  <c r="I199" i="36"/>
  <c r="G199" i="36"/>
  <c r="F199" i="36"/>
  <c r="C199" i="36"/>
  <c r="I198" i="36"/>
  <c r="G198" i="36"/>
  <c r="F198" i="36"/>
  <c r="C198" i="36"/>
  <c r="I197" i="36"/>
  <c r="G197" i="36"/>
  <c r="F197" i="36"/>
  <c r="C197" i="36"/>
  <c r="I196" i="36"/>
  <c r="G196" i="36"/>
  <c r="F196" i="36"/>
  <c r="C196" i="36"/>
  <c r="I195" i="36"/>
  <c r="G195" i="36"/>
  <c r="F195" i="36"/>
  <c r="C195" i="36"/>
  <c r="I194" i="36"/>
  <c r="G194" i="36"/>
  <c r="F194" i="36"/>
  <c r="C194" i="36"/>
  <c r="I193" i="36"/>
  <c r="G193" i="36"/>
  <c r="F193" i="36"/>
  <c r="C193" i="36"/>
  <c r="I192" i="36"/>
  <c r="G192" i="36"/>
  <c r="F192" i="36"/>
  <c r="C192" i="36"/>
  <c r="I191" i="36"/>
  <c r="G191" i="36"/>
  <c r="F191" i="36"/>
  <c r="C191" i="36"/>
  <c r="I190" i="36"/>
  <c r="G190" i="36"/>
  <c r="F190" i="36"/>
  <c r="C190" i="36"/>
  <c r="I189" i="36"/>
  <c r="G189" i="36"/>
  <c r="F189" i="36"/>
  <c r="C189" i="36"/>
  <c r="I188" i="36"/>
  <c r="G188" i="36"/>
  <c r="F188" i="36"/>
  <c r="C188" i="36"/>
  <c r="I187" i="36"/>
  <c r="G187" i="36"/>
  <c r="F187" i="36"/>
  <c r="C187" i="36"/>
  <c r="I186" i="36"/>
  <c r="G186" i="36"/>
  <c r="F186" i="36"/>
  <c r="C186" i="36"/>
  <c r="I185" i="36"/>
  <c r="G185" i="36"/>
  <c r="F185" i="36"/>
  <c r="C185" i="36"/>
  <c r="I184" i="36"/>
  <c r="G184" i="36"/>
  <c r="F184" i="36"/>
  <c r="C184" i="36"/>
  <c r="I183" i="36"/>
  <c r="G183" i="36"/>
  <c r="F183" i="36"/>
  <c r="C183" i="36"/>
  <c r="I182" i="36"/>
  <c r="G182" i="36"/>
  <c r="F182" i="36"/>
  <c r="C182" i="36"/>
  <c r="I181" i="36"/>
  <c r="G181" i="36"/>
  <c r="F181" i="36"/>
  <c r="C181" i="36"/>
  <c r="I180" i="36"/>
  <c r="G180" i="36"/>
  <c r="F180" i="36"/>
  <c r="C180" i="36"/>
  <c r="I179" i="36"/>
  <c r="G179" i="36"/>
  <c r="F179" i="36"/>
  <c r="C179" i="36"/>
  <c r="I178" i="36"/>
  <c r="G178" i="36"/>
  <c r="F178" i="36"/>
  <c r="C178" i="36"/>
  <c r="I177" i="36"/>
  <c r="G177" i="36"/>
  <c r="F177" i="36"/>
  <c r="C177" i="36"/>
  <c r="I176" i="36"/>
  <c r="G176" i="36"/>
  <c r="F176" i="36"/>
  <c r="C176" i="36"/>
  <c r="I175" i="36"/>
  <c r="G175" i="36"/>
  <c r="F175" i="36"/>
  <c r="C175" i="36"/>
  <c r="I174" i="36"/>
  <c r="G174" i="36"/>
  <c r="F174" i="36"/>
  <c r="C174" i="36"/>
  <c r="I173" i="36"/>
  <c r="G173" i="36"/>
  <c r="F173" i="36"/>
  <c r="C173" i="36"/>
  <c r="I172" i="36"/>
  <c r="G172" i="36"/>
  <c r="F172" i="36"/>
  <c r="C172" i="36"/>
  <c r="I171" i="36"/>
  <c r="G171" i="36"/>
  <c r="F171" i="36"/>
  <c r="C171" i="36"/>
  <c r="I170" i="36"/>
  <c r="G170" i="36"/>
  <c r="F170" i="36"/>
  <c r="C170" i="36"/>
  <c r="I169" i="36"/>
  <c r="G169" i="36"/>
  <c r="F169" i="36"/>
  <c r="C169" i="36"/>
  <c r="I168" i="36"/>
  <c r="G168" i="36"/>
  <c r="F168" i="36"/>
  <c r="C168" i="36"/>
  <c r="I167" i="36"/>
  <c r="G167" i="36"/>
  <c r="F167" i="36"/>
  <c r="C167" i="36"/>
  <c r="I166" i="36"/>
  <c r="G166" i="36"/>
  <c r="F166" i="36"/>
  <c r="C166" i="36"/>
  <c r="I165" i="36"/>
  <c r="G165" i="36"/>
  <c r="F165" i="36"/>
  <c r="C165" i="36"/>
  <c r="I164" i="36"/>
  <c r="G164" i="36"/>
  <c r="F164" i="36"/>
  <c r="C164" i="36"/>
  <c r="I163" i="36"/>
  <c r="G163" i="36"/>
  <c r="F163" i="36"/>
  <c r="C163" i="36"/>
  <c r="I162" i="36"/>
  <c r="G162" i="36"/>
  <c r="F162" i="36"/>
  <c r="C162" i="36"/>
  <c r="I161" i="36"/>
  <c r="G161" i="36"/>
  <c r="F161" i="36"/>
  <c r="C161" i="36"/>
  <c r="I160" i="36"/>
  <c r="G160" i="36"/>
  <c r="F160" i="36"/>
  <c r="C160" i="36"/>
  <c r="I159" i="36"/>
  <c r="G159" i="36"/>
  <c r="F159" i="36"/>
  <c r="C159" i="36"/>
  <c r="I158" i="36"/>
  <c r="G158" i="36"/>
  <c r="F158" i="36"/>
  <c r="C158" i="36"/>
  <c r="I157" i="36"/>
  <c r="G157" i="36"/>
  <c r="F157" i="36"/>
  <c r="C157" i="36"/>
  <c r="I156" i="36"/>
  <c r="G156" i="36"/>
  <c r="F156" i="36"/>
  <c r="C156" i="36"/>
  <c r="I155" i="36"/>
  <c r="G155" i="36"/>
  <c r="F155" i="36"/>
  <c r="C155" i="36"/>
  <c r="I154" i="36"/>
  <c r="G154" i="36"/>
  <c r="F154" i="36"/>
  <c r="C154" i="36"/>
  <c r="I153" i="36"/>
  <c r="G153" i="36"/>
  <c r="F153" i="36"/>
  <c r="C153" i="36"/>
  <c r="I152" i="36"/>
  <c r="G152" i="36"/>
  <c r="F152" i="36"/>
  <c r="C152" i="36"/>
  <c r="I151" i="36"/>
  <c r="G151" i="36"/>
  <c r="F151" i="36"/>
  <c r="C151" i="36"/>
  <c r="I150" i="36"/>
  <c r="G150" i="36"/>
  <c r="F150" i="36"/>
  <c r="C150" i="36"/>
  <c r="I149" i="36"/>
  <c r="G149" i="36"/>
  <c r="F149" i="36"/>
  <c r="C149" i="36"/>
  <c r="I148" i="36"/>
  <c r="G148" i="36"/>
  <c r="F148" i="36"/>
  <c r="C148" i="36"/>
  <c r="I147" i="36"/>
  <c r="G147" i="36"/>
  <c r="F147" i="36"/>
  <c r="C147" i="36"/>
  <c r="I146" i="36"/>
  <c r="G146" i="36"/>
  <c r="F146" i="36"/>
  <c r="C146" i="36"/>
  <c r="I145" i="36"/>
  <c r="G145" i="36"/>
  <c r="F145" i="36"/>
  <c r="C145" i="36"/>
  <c r="I144" i="36"/>
  <c r="G144" i="36"/>
  <c r="F144" i="36"/>
  <c r="C144" i="36"/>
  <c r="I143" i="36"/>
  <c r="G143" i="36"/>
  <c r="F143" i="36"/>
  <c r="C143" i="36"/>
  <c r="I142" i="36"/>
  <c r="G142" i="36"/>
  <c r="F142" i="36"/>
  <c r="C142" i="36"/>
  <c r="I141" i="36"/>
  <c r="G141" i="36"/>
  <c r="F141" i="36"/>
  <c r="C141" i="36"/>
  <c r="I140" i="36"/>
  <c r="G140" i="36"/>
  <c r="F140" i="36"/>
  <c r="C140" i="36"/>
  <c r="I139" i="36"/>
  <c r="G139" i="36"/>
  <c r="F139" i="36"/>
  <c r="C139" i="36"/>
  <c r="I138" i="36"/>
  <c r="G138" i="36"/>
  <c r="F138" i="36"/>
  <c r="C138" i="36"/>
  <c r="I137" i="36"/>
  <c r="G137" i="36"/>
  <c r="F137" i="36"/>
  <c r="C137" i="36"/>
  <c r="I136" i="36"/>
  <c r="G136" i="36"/>
  <c r="F136" i="36"/>
  <c r="C136" i="36"/>
  <c r="I135" i="36"/>
  <c r="G135" i="36"/>
  <c r="F135" i="36"/>
  <c r="C135" i="36"/>
  <c r="I134" i="36"/>
  <c r="G134" i="36"/>
  <c r="F134" i="36"/>
  <c r="C134" i="36"/>
  <c r="I133" i="36"/>
  <c r="G133" i="36"/>
  <c r="F133" i="36"/>
  <c r="C133" i="36"/>
  <c r="I132" i="36"/>
  <c r="G132" i="36"/>
  <c r="F132" i="36"/>
  <c r="C132" i="36"/>
  <c r="I131" i="36"/>
  <c r="G131" i="36"/>
  <c r="F131" i="36"/>
  <c r="C131" i="36"/>
  <c r="I130" i="36"/>
  <c r="G130" i="36"/>
  <c r="F130" i="36"/>
  <c r="C130" i="36"/>
  <c r="I129" i="36"/>
  <c r="G129" i="36"/>
  <c r="F129" i="36"/>
  <c r="C129" i="36"/>
  <c r="I128" i="36"/>
  <c r="G128" i="36"/>
  <c r="F128" i="36"/>
  <c r="C128" i="36"/>
  <c r="I127" i="36"/>
  <c r="G127" i="36"/>
  <c r="F127" i="36"/>
  <c r="C127" i="36"/>
  <c r="I126" i="36"/>
  <c r="G126" i="36"/>
  <c r="F126" i="36"/>
  <c r="C126" i="36"/>
  <c r="I125" i="36"/>
  <c r="G125" i="36"/>
  <c r="F125" i="36"/>
  <c r="C125" i="36"/>
  <c r="I124" i="36"/>
  <c r="G124" i="36"/>
  <c r="F124" i="36"/>
  <c r="C124" i="36"/>
  <c r="I123" i="36"/>
  <c r="G123" i="36"/>
  <c r="F123" i="36"/>
  <c r="C123" i="36"/>
  <c r="BA122" i="36"/>
  <c r="AY122" i="36"/>
  <c r="AW122" i="36"/>
  <c r="AU122" i="36"/>
  <c r="AS122" i="36"/>
  <c r="AQ122" i="36"/>
  <c r="AO122" i="36"/>
  <c r="AM122" i="36"/>
  <c r="AK122" i="36"/>
  <c r="AI122" i="36"/>
  <c r="AG122" i="36"/>
  <c r="AE122" i="36"/>
  <c r="AC122" i="36"/>
  <c r="AA122" i="36"/>
  <c r="Y122" i="36"/>
  <c r="W122" i="36"/>
  <c r="U122" i="36"/>
  <c r="S122" i="36"/>
  <c r="Q122" i="36"/>
  <c r="O122" i="36"/>
  <c r="M122" i="36"/>
  <c r="K122" i="36"/>
  <c r="I122" i="36"/>
  <c r="G122" i="36"/>
  <c r="F122" i="36"/>
  <c r="C122" i="36"/>
  <c r="I117" i="36"/>
  <c r="G117" i="36"/>
  <c r="F117" i="36"/>
  <c r="C117" i="36"/>
  <c r="I116" i="36"/>
  <c r="G116" i="36"/>
  <c r="F116" i="36"/>
  <c r="C116" i="36"/>
  <c r="I115" i="36"/>
  <c r="G115" i="36"/>
  <c r="F115" i="36"/>
  <c r="C115" i="36"/>
  <c r="I114" i="36"/>
  <c r="G114" i="36"/>
  <c r="F114" i="36"/>
  <c r="C114" i="36"/>
  <c r="I113" i="36"/>
  <c r="G113" i="36"/>
  <c r="F113" i="36"/>
  <c r="C113" i="36"/>
  <c r="I112" i="36"/>
  <c r="G112" i="36"/>
  <c r="F112" i="36"/>
  <c r="C112" i="36"/>
  <c r="I111" i="36"/>
  <c r="G111" i="36"/>
  <c r="F111" i="36"/>
  <c r="C111" i="36"/>
  <c r="I110" i="36"/>
  <c r="G110" i="36"/>
  <c r="F110" i="36"/>
  <c r="C110" i="36"/>
  <c r="I109" i="36"/>
  <c r="G109" i="36"/>
  <c r="F109" i="36"/>
  <c r="C109" i="36"/>
  <c r="I108" i="36"/>
  <c r="G108" i="36"/>
  <c r="F108" i="36"/>
  <c r="C108" i="36"/>
  <c r="I107" i="36"/>
  <c r="G107" i="36"/>
  <c r="F107" i="36"/>
  <c r="C107" i="36"/>
  <c r="I106" i="36"/>
  <c r="G106" i="36"/>
  <c r="F106" i="36"/>
  <c r="C106" i="36"/>
  <c r="I105" i="36"/>
  <c r="G105" i="36"/>
  <c r="F105" i="36"/>
  <c r="C105" i="36"/>
  <c r="I104" i="36"/>
  <c r="G104" i="36"/>
  <c r="F104" i="36"/>
  <c r="C104" i="36"/>
  <c r="I103" i="36"/>
  <c r="G103" i="36"/>
  <c r="F103" i="36"/>
  <c r="C103" i="36"/>
  <c r="I102" i="36"/>
  <c r="G102" i="36"/>
  <c r="F102" i="36"/>
  <c r="C102" i="36"/>
  <c r="I101" i="36"/>
  <c r="G101" i="36"/>
  <c r="F101" i="36"/>
  <c r="C101" i="36"/>
  <c r="I100" i="36"/>
  <c r="G100" i="36"/>
  <c r="F100" i="36"/>
  <c r="C100" i="36"/>
  <c r="I99" i="36"/>
  <c r="G99" i="36"/>
  <c r="F99" i="36"/>
  <c r="C99" i="36"/>
  <c r="I98" i="36"/>
  <c r="G98" i="36"/>
  <c r="F98" i="36"/>
  <c r="C98" i="36"/>
  <c r="I97" i="36"/>
  <c r="G97" i="36"/>
  <c r="F97" i="36"/>
  <c r="C97" i="36"/>
  <c r="I96" i="36"/>
  <c r="G96" i="36"/>
  <c r="F96" i="36"/>
  <c r="C96" i="36"/>
  <c r="I95" i="36"/>
  <c r="G95" i="36"/>
  <c r="F95" i="36"/>
  <c r="C95" i="36"/>
  <c r="I94" i="36"/>
  <c r="G94" i="36"/>
  <c r="F94" i="36"/>
  <c r="C94" i="36"/>
  <c r="I93" i="36"/>
  <c r="G93" i="36"/>
  <c r="F93" i="36"/>
  <c r="C93" i="36"/>
  <c r="I92" i="36"/>
  <c r="G92" i="36"/>
  <c r="F92" i="36"/>
  <c r="C92" i="36"/>
  <c r="I91" i="36"/>
  <c r="G91" i="36"/>
  <c r="F91" i="36"/>
  <c r="C91" i="36"/>
  <c r="I90" i="36"/>
  <c r="G90" i="36"/>
  <c r="F90" i="36"/>
  <c r="C90" i="36"/>
  <c r="I89" i="36"/>
  <c r="G89" i="36"/>
  <c r="F89" i="36"/>
  <c r="C89" i="36"/>
  <c r="I88" i="36"/>
  <c r="G88" i="36"/>
  <c r="F88" i="36"/>
  <c r="C88" i="36"/>
  <c r="I87" i="36"/>
  <c r="G87" i="36"/>
  <c r="F87" i="36"/>
  <c r="C87" i="36"/>
  <c r="I86" i="36"/>
  <c r="G86" i="36"/>
  <c r="F86" i="36"/>
  <c r="C86" i="36"/>
  <c r="I85" i="36"/>
  <c r="G85" i="36"/>
  <c r="F85" i="36"/>
  <c r="C85" i="36"/>
  <c r="I84" i="36"/>
  <c r="G84" i="36"/>
  <c r="F84" i="36"/>
  <c r="C84" i="36"/>
  <c r="I83" i="36"/>
  <c r="G83" i="36"/>
  <c r="F83" i="36"/>
  <c r="C83" i="36"/>
  <c r="I82" i="36"/>
  <c r="G82" i="36"/>
  <c r="F82" i="36"/>
  <c r="C82" i="36"/>
  <c r="I81" i="36"/>
  <c r="G81" i="36"/>
  <c r="F81" i="36"/>
  <c r="C81" i="36"/>
  <c r="I80" i="36"/>
  <c r="G80" i="36"/>
  <c r="F80" i="36"/>
  <c r="C80" i="36"/>
  <c r="I79" i="36"/>
  <c r="G79" i="36"/>
  <c r="F79" i="36"/>
  <c r="C79" i="36"/>
  <c r="I78" i="36"/>
  <c r="G78" i="36"/>
  <c r="F78" i="36"/>
  <c r="C78" i="36"/>
  <c r="I77" i="36"/>
  <c r="G77" i="36"/>
  <c r="F77" i="36"/>
  <c r="C77" i="36"/>
  <c r="I76" i="36"/>
  <c r="G76" i="36"/>
  <c r="F76" i="36"/>
  <c r="C76" i="36"/>
  <c r="I75" i="36"/>
  <c r="G75" i="36"/>
  <c r="F75" i="36"/>
  <c r="C75" i="36"/>
  <c r="I74" i="36"/>
  <c r="G74" i="36"/>
  <c r="F74" i="36"/>
  <c r="C74" i="36"/>
  <c r="I73" i="36"/>
  <c r="G73" i="36"/>
  <c r="F73" i="36"/>
  <c r="C73" i="36"/>
  <c r="I72" i="36"/>
  <c r="G72" i="36"/>
  <c r="F72" i="36"/>
  <c r="C72" i="36"/>
  <c r="I71" i="36"/>
  <c r="G71" i="36"/>
  <c r="F71" i="36"/>
  <c r="C71" i="36"/>
  <c r="I70" i="36"/>
  <c r="G70" i="36"/>
  <c r="F70" i="36"/>
  <c r="C70" i="36"/>
  <c r="I69" i="36"/>
  <c r="G69" i="36"/>
  <c r="F69" i="36"/>
  <c r="C69" i="36"/>
  <c r="I68" i="36"/>
  <c r="G68" i="36"/>
  <c r="F68" i="36"/>
  <c r="C68" i="36"/>
  <c r="I67" i="36"/>
  <c r="G67" i="36"/>
  <c r="F67" i="36"/>
  <c r="C67" i="36"/>
  <c r="I66" i="36"/>
  <c r="G66" i="36"/>
  <c r="F66" i="36"/>
  <c r="C66" i="36"/>
  <c r="I65" i="36"/>
  <c r="G65" i="36"/>
  <c r="F65" i="36"/>
  <c r="C65" i="36"/>
  <c r="I64" i="36"/>
  <c r="G64" i="36"/>
  <c r="F64" i="36"/>
  <c r="C64" i="36"/>
  <c r="I63" i="36"/>
  <c r="G63" i="36"/>
  <c r="F63" i="36"/>
  <c r="C63" i="36"/>
  <c r="I62" i="36"/>
  <c r="G62" i="36"/>
  <c r="F62" i="36"/>
  <c r="C62" i="36"/>
  <c r="I61" i="36"/>
  <c r="G61" i="36"/>
  <c r="F61" i="36"/>
  <c r="C61" i="36"/>
  <c r="I60" i="36"/>
  <c r="G60" i="36"/>
  <c r="F60" i="36"/>
  <c r="C60" i="36"/>
  <c r="I59" i="36"/>
  <c r="G59" i="36"/>
  <c r="F59" i="36"/>
  <c r="C59" i="36"/>
  <c r="I58" i="36"/>
  <c r="G58" i="36"/>
  <c r="F58" i="36"/>
  <c r="C58" i="36"/>
  <c r="I57" i="36"/>
  <c r="G57" i="36"/>
  <c r="F57" i="36"/>
  <c r="C57" i="36"/>
  <c r="I56" i="36"/>
  <c r="G56" i="36"/>
  <c r="F56" i="36"/>
  <c r="C56" i="36"/>
  <c r="I55" i="36"/>
  <c r="G55" i="36"/>
  <c r="F55" i="36"/>
  <c r="C55" i="36"/>
  <c r="I54" i="36"/>
  <c r="G54" i="36"/>
  <c r="F54" i="36"/>
  <c r="C54" i="36"/>
  <c r="I53" i="36"/>
  <c r="G53" i="36"/>
  <c r="F53" i="36"/>
  <c r="C53" i="36"/>
  <c r="I52" i="36"/>
  <c r="G52" i="36"/>
  <c r="F52" i="36"/>
  <c r="C52" i="36"/>
  <c r="I51" i="36"/>
  <c r="G51" i="36"/>
  <c r="F51" i="36"/>
  <c r="C51" i="36"/>
  <c r="I50" i="36"/>
  <c r="G50" i="36"/>
  <c r="F50" i="36"/>
  <c r="C50" i="36"/>
  <c r="I49" i="36"/>
  <c r="G49" i="36"/>
  <c r="F49" i="36"/>
  <c r="C49" i="36"/>
  <c r="I48" i="36"/>
  <c r="G48" i="36"/>
  <c r="F48" i="36"/>
  <c r="C48" i="36"/>
  <c r="I47" i="36"/>
  <c r="G47" i="36"/>
  <c r="F47" i="36"/>
  <c r="C47" i="36"/>
  <c r="I46" i="36"/>
  <c r="G46" i="36"/>
  <c r="F46" i="36"/>
  <c r="C46" i="36"/>
  <c r="I45" i="36"/>
  <c r="G45" i="36"/>
  <c r="F45" i="36"/>
  <c r="C45" i="36"/>
  <c r="I44" i="36"/>
  <c r="G44" i="36"/>
  <c r="F44" i="36"/>
  <c r="C44" i="36"/>
  <c r="I43" i="36"/>
  <c r="G43" i="36"/>
  <c r="F43" i="36"/>
  <c r="C43" i="36"/>
  <c r="I42" i="36"/>
  <c r="G42" i="36"/>
  <c r="F42" i="36"/>
  <c r="C42" i="36"/>
  <c r="I41" i="36"/>
  <c r="G41" i="36"/>
  <c r="F41" i="36"/>
  <c r="C41" i="36"/>
  <c r="I40" i="36"/>
  <c r="G40" i="36"/>
  <c r="F40" i="36"/>
  <c r="C40" i="36"/>
  <c r="I39" i="36"/>
  <c r="G39" i="36"/>
  <c r="F39" i="36"/>
  <c r="C39" i="36"/>
  <c r="I38" i="36"/>
  <c r="G38" i="36"/>
  <c r="F38" i="36"/>
  <c r="C38" i="36"/>
  <c r="I37" i="36"/>
  <c r="G37" i="36"/>
  <c r="F37" i="36"/>
  <c r="C37" i="36"/>
  <c r="I36" i="36"/>
  <c r="G36" i="36"/>
  <c r="F36" i="36"/>
  <c r="C36" i="36"/>
  <c r="I35" i="36"/>
  <c r="G35" i="36"/>
  <c r="F35" i="36"/>
  <c r="C35" i="36"/>
  <c r="I34" i="36"/>
  <c r="G34" i="36"/>
  <c r="F34" i="36"/>
  <c r="C34" i="36"/>
  <c r="I33" i="36"/>
  <c r="G33" i="36"/>
  <c r="F33" i="36"/>
  <c r="C33" i="36"/>
  <c r="I32" i="36"/>
  <c r="G32" i="36"/>
  <c r="F32" i="36"/>
  <c r="C32" i="36"/>
  <c r="I31" i="36"/>
  <c r="G31" i="36"/>
  <c r="F31" i="36"/>
  <c r="C31" i="36"/>
  <c r="I30" i="36"/>
  <c r="G30" i="36"/>
  <c r="F30" i="36"/>
  <c r="C30" i="36"/>
  <c r="I29" i="36"/>
  <c r="G29" i="36"/>
  <c r="F29" i="36"/>
  <c r="C29" i="36"/>
  <c r="I28" i="36"/>
  <c r="G28" i="36"/>
  <c r="F28" i="36"/>
  <c r="C28" i="36"/>
  <c r="I27" i="36"/>
  <c r="G27" i="36"/>
  <c r="F27" i="36"/>
  <c r="C27" i="36"/>
  <c r="I26" i="36"/>
  <c r="G26" i="36"/>
  <c r="F26" i="36"/>
  <c r="C26" i="36"/>
  <c r="I25" i="36"/>
  <c r="G25" i="36"/>
  <c r="F25" i="36"/>
  <c r="C25" i="36"/>
  <c r="I24" i="36"/>
  <c r="G24" i="36"/>
  <c r="F24" i="36"/>
  <c r="C24" i="36"/>
  <c r="I23" i="36"/>
  <c r="G23" i="36"/>
  <c r="F23" i="36"/>
  <c r="C23" i="36"/>
  <c r="I22" i="36"/>
  <c r="G22" i="36"/>
  <c r="F22" i="36"/>
  <c r="C22" i="36"/>
  <c r="I21" i="36"/>
  <c r="G21" i="36"/>
  <c r="F21" i="36"/>
  <c r="C21" i="36"/>
  <c r="I20" i="36"/>
  <c r="G20" i="36"/>
  <c r="F20" i="36"/>
  <c r="C20" i="36"/>
  <c r="I19" i="36"/>
  <c r="G19" i="36"/>
  <c r="F19" i="36"/>
  <c r="C19" i="36"/>
  <c r="I18" i="36"/>
  <c r="G18" i="36"/>
  <c r="F18" i="36"/>
  <c r="C18" i="36"/>
  <c r="I17" i="36"/>
  <c r="G17" i="36"/>
  <c r="F17" i="36"/>
  <c r="C17" i="36"/>
  <c r="I16" i="36"/>
  <c r="G16" i="36"/>
  <c r="F16" i="36"/>
  <c r="C16" i="36"/>
  <c r="I15" i="36"/>
  <c r="G15" i="36"/>
  <c r="F15" i="36"/>
  <c r="C15" i="36"/>
  <c r="I14" i="36"/>
  <c r="G14" i="36"/>
  <c r="F14" i="36"/>
  <c r="C14" i="36"/>
  <c r="I13" i="36"/>
  <c r="G13" i="36"/>
  <c r="F13" i="36"/>
  <c r="C13" i="36"/>
  <c r="I12" i="36"/>
  <c r="G12" i="36"/>
  <c r="F12" i="36"/>
  <c r="C12" i="36"/>
  <c r="I11" i="36"/>
  <c r="G11" i="36"/>
  <c r="F11" i="36"/>
  <c r="C11" i="36"/>
  <c r="I10" i="36"/>
  <c r="G10" i="36"/>
  <c r="F10" i="36"/>
  <c r="C10" i="36"/>
  <c r="I9" i="36"/>
  <c r="G9" i="36"/>
  <c r="F9" i="36"/>
  <c r="C9" i="36"/>
  <c r="I8" i="36"/>
  <c r="G8" i="36"/>
  <c r="F8" i="36"/>
  <c r="C8" i="36"/>
  <c r="I7" i="36"/>
  <c r="G7" i="36"/>
  <c r="F7" i="36"/>
  <c r="C7" i="36"/>
  <c r="I6" i="36"/>
  <c r="G6" i="36"/>
  <c r="F6" i="36"/>
  <c r="C6" i="36"/>
  <c r="BA5" i="36"/>
  <c r="AY5" i="36"/>
  <c r="AW5" i="36"/>
  <c r="AU5" i="36"/>
  <c r="AS5" i="36"/>
  <c r="AQ5" i="36"/>
  <c r="AO5" i="36"/>
  <c r="AM5" i="36"/>
  <c r="AK5" i="36"/>
  <c r="AI5" i="36"/>
  <c r="AG5" i="36"/>
  <c r="AE5" i="36"/>
  <c r="AC5" i="36"/>
  <c r="AA5" i="36"/>
  <c r="Y5" i="36"/>
  <c r="W5" i="36"/>
  <c r="U5" i="36"/>
  <c r="S5" i="36"/>
  <c r="Q5" i="36"/>
  <c r="O5" i="36"/>
  <c r="M5" i="36"/>
  <c r="K5" i="36"/>
  <c r="I5" i="36"/>
  <c r="G5" i="36"/>
  <c r="F5" i="36"/>
  <c r="C5" i="36"/>
  <c r="X6" i="41"/>
  <c r="V6" i="41"/>
  <c r="T6" i="41"/>
  <c r="R6" i="41"/>
  <c r="P6" i="41"/>
  <c r="N6" i="41"/>
  <c r="L6" i="41"/>
  <c r="J6" i="41"/>
  <c r="H6" i="41"/>
  <c r="F6" i="41"/>
  <c r="D6" i="41"/>
  <c r="B6" i="41"/>
  <c r="E161" i="37"/>
  <c r="E160" i="37"/>
  <c r="E159" i="37"/>
  <c r="E158" i="37"/>
  <c r="E157" i="37"/>
  <c r="E156" i="37"/>
  <c r="E155" i="37"/>
  <c r="E154" i="37"/>
  <c r="E149" i="37"/>
  <c r="E148" i="37"/>
  <c r="E147" i="37"/>
  <c r="E146" i="37"/>
  <c r="E145" i="37"/>
  <c r="E144" i="37"/>
  <c r="E143" i="37"/>
  <c r="E142" i="37"/>
  <c r="E141" i="37"/>
  <c r="E140" i="37"/>
  <c r="E139" i="37"/>
  <c r="E134" i="37"/>
  <c r="E133" i="37"/>
  <c r="E132" i="37"/>
  <c r="E131" i="37"/>
  <c r="E130" i="37"/>
  <c r="E129" i="37"/>
  <c r="E128" i="37"/>
  <c r="E127" i="37"/>
  <c r="E126" i="37"/>
  <c r="E125" i="37"/>
  <c r="E120" i="37"/>
  <c r="E119" i="37"/>
  <c r="E118" i="37"/>
  <c r="E117" i="37"/>
  <c r="E116" i="37"/>
  <c r="E115" i="37"/>
  <c r="E114" i="37"/>
  <c r="E109" i="37"/>
  <c r="E108" i="37"/>
  <c r="E107" i="37"/>
  <c r="E106" i="37"/>
  <c r="E105" i="37"/>
  <c r="E104" i="37"/>
  <c r="E103" i="37"/>
  <c r="E98" i="37"/>
  <c r="E97" i="37"/>
  <c r="E96" i="37"/>
  <c r="E95" i="37"/>
  <c r="E94" i="37"/>
  <c r="E93" i="37"/>
  <c r="E92" i="37"/>
  <c r="E91" i="37"/>
  <c r="E90" i="37"/>
  <c r="E89" i="37"/>
  <c r="E88" i="37"/>
  <c r="E83" i="37"/>
  <c r="E82" i="37"/>
  <c r="E81" i="37"/>
  <c r="E80" i="37"/>
  <c r="E79" i="37"/>
  <c r="E78" i="37"/>
  <c r="E77" i="37"/>
  <c r="E76" i="37"/>
  <c r="E75" i="37"/>
  <c r="E74" i="37"/>
  <c r="E73" i="37"/>
  <c r="E72" i="37"/>
  <c r="E67" i="37"/>
  <c r="E66" i="37"/>
  <c r="E65" i="37"/>
  <c r="E64" i="37"/>
  <c r="E63" i="37"/>
  <c r="E62" i="37"/>
  <c r="E61" i="37"/>
  <c r="E60" i="37"/>
  <c r="E59" i="37"/>
  <c r="E54" i="37"/>
  <c r="E53" i="37"/>
  <c r="E52" i="37"/>
  <c r="E51" i="37"/>
  <c r="E50" i="37"/>
  <c r="E49" i="37"/>
  <c r="E48" i="37"/>
  <c r="E47" i="37"/>
  <c r="E46" i="37"/>
  <c r="E45" i="37"/>
  <c r="E44" i="37"/>
  <c r="E39" i="37"/>
  <c r="E38" i="37"/>
  <c r="E37" i="37"/>
  <c r="E36" i="37"/>
  <c r="E35" i="37"/>
  <c r="E34" i="37"/>
  <c r="E33" i="37"/>
  <c r="E32" i="37"/>
  <c r="E31" i="37"/>
  <c r="E26" i="37"/>
  <c r="E25" i="37"/>
  <c r="E24" i="37"/>
  <c r="E23" i="37"/>
  <c r="E22" i="37"/>
  <c r="E21" i="37"/>
  <c r="E20" i="37"/>
  <c r="E19" i="37"/>
  <c r="E14" i="37"/>
  <c r="E13" i="37"/>
  <c r="E12" i="37"/>
  <c r="E11" i="37"/>
  <c r="E10" i="37"/>
  <c r="E9" i="37"/>
  <c r="E8" i="37"/>
  <c r="E7" i="37"/>
  <c r="E6" i="37"/>
  <c r="E5" i="37"/>
  <c r="C98" i="37"/>
  <c r="D5" i="36" l="1"/>
  <c r="E125" i="36"/>
  <c r="E127" i="36"/>
  <c r="E129" i="36"/>
  <c r="E131" i="36"/>
  <c r="E133" i="36"/>
  <c r="E135" i="36"/>
  <c r="E137" i="36"/>
  <c r="E139" i="36"/>
  <c r="E141" i="36"/>
  <c r="E143" i="36"/>
  <c r="E145" i="36"/>
  <c r="E147" i="36"/>
  <c r="E149" i="36"/>
  <c r="E151" i="36"/>
  <c r="E153" i="36"/>
  <c r="E155" i="36"/>
  <c r="E157" i="36"/>
  <c r="E159" i="36"/>
  <c r="E161" i="36"/>
  <c r="E163" i="36"/>
  <c r="E165" i="36"/>
  <c r="E167" i="36"/>
  <c r="E169" i="36"/>
  <c r="E171" i="36"/>
  <c r="E173" i="36"/>
  <c r="E175" i="36"/>
  <c r="E177" i="36"/>
  <c r="E179" i="36"/>
  <c r="E181" i="36"/>
  <c r="E183" i="36"/>
  <c r="E185" i="36"/>
  <c r="E187" i="36"/>
  <c r="E189" i="36"/>
  <c r="E191" i="36"/>
  <c r="E193" i="36"/>
  <c r="E195" i="36"/>
  <c r="E197" i="36"/>
  <c r="E199" i="36"/>
  <c r="E201" i="36"/>
  <c r="E203" i="36"/>
  <c r="E205" i="36"/>
  <c r="E207" i="36"/>
  <c r="E209" i="36"/>
  <c r="E211" i="36"/>
  <c r="E213" i="36"/>
  <c r="E215" i="36"/>
  <c r="E217" i="36"/>
  <c r="E219" i="36"/>
  <c r="E221" i="36"/>
  <c r="E223" i="36"/>
  <c r="E225" i="36"/>
  <c r="E227" i="36"/>
  <c r="E229" i="36"/>
  <c r="E231" i="36"/>
  <c r="E233" i="36"/>
  <c r="E235" i="36"/>
  <c r="E237" i="36"/>
  <c r="E239" i="36"/>
  <c r="E241" i="36"/>
  <c r="E243" i="36"/>
  <c r="E245" i="36"/>
  <c r="E247" i="36"/>
  <c r="E249" i="36"/>
  <c r="E251" i="36"/>
  <c r="E253" i="36"/>
  <c r="E255" i="36"/>
  <c r="E257" i="36"/>
  <c r="E259" i="36"/>
  <c r="E261" i="36"/>
  <c r="E263" i="36"/>
  <c r="E265" i="36"/>
  <c r="E267" i="36"/>
  <c r="E269" i="36"/>
  <c r="E271" i="36"/>
  <c r="E273" i="36"/>
  <c r="E275" i="36"/>
  <c r="E281" i="36"/>
  <c r="E483" i="36"/>
  <c r="E484" i="36"/>
  <c r="E485" i="36"/>
  <c r="E486" i="36"/>
  <c r="D487" i="36"/>
  <c r="E488" i="36"/>
  <c r="D489" i="36"/>
  <c r="E490" i="36"/>
  <c r="D491" i="36"/>
  <c r="E492" i="36"/>
  <c r="D493" i="36"/>
  <c r="E494" i="36"/>
  <c r="E495" i="36"/>
  <c r="E496" i="36"/>
  <c r="E497" i="36"/>
  <c r="E498" i="36"/>
  <c r="E499" i="36"/>
  <c r="E500" i="36"/>
  <c r="D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D601" i="36"/>
  <c r="E602" i="36"/>
  <c r="E603" i="36"/>
  <c r="E604" i="36"/>
  <c r="E605" i="36"/>
  <c r="E606" i="36"/>
  <c r="E607" i="36"/>
  <c r="E608" i="36"/>
  <c r="D609" i="36"/>
  <c r="E610" i="36"/>
  <c r="E611" i="36"/>
  <c r="E612" i="36"/>
  <c r="E613" i="36"/>
  <c r="E614" i="36"/>
  <c r="E615" i="36"/>
  <c r="E616" i="36"/>
  <c r="E617" i="36"/>
  <c r="E618" i="36"/>
  <c r="D619" i="36"/>
  <c r="E620" i="36"/>
  <c r="E621" i="36"/>
  <c r="E622" i="36"/>
  <c r="E623" i="36"/>
  <c r="E624" i="36"/>
  <c r="E625" i="36"/>
  <c r="E626" i="36"/>
  <c r="D627" i="36"/>
  <c r="E628" i="36"/>
  <c r="E629" i="36"/>
  <c r="E630" i="36"/>
  <c r="E631" i="36"/>
  <c r="E632" i="36"/>
  <c r="E633" i="36"/>
  <c r="E634" i="36"/>
  <c r="D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91" i="36"/>
  <c r="E846" i="36"/>
  <c r="E847" i="36"/>
  <c r="E848" i="36"/>
  <c r="E849" i="36"/>
  <c r="E850" i="36"/>
  <c r="E851" i="36"/>
  <c r="E852" i="36"/>
  <c r="E853" i="36"/>
  <c r="E854" i="36"/>
  <c r="E855" i="36"/>
  <c r="E856" i="36"/>
  <c r="E857" i="36"/>
  <c r="E858" i="36"/>
  <c r="E859" i="36"/>
  <c r="E860" i="36"/>
  <c r="E861" i="36"/>
  <c r="E862" i="36"/>
  <c r="E863" i="36"/>
  <c r="E864" i="36"/>
  <c r="E865" i="36"/>
  <c r="E866" i="36"/>
  <c r="E867" i="36"/>
  <c r="E868" i="36"/>
  <c r="E869" i="36"/>
  <c r="E870" i="36"/>
  <c r="E871" i="36"/>
  <c r="E872" i="36"/>
  <c r="E873" i="36"/>
  <c r="E874" i="36"/>
  <c r="E875" i="36"/>
  <c r="E876" i="36"/>
  <c r="E877" i="36"/>
  <c r="E878" i="36"/>
  <c r="E879" i="36"/>
  <c r="E880" i="36"/>
  <c r="E881" i="36"/>
  <c r="E882" i="36"/>
  <c r="E884" i="36"/>
  <c r="E886" i="36"/>
  <c r="E888" i="36"/>
  <c r="E890" i="36"/>
  <c r="E892" i="36"/>
  <c r="E894" i="36"/>
  <c r="E896" i="36"/>
  <c r="E898" i="36"/>
  <c r="E900" i="36"/>
  <c r="E902" i="36"/>
  <c r="E904" i="36"/>
  <c r="E906" i="36"/>
  <c r="E908" i="36"/>
  <c r="E910" i="36"/>
  <c r="E912" i="36"/>
  <c r="E914" i="36"/>
  <c r="E916" i="36"/>
  <c r="E918" i="36"/>
  <c r="E920" i="36"/>
  <c r="E922" i="36"/>
  <c r="E924" i="36"/>
  <c r="E926" i="36"/>
  <c r="E928" i="36"/>
  <c r="E930" i="36"/>
  <c r="E932" i="36"/>
  <c r="E934" i="36"/>
  <c r="E936" i="36"/>
  <c r="E938" i="36"/>
  <c r="E940" i="36"/>
  <c r="E942" i="36"/>
  <c r="E944" i="36"/>
  <c r="E946" i="36"/>
  <c r="E948" i="36"/>
  <c r="E950" i="36"/>
  <c r="E952" i="36"/>
  <c r="E954" i="36"/>
  <c r="E956" i="36"/>
  <c r="E958" i="36"/>
  <c r="E960" i="36"/>
  <c r="E962" i="36"/>
  <c r="E964" i="36"/>
  <c r="E966" i="36"/>
  <c r="E968" i="36"/>
  <c r="E970" i="36"/>
  <c r="E972" i="36"/>
  <c r="E974" i="36"/>
  <c r="E976" i="36"/>
  <c r="E978" i="36"/>
  <c r="E980" i="36"/>
  <c r="E982" i="36"/>
  <c r="E984" i="36"/>
  <c r="E986" i="36"/>
  <c r="E987" i="36"/>
  <c r="E988" i="36"/>
  <c r="E989" i="36"/>
  <c r="E990" i="36"/>
  <c r="E991" i="36"/>
  <c r="E992" i="36"/>
  <c r="E997" i="36"/>
  <c r="E1152" i="36"/>
  <c r="E1153" i="36"/>
  <c r="E1154" i="36"/>
  <c r="E1155" i="36"/>
  <c r="E1156" i="36"/>
  <c r="E1157" i="36"/>
  <c r="D1158" i="36"/>
  <c r="E1159" i="36"/>
  <c r="E1160" i="36"/>
  <c r="E1161" i="36"/>
  <c r="E1162" i="36"/>
  <c r="E1163" i="36"/>
  <c r="E1164" i="36"/>
  <c r="E1165" i="36"/>
  <c r="D1166" i="36"/>
  <c r="E1167" i="36"/>
  <c r="E1168" i="36"/>
  <c r="E1169" i="36"/>
  <c r="E1170" i="36"/>
  <c r="E1171" i="36"/>
  <c r="E1172" i="36"/>
  <c r="E1173" i="36"/>
  <c r="D1174" i="36"/>
  <c r="E1175" i="36"/>
  <c r="E1176" i="36"/>
  <c r="E1177" i="36"/>
  <c r="E1178" i="36"/>
  <c r="E1179" i="36"/>
  <c r="E1180" i="36"/>
  <c r="E1181" i="36"/>
  <c r="D1182" i="36"/>
  <c r="E1183" i="36"/>
  <c r="E1184" i="36"/>
  <c r="E1185" i="36"/>
  <c r="E1186" i="36"/>
  <c r="E1187" i="36"/>
  <c r="E1188" i="36"/>
  <c r="E1189" i="36"/>
  <c r="D1190" i="36"/>
  <c r="E1191" i="36"/>
  <c r="D1192" i="36"/>
  <c r="E1193" i="36"/>
  <c r="E1194" i="36"/>
  <c r="E1195" i="36"/>
  <c r="E1196" i="36"/>
  <c r="E1197" i="36"/>
  <c r="E1198" i="36"/>
  <c r="E1199" i="36"/>
  <c r="D1200" i="36"/>
  <c r="E1201" i="36"/>
  <c r="E1202" i="36"/>
  <c r="E1203" i="36"/>
  <c r="E1204" i="36"/>
  <c r="E1205" i="36"/>
  <c r="E1206" i="36"/>
  <c r="E1207" i="36"/>
  <c r="D1208" i="36"/>
  <c r="E1209" i="36"/>
  <c r="E1210" i="36"/>
  <c r="E1211" i="36"/>
  <c r="E1212" i="36"/>
  <c r="E1213" i="36"/>
  <c r="D1214" i="36"/>
  <c r="E1215" i="36"/>
  <c r="E1216" i="36"/>
  <c r="E1217" i="36"/>
  <c r="E1218" i="36"/>
  <c r="E1219" i="36"/>
  <c r="E1220" i="36"/>
  <c r="E1221" i="36"/>
  <c r="E1222" i="36"/>
  <c r="E1223" i="36"/>
  <c r="E1224" i="36"/>
  <c r="E1225" i="36"/>
  <c r="E1226" i="36"/>
  <c r="E1227" i="36"/>
  <c r="E1228" i="36"/>
  <c r="D109" i="37" s="1"/>
  <c r="E1229" i="36"/>
  <c r="E1230" i="36"/>
  <c r="E1231" i="36"/>
  <c r="E1232" i="36"/>
  <c r="E1233" i="36"/>
  <c r="E1234" i="36"/>
  <c r="E1239" i="36"/>
  <c r="E1316" i="36"/>
  <c r="E1317" i="36"/>
  <c r="E1318" i="36"/>
  <c r="E1319" i="36"/>
  <c r="E1320" i="36"/>
  <c r="E1321" i="36"/>
  <c r="E1322" i="36"/>
  <c r="E1323" i="36"/>
  <c r="E1324" i="36"/>
  <c r="E1325" i="36"/>
  <c r="E1326" i="36"/>
  <c r="E1327" i="36"/>
  <c r="E1328" i="36"/>
  <c r="E1329" i="36"/>
  <c r="E1330" i="36"/>
  <c r="E1331" i="36"/>
  <c r="E1332" i="36"/>
  <c r="E1333" i="36"/>
  <c r="E1334" i="36"/>
  <c r="E1335" i="36"/>
  <c r="E1336" i="36"/>
  <c r="E1337" i="36"/>
  <c r="E1338" i="36"/>
  <c r="E1339" i="36"/>
  <c r="E1341" i="36"/>
  <c r="E1345" i="36"/>
  <c r="E1347" i="36"/>
  <c r="E1349" i="36"/>
  <c r="E1351" i="36"/>
  <c r="E1353" i="36"/>
  <c r="E1355" i="36"/>
  <c r="E1357" i="36"/>
  <c r="E1359" i="36"/>
  <c r="E1361" i="36"/>
  <c r="E1363" i="36"/>
  <c r="E1365" i="36"/>
  <c r="E1369" i="36"/>
  <c r="E1371" i="36"/>
  <c r="E1373" i="36"/>
  <c r="E1375" i="36"/>
  <c r="E1377" i="36"/>
  <c r="E1379" i="36"/>
  <c r="E1381" i="36"/>
  <c r="E1385" i="36"/>
  <c r="E1387" i="36"/>
  <c r="E1389" i="36"/>
  <c r="E1391" i="36"/>
  <c r="E1393" i="36"/>
  <c r="E1395" i="36"/>
  <c r="E1397" i="36"/>
  <c r="E1399" i="36"/>
  <c r="E1401" i="36"/>
  <c r="E1403" i="36"/>
  <c r="E1405" i="36"/>
  <c r="E1406" i="36"/>
  <c r="E1407" i="36"/>
  <c r="E1408" i="36"/>
  <c r="E1409" i="36"/>
  <c r="E1410" i="36"/>
  <c r="E1411" i="36"/>
  <c r="E1412" i="36"/>
  <c r="E1413" i="36"/>
  <c r="E1414" i="36"/>
  <c r="E1415" i="36"/>
  <c r="E1416" i="36"/>
  <c r="E1417" i="36"/>
  <c r="E1418" i="36"/>
  <c r="E1419" i="36"/>
  <c r="E1420" i="36"/>
  <c r="E1421" i="36"/>
  <c r="E1422" i="36"/>
  <c r="E1423" i="36"/>
  <c r="E1424" i="36"/>
  <c r="E1425" i="36"/>
  <c r="E1426" i="36"/>
  <c r="E1427" i="36"/>
  <c r="E1428" i="36"/>
  <c r="E1429" i="36"/>
  <c r="E1430" i="36"/>
  <c r="E1431" i="36"/>
  <c r="E1432" i="36"/>
  <c r="E1433" i="36"/>
  <c r="E1434" i="36"/>
  <c r="E1435" i="36"/>
  <c r="E1436" i="36"/>
  <c r="E1437" i="36"/>
  <c r="E1438" i="36"/>
  <c r="E1439" i="36"/>
  <c r="E1440" i="36"/>
  <c r="E1442" i="36"/>
  <c r="E1444" i="36"/>
  <c r="E1446" i="36"/>
  <c r="E1448" i="36"/>
  <c r="E1450" i="36"/>
  <c r="E1451" i="36"/>
  <c r="E1452" i="36"/>
  <c r="E1453" i="36"/>
  <c r="E1454" i="36"/>
  <c r="E1455" i="36"/>
  <c r="E1456" i="36"/>
  <c r="E1457" i="36"/>
  <c r="D1462" i="36"/>
  <c r="E1591" i="36"/>
  <c r="E1592" i="36"/>
  <c r="E1593" i="36"/>
  <c r="E1594" i="36"/>
  <c r="E1596" i="36"/>
  <c r="E1598" i="36"/>
  <c r="E1600" i="36"/>
  <c r="E1602" i="36"/>
  <c r="E1604" i="36"/>
  <c r="E1606" i="36"/>
  <c r="E1608" i="36"/>
  <c r="E1610" i="36"/>
  <c r="E1612" i="36"/>
  <c r="E1614" i="36"/>
  <c r="E1616" i="36"/>
  <c r="E1618" i="36"/>
  <c r="E1620" i="36"/>
  <c r="E1622" i="36"/>
  <c r="E1624" i="36"/>
  <c r="E1626" i="36"/>
  <c r="E1628" i="36"/>
  <c r="E1630" i="36"/>
  <c r="E1632" i="36"/>
  <c r="E1634" i="36"/>
  <c r="E1636" i="36"/>
  <c r="E1638" i="36"/>
  <c r="E1640" i="36"/>
  <c r="E1642" i="36"/>
  <c r="E1644" i="36"/>
  <c r="E1646" i="36"/>
  <c r="E1648" i="36"/>
  <c r="E1650" i="36"/>
  <c r="E1652" i="36"/>
  <c r="E1654" i="36"/>
  <c r="E1656" i="36"/>
  <c r="E1658" i="36"/>
  <c r="E1660" i="36"/>
  <c r="E1662" i="36"/>
  <c r="E1664" i="36"/>
  <c r="E1666" i="36"/>
  <c r="E1668" i="36"/>
  <c r="E1670" i="36"/>
  <c r="D1671" i="36"/>
  <c r="E1672" i="36"/>
  <c r="D1674" i="36"/>
  <c r="E1676" i="36"/>
  <c r="E1678" i="36"/>
  <c r="E1680" i="36"/>
  <c r="E1682" i="36"/>
  <c r="E1684" i="36"/>
  <c r="E1686" i="36"/>
  <c r="E1688" i="36"/>
  <c r="E1690" i="36"/>
  <c r="E1692" i="36"/>
  <c r="E1694" i="36"/>
  <c r="E1696" i="36"/>
  <c r="E1698" i="36"/>
  <c r="E1700" i="36"/>
  <c r="E1702" i="36"/>
  <c r="E1704" i="36"/>
  <c r="E1706" i="36"/>
  <c r="E1708" i="36"/>
  <c r="E1710" i="36"/>
  <c r="E1712" i="36"/>
  <c r="E1714" i="36"/>
  <c r="E1716" i="36"/>
  <c r="E1718" i="36"/>
  <c r="E1720" i="36"/>
  <c r="E1722" i="36"/>
  <c r="E1724" i="36"/>
  <c r="E1726" i="36"/>
  <c r="E1728" i="36"/>
  <c r="E1730" i="36"/>
  <c r="E1732" i="36"/>
  <c r="E1734" i="36"/>
  <c r="E1736" i="36"/>
  <c r="E1738" i="36"/>
  <c r="E1740" i="36"/>
  <c r="E1742" i="36"/>
  <c r="E1744" i="36"/>
  <c r="E1746" i="36"/>
  <c r="E1748" i="36"/>
  <c r="E1750" i="36"/>
  <c r="E1752" i="36"/>
  <c r="E1754" i="36"/>
  <c r="E1756" i="36"/>
  <c r="D7" i="36"/>
  <c r="D9" i="36"/>
  <c r="D11" i="36"/>
  <c r="D13" i="36"/>
  <c r="D15" i="36"/>
  <c r="D17" i="36"/>
  <c r="D19" i="36"/>
  <c r="D21" i="36"/>
  <c r="D23" i="36"/>
  <c r="D25" i="36"/>
  <c r="D27" i="36"/>
  <c r="D29" i="36"/>
  <c r="D31" i="36"/>
  <c r="D33" i="36"/>
  <c r="D35" i="36"/>
  <c r="D37" i="36"/>
  <c r="D39" i="36"/>
  <c r="D41" i="36"/>
  <c r="D43" i="36"/>
  <c r="D45" i="36"/>
  <c r="D47" i="36"/>
  <c r="D49" i="36"/>
  <c r="D51" i="36"/>
  <c r="D53" i="36"/>
  <c r="D55" i="36"/>
  <c r="D57" i="36"/>
  <c r="D59" i="36"/>
  <c r="D61" i="36"/>
  <c r="D63" i="36"/>
  <c r="D65" i="36"/>
  <c r="D67" i="36"/>
  <c r="D69" i="36"/>
  <c r="D71" i="36"/>
  <c r="D73" i="36"/>
  <c r="D75" i="36"/>
  <c r="D77" i="36"/>
  <c r="D79" i="36"/>
  <c r="D81" i="36"/>
  <c r="D83" i="36"/>
  <c r="D85" i="36"/>
  <c r="D87" i="36"/>
  <c r="D89" i="36"/>
  <c r="D91" i="36"/>
  <c r="D93" i="36"/>
  <c r="D95" i="36"/>
  <c r="D97" i="36"/>
  <c r="D99" i="36"/>
  <c r="D101" i="36"/>
  <c r="D103" i="36"/>
  <c r="D105" i="36"/>
  <c r="D107" i="36"/>
  <c r="D109" i="36"/>
  <c r="D111" i="36"/>
  <c r="D113" i="36"/>
  <c r="D115" i="36"/>
  <c r="D117" i="36"/>
  <c r="E283" i="36"/>
  <c r="E285" i="36"/>
  <c r="E287" i="36"/>
  <c r="E289" i="36"/>
  <c r="E291" i="36"/>
  <c r="E293" i="36"/>
  <c r="E295" i="36"/>
  <c r="E297" i="36"/>
  <c r="E299" i="36"/>
  <c r="E301" i="36"/>
  <c r="E303" i="36"/>
  <c r="E305" i="36"/>
  <c r="E324" i="36"/>
  <c r="E330" i="36"/>
  <c r="E332" i="36"/>
  <c r="E334" i="36"/>
  <c r="E336" i="36"/>
  <c r="E338" i="36"/>
  <c r="E340" i="36"/>
  <c r="E342" i="36"/>
  <c r="E344" i="36"/>
  <c r="E346" i="36"/>
  <c r="E348" i="36"/>
  <c r="E350" i="36"/>
  <c r="E352" i="36"/>
  <c r="E354"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D475" i="36"/>
  <c r="E476" i="36"/>
  <c r="D477" i="36"/>
  <c r="E482" i="36"/>
  <c r="E692" i="36"/>
  <c r="E693" i="36"/>
  <c r="E694" i="36"/>
  <c r="E695" i="36"/>
  <c r="E696" i="36"/>
  <c r="E697" i="36"/>
  <c r="E698" i="36"/>
  <c r="E699" i="36"/>
  <c r="D60" i="37" s="1"/>
  <c r="E700" i="36"/>
  <c r="E701" i="36"/>
  <c r="E702" i="36"/>
  <c r="E703" i="36"/>
  <c r="E704" i="36"/>
  <c r="E705" i="36"/>
  <c r="E706" i="36"/>
  <c r="E707" i="36"/>
  <c r="E708" i="36"/>
  <c r="E709" i="36"/>
  <c r="E710" i="36"/>
  <c r="E711" i="36"/>
  <c r="E712" i="36"/>
  <c r="E713" i="36"/>
  <c r="E714" i="36"/>
  <c r="E715" i="36"/>
  <c r="E716" i="36"/>
  <c r="E717" i="36"/>
  <c r="E718" i="36"/>
  <c r="E719" i="36"/>
  <c r="E720" i="36"/>
  <c r="E721" i="36"/>
  <c r="E722" i="36"/>
  <c r="E723" i="36"/>
  <c r="E724" i="36"/>
  <c r="E725" i="36"/>
  <c r="E726" i="36"/>
  <c r="E727" i="36"/>
  <c r="E728" i="36"/>
  <c r="D729" i="36"/>
  <c r="E730" i="36"/>
  <c r="E731" i="36"/>
  <c r="E732" i="36"/>
  <c r="E733" i="36"/>
  <c r="E734" i="36"/>
  <c r="E735" i="36"/>
  <c r="E736" i="36"/>
  <c r="E737" i="36"/>
  <c r="E738" i="36"/>
  <c r="E739" i="36"/>
  <c r="E740" i="36"/>
  <c r="E741" i="36"/>
  <c r="E742" i="36"/>
  <c r="E743" i="36"/>
  <c r="E744" i="36"/>
  <c r="E745" i="36"/>
  <c r="E746" i="36"/>
  <c r="E748" i="36"/>
  <c r="E750" i="36"/>
  <c r="E752" i="36"/>
  <c r="E754" i="36"/>
  <c r="E756" i="36"/>
  <c r="E758" i="36"/>
  <c r="E760" i="36"/>
  <c r="E762" i="36"/>
  <c r="E764" i="36"/>
  <c r="E766" i="36"/>
  <c r="E768" i="36"/>
  <c r="E770" i="36"/>
  <c r="E772" i="36"/>
  <c r="E774" i="36"/>
  <c r="E776" i="36"/>
  <c r="E778" i="36"/>
  <c r="E780" i="36"/>
  <c r="E782" i="36"/>
  <c r="E784" i="36"/>
  <c r="E786" i="36"/>
  <c r="E788" i="36"/>
  <c r="E790" i="36"/>
  <c r="E792" i="36"/>
  <c r="E794" i="36"/>
  <c r="E796" i="36"/>
  <c r="E798" i="36"/>
  <c r="E799" i="36"/>
  <c r="D800" i="36"/>
  <c r="E801" i="36"/>
  <c r="E802" i="36"/>
  <c r="E803" i="36"/>
  <c r="E804" i="36"/>
  <c r="E805" i="36"/>
  <c r="E806" i="36"/>
  <c r="E809" i="36"/>
  <c r="E810" i="36"/>
  <c r="E811" i="36"/>
  <c r="E812" i="36"/>
  <c r="E813" i="36"/>
  <c r="E814" i="36"/>
  <c r="E815" i="36"/>
  <c r="E816" i="36"/>
  <c r="E817" i="36"/>
  <c r="E818" i="36"/>
  <c r="E819" i="36"/>
  <c r="E820" i="36"/>
  <c r="E821" i="36"/>
  <c r="E822" i="36"/>
  <c r="E823" i="36"/>
  <c r="E824" i="36"/>
  <c r="E825" i="36"/>
  <c r="E826" i="36"/>
  <c r="E827" i="36"/>
  <c r="E828" i="36"/>
  <c r="E831" i="36"/>
  <c r="E832" i="36"/>
  <c r="E833" i="36"/>
  <c r="E834" i="36"/>
  <c r="E835" i="36"/>
  <c r="E836" i="36"/>
  <c r="E837" i="36"/>
  <c r="D838" i="36"/>
  <c r="E839" i="36"/>
  <c r="E840" i="36"/>
  <c r="E845" i="36"/>
  <c r="D998" i="36"/>
  <c r="E999" i="36"/>
  <c r="D1000" i="36"/>
  <c r="E1001" i="36"/>
  <c r="D1002" i="36"/>
  <c r="E1003" i="36"/>
  <c r="D1004" i="36"/>
  <c r="E1005" i="36"/>
  <c r="D1006" i="36"/>
  <c r="E1007" i="36"/>
  <c r="D1008" i="36"/>
  <c r="E1009" i="36"/>
  <c r="D1010" i="36"/>
  <c r="E1011" i="36"/>
  <c r="D1012" i="36"/>
  <c r="E1013" i="36"/>
  <c r="D1014" i="36"/>
  <c r="E1015" i="36"/>
  <c r="D1016" i="36"/>
  <c r="E1017" i="36"/>
  <c r="D1018" i="36"/>
  <c r="E1019" i="36"/>
  <c r="D1020" i="36"/>
  <c r="E1021" i="36"/>
  <c r="D1022" i="36"/>
  <c r="E1023" i="36"/>
  <c r="D1024" i="36"/>
  <c r="E1025" i="36"/>
  <c r="D1026" i="36"/>
  <c r="E1027" i="36"/>
  <c r="D1028" i="36"/>
  <c r="E1029" i="36"/>
  <c r="D1030" i="36"/>
  <c r="E1031" i="36"/>
  <c r="D1032" i="36"/>
  <c r="E1033" i="36"/>
  <c r="D1034" i="36"/>
  <c r="E1035" i="36"/>
  <c r="D1036" i="36"/>
  <c r="E1037" i="36"/>
  <c r="D1038" i="36"/>
  <c r="E1039" i="36"/>
  <c r="D1040" i="36"/>
  <c r="E1041" i="36"/>
  <c r="D1042" i="36"/>
  <c r="E1043" i="36"/>
  <c r="D1044" i="36"/>
  <c r="E1045" i="36"/>
  <c r="D1046" i="36"/>
  <c r="E1047" i="36"/>
  <c r="D1048" i="36"/>
  <c r="E1049" i="36"/>
  <c r="D1050" i="36"/>
  <c r="E1051" i="36"/>
  <c r="D1052" i="36"/>
  <c r="E1053" i="36"/>
  <c r="D1054" i="36"/>
  <c r="E1055" i="36"/>
  <c r="E1056" i="36"/>
  <c r="E1057" i="36"/>
  <c r="E1058" i="36"/>
  <c r="E1059" i="36"/>
  <c r="E1060" i="36"/>
  <c r="E1061" i="36"/>
  <c r="E1062" i="36"/>
  <c r="E1063" i="36"/>
  <c r="D1064" i="36"/>
  <c r="E1065" i="36"/>
  <c r="D1066" i="36"/>
  <c r="D1068" i="36"/>
  <c r="D1070" i="36"/>
  <c r="D1072" i="36"/>
  <c r="D1074" i="36"/>
  <c r="D1076" i="36"/>
  <c r="D1078" i="36"/>
  <c r="D1080" i="36"/>
  <c r="D1082" i="36"/>
  <c r="D1084" i="36"/>
  <c r="D1086" i="36"/>
  <c r="D1088" i="36"/>
  <c r="D1090" i="36"/>
  <c r="D1092" i="36"/>
  <c r="D1094" i="36"/>
  <c r="D1096" i="36"/>
  <c r="D1098" i="36"/>
  <c r="D1100" i="36"/>
  <c r="D1102" i="36"/>
  <c r="D1104" i="36"/>
  <c r="D1106" i="36"/>
  <c r="D1108" i="36"/>
  <c r="D1110" i="36"/>
  <c r="D1112" i="36"/>
  <c r="D1114" i="36"/>
  <c r="E1115" i="36"/>
  <c r="D1116" i="36"/>
  <c r="E1117" i="36"/>
  <c r="D1118" i="36"/>
  <c r="E1119" i="36"/>
  <c r="D1120" i="36"/>
  <c r="E1121" i="36"/>
  <c r="D1122" i="36"/>
  <c r="E1123" i="36"/>
  <c r="D1124" i="36"/>
  <c r="E1125" i="36"/>
  <c r="D1126" i="36"/>
  <c r="E1127" i="36"/>
  <c r="D1128" i="36"/>
  <c r="E1129" i="36"/>
  <c r="D1130" i="36"/>
  <c r="E1131" i="36"/>
  <c r="D1132" i="36"/>
  <c r="E1133" i="36"/>
  <c r="E1134" i="36"/>
  <c r="E1135" i="36"/>
  <c r="E1136" i="36"/>
  <c r="E1137" i="36"/>
  <c r="E1138" i="36"/>
  <c r="E1139" i="36"/>
  <c r="E1140" i="36"/>
  <c r="E1141" i="36"/>
  <c r="E1142" i="36"/>
  <c r="E1143" i="36"/>
  <c r="D1144" i="36"/>
  <c r="E1145" i="36"/>
  <c r="D1146" i="36"/>
  <c r="E1151" i="36"/>
  <c r="E1240" i="36"/>
  <c r="E1241" i="36"/>
  <c r="E1242" i="36"/>
  <c r="E1243" i="36"/>
  <c r="E1244" i="36"/>
  <c r="E1245" i="36"/>
  <c r="E1246" i="36"/>
  <c r="E1247" i="36"/>
  <c r="E1253" i="36"/>
  <c r="E1255" i="36"/>
  <c r="E1257" i="36"/>
  <c r="E1259" i="36"/>
  <c r="E1261" i="36"/>
  <c r="E1263" i="36"/>
  <c r="E1265" i="36"/>
  <c r="E1267" i="36"/>
  <c r="E1269" i="36"/>
  <c r="E1271" i="36"/>
  <c r="E1273" i="36"/>
  <c r="E1274" i="36"/>
  <c r="E1275" i="36"/>
  <c r="E1276" i="36"/>
  <c r="E1278" i="36"/>
  <c r="E1279" i="36"/>
  <c r="E1280" i="36"/>
  <c r="E1282" i="36"/>
  <c r="E1283" i="36"/>
  <c r="E1284" i="36"/>
  <c r="E1286" i="36"/>
  <c r="E1287" i="36"/>
  <c r="E1288" i="36"/>
  <c r="E1290" i="36"/>
  <c r="E1291" i="36"/>
  <c r="E1292" i="36"/>
  <c r="E1294" i="36"/>
  <c r="E1295" i="36"/>
  <c r="E1296" i="36"/>
  <c r="E1298" i="36"/>
  <c r="E1299" i="36"/>
  <c r="E1300" i="36"/>
  <c r="E1302" i="36"/>
  <c r="E1303" i="36"/>
  <c r="E1304" i="36"/>
  <c r="E1306" i="36"/>
  <c r="E1307" i="36"/>
  <c r="E1308" i="36"/>
  <c r="E1310" i="36"/>
  <c r="E1315" i="36"/>
  <c r="E1463" i="36"/>
  <c r="E1464" i="36"/>
  <c r="E1465" i="36"/>
  <c r="E1466" i="36"/>
  <c r="E1467" i="36"/>
  <c r="E1468" i="36"/>
  <c r="E1469" i="36"/>
  <c r="D1470" i="36"/>
  <c r="E1471" i="36"/>
  <c r="E1472" i="36"/>
  <c r="E1473" i="36"/>
  <c r="E1474" i="36"/>
  <c r="E1475" i="36"/>
  <c r="E1476" i="36"/>
  <c r="E1477" i="36"/>
  <c r="D1478" i="36"/>
  <c r="E1479" i="36"/>
  <c r="E1480" i="36"/>
  <c r="E1481" i="36"/>
  <c r="E1482" i="36"/>
  <c r="E1483" i="36"/>
  <c r="E1484" i="36"/>
  <c r="E1485" i="36"/>
  <c r="D1486" i="36"/>
  <c r="E1487" i="36"/>
  <c r="E1488" i="36"/>
  <c r="E1489" i="36"/>
  <c r="E1490" i="36"/>
  <c r="E1491" i="36"/>
  <c r="E1492" i="36"/>
  <c r="E1493" i="36"/>
  <c r="D1494" i="36"/>
  <c r="E1495" i="36"/>
  <c r="E1496" i="36"/>
  <c r="E1497" i="36"/>
  <c r="E1498" i="36"/>
  <c r="E1499" i="36"/>
  <c r="E1500" i="36"/>
  <c r="E1501" i="36"/>
  <c r="D1502" i="36"/>
  <c r="E1503" i="36"/>
  <c r="E1504" i="36"/>
  <c r="E1505" i="36"/>
  <c r="E1506" i="36"/>
  <c r="E1507" i="36"/>
  <c r="E1508" i="36"/>
  <c r="E1509" i="36"/>
  <c r="D1510" i="36"/>
  <c r="E1511" i="36"/>
  <c r="E1512" i="36"/>
  <c r="E1513" i="36"/>
  <c r="E1514" i="36"/>
  <c r="E1515" i="36"/>
  <c r="E1516" i="36"/>
  <c r="E1517" i="36"/>
  <c r="D1518" i="36"/>
  <c r="E1519" i="36"/>
  <c r="E1520" i="36"/>
  <c r="E1521" i="36"/>
  <c r="E1522" i="36"/>
  <c r="E1523" i="36"/>
  <c r="E1524" i="36"/>
  <c r="E1525" i="36"/>
  <c r="D1526" i="36"/>
  <c r="E1527" i="36"/>
  <c r="E1528" i="36"/>
  <c r="E1529" i="36"/>
  <c r="E1530" i="36"/>
  <c r="E1531" i="36"/>
  <c r="E1532" i="36"/>
  <c r="E1533" i="36"/>
  <c r="D1534" i="36"/>
  <c r="E1535" i="36"/>
  <c r="E1536" i="36"/>
  <c r="E1537" i="36"/>
  <c r="E1538" i="36"/>
  <c r="E1539" i="36"/>
  <c r="E1540" i="36"/>
  <c r="E1541" i="36"/>
  <c r="D1542" i="36"/>
  <c r="E1543" i="36"/>
  <c r="E1544" i="36"/>
  <c r="E1545" i="36"/>
  <c r="E1546" i="36"/>
  <c r="E1547" i="36"/>
  <c r="E1548" i="36"/>
  <c r="E1549" i="36"/>
  <c r="D1550" i="36"/>
  <c r="E1551" i="36"/>
  <c r="E1552" i="36"/>
  <c r="E1553" i="36"/>
  <c r="E1554" i="36"/>
  <c r="E1555" i="36"/>
  <c r="E1556" i="36"/>
  <c r="E1557" i="36"/>
  <c r="D1558" i="36"/>
  <c r="E1559" i="36"/>
  <c r="E1560" i="36"/>
  <c r="E1561" i="36"/>
  <c r="E1562" i="36"/>
  <c r="E1563" i="36"/>
  <c r="E1564" i="36"/>
  <c r="E1565" i="36"/>
  <c r="D1566" i="36"/>
  <c r="E1567" i="36"/>
  <c r="E1568" i="36"/>
  <c r="E1569" i="36"/>
  <c r="E1570" i="36"/>
  <c r="E1571" i="36"/>
  <c r="E1572" i="36"/>
  <c r="E1573" i="36"/>
  <c r="D1574" i="36"/>
  <c r="E1575" i="36"/>
  <c r="E1576" i="36"/>
  <c r="E1577" i="36"/>
  <c r="E1578" i="36"/>
  <c r="E1579" i="36"/>
  <c r="E1580" i="36"/>
  <c r="E1581" i="36"/>
  <c r="E1582" i="36"/>
  <c r="E1583" i="36"/>
  <c r="E1584" i="36"/>
  <c r="E1585" i="36"/>
  <c r="E1590" i="36"/>
  <c r="E40" i="37"/>
  <c r="E55" i="37"/>
  <c r="D872" i="36"/>
  <c r="C127" i="37"/>
  <c r="E1574" i="36"/>
  <c r="R1574" i="36" s="1"/>
  <c r="D1575" i="36"/>
  <c r="D1576" i="36"/>
  <c r="AH1576" i="36" s="1"/>
  <c r="C32" i="37"/>
  <c r="C33" i="37"/>
  <c r="E1026" i="36"/>
  <c r="AD1026" i="36" s="1"/>
  <c r="D854" i="36"/>
  <c r="D851" i="36"/>
  <c r="D852" i="36"/>
  <c r="D856" i="36"/>
  <c r="C78" i="37"/>
  <c r="D857" i="36"/>
  <c r="D858" i="36"/>
  <c r="D870" i="36"/>
  <c r="D867" i="36"/>
  <c r="D868" i="36"/>
  <c r="D873" i="36"/>
  <c r="D874" i="36"/>
  <c r="C843" i="36"/>
  <c r="C24" i="38" s="1"/>
  <c r="D846" i="36"/>
  <c r="D848" i="36"/>
  <c r="D859" i="36"/>
  <c r="D860" i="36"/>
  <c r="D862" i="36"/>
  <c r="D864" i="36"/>
  <c r="D875" i="36"/>
  <c r="D876" i="36"/>
  <c r="D878" i="36"/>
  <c r="D880" i="36"/>
  <c r="D849" i="36"/>
  <c r="D850" i="36"/>
  <c r="D865" i="36"/>
  <c r="D866" i="36"/>
  <c r="D881" i="36"/>
  <c r="D882" i="36"/>
  <c r="D884" i="36"/>
  <c r="D886" i="36"/>
  <c r="D888" i="36"/>
  <c r="D890" i="36"/>
  <c r="D892" i="36"/>
  <c r="D894" i="36"/>
  <c r="D896" i="36"/>
  <c r="D898" i="36"/>
  <c r="D900" i="36"/>
  <c r="D902" i="36"/>
  <c r="D904" i="36"/>
  <c r="D906" i="36"/>
  <c r="D908" i="36"/>
  <c r="D910" i="36"/>
  <c r="D912" i="36"/>
  <c r="D914" i="36"/>
  <c r="D916" i="36"/>
  <c r="D918" i="36"/>
  <c r="D920" i="36"/>
  <c r="D922" i="36"/>
  <c r="D924" i="36"/>
  <c r="D926" i="36"/>
  <c r="D928" i="36"/>
  <c r="D930" i="36"/>
  <c r="D932" i="36"/>
  <c r="D934" i="36"/>
  <c r="D936" i="36"/>
  <c r="D938" i="36"/>
  <c r="D940" i="36"/>
  <c r="D942" i="36"/>
  <c r="D944" i="36"/>
  <c r="D946" i="36"/>
  <c r="D948" i="36"/>
  <c r="D950" i="36"/>
  <c r="D952" i="36"/>
  <c r="D954" i="36"/>
  <c r="D956" i="36"/>
  <c r="D958" i="36"/>
  <c r="D960" i="36"/>
  <c r="D962" i="36"/>
  <c r="D964" i="36"/>
  <c r="D966" i="36"/>
  <c r="D968" i="36"/>
  <c r="D970" i="36"/>
  <c r="D972" i="36"/>
  <c r="D974" i="36"/>
  <c r="D976" i="36"/>
  <c r="D978" i="36"/>
  <c r="D980" i="36"/>
  <c r="D982" i="36"/>
  <c r="D984" i="36"/>
  <c r="D986" i="36"/>
  <c r="D988" i="36"/>
  <c r="D990" i="36"/>
  <c r="D992" i="36"/>
  <c r="E1070" i="36"/>
  <c r="E1010" i="36"/>
  <c r="AV1010" i="36" s="1"/>
  <c r="E1110" i="36"/>
  <c r="E1042" i="36"/>
  <c r="V1042" i="36" s="1"/>
  <c r="E1002" i="36"/>
  <c r="V1002" i="36" s="1"/>
  <c r="E1034" i="36"/>
  <c r="AT1034" i="36" s="1"/>
  <c r="D1061" i="36"/>
  <c r="D1062" i="36"/>
  <c r="R1062" i="36" s="1"/>
  <c r="E1126" i="36"/>
  <c r="E1018" i="36"/>
  <c r="AJ1018" i="36" s="1"/>
  <c r="E1050" i="36"/>
  <c r="V1050" i="36" s="1"/>
  <c r="E1090" i="36"/>
  <c r="E1000" i="36"/>
  <c r="AB1000" i="36" s="1"/>
  <c r="E1016" i="36"/>
  <c r="AR1016" i="36" s="1"/>
  <c r="E1032" i="36"/>
  <c r="E1048" i="36"/>
  <c r="E1074" i="36"/>
  <c r="E1098" i="36"/>
  <c r="E1114" i="36"/>
  <c r="AZ1114" i="36" s="1"/>
  <c r="E1130" i="36"/>
  <c r="E1078" i="36"/>
  <c r="Z1078" i="36" s="1"/>
  <c r="E1102" i="36"/>
  <c r="E1118" i="36"/>
  <c r="AJ1118" i="36" s="1"/>
  <c r="E1008" i="36"/>
  <c r="E1024" i="36"/>
  <c r="T1024" i="36" s="1"/>
  <c r="E1040" i="36"/>
  <c r="AN1040" i="36" s="1"/>
  <c r="E1066" i="36"/>
  <c r="T1066" i="36" s="1"/>
  <c r="E1082" i="36"/>
  <c r="E1106" i="36"/>
  <c r="E1122" i="36"/>
  <c r="E1054" i="36"/>
  <c r="AX1054" i="36" s="1"/>
  <c r="E1064" i="36"/>
  <c r="E1072" i="36"/>
  <c r="E1080" i="36"/>
  <c r="E1088" i="36"/>
  <c r="E1096" i="36"/>
  <c r="E1104" i="36"/>
  <c r="E1112" i="36"/>
  <c r="E1120" i="36"/>
  <c r="E1128" i="36"/>
  <c r="E1146" i="36"/>
  <c r="E998" i="36"/>
  <c r="Z998" i="36" s="1"/>
  <c r="E1006" i="36"/>
  <c r="AJ1006" i="36" s="1"/>
  <c r="E1014" i="36"/>
  <c r="J1014" i="36" s="1"/>
  <c r="E1022" i="36"/>
  <c r="AT1022" i="36" s="1"/>
  <c r="E1030" i="36"/>
  <c r="AX1030" i="36" s="1"/>
  <c r="E1038" i="36"/>
  <c r="V1038" i="36" s="1"/>
  <c r="E1046" i="36"/>
  <c r="V1046" i="36" s="1"/>
  <c r="E1086" i="36"/>
  <c r="Z1086" i="36" s="1"/>
  <c r="E1094" i="36"/>
  <c r="D1134" i="36"/>
  <c r="T1134" i="36" s="1"/>
  <c r="D1136" i="36"/>
  <c r="D1138" i="36"/>
  <c r="D1140" i="36"/>
  <c r="D1142" i="36"/>
  <c r="T1142" i="36" s="1"/>
  <c r="E1144" i="36"/>
  <c r="E1004" i="36"/>
  <c r="AR1004" i="36" s="1"/>
  <c r="E1012" i="36"/>
  <c r="AB1012" i="36" s="1"/>
  <c r="E1020" i="36"/>
  <c r="E1028" i="36"/>
  <c r="E1036" i="36"/>
  <c r="J1036" i="36" s="1"/>
  <c r="E1044" i="36"/>
  <c r="AJ1044" i="36" s="1"/>
  <c r="E1052" i="36"/>
  <c r="D1053" i="36"/>
  <c r="E1068" i="36"/>
  <c r="E1076" i="36"/>
  <c r="E1084" i="36"/>
  <c r="V1084" i="36" s="1"/>
  <c r="E1092" i="36"/>
  <c r="E1100" i="36"/>
  <c r="E1108" i="36"/>
  <c r="E1116" i="36"/>
  <c r="E1124" i="36"/>
  <c r="E1132" i="36"/>
  <c r="X1132" i="36" s="1"/>
  <c r="F995" i="36"/>
  <c r="D1055" i="36"/>
  <c r="P1055" i="36" s="1"/>
  <c r="D1056" i="36"/>
  <c r="D1058" i="36"/>
  <c r="T1058" i="36" s="1"/>
  <c r="D1060" i="36"/>
  <c r="J1060" i="36" s="1"/>
  <c r="C995" i="36"/>
  <c r="C9" i="38" s="1"/>
  <c r="D1063" i="36"/>
  <c r="C1313" i="36"/>
  <c r="C28" i="38" s="1"/>
  <c r="D1451" i="36"/>
  <c r="D1452" i="36"/>
  <c r="D1453" i="36"/>
  <c r="D1454" i="36"/>
  <c r="C34" i="37"/>
  <c r="D281" i="36"/>
  <c r="C279" i="36"/>
  <c r="D283" i="36"/>
  <c r="D285" i="36"/>
  <c r="D287" i="36"/>
  <c r="D289" i="36"/>
  <c r="D291" i="36"/>
  <c r="D293" i="36"/>
  <c r="D295" i="36"/>
  <c r="D297" i="36"/>
  <c r="D299" i="36"/>
  <c r="D301" i="36"/>
  <c r="D303" i="36"/>
  <c r="D305" i="36"/>
  <c r="C141" i="37"/>
  <c r="F1588" i="36"/>
  <c r="C154" i="37"/>
  <c r="C1588" i="36"/>
  <c r="C30" i="38" s="1"/>
  <c r="E800" i="36"/>
  <c r="D801" i="36"/>
  <c r="E838" i="36"/>
  <c r="V838" i="36" s="1"/>
  <c r="C1237" i="36"/>
  <c r="C27" i="38" s="1"/>
  <c r="E1208" i="36"/>
  <c r="D1209" i="36"/>
  <c r="D1210" i="36"/>
  <c r="E1671" i="36"/>
  <c r="D1672" i="36"/>
  <c r="E1674" i="36"/>
  <c r="F120" i="36"/>
  <c r="C120" i="36"/>
  <c r="C20" i="38" s="1"/>
  <c r="D123" i="36"/>
  <c r="D125" i="36"/>
  <c r="D127" i="36"/>
  <c r="D131" i="36"/>
  <c r="D133" i="36"/>
  <c r="D135" i="36"/>
  <c r="D137" i="36"/>
  <c r="D139" i="36"/>
  <c r="D141" i="36"/>
  <c r="D143" i="36"/>
  <c r="D145" i="36"/>
  <c r="D147" i="36"/>
  <c r="D149" i="36"/>
  <c r="D151" i="36"/>
  <c r="D153" i="36"/>
  <c r="D155" i="36"/>
  <c r="D157" i="36"/>
  <c r="D159" i="36"/>
  <c r="D161" i="36"/>
  <c r="D163" i="36"/>
  <c r="D165" i="36"/>
  <c r="D167" i="36"/>
  <c r="D169" i="36"/>
  <c r="D171" i="36"/>
  <c r="D173" i="36"/>
  <c r="D175" i="36"/>
  <c r="D177" i="36"/>
  <c r="D179" i="36"/>
  <c r="D181" i="36"/>
  <c r="D183" i="36"/>
  <c r="D185" i="36"/>
  <c r="D187" i="36"/>
  <c r="D189" i="36"/>
  <c r="D191" i="36"/>
  <c r="D193" i="36"/>
  <c r="D195" i="36"/>
  <c r="D197" i="36"/>
  <c r="D199" i="36"/>
  <c r="D201" i="36"/>
  <c r="D203" i="36"/>
  <c r="D205" i="36"/>
  <c r="D207" i="36"/>
  <c r="D209" i="36"/>
  <c r="D211" i="36"/>
  <c r="D213" i="36"/>
  <c r="D215" i="36"/>
  <c r="D217" i="36"/>
  <c r="D219" i="36"/>
  <c r="D221" i="36"/>
  <c r="D223" i="36"/>
  <c r="D225" i="36"/>
  <c r="D227" i="36"/>
  <c r="D229" i="36"/>
  <c r="D231" i="36"/>
  <c r="D233" i="36"/>
  <c r="D235" i="36"/>
  <c r="D237" i="36"/>
  <c r="D239" i="36"/>
  <c r="D241" i="36"/>
  <c r="D243" i="36"/>
  <c r="D245" i="36"/>
  <c r="D247" i="36"/>
  <c r="D249" i="36"/>
  <c r="D251" i="36"/>
  <c r="D253" i="36"/>
  <c r="D255" i="36"/>
  <c r="D257" i="36"/>
  <c r="D259" i="36"/>
  <c r="D261" i="36"/>
  <c r="D263" i="36"/>
  <c r="D265" i="36"/>
  <c r="D267" i="36"/>
  <c r="D269" i="36"/>
  <c r="D271" i="36"/>
  <c r="D273" i="36"/>
  <c r="D275" i="36"/>
  <c r="D129" i="36"/>
  <c r="E123" i="36"/>
  <c r="D741" i="36"/>
  <c r="E89" i="36"/>
  <c r="E33" i="36"/>
  <c r="E83" i="36"/>
  <c r="E69" i="36"/>
  <c r="E81" i="36"/>
  <c r="E97" i="36"/>
  <c r="E49" i="36"/>
  <c r="E75" i="36"/>
  <c r="E91" i="36"/>
  <c r="E43" i="36"/>
  <c r="E27" i="36"/>
  <c r="E37" i="36"/>
  <c r="E79" i="36"/>
  <c r="E87" i="36"/>
  <c r="E95" i="36"/>
  <c r="E13" i="36"/>
  <c r="E77" i="36"/>
  <c r="E85" i="36"/>
  <c r="E93" i="36"/>
  <c r="E99" i="36"/>
  <c r="E29" i="36"/>
  <c r="E35" i="36"/>
  <c r="E41" i="36"/>
  <c r="E61" i="36"/>
  <c r="E67" i="36"/>
  <c r="E73" i="36"/>
  <c r="E5" i="36"/>
  <c r="E21" i="36"/>
  <c r="E53" i="36"/>
  <c r="E59" i="36"/>
  <c r="E65" i="36"/>
  <c r="E111" i="36"/>
  <c r="E11" i="36"/>
  <c r="E19" i="36"/>
  <c r="E25" i="36"/>
  <c r="E45" i="36"/>
  <c r="E51" i="36"/>
  <c r="E57" i="36"/>
  <c r="E101" i="36"/>
  <c r="E115" i="36"/>
  <c r="E9" i="36"/>
  <c r="E7" i="36"/>
  <c r="E15" i="36"/>
  <c r="E23" i="36"/>
  <c r="E31" i="36"/>
  <c r="E39" i="36"/>
  <c r="E47" i="36"/>
  <c r="E55" i="36"/>
  <c r="E63" i="36"/>
  <c r="E71" i="36"/>
  <c r="E107" i="36"/>
  <c r="E17" i="36"/>
  <c r="E309" i="36"/>
  <c r="D309" i="36"/>
  <c r="E313" i="36"/>
  <c r="D313" i="36"/>
  <c r="E317" i="36"/>
  <c r="D317" i="36"/>
  <c r="E321" i="36"/>
  <c r="D321" i="36"/>
  <c r="E325" i="36"/>
  <c r="D325" i="36"/>
  <c r="E329" i="36"/>
  <c r="D329" i="36"/>
  <c r="E333" i="36"/>
  <c r="D333" i="36"/>
  <c r="E337" i="36"/>
  <c r="D337" i="36"/>
  <c r="E341" i="36"/>
  <c r="D341" i="36"/>
  <c r="E345" i="36"/>
  <c r="D345" i="36"/>
  <c r="E349" i="36"/>
  <c r="D349" i="36"/>
  <c r="E353" i="36"/>
  <c r="D353" i="36"/>
  <c r="E307" i="36"/>
  <c r="D307" i="36"/>
  <c r="E311" i="36"/>
  <c r="D311" i="36"/>
  <c r="E315" i="36"/>
  <c r="D315" i="36"/>
  <c r="E319" i="36"/>
  <c r="D319" i="36"/>
  <c r="E323" i="36"/>
  <c r="D323" i="36"/>
  <c r="E327" i="36"/>
  <c r="D327" i="36"/>
  <c r="E331" i="36"/>
  <c r="D331" i="36"/>
  <c r="E335" i="36"/>
  <c r="D335" i="36"/>
  <c r="E339" i="36"/>
  <c r="D339" i="36"/>
  <c r="E343" i="36"/>
  <c r="D343" i="36"/>
  <c r="E347" i="36"/>
  <c r="D347" i="36"/>
  <c r="E351" i="36"/>
  <c r="D351" i="36"/>
  <c r="E355" i="36"/>
  <c r="D355" i="36"/>
  <c r="E477" i="36"/>
  <c r="D357" i="36"/>
  <c r="D359" i="36"/>
  <c r="D361" i="36"/>
  <c r="D363" i="36"/>
  <c r="D365" i="36"/>
  <c r="D367" i="36"/>
  <c r="D369" i="36"/>
  <c r="D371" i="36"/>
  <c r="D373" i="36"/>
  <c r="D375" i="36"/>
  <c r="D377" i="36"/>
  <c r="D379" i="36"/>
  <c r="D381" i="36"/>
  <c r="D383" i="36"/>
  <c r="D385" i="36"/>
  <c r="D387" i="36"/>
  <c r="D389" i="36"/>
  <c r="D391" i="36"/>
  <c r="D393" i="36"/>
  <c r="D395" i="36"/>
  <c r="D397" i="36"/>
  <c r="D399" i="36"/>
  <c r="D401" i="36"/>
  <c r="D403" i="36"/>
  <c r="D405" i="36"/>
  <c r="D407" i="36"/>
  <c r="D409" i="36"/>
  <c r="D411" i="36"/>
  <c r="D413" i="36"/>
  <c r="D415" i="36"/>
  <c r="D417" i="36"/>
  <c r="D419" i="36"/>
  <c r="D421" i="36"/>
  <c r="D423" i="36"/>
  <c r="D425" i="36"/>
  <c r="D427" i="36"/>
  <c r="D429" i="36"/>
  <c r="D431" i="36"/>
  <c r="D433" i="36"/>
  <c r="D435" i="36"/>
  <c r="D437" i="36"/>
  <c r="D439" i="36"/>
  <c r="D441" i="36"/>
  <c r="D443" i="36"/>
  <c r="D445" i="36"/>
  <c r="D447" i="36"/>
  <c r="D449" i="36"/>
  <c r="D451" i="36"/>
  <c r="D453" i="36"/>
  <c r="D455" i="36"/>
  <c r="D457" i="36"/>
  <c r="D459" i="36"/>
  <c r="D461" i="36"/>
  <c r="D463" i="36"/>
  <c r="D465" i="36"/>
  <c r="D467" i="36"/>
  <c r="D469" i="36"/>
  <c r="D471" i="36"/>
  <c r="D473" i="36"/>
  <c r="E475" i="36"/>
  <c r="F279" i="36"/>
  <c r="D483" i="36"/>
  <c r="E601" i="36"/>
  <c r="D602" i="36"/>
  <c r="D603" i="36"/>
  <c r="E609" i="36"/>
  <c r="D610" i="36"/>
  <c r="D611" i="36"/>
  <c r="D613" i="36"/>
  <c r="E619" i="36"/>
  <c r="D620" i="36"/>
  <c r="D621" i="36"/>
  <c r="E627" i="36"/>
  <c r="D628" i="36"/>
  <c r="D629" i="36"/>
  <c r="E635" i="36"/>
  <c r="D636" i="36"/>
  <c r="D637" i="36"/>
  <c r="D485" i="36"/>
  <c r="D495" i="36"/>
  <c r="D497" i="36"/>
  <c r="D499" i="36"/>
  <c r="E487" i="36"/>
  <c r="E489" i="36"/>
  <c r="E491" i="36"/>
  <c r="E493" i="36"/>
  <c r="D642" i="36"/>
  <c r="D643" i="36"/>
  <c r="D644" i="36"/>
  <c r="D645" i="36"/>
  <c r="D647" i="36"/>
  <c r="D649" i="36"/>
  <c r="D651" i="36"/>
  <c r="E501" i="36"/>
  <c r="D502" i="36"/>
  <c r="D503" i="36"/>
  <c r="D505" i="36"/>
  <c r="D507" i="36"/>
  <c r="D509" i="36"/>
  <c r="D511" i="36"/>
  <c r="D513" i="36"/>
  <c r="D515" i="36"/>
  <c r="D517" i="36"/>
  <c r="D519" i="36"/>
  <c r="D521" i="36"/>
  <c r="D523" i="36"/>
  <c r="D525" i="36"/>
  <c r="D527" i="36"/>
  <c r="D529" i="36"/>
  <c r="D531" i="36"/>
  <c r="D533" i="36"/>
  <c r="D535" i="36"/>
  <c r="D537" i="36"/>
  <c r="D539" i="36"/>
  <c r="D541" i="36"/>
  <c r="D543" i="36"/>
  <c r="D545" i="36"/>
  <c r="D547" i="36"/>
  <c r="D549" i="36"/>
  <c r="D551" i="36"/>
  <c r="D553" i="36"/>
  <c r="D555" i="36"/>
  <c r="D557" i="36"/>
  <c r="D559" i="36"/>
  <c r="D561" i="36"/>
  <c r="D563" i="36"/>
  <c r="D565" i="36"/>
  <c r="D567" i="36"/>
  <c r="D569" i="36"/>
  <c r="D571" i="36"/>
  <c r="D573" i="36"/>
  <c r="D575" i="36"/>
  <c r="D577" i="36"/>
  <c r="D579" i="36"/>
  <c r="D581" i="36"/>
  <c r="D583" i="36"/>
  <c r="D585" i="36"/>
  <c r="D587" i="36"/>
  <c r="D589" i="36"/>
  <c r="D591" i="36"/>
  <c r="D593" i="36"/>
  <c r="D595" i="36"/>
  <c r="D597" i="36"/>
  <c r="D604" i="36"/>
  <c r="D605" i="36"/>
  <c r="D612" i="36"/>
  <c r="F480" i="36"/>
  <c r="D598" i="36"/>
  <c r="D599" i="36"/>
  <c r="D606" i="36"/>
  <c r="D607" i="36"/>
  <c r="D614" i="36"/>
  <c r="D615" i="36"/>
  <c r="D622" i="36"/>
  <c r="D623" i="36"/>
  <c r="D630" i="36"/>
  <c r="D631" i="36"/>
  <c r="D638" i="36"/>
  <c r="D639" i="36"/>
  <c r="D652" i="36"/>
  <c r="D653" i="36"/>
  <c r="D600" i="36"/>
  <c r="D608" i="36"/>
  <c r="D616" i="36"/>
  <c r="D617" i="36"/>
  <c r="D624" i="36"/>
  <c r="D625" i="36"/>
  <c r="D632" i="36"/>
  <c r="D633" i="36"/>
  <c r="D640" i="36"/>
  <c r="D641" i="36"/>
  <c r="D654" i="36"/>
  <c r="D655" i="36"/>
  <c r="D657" i="36"/>
  <c r="D659" i="36"/>
  <c r="D661" i="36"/>
  <c r="D663" i="36"/>
  <c r="D665" i="36"/>
  <c r="D667" i="36"/>
  <c r="D669" i="36"/>
  <c r="D671" i="36"/>
  <c r="D673" i="36"/>
  <c r="D675" i="36"/>
  <c r="D677" i="36"/>
  <c r="D679" i="36"/>
  <c r="D681" i="36"/>
  <c r="D683" i="36"/>
  <c r="D685" i="36"/>
  <c r="D500" i="36"/>
  <c r="D618" i="36"/>
  <c r="D626" i="36"/>
  <c r="D634" i="36"/>
  <c r="D1199" i="36"/>
  <c r="E1200" i="36"/>
  <c r="E1174" i="36"/>
  <c r="D1175" i="36"/>
  <c r="D1176" i="36"/>
  <c r="E1166" i="36"/>
  <c r="D1167" i="36"/>
  <c r="D1168" i="36"/>
  <c r="E1192" i="36"/>
  <c r="E1190" i="36"/>
  <c r="D1191" i="36"/>
  <c r="D1194" i="36"/>
  <c r="D1201" i="36"/>
  <c r="D1202" i="36"/>
  <c r="C1149" i="36"/>
  <c r="C10" i="38" s="1"/>
  <c r="D1177" i="36"/>
  <c r="D1178" i="36"/>
  <c r="E1214" i="36"/>
  <c r="D1215" i="36"/>
  <c r="D1217" i="36"/>
  <c r="D1219" i="36"/>
  <c r="D1221" i="36"/>
  <c r="C105" i="37"/>
  <c r="D1152" i="36"/>
  <c r="E1158" i="36"/>
  <c r="D1159" i="36"/>
  <c r="D1160" i="36"/>
  <c r="E1182" i="36"/>
  <c r="D1183" i="36"/>
  <c r="D1184" i="36"/>
  <c r="D1197" i="36"/>
  <c r="D1198" i="36"/>
  <c r="D1205" i="36"/>
  <c r="D1206" i="36"/>
  <c r="D1161" i="36"/>
  <c r="D1162" i="36"/>
  <c r="D1185" i="36"/>
  <c r="D1186" i="36"/>
  <c r="D1207" i="36"/>
  <c r="D1153" i="36"/>
  <c r="D1169" i="36"/>
  <c r="D1170" i="36"/>
  <c r="D1193" i="36"/>
  <c r="C103" i="37"/>
  <c r="F1149" i="36"/>
  <c r="D1154" i="36"/>
  <c r="D1155" i="36"/>
  <c r="D1163" i="36"/>
  <c r="D1164" i="36"/>
  <c r="D1171" i="36"/>
  <c r="D1172" i="36"/>
  <c r="D1179" i="36"/>
  <c r="D1180" i="36"/>
  <c r="D1187" i="36"/>
  <c r="D1188" i="36"/>
  <c r="D1195" i="36"/>
  <c r="D1196" i="36"/>
  <c r="D1203" i="36"/>
  <c r="D1204" i="36"/>
  <c r="D1211" i="36"/>
  <c r="D1212" i="36"/>
  <c r="D1223" i="36"/>
  <c r="D1225" i="36"/>
  <c r="C104" i="37"/>
  <c r="D1156" i="36"/>
  <c r="D1157" i="36"/>
  <c r="D1165" i="36"/>
  <c r="D1173" i="36"/>
  <c r="D1181" i="36"/>
  <c r="D1189" i="36"/>
  <c r="D1213" i="36"/>
  <c r="C130" i="37"/>
  <c r="C129" i="37"/>
  <c r="D1455" i="36"/>
  <c r="D1456" i="36"/>
  <c r="C128" i="37"/>
  <c r="E1343" i="36"/>
  <c r="E1367" i="36"/>
  <c r="E1383" i="36"/>
  <c r="D1440" i="36"/>
  <c r="D1442" i="36"/>
  <c r="D1444" i="36"/>
  <c r="D1446" i="36"/>
  <c r="D1448" i="36"/>
  <c r="D1450" i="36"/>
  <c r="D1457" i="36"/>
  <c r="F1313" i="36"/>
  <c r="F689" i="36"/>
  <c r="D799" i="36"/>
  <c r="D739" i="36"/>
  <c r="D745" i="36"/>
  <c r="C64" i="37"/>
  <c r="D802" i="36"/>
  <c r="D717" i="36"/>
  <c r="D723" i="36"/>
  <c r="D733" i="36"/>
  <c r="D697" i="36"/>
  <c r="D715" i="36"/>
  <c r="D721" i="36"/>
  <c r="D806" i="36"/>
  <c r="D823" i="36"/>
  <c r="D824" i="36"/>
  <c r="D826" i="36"/>
  <c r="D828" i="36"/>
  <c r="Z828" i="36" s="1"/>
  <c r="D691" i="36"/>
  <c r="D709" i="36"/>
  <c r="D804" i="36"/>
  <c r="D837" i="36"/>
  <c r="D713" i="36"/>
  <c r="D839" i="36"/>
  <c r="D840" i="36"/>
  <c r="J840" i="36" s="1"/>
  <c r="D701" i="36"/>
  <c r="D707" i="36"/>
  <c r="D693" i="36"/>
  <c r="D699" i="36"/>
  <c r="D705" i="36"/>
  <c r="D725" i="36"/>
  <c r="D731" i="36"/>
  <c r="D737" i="36"/>
  <c r="D815" i="36"/>
  <c r="D816" i="36"/>
  <c r="D818" i="36"/>
  <c r="D820" i="36"/>
  <c r="D822" i="36"/>
  <c r="E753" i="36"/>
  <c r="D753" i="36"/>
  <c r="E761" i="36"/>
  <c r="D761" i="36"/>
  <c r="E765" i="36"/>
  <c r="D765" i="36"/>
  <c r="E769" i="36"/>
  <c r="D769" i="36"/>
  <c r="E773" i="36"/>
  <c r="D773" i="36"/>
  <c r="E777" i="36"/>
  <c r="D777" i="36"/>
  <c r="E789" i="36"/>
  <c r="D789" i="36"/>
  <c r="E793" i="36"/>
  <c r="D793" i="36"/>
  <c r="E807" i="36"/>
  <c r="D807" i="36"/>
  <c r="C60" i="37"/>
  <c r="C66" i="37"/>
  <c r="D695" i="36"/>
  <c r="D703" i="36"/>
  <c r="D711" i="36"/>
  <c r="D719" i="36"/>
  <c r="D727" i="36"/>
  <c r="D735" i="36"/>
  <c r="D743" i="36"/>
  <c r="E830" i="36"/>
  <c r="D830" i="36"/>
  <c r="E749" i="36"/>
  <c r="D749" i="36"/>
  <c r="E757" i="36"/>
  <c r="D757" i="36"/>
  <c r="E781" i="36"/>
  <c r="D781" i="36"/>
  <c r="E785" i="36"/>
  <c r="D785" i="36"/>
  <c r="E797" i="36"/>
  <c r="D797" i="36"/>
  <c r="C62" i="37"/>
  <c r="E747" i="36"/>
  <c r="D747" i="36"/>
  <c r="E751" i="36"/>
  <c r="D751" i="36"/>
  <c r="E755" i="36"/>
  <c r="D755" i="36"/>
  <c r="E759" i="36"/>
  <c r="D759" i="36"/>
  <c r="E763" i="36"/>
  <c r="D763" i="36"/>
  <c r="E767" i="36"/>
  <c r="D767" i="36"/>
  <c r="E771" i="36"/>
  <c r="D771" i="36"/>
  <c r="E775" i="36"/>
  <c r="D775" i="36"/>
  <c r="E779" i="36"/>
  <c r="D779" i="36"/>
  <c r="E783" i="36"/>
  <c r="D783" i="36"/>
  <c r="E787" i="36"/>
  <c r="D787" i="36"/>
  <c r="E791" i="36"/>
  <c r="C65" i="37"/>
  <c r="D791" i="36"/>
  <c r="E795" i="36"/>
  <c r="D795" i="36"/>
  <c r="E829" i="36"/>
  <c r="D829" i="36"/>
  <c r="C689" i="36"/>
  <c r="C23" i="38" s="1"/>
  <c r="C63" i="37"/>
  <c r="E729" i="36"/>
  <c r="C61" i="37"/>
  <c r="E808" i="36"/>
  <c r="D808" i="36"/>
  <c r="D798" i="36"/>
  <c r="D809" i="36"/>
  <c r="D810" i="36"/>
  <c r="D812" i="36"/>
  <c r="D814" i="36"/>
  <c r="D831" i="36"/>
  <c r="P831" i="36" s="1"/>
  <c r="D832" i="36"/>
  <c r="L832" i="36" s="1"/>
  <c r="D834" i="36"/>
  <c r="R834" i="36" s="1"/>
  <c r="D836" i="36"/>
  <c r="F1237" i="36"/>
  <c r="E1251" i="36"/>
  <c r="F1460" i="36"/>
  <c r="D1581" i="36"/>
  <c r="X1581" i="36" s="1"/>
  <c r="D1582" i="36"/>
  <c r="E1462" i="36"/>
  <c r="D1463" i="36"/>
  <c r="D1464" i="36"/>
  <c r="E1470" i="36"/>
  <c r="D1471" i="36"/>
  <c r="D1472" i="36"/>
  <c r="E1478" i="36"/>
  <c r="AB1478" i="36" s="1"/>
  <c r="D1479" i="36"/>
  <c r="D1480" i="36"/>
  <c r="E1486" i="36"/>
  <c r="AJ1486" i="36" s="1"/>
  <c r="D1487" i="36"/>
  <c r="D1488" i="36"/>
  <c r="E1494" i="36"/>
  <c r="D1495" i="36"/>
  <c r="D1496" i="36"/>
  <c r="E1502" i="36"/>
  <c r="D1503" i="36"/>
  <c r="D1504" i="36"/>
  <c r="E1510" i="36"/>
  <c r="AZ1510" i="36" s="1"/>
  <c r="D1511" i="36"/>
  <c r="D1512" i="36"/>
  <c r="E1518" i="36"/>
  <c r="D1519" i="36"/>
  <c r="D1520" i="36"/>
  <c r="E1526" i="36"/>
  <c r="D1527" i="36"/>
  <c r="D1528" i="36"/>
  <c r="E1534" i="36"/>
  <c r="AV1534" i="36" s="1"/>
  <c r="D1535" i="36"/>
  <c r="D1536" i="36"/>
  <c r="E1542" i="36"/>
  <c r="AH1542" i="36" s="1"/>
  <c r="D1543" i="36"/>
  <c r="D1544" i="36"/>
  <c r="E1550" i="36"/>
  <c r="R1550" i="36" s="1"/>
  <c r="D1551" i="36"/>
  <c r="D1552" i="36"/>
  <c r="E1558" i="36"/>
  <c r="D1559" i="36"/>
  <c r="N1559" i="36" s="1"/>
  <c r="D1560" i="36"/>
  <c r="E1566" i="36"/>
  <c r="AH1566" i="36" s="1"/>
  <c r="D1567" i="36"/>
  <c r="N1567" i="36" s="1"/>
  <c r="D1568" i="36"/>
  <c r="D1583" i="36"/>
  <c r="D1584" i="36"/>
  <c r="L1584" i="36" s="1"/>
  <c r="D1573" i="36"/>
  <c r="X1573" i="36" s="1"/>
  <c r="C142" i="37"/>
  <c r="D1465" i="36"/>
  <c r="AV1465" i="36" s="1"/>
  <c r="D1466" i="36"/>
  <c r="D1473" i="36"/>
  <c r="D1474" i="36"/>
  <c r="D1481" i="36"/>
  <c r="AP1481" i="36" s="1"/>
  <c r="D1482" i="36"/>
  <c r="D1489" i="36"/>
  <c r="D1490" i="36"/>
  <c r="D1497" i="36"/>
  <c r="X1497" i="36" s="1"/>
  <c r="D1498" i="36"/>
  <c r="D1505" i="36"/>
  <c r="D1506" i="36"/>
  <c r="D1513" i="36"/>
  <c r="V1513" i="36" s="1"/>
  <c r="D1514" i="36"/>
  <c r="D1521" i="36"/>
  <c r="D1522" i="36"/>
  <c r="D1529" i="36"/>
  <c r="X1529" i="36" s="1"/>
  <c r="D1530" i="36"/>
  <c r="D1537" i="36"/>
  <c r="J1537" i="36" s="1"/>
  <c r="D1538" i="36"/>
  <c r="D1545" i="36"/>
  <c r="X1545" i="36" s="1"/>
  <c r="D1546" i="36"/>
  <c r="AF1546" i="36" s="1"/>
  <c r="D1553" i="36"/>
  <c r="J1553" i="36" s="1"/>
  <c r="D1554" i="36"/>
  <c r="D1561" i="36"/>
  <c r="X1561" i="36" s="1"/>
  <c r="D1562" i="36"/>
  <c r="R1562" i="36" s="1"/>
  <c r="D1569" i="36"/>
  <c r="X1569" i="36" s="1"/>
  <c r="D1570" i="36"/>
  <c r="R1570" i="36" s="1"/>
  <c r="D1577" i="36"/>
  <c r="X1577" i="36" s="1"/>
  <c r="D1578" i="36"/>
  <c r="D1467" i="36"/>
  <c r="D1468" i="36"/>
  <c r="D1475" i="36"/>
  <c r="D1476" i="36"/>
  <c r="D1483" i="36"/>
  <c r="D1484" i="36"/>
  <c r="D1491" i="36"/>
  <c r="D1492" i="36"/>
  <c r="D1499" i="36"/>
  <c r="D1500" i="36"/>
  <c r="D1507" i="36"/>
  <c r="D1508" i="36"/>
  <c r="D1515" i="36"/>
  <c r="D1516" i="36"/>
  <c r="D1523" i="36"/>
  <c r="D1524" i="36"/>
  <c r="D1531" i="36"/>
  <c r="D1532" i="36"/>
  <c r="D1539" i="36"/>
  <c r="D1540" i="36"/>
  <c r="D1547" i="36"/>
  <c r="D1548" i="36"/>
  <c r="D1555" i="36"/>
  <c r="D1556" i="36"/>
  <c r="D1563" i="36"/>
  <c r="N1563" i="36" s="1"/>
  <c r="D1564" i="36"/>
  <c r="D1571" i="36"/>
  <c r="D1572" i="36"/>
  <c r="D1579" i="36"/>
  <c r="D1580" i="36"/>
  <c r="L1580" i="36" s="1"/>
  <c r="C1460" i="36"/>
  <c r="C29" i="38" s="1"/>
  <c r="C140" i="37"/>
  <c r="D1469" i="36"/>
  <c r="D1477" i="36"/>
  <c r="D1485" i="36"/>
  <c r="J1485" i="36" s="1"/>
  <c r="D1493" i="36"/>
  <c r="D1501" i="36"/>
  <c r="D1509" i="36"/>
  <c r="D1517" i="36"/>
  <c r="X1517" i="36" s="1"/>
  <c r="D1525" i="36"/>
  <c r="D1533" i="36"/>
  <c r="D1541" i="36"/>
  <c r="D1549" i="36"/>
  <c r="X1549" i="36" s="1"/>
  <c r="D1557" i="36"/>
  <c r="J1557" i="36" s="1"/>
  <c r="D1565" i="36"/>
  <c r="X1565" i="36" s="1"/>
  <c r="E105" i="36"/>
  <c r="E103" i="36"/>
  <c r="E109" i="36"/>
  <c r="E117" i="36"/>
  <c r="E113" i="36"/>
  <c r="F3" i="36"/>
  <c r="F843" i="36"/>
  <c r="E6" i="36"/>
  <c r="E8" i="36"/>
  <c r="E10" i="36"/>
  <c r="E12" i="36"/>
  <c r="E14" i="36"/>
  <c r="E16" i="36"/>
  <c r="E18" i="36"/>
  <c r="E20" i="36"/>
  <c r="E22" i="36"/>
  <c r="E24" i="36"/>
  <c r="E26" i="36"/>
  <c r="E28" i="36"/>
  <c r="E30" i="36"/>
  <c r="E32" i="36"/>
  <c r="E34" i="36"/>
  <c r="E36" i="36"/>
  <c r="E38" i="36"/>
  <c r="E40" i="36"/>
  <c r="E42" i="36"/>
  <c r="E44" i="36"/>
  <c r="E46" i="36"/>
  <c r="E48" i="36"/>
  <c r="E50" i="36"/>
  <c r="E52" i="36"/>
  <c r="E54" i="36"/>
  <c r="E56" i="36"/>
  <c r="E58" i="36"/>
  <c r="E60" i="36"/>
  <c r="E62" i="36"/>
  <c r="E64" i="36"/>
  <c r="E66" i="36"/>
  <c r="E68" i="36"/>
  <c r="E70" i="36"/>
  <c r="E72" i="36"/>
  <c r="E74" i="36"/>
  <c r="E76" i="36"/>
  <c r="E78" i="36"/>
  <c r="E80" i="36"/>
  <c r="E82" i="36"/>
  <c r="E84" i="36"/>
  <c r="E86" i="36"/>
  <c r="E88" i="36"/>
  <c r="E90" i="36"/>
  <c r="E92" i="36"/>
  <c r="E94" i="36"/>
  <c r="E96" i="36"/>
  <c r="E98" i="36"/>
  <c r="E100" i="36"/>
  <c r="E102" i="36"/>
  <c r="E104" i="36"/>
  <c r="E106" i="36"/>
  <c r="E108" i="36"/>
  <c r="E110" i="36"/>
  <c r="E112" i="36"/>
  <c r="E114" i="36"/>
  <c r="E116" i="36"/>
  <c r="E122" i="36"/>
  <c r="E124" i="36"/>
  <c r="E126" i="36"/>
  <c r="E128" i="36"/>
  <c r="E130" i="36"/>
  <c r="E132" i="36"/>
  <c r="E134" i="36"/>
  <c r="E136" i="36"/>
  <c r="E138" i="36"/>
  <c r="E140" i="36"/>
  <c r="E142" i="36"/>
  <c r="E144" i="36"/>
  <c r="E146" i="36"/>
  <c r="E148" i="36"/>
  <c r="E150" i="36"/>
  <c r="E152" i="36"/>
  <c r="E154" i="36"/>
  <c r="E156" i="36"/>
  <c r="E158" i="36"/>
  <c r="E160" i="36"/>
  <c r="E162" i="36"/>
  <c r="E164" i="36"/>
  <c r="E166" i="36"/>
  <c r="E168" i="36"/>
  <c r="E170" i="36"/>
  <c r="E172" i="36"/>
  <c r="E174" i="36"/>
  <c r="E176" i="36"/>
  <c r="E178" i="36"/>
  <c r="E180" i="36"/>
  <c r="E182" i="36"/>
  <c r="E184" i="36"/>
  <c r="E186" i="36"/>
  <c r="E188" i="36"/>
  <c r="E190" i="36"/>
  <c r="E192" i="36"/>
  <c r="E194" i="36"/>
  <c r="E196" i="36"/>
  <c r="E198" i="36"/>
  <c r="E200" i="36"/>
  <c r="E202" i="36"/>
  <c r="E204" i="36"/>
  <c r="E206" i="36"/>
  <c r="E208" i="36"/>
  <c r="E210" i="36"/>
  <c r="E212" i="36"/>
  <c r="E214" i="36"/>
  <c r="E216" i="36"/>
  <c r="E218" i="36"/>
  <c r="E220" i="36"/>
  <c r="E222" i="36"/>
  <c r="E224" i="36"/>
  <c r="E226" i="36"/>
  <c r="E228" i="36"/>
  <c r="E230" i="36"/>
  <c r="E232" i="36"/>
  <c r="E234" i="36"/>
  <c r="E236" i="36"/>
  <c r="E238" i="36"/>
  <c r="E240" i="36"/>
  <c r="E242" i="36"/>
  <c r="E244" i="36"/>
  <c r="E246" i="36"/>
  <c r="E248" i="36"/>
  <c r="E250" i="36"/>
  <c r="E252" i="36"/>
  <c r="E254" i="36"/>
  <c r="E256" i="36"/>
  <c r="E258" i="36"/>
  <c r="E260" i="36"/>
  <c r="E262" i="36"/>
  <c r="E264" i="36"/>
  <c r="E266" i="36"/>
  <c r="E268" i="36"/>
  <c r="E270" i="36"/>
  <c r="E272" i="36"/>
  <c r="E274" i="36"/>
  <c r="E276" i="36"/>
  <c r="E282" i="36"/>
  <c r="E284" i="36"/>
  <c r="E286" i="36"/>
  <c r="E288" i="36"/>
  <c r="E290" i="36"/>
  <c r="E292" i="36"/>
  <c r="E294" i="36"/>
  <c r="E296" i="36"/>
  <c r="E298" i="36"/>
  <c r="E300" i="36"/>
  <c r="E302" i="36"/>
  <c r="E304" i="36"/>
  <c r="E306" i="36"/>
  <c r="E308" i="36"/>
  <c r="E310" i="36"/>
  <c r="E312" i="36"/>
  <c r="E314" i="36"/>
  <c r="E316" i="36"/>
  <c r="E318" i="36"/>
  <c r="E320" i="36"/>
  <c r="E322" i="36"/>
  <c r="E326" i="36"/>
  <c r="D326" i="36"/>
  <c r="E328" i="36"/>
  <c r="D328" i="36"/>
  <c r="D6" i="36"/>
  <c r="D8" i="36"/>
  <c r="D10" i="36"/>
  <c r="D12" i="36"/>
  <c r="D14" i="36"/>
  <c r="D16" i="36"/>
  <c r="D18" i="36"/>
  <c r="D20" i="36"/>
  <c r="D22" i="36"/>
  <c r="D24" i="36"/>
  <c r="D26" i="36"/>
  <c r="D28" i="36"/>
  <c r="D30" i="36"/>
  <c r="D32" i="36"/>
  <c r="D34" i="36"/>
  <c r="D36" i="36"/>
  <c r="D38" i="36"/>
  <c r="D40" i="36"/>
  <c r="D42" i="36"/>
  <c r="D44" i="36"/>
  <c r="D46" i="36"/>
  <c r="D48" i="36"/>
  <c r="D50" i="36"/>
  <c r="D52" i="36"/>
  <c r="D54" i="36"/>
  <c r="D56" i="36"/>
  <c r="D58" i="36"/>
  <c r="D60" i="36"/>
  <c r="D62" i="36"/>
  <c r="D64" i="36"/>
  <c r="D66" i="36"/>
  <c r="D68" i="36"/>
  <c r="D70" i="36"/>
  <c r="D72" i="36"/>
  <c r="D74" i="36"/>
  <c r="D76" i="36"/>
  <c r="D78" i="36"/>
  <c r="D80" i="36"/>
  <c r="D82" i="36"/>
  <c r="D84" i="36"/>
  <c r="D86" i="36"/>
  <c r="D88" i="36"/>
  <c r="D90" i="36"/>
  <c r="D92" i="36"/>
  <c r="D94" i="36"/>
  <c r="D96" i="36"/>
  <c r="D98" i="36"/>
  <c r="D100" i="36"/>
  <c r="D102" i="36"/>
  <c r="D104" i="36"/>
  <c r="D106" i="36"/>
  <c r="D108" i="36"/>
  <c r="D110" i="36"/>
  <c r="D112" i="36"/>
  <c r="D114" i="36"/>
  <c r="D116" i="36"/>
  <c r="D122" i="36"/>
  <c r="D124" i="36"/>
  <c r="D126" i="36"/>
  <c r="D128" i="36"/>
  <c r="D130" i="36"/>
  <c r="D132" i="36"/>
  <c r="D134" i="36"/>
  <c r="D136" i="36"/>
  <c r="D138" i="36"/>
  <c r="D140" i="36"/>
  <c r="D142" i="36"/>
  <c r="D144" i="36"/>
  <c r="D146" i="36"/>
  <c r="D148" i="36"/>
  <c r="D150" i="36"/>
  <c r="D152" i="36"/>
  <c r="D154" i="36"/>
  <c r="D156" i="36"/>
  <c r="D158" i="36"/>
  <c r="D160" i="36"/>
  <c r="D162" i="36"/>
  <c r="D164" i="36"/>
  <c r="D166" i="36"/>
  <c r="D168" i="36"/>
  <c r="D170" i="36"/>
  <c r="D172" i="36"/>
  <c r="D174" i="36"/>
  <c r="D176" i="36"/>
  <c r="D178" i="36"/>
  <c r="D180" i="36"/>
  <c r="D182" i="36"/>
  <c r="D184" i="36"/>
  <c r="D186" i="36"/>
  <c r="D188" i="36"/>
  <c r="D190" i="36"/>
  <c r="D192" i="36"/>
  <c r="D194" i="36"/>
  <c r="D196" i="36"/>
  <c r="D198" i="36"/>
  <c r="D200" i="36"/>
  <c r="D202" i="36"/>
  <c r="D204" i="36"/>
  <c r="D206" i="36"/>
  <c r="D208" i="36"/>
  <c r="D210" i="36"/>
  <c r="D212" i="36"/>
  <c r="D214" i="36"/>
  <c r="D216" i="36"/>
  <c r="D218" i="36"/>
  <c r="D220" i="36"/>
  <c r="D222" i="36"/>
  <c r="D224" i="36"/>
  <c r="D226" i="36"/>
  <c r="D228" i="36"/>
  <c r="D230" i="36"/>
  <c r="D232" i="36"/>
  <c r="D234" i="36"/>
  <c r="D236" i="36"/>
  <c r="D238" i="36"/>
  <c r="D240" i="36"/>
  <c r="D242" i="36"/>
  <c r="D244" i="36"/>
  <c r="D246" i="36"/>
  <c r="D248" i="36"/>
  <c r="D250" i="36"/>
  <c r="D252" i="36"/>
  <c r="D254" i="36"/>
  <c r="D256" i="36"/>
  <c r="D258" i="36"/>
  <c r="D260" i="36"/>
  <c r="D262" i="36"/>
  <c r="D264" i="36"/>
  <c r="D266" i="36"/>
  <c r="D268" i="36"/>
  <c r="D270" i="36"/>
  <c r="D272" i="36"/>
  <c r="D274" i="36"/>
  <c r="D276" i="36"/>
  <c r="D282" i="36"/>
  <c r="D284" i="36"/>
  <c r="D286" i="36"/>
  <c r="D288" i="36"/>
  <c r="D290" i="36"/>
  <c r="D292" i="36"/>
  <c r="D294" i="36"/>
  <c r="D296" i="36"/>
  <c r="D298" i="36"/>
  <c r="D300" i="36"/>
  <c r="D302" i="36"/>
  <c r="D304" i="36"/>
  <c r="D306" i="36"/>
  <c r="D308" i="36"/>
  <c r="D310" i="36"/>
  <c r="D312" i="36"/>
  <c r="D314" i="36"/>
  <c r="D316" i="36"/>
  <c r="D318" i="36"/>
  <c r="D320" i="36"/>
  <c r="D322" i="36"/>
  <c r="D324" i="36"/>
  <c r="D330" i="36"/>
  <c r="D332" i="36"/>
  <c r="D334" i="36"/>
  <c r="D336" i="36"/>
  <c r="D338" i="36"/>
  <c r="D340" i="36"/>
  <c r="D342" i="36"/>
  <c r="D344" i="36"/>
  <c r="D346" i="36"/>
  <c r="D348" i="36"/>
  <c r="D350" i="36"/>
  <c r="D352" i="36"/>
  <c r="D354" i="36"/>
  <c r="D356" i="36"/>
  <c r="D358" i="36"/>
  <c r="D360" i="36"/>
  <c r="D362" i="36"/>
  <c r="D364" i="36"/>
  <c r="D366" i="36"/>
  <c r="D368" i="36"/>
  <c r="D370" i="36"/>
  <c r="D372" i="36"/>
  <c r="D374" i="36"/>
  <c r="D376" i="36"/>
  <c r="D378" i="36"/>
  <c r="D380" i="36"/>
  <c r="D382" i="36"/>
  <c r="D384" i="36"/>
  <c r="D386" i="36"/>
  <c r="D388" i="36"/>
  <c r="D390" i="36"/>
  <c r="D392" i="36"/>
  <c r="D394" i="36"/>
  <c r="D396" i="36"/>
  <c r="D398" i="36"/>
  <c r="D400" i="36"/>
  <c r="D402" i="36"/>
  <c r="D404" i="36"/>
  <c r="D406" i="36"/>
  <c r="D408" i="36"/>
  <c r="D410" i="36"/>
  <c r="D412" i="36"/>
  <c r="D414" i="36"/>
  <c r="D416" i="36"/>
  <c r="D418" i="36"/>
  <c r="D420" i="36"/>
  <c r="D422" i="36"/>
  <c r="D424" i="36"/>
  <c r="D426" i="36"/>
  <c r="D428" i="36"/>
  <c r="D430" i="36"/>
  <c r="D432" i="36"/>
  <c r="D434" i="36"/>
  <c r="D436" i="36"/>
  <c r="D438" i="36"/>
  <c r="D440" i="36"/>
  <c r="D442" i="36"/>
  <c r="D444" i="36"/>
  <c r="D446" i="36"/>
  <c r="D448" i="36"/>
  <c r="D450" i="36"/>
  <c r="D452" i="36"/>
  <c r="D454" i="36"/>
  <c r="D456" i="36"/>
  <c r="D458" i="36"/>
  <c r="D460" i="36"/>
  <c r="D462" i="36"/>
  <c r="D464" i="36"/>
  <c r="D466" i="36"/>
  <c r="D468" i="36"/>
  <c r="D470" i="36"/>
  <c r="D472" i="36"/>
  <c r="D474" i="36"/>
  <c r="D476" i="36"/>
  <c r="D482" i="36"/>
  <c r="D484" i="36"/>
  <c r="D486" i="36"/>
  <c r="D488" i="36"/>
  <c r="D490" i="36"/>
  <c r="D492" i="36"/>
  <c r="D494" i="36"/>
  <c r="D496" i="36"/>
  <c r="D498" i="36"/>
  <c r="D504" i="36"/>
  <c r="D805" i="36"/>
  <c r="D813" i="36"/>
  <c r="D821" i="36"/>
  <c r="E887" i="36"/>
  <c r="D887" i="36"/>
  <c r="E895" i="36"/>
  <c r="D895" i="36"/>
  <c r="E903" i="36"/>
  <c r="D903" i="36"/>
  <c r="E911" i="36"/>
  <c r="D911" i="36"/>
  <c r="E919" i="36"/>
  <c r="D919" i="36"/>
  <c r="E927" i="36"/>
  <c r="D927" i="36"/>
  <c r="E935" i="36"/>
  <c r="D935" i="36"/>
  <c r="E943" i="36"/>
  <c r="D943" i="36"/>
  <c r="E951" i="36"/>
  <c r="D951" i="36"/>
  <c r="E959" i="36"/>
  <c r="D959" i="36"/>
  <c r="E967" i="36"/>
  <c r="D967" i="36"/>
  <c r="E975" i="36"/>
  <c r="D975" i="36"/>
  <c r="E983" i="36"/>
  <c r="D983" i="36"/>
  <c r="D506" i="36"/>
  <c r="D508" i="36"/>
  <c r="D510" i="36"/>
  <c r="D512" i="36"/>
  <c r="D514" i="36"/>
  <c r="D516" i="36"/>
  <c r="D518" i="36"/>
  <c r="D520" i="36"/>
  <c r="D522" i="36"/>
  <c r="D524" i="36"/>
  <c r="D526" i="36"/>
  <c r="D528" i="36"/>
  <c r="D530" i="36"/>
  <c r="D532" i="36"/>
  <c r="D534" i="36"/>
  <c r="D536" i="36"/>
  <c r="D538" i="36"/>
  <c r="D540" i="36"/>
  <c r="D542" i="36"/>
  <c r="D544" i="36"/>
  <c r="D546" i="36"/>
  <c r="D548" i="36"/>
  <c r="D550" i="36"/>
  <c r="D552" i="36"/>
  <c r="D554" i="36"/>
  <c r="D556" i="36"/>
  <c r="D558" i="36"/>
  <c r="D560" i="36"/>
  <c r="D562" i="36"/>
  <c r="D564" i="36"/>
  <c r="D566" i="36"/>
  <c r="D568" i="36"/>
  <c r="D570" i="36"/>
  <c r="D572" i="36"/>
  <c r="D574" i="36"/>
  <c r="D576" i="36"/>
  <c r="D578" i="36"/>
  <c r="D580" i="36"/>
  <c r="D582" i="36"/>
  <c r="D584" i="36"/>
  <c r="D586" i="36"/>
  <c r="D588" i="36"/>
  <c r="D590" i="36"/>
  <c r="D592" i="36"/>
  <c r="D594" i="36"/>
  <c r="D596" i="36"/>
  <c r="D646" i="36"/>
  <c r="D648" i="36"/>
  <c r="D650" i="36"/>
  <c r="D656" i="36"/>
  <c r="D658" i="36"/>
  <c r="D660" i="36"/>
  <c r="D662" i="36"/>
  <c r="D664" i="36"/>
  <c r="D666" i="36"/>
  <c r="D668" i="36"/>
  <c r="D670" i="36"/>
  <c r="D672" i="36"/>
  <c r="D674" i="36"/>
  <c r="D676" i="36"/>
  <c r="D678" i="36"/>
  <c r="D680" i="36"/>
  <c r="D682" i="36"/>
  <c r="D684" i="36"/>
  <c r="D686" i="36"/>
  <c r="D692" i="36"/>
  <c r="D694" i="36"/>
  <c r="D696" i="36"/>
  <c r="D698" i="36"/>
  <c r="D700" i="36"/>
  <c r="D702" i="36"/>
  <c r="D704" i="36"/>
  <c r="D706" i="36"/>
  <c r="D708" i="36"/>
  <c r="D710" i="36"/>
  <c r="D712" i="36"/>
  <c r="D714" i="36"/>
  <c r="D716" i="36"/>
  <c r="D718" i="36"/>
  <c r="D720" i="36"/>
  <c r="D722" i="36"/>
  <c r="D724" i="36"/>
  <c r="D726" i="36"/>
  <c r="D728" i="36"/>
  <c r="D730" i="36"/>
  <c r="D732" i="36"/>
  <c r="D734" i="36"/>
  <c r="D736" i="36"/>
  <c r="D738" i="36"/>
  <c r="D740" i="36"/>
  <c r="D742" i="36"/>
  <c r="D744" i="36"/>
  <c r="D746" i="36"/>
  <c r="D748" i="36"/>
  <c r="D750" i="36"/>
  <c r="D752" i="36"/>
  <c r="D754" i="36"/>
  <c r="D756" i="36"/>
  <c r="D758" i="36"/>
  <c r="D760" i="36"/>
  <c r="D762" i="36"/>
  <c r="D764" i="36"/>
  <c r="D766" i="36"/>
  <c r="D768" i="36"/>
  <c r="D770" i="36"/>
  <c r="D772" i="36"/>
  <c r="D774" i="36"/>
  <c r="D776" i="36"/>
  <c r="D778" i="36"/>
  <c r="D780" i="36"/>
  <c r="D782" i="36"/>
  <c r="D784" i="36"/>
  <c r="D786" i="36"/>
  <c r="D788" i="36"/>
  <c r="D790" i="36"/>
  <c r="D792" i="36"/>
  <c r="D794" i="36"/>
  <c r="D796" i="36"/>
  <c r="D803" i="36"/>
  <c r="D811" i="36"/>
  <c r="D819" i="36"/>
  <c r="D827" i="36"/>
  <c r="D835" i="36"/>
  <c r="P835" i="36" s="1"/>
  <c r="D847" i="36"/>
  <c r="D855" i="36"/>
  <c r="D863" i="36"/>
  <c r="D871" i="36"/>
  <c r="D879" i="36"/>
  <c r="E889" i="36"/>
  <c r="D889" i="36"/>
  <c r="E897" i="36"/>
  <c r="D897" i="36"/>
  <c r="E905" i="36"/>
  <c r="D905" i="36"/>
  <c r="E913" i="36"/>
  <c r="D913" i="36"/>
  <c r="E921" i="36"/>
  <c r="D921" i="36"/>
  <c r="E929" i="36"/>
  <c r="D929" i="36"/>
  <c r="E937" i="36"/>
  <c r="D937" i="36"/>
  <c r="E945" i="36"/>
  <c r="D945" i="36"/>
  <c r="E953" i="36"/>
  <c r="D953" i="36"/>
  <c r="E961" i="36"/>
  <c r="D961" i="36"/>
  <c r="E969" i="36"/>
  <c r="D969" i="36"/>
  <c r="E977" i="36"/>
  <c r="D977" i="36"/>
  <c r="E985" i="36"/>
  <c r="D985" i="36"/>
  <c r="D817" i="36"/>
  <c r="D825" i="36"/>
  <c r="D833" i="36"/>
  <c r="D845" i="36"/>
  <c r="D853" i="36"/>
  <c r="D861" i="36"/>
  <c r="D869" i="36"/>
  <c r="D877" i="36"/>
  <c r="E883" i="36"/>
  <c r="D883" i="36"/>
  <c r="E891" i="36"/>
  <c r="D891" i="36"/>
  <c r="E899" i="36"/>
  <c r="D899" i="36"/>
  <c r="E907" i="36"/>
  <c r="D907" i="36"/>
  <c r="E915" i="36"/>
  <c r="D915" i="36"/>
  <c r="E923" i="36"/>
  <c r="D923" i="36"/>
  <c r="E931" i="36"/>
  <c r="D931" i="36"/>
  <c r="E939" i="36"/>
  <c r="D939" i="36"/>
  <c r="E947" i="36"/>
  <c r="D947" i="36"/>
  <c r="E955" i="36"/>
  <c r="D955" i="36"/>
  <c r="E963" i="36"/>
  <c r="D963" i="36"/>
  <c r="E971" i="36"/>
  <c r="D971" i="36"/>
  <c r="E979" i="36"/>
  <c r="D979" i="36"/>
  <c r="E885" i="36"/>
  <c r="D885" i="36"/>
  <c r="E893" i="36"/>
  <c r="D893" i="36"/>
  <c r="E901" i="36"/>
  <c r="D901" i="36"/>
  <c r="E909" i="36"/>
  <c r="D909" i="36"/>
  <c r="E917" i="36"/>
  <c r="D917" i="36"/>
  <c r="E925" i="36"/>
  <c r="D925" i="36"/>
  <c r="E933" i="36"/>
  <c r="D933" i="36"/>
  <c r="E941" i="36"/>
  <c r="D941" i="36"/>
  <c r="E949" i="36"/>
  <c r="D949" i="36"/>
  <c r="E957" i="36"/>
  <c r="D957" i="36"/>
  <c r="E965" i="36"/>
  <c r="D965" i="36"/>
  <c r="E973" i="36"/>
  <c r="D973" i="36"/>
  <c r="E981" i="36"/>
  <c r="D981" i="36"/>
  <c r="E1067" i="36"/>
  <c r="D1067" i="36"/>
  <c r="E1075" i="36"/>
  <c r="D1075" i="36"/>
  <c r="E1083" i="36"/>
  <c r="D1083" i="36"/>
  <c r="E1091" i="36"/>
  <c r="D1091" i="36"/>
  <c r="E1099" i="36"/>
  <c r="D1099" i="36"/>
  <c r="E1107" i="36"/>
  <c r="D1107" i="36"/>
  <c r="D987" i="36"/>
  <c r="D989" i="36"/>
  <c r="D991" i="36"/>
  <c r="D997" i="36"/>
  <c r="D999" i="36"/>
  <c r="J999" i="36" s="1"/>
  <c r="D1001" i="36"/>
  <c r="D1003" i="36"/>
  <c r="D1005" i="36"/>
  <c r="D1007" i="36"/>
  <c r="AB1007" i="36" s="1"/>
  <c r="D1009" i="36"/>
  <c r="D1011" i="36"/>
  <c r="D1013" i="36"/>
  <c r="D1015" i="36"/>
  <c r="AF1015" i="36" s="1"/>
  <c r="D1017" i="36"/>
  <c r="D1019" i="36"/>
  <c r="D1021" i="36"/>
  <c r="D1023" i="36"/>
  <c r="AF1023" i="36" s="1"/>
  <c r="D1025" i="36"/>
  <c r="D1027" i="36"/>
  <c r="D1029" i="36"/>
  <c r="D1031" i="36"/>
  <c r="P1031" i="36" s="1"/>
  <c r="D1033" i="36"/>
  <c r="D1035" i="36"/>
  <c r="D1037" i="36"/>
  <c r="D1039" i="36"/>
  <c r="BB1039" i="36" s="1"/>
  <c r="BC1039" i="36" s="1"/>
  <c r="D1041" i="36"/>
  <c r="D1043" i="36"/>
  <c r="D1045" i="36"/>
  <c r="D1047" i="36"/>
  <c r="J1047" i="36" s="1"/>
  <c r="D1049" i="36"/>
  <c r="D1051" i="36"/>
  <c r="D1059" i="36"/>
  <c r="N1059" i="36" s="1"/>
  <c r="E1069" i="36"/>
  <c r="D1069" i="36"/>
  <c r="E1077" i="36"/>
  <c r="D1077" i="36"/>
  <c r="E1085" i="36"/>
  <c r="D1085" i="36"/>
  <c r="E1093" i="36"/>
  <c r="D1093" i="36"/>
  <c r="E1101" i="36"/>
  <c r="D1101" i="36"/>
  <c r="E1109" i="36"/>
  <c r="D1109" i="36"/>
  <c r="D1057" i="36"/>
  <c r="D1065" i="36"/>
  <c r="E1071" i="36"/>
  <c r="D1071" i="36"/>
  <c r="E1079" i="36"/>
  <c r="D1079" i="36"/>
  <c r="E1087" i="36"/>
  <c r="D1087" i="36"/>
  <c r="E1095" i="36"/>
  <c r="D1095" i="36"/>
  <c r="E1103" i="36"/>
  <c r="D1103" i="36"/>
  <c r="E1111" i="36"/>
  <c r="D1111" i="36"/>
  <c r="E1073" i="36"/>
  <c r="D1073" i="36"/>
  <c r="E1081" i="36"/>
  <c r="D1081" i="36"/>
  <c r="E1089" i="36"/>
  <c r="D1089" i="36"/>
  <c r="E1097" i="36"/>
  <c r="D1097" i="36"/>
  <c r="E1105" i="36"/>
  <c r="D1105" i="36"/>
  <c r="E1113" i="36"/>
  <c r="D1113" i="36"/>
  <c r="E1252" i="36"/>
  <c r="D1252" i="36"/>
  <c r="E1260" i="36"/>
  <c r="D1260" i="36"/>
  <c r="E1268" i="36"/>
  <c r="D1268" i="36"/>
  <c r="D1218" i="36"/>
  <c r="D1222" i="36"/>
  <c r="D1226" i="36"/>
  <c r="D1227" i="36"/>
  <c r="D1228" i="36"/>
  <c r="D1229" i="36"/>
  <c r="D1230" i="36"/>
  <c r="D1231" i="36"/>
  <c r="D1232" i="36"/>
  <c r="D1233" i="36"/>
  <c r="D1234" i="36"/>
  <c r="D1239" i="36"/>
  <c r="D1240" i="36"/>
  <c r="J1240" i="36" s="1"/>
  <c r="D1241" i="36"/>
  <c r="D1242" i="36"/>
  <c r="J1242" i="36" s="1"/>
  <c r="D1243" i="36"/>
  <c r="AH1243" i="36" s="1"/>
  <c r="D1244" i="36"/>
  <c r="J1244" i="36" s="1"/>
  <c r="D1245" i="36"/>
  <c r="D1246" i="36"/>
  <c r="J1246" i="36" s="1"/>
  <c r="D1247" i="36"/>
  <c r="J1247" i="36" s="1"/>
  <c r="D1248" i="36"/>
  <c r="D1249" i="36"/>
  <c r="E1250" i="36"/>
  <c r="D1250" i="36"/>
  <c r="E1258" i="36"/>
  <c r="D1258" i="36"/>
  <c r="E1266" i="36"/>
  <c r="D1266" i="36"/>
  <c r="D1115" i="36"/>
  <c r="P1115" i="36" s="1"/>
  <c r="D1117" i="36"/>
  <c r="D1119" i="36"/>
  <c r="D1121" i="36"/>
  <c r="D1123" i="36"/>
  <c r="P1123" i="36" s="1"/>
  <c r="D1125" i="36"/>
  <c r="D1127" i="36"/>
  <c r="D1129" i="36"/>
  <c r="D1131" i="36"/>
  <c r="P1131" i="36" s="1"/>
  <c r="D1133" i="36"/>
  <c r="D1135" i="36"/>
  <c r="D1137" i="36"/>
  <c r="D1139" i="36"/>
  <c r="P1139" i="36" s="1"/>
  <c r="D1141" i="36"/>
  <c r="D1143" i="36"/>
  <c r="D1145" i="36"/>
  <c r="D1151" i="36"/>
  <c r="AR1151" i="36" s="1"/>
  <c r="E1248" i="36"/>
  <c r="E1249" i="36"/>
  <c r="E1256" i="36"/>
  <c r="D1256" i="36"/>
  <c r="E1264" i="36"/>
  <c r="D1264" i="36"/>
  <c r="E1272" i="36"/>
  <c r="D1272" i="36"/>
  <c r="D1216" i="36"/>
  <c r="D1220" i="36"/>
  <c r="D1224" i="36"/>
  <c r="E1254" i="36"/>
  <c r="D1254" i="36"/>
  <c r="E1262" i="36"/>
  <c r="D1262" i="36"/>
  <c r="E1270" i="36"/>
  <c r="D1270" i="36"/>
  <c r="D1274" i="36"/>
  <c r="D1276" i="36"/>
  <c r="D1280" i="36"/>
  <c r="AT1280" i="36" s="1"/>
  <c r="D1284" i="36"/>
  <c r="X1284" i="36" s="1"/>
  <c r="D1288" i="36"/>
  <c r="L1288" i="36" s="1"/>
  <c r="D1292" i="36"/>
  <c r="D1296" i="36"/>
  <c r="AF1296" i="36" s="1"/>
  <c r="D1300" i="36"/>
  <c r="X1300" i="36" s="1"/>
  <c r="D1304" i="36"/>
  <c r="L1304" i="36" s="1"/>
  <c r="D1308" i="36"/>
  <c r="E1344" i="36"/>
  <c r="D1344" i="36"/>
  <c r="E1352" i="36"/>
  <c r="D1352" i="36"/>
  <c r="E1360" i="36"/>
  <c r="D1360" i="36"/>
  <c r="E1368" i="36"/>
  <c r="D1368" i="36"/>
  <c r="E1376" i="36"/>
  <c r="D1376" i="36"/>
  <c r="E1384" i="36"/>
  <c r="D1384" i="36"/>
  <c r="E1392" i="36"/>
  <c r="D1392" i="36"/>
  <c r="E1400" i="36"/>
  <c r="D1400" i="36"/>
  <c r="D1277" i="36"/>
  <c r="D1281" i="36"/>
  <c r="D1285" i="36"/>
  <c r="D1289" i="36"/>
  <c r="D1293" i="36"/>
  <c r="D1297" i="36"/>
  <c r="D1301" i="36"/>
  <c r="D1305" i="36"/>
  <c r="D1309" i="36"/>
  <c r="E1342" i="36"/>
  <c r="D1342" i="36"/>
  <c r="E1350" i="36"/>
  <c r="D1350" i="36"/>
  <c r="E1358" i="36"/>
  <c r="D1358" i="36"/>
  <c r="E1366" i="36"/>
  <c r="D1366" i="36"/>
  <c r="E1374" i="36"/>
  <c r="D1374" i="36"/>
  <c r="E1382" i="36"/>
  <c r="D1382" i="36"/>
  <c r="E1390" i="36"/>
  <c r="D1390" i="36"/>
  <c r="E1398" i="36"/>
  <c r="D1398" i="36"/>
  <c r="D1251" i="36"/>
  <c r="D1253" i="36"/>
  <c r="R1253" i="36" s="1"/>
  <c r="D1255" i="36"/>
  <c r="D1257" i="36"/>
  <c r="AX1257" i="36" s="1"/>
  <c r="D1259" i="36"/>
  <c r="BB1259" i="36" s="1"/>
  <c r="D1261" i="36"/>
  <c r="J1261" i="36" s="1"/>
  <c r="D1263" i="36"/>
  <c r="D1265" i="36"/>
  <c r="AX1265" i="36" s="1"/>
  <c r="D1267" i="36"/>
  <c r="AN1267" i="36" s="1"/>
  <c r="D1269" i="36"/>
  <c r="J1269" i="36" s="1"/>
  <c r="D1271" i="36"/>
  <c r="D1273" i="36"/>
  <c r="AJ1273" i="36" s="1"/>
  <c r="D1275" i="36"/>
  <c r="AV1275" i="36" s="1"/>
  <c r="E1277" i="36"/>
  <c r="D1278" i="36"/>
  <c r="AL1278" i="36" s="1"/>
  <c r="E1281" i="36"/>
  <c r="D1282" i="36"/>
  <c r="E1285" i="36"/>
  <c r="D1286" i="36"/>
  <c r="AR1286" i="36" s="1"/>
  <c r="E1289" i="36"/>
  <c r="D1290" i="36"/>
  <c r="T1290" i="36" s="1"/>
  <c r="E1293" i="36"/>
  <c r="D1294" i="36"/>
  <c r="L1294" i="36" s="1"/>
  <c r="E1297" i="36"/>
  <c r="D1298" i="36"/>
  <c r="E1301" i="36"/>
  <c r="D1302" i="36"/>
  <c r="AR1302" i="36" s="1"/>
  <c r="E1305" i="36"/>
  <c r="D1306" i="36"/>
  <c r="T1306" i="36" s="1"/>
  <c r="E1309" i="36"/>
  <c r="D1310" i="36"/>
  <c r="AZ1310" i="36" s="1"/>
  <c r="D1315" i="36"/>
  <c r="T1315" i="36" s="1"/>
  <c r="D1316" i="36"/>
  <c r="D1317" i="36"/>
  <c r="D1318" i="36"/>
  <c r="D1319" i="36"/>
  <c r="D1320" i="36"/>
  <c r="D1321" i="36"/>
  <c r="D1322" i="36"/>
  <c r="D1323" i="36"/>
  <c r="D1324" i="36"/>
  <c r="D1325" i="36"/>
  <c r="D1326" i="36"/>
  <c r="D1327" i="36"/>
  <c r="D1328" i="36"/>
  <c r="D1329" i="36"/>
  <c r="D1330" i="36"/>
  <c r="D1331" i="36"/>
  <c r="D1332" i="36"/>
  <c r="D1333" i="36"/>
  <c r="D1334" i="36"/>
  <c r="D1335" i="36"/>
  <c r="D1336" i="36"/>
  <c r="D1337" i="36"/>
  <c r="D1338" i="36"/>
  <c r="E1340" i="36"/>
  <c r="D1340" i="36"/>
  <c r="E1348" i="36"/>
  <c r="D1348" i="36"/>
  <c r="E1356" i="36"/>
  <c r="D1356" i="36"/>
  <c r="E1364" i="36"/>
  <c r="D1364" i="36"/>
  <c r="E1372" i="36"/>
  <c r="D1372" i="36"/>
  <c r="E1380" i="36"/>
  <c r="D1380" i="36"/>
  <c r="E1388" i="36"/>
  <c r="D1388" i="36"/>
  <c r="E1396" i="36"/>
  <c r="D1396" i="36"/>
  <c r="E1404" i="36"/>
  <c r="D1404" i="36"/>
  <c r="D1279" i="36"/>
  <c r="D1283" i="36"/>
  <c r="AX1283" i="36" s="1"/>
  <c r="D1287" i="36"/>
  <c r="D1291" i="36"/>
  <c r="R1291" i="36" s="1"/>
  <c r="D1295" i="36"/>
  <c r="D1299" i="36"/>
  <c r="AX1299" i="36" s="1"/>
  <c r="D1303" i="36"/>
  <c r="D1307" i="36"/>
  <c r="R1307" i="36" s="1"/>
  <c r="E1346" i="36"/>
  <c r="D1346" i="36"/>
  <c r="E1354" i="36"/>
  <c r="D1354" i="36"/>
  <c r="E1362" i="36"/>
  <c r="D1362" i="36"/>
  <c r="E1370" i="36"/>
  <c r="D1370" i="36"/>
  <c r="E1378" i="36"/>
  <c r="D1378" i="36"/>
  <c r="E1386" i="36"/>
  <c r="D1386" i="36"/>
  <c r="E1394" i="36"/>
  <c r="D1394" i="36"/>
  <c r="E1402" i="36"/>
  <c r="D1402" i="36"/>
  <c r="E1441" i="36"/>
  <c r="E1443" i="36"/>
  <c r="E1445" i="36"/>
  <c r="E1447" i="36"/>
  <c r="E1449" i="36"/>
  <c r="D1406" i="36"/>
  <c r="D1408" i="36"/>
  <c r="D1410" i="36"/>
  <c r="D1412" i="36"/>
  <c r="D1414" i="36"/>
  <c r="D1416" i="36"/>
  <c r="D1418" i="36"/>
  <c r="D1420" i="36"/>
  <c r="D1422" i="36"/>
  <c r="D1424" i="36"/>
  <c r="D1426" i="36"/>
  <c r="D1428" i="36"/>
  <c r="D1430" i="36"/>
  <c r="D1432" i="36"/>
  <c r="D1434" i="36"/>
  <c r="D1436" i="36"/>
  <c r="D1438" i="36"/>
  <c r="D1585" i="36"/>
  <c r="X1585" i="36" s="1"/>
  <c r="D1590" i="36"/>
  <c r="AF1590" i="36" s="1"/>
  <c r="D1591" i="36"/>
  <c r="D1592" i="36"/>
  <c r="D1593" i="36"/>
  <c r="D1339" i="36"/>
  <c r="D1341" i="36"/>
  <c r="D1343" i="36"/>
  <c r="D1345" i="36"/>
  <c r="D1347" i="36"/>
  <c r="D1349" i="36"/>
  <c r="D1351" i="36"/>
  <c r="D1353" i="36"/>
  <c r="D1355" i="36"/>
  <c r="D1357" i="36"/>
  <c r="D1359" i="36"/>
  <c r="D1361" i="36"/>
  <c r="D1363" i="36"/>
  <c r="D1365" i="36"/>
  <c r="D1367" i="36"/>
  <c r="D1369" i="36"/>
  <c r="D1371" i="36"/>
  <c r="D1373" i="36"/>
  <c r="D1375" i="36"/>
  <c r="D1377" i="36"/>
  <c r="D1379" i="36"/>
  <c r="D1381" i="36"/>
  <c r="D1383" i="36"/>
  <c r="D1385" i="36"/>
  <c r="D1387" i="36"/>
  <c r="D1389" i="36"/>
  <c r="D1391" i="36"/>
  <c r="D1393" i="36"/>
  <c r="D1395" i="36"/>
  <c r="D1397" i="36"/>
  <c r="D1399" i="36"/>
  <c r="D1401" i="36"/>
  <c r="D1403" i="36"/>
  <c r="D1405" i="36"/>
  <c r="D1407" i="36"/>
  <c r="D1409" i="36"/>
  <c r="D1411" i="36"/>
  <c r="D1413" i="36"/>
  <c r="D1415" i="36"/>
  <c r="D1417" i="36"/>
  <c r="D1419" i="36"/>
  <c r="D1421" i="36"/>
  <c r="D1423" i="36"/>
  <c r="D1425" i="36"/>
  <c r="D1427" i="36"/>
  <c r="D1429" i="36"/>
  <c r="D1431" i="36"/>
  <c r="D1433" i="36"/>
  <c r="D1435" i="36"/>
  <c r="D1437" i="36"/>
  <c r="D1439" i="36"/>
  <c r="D1441" i="36"/>
  <c r="D1443" i="36"/>
  <c r="D1445" i="36"/>
  <c r="D1447" i="36"/>
  <c r="D1449" i="36"/>
  <c r="E1595" i="36"/>
  <c r="E1597" i="36"/>
  <c r="E1599" i="36"/>
  <c r="E1601" i="36"/>
  <c r="E1603" i="36"/>
  <c r="E1605" i="36"/>
  <c r="E1607" i="36"/>
  <c r="E1609" i="36"/>
  <c r="E1611" i="36"/>
  <c r="E1613" i="36"/>
  <c r="E1615" i="36"/>
  <c r="E1617" i="36"/>
  <c r="E1619" i="36"/>
  <c r="E1621" i="36"/>
  <c r="E1623" i="36"/>
  <c r="E1625" i="36"/>
  <c r="E1627" i="36"/>
  <c r="E1629" i="36"/>
  <c r="E1631" i="36"/>
  <c r="E1633" i="36"/>
  <c r="E1635" i="36"/>
  <c r="E1637" i="36"/>
  <c r="E1639" i="36"/>
  <c r="E1641" i="36"/>
  <c r="E1643" i="36"/>
  <c r="E1645" i="36"/>
  <c r="E1647" i="36"/>
  <c r="E1649" i="36"/>
  <c r="E1651" i="36"/>
  <c r="E1653" i="36"/>
  <c r="E1655" i="36"/>
  <c r="E1657" i="36"/>
  <c r="E1659" i="36"/>
  <c r="E1661" i="36"/>
  <c r="E1663" i="36"/>
  <c r="E1665" i="36"/>
  <c r="E1667" i="36"/>
  <c r="E1669" i="36"/>
  <c r="E1677" i="36"/>
  <c r="D1677" i="36"/>
  <c r="E1685" i="36"/>
  <c r="D1685" i="36"/>
  <c r="E1693" i="36"/>
  <c r="D1693" i="36"/>
  <c r="E1701" i="36"/>
  <c r="D1701" i="36"/>
  <c r="E1709" i="36"/>
  <c r="D1709" i="36"/>
  <c r="E1717" i="36"/>
  <c r="D1717" i="36"/>
  <c r="E1725" i="36"/>
  <c r="D1725" i="36"/>
  <c r="E1733" i="36"/>
  <c r="D1733" i="36"/>
  <c r="E1741" i="36"/>
  <c r="D1741" i="36"/>
  <c r="E1749" i="36"/>
  <c r="D1749" i="36"/>
  <c r="D1594" i="36"/>
  <c r="D1596" i="36"/>
  <c r="D1598" i="36"/>
  <c r="D1600" i="36"/>
  <c r="D1602" i="36"/>
  <c r="D1604" i="36"/>
  <c r="D1606" i="36"/>
  <c r="D1608" i="36"/>
  <c r="D1610" i="36"/>
  <c r="D1612" i="36"/>
  <c r="D1614" i="36"/>
  <c r="D1616" i="36"/>
  <c r="D1618" i="36"/>
  <c r="D1620" i="36"/>
  <c r="D1622" i="36"/>
  <c r="D1624" i="36"/>
  <c r="D1626" i="36"/>
  <c r="D1628" i="36"/>
  <c r="D1630" i="36"/>
  <c r="D1632" i="36"/>
  <c r="D1634" i="36"/>
  <c r="D1636" i="36"/>
  <c r="D1638" i="36"/>
  <c r="D1640" i="36"/>
  <c r="D1642" i="36"/>
  <c r="D1644" i="36"/>
  <c r="D1646" i="36"/>
  <c r="D1648" i="36"/>
  <c r="D1650" i="36"/>
  <c r="D1652" i="36"/>
  <c r="D1654" i="36"/>
  <c r="D1656" i="36"/>
  <c r="D1658" i="36"/>
  <c r="D1660" i="36"/>
  <c r="D1662" i="36"/>
  <c r="D1664" i="36"/>
  <c r="D1666" i="36"/>
  <c r="D1668" i="36"/>
  <c r="D1670" i="36"/>
  <c r="E1673" i="36"/>
  <c r="D1673" i="36"/>
  <c r="E1675" i="36"/>
  <c r="D1675" i="36"/>
  <c r="E1683" i="36"/>
  <c r="D1683" i="36"/>
  <c r="E1691" i="36"/>
  <c r="D1691" i="36"/>
  <c r="E1699" i="36"/>
  <c r="D1699" i="36"/>
  <c r="E1707" i="36"/>
  <c r="D1707" i="36"/>
  <c r="E1715" i="36"/>
  <c r="D1715" i="36"/>
  <c r="E1723" i="36"/>
  <c r="D1723" i="36"/>
  <c r="E1731" i="36"/>
  <c r="D1731" i="36"/>
  <c r="E1739" i="36"/>
  <c r="D1739" i="36"/>
  <c r="E1747" i="36"/>
  <c r="D1747" i="36"/>
  <c r="E1755" i="36"/>
  <c r="D1755" i="36"/>
  <c r="E1681" i="36"/>
  <c r="D1681" i="36"/>
  <c r="E1689" i="36"/>
  <c r="D1689" i="36"/>
  <c r="E1697" i="36"/>
  <c r="D1697" i="36"/>
  <c r="E1705" i="36"/>
  <c r="D1705" i="36"/>
  <c r="E1713" i="36"/>
  <c r="D1713" i="36"/>
  <c r="E1721" i="36"/>
  <c r="D1721" i="36"/>
  <c r="E1729" i="36"/>
  <c r="D1729" i="36"/>
  <c r="E1737" i="36"/>
  <c r="D1737" i="36"/>
  <c r="E1745" i="36"/>
  <c r="D1745" i="36"/>
  <c r="E1753" i="36"/>
  <c r="D1753" i="36"/>
  <c r="D1595" i="36"/>
  <c r="D1597" i="36"/>
  <c r="D1599" i="36"/>
  <c r="D1601" i="36"/>
  <c r="D1603" i="36"/>
  <c r="D1605" i="36"/>
  <c r="D1607" i="36"/>
  <c r="D1609" i="36"/>
  <c r="D1611" i="36"/>
  <c r="D1613" i="36"/>
  <c r="D1615" i="36"/>
  <c r="D1617" i="36"/>
  <c r="D1619" i="36"/>
  <c r="D1621" i="36"/>
  <c r="D1623" i="36"/>
  <c r="D1625" i="36"/>
  <c r="D1627" i="36"/>
  <c r="D1629" i="36"/>
  <c r="D1631" i="36"/>
  <c r="D1633" i="36"/>
  <c r="D1635" i="36"/>
  <c r="D1637" i="36"/>
  <c r="D1639" i="36"/>
  <c r="D1641" i="36"/>
  <c r="D1643" i="36"/>
  <c r="D1645" i="36"/>
  <c r="D1647" i="36"/>
  <c r="D1649" i="36"/>
  <c r="D1651" i="36"/>
  <c r="D1653" i="36"/>
  <c r="D1655" i="36"/>
  <c r="D1657" i="36"/>
  <c r="D1659" i="36"/>
  <c r="D1661" i="36"/>
  <c r="D1663" i="36"/>
  <c r="D1665" i="36"/>
  <c r="D1667" i="36"/>
  <c r="D1669" i="36"/>
  <c r="E1679" i="36"/>
  <c r="D1679" i="36"/>
  <c r="E1687" i="36"/>
  <c r="D1687" i="36"/>
  <c r="E1695" i="36"/>
  <c r="D1695" i="36"/>
  <c r="E1703" i="36"/>
  <c r="D1703" i="36"/>
  <c r="E1711" i="36"/>
  <c r="D1711" i="36"/>
  <c r="E1719" i="36"/>
  <c r="D1719" i="36"/>
  <c r="E1727" i="36"/>
  <c r="D1727" i="36"/>
  <c r="E1735" i="36"/>
  <c r="D1735" i="36"/>
  <c r="E1743" i="36"/>
  <c r="D1743" i="36"/>
  <c r="E1751" i="36"/>
  <c r="D1751" i="36"/>
  <c r="D1676" i="36"/>
  <c r="D1678" i="36"/>
  <c r="D1680" i="36"/>
  <c r="D1682" i="36"/>
  <c r="D1684" i="36"/>
  <c r="D1686" i="36"/>
  <c r="D1688" i="36"/>
  <c r="D1690" i="36"/>
  <c r="D1692" i="36"/>
  <c r="D1694" i="36"/>
  <c r="D1696" i="36"/>
  <c r="D1698" i="36"/>
  <c r="D1700" i="36"/>
  <c r="D1702" i="36"/>
  <c r="D1704" i="36"/>
  <c r="D1706" i="36"/>
  <c r="D1708" i="36"/>
  <c r="D1710" i="36"/>
  <c r="D1712" i="36"/>
  <c r="D1714" i="36"/>
  <c r="D1716" i="36"/>
  <c r="D1718" i="36"/>
  <c r="D1720" i="36"/>
  <c r="D1722" i="36"/>
  <c r="D1724" i="36"/>
  <c r="D1726" i="36"/>
  <c r="D1728" i="36"/>
  <c r="D1730" i="36"/>
  <c r="D1732" i="36"/>
  <c r="D1734" i="36"/>
  <c r="D1736" i="36"/>
  <c r="D1738" i="36"/>
  <c r="D1740" i="36"/>
  <c r="D1742" i="36"/>
  <c r="D1744" i="36"/>
  <c r="D1746" i="36"/>
  <c r="D1748" i="36"/>
  <c r="D1750" i="36"/>
  <c r="D1752" i="36"/>
  <c r="D1754" i="36"/>
  <c r="D1756" i="36"/>
  <c r="C3" i="36"/>
  <c r="C5" i="37"/>
  <c r="C10" i="37"/>
  <c r="C14" i="37"/>
  <c r="C19" i="37"/>
  <c r="C25" i="37"/>
  <c r="C31" i="37"/>
  <c r="C9" i="37"/>
  <c r="C12" i="37"/>
  <c r="C22" i="37"/>
  <c r="C26" i="37"/>
  <c r="C8" i="37"/>
  <c r="C11" i="37"/>
  <c r="C6" i="37"/>
  <c r="C7" i="37"/>
  <c r="C13" i="37"/>
  <c r="C20" i="37"/>
  <c r="C21" i="37"/>
  <c r="C23" i="37"/>
  <c r="C24" i="37"/>
  <c r="C5" i="38"/>
  <c r="C21" i="38"/>
  <c r="C35" i="37"/>
  <c r="C49" i="37"/>
  <c r="C52" i="37"/>
  <c r="C54" i="37"/>
  <c r="C59" i="37"/>
  <c r="C36" i="37"/>
  <c r="C39" i="37"/>
  <c r="C37" i="37"/>
  <c r="C38" i="37"/>
  <c r="C480" i="36"/>
  <c r="C46" i="37"/>
  <c r="C44" i="37"/>
  <c r="C45" i="37"/>
  <c r="C47" i="37"/>
  <c r="C48" i="37"/>
  <c r="C50" i="37"/>
  <c r="C51" i="37"/>
  <c r="C53" i="37"/>
  <c r="C67" i="37"/>
  <c r="C72" i="37"/>
  <c r="C73" i="37"/>
  <c r="C74" i="37"/>
  <c r="C76" i="37"/>
  <c r="C77" i="37"/>
  <c r="C75" i="37"/>
  <c r="C79" i="37"/>
  <c r="C88" i="37"/>
  <c r="C89" i="37"/>
  <c r="C91" i="37"/>
  <c r="C92" i="37"/>
  <c r="C93" i="37"/>
  <c r="C80" i="37"/>
  <c r="C81" i="37"/>
  <c r="C82" i="37"/>
  <c r="C83" i="37"/>
  <c r="C95" i="37"/>
  <c r="C96" i="37"/>
  <c r="C97" i="37"/>
  <c r="C90" i="37"/>
  <c r="C94" i="37"/>
  <c r="C115" i="37"/>
  <c r="C116" i="37"/>
  <c r="C119" i="37"/>
  <c r="C125" i="37"/>
  <c r="C107" i="37"/>
  <c r="C126" i="37"/>
  <c r="C106" i="37"/>
  <c r="C120" i="37"/>
  <c r="C108" i="37"/>
  <c r="C109" i="37"/>
  <c r="C114" i="37"/>
  <c r="C117" i="37"/>
  <c r="C118" i="37"/>
  <c r="C12" i="38"/>
  <c r="C134" i="37"/>
  <c r="C131" i="37"/>
  <c r="C132" i="37"/>
  <c r="C133" i="37"/>
  <c r="C139" i="37"/>
  <c r="C147" i="37"/>
  <c r="C148" i="37"/>
  <c r="C143" i="37"/>
  <c r="C144" i="37"/>
  <c r="C145" i="37"/>
  <c r="C146" i="37"/>
  <c r="C149" i="37"/>
  <c r="C14" i="38"/>
  <c r="C155" i="37"/>
  <c r="C156" i="37"/>
  <c r="C157" i="37"/>
  <c r="C158" i="37"/>
  <c r="C159" i="37"/>
  <c r="C160" i="37"/>
  <c r="C161" i="37"/>
  <c r="E15" i="37"/>
  <c r="E27" i="37"/>
  <c r="E68" i="37"/>
  <c r="E84" i="37"/>
  <c r="E121" i="37"/>
  <c r="E110" i="37"/>
  <c r="E99" i="37"/>
  <c r="E135" i="37"/>
  <c r="E162" i="37"/>
  <c r="E150" i="37"/>
  <c r="D73" i="37" l="1"/>
  <c r="V1076" i="36"/>
  <c r="V1080" i="36"/>
  <c r="D104" i="37"/>
  <c r="P1271" i="36"/>
  <c r="AZ1263" i="36"/>
  <c r="AX1255" i="36"/>
  <c r="J1308" i="36"/>
  <c r="J1292" i="36"/>
  <c r="AX1276" i="36"/>
  <c r="V1145" i="36"/>
  <c r="V1137" i="36"/>
  <c r="V1129" i="36"/>
  <c r="V1121" i="36"/>
  <c r="J1045" i="36"/>
  <c r="AR1037" i="36"/>
  <c r="BB1029" i="36"/>
  <c r="AV1021" i="36"/>
  <c r="J1013" i="36"/>
  <c r="AN1005" i="36"/>
  <c r="Z845" i="36"/>
  <c r="L1564" i="36"/>
  <c r="L1568" i="36"/>
  <c r="AV1574" i="36"/>
  <c r="C25" i="38"/>
  <c r="C8" i="38"/>
  <c r="V1295" i="36"/>
  <c r="L1279" i="36"/>
  <c r="J1274" i="36"/>
  <c r="X1264" i="36"/>
  <c r="P1143" i="36"/>
  <c r="P1135" i="36"/>
  <c r="P1127" i="36"/>
  <c r="P1119" i="36"/>
  <c r="AN1051" i="36"/>
  <c r="J1043" i="36"/>
  <c r="AB1035" i="36"/>
  <c r="R1027" i="36"/>
  <c r="J1019" i="36"/>
  <c r="T1011" i="36"/>
  <c r="J1003" i="36"/>
  <c r="R1558" i="36"/>
  <c r="P839" i="36"/>
  <c r="N1063" i="36"/>
  <c r="AT1574" i="36"/>
  <c r="N1574" i="36"/>
  <c r="N1579" i="36"/>
  <c r="L1544" i="36"/>
  <c r="D154" i="37"/>
  <c r="AZ1298" i="36"/>
  <c r="AD1282" i="36"/>
  <c r="AP1251" i="36"/>
  <c r="V1141" i="36"/>
  <c r="V1133" i="36"/>
  <c r="V1125" i="36"/>
  <c r="V1117" i="36"/>
  <c r="BB1245" i="36"/>
  <c r="R1241" i="36"/>
  <c r="X1065" i="36"/>
  <c r="J1049" i="36"/>
  <c r="J1041" i="36"/>
  <c r="T1033" i="36"/>
  <c r="AF1025" i="36"/>
  <c r="AX1017" i="36"/>
  <c r="J1009" i="36"/>
  <c r="AT1001" i="36"/>
  <c r="L1572" i="36"/>
  <c r="L1556" i="36"/>
  <c r="L1540" i="36"/>
  <c r="L1524" i="36"/>
  <c r="R1578" i="36"/>
  <c r="J1543" i="36"/>
  <c r="R1582" i="36"/>
  <c r="L1056" i="36"/>
  <c r="V1053" i="36"/>
  <c r="AJ1028" i="36"/>
  <c r="X1144" i="36"/>
  <c r="X1128" i="36"/>
  <c r="X1064" i="36"/>
  <c r="AT1008" i="36"/>
  <c r="AJ1048" i="36"/>
  <c r="L1576" i="36"/>
  <c r="N1566" i="36"/>
  <c r="AD1550" i="36"/>
  <c r="V833" i="36"/>
  <c r="C26" i="38"/>
  <c r="Z1303" i="36"/>
  <c r="Z1287" i="36"/>
  <c r="BB1309" i="36"/>
  <c r="BB1293" i="36"/>
  <c r="T1277" i="36"/>
  <c r="AX1272" i="36"/>
  <c r="AR1248" i="36"/>
  <c r="X1057" i="36"/>
  <c r="N1571" i="36"/>
  <c r="N1555" i="36"/>
  <c r="N1539" i="36"/>
  <c r="N1523" i="36"/>
  <c r="P1507" i="36"/>
  <c r="N1491" i="36"/>
  <c r="J1475" i="36"/>
  <c r="N1583" i="36"/>
  <c r="L1560" i="36"/>
  <c r="N1551" i="36"/>
  <c r="L1528" i="36"/>
  <c r="N1519" i="36"/>
  <c r="L1496" i="36"/>
  <c r="R1487" i="36"/>
  <c r="J1464" i="36"/>
  <c r="L836" i="36"/>
  <c r="V837" i="36"/>
  <c r="V1116" i="36"/>
  <c r="X1052" i="36"/>
  <c r="AL1020" i="36"/>
  <c r="V1120" i="36"/>
  <c r="V1088" i="36"/>
  <c r="AV1032" i="36"/>
  <c r="X1061" i="36"/>
  <c r="X1110" i="36"/>
  <c r="N1575" i="36"/>
  <c r="H1576" i="36"/>
  <c r="J1305" i="36"/>
  <c r="J1289" i="36"/>
  <c r="J1262" i="36"/>
  <c r="V1266" i="36"/>
  <c r="AR1250" i="36"/>
  <c r="AH1268" i="36"/>
  <c r="AF1252" i="36"/>
  <c r="V1105" i="36"/>
  <c r="V1089" i="36"/>
  <c r="V1073" i="36"/>
  <c r="L1103" i="36"/>
  <c r="L1087" i="36"/>
  <c r="L1071" i="36"/>
  <c r="N1109" i="36"/>
  <c r="N1093" i="36"/>
  <c r="N1077" i="36"/>
  <c r="T1107" i="36"/>
  <c r="T1091" i="36"/>
  <c r="T1075" i="36"/>
  <c r="X1541" i="36"/>
  <c r="AJ1541" i="36"/>
  <c r="AP1541" i="36"/>
  <c r="R1541" i="36"/>
  <c r="V1509" i="36"/>
  <c r="AH1509" i="36"/>
  <c r="AN1509" i="36"/>
  <c r="AX1509" i="36"/>
  <c r="AZ1509" i="36"/>
  <c r="R1509" i="36"/>
  <c r="L1509" i="36"/>
  <c r="X1477" i="36"/>
  <c r="Z1477" i="36"/>
  <c r="T1477" i="36"/>
  <c r="P1477" i="36"/>
  <c r="AD1477" i="36"/>
  <c r="AJ1477" i="36"/>
  <c r="AP1477" i="36"/>
  <c r="L1548" i="36"/>
  <c r="BB1548" i="36"/>
  <c r="BC1548" i="36" s="1"/>
  <c r="L1532" i="36"/>
  <c r="BB1532" i="36"/>
  <c r="BC1532" i="36" s="1"/>
  <c r="H1532" i="36"/>
  <c r="J1516" i="36"/>
  <c r="V1516" i="36"/>
  <c r="X1516" i="36"/>
  <c r="AL1516" i="36"/>
  <c r="H1516" i="36"/>
  <c r="BB1516" i="36"/>
  <c r="BC1516" i="36" s="1"/>
  <c r="P1516" i="36"/>
  <c r="L1500" i="36"/>
  <c r="Z1500" i="36"/>
  <c r="AP1500" i="36"/>
  <c r="X1500" i="36"/>
  <c r="AZ1500" i="36"/>
  <c r="J1500" i="36"/>
  <c r="H1500" i="36"/>
  <c r="AR1484" i="36"/>
  <c r="R1484" i="36"/>
  <c r="AN1484" i="36"/>
  <c r="AF1484" i="36"/>
  <c r="AX1484" i="36"/>
  <c r="AT1484" i="36"/>
  <c r="AL1468" i="36"/>
  <c r="J1468" i="36"/>
  <c r="AV1468" i="36"/>
  <c r="Z1468" i="36"/>
  <c r="AB1468" i="36"/>
  <c r="L1468" i="36"/>
  <c r="BB1468" i="36"/>
  <c r="R1554" i="36"/>
  <c r="AB1554" i="36"/>
  <c r="AD1554" i="36"/>
  <c r="AV1554" i="36"/>
  <c r="R1538" i="36"/>
  <c r="AB1538" i="36"/>
  <c r="AD1538" i="36"/>
  <c r="AF1538" i="36"/>
  <c r="R1522" i="36"/>
  <c r="AT1522" i="36"/>
  <c r="AB1522" i="36"/>
  <c r="N1522" i="36"/>
  <c r="T1522" i="36"/>
  <c r="AD1522" i="36"/>
  <c r="AF1522" i="36"/>
  <c r="T1506" i="36"/>
  <c r="P1506" i="36"/>
  <c r="R1506" i="36"/>
  <c r="AF1506" i="36"/>
  <c r="AH1506" i="36"/>
  <c r="AV1506" i="36"/>
  <c r="AP1506" i="36"/>
  <c r="R1490" i="36"/>
  <c r="AT1490" i="36"/>
  <c r="P1490" i="36"/>
  <c r="N1490" i="36"/>
  <c r="AF1490" i="36"/>
  <c r="AD1490" i="36"/>
  <c r="AV1490" i="36"/>
  <c r="AJ1474" i="36"/>
  <c r="T1474" i="36"/>
  <c r="AL1474" i="36"/>
  <c r="AP1474" i="36"/>
  <c r="J1474" i="36"/>
  <c r="P1474" i="36"/>
  <c r="BB1474" i="36"/>
  <c r="BC1474" i="36" s="1"/>
  <c r="L1536" i="36"/>
  <c r="H1536" i="36"/>
  <c r="N1527" i="36"/>
  <c r="X1527" i="36"/>
  <c r="J1527" i="36"/>
  <c r="AZ1527" i="36"/>
  <c r="Z1527" i="36"/>
  <c r="L1527" i="36"/>
  <c r="AP1527" i="36"/>
  <c r="AJ1518" i="36"/>
  <c r="P1518" i="36"/>
  <c r="Z1518" i="36"/>
  <c r="AF1518" i="36"/>
  <c r="AP1518" i="36"/>
  <c r="AV1518" i="36"/>
  <c r="BB1518" i="36"/>
  <c r="BC1518" i="36" s="1"/>
  <c r="J1504" i="36"/>
  <c r="BB1504" i="36"/>
  <c r="BC1504" i="36" s="1"/>
  <c r="AJ1504" i="36"/>
  <c r="V1504" i="36"/>
  <c r="L1504" i="36"/>
  <c r="AL1504" i="36"/>
  <c r="H1504" i="36"/>
  <c r="N1495" i="36"/>
  <c r="Z1495" i="36"/>
  <c r="AZ1495" i="36"/>
  <c r="AP1495" i="36"/>
  <c r="P1495" i="36"/>
  <c r="J1495" i="36"/>
  <c r="AB1495" i="36"/>
  <c r="V1472" i="36"/>
  <c r="BB1472" i="36"/>
  <c r="BC1472" i="36" s="1"/>
  <c r="R1472" i="36"/>
  <c r="AH1472" i="36"/>
  <c r="AP1472" i="36"/>
  <c r="N1472" i="36"/>
  <c r="AN1472" i="36"/>
  <c r="P1463" i="36"/>
  <c r="BB1463" i="36"/>
  <c r="BC1463" i="36" s="1"/>
  <c r="AV1463" i="36"/>
  <c r="AX1463" i="36"/>
  <c r="AH1463" i="36"/>
  <c r="N1463" i="36"/>
  <c r="AZ1463" i="36"/>
  <c r="V1108" i="36"/>
  <c r="AP1108" i="36"/>
  <c r="L1108" i="36"/>
  <c r="J1108" i="36"/>
  <c r="AB1108" i="36"/>
  <c r="AR1108" i="36"/>
  <c r="J1140" i="36"/>
  <c r="AL1140" i="36"/>
  <c r="H1140" i="36"/>
  <c r="BB1140" i="36"/>
  <c r="BC1140" i="36" s="1"/>
  <c r="X1140" i="36"/>
  <c r="V1140" i="36"/>
  <c r="AN1140" i="36"/>
  <c r="Z1094" i="36"/>
  <c r="AN1094" i="36"/>
  <c r="H1094" i="36"/>
  <c r="V1112" i="36"/>
  <c r="AX1112" i="36"/>
  <c r="T1112" i="36"/>
  <c r="R1112" i="36"/>
  <c r="AJ1112" i="36"/>
  <c r="AZ1112" i="36"/>
  <c r="AZ1122" i="36"/>
  <c r="R1122" i="36"/>
  <c r="AF1122" i="36"/>
  <c r="AX1122" i="36"/>
  <c r="Z1102" i="36"/>
  <c r="AN1102" i="36"/>
  <c r="H1102" i="36"/>
  <c r="AZ1098" i="36"/>
  <c r="R1098" i="36"/>
  <c r="AT1590" i="36"/>
  <c r="AT1582" i="36"/>
  <c r="P1579" i="36"/>
  <c r="AT1578" i="36"/>
  <c r="X1576" i="36"/>
  <c r="AJ1574" i="36"/>
  <c r="J1574" i="36"/>
  <c r="AZ1573" i="36"/>
  <c r="N1572" i="36"/>
  <c r="AB1570" i="36"/>
  <c r="AZ1569" i="36"/>
  <c r="H1568" i="36"/>
  <c r="AN1568" i="36"/>
  <c r="X1567" i="36"/>
  <c r="AT1566" i="36"/>
  <c r="Z1565" i="36"/>
  <c r="AJ1565" i="36"/>
  <c r="BB1564" i="36"/>
  <c r="BC1564" i="36" s="1"/>
  <c r="T1563" i="36"/>
  <c r="Z1563" i="36"/>
  <c r="T1562" i="36"/>
  <c r="N1562" i="36"/>
  <c r="L1559" i="36"/>
  <c r="Z1559" i="36"/>
  <c r="AV1558" i="36"/>
  <c r="J1558" i="36"/>
  <c r="AT1554" i="36"/>
  <c r="X1552" i="36"/>
  <c r="N1548" i="36"/>
  <c r="AP1543" i="36"/>
  <c r="AD1541" i="36"/>
  <c r="H1540" i="36"/>
  <c r="AT1538" i="36"/>
  <c r="V1301" i="36"/>
  <c r="V1285" i="36"/>
  <c r="X1533" i="36"/>
  <c r="AJ1533" i="36"/>
  <c r="Z1533" i="36"/>
  <c r="AZ1533" i="36"/>
  <c r="R1533" i="36"/>
  <c r="T1533" i="36"/>
  <c r="AD1533" i="36"/>
  <c r="X1501" i="36"/>
  <c r="V1501" i="36"/>
  <c r="T1501" i="36"/>
  <c r="AL1501" i="36"/>
  <c r="AJ1501" i="36"/>
  <c r="BB1501" i="36"/>
  <c r="BC1501" i="36" s="1"/>
  <c r="AZ1501" i="36"/>
  <c r="BB1469" i="36"/>
  <c r="BC1469" i="36" s="1"/>
  <c r="Z1469" i="36"/>
  <c r="AV1469" i="36"/>
  <c r="AZ1469" i="36"/>
  <c r="AJ1469" i="36"/>
  <c r="H1469" i="36"/>
  <c r="N1547" i="36"/>
  <c r="Z1547" i="36"/>
  <c r="AJ1547" i="36"/>
  <c r="P1547" i="36"/>
  <c r="N1531" i="36"/>
  <c r="P1531" i="36"/>
  <c r="J1531" i="36"/>
  <c r="AB1531" i="36"/>
  <c r="Z1531" i="36"/>
  <c r="T1531" i="36"/>
  <c r="AP1531" i="36"/>
  <c r="N1515" i="36"/>
  <c r="P1515" i="36"/>
  <c r="J1515" i="36"/>
  <c r="AB1515" i="36"/>
  <c r="Z1515" i="36"/>
  <c r="T1515" i="36"/>
  <c r="AP1515" i="36"/>
  <c r="N1499" i="36"/>
  <c r="Z1499" i="36"/>
  <c r="AV1499" i="36"/>
  <c r="AP1499" i="36"/>
  <c r="L1499" i="36"/>
  <c r="J1499" i="36"/>
  <c r="AN1499" i="36"/>
  <c r="J1483" i="36"/>
  <c r="AV1483" i="36"/>
  <c r="R1483" i="36"/>
  <c r="AF1483" i="36"/>
  <c r="AX1483" i="36"/>
  <c r="AR1483" i="36"/>
  <c r="X1483" i="36"/>
  <c r="AX1467" i="36"/>
  <c r="N1467" i="36"/>
  <c r="V1467" i="36"/>
  <c r="H1467" i="36"/>
  <c r="AV1467" i="36"/>
  <c r="AF1467" i="36"/>
  <c r="X1553" i="36"/>
  <c r="AZ1553" i="36"/>
  <c r="T1553" i="36"/>
  <c r="AL1553" i="36"/>
  <c r="X1537" i="36"/>
  <c r="AZ1537" i="36"/>
  <c r="T1537" i="36"/>
  <c r="AL1537" i="36"/>
  <c r="X1521" i="36"/>
  <c r="AJ1521" i="36"/>
  <c r="AX1521" i="36"/>
  <c r="AZ1521" i="36"/>
  <c r="J1521" i="36"/>
  <c r="T1521" i="36"/>
  <c r="AL1521" i="36"/>
  <c r="X1505" i="36"/>
  <c r="J1505" i="36"/>
  <c r="T1505" i="36"/>
  <c r="AL1505" i="36"/>
  <c r="AJ1505" i="36"/>
  <c r="AX1505" i="36"/>
  <c r="AZ1505" i="36"/>
  <c r="X1489" i="36"/>
  <c r="AJ1489" i="36"/>
  <c r="AX1489" i="36"/>
  <c r="J1489" i="36"/>
  <c r="AL1489" i="36"/>
  <c r="T1489" i="36"/>
  <c r="AZ1489" i="36"/>
  <c r="R1473" i="36"/>
  <c r="AD1473" i="36"/>
  <c r="AX1473" i="36"/>
  <c r="H1473" i="36"/>
  <c r="AZ1473" i="36"/>
  <c r="X1473" i="36"/>
  <c r="AT1473" i="36"/>
  <c r="N1535" i="36"/>
  <c r="J1535" i="36"/>
  <c r="AZ1535" i="36"/>
  <c r="AP1535" i="36"/>
  <c r="AH1526" i="36"/>
  <c r="AT1526" i="36"/>
  <c r="AJ1526" i="36"/>
  <c r="N1526" i="36"/>
  <c r="AV1526" i="36"/>
  <c r="J1512" i="36"/>
  <c r="BB1512" i="36"/>
  <c r="BC1512" i="36" s="1"/>
  <c r="L1512" i="36"/>
  <c r="V1512" i="36"/>
  <c r="T1512" i="36"/>
  <c r="AL1512" i="36"/>
  <c r="H1512" i="36"/>
  <c r="N1503" i="36"/>
  <c r="Z1503" i="36"/>
  <c r="L1503" i="36"/>
  <c r="AP1503" i="36"/>
  <c r="X1503" i="36"/>
  <c r="J1503" i="36"/>
  <c r="AZ1503" i="36"/>
  <c r="AX1494" i="36"/>
  <c r="N1494" i="36"/>
  <c r="AF1494" i="36"/>
  <c r="AD1494" i="36"/>
  <c r="AV1494" i="36"/>
  <c r="AT1494" i="36"/>
  <c r="P1494" i="36"/>
  <c r="AZ1480" i="36"/>
  <c r="AV1480" i="36"/>
  <c r="V1480" i="36"/>
  <c r="AH1480" i="36"/>
  <c r="X1480" i="36"/>
  <c r="AL1480" i="36"/>
  <c r="AJ1480" i="36"/>
  <c r="J1471" i="36"/>
  <c r="R1471" i="36"/>
  <c r="AJ1471" i="36"/>
  <c r="AR1471" i="36"/>
  <c r="AL1471" i="36"/>
  <c r="P1471" i="36"/>
  <c r="AD1471" i="36"/>
  <c r="V1100" i="36"/>
  <c r="AP1100" i="36"/>
  <c r="L1100" i="36"/>
  <c r="J1100" i="36"/>
  <c r="AB1100" i="36"/>
  <c r="AR1100" i="36"/>
  <c r="X1068" i="36"/>
  <c r="AR1068" i="36"/>
  <c r="N1068" i="36"/>
  <c r="L1068" i="36"/>
  <c r="AD1068" i="36"/>
  <c r="AB1068" i="36"/>
  <c r="AT1068" i="36"/>
  <c r="T1138" i="36"/>
  <c r="AF1138" i="36"/>
  <c r="AX1138" i="36"/>
  <c r="AV1138" i="36"/>
  <c r="R1138" i="36"/>
  <c r="P1138" i="36"/>
  <c r="AH1138" i="36"/>
  <c r="AZ1146" i="36"/>
  <c r="R1146" i="36"/>
  <c r="V1104" i="36"/>
  <c r="R1104" i="36"/>
  <c r="AJ1104" i="36"/>
  <c r="AZ1104" i="36"/>
  <c r="AX1104" i="36"/>
  <c r="T1104" i="36"/>
  <c r="V1072" i="36"/>
  <c r="R1072" i="36"/>
  <c r="AJ1072" i="36"/>
  <c r="AZ1072" i="36"/>
  <c r="AX1072" i="36"/>
  <c r="T1072" i="36"/>
  <c r="AZ1106" i="36"/>
  <c r="R1106" i="36"/>
  <c r="AZ1074" i="36"/>
  <c r="AX1074" i="36"/>
  <c r="R1074" i="36"/>
  <c r="T1126" i="36"/>
  <c r="R1126" i="36"/>
  <c r="Z1070" i="36"/>
  <c r="H1070" i="36"/>
  <c r="AD1590" i="36"/>
  <c r="AX1590" i="36"/>
  <c r="AP1584" i="36"/>
  <c r="AJ1582" i="36"/>
  <c r="AD1582" i="36"/>
  <c r="AN1580" i="36"/>
  <c r="AP1579" i="36"/>
  <c r="AV1578" i="36"/>
  <c r="AD1578" i="36"/>
  <c r="AP1573" i="36"/>
  <c r="AJ1573" i="36"/>
  <c r="AT1570" i="36"/>
  <c r="AX1569" i="36"/>
  <c r="AJ1569" i="36"/>
  <c r="AT1568" i="36"/>
  <c r="X1568" i="36"/>
  <c r="AP1567" i="36"/>
  <c r="X1566" i="36"/>
  <c r="AD1566" i="36"/>
  <c r="AD1565" i="36"/>
  <c r="T1565" i="36"/>
  <c r="Z1564" i="36"/>
  <c r="AB1563" i="36"/>
  <c r="J1563" i="36"/>
  <c r="AB1562" i="36"/>
  <c r="AZ1559" i="36"/>
  <c r="J1559" i="36"/>
  <c r="AJ1558" i="36"/>
  <c r="N1554" i="36"/>
  <c r="AJ1553" i="36"/>
  <c r="J1550" i="36"/>
  <c r="AT1550" i="36"/>
  <c r="N1550" i="36"/>
  <c r="AV1550" i="36"/>
  <c r="AB1547" i="36"/>
  <c r="AZ1541" i="36"/>
  <c r="N1538" i="36"/>
  <c r="AJ1537" i="36"/>
  <c r="L1535" i="36"/>
  <c r="AD1297" i="36"/>
  <c r="AR1281" i="36"/>
  <c r="V1270" i="36"/>
  <c r="T1254" i="36"/>
  <c r="AZ1258" i="36"/>
  <c r="AP1249" i="36"/>
  <c r="AV1260" i="36"/>
  <c r="V1113" i="36"/>
  <c r="V1097" i="36"/>
  <c r="V1081" i="36"/>
  <c r="L1111" i="36"/>
  <c r="L1095" i="36"/>
  <c r="L1079" i="36"/>
  <c r="N1101" i="36"/>
  <c r="N1085" i="36"/>
  <c r="P1069" i="36"/>
  <c r="T1099" i="36"/>
  <c r="T1083" i="36"/>
  <c r="R1067" i="36"/>
  <c r="X1557" i="36"/>
  <c r="AZ1557" i="36"/>
  <c r="T1557" i="36"/>
  <c r="AD1557" i="36"/>
  <c r="X1525" i="36"/>
  <c r="AJ1525" i="36"/>
  <c r="AP1525" i="36"/>
  <c r="AZ1525" i="36"/>
  <c r="R1525" i="36"/>
  <c r="T1525" i="36"/>
  <c r="AD1525" i="36"/>
  <c r="X1493" i="36"/>
  <c r="V1493" i="36"/>
  <c r="T1493" i="36"/>
  <c r="AH1493" i="36"/>
  <c r="AJ1493" i="36"/>
  <c r="AT1493" i="36"/>
  <c r="AZ1493" i="36"/>
  <c r="J1508" i="36"/>
  <c r="V1508" i="36"/>
  <c r="AJ1508" i="36"/>
  <c r="AL1508" i="36"/>
  <c r="H1508" i="36"/>
  <c r="BB1508" i="36"/>
  <c r="BC1508" i="36" s="1"/>
  <c r="X1508" i="36"/>
  <c r="L1492" i="36"/>
  <c r="J1492" i="36"/>
  <c r="Z1492" i="36"/>
  <c r="X1492" i="36"/>
  <c r="AP1492" i="36"/>
  <c r="AN1492" i="36"/>
  <c r="H1492" i="36"/>
  <c r="AJ1476" i="36"/>
  <c r="AZ1476" i="36"/>
  <c r="X1476" i="36"/>
  <c r="Z1476" i="36"/>
  <c r="AT1476" i="36"/>
  <c r="AL1476" i="36"/>
  <c r="AV1476" i="36"/>
  <c r="R1546" i="36"/>
  <c r="N1546" i="36"/>
  <c r="T1546" i="36"/>
  <c r="AT1546" i="36"/>
  <c r="R1530" i="36"/>
  <c r="AT1530" i="36"/>
  <c r="AB1530" i="36"/>
  <c r="N1530" i="36"/>
  <c r="T1530" i="36"/>
  <c r="AD1530" i="36"/>
  <c r="AF1530" i="36"/>
  <c r="T1514" i="36"/>
  <c r="AV1514" i="36"/>
  <c r="AX1514" i="36"/>
  <c r="P1514" i="36"/>
  <c r="J1514" i="36"/>
  <c r="AF1514" i="36"/>
  <c r="V1514" i="36"/>
  <c r="R1498" i="36"/>
  <c r="N1498" i="36"/>
  <c r="AF1498" i="36"/>
  <c r="AD1498" i="36"/>
  <c r="AV1498" i="36"/>
  <c r="AT1498" i="36"/>
  <c r="P1498" i="36"/>
  <c r="AF1482" i="36"/>
  <c r="AN1482" i="36"/>
  <c r="AX1482" i="36"/>
  <c r="AD1482" i="36"/>
  <c r="T1482" i="36"/>
  <c r="AV1482" i="36"/>
  <c r="N1482" i="36"/>
  <c r="BB1466" i="36"/>
  <c r="AT1466" i="36"/>
  <c r="AH1466" i="36"/>
  <c r="J1466" i="36"/>
  <c r="AJ1466" i="36"/>
  <c r="T1466" i="36"/>
  <c r="AB1466" i="36"/>
  <c r="L1552" i="36"/>
  <c r="H1552" i="36"/>
  <c r="AH1552" i="36"/>
  <c r="N1543" i="36"/>
  <c r="Z1543" i="36"/>
  <c r="AB1543" i="36"/>
  <c r="X1543" i="36"/>
  <c r="AH1534" i="36"/>
  <c r="AT1534" i="36"/>
  <c r="AJ1534" i="36"/>
  <c r="N1534" i="36"/>
  <c r="X1534" i="36"/>
  <c r="J1520" i="36"/>
  <c r="V1520" i="36"/>
  <c r="AB1520" i="36"/>
  <c r="AL1520" i="36"/>
  <c r="H1520" i="36"/>
  <c r="AV1520" i="36"/>
  <c r="L1520" i="36"/>
  <c r="P1511" i="36"/>
  <c r="AB1511" i="36"/>
  <c r="V1511" i="36"/>
  <c r="AR1511" i="36"/>
  <c r="AH1511" i="36"/>
  <c r="L1511" i="36"/>
  <c r="AT1511" i="36"/>
  <c r="AZ1502" i="36"/>
  <c r="P1502" i="36"/>
  <c r="N1502" i="36"/>
  <c r="Z1502" i="36"/>
  <c r="AV1502" i="36"/>
  <c r="BB1502" i="36"/>
  <c r="BC1502" i="36" s="1"/>
  <c r="L1488" i="36"/>
  <c r="X1488" i="36"/>
  <c r="AP1488" i="36"/>
  <c r="J1488" i="36"/>
  <c r="H1488" i="36"/>
  <c r="AN1488" i="36"/>
  <c r="Z1488" i="36"/>
  <c r="R1479" i="36"/>
  <c r="N1479" i="36"/>
  <c r="AJ1479" i="36"/>
  <c r="V1479" i="36"/>
  <c r="AZ1479" i="36"/>
  <c r="AN1479" i="36"/>
  <c r="Z1479" i="36"/>
  <c r="N1470" i="36"/>
  <c r="AT1470" i="36"/>
  <c r="AH1470" i="36"/>
  <c r="J1470" i="36"/>
  <c r="AJ1470" i="36"/>
  <c r="AB1470" i="36"/>
  <c r="R829" i="36"/>
  <c r="T830" i="36"/>
  <c r="X1124" i="36"/>
  <c r="H1124" i="36"/>
  <c r="V1092" i="36"/>
  <c r="AP1092" i="36"/>
  <c r="L1092" i="36"/>
  <c r="J1092" i="36"/>
  <c r="AB1092" i="36"/>
  <c r="J1136" i="36"/>
  <c r="AL1136" i="36"/>
  <c r="H1136" i="36"/>
  <c r="BB1136" i="36"/>
  <c r="BC1136" i="36" s="1"/>
  <c r="X1136" i="36"/>
  <c r="V1136" i="36"/>
  <c r="AN1136" i="36"/>
  <c r="V1096" i="36"/>
  <c r="R1096" i="36"/>
  <c r="AJ1096" i="36"/>
  <c r="AH1096" i="36"/>
  <c r="AZ1096" i="36"/>
  <c r="AX1096" i="36"/>
  <c r="T1096" i="36"/>
  <c r="AZ1082" i="36"/>
  <c r="R1082" i="36"/>
  <c r="AJ1130" i="36"/>
  <c r="R1130" i="36"/>
  <c r="AL1090" i="36"/>
  <c r="R1090" i="36"/>
  <c r="L1590" i="36"/>
  <c r="AN1590" i="36"/>
  <c r="AD1584" i="36"/>
  <c r="AR1582" i="36"/>
  <c r="N1582" i="36"/>
  <c r="AZ1579" i="36"/>
  <c r="Z1579" i="36"/>
  <c r="T1578" i="36"/>
  <c r="N1578" i="36"/>
  <c r="AT1576" i="36"/>
  <c r="X1574" i="36"/>
  <c r="AD1574" i="36"/>
  <c r="AD1573" i="36"/>
  <c r="T1573" i="36"/>
  <c r="AF1570" i="36"/>
  <c r="AD1570" i="36"/>
  <c r="AL1569" i="36"/>
  <c r="T1569" i="36"/>
  <c r="AH1568" i="36"/>
  <c r="L1567" i="36"/>
  <c r="Z1567" i="36"/>
  <c r="AV1566" i="36"/>
  <c r="R1565" i="36"/>
  <c r="N1564" i="36"/>
  <c r="P1563" i="36"/>
  <c r="AT1562" i="36"/>
  <c r="X1559" i="36"/>
  <c r="AT1558" i="36"/>
  <c r="R1557" i="36"/>
  <c r="X1550" i="36"/>
  <c r="AP1547" i="36"/>
  <c r="AB1546" i="36"/>
  <c r="AN1544" i="36"/>
  <c r="T1541" i="36"/>
  <c r="X1535" i="36"/>
  <c r="AD1534" i="36"/>
  <c r="AD1526" i="36"/>
  <c r="AV1486" i="36"/>
  <c r="BB1590" i="36"/>
  <c r="BC1590" i="36" s="1"/>
  <c r="AN1584" i="36"/>
  <c r="AF1582" i="36"/>
  <c r="AB1579" i="36"/>
  <c r="J1579" i="36"/>
  <c r="AB1578" i="36"/>
  <c r="R1573" i="36"/>
  <c r="T1570" i="36"/>
  <c r="N1570" i="36"/>
  <c r="J1569" i="36"/>
  <c r="V1568" i="36"/>
  <c r="AZ1567" i="36"/>
  <c r="J1567" i="36"/>
  <c r="AJ1566" i="36"/>
  <c r="R1566" i="36"/>
  <c r="AZ1565" i="36"/>
  <c r="H1564" i="36"/>
  <c r="X1564" i="36"/>
  <c r="AP1563" i="36"/>
  <c r="P1562" i="36"/>
  <c r="AD1562" i="36"/>
  <c r="AP1559" i="36"/>
  <c r="AN1558" i="36"/>
  <c r="N1558" i="36"/>
  <c r="AJ1557" i="36"/>
  <c r="T1554" i="36"/>
  <c r="R1553" i="36"/>
  <c r="AT1552" i="36"/>
  <c r="AJ1550" i="36"/>
  <c r="H1548" i="36"/>
  <c r="J1547" i="36"/>
  <c r="AD1546" i="36"/>
  <c r="AZ1543" i="36"/>
  <c r="R1542" i="36"/>
  <c r="T1538" i="36"/>
  <c r="AX1537" i="36"/>
  <c r="AT1536" i="36"/>
  <c r="Z1535" i="36"/>
  <c r="AD1558" i="36"/>
  <c r="V1536" i="36"/>
  <c r="N1532" i="36"/>
  <c r="X1526" i="36"/>
  <c r="T1518" i="36"/>
  <c r="T1502" i="36"/>
  <c r="R1494" i="36"/>
  <c r="V1486" i="36"/>
  <c r="AH1112" i="36"/>
  <c r="AX1486" i="36"/>
  <c r="V1144" i="36"/>
  <c r="V1132" i="36"/>
  <c r="V1128" i="36"/>
  <c r="V1124" i="36"/>
  <c r="X1102" i="36"/>
  <c r="X1094" i="36"/>
  <c r="X1086" i="36"/>
  <c r="X1078" i="36"/>
  <c r="X1070" i="36"/>
  <c r="N1556" i="36"/>
  <c r="X1540" i="36"/>
  <c r="R1534" i="36"/>
  <c r="R1526" i="36"/>
  <c r="X1524" i="36"/>
  <c r="D143" i="37"/>
  <c r="T1510" i="36"/>
  <c r="AF1502" i="36"/>
  <c r="T1470" i="36"/>
  <c r="Z1108" i="36"/>
  <c r="Z1100" i="36"/>
  <c r="Z1092" i="36"/>
  <c r="X1486" i="36"/>
  <c r="AF1486" i="36"/>
  <c r="AP1486" i="36"/>
  <c r="BB1486" i="36"/>
  <c r="BC1486" i="36" s="1"/>
  <c r="P1146" i="36"/>
  <c r="P1130" i="36"/>
  <c r="P1126" i="36"/>
  <c r="P1122" i="36"/>
  <c r="P1106" i="36"/>
  <c r="P1098" i="36"/>
  <c r="P1090" i="36"/>
  <c r="P1082" i="36"/>
  <c r="P1074" i="36"/>
  <c r="AV1478" i="36"/>
  <c r="AV1146" i="36"/>
  <c r="BB1144" i="36"/>
  <c r="BC1144" i="36" s="1"/>
  <c r="BB1132" i="36"/>
  <c r="BC1132" i="36" s="1"/>
  <c r="AV1130" i="36"/>
  <c r="BB1128" i="36"/>
  <c r="BC1128" i="36" s="1"/>
  <c r="AV1126" i="36"/>
  <c r="BB1124" i="36"/>
  <c r="BC1124" i="36" s="1"/>
  <c r="AV1122" i="36"/>
  <c r="AH1106" i="36"/>
  <c r="J1104" i="36"/>
  <c r="J1102" i="36"/>
  <c r="AH1098" i="36"/>
  <c r="J1096" i="36"/>
  <c r="J1094" i="36"/>
  <c r="AR1092" i="36"/>
  <c r="AH1090" i="36"/>
  <c r="AP1086" i="36"/>
  <c r="AH1082" i="36"/>
  <c r="AP1078" i="36"/>
  <c r="AH1074" i="36"/>
  <c r="J1072" i="36"/>
  <c r="J1070" i="36"/>
  <c r="AX1146" i="36"/>
  <c r="AF1146" i="36"/>
  <c r="H1144" i="36"/>
  <c r="AL1144" i="36"/>
  <c r="H1132" i="36"/>
  <c r="AL1132" i="36"/>
  <c r="AX1130" i="36"/>
  <c r="AF1130" i="36"/>
  <c r="H1128" i="36"/>
  <c r="AL1128" i="36"/>
  <c r="AX1126" i="36"/>
  <c r="AF1126" i="36"/>
  <c r="AL1124" i="36"/>
  <c r="J1120" i="36"/>
  <c r="J1116" i="36"/>
  <c r="T1106" i="36"/>
  <c r="T1098" i="36"/>
  <c r="T1090" i="36"/>
  <c r="L1086" i="36"/>
  <c r="T1082" i="36"/>
  <c r="L1078" i="36"/>
  <c r="T1074" i="36"/>
  <c r="AN1070" i="36"/>
  <c r="L1064" i="36"/>
  <c r="L1052" i="36"/>
  <c r="J1044" i="36"/>
  <c r="AH1040" i="36"/>
  <c r="N1036" i="36"/>
  <c r="J1032" i="36"/>
  <c r="V1028" i="36"/>
  <c r="AZ1024" i="36"/>
  <c r="J1016" i="36"/>
  <c r="AL1012" i="36"/>
  <c r="AF1008" i="36"/>
  <c r="BB1004" i="36"/>
  <c r="BC1004" i="36" s="1"/>
  <c r="AT1000" i="36"/>
  <c r="BB1470" i="36"/>
  <c r="AH1146" i="36"/>
  <c r="AN1144" i="36"/>
  <c r="AN1132" i="36"/>
  <c r="AH1130" i="36"/>
  <c r="AN1128" i="36"/>
  <c r="AH1126" i="36"/>
  <c r="AN1124" i="36"/>
  <c r="AH1122" i="36"/>
  <c r="J1112" i="36"/>
  <c r="N1108" i="36"/>
  <c r="AV1106" i="36"/>
  <c r="AH1104" i="36"/>
  <c r="AP1102" i="36"/>
  <c r="N1100" i="36"/>
  <c r="AV1098" i="36"/>
  <c r="AP1094" i="36"/>
  <c r="N1092" i="36"/>
  <c r="AV1090" i="36"/>
  <c r="J1088" i="36"/>
  <c r="J1086" i="36"/>
  <c r="N1084" i="36"/>
  <c r="AV1082" i="36"/>
  <c r="J1080" i="36"/>
  <c r="J1078" i="36"/>
  <c r="N1076" i="36"/>
  <c r="AV1074" i="36"/>
  <c r="AH1072" i="36"/>
  <c r="AP1070" i="36"/>
  <c r="P1068" i="36"/>
  <c r="T1146" i="36"/>
  <c r="J1144" i="36"/>
  <c r="J1132" i="36"/>
  <c r="T1130" i="36"/>
  <c r="J1128" i="36"/>
  <c r="J1124" i="36"/>
  <c r="T1122" i="36"/>
  <c r="T1118" i="36"/>
  <c r="T1114" i="36"/>
  <c r="L1110" i="36"/>
  <c r="AX1106" i="36"/>
  <c r="AF1106" i="36"/>
  <c r="L1102" i="36"/>
  <c r="AX1098" i="36"/>
  <c r="AF1098" i="36"/>
  <c r="L1094" i="36"/>
  <c r="AX1090" i="36"/>
  <c r="AF1090" i="36"/>
  <c r="H1086" i="36"/>
  <c r="AN1086" i="36"/>
  <c r="AX1082" i="36"/>
  <c r="AF1082" i="36"/>
  <c r="H1078" i="36"/>
  <c r="AN1078" i="36"/>
  <c r="AF1074" i="36"/>
  <c r="L1070" i="36"/>
  <c r="R1066" i="36"/>
  <c r="R1054" i="36"/>
  <c r="J1046" i="36"/>
  <c r="J1042" i="36"/>
  <c r="J1038" i="36"/>
  <c r="N1034" i="36"/>
  <c r="R1030" i="36"/>
  <c r="J1026" i="36"/>
  <c r="J1022" i="36"/>
  <c r="AD1018" i="36"/>
  <c r="AX1010" i="36"/>
  <c r="J1006" i="36"/>
  <c r="AX1002" i="36"/>
  <c r="T998" i="36"/>
  <c r="R838" i="36"/>
  <c r="X1748" i="36"/>
  <c r="AN1748" i="36"/>
  <c r="J1748" i="36"/>
  <c r="Z1748" i="36"/>
  <c r="AP1748" i="36"/>
  <c r="H1748" i="36"/>
  <c r="L1748" i="36"/>
  <c r="AB1748" i="36"/>
  <c r="AR1748" i="36"/>
  <c r="N1748" i="36"/>
  <c r="AD1748" i="36"/>
  <c r="AT1748" i="36"/>
  <c r="P1748" i="36"/>
  <c r="AF1748" i="36"/>
  <c r="AV1748" i="36"/>
  <c r="R1748" i="36"/>
  <c r="AH1748" i="36"/>
  <c r="AX1748" i="36"/>
  <c r="T1748" i="36"/>
  <c r="AJ1748" i="36"/>
  <c r="AZ1748" i="36"/>
  <c r="V1748" i="36"/>
  <c r="AL1748" i="36"/>
  <c r="BB1748" i="36"/>
  <c r="BC1748" i="36" s="1"/>
  <c r="V1716" i="36"/>
  <c r="AL1716" i="36"/>
  <c r="BB1716" i="36"/>
  <c r="BC1716" i="36" s="1"/>
  <c r="X1716" i="36"/>
  <c r="AZ1716" i="36"/>
  <c r="H1716" i="36"/>
  <c r="J1716" i="36"/>
  <c r="Z1716" i="36"/>
  <c r="AP1716" i="36"/>
  <c r="L1716" i="36"/>
  <c r="AN1716" i="36"/>
  <c r="AV1716" i="36"/>
  <c r="N1716" i="36"/>
  <c r="AD1716" i="36"/>
  <c r="AT1716" i="36"/>
  <c r="AB1716" i="36"/>
  <c r="T1716" i="36"/>
  <c r="P1716" i="36"/>
  <c r="R1716" i="36"/>
  <c r="AH1716" i="36"/>
  <c r="AX1716" i="36"/>
  <c r="AR1716" i="36"/>
  <c r="AJ1716" i="36"/>
  <c r="AF1716" i="36"/>
  <c r="J1684" i="36"/>
  <c r="Z1684" i="36"/>
  <c r="AP1684" i="36"/>
  <c r="X1684" i="36"/>
  <c r="AN1684" i="36"/>
  <c r="H1684" i="36"/>
  <c r="N1684" i="36"/>
  <c r="AD1684" i="36"/>
  <c r="AT1684" i="36"/>
  <c r="L1684" i="36"/>
  <c r="AB1684" i="36"/>
  <c r="AR1684" i="36"/>
  <c r="R1684" i="36"/>
  <c r="AH1684" i="36"/>
  <c r="AX1684" i="36"/>
  <c r="P1684" i="36"/>
  <c r="AF1684" i="36"/>
  <c r="AV1684" i="36"/>
  <c r="V1684" i="36"/>
  <c r="AL1684" i="36"/>
  <c r="BB1684" i="36"/>
  <c r="BC1684" i="36" s="1"/>
  <c r="T1684" i="36"/>
  <c r="AJ1684" i="36"/>
  <c r="AZ1684" i="36"/>
  <c r="R1647" i="36"/>
  <c r="AH1647" i="36"/>
  <c r="AX1647" i="36"/>
  <c r="AR1647" i="36"/>
  <c r="AJ1647" i="36"/>
  <c r="AV1647" i="36"/>
  <c r="V1647" i="36"/>
  <c r="AL1647" i="36"/>
  <c r="BB1647" i="36"/>
  <c r="BC1647" i="36" s="1"/>
  <c r="X1647" i="36"/>
  <c r="AZ1647" i="36"/>
  <c r="H1647" i="36"/>
  <c r="J1647" i="36"/>
  <c r="Z1647" i="36"/>
  <c r="AP1647" i="36"/>
  <c r="L1647" i="36"/>
  <c r="AN1647" i="36"/>
  <c r="P1647" i="36"/>
  <c r="N1647" i="36"/>
  <c r="AD1647" i="36"/>
  <c r="AT1647" i="36"/>
  <c r="AB1647" i="36"/>
  <c r="T1647" i="36"/>
  <c r="AF1647" i="36"/>
  <c r="V1623" i="36"/>
  <c r="AL1623" i="36"/>
  <c r="BB1623" i="36"/>
  <c r="BC1623" i="36" s="1"/>
  <c r="AJ1623" i="36"/>
  <c r="AV1623" i="36"/>
  <c r="H1623" i="36"/>
  <c r="J1623" i="36"/>
  <c r="Z1623" i="36"/>
  <c r="AP1623" i="36"/>
  <c r="X1623" i="36"/>
  <c r="AZ1623" i="36"/>
  <c r="L1623" i="36"/>
  <c r="N1623" i="36"/>
  <c r="AD1623" i="36"/>
  <c r="AT1623" i="36"/>
  <c r="AN1623" i="36"/>
  <c r="P1623" i="36"/>
  <c r="AB1623" i="36"/>
  <c r="R1623" i="36"/>
  <c r="AH1623" i="36"/>
  <c r="AX1623" i="36"/>
  <c r="T1623" i="36"/>
  <c r="AF1623" i="36"/>
  <c r="AR1623" i="36"/>
  <c r="P1660" i="36"/>
  <c r="AF1660" i="36"/>
  <c r="AV1660" i="36"/>
  <c r="AX1660" i="36"/>
  <c r="AT1660" i="36"/>
  <c r="V1660" i="36"/>
  <c r="T1660" i="36"/>
  <c r="AJ1660" i="36"/>
  <c r="AZ1660" i="36"/>
  <c r="J1660" i="36"/>
  <c r="AL1660" i="36"/>
  <c r="X1660" i="36"/>
  <c r="AN1660" i="36"/>
  <c r="R1660" i="36"/>
  <c r="N1660" i="36"/>
  <c r="Z1660" i="36"/>
  <c r="BB1660" i="36"/>
  <c r="BC1660" i="36" s="1"/>
  <c r="L1660" i="36"/>
  <c r="AB1660" i="36"/>
  <c r="AR1660" i="36"/>
  <c r="AH1660" i="36"/>
  <c r="AD1660" i="36"/>
  <c r="AP1660" i="36"/>
  <c r="H1660" i="36"/>
  <c r="L1620" i="36"/>
  <c r="AB1620" i="36"/>
  <c r="AR1620" i="36"/>
  <c r="N1620" i="36"/>
  <c r="AD1620" i="36"/>
  <c r="AT1620" i="36"/>
  <c r="P1620" i="36"/>
  <c r="AF1620" i="36"/>
  <c r="AV1620" i="36"/>
  <c r="R1620" i="36"/>
  <c r="AH1620" i="36"/>
  <c r="AX1620" i="36"/>
  <c r="T1620" i="36"/>
  <c r="AJ1620" i="36"/>
  <c r="AZ1620" i="36"/>
  <c r="V1620" i="36"/>
  <c r="AL1620" i="36"/>
  <c r="BB1620" i="36"/>
  <c r="BC1620" i="36" s="1"/>
  <c r="X1620" i="36"/>
  <c r="AN1620" i="36"/>
  <c r="J1620" i="36"/>
  <c r="Z1620" i="36"/>
  <c r="AP1620" i="36"/>
  <c r="H1620" i="36"/>
  <c r="L1725" i="36"/>
  <c r="AB1725" i="36"/>
  <c r="AR1725" i="36"/>
  <c r="AL1725" i="36"/>
  <c r="AX1725" i="36"/>
  <c r="J1725" i="36"/>
  <c r="P1725" i="36"/>
  <c r="AF1725" i="36"/>
  <c r="AV1725" i="36"/>
  <c r="BB1725" i="36"/>
  <c r="BC1725" i="36" s="1"/>
  <c r="N1725" i="36"/>
  <c r="Z1725" i="36"/>
  <c r="T1725" i="36"/>
  <c r="AJ1725" i="36"/>
  <c r="AZ1725" i="36"/>
  <c r="R1725" i="36"/>
  <c r="AD1725" i="36"/>
  <c r="AP1725" i="36"/>
  <c r="X1725" i="36"/>
  <c r="AN1725" i="36"/>
  <c r="V1725" i="36"/>
  <c r="AH1725" i="36"/>
  <c r="AT1725" i="36"/>
  <c r="H1725" i="36"/>
  <c r="J1425" i="36"/>
  <c r="Z1425" i="36"/>
  <c r="AP1425" i="36"/>
  <c r="L1425" i="36"/>
  <c r="AB1425" i="36"/>
  <c r="AR1425" i="36"/>
  <c r="N1425" i="36"/>
  <c r="AD1425" i="36"/>
  <c r="AT1425" i="36"/>
  <c r="P1425" i="36"/>
  <c r="AF1425" i="36"/>
  <c r="AV1425" i="36"/>
  <c r="R1425" i="36"/>
  <c r="AH1425" i="36"/>
  <c r="AX1425" i="36"/>
  <c r="T1425" i="36"/>
  <c r="AJ1425" i="36"/>
  <c r="AZ1425" i="36"/>
  <c r="V1425" i="36"/>
  <c r="AL1425" i="36"/>
  <c r="BB1425" i="36"/>
  <c r="BC1425" i="36" s="1"/>
  <c r="X1425" i="36"/>
  <c r="AN1425" i="36"/>
  <c r="H1425" i="36"/>
  <c r="R1393" i="36"/>
  <c r="AH1393" i="36"/>
  <c r="AX1393" i="36"/>
  <c r="T1393" i="36"/>
  <c r="AJ1393" i="36"/>
  <c r="AZ1393" i="36"/>
  <c r="V1393" i="36"/>
  <c r="AL1393" i="36"/>
  <c r="BB1393" i="36"/>
  <c r="BC1393" i="36" s="1"/>
  <c r="X1393" i="36"/>
  <c r="AN1393" i="36"/>
  <c r="H1393" i="36"/>
  <c r="J1393" i="36"/>
  <c r="Z1393" i="36"/>
  <c r="AP1393" i="36"/>
  <c r="L1393" i="36"/>
  <c r="AB1393" i="36"/>
  <c r="AR1393" i="36"/>
  <c r="N1393" i="36"/>
  <c r="AD1393" i="36"/>
  <c r="AT1393" i="36"/>
  <c r="P1393" i="36"/>
  <c r="AF1393" i="36"/>
  <c r="AV1393" i="36"/>
  <c r="L1361" i="36"/>
  <c r="AB1361" i="36"/>
  <c r="AR1361" i="36"/>
  <c r="Z1361" i="36"/>
  <c r="BB1361" i="36"/>
  <c r="BC1361" i="36" s="1"/>
  <c r="AT1361" i="36"/>
  <c r="P1361" i="36"/>
  <c r="AF1361" i="36"/>
  <c r="AV1361" i="36"/>
  <c r="AP1361" i="36"/>
  <c r="R1361" i="36"/>
  <c r="N1361" i="36"/>
  <c r="T1361" i="36"/>
  <c r="AJ1361" i="36"/>
  <c r="AZ1361" i="36"/>
  <c r="V1361" i="36"/>
  <c r="AH1361" i="36"/>
  <c r="AD1361" i="36"/>
  <c r="X1361" i="36"/>
  <c r="AN1361" i="36"/>
  <c r="J1361" i="36"/>
  <c r="AL1361" i="36"/>
  <c r="AX1361" i="36"/>
  <c r="H1361" i="36"/>
  <c r="N1432" i="36"/>
  <c r="AD1432" i="36"/>
  <c r="AT1432" i="36"/>
  <c r="P1432" i="36"/>
  <c r="AF1432" i="36"/>
  <c r="AV1432" i="36"/>
  <c r="R1432" i="36"/>
  <c r="AH1432" i="36"/>
  <c r="AX1432" i="36"/>
  <c r="T1432" i="36"/>
  <c r="AJ1432" i="36"/>
  <c r="AZ1432" i="36"/>
  <c r="V1432" i="36"/>
  <c r="AL1432" i="36"/>
  <c r="BB1432" i="36"/>
  <c r="BC1432" i="36" s="1"/>
  <c r="X1432" i="36"/>
  <c r="AN1432" i="36"/>
  <c r="H1432" i="36"/>
  <c r="J1432" i="36"/>
  <c r="Z1432" i="36"/>
  <c r="AP1432" i="36"/>
  <c r="L1432" i="36"/>
  <c r="AB1432" i="36"/>
  <c r="AR1432" i="36"/>
  <c r="R1335" i="36"/>
  <c r="AH1335" i="36"/>
  <c r="AX1335" i="36"/>
  <c r="AR1335" i="36"/>
  <c r="AJ1335" i="36"/>
  <c r="AF1335" i="36"/>
  <c r="V1335" i="36"/>
  <c r="AL1335" i="36"/>
  <c r="BB1335" i="36"/>
  <c r="BC1335" i="36" s="1"/>
  <c r="X1335" i="36"/>
  <c r="AZ1335" i="36"/>
  <c r="H1335" i="36"/>
  <c r="J1335" i="36"/>
  <c r="Z1335" i="36"/>
  <c r="AP1335" i="36"/>
  <c r="L1335" i="36"/>
  <c r="AN1335" i="36"/>
  <c r="AV1335" i="36"/>
  <c r="N1335" i="36"/>
  <c r="AD1335" i="36"/>
  <c r="AT1335" i="36"/>
  <c r="AB1335" i="36"/>
  <c r="T1335" i="36"/>
  <c r="P1335" i="36"/>
  <c r="AH1319" i="36"/>
  <c r="V1319" i="36"/>
  <c r="AV1319" i="36"/>
  <c r="AR1319" i="36"/>
  <c r="AN1319" i="36"/>
  <c r="AF1319" i="36"/>
  <c r="H1319" i="36"/>
  <c r="AZ1319" i="36"/>
  <c r="P1319" i="36"/>
  <c r="L1319" i="36"/>
  <c r="AL1319" i="36"/>
  <c r="AD1319" i="36"/>
  <c r="X1319" i="36"/>
  <c r="T1319" i="36"/>
  <c r="AT1319" i="36"/>
  <c r="AX1319" i="36"/>
  <c r="AJ1319" i="36"/>
  <c r="J1319" i="36"/>
  <c r="AB1319" i="36"/>
  <c r="BB1319" i="36"/>
  <c r="BC1319" i="36" s="1"/>
  <c r="Z1319" i="36"/>
  <c r="N1319" i="36"/>
  <c r="R1319" i="36"/>
  <c r="AP1319" i="36"/>
  <c r="X1382" i="36"/>
  <c r="AN1382" i="36"/>
  <c r="R1382" i="36"/>
  <c r="AD1382" i="36"/>
  <c r="AP1382" i="36"/>
  <c r="H1382" i="36"/>
  <c r="L1382" i="36"/>
  <c r="AB1382" i="36"/>
  <c r="AR1382" i="36"/>
  <c r="AH1382" i="36"/>
  <c r="AT1382" i="36"/>
  <c r="V1382" i="36"/>
  <c r="P1382" i="36"/>
  <c r="AF1382" i="36"/>
  <c r="AV1382" i="36"/>
  <c r="AX1382" i="36"/>
  <c r="J1382" i="36"/>
  <c r="AL1382" i="36"/>
  <c r="T1382" i="36"/>
  <c r="AJ1382" i="36"/>
  <c r="AZ1382" i="36"/>
  <c r="N1382" i="36"/>
  <c r="Z1382" i="36"/>
  <c r="BB1382" i="36"/>
  <c r="BC1382" i="36" s="1"/>
  <c r="N1228" i="36"/>
  <c r="AD1228" i="36"/>
  <c r="AT1228" i="36"/>
  <c r="P1228" i="36"/>
  <c r="AF1228" i="36"/>
  <c r="AV1228" i="36"/>
  <c r="R1228" i="36"/>
  <c r="AH1228" i="36"/>
  <c r="AX1228" i="36"/>
  <c r="T1228" i="36"/>
  <c r="AJ1228" i="36"/>
  <c r="AZ1228" i="36"/>
  <c r="V1228" i="36"/>
  <c r="AL1228" i="36"/>
  <c r="BB1228" i="36"/>
  <c r="BC1228" i="36" s="1"/>
  <c r="X1228" i="36"/>
  <c r="AN1228" i="36"/>
  <c r="H1228" i="36"/>
  <c r="J1228" i="36"/>
  <c r="Z1228" i="36"/>
  <c r="AP1228" i="36"/>
  <c r="L1228" i="36"/>
  <c r="AB1228" i="36"/>
  <c r="AR1228" i="36"/>
  <c r="L803" i="36"/>
  <c r="AB803" i="36"/>
  <c r="AR803" i="36"/>
  <c r="AD803" i="36"/>
  <c r="AP803" i="36"/>
  <c r="R803" i="36"/>
  <c r="P803" i="36"/>
  <c r="AF803" i="36"/>
  <c r="AV803" i="36"/>
  <c r="AT803" i="36"/>
  <c r="V803" i="36"/>
  <c r="AH803" i="36"/>
  <c r="T803" i="36"/>
  <c r="AJ803" i="36"/>
  <c r="AZ803" i="36"/>
  <c r="J803" i="36"/>
  <c r="AL803" i="36"/>
  <c r="AX803" i="36"/>
  <c r="X803" i="36"/>
  <c r="AN803" i="36"/>
  <c r="N803" i="36"/>
  <c r="Z803" i="36"/>
  <c r="BB803" i="36"/>
  <c r="BC803" i="36" s="1"/>
  <c r="H803" i="36"/>
  <c r="P758" i="36"/>
  <c r="AF758" i="36"/>
  <c r="AV758" i="36"/>
  <c r="R758" i="36"/>
  <c r="AT758" i="36"/>
  <c r="AH758" i="36"/>
  <c r="T758" i="36"/>
  <c r="AJ758" i="36"/>
  <c r="AZ758" i="36"/>
  <c r="V758" i="36"/>
  <c r="AP758" i="36"/>
  <c r="AX758" i="36"/>
  <c r="X758" i="36"/>
  <c r="AN758" i="36"/>
  <c r="J758" i="36"/>
  <c r="Z758" i="36"/>
  <c r="AL758" i="36"/>
  <c r="H758" i="36"/>
  <c r="L758" i="36"/>
  <c r="AB758" i="36"/>
  <c r="AR758" i="36"/>
  <c r="N758" i="36"/>
  <c r="AD758" i="36"/>
  <c r="BB758" i="36"/>
  <c r="BC758" i="36" s="1"/>
  <c r="X726" i="36"/>
  <c r="AN726" i="36"/>
  <c r="J726" i="36"/>
  <c r="Z726" i="36"/>
  <c r="AP726" i="36"/>
  <c r="H726" i="36"/>
  <c r="L726" i="36"/>
  <c r="AB726" i="36"/>
  <c r="AR726" i="36"/>
  <c r="N726" i="36"/>
  <c r="AD726" i="36"/>
  <c r="AT726" i="36"/>
  <c r="P726" i="36"/>
  <c r="AF726" i="36"/>
  <c r="AV726" i="36"/>
  <c r="R726" i="36"/>
  <c r="AH726" i="36"/>
  <c r="AX726" i="36"/>
  <c r="T726" i="36"/>
  <c r="AJ726" i="36"/>
  <c r="AZ726" i="36"/>
  <c r="V726" i="36"/>
  <c r="AL726" i="36"/>
  <c r="BB726" i="36"/>
  <c r="BC726" i="36" s="1"/>
  <c r="J694" i="36"/>
  <c r="AH694" i="36"/>
  <c r="V694" i="36"/>
  <c r="AT694" i="36"/>
  <c r="AX694" i="36"/>
  <c r="L694" i="36"/>
  <c r="X694" i="36"/>
  <c r="AV694" i="36"/>
  <c r="AB694" i="36"/>
  <c r="N694" i="36"/>
  <c r="R694" i="36"/>
  <c r="H694" i="36"/>
  <c r="AD694" i="36"/>
  <c r="P694" i="36"/>
  <c r="Z694" i="36"/>
  <c r="AZ694" i="36"/>
  <c r="AF694" i="36"/>
  <c r="AL694" i="36"/>
  <c r="AJ694" i="36"/>
  <c r="BB694" i="36"/>
  <c r="BC694" i="36" s="1"/>
  <c r="AN694" i="36"/>
  <c r="T694" i="36"/>
  <c r="AR694" i="36"/>
  <c r="AP694" i="36"/>
  <c r="V658" i="36"/>
  <c r="AL658" i="36"/>
  <c r="AD658" i="36"/>
  <c r="AZ658" i="36"/>
  <c r="AJ658" i="36"/>
  <c r="AF658" i="36"/>
  <c r="AX658" i="36"/>
  <c r="BB658" i="36"/>
  <c r="BC658" i="36" s="1"/>
  <c r="AV658" i="36"/>
  <c r="L658" i="36"/>
  <c r="AT658" i="36"/>
  <c r="Z658" i="36"/>
  <c r="P658" i="36"/>
  <c r="T658" i="36"/>
  <c r="AN658" i="36"/>
  <c r="AH658" i="36"/>
  <c r="H658" i="36"/>
  <c r="J658" i="36"/>
  <c r="R658" i="36"/>
  <c r="X658" i="36"/>
  <c r="AP658" i="36"/>
  <c r="N658" i="36"/>
  <c r="AB658" i="36"/>
  <c r="AR658" i="36"/>
  <c r="R566" i="36"/>
  <c r="AH566" i="36"/>
  <c r="AX566" i="36"/>
  <c r="T566" i="36"/>
  <c r="AJ566" i="36"/>
  <c r="AZ566" i="36"/>
  <c r="V566" i="36"/>
  <c r="AL566" i="36"/>
  <c r="BB566" i="36"/>
  <c r="BC566" i="36" s="1"/>
  <c r="X566" i="36"/>
  <c r="AN566" i="36"/>
  <c r="H566" i="36"/>
  <c r="J566" i="36"/>
  <c r="Z566" i="36"/>
  <c r="AP566" i="36"/>
  <c r="L566" i="36"/>
  <c r="AB566" i="36"/>
  <c r="AR566" i="36"/>
  <c r="N566" i="36"/>
  <c r="AD566" i="36"/>
  <c r="AT566" i="36"/>
  <c r="P566" i="36"/>
  <c r="AF566" i="36"/>
  <c r="AV566" i="36"/>
  <c r="R534" i="36"/>
  <c r="AH534" i="36"/>
  <c r="AX534" i="36"/>
  <c r="T534" i="36"/>
  <c r="AJ534" i="36"/>
  <c r="AZ534" i="36"/>
  <c r="V534" i="36"/>
  <c r="AL534" i="36"/>
  <c r="BB534" i="36"/>
  <c r="BC534" i="36" s="1"/>
  <c r="X534" i="36"/>
  <c r="AN534" i="36"/>
  <c r="H534" i="36"/>
  <c r="J534" i="36"/>
  <c r="Z534" i="36"/>
  <c r="AP534" i="36"/>
  <c r="L534" i="36"/>
  <c r="AB534" i="36"/>
  <c r="AR534" i="36"/>
  <c r="N534" i="36"/>
  <c r="AD534" i="36"/>
  <c r="AT534" i="36"/>
  <c r="P534" i="36"/>
  <c r="AF534" i="36"/>
  <c r="AV534" i="36"/>
  <c r="N472" i="36"/>
  <c r="AD472" i="36"/>
  <c r="AT472" i="36"/>
  <c r="AB472" i="36"/>
  <c r="X472" i="36"/>
  <c r="T472" i="36"/>
  <c r="R472" i="36"/>
  <c r="AH472" i="36"/>
  <c r="AX472" i="36"/>
  <c r="AN472" i="36"/>
  <c r="AJ472" i="36"/>
  <c r="AF472" i="36"/>
  <c r="V472" i="36"/>
  <c r="AL472" i="36"/>
  <c r="BB472" i="36"/>
  <c r="AV472" i="36"/>
  <c r="AR472" i="36"/>
  <c r="AZ472" i="36"/>
  <c r="J472" i="36"/>
  <c r="Z472" i="36"/>
  <c r="AP472" i="36"/>
  <c r="P472" i="36"/>
  <c r="BC472" i="36"/>
  <c r="L472" i="36"/>
  <c r="H472" i="36"/>
  <c r="N440" i="36"/>
  <c r="AD440" i="36"/>
  <c r="AT440" i="36"/>
  <c r="L440" i="36"/>
  <c r="AB440" i="36"/>
  <c r="AR440" i="36"/>
  <c r="R440" i="36"/>
  <c r="AH440" i="36"/>
  <c r="AX440" i="36"/>
  <c r="P440" i="36"/>
  <c r="AF440" i="36"/>
  <c r="AV440" i="36"/>
  <c r="V440" i="36"/>
  <c r="AL440" i="36"/>
  <c r="BB440" i="36"/>
  <c r="BC440" i="36" s="1"/>
  <c r="T440" i="36"/>
  <c r="AJ440" i="36"/>
  <c r="AZ440" i="36"/>
  <c r="J440" i="36"/>
  <c r="Z440" i="36"/>
  <c r="AP440" i="36"/>
  <c r="X440" i="36"/>
  <c r="AN440" i="36"/>
  <c r="H440" i="36"/>
  <c r="N408" i="36"/>
  <c r="AD408" i="36"/>
  <c r="AT408" i="36"/>
  <c r="P408" i="36"/>
  <c r="AB408" i="36"/>
  <c r="T408" i="36"/>
  <c r="R408" i="36"/>
  <c r="AH408" i="36"/>
  <c r="AX408" i="36"/>
  <c r="AF408" i="36"/>
  <c r="AR408" i="36"/>
  <c r="AJ408" i="36"/>
  <c r="V408" i="36"/>
  <c r="AL408" i="36"/>
  <c r="BB408" i="36"/>
  <c r="BC408" i="36" s="1"/>
  <c r="AV408" i="36"/>
  <c r="X408" i="36"/>
  <c r="AZ408" i="36"/>
  <c r="J408" i="36"/>
  <c r="Z408" i="36"/>
  <c r="AP408" i="36"/>
  <c r="L408" i="36"/>
  <c r="AN408" i="36"/>
  <c r="H408" i="36"/>
  <c r="N376" i="36"/>
  <c r="AD376" i="36"/>
  <c r="AT376" i="36"/>
  <c r="P376" i="36"/>
  <c r="AB376" i="36"/>
  <c r="T376" i="36"/>
  <c r="R376" i="36"/>
  <c r="AH376" i="36"/>
  <c r="AX376" i="36"/>
  <c r="AF376" i="36"/>
  <c r="AR376" i="36"/>
  <c r="AJ376" i="36"/>
  <c r="V376" i="36"/>
  <c r="AL376" i="36"/>
  <c r="BB376" i="36"/>
  <c r="BC376" i="36" s="1"/>
  <c r="AV376" i="36"/>
  <c r="X376" i="36"/>
  <c r="AZ376" i="36"/>
  <c r="J376" i="36"/>
  <c r="Z376" i="36"/>
  <c r="AP376" i="36"/>
  <c r="L376" i="36"/>
  <c r="AN376" i="36"/>
  <c r="H376" i="36"/>
  <c r="V344" i="36"/>
  <c r="AL344" i="36"/>
  <c r="BB344" i="36"/>
  <c r="BC344" i="36" s="1"/>
  <c r="L344" i="36"/>
  <c r="AN344" i="36"/>
  <c r="H344" i="36"/>
  <c r="J344" i="36"/>
  <c r="Z344" i="36"/>
  <c r="AP344" i="36"/>
  <c r="P344" i="36"/>
  <c r="AB344" i="36"/>
  <c r="T344" i="36"/>
  <c r="N344" i="36"/>
  <c r="AD344" i="36"/>
  <c r="AT344" i="36"/>
  <c r="AF344" i="36"/>
  <c r="AR344" i="36"/>
  <c r="AJ344" i="36"/>
  <c r="R344" i="36"/>
  <c r="AH344" i="36"/>
  <c r="AX344" i="36"/>
  <c r="AV344" i="36"/>
  <c r="X344" i="36"/>
  <c r="AZ344" i="36"/>
  <c r="J308" i="36"/>
  <c r="Z308" i="36"/>
  <c r="AP308" i="36"/>
  <c r="L308" i="36"/>
  <c r="AB308" i="36"/>
  <c r="AR308" i="36"/>
  <c r="N308" i="36"/>
  <c r="AD308" i="36"/>
  <c r="AT308" i="36"/>
  <c r="P308" i="36"/>
  <c r="AF308" i="36"/>
  <c r="AV308" i="36"/>
  <c r="R308" i="36"/>
  <c r="AH308" i="36"/>
  <c r="AX308" i="36"/>
  <c r="T308" i="36"/>
  <c r="AJ308" i="36"/>
  <c r="AZ308" i="36"/>
  <c r="V308" i="36"/>
  <c r="AL308" i="36"/>
  <c r="BB308" i="36"/>
  <c r="BC308" i="36" s="1"/>
  <c r="X308" i="36"/>
  <c r="AN308" i="36"/>
  <c r="H308" i="36"/>
  <c r="V272" i="36"/>
  <c r="AL272" i="36"/>
  <c r="BB272" i="36"/>
  <c r="BC272" i="36" s="1"/>
  <c r="X272" i="36"/>
  <c r="AN272" i="36"/>
  <c r="H272" i="36"/>
  <c r="J272" i="36"/>
  <c r="Z272" i="36"/>
  <c r="AP272" i="36"/>
  <c r="L272" i="36"/>
  <c r="AB272" i="36"/>
  <c r="AR272" i="36"/>
  <c r="N272" i="36"/>
  <c r="AD272" i="36"/>
  <c r="AT272" i="36"/>
  <c r="P272" i="36"/>
  <c r="AF272" i="36"/>
  <c r="AV272" i="36"/>
  <c r="R272" i="36"/>
  <c r="AH272" i="36"/>
  <c r="AX272" i="36"/>
  <c r="T272" i="36"/>
  <c r="AJ272" i="36"/>
  <c r="AZ272" i="36"/>
  <c r="V240" i="36"/>
  <c r="AL240" i="36"/>
  <c r="BB240" i="36"/>
  <c r="BC240" i="36" s="1"/>
  <c r="X240" i="36"/>
  <c r="AN240" i="36"/>
  <c r="H240" i="36"/>
  <c r="J240" i="36"/>
  <c r="Z240" i="36"/>
  <c r="AP240" i="36"/>
  <c r="L240" i="36"/>
  <c r="AB240" i="36"/>
  <c r="AR240" i="36"/>
  <c r="N240" i="36"/>
  <c r="AD240" i="36"/>
  <c r="AT240" i="36"/>
  <c r="P240" i="36"/>
  <c r="AF240" i="36"/>
  <c r="AV240" i="36"/>
  <c r="R240" i="36"/>
  <c r="AH240" i="36"/>
  <c r="AX240" i="36"/>
  <c r="T240" i="36"/>
  <c r="AJ240" i="36"/>
  <c r="AZ240" i="36"/>
  <c r="AN208" i="36"/>
  <c r="AZ208" i="36"/>
  <c r="L208" i="36"/>
  <c r="AH208" i="36"/>
  <c r="BB208" i="36"/>
  <c r="BC208" i="36" s="1"/>
  <c r="AL208" i="36"/>
  <c r="J208" i="36"/>
  <c r="P208" i="36"/>
  <c r="AB208" i="36"/>
  <c r="V208" i="36"/>
  <c r="AP208" i="36"/>
  <c r="Z208" i="36"/>
  <c r="T208" i="36"/>
  <c r="AF208" i="36"/>
  <c r="AR208" i="36"/>
  <c r="R208" i="36"/>
  <c r="AD208" i="36"/>
  <c r="N208" i="36"/>
  <c r="X208" i="36"/>
  <c r="AJ208" i="36"/>
  <c r="AV208" i="36"/>
  <c r="H208" i="36"/>
  <c r="AT208" i="36"/>
  <c r="AX208" i="36"/>
  <c r="T176" i="36"/>
  <c r="AJ176" i="36"/>
  <c r="AZ176" i="36"/>
  <c r="V176" i="36"/>
  <c r="AL176" i="36"/>
  <c r="BB176" i="36"/>
  <c r="BC176" i="36" s="1"/>
  <c r="X176" i="36"/>
  <c r="AN176" i="36"/>
  <c r="J176" i="36"/>
  <c r="Z176" i="36"/>
  <c r="AP176" i="36"/>
  <c r="H176" i="36"/>
  <c r="L176" i="36"/>
  <c r="AB176" i="36"/>
  <c r="AR176" i="36"/>
  <c r="N176" i="36"/>
  <c r="AD176" i="36"/>
  <c r="AT176" i="36"/>
  <c r="P176" i="36"/>
  <c r="AF176" i="36"/>
  <c r="AV176" i="36"/>
  <c r="R176" i="36"/>
  <c r="AH176" i="36"/>
  <c r="AX176" i="36"/>
  <c r="J152" i="36"/>
  <c r="AP152" i="36"/>
  <c r="R152" i="36"/>
  <c r="AV152" i="36"/>
  <c r="N152" i="36"/>
  <c r="AF152" i="36"/>
  <c r="V152" i="36"/>
  <c r="AT152" i="36"/>
  <c r="AJ152" i="36"/>
  <c r="AZ152" i="36"/>
  <c r="AB152" i="36"/>
  <c r="X152" i="36"/>
  <c r="AH152" i="36"/>
  <c r="AX152" i="36"/>
  <c r="AN152" i="36"/>
  <c r="Z152" i="36"/>
  <c r="AD152" i="36"/>
  <c r="T152" i="36"/>
  <c r="AL152" i="36"/>
  <c r="BB152" i="36"/>
  <c r="BC152" i="36" s="1"/>
  <c r="AR152" i="36"/>
  <c r="H152" i="36"/>
  <c r="P152" i="36"/>
  <c r="L152" i="36"/>
  <c r="R108" i="36"/>
  <c r="AH108" i="36"/>
  <c r="AX108" i="36"/>
  <c r="T108" i="36"/>
  <c r="AJ108" i="36"/>
  <c r="AZ108" i="36"/>
  <c r="V108" i="36"/>
  <c r="AL108" i="36"/>
  <c r="BB108" i="36"/>
  <c r="BC108" i="36" s="1"/>
  <c r="X108" i="36"/>
  <c r="AN108" i="36"/>
  <c r="H108" i="36"/>
  <c r="J108" i="36"/>
  <c r="Z108" i="36"/>
  <c r="AP108" i="36"/>
  <c r="L108" i="36"/>
  <c r="AB108" i="36"/>
  <c r="AR108" i="36"/>
  <c r="N108" i="36"/>
  <c r="AD108" i="36"/>
  <c r="AT108" i="36"/>
  <c r="P108" i="36"/>
  <c r="AF108" i="36"/>
  <c r="AV108" i="36"/>
  <c r="R76" i="36"/>
  <c r="AH76" i="36"/>
  <c r="AX76" i="36"/>
  <c r="T76" i="36"/>
  <c r="AJ76" i="36"/>
  <c r="AZ76" i="36"/>
  <c r="V76" i="36"/>
  <c r="AL76" i="36"/>
  <c r="BB76" i="36"/>
  <c r="BC76" i="36" s="1"/>
  <c r="X76" i="36"/>
  <c r="AN76" i="36"/>
  <c r="H76" i="36"/>
  <c r="J76" i="36"/>
  <c r="Z76" i="36"/>
  <c r="AP76" i="36"/>
  <c r="L76" i="36"/>
  <c r="AB76" i="36"/>
  <c r="AR76" i="36"/>
  <c r="N76" i="36"/>
  <c r="AD76" i="36"/>
  <c r="AT76" i="36"/>
  <c r="P76" i="36"/>
  <c r="AF76" i="36"/>
  <c r="AV76" i="36"/>
  <c r="AL44" i="36"/>
  <c r="AD44" i="36"/>
  <c r="BB44" i="36"/>
  <c r="AX44" i="36"/>
  <c r="N44" i="36"/>
  <c r="AV44" i="36"/>
  <c r="BC44" i="36"/>
  <c r="AJ44" i="36"/>
  <c r="AB44" i="36"/>
  <c r="V44" i="36"/>
  <c r="R44" i="36"/>
  <c r="AR44" i="36"/>
  <c r="P44" i="36"/>
  <c r="J44" i="36"/>
  <c r="AH44" i="36"/>
  <c r="Z44" i="36"/>
  <c r="AZ44" i="36"/>
  <c r="X44" i="36"/>
  <c r="L44" i="36"/>
  <c r="H44" i="36"/>
  <c r="AN44" i="36"/>
  <c r="AF44" i="36"/>
  <c r="T44" i="36"/>
  <c r="AT44" i="36"/>
  <c r="AP44" i="36"/>
  <c r="AP12" i="36"/>
  <c r="AN12" i="36"/>
  <c r="BB12" i="36"/>
  <c r="BC12" i="36" s="1"/>
  <c r="AH12" i="36"/>
  <c r="AB12" i="36"/>
  <c r="V12" i="36"/>
  <c r="N12" i="36"/>
  <c r="AD12" i="36"/>
  <c r="AX12" i="36"/>
  <c r="AF12" i="36"/>
  <c r="T12" i="36"/>
  <c r="AZ12" i="36"/>
  <c r="AT12" i="36"/>
  <c r="Z12" i="36"/>
  <c r="L12" i="36"/>
  <c r="AR12" i="36"/>
  <c r="AL12" i="36"/>
  <c r="R12" i="36"/>
  <c r="J12" i="36"/>
  <c r="H12" i="36"/>
  <c r="AJ12" i="36"/>
  <c r="X12" i="36"/>
  <c r="P12" i="36"/>
  <c r="AV12" i="36"/>
  <c r="J103" i="36"/>
  <c r="Z103" i="36"/>
  <c r="AP103" i="36"/>
  <c r="L103" i="36"/>
  <c r="AB103" i="36"/>
  <c r="AR103" i="36"/>
  <c r="P103" i="36"/>
  <c r="AF103" i="36"/>
  <c r="AV103" i="36"/>
  <c r="R103" i="36"/>
  <c r="AH103" i="36"/>
  <c r="AX103" i="36"/>
  <c r="T103" i="36"/>
  <c r="AJ103" i="36"/>
  <c r="AZ103" i="36"/>
  <c r="V103" i="36"/>
  <c r="AL103" i="36"/>
  <c r="BB103" i="36"/>
  <c r="BC103" i="36" s="1"/>
  <c r="X103" i="36"/>
  <c r="AN103" i="36"/>
  <c r="H103" i="36"/>
  <c r="L1173" i="36"/>
  <c r="AB1173" i="36"/>
  <c r="AR1173" i="36"/>
  <c r="AH1173" i="36"/>
  <c r="AT1173" i="36"/>
  <c r="V1173" i="36"/>
  <c r="P1173" i="36"/>
  <c r="AF1173" i="36"/>
  <c r="AV1173" i="36"/>
  <c r="AX1173" i="36"/>
  <c r="J1173" i="36"/>
  <c r="AL1173" i="36"/>
  <c r="T1173" i="36"/>
  <c r="AJ1173" i="36"/>
  <c r="AZ1173" i="36"/>
  <c r="N1173" i="36"/>
  <c r="Z1173" i="36"/>
  <c r="BB1173" i="36"/>
  <c r="BC1173" i="36" s="1"/>
  <c r="X1173" i="36"/>
  <c r="AN1173" i="36"/>
  <c r="R1173" i="36"/>
  <c r="AD1173" i="36"/>
  <c r="AP1173" i="36"/>
  <c r="H1173" i="36"/>
  <c r="T1211" i="36"/>
  <c r="AJ1211" i="36"/>
  <c r="AZ1211" i="36"/>
  <c r="V1211" i="36"/>
  <c r="AL1211" i="36"/>
  <c r="BB1211" i="36"/>
  <c r="BC1211" i="36" s="1"/>
  <c r="X1211" i="36"/>
  <c r="AN1211" i="36"/>
  <c r="J1211" i="36"/>
  <c r="Z1211" i="36"/>
  <c r="AP1211" i="36"/>
  <c r="H1211" i="36"/>
  <c r="L1211" i="36"/>
  <c r="AB1211" i="36"/>
  <c r="AR1211" i="36"/>
  <c r="N1211" i="36"/>
  <c r="AD1211" i="36"/>
  <c r="AT1211" i="36"/>
  <c r="P1211" i="36"/>
  <c r="AF1211" i="36"/>
  <c r="AV1211" i="36"/>
  <c r="R1211" i="36"/>
  <c r="AH1211" i="36"/>
  <c r="AX1211" i="36"/>
  <c r="P1164" i="36"/>
  <c r="AF1164" i="36"/>
  <c r="AV1164" i="36"/>
  <c r="AX1164" i="36"/>
  <c r="J1164" i="36"/>
  <c r="AL1164" i="36"/>
  <c r="T1164" i="36"/>
  <c r="AJ1164" i="36"/>
  <c r="AZ1164" i="36"/>
  <c r="N1164" i="36"/>
  <c r="Z1164" i="36"/>
  <c r="BB1164" i="36"/>
  <c r="BC1164" i="36" s="1"/>
  <c r="X1164" i="36"/>
  <c r="AN1164" i="36"/>
  <c r="R1164" i="36"/>
  <c r="AD1164" i="36"/>
  <c r="AP1164" i="36"/>
  <c r="H1164" i="36"/>
  <c r="L1164" i="36"/>
  <c r="AB1164" i="36"/>
  <c r="AR1164" i="36"/>
  <c r="AH1164" i="36"/>
  <c r="AT1164" i="36"/>
  <c r="V1164" i="36"/>
  <c r="L1185" i="36"/>
  <c r="AB1185" i="36"/>
  <c r="AR1185" i="36"/>
  <c r="Z1185" i="36"/>
  <c r="BB1185" i="36"/>
  <c r="BC1185" i="36" s="1"/>
  <c r="N1185" i="36"/>
  <c r="P1185" i="36"/>
  <c r="AF1185" i="36"/>
  <c r="AV1185" i="36"/>
  <c r="AP1185" i="36"/>
  <c r="R1185" i="36"/>
  <c r="AD1185" i="36"/>
  <c r="T1185" i="36"/>
  <c r="AJ1185" i="36"/>
  <c r="AZ1185" i="36"/>
  <c r="V1185" i="36"/>
  <c r="AH1185" i="36"/>
  <c r="AT1185" i="36"/>
  <c r="X1185" i="36"/>
  <c r="AN1185" i="36"/>
  <c r="J1185" i="36"/>
  <c r="AL1185" i="36"/>
  <c r="AX1185" i="36"/>
  <c r="H1185" i="36"/>
  <c r="D103" i="37"/>
  <c r="BB1158" i="36"/>
  <c r="AV1158" i="36"/>
  <c r="AB1158" i="36"/>
  <c r="AL1158" i="36"/>
  <c r="AX1158" i="36"/>
  <c r="V1158" i="36"/>
  <c r="P1158" i="36"/>
  <c r="Z1158" i="36"/>
  <c r="AZ1158" i="36"/>
  <c r="AJ1158" i="36"/>
  <c r="AT1158" i="36"/>
  <c r="AN1158" i="36"/>
  <c r="H1158" i="36"/>
  <c r="AD1158" i="36"/>
  <c r="X1158" i="36"/>
  <c r="AH1158" i="36"/>
  <c r="N1158" i="36"/>
  <c r="R1158" i="36"/>
  <c r="T1158" i="36"/>
  <c r="J1201" i="36"/>
  <c r="Z1201" i="36"/>
  <c r="AP1201" i="36"/>
  <c r="L1201" i="36"/>
  <c r="AB1201" i="36"/>
  <c r="AR1201" i="36"/>
  <c r="N1201" i="36"/>
  <c r="AD1201" i="36"/>
  <c r="AT1201" i="36"/>
  <c r="P1201" i="36"/>
  <c r="AF1201" i="36"/>
  <c r="AV1201" i="36"/>
  <c r="R1201" i="36"/>
  <c r="AH1201" i="36"/>
  <c r="AX1201" i="36"/>
  <c r="T1201" i="36"/>
  <c r="AJ1201" i="36"/>
  <c r="AZ1201" i="36"/>
  <c r="V1201" i="36"/>
  <c r="AL1201" i="36"/>
  <c r="BB1201" i="36"/>
  <c r="BC1201" i="36" s="1"/>
  <c r="X1201" i="36"/>
  <c r="AN1201" i="36"/>
  <c r="H1201" i="36"/>
  <c r="P1176" i="36"/>
  <c r="AF1176" i="36"/>
  <c r="AV1176" i="36"/>
  <c r="AX1176" i="36"/>
  <c r="J1176" i="36"/>
  <c r="AL1176" i="36"/>
  <c r="T1176" i="36"/>
  <c r="AJ1176" i="36"/>
  <c r="AZ1176" i="36"/>
  <c r="N1176" i="36"/>
  <c r="Z1176" i="36"/>
  <c r="BB1176" i="36"/>
  <c r="BC1176" i="36" s="1"/>
  <c r="X1176" i="36"/>
  <c r="AN1176" i="36"/>
  <c r="R1176" i="36"/>
  <c r="AD1176" i="36"/>
  <c r="AP1176" i="36"/>
  <c r="H1176" i="36"/>
  <c r="L1176" i="36"/>
  <c r="AB1176" i="36"/>
  <c r="AR1176" i="36"/>
  <c r="AH1176" i="36"/>
  <c r="AT1176" i="36"/>
  <c r="V1176" i="36"/>
  <c r="X679" i="36"/>
  <c r="AN679" i="36"/>
  <c r="J679" i="36"/>
  <c r="Z679" i="36"/>
  <c r="AP679" i="36"/>
  <c r="H679" i="36"/>
  <c r="L679" i="36"/>
  <c r="AB679" i="36"/>
  <c r="AR679" i="36"/>
  <c r="N679" i="36"/>
  <c r="AD679" i="36"/>
  <c r="AT679" i="36"/>
  <c r="P679" i="36"/>
  <c r="AF679" i="36"/>
  <c r="AV679" i="36"/>
  <c r="R679" i="36"/>
  <c r="AH679" i="36"/>
  <c r="AX679" i="36"/>
  <c r="T679" i="36"/>
  <c r="AJ679" i="36"/>
  <c r="AZ679" i="36"/>
  <c r="V679" i="36"/>
  <c r="AL679" i="36"/>
  <c r="BB679" i="36"/>
  <c r="BC679" i="36" s="1"/>
  <c r="AB655" i="36"/>
  <c r="AN655" i="36"/>
  <c r="N655" i="36"/>
  <c r="AP655" i="36"/>
  <c r="AJ655" i="36"/>
  <c r="P655" i="36"/>
  <c r="T655" i="36"/>
  <c r="AL655" i="36"/>
  <c r="AD655" i="36"/>
  <c r="X655" i="36"/>
  <c r="AH655" i="36"/>
  <c r="AR655" i="36"/>
  <c r="R655" i="36"/>
  <c r="BB655" i="36"/>
  <c r="BC655" i="36" s="1"/>
  <c r="AT655" i="36"/>
  <c r="AX655" i="36"/>
  <c r="Z655" i="36"/>
  <c r="J655" i="36"/>
  <c r="L655" i="36"/>
  <c r="AV655" i="36"/>
  <c r="AZ655" i="36"/>
  <c r="AF655" i="36"/>
  <c r="V655" i="36"/>
  <c r="H655" i="36"/>
  <c r="J653" i="36"/>
  <c r="T653" i="36"/>
  <c r="AN653" i="36"/>
  <c r="Z653" i="36"/>
  <c r="AX653" i="36"/>
  <c r="AL653" i="36"/>
  <c r="AJ653" i="36"/>
  <c r="AP653" i="36"/>
  <c r="AD653" i="36"/>
  <c r="AT653" i="36"/>
  <c r="BB653" i="36"/>
  <c r="BC653" i="36" s="1"/>
  <c r="H653" i="36"/>
  <c r="AZ653" i="36"/>
  <c r="AV653" i="36"/>
  <c r="AR653" i="36"/>
  <c r="V653" i="36"/>
  <c r="N653" i="36"/>
  <c r="P653" i="36"/>
  <c r="AF653" i="36"/>
  <c r="AH653" i="36"/>
  <c r="AB653" i="36"/>
  <c r="X653" i="36"/>
  <c r="L653" i="36"/>
  <c r="R653" i="36"/>
  <c r="N599" i="36"/>
  <c r="AD599" i="36"/>
  <c r="AT599" i="36"/>
  <c r="AJ599" i="36"/>
  <c r="AV599" i="36"/>
  <c r="X599" i="36"/>
  <c r="R599" i="36"/>
  <c r="AH599" i="36"/>
  <c r="AX599" i="36"/>
  <c r="AZ599" i="36"/>
  <c r="L599" i="36"/>
  <c r="AN599" i="36"/>
  <c r="V599" i="36"/>
  <c r="AL599" i="36"/>
  <c r="BB599" i="36"/>
  <c r="BC599" i="36" s="1"/>
  <c r="P599" i="36"/>
  <c r="AB599" i="36"/>
  <c r="H599" i="36"/>
  <c r="J599" i="36"/>
  <c r="Z599" i="36"/>
  <c r="AP599" i="36"/>
  <c r="T599" i="36"/>
  <c r="AF599" i="36"/>
  <c r="AR599" i="36"/>
  <c r="X585" i="36"/>
  <c r="AN585" i="36"/>
  <c r="J585" i="36"/>
  <c r="AL585" i="36"/>
  <c r="AX585" i="36"/>
  <c r="H585" i="36"/>
  <c r="L585" i="36"/>
  <c r="AB585" i="36"/>
  <c r="AR585" i="36"/>
  <c r="Z585" i="36"/>
  <c r="BB585" i="36"/>
  <c r="BC585" i="36" s="1"/>
  <c r="N585" i="36"/>
  <c r="P585" i="36"/>
  <c r="AF585" i="36"/>
  <c r="AV585" i="36"/>
  <c r="AP585" i="36"/>
  <c r="R585" i="36"/>
  <c r="AD585" i="36"/>
  <c r="T585" i="36"/>
  <c r="AJ585" i="36"/>
  <c r="AZ585" i="36"/>
  <c r="V585" i="36"/>
  <c r="AH585" i="36"/>
  <c r="AT585" i="36"/>
  <c r="X569" i="36"/>
  <c r="AN569" i="36"/>
  <c r="J569" i="36"/>
  <c r="AL569" i="36"/>
  <c r="AX569" i="36"/>
  <c r="H569" i="36"/>
  <c r="L569" i="36"/>
  <c r="AB569" i="36"/>
  <c r="AR569" i="36"/>
  <c r="Z569" i="36"/>
  <c r="BB569" i="36"/>
  <c r="BC569" i="36" s="1"/>
  <c r="N569" i="36"/>
  <c r="P569" i="36"/>
  <c r="AF569" i="36"/>
  <c r="AV569" i="36"/>
  <c r="AP569" i="36"/>
  <c r="R569" i="36"/>
  <c r="AD569" i="36"/>
  <c r="T569" i="36"/>
  <c r="AJ569" i="36"/>
  <c r="AZ569" i="36"/>
  <c r="V569" i="36"/>
  <c r="AH569" i="36"/>
  <c r="AT569" i="36"/>
  <c r="X545" i="36"/>
  <c r="AN545" i="36"/>
  <c r="R545" i="36"/>
  <c r="AD545" i="36"/>
  <c r="AP545" i="36"/>
  <c r="H545" i="36"/>
  <c r="L545" i="36"/>
  <c r="AB545" i="36"/>
  <c r="AR545" i="36"/>
  <c r="AH545" i="36"/>
  <c r="AT545" i="36"/>
  <c r="V545" i="36"/>
  <c r="P545" i="36"/>
  <c r="AF545" i="36"/>
  <c r="AV545" i="36"/>
  <c r="AX545" i="36"/>
  <c r="J545" i="36"/>
  <c r="AL545" i="36"/>
  <c r="T545" i="36"/>
  <c r="AJ545" i="36"/>
  <c r="AZ545" i="36"/>
  <c r="N545" i="36"/>
  <c r="Z545" i="36"/>
  <c r="BB545" i="36"/>
  <c r="BC545" i="36" s="1"/>
  <c r="X513" i="36"/>
  <c r="AN513" i="36"/>
  <c r="R513" i="36"/>
  <c r="AD513" i="36"/>
  <c r="AP513" i="36"/>
  <c r="H513" i="36"/>
  <c r="L513" i="36"/>
  <c r="AB513" i="36"/>
  <c r="AR513" i="36"/>
  <c r="AH513" i="36"/>
  <c r="AT513" i="36"/>
  <c r="V513" i="36"/>
  <c r="P513" i="36"/>
  <c r="AF513" i="36"/>
  <c r="AV513" i="36"/>
  <c r="AX513" i="36"/>
  <c r="J513" i="36"/>
  <c r="AL513" i="36"/>
  <c r="T513" i="36"/>
  <c r="AJ513" i="36"/>
  <c r="AZ513" i="36"/>
  <c r="N513" i="36"/>
  <c r="Z513" i="36"/>
  <c r="BB513" i="36"/>
  <c r="BC513" i="36" s="1"/>
  <c r="L651" i="36"/>
  <c r="AZ651" i="36"/>
  <c r="R651" i="36"/>
  <c r="AV651" i="36"/>
  <c r="AP651" i="36"/>
  <c r="AH651" i="36"/>
  <c r="AB651" i="36"/>
  <c r="AR651" i="36"/>
  <c r="AL651" i="36"/>
  <c r="AF651" i="36"/>
  <c r="N651" i="36"/>
  <c r="T651" i="36"/>
  <c r="H651" i="36"/>
  <c r="AN651" i="36"/>
  <c r="V651" i="36"/>
  <c r="AX651" i="36"/>
  <c r="AT651" i="36"/>
  <c r="P651" i="36"/>
  <c r="J651" i="36"/>
  <c r="Z651" i="36"/>
  <c r="BB651" i="36"/>
  <c r="BC651" i="36" s="1"/>
  <c r="AD651" i="36"/>
  <c r="X651" i="36"/>
  <c r="AJ651" i="36"/>
  <c r="AJ497" i="36"/>
  <c r="T497" i="36"/>
  <c r="V497" i="36"/>
  <c r="AV497" i="36"/>
  <c r="AT497" i="36"/>
  <c r="AN497" i="36"/>
  <c r="P497" i="36"/>
  <c r="AZ497" i="36"/>
  <c r="AH497" i="36"/>
  <c r="N497" i="36"/>
  <c r="AL497" i="36"/>
  <c r="AF497" i="36"/>
  <c r="L497" i="36"/>
  <c r="J497" i="36"/>
  <c r="Z497" i="36"/>
  <c r="X497" i="36"/>
  <c r="R497" i="36"/>
  <c r="AX497" i="36"/>
  <c r="AR497" i="36"/>
  <c r="AB497" i="36"/>
  <c r="AD497" i="36"/>
  <c r="BB497" i="36"/>
  <c r="BC497" i="36" s="1"/>
  <c r="AP497" i="36"/>
  <c r="H497" i="36"/>
  <c r="X613" i="36"/>
  <c r="AN613" i="36"/>
  <c r="J613" i="36"/>
  <c r="AL613" i="36"/>
  <c r="AX613" i="36"/>
  <c r="H613" i="36"/>
  <c r="L613" i="36"/>
  <c r="AB613" i="36"/>
  <c r="AR613" i="36"/>
  <c r="Z613" i="36"/>
  <c r="BB613" i="36"/>
  <c r="BC613" i="36" s="1"/>
  <c r="N613" i="36"/>
  <c r="P613" i="36"/>
  <c r="AF613" i="36"/>
  <c r="AV613" i="36"/>
  <c r="AP613" i="36"/>
  <c r="R613" i="36"/>
  <c r="AD613" i="36"/>
  <c r="T613" i="36"/>
  <c r="AJ613" i="36"/>
  <c r="AZ613" i="36"/>
  <c r="V613" i="36"/>
  <c r="AH613" i="36"/>
  <c r="AT613" i="36"/>
  <c r="N453" i="36"/>
  <c r="AD453" i="36"/>
  <c r="AT453" i="36"/>
  <c r="AB453" i="36"/>
  <c r="X453" i="36"/>
  <c r="AF453" i="36"/>
  <c r="R453" i="36"/>
  <c r="AH453" i="36"/>
  <c r="AX453" i="36"/>
  <c r="AN453" i="36"/>
  <c r="AJ453" i="36"/>
  <c r="AV453" i="36"/>
  <c r="V453" i="36"/>
  <c r="AL453" i="36"/>
  <c r="BB453" i="36"/>
  <c r="BC453" i="36" s="1"/>
  <c r="AZ453" i="36"/>
  <c r="AR453" i="36"/>
  <c r="H453" i="36"/>
  <c r="J453" i="36"/>
  <c r="Z453" i="36"/>
  <c r="AP453" i="36"/>
  <c r="T453" i="36"/>
  <c r="L453" i="36"/>
  <c r="P453" i="36"/>
  <c r="N421" i="36"/>
  <c r="AD421" i="36"/>
  <c r="AT421" i="36"/>
  <c r="P421" i="36"/>
  <c r="AF421" i="36"/>
  <c r="AV421" i="36"/>
  <c r="R421" i="36"/>
  <c r="AH421" i="36"/>
  <c r="AX421" i="36"/>
  <c r="T421" i="36"/>
  <c r="AJ421" i="36"/>
  <c r="AZ421" i="36"/>
  <c r="V421" i="36"/>
  <c r="AL421" i="36"/>
  <c r="BB421" i="36"/>
  <c r="BC421" i="36" s="1"/>
  <c r="X421" i="36"/>
  <c r="AN421" i="36"/>
  <c r="H421" i="36"/>
  <c r="J421" i="36"/>
  <c r="Z421" i="36"/>
  <c r="AP421" i="36"/>
  <c r="L421" i="36"/>
  <c r="AB421" i="36"/>
  <c r="AR421" i="36"/>
  <c r="N389" i="36"/>
  <c r="AD389" i="36"/>
  <c r="AT389" i="36"/>
  <c r="AF389" i="36"/>
  <c r="AR389" i="36"/>
  <c r="AJ389" i="36"/>
  <c r="R389" i="36"/>
  <c r="AH389" i="36"/>
  <c r="AX389" i="36"/>
  <c r="AV389" i="36"/>
  <c r="X389" i="36"/>
  <c r="AZ389" i="36"/>
  <c r="V389" i="36"/>
  <c r="AL389" i="36"/>
  <c r="BB389" i="36"/>
  <c r="BC389" i="36" s="1"/>
  <c r="L389" i="36"/>
  <c r="AN389" i="36"/>
  <c r="H389" i="36"/>
  <c r="J389" i="36"/>
  <c r="Z389" i="36"/>
  <c r="AP389" i="36"/>
  <c r="P389" i="36"/>
  <c r="AB389" i="36"/>
  <c r="T389" i="36"/>
  <c r="J357" i="36"/>
  <c r="Z357" i="36"/>
  <c r="AP357" i="36"/>
  <c r="L357" i="36"/>
  <c r="AB357" i="36"/>
  <c r="AR357" i="36"/>
  <c r="N357" i="36"/>
  <c r="AD357" i="36"/>
  <c r="AT357" i="36"/>
  <c r="P357" i="36"/>
  <c r="AF357" i="36"/>
  <c r="AV357" i="36"/>
  <c r="R357" i="36"/>
  <c r="AH357" i="36"/>
  <c r="AX357" i="36"/>
  <c r="T357" i="36"/>
  <c r="AJ357" i="36"/>
  <c r="AZ357" i="36"/>
  <c r="V357" i="36"/>
  <c r="AL357" i="36"/>
  <c r="BB357" i="36"/>
  <c r="BC357" i="36" s="1"/>
  <c r="X357" i="36"/>
  <c r="AN357" i="36"/>
  <c r="H357" i="36"/>
  <c r="X327" i="36"/>
  <c r="AN327" i="36"/>
  <c r="J327" i="36"/>
  <c r="Z327" i="36"/>
  <c r="AP327" i="36"/>
  <c r="H327" i="36"/>
  <c r="L327" i="36"/>
  <c r="AB327" i="36"/>
  <c r="AR327" i="36"/>
  <c r="N327" i="36"/>
  <c r="AD327" i="36"/>
  <c r="AT327" i="36"/>
  <c r="P327" i="36"/>
  <c r="AF327" i="36"/>
  <c r="AV327" i="36"/>
  <c r="R327" i="36"/>
  <c r="AH327" i="36"/>
  <c r="AX327" i="36"/>
  <c r="T327" i="36"/>
  <c r="AJ327" i="36"/>
  <c r="AZ327" i="36"/>
  <c r="V327" i="36"/>
  <c r="AL327" i="36"/>
  <c r="BB327" i="36"/>
  <c r="BC327" i="36" s="1"/>
  <c r="V353" i="36"/>
  <c r="AL353" i="36"/>
  <c r="BB353" i="36"/>
  <c r="BC353" i="36" s="1"/>
  <c r="X353" i="36"/>
  <c r="AN353" i="36"/>
  <c r="H353" i="36"/>
  <c r="J353" i="36"/>
  <c r="Z353" i="36"/>
  <c r="AP353" i="36"/>
  <c r="L353" i="36"/>
  <c r="AB353" i="36"/>
  <c r="AR353" i="36"/>
  <c r="N353" i="36"/>
  <c r="AD353" i="36"/>
  <c r="AT353" i="36"/>
  <c r="P353" i="36"/>
  <c r="AF353" i="36"/>
  <c r="AV353" i="36"/>
  <c r="R353" i="36"/>
  <c r="AH353" i="36"/>
  <c r="AX353" i="36"/>
  <c r="T353" i="36"/>
  <c r="AJ353" i="36"/>
  <c r="AZ353" i="36"/>
  <c r="V329" i="36"/>
  <c r="AL329" i="36"/>
  <c r="BB329" i="36"/>
  <c r="BC329" i="36" s="1"/>
  <c r="X329" i="36"/>
  <c r="AN329" i="36"/>
  <c r="H329" i="36"/>
  <c r="J329" i="36"/>
  <c r="Z329" i="36"/>
  <c r="AP329" i="36"/>
  <c r="L329" i="36"/>
  <c r="AB329" i="36"/>
  <c r="AR329" i="36"/>
  <c r="N329" i="36"/>
  <c r="AD329" i="36"/>
  <c r="AT329" i="36"/>
  <c r="P329" i="36"/>
  <c r="AF329" i="36"/>
  <c r="AV329" i="36"/>
  <c r="R329" i="36"/>
  <c r="AH329" i="36"/>
  <c r="AX329" i="36"/>
  <c r="T329" i="36"/>
  <c r="AJ329" i="36"/>
  <c r="AZ329" i="36"/>
  <c r="J55" i="36"/>
  <c r="Z55" i="36"/>
  <c r="AP55" i="36"/>
  <c r="L55" i="36"/>
  <c r="AB55" i="36"/>
  <c r="AR55" i="36"/>
  <c r="AF55" i="36"/>
  <c r="AV55" i="36"/>
  <c r="R55" i="36"/>
  <c r="AH55" i="36"/>
  <c r="AX55" i="36"/>
  <c r="T55" i="36"/>
  <c r="AJ55" i="36"/>
  <c r="AZ55" i="36"/>
  <c r="V55" i="36"/>
  <c r="AL55" i="36"/>
  <c r="BB55" i="36"/>
  <c r="BC55" i="36" s="1"/>
  <c r="X55" i="36"/>
  <c r="AN55" i="36"/>
  <c r="H55" i="36"/>
  <c r="H21" i="36"/>
  <c r="V21" i="36"/>
  <c r="AV21" i="36"/>
  <c r="AZ21" i="36"/>
  <c r="AJ21" i="36"/>
  <c r="Z21" i="36"/>
  <c r="BB21" i="36"/>
  <c r="BC21" i="36" s="1"/>
  <c r="AB21" i="36"/>
  <c r="L21" i="36"/>
  <c r="R99" i="36"/>
  <c r="AH99" i="36"/>
  <c r="AX99" i="36"/>
  <c r="T99" i="36"/>
  <c r="AJ99" i="36"/>
  <c r="AZ99" i="36"/>
  <c r="V99" i="36"/>
  <c r="AL99" i="36"/>
  <c r="BB99" i="36"/>
  <c r="BC99" i="36" s="1"/>
  <c r="X99" i="36"/>
  <c r="AN99" i="36"/>
  <c r="H99" i="36"/>
  <c r="J99" i="36"/>
  <c r="Z99" i="36"/>
  <c r="AP99" i="36"/>
  <c r="L99" i="36"/>
  <c r="AB99" i="36"/>
  <c r="AR99" i="36"/>
  <c r="N99" i="36"/>
  <c r="AD99" i="36"/>
  <c r="AT99" i="36"/>
  <c r="P99" i="36"/>
  <c r="AF99" i="36"/>
  <c r="AV99" i="36"/>
  <c r="R75" i="36"/>
  <c r="AH75" i="36"/>
  <c r="AX75" i="36"/>
  <c r="T75" i="36"/>
  <c r="AJ75" i="36"/>
  <c r="AZ75" i="36"/>
  <c r="V75" i="36"/>
  <c r="AL75" i="36"/>
  <c r="BB75" i="36"/>
  <c r="BC75" i="36" s="1"/>
  <c r="X75" i="36"/>
  <c r="AN75" i="36"/>
  <c r="H75" i="36"/>
  <c r="J75" i="36"/>
  <c r="Z75" i="36"/>
  <c r="AP75" i="36"/>
  <c r="L75" i="36"/>
  <c r="AB75" i="36"/>
  <c r="AR75" i="36"/>
  <c r="AD75" i="36"/>
  <c r="AT75" i="36"/>
  <c r="P75" i="36"/>
  <c r="AF75" i="36"/>
  <c r="AV75" i="36"/>
  <c r="R265" i="36"/>
  <c r="AH265" i="36"/>
  <c r="AX265" i="36"/>
  <c r="L265" i="36"/>
  <c r="AB265" i="36"/>
  <c r="AR265" i="36"/>
  <c r="V265" i="36"/>
  <c r="AL265" i="36"/>
  <c r="BB265" i="36"/>
  <c r="P265" i="36"/>
  <c r="AF265" i="36"/>
  <c r="AV265" i="36"/>
  <c r="J265" i="36"/>
  <c r="Z265" i="36"/>
  <c r="AP265" i="36"/>
  <c r="BC265" i="36"/>
  <c r="T265" i="36"/>
  <c r="AJ265" i="36"/>
  <c r="AZ265" i="36"/>
  <c r="N265" i="36"/>
  <c r="AD265" i="36"/>
  <c r="AT265" i="36"/>
  <c r="H265" i="36"/>
  <c r="X265" i="36"/>
  <c r="AN265" i="36"/>
  <c r="R257" i="36"/>
  <c r="AH257" i="36"/>
  <c r="AX257" i="36"/>
  <c r="L257" i="36"/>
  <c r="AB257" i="36"/>
  <c r="AR257" i="36"/>
  <c r="V257" i="36"/>
  <c r="AL257" i="36"/>
  <c r="BB257" i="36"/>
  <c r="P257" i="36"/>
  <c r="AF257" i="36"/>
  <c r="AV257" i="36"/>
  <c r="J257" i="36"/>
  <c r="Z257" i="36"/>
  <c r="AP257" i="36"/>
  <c r="H257" i="36"/>
  <c r="T257" i="36"/>
  <c r="AJ257" i="36"/>
  <c r="AZ257" i="36"/>
  <c r="N257" i="36"/>
  <c r="AD257" i="36"/>
  <c r="AT257" i="36"/>
  <c r="BC257" i="36"/>
  <c r="X257" i="36"/>
  <c r="AN257" i="36"/>
  <c r="R241" i="36"/>
  <c r="AH241" i="36"/>
  <c r="AX241" i="36"/>
  <c r="L241" i="36"/>
  <c r="AB241" i="36"/>
  <c r="AR241" i="36"/>
  <c r="V241" i="36"/>
  <c r="AL241" i="36"/>
  <c r="BB241" i="36"/>
  <c r="BC241" i="36" s="1"/>
  <c r="P241" i="36"/>
  <c r="AF241" i="36"/>
  <c r="AV241" i="36"/>
  <c r="J241" i="36"/>
  <c r="Z241" i="36"/>
  <c r="AP241" i="36"/>
  <c r="H241" i="36"/>
  <c r="T241" i="36"/>
  <c r="AJ241" i="36"/>
  <c r="AZ241" i="36"/>
  <c r="N241" i="36"/>
  <c r="AD241" i="36"/>
  <c r="AT241" i="36"/>
  <c r="X241" i="36"/>
  <c r="AN241" i="36"/>
  <c r="R225" i="36"/>
  <c r="AH225" i="36"/>
  <c r="AX225" i="36"/>
  <c r="L225" i="36"/>
  <c r="AB225" i="36"/>
  <c r="AR225" i="36"/>
  <c r="V225" i="36"/>
  <c r="AL225" i="36"/>
  <c r="BB225" i="36"/>
  <c r="P225" i="36"/>
  <c r="AF225" i="36"/>
  <c r="AV225" i="36"/>
  <c r="J225" i="36"/>
  <c r="Z225" i="36"/>
  <c r="AP225" i="36"/>
  <c r="H225" i="36"/>
  <c r="T225" i="36"/>
  <c r="AJ225" i="36"/>
  <c r="AZ225" i="36"/>
  <c r="N225" i="36"/>
  <c r="AD225" i="36"/>
  <c r="AT225" i="36"/>
  <c r="BC225" i="36"/>
  <c r="X225" i="36"/>
  <c r="AN225" i="36"/>
  <c r="X209" i="36"/>
  <c r="AN209" i="36"/>
  <c r="H209" i="36"/>
  <c r="V209" i="36"/>
  <c r="AL209" i="36"/>
  <c r="BB209" i="36"/>
  <c r="BC209" i="36" s="1"/>
  <c r="L209" i="36"/>
  <c r="AB209" i="36"/>
  <c r="AR209" i="36"/>
  <c r="J209" i="36"/>
  <c r="Z209" i="36"/>
  <c r="AP209" i="36"/>
  <c r="P209" i="36"/>
  <c r="AF209" i="36"/>
  <c r="AV209" i="36"/>
  <c r="N209" i="36"/>
  <c r="AD209" i="36"/>
  <c r="AT209" i="36"/>
  <c r="T209" i="36"/>
  <c r="AJ209" i="36"/>
  <c r="AZ209" i="36"/>
  <c r="R209" i="36"/>
  <c r="AH209" i="36"/>
  <c r="AX209" i="36"/>
  <c r="P193" i="36"/>
  <c r="AF193" i="36"/>
  <c r="AV193" i="36"/>
  <c r="N193" i="36"/>
  <c r="AD193" i="36"/>
  <c r="AT193" i="36"/>
  <c r="T193" i="36"/>
  <c r="AJ193" i="36"/>
  <c r="AZ193" i="36"/>
  <c r="R193" i="36"/>
  <c r="AH193" i="36"/>
  <c r="AX193" i="36"/>
  <c r="X193" i="36"/>
  <c r="AN193" i="36"/>
  <c r="H193" i="36"/>
  <c r="V193" i="36"/>
  <c r="AL193" i="36"/>
  <c r="BB193" i="36"/>
  <c r="BC193" i="36" s="1"/>
  <c r="L193" i="36"/>
  <c r="AB193" i="36"/>
  <c r="AR193" i="36"/>
  <c r="J193" i="36"/>
  <c r="Z193" i="36"/>
  <c r="AP193" i="36"/>
  <c r="V169" i="36"/>
  <c r="AL169" i="36"/>
  <c r="BB169" i="36"/>
  <c r="BC169" i="36" s="1"/>
  <c r="P169" i="36"/>
  <c r="AF169" i="36"/>
  <c r="AV169" i="36"/>
  <c r="J169" i="36"/>
  <c r="Z169" i="36"/>
  <c r="AP169" i="36"/>
  <c r="T169" i="36"/>
  <c r="AJ169" i="36"/>
  <c r="AZ169" i="36"/>
  <c r="N169" i="36"/>
  <c r="AD169" i="36"/>
  <c r="AT169" i="36"/>
  <c r="H169" i="36"/>
  <c r="X169" i="36"/>
  <c r="AN169" i="36"/>
  <c r="R169" i="36"/>
  <c r="AH169" i="36"/>
  <c r="AX169" i="36"/>
  <c r="L169" i="36"/>
  <c r="AB169" i="36"/>
  <c r="AR169" i="36"/>
  <c r="AR145" i="36"/>
  <c r="L145" i="36"/>
  <c r="V145" i="36"/>
  <c r="AT145" i="36"/>
  <c r="T145" i="36"/>
  <c r="P145" i="36"/>
  <c r="X145" i="36"/>
  <c r="N145" i="36"/>
  <c r="AL145" i="36"/>
  <c r="Z145" i="36"/>
  <c r="AJ145" i="36"/>
  <c r="J145" i="36"/>
  <c r="AB145" i="36"/>
  <c r="H145" i="36"/>
  <c r="AD145" i="36"/>
  <c r="BB145" i="36"/>
  <c r="BC145" i="36" s="1"/>
  <c r="AP145" i="36"/>
  <c r="AX145" i="36"/>
  <c r="AF145" i="36"/>
  <c r="AN145" i="36"/>
  <c r="AV145" i="36"/>
  <c r="AZ145" i="36"/>
  <c r="R145" i="36"/>
  <c r="AH145" i="36"/>
  <c r="Z287" i="36"/>
  <c r="J287" i="36"/>
  <c r="N287" i="36"/>
  <c r="AD287" i="36"/>
  <c r="X287" i="36"/>
  <c r="T287" i="36"/>
  <c r="R287" i="36"/>
  <c r="AL287" i="36"/>
  <c r="V287" i="36"/>
  <c r="AJ287" i="36"/>
  <c r="AZ287" i="36"/>
  <c r="AV287" i="36"/>
  <c r="H287" i="36"/>
  <c r="AP287" i="36"/>
  <c r="AX287" i="36"/>
  <c r="AH287" i="36"/>
  <c r="AB287" i="36"/>
  <c r="P287" i="36"/>
  <c r="AT287" i="36"/>
  <c r="BB287" i="36"/>
  <c r="BC287" i="36" s="1"/>
  <c r="AN287" i="36"/>
  <c r="AR287" i="36"/>
  <c r="AF287" i="36"/>
  <c r="L287" i="36"/>
  <c r="L982" i="36"/>
  <c r="AB982" i="36"/>
  <c r="AR982" i="36"/>
  <c r="N982" i="36"/>
  <c r="AD982" i="36"/>
  <c r="AT982" i="36"/>
  <c r="P982" i="36"/>
  <c r="AF982" i="36"/>
  <c r="AV982" i="36"/>
  <c r="R982" i="36"/>
  <c r="AH982" i="36"/>
  <c r="AX982" i="36"/>
  <c r="T982" i="36"/>
  <c r="AJ982" i="36"/>
  <c r="AZ982" i="36"/>
  <c r="V982" i="36"/>
  <c r="AL982" i="36"/>
  <c r="BB982" i="36"/>
  <c r="BC982" i="36" s="1"/>
  <c r="X982" i="36"/>
  <c r="AN982" i="36"/>
  <c r="J982" i="36"/>
  <c r="Z982" i="36"/>
  <c r="AP982" i="36"/>
  <c r="H982" i="36"/>
  <c r="AB950" i="36"/>
  <c r="AZ950" i="36"/>
  <c r="X950" i="36"/>
  <c r="AP950" i="36"/>
  <c r="V950" i="36"/>
  <c r="AN950" i="36"/>
  <c r="Z950" i="36"/>
  <c r="T950" i="36"/>
  <c r="AD950" i="36"/>
  <c r="AV950" i="36"/>
  <c r="AH950" i="36"/>
  <c r="N950" i="36"/>
  <c r="AF950" i="36"/>
  <c r="AX950" i="36"/>
  <c r="AR950" i="36"/>
  <c r="P950" i="36"/>
  <c r="AT950" i="36"/>
  <c r="AJ950" i="36"/>
  <c r="J950" i="36"/>
  <c r="AL950" i="36"/>
  <c r="R950" i="36"/>
  <c r="L950" i="36"/>
  <c r="BB950" i="36"/>
  <c r="BC950" i="36" s="1"/>
  <c r="H950" i="36"/>
  <c r="AR926" i="36"/>
  <c r="AL926" i="36"/>
  <c r="P926" i="36"/>
  <c r="AN926" i="36"/>
  <c r="N926" i="36"/>
  <c r="AF926" i="36"/>
  <c r="L926" i="36"/>
  <c r="AJ926" i="36"/>
  <c r="AD926" i="36"/>
  <c r="BB926" i="36"/>
  <c r="BC926" i="36" s="1"/>
  <c r="R926" i="36"/>
  <c r="T926" i="36"/>
  <c r="AP926" i="36"/>
  <c r="AH926" i="36"/>
  <c r="AB926" i="36"/>
  <c r="V926" i="36"/>
  <c r="H926" i="36"/>
  <c r="AT926" i="36"/>
  <c r="Z926" i="36"/>
  <c r="J926" i="36"/>
  <c r="AX926" i="36"/>
  <c r="X926" i="36"/>
  <c r="AZ926" i="36"/>
  <c r="AV926" i="36"/>
  <c r="AZ894" i="36"/>
  <c r="AJ894" i="36"/>
  <c r="AH894" i="36"/>
  <c r="N894" i="36"/>
  <c r="AL894" i="36"/>
  <c r="X894" i="36"/>
  <c r="L894" i="36"/>
  <c r="J894" i="36"/>
  <c r="AD894" i="36"/>
  <c r="Z894" i="36"/>
  <c r="R894" i="36"/>
  <c r="AN894" i="36"/>
  <c r="V894" i="36"/>
  <c r="AR894" i="36"/>
  <c r="AB894" i="36"/>
  <c r="BB894" i="36"/>
  <c r="BC894" i="36" s="1"/>
  <c r="AX894" i="36"/>
  <c r="AP894" i="36"/>
  <c r="AF894" i="36"/>
  <c r="T894" i="36"/>
  <c r="P894" i="36"/>
  <c r="AV894" i="36"/>
  <c r="AT894" i="36"/>
  <c r="H894" i="36"/>
  <c r="J864" i="36"/>
  <c r="R864" i="36"/>
  <c r="N864" i="36"/>
  <c r="AZ864" i="36"/>
  <c r="AR864" i="36"/>
  <c r="AV864" i="36"/>
  <c r="Z864" i="36"/>
  <c r="AH864" i="36"/>
  <c r="AX864" i="36"/>
  <c r="AP864" i="36"/>
  <c r="AJ864" i="36"/>
  <c r="P864" i="36"/>
  <c r="V864" i="36"/>
  <c r="BB864" i="36"/>
  <c r="BC864" i="36" s="1"/>
  <c r="AN864" i="36"/>
  <c r="X864" i="36"/>
  <c r="T864" i="36"/>
  <c r="H864" i="36"/>
  <c r="AL864" i="36"/>
  <c r="AD864" i="36"/>
  <c r="AB864" i="36"/>
  <c r="L864" i="36"/>
  <c r="AF864" i="36"/>
  <c r="AT864" i="36"/>
  <c r="AD870" i="36"/>
  <c r="AP870" i="36"/>
  <c r="AH870" i="36"/>
  <c r="P870" i="36"/>
  <c r="L870" i="36"/>
  <c r="H870" i="36"/>
  <c r="AT870" i="36"/>
  <c r="V870" i="36"/>
  <c r="AX870" i="36"/>
  <c r="AJ870" i="36"/>
  <c r="T870" i="36"/>
  <c r="AZ870" i="36"/>
  <c r="J870" i="36"/>
  <c r="AL870" i="36"/>
  <c r="R870" i="36"/>
  <c r="AN870" i="36"/>
  <c r="AV870" i="36"/>
  <c r="AR870" i="36"/>
  <c r="N870" i="36"/>
  <c r="Z870" i="36"/>
  <c r="BB870" i="36"/>
  <c r="BC870" i="36" s="1"/>
  <c r="AB870" i="36"/>
  <c r="X870" i="36"/>
  <c r="AF870" i="36"/>
  <c r="X1584" i="36"/>
  <c r="AJ1581" i="36"/>
  <c r="J1577" i="36"/>
  <c r="AJ1577" i="36"/>
  <c r="T1577" i="36"/>
  <c r="AP1575" i="36"/>
  <c r="Z1572" i="36"/>
  <c r="X1572" i="36"/>
  <c r="AH1561" i="36"/>
  <c r="AT1560" i="36"/>
  <c r="AP1555" i="36"/>
  <c r="J1555" i="36"/>
  <c r="V1552" i="36"/>
  <c r="AP1551" i="36"/>
  <c r="X1548" i="36"/>
  <c r="N1540" i="36"/>
  <c r="T1539" i="36"/>
  <c r="AP1539" i="36"/>
  <c r="X1536" i="36"/>
  <c r="AN1532" i="36"/>
  <c r="AX1529" i="36"/>
  <c r="H1528" i="36"/>
  <c r="V1528" i="36"/>
  <c r="AN1528" i="36"/>
  <c r="X1528" i="36"/>
  <c r="BB1524" i="36"/>
  <c r="BC1524" i="36" s="1"/>
  <c r="N1524" i="36"/>
  <c r="AN1524" i="36"/>
  <c r="AB1523" i="36"/>
  <c r="P1523" i="36"/>
  <c r="J1523" i="36"/>
  <c r="L1519" i="36"/>
  <c r="AZ1519" i="36"/>
  <c r="X1519" i="36"/>
  <c r="AP1519" i="36"/>
  <c r="Z1519" i="36"/>
  <c r="J1519" i="36"/>
  <c r="AT1517" i="36"/>
  <c r="AH1517" i="36"/>
  <c r="V1517" i="36"/>
  <c r="AZ1517" i="36"/>
  <c r="AJ1517" i="36"/>
  <c r="T1517" i="36"/>
  <c r="AV1513" i="36"/>
  <c r="AJ1513" i="36"/>
  <c r="AR1513" i="36"/>
  <c r="AX1513" i="36"/>
  <c r="AH1513" i="36"/>
  <c r="R1513" i="36"/>
  <c r="AX1510" i="36"/>
  <c r="AH1510" i="36"/>
  <c r="AT1510" i="36"/>
  <c r="AV1510" i="36"/>
  <c r="AF1510" i="36"/>
  <c r="P1510" i="36"/>
  <c r="J1507" i="36"/>
  <c r="AX1507" i="36"/>
  <c r="AL1507" i="36"/>
  <c r="AR1507" i="36"/>
  <c r="AB1507" i="36"/>
  <c r="L1507" i="36"/>
  <c r="AP1497" i="36"/>
  <c r="AD1497" i="36"/>
  <c r="R1497" i="36"/>
  <c r="AZ1497" i="36"/>
  <c r="AJ1497" i="36"/>
  <c r="T1497" i="36"/>
  <c r="H1496" i="36"/>
  <c r="AP1496" i="36"/>
  <c r="Z1496" i="36"/>
  <c r="J1496" i="36"/>
  <c r="AN1496" i="36"/>
  <c r="X1496" i="36"/>
  <c r="AR1491" i="36"/>
  <c r="AF1491" i="36"/>
  <c r="T1491" i="36"/>
  <c r="AP1491" i="36"/>
  <c r="Z1491" i="36"/>
  <c r="J1491" i="36"/>
  <c r="AR1487" i="36"/>
  <c r="AB1487" i="36"/>
  <c r="L1487" i="36"/>
  <c r="AT1487" i="36"/>
  <c r="AD1487" i="36"/>
  <c r="N1487" i="36"/>
  <c r="P1485" i="36"/>
  <c r="T1485" i="36"/>
  <c r="BB1485" i="36"/>
  <c r="BC1485" i="36" s="1"/>
  <c r="L1485" i="36"/>
  <c r="Z1485" i="36"/>
  <c r="AT1485" i="36"/>
  <c r="P1481" i="36"/>
  <c r="BB1481" i="36"/>
  <c r="BC1481" i="36" s="1"/>
  <c r="AR1481" i="36"/>
  <c r="AN1481" i="36"/>
  <c r="J1481" i="36"/>
  <c r="AD1481" i="36"/>
  <c r="Z1478" i="36"/>
  <c r="AX1478" i="36"/>
  <c r="AP1478" i="36"/>
  <c r="V1478" i="36"/>
  <c r="AH1478" i="36"/>
  <c r="AZ1478" i="36"/>
  <c r="AF1475" i="36"/>
  <c r="AN1475" i="36"/>
  <c r="P1475" i="36"/>
  <c r="AR1475" i="36"/>
  <c r="X1475" i="36"/>
  <c r="AZ1475" i="36"/>
  <c r="AL1465" i="36"/>
  <c r="H1465" i="36"/>
  <c r="AF1465" i="36"/>
  <c r="AB1465" i="36"/>
  <c r="Z1465" i="36"/>
  <c r="AH1465" i="36"/>
  <c r="H1464" i="36"/>
  <c r="AF1464" i="36"/>
  <c r="AD1464" i="36"/>
  <c r="AR1464" i="36"/>
  <c r="AH1464" i="36"/>
  <c r="AT1464" i="36"/>
  <c r="N1315" i="36"/>
  <c r="AH1315" i="36"/>
  <c r="AZ1315" i="36"/>
  <c r="P1315" i="36"/>
  <c r="AV1315" i="36"/>
  <c r="AB1315" i="36"/>
  <c r="AD1310" i="36"/>
  <c r="V1310" i="36"/>
  <c r="R1310" i="36"/>
  <c r="AF1310" i="36"/>
  <c r="T1310" i="36"/>
  <c r="AR1310" i="36"/>
  <c r="AR1309" i="36"/>
  <c r="AZ1309" i="36"/>
  <c r="AF1309" i="36"/>
  <c r="AT1309" i="36"/>
  <c r="AX1309" i="36"/>
  <c r="AL1309" i="36"/>
  <c r="AP1308" i="36"/>
  <c r="AT1308" i="36"/>
  <c r="Z1308" i="36"/>
  <c r="AR1308" i="36"/>
  <c r="AZ1308" i="36"/>
  <c r="AN1308" i="36"/>
  <c r="AV1307" i="36"/>
  <c r="AR1307" i="36"/>
  <c r="L1307" i="36"/>
  <c r="V1307" i="36"/>
  <c r="J1307" i="36"/>
  <c r="AD1306" i="36"/>
  <c r="AT1306" i="36"/>
  <c r="N1306" i="36"/>
  <c r="AB1306" i="36"/>
  <c r="P1306" i="36"/>
  <c r="J1306" i="36"/>
  <c r="AV1305" i="36"/>
  <c r="AJ1305" i="36"/>
  <c r="AZ1305" i="36"/>
  <c r="AH1305" i="36"/>
  <c r="V1305" i="36"/>
  <c r="AT1305" i="36"/>
  <c r="AH1304" i="36"/>
  <c r="N1304" i="36"/>
  <c r="R1304" i="36"/>
  <c r="AJ1304" i="36"/>
  <c r="X1304" i="36"/>
  <c r="AV1304" i="36"/>
  <c r="T1303" i="36"/>
  <c r="AN1303" i="36"/>
  <c r="AR1303" i="36"/>
  <c r="AT1303" i="36"/>
  <c r="AX1303" i="36"/>
  <c r="AL1303" i="36"/>
  <c r="J1303" i="36"/>
  <c r="AH1302" i="36"/>
  <c r="AX1302" i="36"/>
  <c r="AT1302" i="36"/>
  <c r="P1302" i="36"/>
  <c r="J1302" i="36"/>
  <c r="AB1302" i="36"/>
  <c r="H1301" i="36"/>
  <c r="AB1301" i="36"/>
  <c r="X1301" i="36"/>
  <c r="Z1301" i="36"/>
  <c r="N1301" i="36"/>
  <c r="R1301" i="36"/>
  <c r="H1300" i="36"/>
  <c r="Z1300" i="36"/>
  <c r="AP1300" i="36"/>
  <c r="AR1300" i="36"/>
  <c r="AF1300" i="36"/>
  <c r="T1300" i="36"/>
  <c r="H1299" i="36"/>
  <c r="AB1299" i="36"/>
  <c r="AJ1299" i="36"/>
  <c r="AP1299" i="36"/>
  <c r="AD1299" i="36"/>
  <c r="AH1299" i="36"/>
  <c r="H1298" i="36"/>
  <c r="Z1298" i="36"/>
  <c r="V1298" i="36"/>
  <c r="X1298" i="36"/>
  <c r="AV1298" i="36"/>
  <c r="AJ1298" i="36"/>
  <c r="H1297" i="36"/>
  <c r="AR1297" i="36"/>
  <c r="L1297" i="36"/>
  <c r="BB1297" i="36"/>
  <c r="BC1297" i="36" s="1"/>
  <c r="Z1297" i="36"/>
  <c r="N1297" i="36"/>
  <c r="AL1296" i="36"/>
  <c r="BB1296" i="36"/>
  <c r="BC1296" i="36" s="1"/>
  <c r="N1296" i="36"/>
  <c r="J1296" i="36"/>
  <c r="AB1296" i="36"/>
  <c r="P1296" i="36"/>
  <c r="H1295" i="36"/>
  <c r="L1295" i="36"/>
  <c r="AB1295" i="36"/>
  <c r="N1295" i="36"/>
  <c r="R1295" i="36"/>
  <c r="AP1295" i="36"/>
  <c r="AX1294" i="36"/>
  <c r="AL1294" i="36"/>
  <c r="AH1294" i="36"/>
  <c r="AV1294" i="36"/>
  <c r="AJ1294" i="36"/>
  <c r="X1294" i="36"/>
  <c r="AB1293" i="36"/>
  <c r="AF1293" i="36"/>
  <c r="L1293" i="36"/>
  <c r="AT1293" i="36"/>
  <c r="AX1293" i="36"/>
  <c r="AL1293" i="36"/>
  <c r="N1292" i="36"/>
  <c r="AT1292" i="36"/>
  <c r="BB1292" i="36"/>
  <c r="BC1292" i="36" s="1"/>
  <c r="L1292" i="36"/>
  <c r="AZ1292" i="36"/>
  <c r="AN1292" i="36"/>
  <c r="H1291" i="36"/>
  <c r="X1291" i="36"/>
  <c r="AN1291" i="36"/>
  <c r="AL1291" i="36"/>
  <c r="J1291" i="36"/>
  <c r="AH1290" i="36"/>
  <c r="AT1290" i="36"/>
  <c r="N1290" i="36"/>
  <c r="AB1290" i="36"/>
  <c r="P1290" i="36"/>
  <c r="J1290" i="36"/>
  <c r="AV1289" i="36"/>
  <c r="AJ1289" i="36"/>
  <c r="AZ1289" i="36"/>
  <c r="AH1289" i="36"/>
  <c r="V1289" i="36"/>
  <c r="AT1289" i="36"/>
  <c r="BB1288" i="36"/>
  <c r="BC1288" i="36" s="1"/>
  <c r="N1288" i="36"/>
  <c r="R1288" i="36"/>
  <c r="AJ1288" i="36"/>
  <c r="X1288" i="36"/>
  <c r="AV1288" i="36"/>
  <c r="L1287" i="36"/>
  <c r="AF1287" i="36"/>
  <c r="AR1287" i="36"/>
  <c r="AT1287" i="36"/>
  <c r="AX1287" i="36"/>
  <c r="AL1287" i="36"/>
  <c r="J1287" i="36"/>
  <c r="AH1286" i="36"/>
  <c r="AX1286" i="36"/>
  <c r="AT1286" i="36"/>
  <c r="P1286" i="36"/>
  <c r="J1286" i="36"/>
  <c r="AB1286" i="36"/>
  <c r="AV1285" i="36"/>
  <c r="AB1285" i="36"/>
  <c r="X1285" i="36"/>
  <c r="Z1285" i="36"/>
  <c r="N1285" i="36"/>
  <c r="R1285" i="36"/>
  <c r="H1284" i="36"/>
  <c r="Z1284" i="36"/>
  <c r="AP1284" i="36"/>
  <c r="AR1284" i="36"/>
  <c r="AF1284" i="36"/>
  <c r="T1284" i="36"/>
  <c r="H1283" i="36"/>
  <c r="AL1283" i="36"/>
  <c r="V1283" i="36"/>
  <c r="T1283" i="36"/>
  <c r="AT1283" i="36"/>
  <c r="AB1283" i="36"/>
  <c r="H1282" i="36"/>
  <c r="L1282" i="36"/>
  <c r="T1282" i="36"/>
  <c r="AV1282" i="36"/>
  <c r="N1282" i="36"/>
  <c r="AT1282" i="36"/>
  <c r="N1281" i="36"/>
  <c r="Z1281" i="36"/>
  <c r="R1281" i="36"/>
  <c r="AD1281" i="36"/>
  <c r="AF1281" i="36"/>
  <c r="J1281" i="36"/>
  <c r="T1281" i="36"/>
  <c r="AF1280" i="36"/>
  <c r="BB1280" i="36"/>
  <c r="BC1280" i="36" s="1"/>
  <c r="AL1280" i="36"/>
  <c r="AJ1280" i="36"/>
  <c r="AD1280" i="36"/>
  <c r="N1280" i="36"/>
  <c r="R1279" i="36"/>
  <c r="H1279" i="36"/>
  <c r="AP1279" i="36"/>
  <c r="AX1279" i="36"/>
  <c r="J1279" i="36"/>
  <c r="L1278" i="36"/>
  <c r="T1278" i="36"/>
  <c r="X1278" i="36"/>
  <c r="AN1278" i="36"/>
  <c r="AV1278" i="36"/>
  <c r="BB1278" i="36"/>
  <c r="BC1278" i="36" s="1"/>
  <c r="AL1277" i="36"/>
  <c r="V1277" i="36"/>
  <c r="AH1277" i="36"/>
  <c r="P1277" i="36"/>
  <c r="J1277" i="36"/>
  <c r="X1277" i="36"/>
  <c r="AF1276" i="36"/>
  <c r="AB1276" i="36"/>
  <c r="P1276" i="36"/>
  <c r="V1276" i="36"/>
  <c r="J1276" i="36"/>
  <c r="R1276" i="36"/>
  <c r="V1275" i="36"/>
  <c r="AP1275" i="36"/>
  <c r="AD1275" i="36"/>
  <c r="AJ1275" i="36"/>
  <c r="AR1275" i="36"/>
  <c r="P1275" i="36"/>
  <c r="AX1274" i="36"/>
  <c r="AZ1274" i="36"/>
  <c r="AJ1274" i="36"/>
  <c r="AF1274" i="36"/>
  <c r="AH1274" i="36"/>
  <c r="Z1274" i="36"/>
  <c r="AD1273" i="36"/>
  <c r="AH1273" i="36"/>
  <c r="BB1273" i="36"/>
  <c r="BC1273" i="36" s="1"/>
  <c r="AR1273" i="36"/>
  <c r="AZ1273" i="36"/>
  <c r="J1273" i="36"/>
  <c r="P1272" i="36"/>
  <c r="AN1272" i="36"/>
  <c r="V1272" i="36"/>
  <c r="AL1272" i="36"/>
  <c r="J1272" i="36"/>
  <c r="R1272" i="36"/>
  <c r="T1271" i="36"/>
  <c r="H1271" i="36"/>
  <c r="AJ1271" i="36"/>
  <c r="AP1271" i="36"/>
  <c r="L1271" i="36"/>
  <c r="AB1271" i="36"/>
  <c r="P1270" i="36"/>
  <c r="H1270" i="36"/>
  <c r="R1270" i="36"/>
  <c r="L1270" i="36"/>
  <c r="T1270" i="36"/>
  <c r="AP1270" i="36"/>
  <c r="AD1269" i="36"/>
  <c r="AB1269" i="36"/>
  <c r="BB1269" i="36"/>
  <c r="BC1269" i="36" s="1"/>
  <c r="R1269" i="36"/>
  <c r="Z1269" i="36"/>
  <c r="AH1269" i="36"/>
  <c r="AP1268" i="36"/>
  <c r="AB1268" i="36"/>
  <c r="AL1268" i="36"/>
  <c r="N1268" i="36"/>
  <c r="V1268" i="36"/>
  <c r="J1268" i="36"/>
  <c r="AH1267" i="36"/>
  <c r="H1267" i="36"/>
  <c r="T1267" i="36"/>
  <c r="AB1267" i="36"/>
  <c r="AJ1267" i="36"/>
  <c r="J1267" i="36"/>
  <c r="AD1266" i="36"/>
  <c r="L1266" i="36"/>
  <c r="AH1266" i="36"/>
  <c r="AP1266" i="36"/>
  <c r="R1266" i="36"/>
  <c r="BB1266" i="36"/>
  <c r="BC1266" i="36" s="1"/>
  <c r="AR1265" i="36"/>
  <c r="Z1265" i="36"/>
  <c r="L1265" i="36"/>
  <c r="AZ1265" i="36"/>
  <c r="AB1265" i="36"/>
  <c r="AJ1265" i="36"/>
  <c r="AB1264" i="36"/>
  <c r="AT1264" i="36"/>
  <c r="T1264" i="36"/>
  <c r="AN1264" i="36"/>
  <c r="AV1264" i="36"/>
  <c r="R1264" i="36"/>
  <c r="R1263" i="36"/>
  <c r="N1263" i="36"/>
  <c r="AT1263" i="36"/>
  <c r="AN1263" i="36"/>
  <c r="P1263" i="36"/>
  <c r="AL1263" i="36"/>
  <c r="AP1262" i="36"/>
  <c r="AD1262" i="36"/>
  <c r="AX1262" i="36"/>
  <c r="AT1262" i="36"/>
  <c r="AZ1262" i="36"/>
  <c r="X1262" i="36"/>
  <c r="AD1261" i="36"/>
  <c r="AR1261" i="36"/>
  <c r="AT1261" i="36"/>
  <c r="N1261" i="36"/>
  <c r="T1261" i="36"/>
  <c r="AX1261" i="36"/>
  <c r="AJ1260" i="36"/>
  <c r="R1260" i="36"/>
  <c r="AL1260" i="36"/>
  <c r="Z1260" i="36"/>
  <c r="AF1260" i="36"/>
  <c r="P1260" i="36"/>
  <c r="AJ1259" i="36"/>
  <c r="AV1259" i="36"/>
  <c r="AN1259" i="36"/>
  <c r="AH1259" i="36"/>
  <c r="AX1259" i="36"/>
  <c r="AP1259" i="36"/>
  <c r="AX1258" i="36"/>
  <c r="AT1258" i="36"/>
  <c r="AP1258" i="36"/>
  <c r="L1258" i="36"/>
  <c r="AV1258" i="36"/>
  <c r="AN1258" i="36"/>
  <c r="H1257" i="36"/>
  <c r="T1257" i="36"/>
  <c r="AN1257" i="36"/>
  <c r="AZ1257" i="36"/>
  <c r="R1257" i="36"/>
  <c r="J1257" i="36"/>
  <c r="H1256" i="36"/>
  <c r="AL1256" i="36"/>
  <c r="R1256" i="36"/>
  <c r="AD1256" i="36"/>
  <c r="L1256" i="36"/>
  <c r="AR1256" i="36"/>
  <c r="AV1256" i="36"/>
  <c r="AF1255" i="36"/>
  <c r="X1255" i="36"/>
  <c r="T1255" i="36"/>
  <c r="Z1255" i="36"/>
  <c r="AH1255" i="36"/>
  <c r="AL1255" i="36"/>
  <c r="N1254" i="36"/>
  <c r="AT1254" i="36"/>
  <c r="BB1254" i="36"/>
  <c r="BC1254" i="36" s="1"/>
  <c r="AB1254" i="36"/>
  <c r="P1254" i="36"/>
  <c r="J1254" i="36"/>
  <c r="H1253" i="36"/>
  <c r="P1253" i="36"/>
  <c r="AB1253" i="36"/>
  <c r="AL1253" i="36"/>
  <c r="J1253" i="36"/>
  <c r="AT1252" i="36"/>
  <c r="N1252" i="36"/>
  <c r="R1252" i="36"/>
  <c r="AB1252" i="36"/>
  <c r="AN1252" i="36"/>
  <c r="P1252" i="36"/>
  <c r="AJ1251" i="36"/>
  <c r="H1251" i="36"/>
  <c r="AB1251" i="36"/>
  <c r="AD1251" i="36"/>
  <c r="AX1251" i="36"/>
  <c r="Z1251" i="36"/>
  <c r="AL1250" i="36"/>
  <c r="AX1250" i="36"/>
  <c r="AT1250" i="36"/>
  <c r="AV1250" i="36"/>
  <c r="AJ1250" i="36"/>
  <c r="AB1250" i="36"/>
  <c r="X1249" i="36"/>
  <c r="AZ1249" i="36"/>
  <c r="AR1249" i="36"/>
  <c r="BB1249" i="36"/>
  <c r="BC1249" i="36" s="1"/>
  <c r="AX1249" i="36"/>
  <c r="Z1249" i="36"/>
  <c r="AP1248" i="36"/>
  <c r="AT1248" i="36"/>
  <c r="AD1248" i="36"/>
  <c r="P1248" i="36"/>
  <c r="AJ1248" i="36"/>
  <c r="AB1248" i="36"/>
  <c r="AF1247" i="36"/>
  <c r="L1247" i="36"/>
  <c r="T1247" i="36"/>
  <c r="AD1247" i="36"/>
  <c r="AX1247" i="36"/>
  <c r="AT1247" i="36"/>
  <c r="AF1246" i="36"/>
  <c r="AN1246" i="36"/>
  <c r="AT1246" i="36"/>
  <c r="AB1246" i="36"/>
  <c r="X1246" i="36"/>
  <c r="Z1246" i="36"/>
  <c r="AH1245" i="36"/>
  <c r="AJ1245" i="36"/>
  <c r="AD1245" i="36"/>
  <c r="AL1245" i="36"/>
  <c r="R1245" i="36"/>
  <c r="Z1245" i="36"/>
  <c r="H1244" i="36"/>
  <c r="AR1244" i="36"/>
  <c r="T1244" i="36"/>
  <c r="AF1244" i="36"/>
  <c r="AJ1244" i="36"/>
  <c r="AT1244" i="36"/>
  <c r="AF1243" i="36"/>
  <c r="L1243" i="36"/>
  <c r="P1243" i="36"/>
  <c r="AT1243" i="36"/>
  <c r="BB1243" i="36"/>
  <c r="AL1243" i="36"/>
  <c r="AF1242" i="36"/>
  <c r="AP1242" i="36"/>
  <c r="AL1242" i="36"/>
  <c r="AB1242" i="36"/>
  <c r="AJ1242" i="36"/>
  <c r="AX1242" i="36"/>
  <c r="BB1241" i="36"/>
  <c r="AJ1241" i="36"/>
  <c r="AR1241" i="36"/>
  <c r="V1241" i="36"/>
  <c r="AP1241" i="36"/>
  <c r="AX1241" i="36"/>
  <c r="H1240" i="36"/>
  <c r="AF1240" i="36"/>
  <c r="AL1240" i="36"/>
  <c r="AT1240" i="36"/>
  <c r="AN1240" i="36"/>
  <c r="AV1240" i="36"/>
  <c r="AD1151" i="36"/>
  <c r="P1151" i="36"/>
  <c r="AV1151" i="36"/>
  <c r="AH1151" i="36"/>
  <c r="T1151" i="36"/>
  <c r="AZ1151" i="36"/>
  <c r="AZ1145" i="36"/>
  <c r="AJ1145" i="36"/>
  <c r="T1145" i="36"/>
  <c r="AX1145" i="36"/>
  <c r="AH1145" i="36"/>
  <c r="R1145" i="36"/>
  <c r="AT1143" i="36"/>
  <c r="AD1143" i="36"/>
  <c r="N1143" i="36"/>
  <c r="AR1143" i="36"/>
  <c r="AB1143" i="36"/>
  <c r="L1143" i="36"/>
  <c r="AX1142" i="36"/>
  <c r="AH1142" i="36"/>
  <c r="R1142" i="36"/>
  <c r="AV1142" i="36"/>
  <c r="AF1142" i="36"/>
  <c r="P1142" i="36"/>
  <c r="AZ1141" i="36"/>
  <c r="AJ1141" i="36"/>
  <c r="T1141" i="36"/>
  <c r="AX1141" i="36"/>
  <c r="AH1141" i="36"/>
  <c r="R1141" i="36"/>
  <c r="AT1139" i="36"/>
  <c r="AD1139" i="36"/>
  <c r="N1139" i="36"/>
  <c r="AR1139" i="36"/>
  <c r="AB1139" i="36"/>
  <c r="L1139" i="36"/>
  <c r="AZ1137" i="36"/>
  <c r="AJ1137" i="36"/>
  <c r="T1137" i="36"/>
  <c r="AX1137" i="36"/>
  <c r="AH1137" i="36"/>
  <c r="R1137" i="36"/>
  <c r="AT1135" i="36"/>
  <c r="AD1135" i="36"/>
  <c r="N1135" i="36"/>
  <c r="AR1135" i="36"/>
  <c r="AB1135" i="36"/>
  <c r="L1135" i="36"/>
  <c r="AX1134" i="36"/>
  <c r="AH1134" i="36"/>
  <c r="R1134" i="36"/>
  <c r="AV1134" i="36"/>
  <c r="AF1134" i="36"/>
  <c r="P1134" i="36"/>
  <c r="AZ1133" i="36"/>
  <c r="AJ1133" i="36"/>
  <c r="T1133" i="36"/>
  <c r="AX1133" i="36"/>
  <c r="AH1133" i="36"/>
  <c r="R1133" i="36"/>
  <c r="AT1131" i="36"/>
  <c r="AD1131" i="36"/>
  <c r="N1131" i="36"/>
  <c r="AR1131" i="36"/>
  <c r="AB1131" i="36"/>
  <c r="L1131" i="36"/>
  <c r="AZ1129" i="36"/>
  <c r="AJ1129" i="36"/>
  <c r="T1129" i="36"/>
  <c r="AX1129" i="36"/>
  <c r="AH1129" i="36"/>
  <c r="R1129" i="36"/>
  <c r="AT1127" i="36"/>
  <c r="AD1127" i="36"/>
  <c r="N1127" i="36"/>
  <c r="AR1127" i="36"/>
  <c r="AB1127" i="36"/>
  <c r="L1127" i="36"/>
  <c r="AZ1125" i="36"/>
  <c r="AJ1125" i="36"/>
  <c r="T1125" i="36"/>
  <c r="AX1125" i="36"/>
  <c r="AH1125" i="36"/>
  <c r="R1125" i="36"/>
  <c r="AT1123" i="36"/>
  <c r="AD1123" i="36"/>
  <c r="N1123" i="36"/>
  <c r="AR1123" i="36"/>
  <c r="AB1123" i="36"/>
  <c r="L1123" i="36"/>
  <c r="AZ1121" i="36"/>
  <c r="AJ1121" i="36"/>
  <c r="T1121" i="36"/>
  <c r="AX1121" i="36"/>
  <c r="AH1121" i="36"/>
  <c r="R1121" i="36"/>
  <c r="H1120" i="36"/>
  <c r="AN1120" i="36"/>
  <c r="X1120" i="36"/>
  <c r="BB1120" i="36"/>
  <c r="BC1120" i="36" s="1"/>
  <c r="AL1120" i="36"/>
  <c r="AT1119" i="36"/>
  <c r="AD1119" i="36"/>
  <c r="N1119" i="36"/>
  <c r="AR1119" i="36"/>
  <c r="AB1119" i="36"/>
  <c r="L1119" i="36"/>
  <c r="AX1118" i="36"/>
  <c r="AH1118" i="36"/>
  <c r="R1118" i="36"/>
  <c r="AV1118" i="36"/>
  <c r="AF1118" i="36"/>
  <c r="P1118" i="36"/>
  <c r="AZ1117" i="36"/>
  <c r="AJ1117" i="36"/>
  <c r="T1117" i="36"/>
  <c r="AX1117" i="36"/>
  <c r="AH1117" i="36"/>
  <c r="R1117" i="36"/>
  <c r="H1116" i="36"/>
  <c r="AN1116" i="36"/>
  <c r="X1116" i="36"/>
  <c r="BB1116" i="36"/>
  <c r="BC1116" i="36" s="1"/>
  <c r="AL1116" i="36"/>
  <c r="AT1115" i="36"/>
  <c r="AD1115" i="36"/>
  <c r="N1115" i="36"/>
  <c r="AR1115" i="36"/>
  <c r="AB1115" i="36"/>
  <c r="L1115" i="36"/>
  <c r="AX1114" i="36"/>
  <c r="AH1114" i="36"/>
  <c r="R1114" i="36"/>
  <c r="AV1114" i="36"/>
  <c r="AF1114" i="36"/>
  <c r="P1114" i="36"/>
  <c r="AZ1113" i="36"/>
  <c r="AJ1113" i="36"/>
  <c r="T1113" i="36"/>
  <c r="AX1113" i="36"/>
  <c r="AH1113" i="36"/>
  <c r="R1113" i="36"/>
  <c r="H1111" i="36"/>
  <c r="AP1111" i="36"/>
  <c r="Z1111" i="36"/>
  <c r="J1111" i="36"/>
  <c r="AN1111" i="36"/>
  <c r="X1111" i="36"/>
  <c r="H1110" i="36"/>
  <c r="AP1110" i="36"/>
  <c r="Z1110" i="36"/>
  <c r="J1110" i="36"/>
  <c r="AN1110" i="36"/>
  <c r="AR1109" i="36"/>
  <c r="AB1109" i="36"/>
  <c r="L1109" i="36"/>
  <c r="AP1109" i="36"/>
  <c r="Z1109" i="36"/>
  <c r="J1109" i="36"/>
  <c r="AX1107" i="36"/>
  <c r="AH1107" i="36"/>
  <c r="R1107" i="36"/>
  <c r="AV1107" i="36"/>
  <c r="AF1107" i="36"/>
  <c r="P1107" i="36"/>
  <c r="AZ1105" i="36"/>
  <c r="AJ1105" i="36"/>
  <c r="T1105" i="36"/>
  <c r="AX1105" i="36"/>
  <c r="AH1105" i="36"/>
  <c r="R1105" i="36"/>
  <c r="H1103" i="36"/>
  <c r="AP1103" i="36"/>
  <c r="Z1103" i="36"/>
  <c r="J1103" i="36"/>
  <c r="AN1103" i="36"/>
  <c r="X1103" i="36"/>
  <c r="AR1101" i="36"/>
  <c r="AB1101" i="36"/>
  <c r="L1101" i="36"/>
  <c r="AP1101" i="36"/>
  <c r="Z1101" i="36"/>
  <c r="J1101" i="36"/>
  <c r="AX1099" i="36"/>
  <c r="AH1099" i="36"/>
  <c r="R1099" i="36"/>
  <c r="AV1099" i="36"/>
  <c r="AF1099" i="36"/>
  <c r="P1099" i="36"/>
  <c r="AZ1097" i="36"/>
  <c r="AJ1097" i="36"/>
  <c r="T1097" i="36"/>
  <c r="AX1097" i="36"/>
  <c r="AH1097" i="36"/>
  <c r="R1097" i="36"/>
  <c r="H1095" i="36"/>
  <c r="AP1095" i="36"/>
  <c r="Z1095" i="36"/>
  <c r="J1095" i="36"/>
  <c r="AN1095" i="36"/>
  <c r="X1095" i="36"/>
  <c r="AR1093" i="36"/>
  <c r="AB1093" i="36"/>
  <c r="L1093" i="36"/>
  <c r="AP1093" i="36"/>
  <c r="Z1093" i="36"/>
  <c r="J1093" i="36"/>
  <c r="AX1091" i="36"/>
  <c r="AH1091" i="36"/>
  <c r="R1091" i="36"/>
  <c r="AV1091" i="36"/>
  <c r="AF1091" i="36"/>
  <c r="P1091" i="36"/>
  <c r="AZ1089" i="36"/>
  <c r="AJ1089" i="36"/>
  <c r="T1089" i="36"/>
  <c r="AX1089" i="36"/>
  <c r="AH1089" i="36"/>
  <c r="R1089" i="36"/>
  <c r="AZ1088" i="36"/>
  <c r="AJ1088" i="36"/>
  <c r="T1088" i="36"/>
  <c r="AX1088" i="36"/>
  <c r="AH1088" i="36"/>
  <c r="R1088" i="36"/>
  <c r="H1087" i="36"/>
  <c r="AP1087" i="36"/>
  <c r="Z1087" i="36"/>
  <c r="J1087" i="36"/>
  <c r="AN1087" i="36"/>
  <c r="X1087" i="36"/>
  <c r="AR1085" i="36"/>
  <c r="AB1085" i="36"/>
  <c r="L1085" i="36"/>
  <c r="AP1085" i="36"/>
  <c r="Z1085" i="36"/>
  <c r="J1085" i="36"/>
  <c r="AR1084" i="36"/>
  <c r="AB1084" i="36"/>
  <c r="L1084" i="36"/>
  <c r="AP1084" i="36"/>
  <c r="Z1084" i="36"/>
  <c r="J1084" i="36"/>
  <c r="AX1083" i="36"/>
  <c r="AH1083" i="36"/>
  <c r="R1083" i="36"/>
  <c r="AV1083" i="36"/>
  <c r="AF1083" i="36"/>
  <c r="P1083" i="36"/>
  <c r="AZ1081" i="36"/>
  <c r="AJ1081" i="36"/>
  <c r="T1081" i="36"/>
  <c r="AX1081" i="36"/>
  <c r="AH1081" i="36"/>
  <c r="R1081" i="36"/>
  <c r="AZ1080" i="36"/>
  <c r="AJ1080" i="36"/>
  <c r="T1080" i="36"/>
  <c r="AX1080" i="36"/>
  <c r="AH1080" i="36"/>
  <c r="R1080" i="36"/>
  <c r="H1079" i="36"/>
  <c r="AP1079" i="36"/>
  <c r="Z1079" i="36"/>
  <c r="J1079" i="36"/>
  <c r="AN1079" i="36"/>
  <c r="X1079" i="36"/>
  <c r="AR1077" i="36"/>
  <c r="AB1077" i="36"/>
  <c r="L1077" i="36"/>
  <c r="AP1077" i="36"/>
  <c r="Z1077" i="36"/>
  <c r="J1077" i="36"/>
  <c r="AR1076" i="36"/>
  <c r="AB1076" i="36"/>
  <c r="L1076" i="36"/>
  <c r="AP1076" i="36"/>
  <c r="Z1076" i="36"/>
  <c r="J1076" i="36"/>
  <c r="AX1075" i="36"/>
  <c r="AH1075" i="36"/>
  <c r="R1075" i="36"/>
  <c r="AV1075" i="36"/>
  <c r="AF1075" i="36"/>
  <c r="P1075" i="36"/>
  <c r="AZ1073" i="36"/>
  <c r="AJ1073" i="36"/>
  <c r="T1073" i="36"/>
  <c r="AX1073" i="36"/>
  <c r="AH1073" i="36"/>
  <c r="R1073" i="36"/>
  <c r="H1071" i="36"/>
  <c r="AP1071" i="36"/>
  <c r="Z1071" i="36"/>
  <c r="J1071" i="36"/>
  <c r="AN1071" i="36"/>
  <c r="X1071" i="36"/>
  <c r="N1069" i="36"/>
  <c r="BB1069" i="36"/>
  <c r="BC1069" i="36" s="1"/>
  <c r="Z1069" i="36"/>
  <c r="AR1069" i="36"/>
  <c r="AB1069" i="36"/>
  <c r="L1069" i="36"/>
  <c r="AB1067" i="36"/>
  <c r="P1067" i="36"/>
  <c r="AN1067" i="36"/>
  <c r="AT1067" i="36"/>
  <c r="AD1067" i="36"/>
  <c r="N1067" i="36"/>
  <c r="AV1066" i="36"/>
  <c r="AF1066" i="36"/>
  <c r="P1066" i="36"/>
  <c r="AT1066" i="36"/>
  <c r="AD1066" i="36"/>
  <c r="N1066" i="36"/>
  <c r="AP1065" i="36"/>
  <c r="AD1065" i="36"/>
  <c r="R1065" i="36"/>
  <c r="AZ1065" i="36"/>
  <c r="AJ1065" i="36"/>
  <c r="T1065" i="36"/>
  <c r="H1064" i="36"/>
  <c r="AP1064" i="36"/>
  <c r="Z1064" i="36"/>
  <c r="J1064" i="36"/>
  <c r="AN1064" i="36"/>
  <c r="AR1063" i="36"/>
  <c r="AF1063" i="36"/>
  <c r="T1063" i="36"/>
  <c r="AP1063" i="36"/>
  <c r="Z1063" i="36"/>
  <c r="J1063" i="36"/>
  <c r="AV1062" i="36"/>
  <c r="AF1062" i="36"/>
  <c r="P1062" i="36"/>
  <c r="AT1062" i="36"/>
  <c r="AD1062" i="36"/>
  <c r="N1062" i="36"/>
  <c r="BB1061" i="36"/>
  <c r="BC1061" i="36" s="1"/>
  <c r="Z1061" i="36"/>
  <c r="N1061" i="36"/>
  <c r="AZ1061" i="36"/>
  <c r="AJ1061" i="36"/>
  <c r="T1061" i="36"/>
  <c r="H1060" i="36"/>
  <c r="AN1060" i="36"/>
  <c r="X1060" i="36"/>
  <c r="BB1060" i="36"/>
  <c r="BC1060" i="36" s="1"/>
  <c r="AL1060" i="36"/>
  <c r="V1060" i="36"/>
  <c r="T1059" i="36"/>
  <c r="AB1059" i="36"/>
  <c r="P1059" i="36"/>
  <c r="AP1059" i="36"/>
  <c r="Z1059" i="36"/>
  <c r="J1059" i="36"/>
  <c r="AX1058" i="36"/>
  <c r="AH1058" i="36"/>
  <c r="R1058" i="36"/>
  <c r="AV1058" i="36"/>
  <c r="AF1058" i="36"/>
  <c r="P1058" i="36"/>
  <c r="AX1057" i="36"/>
  <c r="AL1057" i="36"/>
  <c r="J1057" i="36"/>
  <c r="AZ1057" i="36"/>
  <c r="AJ1057" i="36"/>
  <c r="T1057" i="36"/>
  <c r="H1056" i="36"/>
  <c r="AT1056" i="36"/>
  <c r="AH1056" i="36"/>
  <c r="V1056" i="36"/>
  <c r="AN1056" i="36"/>
  <c r="X1056" i="36"/>
  <c r="AX1055" i="36"/>
  <c r="AH1055" i="36"/>
  <c r="R1055" i="36"/>
  <c r="AR1055" i="36"/>
  <c r="AB1055" i="36"/>
  <c r="L1055" i="36"/>
  <c r="AF1054" i="36"/>
  <c r="T1054" i="36"/>
  <c r="AB1054" i="36"/>
  <c r="AT1054" i="36"/>
  <c r="AD1054" i="36"/>
  <c r="N1054" i="36"/>
  <c r="AZ1053" i="36"/>
  <c r="AJ1053" i="36"/>
  <c r="T1053" i="36"/>
  <c r="AX1053" i="36"/>
  <c r="AH1053" i="36"/>
  <c r="R1053" i="36"/>
  <c r="H1052" i="36"/>
  <c r="AT1052" i="36"/>
  <c r="AH1052" i="36"/>
  <c r="V1052" i="36"/>
  <c r="AN1052" i="36"/>
  <c r="H1051" i="36"/>
  <c r="V1051" i="36"/>
  <c r="AD1051" i="36"/>
  <c r="AP1051" i="36"/>
  <c r="AZ1051" i="36"/>
  <c r="AJ1051" i="36"/>
  <c r="L1050" i="36"/>
  <c r="P1050" i="36"/>
  <c r="AZ1050" i="36"/>
  <c r="AX1050" i="36"/>
  <c r="AF1050" i="36"/>
  <c r="BB1050" i="36"/>
  <c r="BC1050" i="36" s="1"/>
  <c r="H1049" i="36"/>
  <c r="AP1049" i="36"/>
  <c r="R1049" i="36"/>
  <c r="AF1049" i="36"/>
  <c r="AL1049" i="36"/>
  <c r="AZ1049" i="36"/>
  <c r="AR1048" i="36"/>
  <c r="AT1048" i="36"/>
  <c r="T1048" i="36"/>
  <c r="AN1048" i="36"/>
  <c r="P1048" i="36"/>
  <c r="AL1048" i="36"/>
  <c r="AF1047" i="36"/>
  <c r="Z1047" i="36"/>
  <c r="N1047" i="36"/>
  <c r="AP1047" i="36"/>
  <c r="BB1047" i="36"/>
  <c r="T1047" i="36"/>
  <c r="BC1047" i="36"/>
  <c r="H1046" i="36"/>
  <c r="P1046" i="36"/>
  <c r="AZ1046" i="36"/>
  <c r="AX1046" i="36"/>
  <c r="AF1046" i="36"/>
  <c r="BB1046" i="36"/>
  <c r="H1045" i="36"/>
  <c r="V1045" i="36"/>
  <c r="R1045" i="36"/>
  <c r="AF1045" i="36"/>
  <c r="AL1045" i="36"/>
  <c r="AZ1045" i="36"/>
  <c r="AX1044" i="36"/>
  <c r="AT1044" i="36"/>
  <c r="T1044" i="36"/>
  <c r="AN1044" i="36"/>
  <c r="P1044" i="36"/>
  <c r="AL1044" i="36"/>
  <c r="AB1043" i="36"/>
  <c r="AF1043" i="36"/>
  <c r="N1043" i="36"/>
  <c r="AP1043" i="36"/>
  <c r="BB1043" i="36"/>
  <c r="BC1043" i="36" s="1"/>
  <c r="T1043" i="36"/>
  <c r="H1042" i="36"/>
  <c r="P1042" i="36"/>
  <c r="AZ1042" i="36"/>
  <c r="AX1042" i="36"/>
  <c r="AF1042" i="36"/>
  <c r="BB1042" i="36"/>
  <c r="P1041" i="36"/>
  <c r="AV1041" i="36"/>
  <c r="R1041" i="36"/>
  <c r="AF1041" i="36"/>
  <c r="AL1041" i="36"/>
  <c r="AZ1041" i="36"/>
  <c r="AJ1040" i="36"/>
  <c r="AL1040" i="36"/>
  <c r="L1040" i="36"/>
  <c r="AF1040" i="36"/>
  <c r="V1040" i="36"/>
  <c r="AB1040" i="36"/>
  <c r="AD1039" i="36"/>
  <c r="AV1039" i="36"/>
  <c r="AL1039" i="36"/>
  <c r="AB1039" i="36"/>
  <c r="Z1039" i="36"/>
  <c r="AN1039" i="36"/>
  <c r="Z1038" i="36"/>
  <c r="H1038" i="36"/>
  <c r="T1038" i="36"/>
  <c r="AP1038" i="36"/>
  <c r="AF1038" i="36"/>
  <c r="X1037" i="36"/>
  <c r="N1037" i="36"/>
  <c r="AL1037" i="36"/>
  <c r="AZ1037" i="36"/>
  <c r="L1037" i="36"/>
  <c r="Z1036" i="36"/>
  <c r="AF1036" i="36"/>
  <c r="AZ1036" i="36"/>
  <c r="T1036" i="36"/>
  <c r="AD1036" i="36"/>
  <c r="AT1036" i="36"/>
  <c r="AP1035" i="36"/>
  <c r="AV1035" i="36"/>
  <c r="BB1035" i="36"/>
  <c r="V1035" i="36"/>
  <c r="AH1035" i="36"/>
  <c r="L1035" i="36"/>
  <c r="J1035" i="36"/>
  <c r="P1034" i="36"/>
  <c r="AX1034" i="36"/>
  <c r="R1034" i="36"/>
  <c r="X1034" i="36"/>
  <c r="J1034" i="36"/>
  <c r="AL1034" i="36"/>
  <c r="H1033" i="36"/>
  <c r="BB1033" i="36"/>
  <c r="Z1033" i="36"/>
  <c r="AN1033" i="36"/>
  <c r="AR1033" i="36"/>
  <c r="AB1033" i="36"/>
  <c r="BB1032" i="36"/>
  <c r="BC1032" i="36" s="1"/>
  <c r="AL1032" i="36"/>
  <c r="AR1032" i="36"/>
  <c r="AJ1032" i="36"/>
  <c r="AX1032" i="36"/>
  <c r="AH1032" i="36"/>
  <c r="Z1031" i="36"/>
  <c r="AB1031" i="36"/>
  <c r="AH1031" i="36"/>
  <c r="AJ1031" i="36"/>
  <c r="X1031" i="36"/>
  <c r="AN1031" i="36"/>
  <c r="P1030" i="36"/>
  <c r="AF1030" i="36"/>
  <c r="AN1030" i="36"/>
  <c r="AL1030" i="36"/>
  <c r="J1030" i="36"/>
  <c r="AH1030" i="36"/>
  <c r="AD1029" i="36"/>
  <c r="AJ1029" i="36"/>
  <c r="AL1029" i="36"/>
  <c r="N1029" i="36"/>
  <c r="AB1029" i="36"/>
  <c r="AV1029" i="36"/>
  <c r="J1029" i="36"/>
  <c r="R1028" i="36"/>
  <c r="AR1028" i="36"/>
  <c r="T1028" i="36"/>
  <c r="AH1028" i="36"/>
  <c r="AF1028" i="36"/>
  <c r="BB1028" i="36"/>
  <c r="BC1028" i="36" s="1"/>
  <c r="X1027" i="36"/>
  <c r="H1027" i="36"/>
  <c r="L1027" i="36"/>
  <c r="AP1027" i="36"/>
  <c r="AT1027" i="36"/>
  <c r="AX1027" i="36"/>
  <c r="AF1026" i="36"/>
  <c r="AL1026" i="36"/>
  <c r="AT1026" i="36"/>
  <c r="AZ1026" i="36"/>
  <c r="AV1026" i="36"/>
  <c r="AX1025" i="36"/>
  <c r="AN1025" i="36"/>
  <c r="BB1025" i="36"/>
  <c r="BC1025" i="36" s="1"/>
  <c r="AJ1025" i="36"/>
  <c r="L1025" i="36"/>
  <c r="J1025" i="36"/>
  <c r="AH1024" i="36"/>
  <c r="AP1024" i="36"/>
  <c r="AN1024" i="36"/>
  <c r="AR1024" i="36"/>
  <c r="AV1024" i="36"/>
  <c r="AD1024" i="36"/>
  <c r="L1023" i="36"/>
  <c r="AR1023" i="36"/>
  <c r="AV1023" i="36"/>
  <c r="AZ1023" i="36"/>
  <c r="Z1023" i="36"/>
  <c r="AH1023" i="36"/>
  <c r="R1022" i="36"/>
  <c r="H1022" i="36"/>
  <c r="AV1022" i="36"/>
  <c r="Z1022" i="36"/>
  <c r="AH1022" i="36"/>
  <c r="AD1021" i="36"/>
  <c r="AR1021" i="36"/>
  <c r="AX1021" i="36"/>
  <c r="AT1021" i="36"/>
  <c r="V1021" i="36"/>
  <c r="J1021" i="36"/>
  <c r="P1020" i="36"/>
  <c r="AZ1020" i="36"/>
  <c r="AB1020" i="36"/>
  <c r="Z1020" i="36"/>
  <c r="AH1020" i="36"/>
  <c r="AN1020" i="36"/>
  <c r="P1019" i="36"/>
  <c r="AB1019" i="36"/>
  <c r="AP1019" i="36"/>
  <c r="R1019" i="36"/>
  <c r="AL1019" i="36"/>
  <c r="AZ1019" i="36"/>
  <c r="AR1018" i="36"/>
  <c r="R1018" i="36"/>
  <c r="N1018" i="36"/>
  <c r="AB1018" i="36"/>
  <c r="AV1018" i="36"/>
  <c r="J1018" i="36"/>
  <c r="H1017" i="36"/>
  <c r="Z1017" i="36"/>
  <c r="AH1017" i="36"/>
  <c r="AF1017" i="36"/>
  <c r="AD1017" i="36"/>
  <c r="T1017" i="36"/>
  <c r="H1016" i="36"/>
  <c r="BB1016" i="36"/>
  <c r="BC1016" i="36" s="1"/>
  <c r="AP1016" i="36"/>
  <c r="R1016" i="36"/>
  <c r="N1016" i="36"/>
  <c r="Z1016" i="36"/>
  <c r="R1015" i="36"/>
  <c r="L1015" i="36"/>
  <c r="P1015" i="36"/>
  <c r="AZ1015" i="36"/>
  <c r="AH1015" i="36"/>
  <c r="AP1015" i="36"/>
  <c r="H1014" i="36"/>
  <c r="L1014" i="36"/>
  <c r="R1014" i="36"/>
  <c r="Z1014" i="36"/>
  <c r="AT1014" i="36"/>
  <c r="AF1014" i="36"/>
  <c r="AR1013" i="36"/>
  <c r="V1013" i="36"/>
  <c r="AB1013" i="36"/>
  <c r="T1013" i="36"/>
  <c r="BB1013" i="36"/>
  <c r="BC1013" i="36" s="1"/>
  <c r="X1013" i="36"/>
  <c r="AT1012" i="36"/>
  <c r="AN1012" i="36"/>
  <c r="V1012" i="36"/>
  <c r="AH1012" i="36"/>
  <c r="X1012" i="36"/>
  <c r="J1012" i="36"/>
  <c r="H1011" i="36"/>
  <c r="AB1011" i="36"/>
  <c r="Z1011" i="36"/>
  <c r="AH1011" i="36"/>
  <c r="P1011" i="36"/>
  <c r="AZ1011" i="36"/>
  <c r="H1010" i="36"/>
  <c r="AJ1010" i="36"/>
  <c r="AH1010" i="36"/>
  <c r="BB1010" i="36"/>
  <c r="BC1010" i="36" s="1"/>
  <c r="AZ1010" i="36"/>
  <c r="R1010" i="36"/>
  <c r="AP1009" i="36"/>
  <c r="AL1009" i="36"/>
  <c r="AB1009" i="36"/>
  <c r="Z1009" i="36"/>
  <c r="P1009" i="36"/>
  <c r="AR1009" i="36"/>
  <c r="AN1008" i="36"/>
  <c r="Z1008" i="36"/>
  <c r="P1008" i="36"/>
  <c r="AZ1008" i="36"/>
  <c r="AB1008" i="36"/>
  <c r="R1007" i="36"/>
  <c r="H1007" i="36"/>
  <c r="AR1007" i="36"/>
  <c r="T1007" i="36"/>
  <c r="P1007" i="36"/>
  <c r="V1007" i="36"/>
  <c r="AF1006" i="36"/>
  <c r="AZ1006" i="36"/>
  <c r="AH1006" i="36"/>
  <c r="P1006" i="36"/>
  <c r="AD1006" i="36"/>
  <c r="L1006" i="36"/>
  <c r="AD1005" i="36"/>
  <c r="BB1005" i="36"/>
  <c r="BC1005" i="36" s="1"/>
  <c r="AL1005" i="36"/>
  <c r="AV1005" i="36"/>
  <c r="T1005" i="36"/>
  <c r="X1005" i="36"/>
  <c r="T1004" i="36"/>
  <c r="AD1004" i="36"/>
  <c r="AX1004" i="36"/>
  <c r="Z1004" i="36"/>
  <c r="AF1004" i="36"/>
  <c r="V1004" i="36"/>
  <c r="V1003" i="36"/>
  <c r="BB1003" i="36"/>
  <c r="BC1003" i="36" s="1"/>
  <c r="X1003" i="36"/>
  <c r="AL1003" i="36"/>
  <c r="T1003" i="36"/>
  <c r="AN1003" i="36"/>
  <c r="AD1002" i="36"/>
  <c r="AL1002" i="36"/>
  <c r="T1002" i="36"/>
  <c r="X1002" i="36"/>
  <c r="BB1002" i="36"/>
  <c r="BC1002" i="36" s="1"/>
  <c r="J1002" i="36"/>
  <c r="L1001" i="36"/>
  <c r="BB1001" i="36"/>
  <c r="BC1001" i="36" s="1"/>
  <c r="AZ1001" i="36"/>
  <c r="AB1001" i="36"/>
  <c r="AP1001" i="36"/>
  <c r="X1001" i="36"/>
  <c r="X1000" i="36"/>
  <c r="BB1000" i="36"/>
  <c r="BC1000" i="36" s="1"/>
  <c r="AR1000" i="36"/>
  <c r="T1000" i="36"/>
  <c r="AV1000" i="36"/>
  <c r="N1000" i="36"/>
  <c r="N999" i="36"/>
  <c r="AH999" i="36"/>
  <c r="AP999" i="36"/>
  <c r="P999" i="36"/>
  <c r="AJ999" i="36"/>
  <c r="L999" i="36"/>
  <c r="AH998" i="36"/>
  <c r="V998" i="36"/>
  <c r="AP998" i="36"/>
  <c r="R998" i="36"/>
  <c r="AL998" i="36"/>
  <c r="AZ998" i="36"/>
  <c r="L845" i="36"/>
  <c r="AR845" i="36"/>
  <c r="AD845" i="36"/>
  <c r="P845" i="36"/>
  <c r="AV845" i="36"/>
  <c r="AH845" i="36"/>
  <c r="H840" i="36"/>
  <c r="AN840" i="36"/>
  <c r="X840" i="36"/>
  <c r="BB840" i="36"/>
  <c r="BC840" i="36" s="1"/>
  <c r="AL840" i="36"/>
  <c r="V840" i="36"/>
  <c r="BB839" i="36"/>
  <c r="BC839" i="36" s="1"/>
  <c r="AT839" i="36"/>
  <c r="AH839" i="36"/>
  <c r="AR839" i="36"/>
  <c r="AB839" i="36"/>
  <c r="L839" i="36"/>
  <c r="AF838" i="36"/>
  <c r="T838" i="36"/>
  <c r="AB838" i="36"/>
  <c r="AT838" i="36"/>
  <c r="AD838" i="36"/>
  <c r="N838" i="36"/>
  <c r="T837" i="36"/>
  <c r="X837" i="36"/>
  <c r="AV837" i="36"/>
  <c r="AX837" i="36"/>
  <c r="AH837" i="36"/>
  <c r="R837" i="36"/>
  <c r="H836" i="36"/>
  <c r="AX836" i="36"/>
  <c r="AL836" i="36"/>
  <c r="J836" i="36"/>
  <c r="AN836" i="36"/>
  <c r="X836" i="36"/>
  <c r="AH835" i="36"/>
  <c r="AP835" i="36"/>
  <c r="AD835" i="36"/>
  <c r="AR835" i="36"/>
  <c r="AB835" i="36"/>
  <c r="L835" i="36"/>
  <c r="AV834" i="36"/>
  <c r="AF834" i="36"/>
  <c r="P834" i="36"/>
  <c r="AT834" i="36"/>
  <c r="AD834" i="36"/>
  <c r="N834" i="36"/>
  <c r="P833" i="36"/>
  <c r="AJ833" i="36"/>
  <c r="AR833" i="36"/>
  <c r="AX833" i="36"/>
  <c r="AH833" i="36"/>
  <c r="R833" i="36"/>
  <c r="H832" i="36"/>
  <c r="AP832" i="36"/>
  <c r="Z832" i="36"/>
  <c r="J832" i="36"/>
  <c r="AN832" i="36"/>
  <c r="X832" i="36"/>
  <c r="AD831" i="36"/>
  <c r="BB831" i="36"/>
  <c r="BC831" i="36" s="1"/>
  <c r="Z831" i="36"/>
  <c r="AR831" i="36"/>
  <c r="AB831" i="36"/>
  <c r="L831" i="36"/>
  <c r="Z830" i="36"/>
  <c r="N830" i="36"/>
  <c r="BB830" i="36"/>
  <c r="BC830" i="36" s="1"/>
  <c r="AV830" i="36"/>
  <c r="AF830" i="36"/>
  <c r="P830" i="36"/>
  <c r="AR829" i="36"/>
  <c r="P829" i="36"/>
  <c r="AN829" i="36"/>
  <c r="AT829" i="36"/>
  <c r="AD829" i="36"/>
  <c r="N829" i="36"/>
  <c r="X828" i="36"/>
  <c r="AV828" i="36"/>
  <c r="AJ828" i="36"/>
  <c r="AT828" i="36"/>
  <c r="AD828" i="36"/>
  <c r="N111" i="36"/>
  <c r="N103" i="36"/>
  <c r="N95" i="36"/>
  <c r="N87" i="36"/>
  <c r="N79" i="36"/>
  <c r="N71" i="36"/>
  <c r="N63" i="36"/>
  <c r="N55" i="36"/>
  <c r="J47" i="36"/>
  <c r="J39" i="36"/>
  <c r="AL31" i="36"/>
  <c r="AL23" i="36"/>
  <c r="AP15" i="36"/>
  <c r="J7" i="36"/>
  <c r="P1732" i="36"/>
  <c r="AF1732" i="36"/>
  <c r="AV1732" i="36"/>
  <c r="AX1732" i="36"/>
  <c r="J1732" i="36"/>
  <c r="V1732" i="36"/>
  <c r="T1732" i="36"/>
  <c r="AJ1732" i="36"/>
  <c r="AZ1732" i="36"/>
  <c r="N1732" i="36"/>
  <c r="Z1732" i="36"/>
  <c r="AL1732" i="36"/>
  <c r="X1732" i="36"/>
  <c r="AN1732" i="36"/>
  <c r="R1732" i="36"/>
  <c r="AD1732" i="36"/>
  <c r="AP1732" i="36"/>
  <c r="H1732" i="36"/>
  <c r="L1732" i="36"/>
  <c r="AB1732" i="36"/>
  <c r="AR1732" i="36"/>
  <c r="AH1732" i="36"/>
  <c r="AT1732" i="36"/>
  <c r="BB1732" i="36"/>
  <c r="BC1732" i="36" s="1"/>
  <c r="J1700" i="36"/>
  <c r="Z1700" i="36"/>
  <c r="AP1700" i="36"/>
  <c r="L1700" i="36"/>
  <c r="AB1700" i="36"/>
  <c r="AR1700" i="36"/>
  <c r="N1700" i="36"/>
  <c r="AD1700" i="36"/>
  <c r="AT1700" i="36"/>
  <c r="P1700" i="36"/>
  <c r="AF1700" i="36"/>
  <c r="AV1700" i="36"/>
  <c r="R1700" i="36"/>
  <c r="AH1700" i="36"/>
  <c r="AX1700" i="36"/>
  <c r="T1700" i="36"/>
  <c r="AJ1700" i="36"/>
  <c r="AZ1700" i="36"/>
  <c r="V1700" i="36"/>
  <c r="AL1700" i="36"/>
  <c r="BB1700" i="36"/>
  <c r="BC1700" i="36" s="1"/>
  <c r="X1700" i="36"/>
  <c r="AN1700" i="36"/>
  <c r="H1700" i="36"/>
  <c r="V1639" i="36"/>
  <c r="AL1639" i="36"/>
  <c r="BB1639" i="36"/>
  <c r="BC1639" i="36" s="1"/>
  <c r="AJ1639" i="36"/>
  <c r="AV1639" i="36"/>
  <c r="H1639" i="36"/>
  <c r="J1639" i="36"/>
  <c r="Z1639" i="36"/>
  <c r="AP1639" i="36"/>
  <c r="X1639" i="36"/>
  <c r="AZ1639" i="36"/>
  <c r="L1639" i="36"/>
  <c r="N1639" i="36"/>
  <c r="AD1639" i="36"/>
  <c r="AT1639" i="36"/>
  <c r="AN1639" i="36"/>
  <c r="P1639" i="36"/>
  <c r="AB1639" i="36"/>
  <c r="R1639" i="36"/>
  <c r="AH1639" i="36"/>
  <c r="AX1639" i="36"/>
  <c r="T1639" i="36"/>
  <c r="AF1639" i="36"/>
  <c r="AR1639" i="36"/>
  <c r="X1615" i="36"/>
  <c r="AH1615" i="36"/>
  <c r="AX1615" i="36"/>
  <c r="V1615" i="36"/>
  <c r="AR1615" i="36"/>
  <c r="H1615" i="36"/>
  <c r="L1615" i="36"/>
  <c r="AB1615" i="36"/>
  <c r="AL1615" i="36"/>
  <c r="BB1615" i="36"/>
  <c r="BC1615" i="36" s="1"/>
  <c r="AF1615" i="36"/>
  <c r="AV1615" i="36"/>
  <c r="P1615" i="36"/>
  <c r="N1615" i="36"/>
  <c r="AP1615" i="36"/>
  <c r="J1615" i="36"/>
  <c r="AJ1615" i="36"/>
  <c r="AZ1615" i="36"/>
  <c r="T1615" i="36"/>
  <c r="AD1615" i="36"/>
  <c r="AT1615" i="36"/>
  <c r="Z1615" i="36"/>
  <c r="AN1615" i="36"/>
  <c r="R1615" i="36"/>
  <c r="P1652" i="36"/>
  <c r="AF1652" i="36"/>
  <c r="AV1652" i="36"/>
  <c r="R1652" i="36"/>
  <c r="AH1652" i="36"/>
  <c r="AX1652" i="36"/>
  <c r="T1652" i="36"/>
  <c r="AJ1652" i="36"/>
  <c r="AZ1652" i="36"/>
  <c r="V1652" i="36"/>
  <c r="AL1652" i="36"/>
  <c r="BB1652" i="36"/>
  <c r="BC1652" i="36" s="1"/>
  <c r="X1652" i="36"/>
  <c r="AN1652" i="36"/>
  <c r="J1652" i="36"/>
  <c r="Z1652" i="36"/>
  <c r="AP1652" i="36"/>
  <c r="L1652" i="36"/>
  <c r="AB1652" i="36"/>
  <c r="AR1652" i="36"/>
  <c r="N1652" i="36"/>
  <c r="AD1652" i="36"/>
  <c r="AT1652" i="36"/>
  <c r="H1652" i="36"/>
  <c r="L1628" i="36"/>
  <c r="AB1628" i="36"/>
  <c r="AR1628" i="36"/>
  <c r="N1628" i="36"/>
  <c r="AD1628" i="36"/>
  <c r="AT1628" i="36"/>
  <c r="P1628" i="36"/>
  <c r="AF1628" i="36"/>
  <c r="AV1628" i="36"/>
  <c r="R1628" i="36"/>
  <c r="AH1628" i="36"/>
  <c r="AX1628" i="36"/>
  <c r="T1628" i="36"/>
  <c r="AJ1628" i="36"/>
  <c r="AZ1628" i="36"/>
  <c r="V1628" i="36"/>
  <c r="AL1628" i="36"/>
  <c r="BB1628" i="36"/>
  <c r="BC1628" i="36" s="1"/>
  <c r="X1628" i="36"/>
  <c r="AN1628" i="36"/>
  <c r="J1628" i="36"/>
  <c r="Z1628" i="36"/>
  <c r="AP1628" i="36"/>
  <c r="H1628" i="36"/>
  <c r="AD1596" i="36"/>
  <c r="P1596" i="36"/>
  <c r="T1596" i="36"/>
  <c r="N1596" i="36"/>
  <c r="R1596" i="36"/>
  <c r="AP1596" i="36"/>
  <c r="AB1596" i="36"/>
  <c r="BB1596" i="36"/>
  <c r="BC1596" i="36" s="1"/>
  <c r="Z1596" i="36"/>
  <c r="AR1596" i="36"/>
  <c r="AF1596" i="36"/>
  <c r="H1596" i="36"/>
  <c r="J1596" i="36"/>
  <c r="AH1596" i="36"/>
  <c r="V1596" i="36"/>
  <c r="AN1596" i="36"/>
  <c r="L1596" i="36"/>
  <c r="AL1596" i="36"/>
  <c r="X1596" i="36"/>
  <c r="AV1596" i="36"/>
  <c r="AZ1596" i="36"/>
  <c r="AT1596" i="36"/>
  <c r="AX1596" i="36"/>
  <c r="AJ1596" i="36"/>
  <c r="J1693" i="36"/>
  <c r="Z1693" i="36"/>
  <c r="AP1693" i="36"/>
  <c r="L1693" i="36"/>
  <c r="AN1693" i="36"/>
  <c r="P1693" i="36"/>
  <c r="N1693" i="36"/>
  <c r="AD1693" i="36"/>
  <c r="AT1693" i="36"/>
  <c r="AB1693" i="36"/>
  <c r="T1693" i="36"/>
  <c r="AF1693" i="36"/>
  <c r="R1693" i="36"/>
  <c r="AH1693" i="36"/>
  <c r="AX1693" i="36"/>
  <c r="AR1693" i="36"/>
  <c r="AJ1693" i="36"/>
  <c r="AV1693" i="36"/>
  <c r="V1693" i="36"/>
  <c r="AL1693" i="36"/>
  <c r="BB1693" i="36"/>
  <c r="BC1693" i="36" s="1"/>
  <c r="X1693" i="36"/>
  <c r="AZ1693" i="36"/>
  <c r="H1693" i="36"/>
  <c r="N1441" i="36"/>
  <c r="AD1441" i="36"/>
  <c r="L1441" i="36"/>
  <c r="AB1441" i="36"/>
  <c r="AX1441" i="36"/>
  <c r="AZ1441" i="36"/>
  <c r="R1441" i="36"/>
  <c r="AH1441" i="36"/>
  <c r="P1441" i="36"/>
  <c r="AF1441" i="36"/>
  <c r="BB1441" i="36"/>
  <c r="BC1441" i="36" s="1"/>
  <c r="AN1441" i="36"/>
  <c r="V1441" i="36"/>
  <c r="AL1441" i="36"/>
  <c r="T1441" i="36"/>
  <c r="AJ1441" i="36"/>
  <c r="AR1441" i="36"/>
  <c r="H1441" i="36"/>
  <c r="J1441" i="36"/>
  <c r="Z1441" i="36"/>
  <c r="AP1441" i="36"/>
  <c r="X1441" i="36"/>
  <c r="AT1441" i="36"/>
  <c r="AV1441" i="36"/>
  <c r="R1401" i="36"/>
  <c r="AH1401" i="36"/>
  <c r="AX1401" i="36"/>
  <c r="T1401" i="36"/>
  <c r="AJ1401" i="36"/>
  <c r="AZ1401" i="36"/>
  <c r="V1401" i="36"/>
  <c r="AL1401" i="36"/>
  <c r="BB1401" i="36"/>
  <c r="BC1401" i="36" s="1"/>
  <c r="X1401" i="36"/>
  <c r="AN1401" i="36"/>
  <c r="H1401" i="36"/>
  <c r="J1401" i="36"/>
  <c r="Z1401" i="36"/>
  <c r="AP1401" i="36"/>
  <c r="L1401" i="36"/>
  <c r="AB1401" i="36"/>
  <c r="AR1401" i="36"/>
  <c r="N1401" i="36"/>
  <c r="AD1401" i="36"/>
  <c r="AT1401" i="36"/>
  <c r="P1401" i="36"/>
  <c r="AF1401" i="36"/>
  <c r="AV1401" i="36"/>
  <c r="P1377" i="36"/>
  <c r="AF1377" i="36"/>
  <c r="AV1377" i="36"/>
  <c r="AP1377" i="36"/>
  <c r="R1377" i="36"/>
  <c r="AD1377" i="36"/>
  <c r="T1377" i="36"/>
  <c r="AJ1377" i="36"/>
  <c r="AZ1377" i="36"/>
  <c r="V1377" i="36"/>
  <c r="AH1377" i="36"/>
  <c r="AT1377" i="36"/>
  <c r="X1377" i="36"/>
  <c r="AN1377" i="36"/>
  <c r="J1377" i="36"/>
  <c r="AL1377" i="36"/>
  <c r="AX1377" i="36"/>
  <c r="H1377" i="36"/>
  <c r="L1377" i="36"/>
  <c r="AB1377" i="36"/>
  <c r="AR1377" i="36"/>
  <c r="Z1377" i="36"/>
  <c r="BB1377" i="36"/>
  <c r="BC1377" i="36" s="1"/>
  <c r="N1377" i="36"/>
  <c r="L1345" i="36"/>
  <c r="AB1345" i="36"/>
  <c r="AR1345" i="36"/>
  <c r="Z1345" i="36"/>
  <c r="BB1345" i="36"/>
  <c r="BC1345" i="36" s="1"/>
  <c r="AD1345" i="36"/>
  <c r="P1345" i="36"/>
  <c r="AF1345" i="36"/>
  <c r="AV1345" i="36"/>
  <c r="AP1345" i="36"/>
  <c r="R1345" i="36"/>
  <c r="AT1345" i="36"/>
  <c r="T1345" i="36"/>
  <c r="AJ1345" i="36"/>
  <c r="AZ1345" i="36"/>
  <c r="V1345" i="36"/>
  <c r="AH1345" i="36"/>
  <c r="N1345" i="36"/>
  <c r="X1345" i="36"/>
  <c r="AN1345" i="36"/>
  <c r="J1345" i="36"/>
  <c r="AL1345" i="36"/>
  <c r="AX1345" i="36"/>
  <c r="H1345" i="36"/>
  <c r="N1424" i="36"/>
  <c r="AD1424" i="36"/>
  <c r="AT1424" i="36"/>
  <c r="P1424" i="36"/>
  <c r="AF1424" i="36"/>
  <c r="AV1424" i="36"/>
  <c r="R1424" i="36"/>
  <c r="AH1424" i="36"/>
  <c r="AX1424" i="36"/>
  <c r="T1424" i="36"/>
  <c r="AJ1424" i="36"/>
  <c r="AZ1424" i="36"/>
  <c r="V1424" i="36"/>
  <c r="AL1424" i="36"/>
  <c r="BB1424" i="36"/>
  <c r="BC1424" i="36" s="1"/>
  <c r="X1424" i="36"/>
  <c r="AN1424" i="36"/>
  <c r="H1424" i="36"/>
  <c r="J1424" i="36"/>
  <c r="Z1424" i="36"/>
  <c r="AP1424" i="36"/>
  <c r="L1424" i="36"/>
  <c r="AB1424" i="36"/>
  <c r="AR1424" i="36"/>
  <c r="V1331" i="36"/>
  <c r="AL1331" i="36"/>
  <c r="BB1331" i="36"/>
  <c r="BC1331" i="36" s="1"/>
  <c r="X1331" i="36"/>
  <c r="AN1331" i="36"/>
  <c r="H1331" i="36"/>
  <c r="Z1331" i="36"/>
  <c r="AP1331" i="36"/>
  <c r="J1331" i="36"/>
  <c r="AB1331" i="36"/>
  <c r="AR1331" i="36"/>
  <c r="L1331" i="36"/>
  <c r="N1331" i="36"/>
  <c r="AD1331" i="36"/>
  <c r="AT1331" i="36"/>
  <c r="P1331" i="36"/>
  <c r="AF1331" i="36"/>
  <c r="AV1331" i="36"/>
  <c r="R1331" i="36"/>
  <c r="AH1331" i="36"/>
  <c r="AX1331" i="36"/>
  <c r="T1331" i="36"/>
  <c r="AJ1331" i="36"/>
  <c r="AZ1331" i="36"/>
  <c r="R1350" i="36"/>
  <c r="AH1350" i="36"/>
  <c r="AX1350" i="36"/>
  <c r="T1350" i="36"/>
  <c r="AJ1350" i="36"/>
  <c r="AZ1350" i="36"/>
  <c r="V1350" i="36"/>
  <c r="AL1350" i="36"/>
  <c r="BB1350" i="36"/>
  <c r="BC1350" i="36" s="1"/>
  <c r="X1350" i="36"/>
  <c r="AN1350" i="36"/>
  <c r="H1350" i="36"/>
  <c r="J1350" i="36"/>
  <c r="Z1350" i="36"/>
  <c r="AP1350" i="36"/>
  <c r="L1350" i="36"/>
  <c r="AB1350" i="36"/>
  <c r="AR1350" i="36"/>
  <c r="N1350" i="36"/>
  <c r="AD1350" i="36"/>
  <c r="AT1350" i="36"/>
  <c r="P1350" i="36"/>
  <c r="AF1350" i="36"/>
  <c r="AV1350" i="36"/>
  <c r="X1218" i="36"/>
  <c r="AN1218" i="36"/>
  <c r="J1218" i="36"/>
  <c r="Z1218" i="36"/>
  <c r="AP1218" i="36"/>
  <c r="H1218" i="36"/>
  <c r="L1218" i="36"/>
  <c r="AB1218" i="36"/>
  <c r="AR1218" i="36"/>
  <c r="N1218" i="36"/>
  <c r="AD1218" i="36"/>
  <c r="AT1218" i="36"/>
  <c r="P1218" i="36"/>
  <c r="AF1218" i="36"/>
  <c r="AV1218" i="36"/>
  <c r="R1218" i="36"/>
  <c r="AH1218" i="36"/>
  <c r="AX1218" i="36"/>
  <c r="T1218" i="36"/>
  <c r="AJ1218" i="36"/>
  <c r="AZ1218" i="36"/>
  <c r="V1218" i="36"/>
  <c r="AL1218" i="36"/>
  <c r="BB1218" i="36"/>
  <c r="BC1218" i="36" s="1"/>
  <c r="P790" i="36"/>
  <c r="AF790" i="36"/>
  <c r="AV790" i="36"/>
  <c r="AT790" i="36"/>
  <c r="V790" i="36"/>
  <c r="R790" i="36"/>
  <c r="T790" i="36"/>
  <c r="AJ790" i="36"/>
  <c r="AZ790" i="36"/>
  <c r="J790" i="36"/>
  <c r="AL790" i="36"/>
  <c r="AH790" i="36"/>
  <c r="X790" i="36"/>
  <c r="AN790" i="36"/>
  <c r="N790" i="36"/>
  <c r="Z790" i="36"/>
  <c r="BB790" i="36"/>
  <c r="BC790" i="36" s="1"/>
  <c r="H790" i="36"/>
  <c r="L790" i="36"/>
  <c r="AB790" i="36"/>
  <c r="AR790" i="36"/>
  <c r="AD790" i="36"/>
  <c r="AP790" i="36"/>
  <c r="AX790" i="36"/>
  <c r="P766" i="36"/>
  <c r="AF766" i="36"/>
  <c r="AV766" i="36"/>
  <c r="AT766" i="36"/>
  <c r="V766" i="36"/>
  <c r="AH766" i="36"/>
  <c r="T766" i="36"/>
  <c r="AJ766" i="36"/>
  <c r="AZ766" i="36"/>
  <c r="J766" i="36"/>
  <c r="AL766" i="36"/>
  <c r="AX766" i="36"/>
  <c r="X766" i="36"/>
  <c r="AN766" i="36"/>
  <c r="N766" i="36"/>
  <c r="Z766" i="36"/>
  <c r="BB766" i="36"/>
  <c r="BC766" i="36" s="1"/>
  <c r="H766" i="36"/>
  <c r="L766" i="36"/>
  <c r="AB766" i="36"/>
  <c r="AR766" i="36"/>
  <c r="AD766" i="36"/>
  <c r="AP766" i="36"/>
  <c r="R766" i="36"/>
  <c r="X734" i="36"/>
  <c r="AN734" i="36"/>
  <c r="J734" i="36"/>
  <c r="Z734" i="36"/>
  <c r="AP734" i="36"/>
  <c r="H734" i="36"/>
  <c r="L734" i="36"/>
  <c r="AB734" i="36"/>
  <c r="AR734" i="36"/>
  <c r="N734" i="36"/>
  <c r="AD734" i="36"/>
  <c r="AT734" i="36"/>
  <c r="P734" i="36"/>
  <c r="AF734" i="36"/>
  <c r="AV734" i="36"/>
  <c r="R734" i="36"/>
  <c r="AH734" i="36"/>
  <c r="AX734" i="36"/>
  <c r="T734" i="36"/>
  <c r="AJ734" i="36"/>
  <c r="AZ734" i="36"/>
  <c r="V734" i="36"/>
  <c r="AL734" i="36"/>
  <c r="BB734" i="36"/>
  <c r="BC734" i="36" s="1"/>
  <c r="P702" i="36"/>
  <c r="AB702" i="36"/>
  <c r="J702" i="36"/>
  <c r="N702" i="36"/>
  <c r="R702" i="36"/>
  <c r="AD702" i="36"/>
  <c r="AF702" i="36"/>
  <c r="AR702" i="36"/>
  <c r="T702" i="36"/>
  <c r="AH702" i="36"/>
  <c r="Z702" i="36"/>
  <c r="H702" i="36"/>
  <c r="AV702" i="36"/>
  <c r="X702" i="36"/>
  <c r="AJ702" i="36"/>
  <c r="V702" i="36"/>
  <c r="AT702" i="36"/>
  <c r="AL702" i="36"/>
  <c r="L702" i="36"/>
  <c r="AN702" i="36"/>
  <c r="AZ702" i="36"/>
  <c r="AP702" i="36"/>
  <c r="BB702" i="36"/>
  <c r="BC702" i="36" s="1"/>
  <c r="AX702" i="36"/>
  <c r="T666" i="36"/>
  <c r="AR666" i="36"/>
  <c r="L666" i="36"/>
  <c r="AH666" i="36"/>
  <c r="BB666" i="36"/>
  <c r="BC666" i="36" s="1"/>
  <c r="AX666" i="36"/>
  <c r="AJ666" i="36"/>
  <c r="P666" i="36"/>
  <c r="X666" i="36"/>
  <c r="V666" i="36"/>
  <c r="AD666" i="36"/>
  <c r="R666" i="36"/>
  <c r="AZ666" i="36"/>
  <c r="AB666" i="36"/>
  <c r="AV666" i="36"/>
  <c r="Z666" i="36"/>
  <c r="AP666" i="36"/>
  <c r="AT666" i="36"/>
  <c r="J666" i="36"/>
  <c r="AF666" i="36"/>
  <c r="AN666" i="36"/>
  <c r="AL666" i="36"/>
  <c r="N666" i="36"/>
  <c r="H666" i="36"/>
  <c r="R582" i="36"/>
  <c r="AH582" i="36"/>
  <c r="AX582" i="36"/>
  <c r="T582" i="36"/>
  <c r="AJ582" i="36"/>
  <c r="AZ582" i="36"/>
  <c r="V582" i="36"/>
  <c r="AL582" i="36"/>
  <c r="BB582" i="36"/>
  <c r="BC582" i="36" s="1"/>
  <c r="X582" i="36"/>
  <c r="AN582" i="36"/>
  <c r="H582" i="36"/>
  <c r="J582" i="36"/>
  <c r="Z582" i="36"/>
  <c r="AP582" i="36"/>
  <c r="L582" i="36"/>
  <c r="AB582" i="36"/>
  <c r="AR582" i="36"/>
  <c r="N582" i="36"/>
  <c r="AD582" i="36"/>
  <c r="AT582" i="36"/>
  <c r="P582" i="36"/>
  <c r="AF582" i="36"/>
  <c r="AV582" i="36"/>
  <c r="R550" i="36"/>
  <c r="AH550" i="36"/>
  <c r="AX550" i="36"/>
  <c r="T550" i="36"/>
  <c r="AJ550" i="36"/>
  <c r="AZ550" i="36"/>
  <c r="V550" i="36"/>
  <c r="AL550" i="36"/>
  <c r="BB550" i="36"/>
  <c r="BC550" i="36" s="1"/>
  <c r="X550" i="36"/>
  <c r="AN550" i="36"/>
  <c r="H550" i="36"/>
  <c r="J550" i="36"/>
  <c r="Z550" i="36"/>
  <c r="AP550" i="36"/>
  <c r="L550" i="36"/>
  <c r="AB550" i="36"/>
  <c r="AR550" i="36"/>
  <c r="N550" i="36"/>
  <c r="AD550" i="36"/>
  <c r="AT550" i="36"/>
  <c r="P550" i="36"/>
  <c r="AF550" i="36"/>
  <c r="AV550" i="36"/>
  <c r="R526" i="36"/>
  <c r="AH526" i="36"/>
  <c r="AX526" i="36"/>
  <c r="T526" i="36"/>
  <c r="AJ526" i="36"/>
  <c r="AZ526" i="36"/>
  <c r="V526" i="36"/>
  <c r="AL526" i="36"/>
  <c r="BB526" i="36"/>
  <c r="BC526" i="36" s="1"/>
  <c r="X526" i="36"/>
  <c r="AN526" i="36"/>
  <c r="H526" i="36"/>
  <c r="J526" i="36"/>
  <c r="Z526" i="36"/>
  <c r="AP526" i="36"/>
  <c r="L526" i="36"/>
  <c r="AB526" i="36"/>
  <c r="AR526" i="36"/>
  <c r="N526" i="36"/>
  <c r="AD526" i="36"/>
  <c r="AT526" i="36"/>
  <c r="P526" i="36"/>
  <c r="AF526" i="36"/>
  <c r="AV526" i="36"/>
  <c r="AV484" i="36"/>
  <c r="AJ484" i="36"/>
  <c r="AB484" i="36"/>
  <c r="AZ484" i="36"/>
  <c r="L484" i="36"/>
  <c r="H484" i="36"/>
  <c r="J484" i="36"/>
  <c r="P484" i="36"/>
  <c r="AP484" i="36"/>
  <c r="AH484" i="36"/>
  <c r="T484" i="36"/>
  <c r="Z484" i="36"/>
  <c r="AX484" i="36"/>
  <c r="AT484" i="36"/>
  <c r="AN484" i="36"/>
  <c r="AF484" i="36"/>
  <c r="V484" i="36"/>
  <c r="X484" i="36"/>
  <c r="R484" i="36"/>
  <c r="N484" i="36"/>
  <c r="AL484" i="36"/>
  <c r="AD484" i="36"/>
  <c r="AR484" i="36"/>
  <c r="BB484" i="36"/>
  <c r="BC484" i="36" s="1"/>
  <c r="N448" i="36"/>
  <c r="AD448" i="36"/>
  <c r="AT448" i="36"/>
  <c r="AB448" i="36"/>
  <c r="X448" i="36"/>
  <c r="P448" i="36"/>
  <c r="R448" i="36"/>
  <c r="AH448" i="36"/>
  <c r="AX448" i="36"/>
  <c r="AN448" i="36"/>
  <c r="AJ448" i="36"/>
  <c r="AF448" i="36"/>
  <c r="V448" i="36"/>
  <c r="AL448" i="36"/>
  <c r="BB448" i="36"/>
  <c r="AZ448" i="36"/>
  <c r="AR448" i="36"/>
  <c r="AV448" i="36"/>
  <c r="J448" i="36"/>
  <c r="Z448" i="36"/>
  <c r="AP448" i="36"/>
  <c r="T448" i="36"/>
  <c r="BC448" i="36"/>
  <c r="L448" i="36"/>
  <c r="H448" i="36"/>
  <c r="N416" i="36"/>
  <c r="AD416" i="36"/>
  <c r="AT416" i="36"/>
  <c r="L416" i="36"/>
  <c r="AN416" i="36"/>
  <c r="P416" i="36"/>
  <c r="R416" i="36"/>
  <c r="AH416" i="36"/>
  <c r="AX416" i="36"/>
  <c r="AB416" i="36"/>
  <c r="T416" i="36"/>
  <c r="AF416" i="36"/>
  <c r="V416" i="36"/>
  <c r="AL416" i="36"/>
  <c r="BB416" i="36"/>
  <c r="BC416" i="36" s="1"/>
  <c r="AR416" i="36"/>
  <c r="AJ416" i="36"/>
  <c r="AV416" i="36"/>
  <c r="J416" i="36"/>
  <c r="Z416" i="36"/>
  <c r="AP416" i="36"/>
  <c r="X416" i="36"/>
  <c r="AZ416" i="36"/>
  <c r="H416" i="36"/>
  <c r="N384" i="36"/>
  <c r="AD384" i="36"/>
  <c r="AT384" i="36"/>
  <c r="L384" i="36"/>
  <c r="AN384" i="36"/>
  <c r="P384" i="36"/>
  <c r="R384" i="36"/>
  <c r="AH384" i="36"/>
  <c r="AX384" i="36"/>
  <c r="AB384" i="36"/>
  <c r="T384" i="36"/>
  <c r="AF384" i="36"/>
  <c r="V384" i="36"/>
  <c r="AL384" i="36"/>
  <c r="BB384" i="36"/>
  <c r="BC384" i="36" s="1"/>
  <c r="AR384" i="36"/>
  <c r="AJ384" i="36"/>
  <c r="AV384" i="36"/>
  <c r="J384" i="36"/>
  <c r="Z384" i="36"/>
  <c r="AP384" i="36"/>
  <c r="X384" i="36"/>
  <c r="AZ384" i="36"/>
  <c r="H384" i="36"/>
  <c r="N360" i="36"/>
  <c r="AD360" i="36"/>
  <c r="AT360" i="36"/>
  <c r="AF360" i="36"/>
  <c r="AR360" i="36"/>
  <c r="AJ360" i="36"/>
  <c r="R360" i="36"/>
  <c r="AH360" i="36"/>
  <c r="AX360" i="36"/>
  <c r="AV360" i="36"/>
  <c r="X360" i="36"/>
  <c r="AZ360" i="36"/>
  <c r="V360" i="36"/>
  <c r="AL360" i="36"/>
  <c r="BB360" i="36"/>
  <c r="BC360" i="36" s="1"/>
  <c r="L360" i="36"/>
  <c r="AN360" i="36"/>
  <c r="H360" i="36"/>
  <c r="J360" i="36"/>
  <c r="Z360" i="36"/>
  <c r="AP360" i="36"/>
  <c r="P360" i="36"/>
  <c r="AB360" i="36"/>
  <c r="T360" i="36"/>
  <c r="V324" i="36"/>
  <c r="AL324" i="36"/>
  <c r="BB324" i="36"/>
  <c r="BC324" i="36" s="1"/>
  <c r="X324" i="36"/>
  <c r="AN324" i="36"/>
  <c r="H324" i="36"/>
  <c r="J324" i="36"/>
  <c r="Z324" i="36"/>
  <c r="AP324" i="36"/>
  <c r="L324" i="36"/>
  <c r="AB324" i="36"/>
  <c r="AR324" i="36"/>
  <c r="N324" i="36"/>
  <c r="AD324" i="36"/>
  <c r="AT324" i="36"/>
  <c r="P324" i="36"/>
  <c r="AF324" i="36"/>
  <c r="AV324" i="36"/>
  <c r="R324" i="36"/>
  <c r="AH324" i="36"/>
  <c r="AX324" i="36"/>
  <c r="T324" i="36"/>
  <c r="AJ324" i="36"/>
  <c r="AZ324" i="36"/>
  <c r="V300" i="36"/>
  <c r="AL300" i="36"/>
  <c r="BB300" i="36"/>
  <c r="BC300" i="36" s="1"/>
  <c r="X300" i="36"/>
  <c r="AN300" i="36"/>
  <c r="H300" i="36"/>
  <c r="J300" i="36"/>
  <c r="Z300" i="36"/>
  <c r="AP300" i="36"/>
  <c r="L300" i="36"/>
  <c r="AB300" i="36"/>
  <c r="AR300" i="36"/>
  <c r="N300" i="36"/>
  <c r="AD300" i="36"/>
  <c r="AT300" i="36"/>
  <c r="P300" i="36"/>
  <c r="AF300" i="36"/>
  <c r="AV300" i="36"/>
  <c r="R300" i="36"/>
  <c r="AH300" i="36"/>
  <c r="AX300" i="36"/>
  <c r="T300" i="36"/>
  <c r="AJ300" i="36"/>
  <c r="AZ300" i="36"/>
  <c r="V264" i="36"/>
  <c r="AL264" i="36"/>
  <c r="BB264" i="36"/>
  <c r="BC264" i="36" s="1"/>
  <c r="X264" i="36"/>
  <c r="AN264" i="36"/>
  <c r="H264" i="36"/>
  <c r="J264" i="36"/>
  <c r="Z264" i="36"/>
  <c r="AP264" i="36"/>
  <c r="L264" i="36"/>
  <c r="AB264" i="36"/>
  <c r="AR264" i="36"/>
  <c r="N264" i="36"/>
  <c r="AD264" i="36"/>
  <c r="AT264" i="36"/>
  <c r="P264" i="36"/>
  <c r="AF264" i="36"/>
  <c r="AV264" i="36"/>
  <c r="R264" i="36"/>
  <c r="AH264" i="36"/>
  <c r="AX264" i="36"/>
  <c r="T264" i="36"/>
  <c r="AJ264" i="36"/>
  <c r="AZ264" i="36"/>
  <c r="V232" i="36"/>
  <c r="AL232" i="36"/>
  <c r="BB232" i="36"/>
  <c r="BC232" i="36" s="1"/>
  <c r="X232" i="36"/>
  <c r="AN232" i="36"/>
  <c r="H232" i="36"/>
  <c r="J232" i="36"/>
  <c r="Z232" i="36"/>
  <c r="AP232" i="36"/>
  <c r="L232" i="36"/>
  <c r="AB232" i="36"/>
  <c r="AR232" i="36"/>
  <c r="N232" i="36"/>
  <c r="AD232" i="36"/>
  <c r="AT232" i="36"/>
  <c r="P232" i="36"/>
  <c r="AF232" i="36"/>
  <c r="AV232" i="36"/>
  <c r="R232" i="36"/>
  <c r="AH232" i="36"/>
  <c r="AX232" i="36"/>
  <c r="T232" i="36"/>
  <c r="AJ232" i="36"/>
  <c r="AZ232" i="36"/>
  <c r="T200" i="36"/>
  <c r="AJ200" i="36"/>
  <c r="AZ200" i="36"/>
  <c r="V200" i="36"/>
  <c r="AL200" i="36"/>
  <c r="BB200" i="36"/>
  <c r="BC200" i="36" s="1"/>
  <c r="X200" i="36"/>
  <c r="AN200" i="36"/>
  <c r="J200" i="36"/>
  <c r="Z200" i="36"/>
  <c r="AP200" i="36"/>
  <c r="H200" i="36"/>
  <c r="L200" i="36"/>
  <c r="AB200" i="36"/>
  <c r="AR200" i="36"/>
  <c r="N200" i="36"/>
  <c r="AD200" i="36"/>
  <c r="AT200" i="36"/>
  <c r="P200" i="36"/>
  <c r="AF200" i="36"/>
  <c r="AV200" i="36"/>
  <c r="R200" i="36"/>
  <c r="AH200" i="36"/>
  <c r="AX200" i="36"/>
  <c r="J168" i="36"/>
  <c r="Z168" i="36"/>
  <c r="AP168" i="36"/>
  <c r="L168" i="36"/>
  <c r="AB168" i="36"/>
  <c r="AR168" i="36"/>
  <c r="N168" i="36"/>
  <c r="AD168" i="36"/>
  <c r="AT168" i="36"/>
  <c r="P168" i="36"/>
  <c r="AF168" i="36"/>
  <c r="AV168" i="36"/>
  <c r="R168" i="36"/>
  <c r="AH168" i="36"/>
  <c r="AX168" i="36"/>
  <c r="T168" i="36"/>
  <c r="AJ168" i="36"/>
  <c r="AZ168" i="36"/>
  <c r="V168" i="36"/>
  <c r="AL168" i="36"/>
  <c r="BB168" i="36"/>
  <c r="BC168" i="36" s="1"/>
  <c r="X168" i="36"/>
  <c r="AN168" i="36"/>
  <c r="H168" i="36"/>
  <c r="J136" i="36"/>
  <c r="P136" i="36"/>
  <c r="AX136" i="36"/>
  <c r="AD136" i="36"/>
  <c r="T136" i="36"/>
  <c r="AT136" i="36"/>
  <c r="AL136" i="36"/>
  <c r="AB136" i="36"/>
  <c r="V136" i="36"/>
  <c r="AV136" i="36"/>
  <c r="AR136" i="36"/>
  <c r="L136" i="36"/>
  <c r="Z136" i="36"/>
  <c r="H136" i="36"/>
  <c r="AN136" i="36"/>
  <c r="AH136" i="36"/>
  <c r="N136" i="36"/>
  <c r="X136" i="36"/>
  <c r="AP136" i="36"/>
  <c r="AF136" i="36"/>
  <c r="R136" i="36"/>
  <c r="AZ136" i="36"/>
  <c r="BB136" i="36"/>
  <c r="BC136" i="36" s="1"/>
  <c r="AJ136" i="36"/>
  <c r="R100" i="36"/>
  <c r="AH100" i="36"/>
  <c r="AX100" i="36"/>
  <c r="T100" i="36"/>
  <c r="AJ100" i="36"/>
  <c r="AZ100" i="36"/>
  <c r="V100" i="36"/>
  <c r="AL100" i="36"/>
  <c r="BB100" i="36"/>
  <c r="BC100" i="36" s="1"/>
  <c r="X100" i="36"/>
  <c r="AN100" i="36"/>
  <c r="H100" i="36"/>
  <c r="J100" i="36"/>
  <c r="Z100" i="36"/>
  <c r="AP100" i="36"/>
  <c r="L100" i="36"/>
  <c r="AB100" i="36"/>
  <c r="AR100" i="36"/>
  <c r="N100" i="36"/>
  <c r="AD100" i="36"/>
  <c r="AT100" i="36"/>
  <c r="P100" i="36"/>
  <c r="AF100" i="36"/>
  <c r="AV100" i="36"/>
  <c r="R68" i="36"/>
  <c r="AH68" i="36"/>
  <c r="AX68" i="36"/>
  <c r="T68" i="36"/>
  <c r="AJ68" i="36"/>
  <c r="AZ68" i="36"/>
  <c r="V68" i="36"/>
  <c r="AL68" i="36"/>
  <c r="BB68" i="36"/>
  <c r="BC68" i="36" s="1"/>
  <c r="X68" i="36"/>
  <c r="AN68" i="36"/>
  <c r="H68" i="36"/>
  <c r="J68" i="36"/>
  <c r="Z68" i="36"/>
  <c r="AP68" i="36"/>
  <c r="L68" i="36"/>
  <c r="AB68" i="36"/>
  <c r="AR68" i="36"/>
  <c r="N68" i="36"/>
  <c r="AD68" i="36"/>
  <c r="AT68" i="36"/>
  <c r="P68" i="36"/>
  <c r="AF68" i="36"/>
  <c r="AV68" i="36"/>
  <c r="H36" i="36"/>
  <c r="AZ36" i="36"/>
  <c r="P36" i="36"/>
  <c r="AX36" i="36"/>
  <c r="V36" i="36"/>
  <c r="AT36" i="36"/>
  <c r="AH36" i="36"/>
  <c r="T36" i="36"/>
  <c r="AD36" i="36"/>
  <c r="R36" i="36"/>
  <c r="AJ36" i="36"/>
  <c r="N36" i="36"/>
  <c r="X36" i="36"/>
  <c r="Z36" i="36"/>
  <c r="AR36" i="36"/>
  <c r="AN36" i="36"/>
  <c r="AP36" i="36"/>
  <c r="AB36" i="36"/>
  <c r="J36" i="36"/>
  <c r="AL36" i="36"/>
  <c r="AV36" i="36"/>
  <c r="L36" i="36"/>
  <c r="BB36" i="36"/>
  <c r="BC36" i="36" s="1"/>
  <c r="AF36" i="36"/>
  <c r="V328" i="36"/>
  <c r="AL328" i="36"/>
  <c r="BB328" i="36"/>
  <c r="BC328" i="36" s="1"/>
  <c r="L328" i="36"/>
  <c r="AN328" i="36"/>
  <c r="H328" i="36"/>
  <c r="J328" i="36"/>
  <c r="Z328" i="36"/>
  <c r="AP328" i="36"/>
  <c r="P328" i="36"/>
  <c r="AB328" i="36"/>
  <c r="T328" i="36"/>
  <c r="N328" i="36"/>
  <c r="AD328" i="36"/>
  <c r="AT328" i="36"/>
  <c r="AF328" i="36"/>
  <c r="AR328" i="36"/>
  <c r="AJ328" i="36"/>
  <c r="R328" i="36"/>
  <c r="AH328" i="36"/>
  <c r="AX328" i="36"/>
  <c r="AV328" i="36"/>
  <c r="X328" i="36"/>
  <c r="AZ328" i="36"/>
  <c r="X814" i="36"/>
  <c r="AN814" i="36"/>
  <c r="N814" i="36"/>
  <c r="Z814" i="36"/>
  <c r="BB814" i="36"/>
  <c r="BC814" i="36" s="1"/>
  <c r="H814" i="36"/>
  <c r="L814" i="36"/>
  <c r="AB814" i="36"/>
  <c r="AR814" i="36"/>
  <c r="AD814" i="36"/>
  <c r="AP814" i="36"/>
  <c r="AH814" i="36"/>
  <c r="P814" i="36"/>
  <c r="AF814" i="36"/>
  <c r="AV814" i="36"/>
  <c r="AT814" i="36"/>
  <c r="V814" i="36"/>
  <c r="AX814" i="36"/>
  <c r="T814" i="36"/>
  <c r="AJ814" i="36"/>
  <c r="AZ814" i="36"/>
  <c r="J814" i="36"/>
  <c r="AL814" i="36"/>
  <c r="R814" i="36"/>
  <c r="N729" i="36"/>
  <c r="AD729" i="36"/>
  <c r="AT729" i="36"/>
  <c r="R729" i="36"/>
  <c r="AH729" i="36"/>
  <c r="AX729" i="36"/>
  <c r="AJ729" i="36"/>
  <c r="AZ729" i="36"/>
  <c r="V729" i="36"/>
  <c r="AL729" i="36"/>
  <c r="BB729" i="36"/>
  <c r="BC729" i="36" s="1"/>
  <c r="X729" i="36"/>
  <c r="AN729" i="36"/>
  <c r="J729" i="36"/>
  <c r="Z729" i="36"/>
  <c r="AP729" i="36"/>
  <c r="H729" i="36"/>
  <c r="P783" i="36"/>
  <c r="AF783" i="36"/>
  <c r="AV783" i="36"/>
  <c r="BB783" i="36"/>
  <c r="BC783" i="36" s="1"/>
  <c r="N783" i="36"/>
  <c r="Z783" i="36"/>
  <c r="T783" i="36"/>
  <c r="AJ783" i="36"/>
  <c r="AZ783" i="36"/>
  <c r="R783" i="36"/>
  <c r="AD783" i="36"/>
  <c r="AP783" i="36"/>
  <c r="X783" i="36"/>
  <c r="AN783" i="36"/>
  <c r="V783" i="36"/>
  <c r="AH783" i="36"/>
  <c r="AT783" i="36"/>
  <c r="H783" i="36"/>
  <c r="L783" i="36"/>
  <c r="AB783" i="36"/>
  <c r="AR783" i="36"/>
  <c r="AL783" i="36"/>
  <c r="AX783" i="36"/>
  <c r="J783" i="36"/>
  <c r="P767" i="36"/>
  <c r="AF767" i="36"/>
  <c r="AV767" i="36"/>
  <c r="BB767" i="36"/>
  <c r="BC767" i="36" s="1"/>
  <c r="N767" i="36"/>
  <c r="J767" i="36"/>
  <c r="T767" i="36"/>
  <c r="AJ767" i="36"/>
  <c r="AZ767" i="36"/>
  <c r="R767" i="36"/>
  <c r="AD767" i="36"/>
  <c r="Z767" i="36"/>
  <c r="X767" i="36"/>
  <c r="AN767" i="36"/>
  <c r="V767" i="36"/>
  <c r="AH767" i="36"/>
  <c r="AT767" i="36"/>
  <c r="H767" i="36"/>
  <c r="L767" i="36"/>
  <c r="AB767" i="36"/>
  <c r="AR767" i="36"/>
  <c r="AL767" i="36"/>
  <c r="AX767" i="36"/>
  <c r="AP767" i="36"/>
  <c r="J769" i="36"/>
  <c r="Z769" i="36"/>
  <c r="AP769" i="36"/>
  <c r="X769" i="36"/>
  <c r="AZ769" i="36"/>
  <c r="L769" i="36"/>
  <c r="N769" i="36"/>
  <c r="AD769" i="36"/>
  <c r="AT769" i="36"/>
  <c r="AN769" i="36"/>
  <c r="P769" i="36"/>
  <c r="AB769" i="36"/>
  <c r="R769" i="36"/>
  <c r="AH769" i="36"/>
  <c r="AX769" i="36"/>
  <c r="T769" i="36"/>
  <c r="AF769" i="36"/>
  <c r="AR769" i="36"/>
  <c r="V769" i="36"/>
  <c r="AL769" i="36"/>
  <c r="BB769" i="36"/>
  <c r="BC769" i="36" s="1"/>
  <c r="AJ769" i="36"/>
  <c r="AV769" i="36"/>
  <c r="H769" i="36"/>
  <c r="V822" i="36"/>
  <c r="AL822" i="36"/>
  <c r="BB822" i="36"/>
  <c r="BC822" i="36" s="1"/>
  <c r="AJ822" i="36"/>
  <c r="AV822" i="36"/>
  <c r="H822" i="36"/>
  <c r="J822" i="36"/>
  <c r="Z822" i="36"/>
  <c r="AP822" i="36"/>
  <c r="X822" i="36"/>
  <c r="AZ822" i="36"/>
  <c r="L822" i="36"/>
  <c r="N822" i="36"/>
  <c r="AD822" i="36"/>
  <c r="AT822" i="36"/>
  <c r="AN822" i="36"/>
  <c r="P822" i="36"/>
  <c r="AB822" i="36"/>
  <c r="R822" i="36"/>
  <c r="AH822" i="36"/>
  <c r="AX822" i="36"/>
  <c r="T822" i="36"/>
  <c r="AF822" i="36"/>
  <c r="AR822" i="36"/>
  <c r="AD701" i="36"/>
  <c r="AP701" i="36"/>
  <c r="R701" i="36"/>
  <c r="P701" i="36"/>
  <c r="AV701" i="36"/>
  <c r="L701" i="36"/>
  <c r="AT701" i="36"/>
  <c r="V701" i="36"/>
  <c r="AH701" i="36"/>
  <c r="AR701" i="36"/>
  <c r="AJ701" i="36"/>
  <c r="H701" i="36"/>
  <c r="J701" i="36"/>
  <c r="AL701" i="36"/>
  <c r="AX701" i="36"/>
  <c r="AZ701" i="36"/>
  <c r="AN701" i="36"/>
  <c r="T701" i="36"/>
  <c r="N701" i="36"/>
  <c r="Z701" i="36"/>
  <c r="BB701" i="36"/>
  <c r="BC701" i="36" s="1"/>
  <c r="X701" i="36"/>
  <c r="AB701" i="36"/>
  <c r="AF701" i="36"/>
  <c r="P806" i="36"/>
  <c r="AF806" i="36"/>
  <c r="AV806" i="36"/>
  <c r="AT806" i="36"/>
  <c r="V806" i="36"/>
  <c r="AH806" i="36"/>
  <c r="T806" i="36"/>
  <c r="AJ806" i="36"/>
  <c r="AZ806" i="36"/>
  <c r="J806" i="36"/>
  <c r="AL806" i="36"/>
  <c r="AX806" i="36"/>
  <c r="X806" i="36"/>
  <c r="AN806" i="36"/>
  <c r="N806" i="36"/>
  <c r="Z806" i="36"/>
  <c r="BB806" i="36"/>
  <c r="BC806" i="36" s="1"/>
  <c r="H806" i="36"/>
  <c r="L806" i="36"/>
  <c r="AB806" i="36"/>
  <c r="AR806" i="36"/>
  <c r="AD806" i="36"/>
  <c r="AP806" i="36"/>
  <c r="R806" i="36"/>
  <c r="L733" i="36"/>
  <c r="AB733" i="36"/>
  <c r="AR733" i="36"/>
  <c r="N733" i="36"/>
  <c r="AD733" i="36"/>
  <c r="AT733" i="36"/>
  <c r="P733" i="36"/>
  <c r="AF733" i="36"/>
  <c r="AV733" i="36"/>
  <c r="R733" i="36"/>
  <c r="AH733" i="36"/>
  <c r="AX733" i="36"/>
  <c r="T733" i="36"/>
  <c r="AJ733" i="36"/>
  <c r="AZ733" i="36"/>
  <c r="V733" i="36"/>
  <c r="AL733" i="36"/>
  <c r="BB733" i="36"/>
  <c r="BC733" i="36" s="1"/>
  <c r="X733" i="36"/>
  <c r="AN733" i="36"/>
  <c r="J733" i="36"/>
  <c r="Z733" i="36"/>
  <c r="AP733" i="36"/>
  <c r="H733" i="36"/>
  <c r="N1448" i="36"/>
  <c r="AD1448" i="36"/>
  <c r="AT1448" i="36"/>
  <c r="P1448" i="36"/>
  <c r="AF1448" i="36"/>
  <c r="AV1448" i="36"/>
  <c r="R1448" i="36"/>
  <c r="AH1448" i="36"/>
  <c r="AX1448" i="36"/>
  <c r="T1448" i="36"/>
  <c r="AJ1448" i="36"/>
  <c r="AZ1448" i="36"/>
  <c r="V1448" i="36"/>
  <c r="AL1448" i="36"/>
  <c r="BB1448" i="36"/>
  <c r="BC1448" i="36" s="1"/>
  <c r="X1448" i="36"/>
  <c r="AN1448" i="36"/>
  <c r="H1448" i="36"/>
  <c r="J1448" i="36"/>
  <c r="Z1448" i="36"/>
  <c r="AP1448" i="36"/>
  <c r="L1448" i="36"/>
  <c r="AB1448" i="36"/>
  <c r="AR1448" i="36"/>
  <c r="N1440" i="36"/>
  <c r="AD1440" i="36"/>
  <c r="AT1440" i="36"/>
  <c r="P1440" i="36"/>
  <c r="AF1440" i="36"/>
  <c r="AV1440" i="36"/>
  <c r="R1440" i="36"/>
  <c r="AH1440" i="36"/>
  <c r="AX1440" i="36"/>
  <c r="T1440" i="36"/>
  <c r="AJ1440" i="36"/>
  <c r="AZ1440" i="36"/>
  <c r="V1440" i="36"/>
  <c r="AL1440" i="36"/>
  <c r="BB1440" i="36"/>
  <c r="BC1440" i="36" s="1"/>
  <c r="X1440" i="36"/>
  <c r="AN1440" i="36"/>
  <c r="H1440" i="36"/>
  <c r="J1440" i="36"/>
  <c r="Z1440" i="36"/>
  <c r="AP1440" i="36"/>
  <c r="L1440" i="36"/>
  <c r="AB1440" i="36"/>
  <c r="AR1440" i="36"/>
  <c r="R1195" i="36"/>
  <c r="AH1195" i="36"/>
  <c r="X1195" i="36"/>
  <c r="AZ1195" i="36"/>
  <c r="AF1195" i="36"/>
  <c r="BB1195" i="36"/>
  <c r="BC1195" i="36" s="1"/>
  <c r="V1195" i="36"/>
  <c r="AL1195" i="36"/>
  <c r="AN1195" i="36"/>
  <c r="T1195" i="36"/>
  <c r="AP1195" i="36"/>
  <c r="H1195" i="36"/>
  <c r="J1195" i="36"/>
  <c r="Z1195" i="36"/>
  <c r="L1195" i="36"/>
  <c r="AR1195" i="36"/>
  <c r="AJ1195" i="36"/>
  <c r="AT1195" i="36"/>
  <c r="N1195" i="36"/>
  <c r="AD1195" i="36"/>
  <c r="AB1195" i="36"/>
  <c r="AV1195" i="36"/>
  <c r="P1195" i="36"/>
  <c r="AX1195" i="36"/>
  <c r="R1179" i="36"/>
  <c r="AH1179" i="36"/>
  <c r="AX1179" i="36"/>
  <c r="AR1179" i="36"/>
  <c r="AJ1179" i="36"/>
  <c r="AV1179" i="36"/>
  <c r="V1179" i="36"/>
  <c r="AL1179" i="36"/>
  <c r="BB1179" i="36"/>
  <c r="BC1179" i="36" s="1"/>
  <c r="X1179" i="36"/>
  <c r="AZ1179" i="36"/>
  <c r="H1179" i="36"/>
  <c r="J1179" i="36"/>
  <c r="Z1179" i="36"/>
  <c r="AP1179" i="36"/>
  <c r="L1179" i="36"/>
  <c r="AN1179" i="36"/>
  <c r="P1179" i="36"/>
  <c r="N1179" i="36"/>
  <c r="AD1179" i="36"/>
  <c r="AT1179" i="36"/>
  <c r="AB1179" i="36"/>
  <c r="T1179" i="36"/>
  <c r="AF1179" i="36"/>
  <c r="J1169" i="36"/>
  <c r="Z1169" i="36"/>
  <c r="AP1169" i="36"/>
  <c r="L1169" i="36"/>
  <c r="AB1169" i="36"/>
  <c r="AR1169" i="36"/>
  <c r="N1169" i="36"/>
  <c r="AD1169" i="36"/>
  <c r="AT1169" i="36"/>
  <c r="P1169" i="36"/>
  <c r="AF1169" i="36"/>
  <c r="AV1169" i="36"/>
  <c r="R1169" i="36"/>
  <c r="AH1169" i="36"/>
  <c r="AX1169" i="36"/>
  <c r="T1169" i="36"/>
  <c r="AJ1169" i="36"/>
  <c r="AZ1169" i="36"/>
  <c r="V1169" i="36"/>
  <c r="AL1169" i="36"/>
  <c r="BB1169" i="36"/>
  <c r="BC1169" i="36" s="1"/>
  <c r="X1169" i="36"/>
  <c r="AN1169" i="36"/>
  <c r="H1169" i="36"/>
  <c r="R1183" i="36"/>
  <c r="AH1183" i="36"/>
  <c r="AX1183" i="36"/>
  <c r="AZ1183" i="36"/>
  <c r="L1183" i="36"/>
  <c r="AN1183" i="36"/>
  <c r="V1183" i="36"/>
  <c r="AL1183" i="36"/>
  <c r="BB1183" i="36"/>
  <c r="BC1183" i="36" s="1"/>
  <c r="P1183" i="36"/>
  <c r="AB1183" i="36"/>
  <c r="H1183" i="36"/>
  <c r="J1183" i="36"/>
  <c r="Z1183" i="36"/>
  <c r="AP1183" i="36"/>
  <c r="T1183" i="36"/>
  <c r="AF1183" i="36"/>
  <c r="AR1183" i="36"/>
  <c r="N1183" i="36"/>
  <c r="AD1183" i="36"/>
  <c r="AT1183" i="36"/>
  <c r="AJ1183" i="36"/>
  <c r="AV1183" i="36"/>
  <c r="X1183" i="36"/>
  <c r="V1178" i="36"/>
  <c r="AL1178" i="36"/>
  <c r="BB1178" i="36"/>
  <c r="BC1178" i="36" s="1"/>
  <c r="AJ1178" i="36"/>
  <c r="AV1178" i="36"/>
  <c r="H1178" i="36"/>
  <c r="J1178" i="36"/>
  <c r="Z1178" i="36"/>
  <c r="AP1178" i="36"/>
  <c r="X1178" i="36"/>
  <c r="AZ1178" i="36"/>
  <c r="L1178" i="36"/>
  <c r="N1178" i="36"/>
  <c r="AD1178" i="36"/>
  <c r="AT1178" i="36"/>
  <c r="AN1178" i="36"/>
  <c r="P1178" i="36"/>
  <c r="AB1178" i="36"/>
  <c r="R1178" i="36"/>
  <c r="AH1178" i="36"/>
  <c r="AX1178" i="36"/>
  <c r="T1178" i="36"/>
  <c r="AF1178" i="36"/>
  <c r="AR1178" i="36"/>
  <c r="AV1192" i="36"/>
  <c r="AX1192" i="36"/>
  <c r="J1192" i="36"/>
  <c r="AL1192" i="36"/>
  <c r="AZ1192" i="36"/>
  <c r="N1192" i="36"/>
  <c r="Z1192" i="36"/>
  <c r="BB1192" i="36"/>
  <c r="BC1192" i="36" s="1"/>
  <c r="X1192" i="36"/>
  <c r="AN1192" i="36"/>
  <c r="R1192" i="36"/>
  <c r="AD1192" i="36"/>
  <c r="AP1192" i="36"/>
  <c r="H1192" i="36"/>
  <c r="AR1192" i="36"/>
  <c r="AH1192" i="36"/>
  <c r="AT1192" i="36"/>
  <c r="V1192" i="36"/>
  <c r="L500" i="36"/>
  <c r="AB500" i="36"/>
  <c r="AR500" i="36"/>
  <c r="N500" i="36"/>
  <c r="AD500" i="36"/>
  <c r="AT500" i="36"/>
  <c r="P500" i="36"/>
  <c r="AF500" i="36"/>
  <c r="AV500" i="36"/>
  <c r="R500" i="36"/>
  <c r="AH500" i="36"/>
  <c r="AX500" i="36"/>
  <c r="T500" i="36"/>
  <c r="AJ500" i="36"/>
  <c r="AZ500" i="36"/>
  <c r="V500" i="36"/>
  <c r="AL500" i="36"/>
  <c r="BB500" i="36"/>
  <c r="BC500" i="36" s="1"/>
  <c r="X500" i="36"/>
  <c r="AN500" i="36"/>
  <c r="J500" i="36"/>
  <c r="Z500" i="36"/>
  <c r="AP500" i="36"/>
  <c r="H500" i="36"/>
  <c r="AP663" i="36"/>
  <c r="AX663" i="36"/>
  <c r="AT663" i="36"/>
  <c r="AF663" i="36"/>
  <c r="P663" i="36"/>
  <c r="T663" i="36"/>
  <c r="N663" i="36"/>
  <c r="R663" i="36"/>
  <c r="AJ663" i="36"/>
  <c r="X663" i="36"/>
  <c r="AV663" i="36"/>
  <c r="J663" i="36"/>
  <c r="BB663" i="36"/>
  <c r="BC663" i="36" s="1"/>
  <c r="V663" i="36"/>
  <c r="AD663" i="36"/>
  <c r="AN663" i="36"/>
  <c r="L663" i="36"/>
  <c r="H663" i="36"/>
  <c r="Z663" i="36"/>
  <c r="AL663" i="36"/>
  <c r="AH663" i="36"/>
  <c r="AZ663" i="36"/>
  <c r="AR663" i="36"/>
  <c r="AB663" i="36"/>
  <c r="X617" i="36"/>
  <c r="AN617" i="36"/>
  <c r="R617" i="36"/>
  <c r="AD617" i="36"/>
  <c r="AP617" i="36"/>
  <c r="H617" i="36"/>
  <c r="L617" i="36"/>
  <c r="AB617" i="36"/>
  <c r="AR617" i="36"/>
  <c r="AH617" i="36"/>
  <c r="AT617" i="36"/>
  <c r="V617" i="36"/>
  <c r="P617" i="36"/>
  <c r="AF617" i="36"/>
  <c r="AV617" i="36"/>
  <c r="AX617" i="36"/>
  <c r="J617" i="36"/>
  <c r="AL617" i="36"/>
  <c r="T617" i="36"/>
  <c r="AJ617" i="36"/>
  <c r="AZ617" i="36"/>
  <c r="N617" i="36"/>
  <c r="Z617" i="36"/>
  <c r="BB617" i="36"/>
  <c r="BC617" i="36" s="1"/>
  <c r="N615" i="36"/>
  <c r="AD615" i="36"/>
  <c r="AT615" i="36"/>
  <c r="AF615" i="36"/>
  <c r="AR615" i="36"/>
  <c r="AJ615" i="36"/>
  <c r="R615" i="36"/>
  <c r="AH615" i="36"/>
  <c r="AX615" i="36"/>
  <c r="AV615" i="36"/>
  <c r="X615" i="36"/>
  <c r="AZ615" i="36"/>
  <c r="V615" i="36"/>
  <c r="AL615" i="36"/>
  <c r="BB615" i="36"/>
  <c r="BC615" i="36" s="1"/>
  <c r="L615" i="36"/>
  <c r="AN615" i="36"/>
  <c r="H615" i="36"/>
  <c r="J615" i="36"/>
  <c r="Z615" i="36"/>
  <c r="AP615" i="36"/>
  <c r="P615" i="36"/>
  <c r="AB615" i="36"/>
  <c r="T615" i="36"/>
  <c r="X593" i="36"/>
  <c r="AN593" i="36"/>
  <c r="R593" i="36"/>
  <c r="AD593" i="36"/>
  <c r="AP593" i="36"/>
  <c r="H593" i="36"/>
  <c r="L593" i="36"/>
  <c r="AB593" i="36"/>
  <c r="AR593" i="36"/>
  <c r="AH593" i="36"/>
  <c r="AT593" i="36"/>
  <c r="V593" i="36"/>
  <c r="P593" i="36"/>
  <c r="AF593" i="36"/>
  <c r="AV593" i="36"/>
  <c r="AX593" i="36"/>
  <c r="J593" i="36"/>
  <c r="AL593" i="36"/>
  <c r="T593" i="36"/>
  <c r="AJ593" i="36"/>
  <c r="AZ593" i="36"/>
  <c r="N593" i="36"/>
  <c r="Z593" i="36"/>
  <c r="BB593" i="36"/>
  <c r="BC593" i="36" s="1"/>
  <c r="X561" i="36"/>
  <c r="AN561" i="36"/>
  <c r="R561" i="36"/>
  <c r="AD561" i="36"/>
  <c r="AP561" i="36"/>
  <c r="H561" i="36"/>
  <c r="L561" i="36"/>
  <c r="AB561" i="36"/>
  <c r="AR561" i="36"/>
  <c r="AH561" i="36"/>
  <c r="AT561" i="36"/>
  <c r="V561" i="36"/>
  <c r="P561" i="36"/>
  <c r="AF561" i="36"/>
  <c r="AV561" i="36"/>
  <c r="AX561" i="36"/>
  <c r="J561" i="36"/>
  <c r="AL561" i="36"/>
  <c r="T561" i="36"/>
  <c r="AJ561" i="36"/>
  <c r="AZ561" i="36"/>
  <c r="N561" i="36"/>
  <c r="Z561" i="36"/>
  <c r="BB561" i="36"/>
  <c r="BC561" i="36" s="1"/>
  <c r="X529" i="36"/>
  <c r="AN529" i="36"/>
  <c r="R529" i="36"/>
  <c r="AD529" i="36"/>
  <c r="AP529" i="36"/>
  <c r="H529" i="36"/>
  <c r="L529" i="36"/>
  <c r="AB529" i="36"/>
  <c r="AR529" i="36"/>
  <c r="AH529" i="36"/>
  <c r="AT529" i="36"/>
  <c r="V529" i="36"/>
  <c r="P529" i="36"/>
  <c r="AF529" i="36"/>
  <c r="AV529" i="36"/>
  <c r="AX529" i="36"/>
  <c r="J529" i="36"/>
  <c r="AL529" i="36"/>
  <c r="T529" i="36"/>
  <c r="AJ529" i="36"/>
  <c r="AZ529" i="36"/>
  <c r="N529" i="36"/>
  <c r="Z529" i="36"/>
  <c r="BB529" i="36"/>
  <c r="BC529" i="36" s="1"/>
  <c r="X505" i="36"/>
  <c r="AN505" i="36"/>
  <c r="J505" i="36"/>
  <c r="AL505" i="36"/>
  <c r="AX505" i="36"/>
  <c r="H505" i="36"/>
  <c r="L505" i="36"/>
  <c r="AB505" i="36"/>
  <c r="AR505" i="36"/>
  <c r="Z505" i="36"/>
  <c r="BB505" i="36"/>
  <c r="BC505" i="36" s="1"/>
  <c r="N505" i="36"/>
  <c r="P505" i="36"/>
  <c r="AF505" i="36"/>
  <c r="AV505" i="36"/>
  <c r="AP505" i="36"/>
  <c r="R505" i="36"/>
  <c r="AD505" i="36"/>
  <c r="T505" i="36"/>
  <c r="AJ505" i="36"/>
  <c r="AZ505" i="36"/>
  <c r="V505" i="36"/>
  <c r="AH505" i="36"/>
  <c r="AT505" i="36"/>
  <c r="X491" i="36"/>
  <c r="AJ491" i="36"/>
  <c r="AV491" i="36"/>
  <c r="AT491" i="36"/>
  <c r="AH491" i="36"/>
  <c r="H491" i="36"/>
  <c r="AN491" i="36"/>
  <c r="AZ491" i="36"/>
  <c r="V491" i="36"/>
  <c r="AL491" i="36"/>
  <c r="AP491" i="36"/>
  <c r="N627" i="36"/>
  <c r="AD627" i="36"/>
  <c r="AT627" i="36"/>
  <c r="AN627" i="36"/>
  <c r="P627" i="36"/>
  <c r="AB627" i="36"/>
  <c r="R627" i="36"/>
  <c r="AH627" i="36"/>
  <c r="AX627" i="36"/>
  <c r="T627" i="36"/>
  <c r="AF627" i="36"/>
  <c r="AR627" i="36"/>
  <c r="V627" i="36"/>
  <c r="AL627" i="36"/>
  <c r="BB627" i="36"/>
  <c r="BC627" i="36" s="1"/>
  <c r="AJ627" i="36"/>
  <c r="AV627" i="36"/>
  <c r="H627" i="36"/>
  <c r="AP627" i="36"/>
  <c r="X627" i="36"/>
  <c r="AZ627" i="36"/>
  <c r="L627" i="36"/>
  <c r="N469" i="36"/>
  <c r="AD469" i="36"/>
  <c r="AT469" i="36"/>
  <c r="X469" i="36"/>
  <c r="AF469" i="36"/>
  <c r="AB469" i="36"/>
  <c r="R469" i="36"/>
  <c r="AH469" i="36"/>
  <c r="AX469" i="36"/>
  <c r="AJ469" i="36"/>
  <c r="AN469" i="36"/>
  <c r="AR469" i="36"/>
  <c r="V469" i="36"/>
  <c r="AL469" i="36"/>
  <c r="BB469" i="36"/>
  <c r="BC469" i="36" s="1"/>
  <c r="AV469" i="36"/>
  <c r="AZ469" i="36"/>
  <c r="H469" i="36"/>
  <c r="J469" i="36"/>
  <c r="Z469" i="36"/>
  <c r="AP469" i="36"/>
  <c r="P469" i="36"/>
  <c r="T469" i="36"/>
  <c r="L469" i="36"/>
  <c r="N437" i="36"/>
  <c r="AD437" i="36"/>
  <c r="AT437" i="36"/>
  <c r="P437" i="36"/>
  <c r="AF437" i="36"/>
  <c r="AV437" i="36"/>
  <c r="R437" i="36"/>
  <c r="AH437" i="36"/>
  <c r="AX437" i="36"/>
  <c r="T437" i="36"/>
  <c r="AJ437" i="36"/>
  <c r="AZ437" i="36"/>
  <c r="V437" i="36"/>
  <c r="AL437" i="36"/>
  <c r="BB437" i="36"/>
  <c r="BC437" i="36" s="1"/>
  <c r="X437" i="36"/>
  <c r="AN437" i="36"/>
  <c r="H437" i="36"/>
  <c r="J437" i="36"/>
  <c r="Z437" i="36"/>
  <c r="AP437" i="36"/>
  <c r="L437" i="36"/>
  <c r="AB437" i="36"/>
  <c r="AR437" i="36"/>
  <c r="N405" i="36"/>
  <c r="AD405" i="36"/>
  <c r="AT405" i="36"/>
  <c r="AN405" i="36"/>
  <c r="P405" i="36"/>
  <c r="AB405" i="36"/>
  <c r="R405" i="36"/>
  <c r="AH405" i="36"/>
  <c r="AX405" i="36"/>
  <c r="T405" i="36"/>
  <c r="AF405" i="36"/>
  <c r="AR405" i="36"/>
  <c r="V405" i="36"/>
  <c r="AL405" i="36"/>
  <c r="BB405" i="36"/>
  <c r="BC405" i="36" s="1"/>
  <c r="AJ405" i="36"/>
  <c r="AV405" i="36"/>
  <c r="H405" i="36"/>
  <c r="J405" i="36"/>
  <c r="Z405" i="36"/>
  <c r="AP405" i="36"/>
  <c r="X405" i="36"/>
  <c r="AZ405" i="36"/>
  <c r="L405" i="36"/>
  <c r="J373" i="36"/>
  <c r="Z373" i="36"/>
  <c r="AP373" i="36"/>
  <c r="L373" i="36"/>
  <c r="AB373" i="36"/>
  <c r="AR373" i="36"/>
  <c r="N373" i="36"/>
  <c r="AD373" i="36"/>
  <c r="AT373" i="36"/>
  <c r="P373" i="36"/>
  <c r="AF373" i="36"/>
  <c r="AV373" i="36"/>
  <c r="R373" i="36"/>
  <c r="AH373" i="36"/>
  <c r="AX373" i="36"/>
  <c r="T373" i="36"/>
  <c r="AJ373" i="36"/>
  <c r="AZ373" i="36"/>
  <c r="V373" i="36"/>
  <c r="AL373" i="36"/>
  <c r="BB373" i="36"/>
  <c r="BC373" i="36" s="1"/>
  <c r="X373" i="36"/>
  <c r="AN373" i="36"/>
  <c r="H373" i="36"/>
  <c r="L335" i="36"/>
  <c r="AB335" i="36"/>
  <c r="AR335" i="36"/>
  <c r="N335" i="36"/>
  <c r="AD335" i="36"/>
  <c r="AT335" i="36"/>
  <c r="P335" i="36"/>
  <c r="AF335" i="36"/>
  <c r="AV335" i="36"/>
  <c r="R335" i="36"/>
  <c r="AH335" i="36"/>
  <c r="AX335" i="36"/>
  <c r="T335" i="36"/>
  <c r="AJ335" i="36"/>
  <c r="AZ335" i="36"/>
  <c r="V335" i="36"/>
  <c r="AL335" i="36"/>
  <c r="BB335" i="36"/>
  <c r="BC335" i="36" s="1"/>
  <c r="X335" i="36"/>
  <c r="AN335" i="36"/>
  <c r="J335" i="36"/>
  <c r="Z335" i="36"/>
  <c r="AP335" i="36"/>
  <c r="H335" i="36"/>
  <c r="V345" i="36"/>
  <c r="AL345" i="36"/>
  <c r="BB345" i="36"/>
  <c r="BC345" i="36" s="1"/>
  <c r="X345" i="36"/>
  <c r="AN345" i="36"/>
  <c r="H345" i="36"/>
  <c r="J345" i="36"/>
  <c r="Z345" i="36"/>
  <c r="AP345" i="36"/>
  <c r="L345" i="36"/>
  <c r="AB345" i="36"/>
  <c r="AR345" i="36"/>
  <c r="N345" i="36"/>
  <c r="AD345" i="36"/>
  <c r="AT345" i="36"/>
  <c r="P345" i="36"/>
  <c r="AF345" i="36"/>
  <c r="AV345" i="36"/>
  <c r="R345" i="36"/>
  <c r="AH345" i="36"/>
  <c r="AX345" i="36"/>
  <c r="T345" i="36"/>
  <c r="AJ345" i="36"/>
  <c r="AZ345" i="36"/>
  <c r="J313" i="36"/>
  <c r="Z313" i="36"/>
  <c r="AP313" i="36"/>
  <c r="L313" i="36"/>
  <c r="AB313" i="36"/>
  <c r="AR313" i="36"/>
  <c r="N313" i="36"/>
  <c r="AD313" i="36"/>
  <c r="AT313" i="36"/>
  <c r="P313" i="36"/>
  <c r="AF313" i="36"/>
  <c r="AV313" i="36"/>
  <c r="R313" i="36"/>
  <c r="AH313" i="36"/>
  <c r="AX313" i="36"/>
  <c r="T313" i="36"/>
  <c r="AJ313" i="36"/>
  <c r="AZ313" i="36"/>
  <c r="V313" i="36"/>
  <c r="AL313" i="36"/>
  <c r="BB313" i="36"/>
  <c r="BC313" i="36" s="1"/>
  <c r="X313" i="36"/>
  <c r="AN313" i="36"/>
  <c r="H313" i="36"/>
  <c r="R115" i="36"/>
  <c r="AH115" i="36"/>
  <c r="AX115" i="36"/>
  <c r="T115" i="36"/>
  <c r="AJ115" i="36"/>
  <c r="AZ115" i="36"/>
  <c r="V115" i="36"/>
  <c r="AL115" i="36"/>
  <c r="BB115" i="36"/>
  <c r="BC115" i="36" s="1"/>
  <c r="X115" i="36"/>
  <c r="AN115" i="36"/>
  <c r="H115" i="36"/>
  <c r="J115" i="36"/>
  <c r="Z115" i="36"/>
  <c r="AP115" i="36"/>
  <c r="L115" i="36"/>
  <c r="AB115" i="36"/>
  <c r="AR115" i="36"/>
  <c r="AT115" i="36"/>
  <c r="P115" i="36"/>
  <c r="AF115" i="36"/>
  <c r="AV115" i="36"/>
  <c r="J111" i="36"/>
  <c r="Z111" i="36"/>
  <c r="AP111" i="36"/>
  <c r="L111" i="36"/>
  <c r="AB111" i="36"/>
  <c r="AR111" i="36"/>
  <c r="P111" i="36"/>
  <c r="AF111" i="36"/>
  <c r="AV111" i="36"/>
  <c r="R111" i="36"/>
  <c r="AH111" i="36"/>
  <c r="AX111" i="36"/>
  <c r="T111" i="36"/>
  <c r="AJ111" i="36"/>
  <c r="AZ111" i="36"/>
  <c r="V111" i="36"/>
  <c r="AL111" i="36"/>
  <c r="BB111" i="36"/>
  <c r="BC111" i="36" s="1"/>
  <c r="X111" i="36"/>
  <c r="AN111" i="36"/>
  <c r="H111" i="36"/>
  <c r="AF61" i="36"/>
  <c r="AV61" i="36"/>
  <c r="N61" i="36"/>
  <c r="AD61" i="36"/>
  <c r="AT61" i="36"/>
  <c r="X61" i="36"/>
  <c r="AN61" i="36"/>
  <c r="H61" i="36"/>
  <c r="V61" i="36"/>
  <c r="AL61" i="36"/>
  <c r="BB61" i="36"/>
  <c r="BC61" i="36" s="1"/>
  <c r="H37" i="36"/>
  <c r="AX37" i="36"/>
  <c r="AR37" i="36"/>
  <c r="P37" i="36"/>
  <c r="AN37" i="36"/>
  <c r="Z37" i="36"/>
  <c r="AD37" i="36"/>
  <c r="BB37" i="36"/>
  <c r="BC37" i="36" s="1"/>
  <c r="AF37" i="36"/>
  <c r="AZ37" i="36"/>
  <c r="X37" i="36"/>
  <c r="AP37" i="36"/>
  <c r="AJ37" i="36"/>
  <c r="V37" i="36"/>
  <c r="AT37" i="36"/>
  <c r="T37" i="36"/>
  <c r="AL37" i="36"/>
  <c r="AV37" i="36"/>
  <c r="AH37" i="36"/>
  <c r="AB37" i="36"/>
  <c r="N37" i="36"/>
  <c r="AT69" i="36"/>
  <c r="X69" i="36"/>
  <c r="AN69" i="36"/>
  <c r="H69" i="36"/>
  <c r="V69" i="36"/>
  <c r="AL69" i="36"/>
  <c r="BB69" i="36"/>
  <c r="BC69" i="36" s="1"/>
  <c r="R273" i="36"/>
  <c r="AH273" i="36"/>
  <c r="AX273" i="36"/>
  <c r="L273" i="36"/>
  <c r="AB273" i="36"/>
  <c r="AR273" i="36"/>
  <c r="V273" i="36"/>
  <c r="AL273" i="36"/>
  <c r="BB273" i="36"/>
  <c r="BC273" i="36" s="1"/>
  <c r="P273" i="36"/>
  <c r="AF273" i="36"/>
  <c r="AV273" i="36"/>
  <c r="J273" i="36"/>
  <c r="Z273" i="36"/>
  <c r="AP273" i="36"/>
  <c r="H273" i="36"/>
  <c r="T273" i="36"/>
  <c r="AJ273" i="36"/>
  <c r="AZ273" i="36"/>
  <c r="N273" i="36"/>
  <c r="AD273" i="36"/>
  <c r="AT273" i="36"/>
  <c r="X273" i="36"/>
  <c r="AN273" i="36"/>
  <c r="R249" i="36"/>
  <c r="AH249" i="36"/>
  <c r="AX249" i="36"/>
  <c r="L249" i="36"/>
  <c r="AB249" i="36"/>
  <c r="AR249" i="36"/>
  <c r="V249" i="36"/>
  <c r="AL249" i="36"/>
  <c r="BB249" i="36"/>
  <c r="BC249" i="36" s="1"/>
  <c r="P249" i="36"/>
  <c r="AF249" i="36"/>
  <c r="AV249" i="36"/>
  <c r="J249" i="36"/>
  <c r="Z249" i="36"/>
  <c r="AP249" i="36"/>
  <c r="H249" i="36"/>
  <c r="T249" i="36"/>
  <c r="AJ249" i="36"/>
  <c r="AZ249" i="36"/>
  <c r="N249" i="36"/>
  <c r="AD249" i="36"/>
  <c r="AT249" i="36"/>
  <c r="X249" i="36"/>
  <c r="AN249" i="36"/>
  <c r="R233" i="36"/>
  <c r="AH233" i="36"/>
  <c r="AX233" i="36"/>
  <c r="L233" i="36"/>
  <c r="AB233" i="36"/>
  <c r="AR233" i="36"/>
  <c r="V233" i="36"/>
  <c r="AL233" i="36"/>
  <c r="BB233" i="36"/>
  <c r="BC233" i="36" s="1"/>
  <c r="P233" i="36"/>
  <c r="AF233" i="36"/>
  <c r="AV233" i="36"/>
  <c r="J233" i="36"/>
  <c r="Z233" i="36"/>
  <c r="AP233" i="36"/>
  <c r="H233" i="36"/>
  <c r="T233" i="36"/>
  <c r="AJ233" i="36"/>
  <c r="AZ233" i="36"/>
  <c r="N233" i="36"/>
  <c r="AD233" i="36"/>
  <c r="AT233" i="36"/>
  <c r="X233" i="36"/>
  <c r="AN233" i="36"/>
  <c r="N217" i="36"/>
  <c r="AD217" i="36"/>
  <c r="AT217" i="36"/>
  <c r="H217" i="36"/>
  <c r="X217" i="36"/>
  <c r="AN217" i="36"/>
  <c r="R217" i="36"/>
  <c r="AH217" i="36"/>
  <c r="AX217" i="36"/>
  <c r="L217" i="36"/>
  <c r="AB217" i="36"/>
  <c r="AR217" i="36"/>
  <c r="V217" i="36"/>
  <c r="AL217" i="36"/>
  <c r="BB217" i="36"/>
  <c r="BC217" i="36" s="1"/>
  <c r="P217" i="36"/>
  <c r="AF217" i="36"/>
  <c r="AV217" i="36"/>
  <c r="J217" i="36"/>
  <c r="Z217" i="36"/>
  <c r="AP217" i="36"/>
  <c r="T217" i="36"/>
  <c r="AJ217" i="36"/>
  <c r="AZ217" i="36"/>
  <c r="P201" i="36"/>
  <c r="AF201" i="36"/>
  <c r="AV201" i="36"/>
  <c r="N201" i="36"/>
  <c r="AD201" i="36"/>
  <c r="AT201" i="36"/>
  <c r="T201" i="36"/>
  <c r="AJ201" i="36"/>
  <c r="AZ201" i="36"/>
  <c r="R201" i="36"/>
  <c r="AH201" i="36"/>
  <c r="AX201" i="36"/>
  <c r="X201" i="36"/>
  <c r="AN201" i="36"/>
  <c r="H201" i="36"/>
  <c r="V201" i="36"/>
  <c r="AL201" i="36"/>
  <c r="BB201" i="36"/>
  <c r="BC201" i="36" s="1"/>
  <c r="L201" i="36"/>
  <c r="AB201" i="36"/>
  <c r="AR201" i="36"/>
  <c r="J201" i="36"/>
  <c r="Z201" i="36"/>
  <c r="AP201" i="36"/>
  <c r="P185" i="36"/>
  <c r="AF185" i="36"/>
  <c r="AV185" i="36"/>
  <c r="N185" i="36"/>
  <c r="AD185" i="36"/>
  <c r="AT185" i="36"/>
  <c r="T185" i="36"/>
  <c r="AJ185" i="36"/>
  <c r="AZ185" i="36"/>
  <c r="R185" i="36"/>
  <c r="AH185" i="36"/>
  <c r="AX185" i="36"/>
  <c r="X185" i="36"/>
  <c r="AN185" i="36"/>
  <c r="H185" i="36"/>
  <c r="V185" i="36"/>
  <c r="AL185" i="36"/>
  <c r="BB185" i="36"/>
  <c r="BC185" i="36" s="1"/>
  <c r="L185" i="36"/>
  <c r="AB185" i="36"/>
  <c r="AR185" i="36"/>
  <c r="J185" i="36"/>
  <c r="Z185" i="36"/>
  <c r="AP185" i="36"/>
  <c r="P177" i="36"/>
  <c r="AF177" i="36"/>
  <c r="AV177" i="36"/>
  <c r="N177" i="36"/>
  <c r="AD177" i="36"/>
  <c r="AT177" i="36"/>
  <c r="T177" i="36"/>
  <c r="AJ177" i="36"/>
  <c r="AZ177" i="36"/>
  <c r="R177" i="36"/>
  <c r="AH177" i="36"/>
  <c r="AX177" i="36"/>
  <c r="X177" i="36"/>
  <c r="AN177" i="36"/>
  <c r="H177" i="36"/>
  <c r="V177" i="36"/>
  <c r="AL177" i="36"/>
  <c r="BB177" i="36"/>
  <c r="BC177" i="36" s="1"/>
  <c r="L177" i="36"/>
  <c r="AB177" i="36"/>
  <c r="AR177" i="36"/>
  <c r="J177" i="36"/>
  <c r="Z177" i="36"/>
  <c r="AP177" i="36"/>
  <c r="V161" i="36"/>
  <c r="AL161" i="36"/>
  <c r="BB161" i="36"/>
  <c r="BC161" i="36" s="1"/>
  <c r="P161" i="36"/>
  <c r="AF161" i="36"/>
  <c r="AV161" i="36"/>
  <c r="J161" i="36"/>
  <c r="Z161" i="36"/>
  <c r="AP161" i="36"/>
  <c r="T161" i="36"/>
  <c r="AJ161" i="36"/>
  <c r="AZ161" i="36"/>
  <c r="N161" i="36"/>
  <c r="AD161" i="36"/>
  <c r="AT161" i="36"/>
  <c r="H161" i="36"/>
  <c r="X161" i="36"/>
  <c r="AN161" i="36"/>
  <c r="R161" i="36"/>
  <c r="AH161" i="36"/>
  <c r="AX161" i="36"/>
  <c r="L161" i="36"/>
  <c r="AB161" i="36"/>
  <c r="AR161" i="36"/>
  <c r="V153" i="36"/>
  <c r="AL153" i="36"/>
  <c r="BB153" i="36"/>
  <c r="BC153" i="36" s="1"/>
  <c r="P153" i="36"/>
  <c r="AF153" i="36"/>
  <c r="AV153" i="36"/>
  <c r="J153" i="36"/>
  <c r="Z153" i="36"/>
  <c r="AP153" i="36"/>
  <c r="T153" i="36"/>
  <c r="AJ153" i="36"/>
  <c r="AZ153" i="36"/>
  <c r="N153" i="36"/>
  <c r="AD153" i="36"/>
  <c r="AT153" i="36"/>
  <c r="H153" i="36"/>
  <c r="X153" i="36"/>
  <c r="AN153" i="36"/>
  <c r="R153" i="36"/>
  <c r="AH153" i="36"/>
  <c r="AX153" i="36"/>
  <c r="L153" i="36"/>
  <c r="AB153" i="36"/>
  <c r="AR153" i="36"/>
  <c r="J137" i="36"/>
  <c r="Z137" i="36"/>
  <c r="AZ137" i="36"/>
  <c r="AX137" i="36"/>
  <c r="AL137" i="36"/>
  <c r="AB137" i="36"/>
  <c r="H137" i="36"/>
  <c r="X137" i="36"/>
  <c r="R137" i="36"/>
  <c r="AJ137" i="36"/>
  <c r="AD137" i="36"/>
  <c r="P137" i="36"/>
  <c r="L137" i="36"/>
  <c r="AH137" i="36"/>
  <c r="V137" i="36"/>
  <c r="BB137" i="36"/>
  <c r="BC137" i="36" s="1"/>
  <c r="AP137" i="36"/>
  <c r="AF137" i="36"/>
  <c r="AV137" i="36"/>
  <c r="AR137" i="36"/>
  <c r="T137" i="36"/>
  <c r="N137" i="36"/>
  <c r="AT137" i="36"/>
  <c r="AN137" i="36"/>
  <c r="AL127" i="36"/>
  <c r="AF127" i="36"/>
  <c r="Z127" i="36"/>
  <c r="AB127" i="36"/>
  <c r="AT127" i="36"/>
  <c r="R127" i="36"/>
  <c r="J127" i="36"/>
  <c r="AR127" i="36"/>
  <c r="AD127" i="36"/>
  <c r="X127" i="36"/>
  <c r="AX127" i="36"/>
  <c r="N127" i="36"/>
  <c r="H127" i="36"/>
  <c r="L127" i="36"/>
  <c r="AJ127" i="36"/>
  <c r="BB127" i="36"/>
  <c r="BC127" i="36" s="1"/>
  <c r="AV127" i="36"/>
  <c r="AZ127" i="36"/>
  <c r="AN127" i="36"/>
  <c r="AP127" i="36"/>
  <c r="AH127" i="36"/>
  <c r="V127" i="36"/>
  <c r="P127" i="36"/>
  <c r="T127" i="36"/>
  <c r="X1210" i="36"/>
  <c r="AN1210" i="36"/>
  <c r="J1210" i="36"/>
  <c r="Z1210" i="36"/>
  <c r="AP1210" i="36"/>
  <c r="H1210" i="36"/>
  <c r="L1210" i="36"/>
  <c r="AB1210" i="36"/>
  <c r="AR1210" i="36"/>
  <c r="N1210" i="36"/>
  <c r="AD1210" i="36"/>
  <c r="AT1210" i="36"/>
  <c r="P1210" i="36"/>
  <c r="AF1210" i="36"/>
  <c r="AV1210" i="36"/>
  <c r="R1210" i="36"/>
  <c r="AH1210" i="36"/>
  <c r="AX1210" i="36"/>
  <c r="T1210" i="36"/>
  <c r="AJ1210" i="36"/>
  <c r="AZ1210" i="36"/>
  <c r="V1210" i="36"/>
  <c r="AL1210" i="36"/>
  <c r="BB1210" i="36"/>
  <c r="BC1210" i="36" s="1"/>
  <c r="P303" i="36"/>
  <c r="AF303" i="36"/>
  <c r="AV303" i="36"/>
  <c r="R303" i="36"/>
  <c r="AH303" i="36"/>
  <c r="AX303" i="36"/>
  <c r="T303" i="36"/>
  <c r="AJ303" i="36"/>
  <c r="AZ303" i="36"/>
  <c r="V303" i="36"/>
  <c r="AL303" i="36"/>
  <c r="BB303" i="36"/>
  <c r="BC303" i="36" s="1"/>
  <c r="X303" i="36"/>
  <c r="AN303" i="36"/>
  <c r="J303" i="36"/>
  <c r="Z303" i="36"/>
  <c r="AP303" i="36"/>
  <c r="H303" i="36"/>
  <c r="L303" i="36"/>
  <c r="AB303" i="36"/>
  <c r="AR303" i="36"/>
  <c r="N303" i="36"/>
  <c r="AD303" i="36"/>
  <c r="AT303" i="36"/>
  <c r="AF281" i="36"/>
  <c r="AL281" i="36"/>
  <c r="T281" i="36"/>
  <c r="AD281" i="36"/>
  <c r="L281" i="36"/>
  <c r="Z281" i="36"/>
  <c r="X281" i="36"/>
  <c r="V281" i="36"/>
  <c r="AH281" i="36"/>
  <c r="N281" i="36"/>
  <c r="AP281" i="36"/>
  <c r="H281" i="36"/>
  <c r="AV281" i="36"/>
  <c r="P281" i="36"/>
  <c r="AR281" i="36"/>
  <c r="J281" i="36"/>
  <c r="AZ281" i="36"/>
  <c r="R281" i="36"/>
  <c r="AN281" i="36"/>
  <c r="BB281" i="36"/>
  <c r="BC281" i="36" s="1"/>
  <c r="AJ281" i="36"/>
  <c r="AT281" i="36"/>
  <c r="AB281" i="36"/>
  <c r="AX281" i="36"/>
  <c r="AH966" i="36"/>
  <c r="AF966" i="36"/>
  <c r="AJ966" i="36"/>
  <c r="AT966" i="36"/>
  <c r="H966" i="36"/>
  <c r="AZ966" i="36"/>
  <c r="AD966" i="36"/>
  <c r="Z966" i="36"/>
  <c r="X966" i="36"/>
  <c r="N966" i="36"/>
  <c r="AL966" i="36"/>
  <c r="T966" i="36"/>
  <c r="AR966" i="36"/>
  <c r="BB966" i="36"/>
  <c r="BC966" i="36" s="1"/>
  <c r="AX966" i="36"/>
  <c r="AV966" i="36"/>
  <c r="AB966" i="36"/>
  <c r="J966" i="36"/>
  <c r="AN966" i="36"/>
  <c r="L966" i="36"/>
  <c r="V966" i="36"/>
  <c r="R966" i="36"/>
  <c r="P966" i="36"/>
  <c r="AP966" i="36"/>
  <c r="J942" i="36"/>
  <c r="AX942" i="36"/>
  <c r="P942" i="36"/>
  <c r="T942" i="36"/>
  <c r="AB942" i="36"/>
  <c r="V942" i="36"/>
  <c r="AP942" i="36"/>
  <c r="AL942" i="36"/>
  <c r="AN942" i="36"/>
  <c r="AF942" i="36"/>
  <c r="AZ942" i="36"/>
  <c r="H942" i="36"/>
  <c r="Z942" i="36"/>
  <c r="AD942" i="36"/>
  <c r="X942" i="36"/>
  <c r="AR942" i="36"/>
  <c r="N942" i="36"/>
  <c r="AT942" i="36"/>
  <c r="AH942" i="36"/>
  <c r="R942" i="36"/>
  <c r="BB942" i="36"/>
  <c r="BC942" i="36" s="1"/>
  <c r="AV942" i="36"/>
  <c r="L942" i="36"/>
  <c r="AJ942" i="36"/>
  <c r="AZ910" i="36"/>
  <c r="Z910" i="36"/>
  <c r="AV910" i="36"/>
  <c r="AL910" i="36"/>
  <c r="AX910" i="36"/>
  <c r="L910" i="36"/>
  <c r="J910" i="36"/>
  <c r="BB910" i="36"/>
  <c r="BC910" i="36" s="1"/>
  <c r="R910" i="36"/>
  <c r="N910" i="36"/>
  <c r="AN910" i="36"/>
  <c r="V910" i="36"/>
  <c r="AR910" i="36"/>
  <c r="AB910" i="36"/>
  <c r="P910" i="36"/>
  <c r="X910" i="36"/>
  <c r="AP910" i="36"/>
  <c r="AF910" i="36"/>
  <c r="T910" i="36"/>
  <c r="AJ910" i="36"/>
  <c r="AH910" i="36"/>
  <c r="AD910" i="36"/>
  <c r="AT910" i="36"/>
  <c r="H910" i="36"/>
  <c r="J866" i="36"/>
  <c r="AL866" i="36"/>
  <c r="X866" i="36"/>
  <c r="AF866" i="36"/>
  <c r="V866" i="36"/>
  <c r="H866" i="36"/>
  <c r="AD866" i="36"/>
  <c r="AR866" i="36"/>
  <c r="AJ866" i="36"/>
  <c r="L866" i="36"/>
  <c r="AP866" i="36"/>
  <c r="AZ866" i="36"/>
  <c r="AT866" i="36"/>
  <c r="AB866" i="36"/>
  <c r="AV866" i="36"/>
  <c r="Z866" i="36"/>
  <c r="AX866" i="36"/>
  <c r="AH866" i="36"/>
  <c r="N866" i="36"/>
  <c r="BB866" i="36"/>
  <c r="BC866" i="36" s="1"/>
  <c r="AN866" i="36"/>
  <c r="T866" i="36"/>
  <c r="P866" i="36"/>
  <c r="R866" i="36"/>
  <c r="AD874" i="36"/>
  <c r="AT874" i="36"/>
  <c r="AB874" i="36"/>
  <c r="AZ874" i="36"/>
  <c r="BB874" i="36"/>
  <c r="BC874" i="36" s="1"/>
  <c r="H874" i="36"/>
  <c r="J874" i="36"/>
  <c r="R874" i="36"/>
  <c r="P874" i="36"/>
  <c r="T874" i="36"/>
  <c r="AN874" i="36"/>
  <c r="AF874" i="36"/>
  <c r="Z874" i="36"/>
  <c r="AP874" i="36"/>
  <c r="AL874" i="36"/>
  <c r="AJ874" i="36"/>
  <c r="AX874" i="36"/>
  <c r="AR874" i="36"/>
  <c r="N874" i="36"/>
  <c r="V874" i="36"/>
  <c r="AV874" i="36"/>
  <c r="L874" i="36"/>
  <c r="X874" i="36"/>
  <c r="AH874" i="36"/>
  <c r="AD1585" i="36"/>
  <c r="V1585" i="36"/>
  <c r="AJ1585" i="36"/>
  <c r="H1584" i="36"/>
  <c r="R1584" i="36"/>
  <c r="AZ1583" i="36"/>
  <c r="AP1583" i="36"/>
  <c r="J1583" i="36"/>
  <c r="R1581" i="36"/>
  <c r="BB1580" i="36"/>
  <c r="BC1580" i="36" s="1"/>
  <c r="N1580" i="36"/>
  <c r="AZ1577" i="36"/>
  <c r="AN1576" i="36"/>
  <c r="X1575" i="36"/>
  <c r="BB1572" i="36"/>
  <c r="BC1572" i="36" s="1"/>
  <c r="AN1572" i="36"/>
  <c r="T1571" i="36"/>
  <c r="AP1571" i="36"/>
  <c r="AN1564" i="36"/>
  <c r="AL1561" i="36"/>
  <c r="T1561" i="36"/>
  <c r="V1560" i="36"/>
  <c r="BB1556" i="36"/>
  <c r="BC1556" i="36" s="1"/>
  <c r="X1556" i="36"/>
  <c r="AN1552" i="36"/>
  <c r="AR1551" i="36"/>
  <c r="AD1549" i="36"/>
  <c r="AZ1549" i="36"/>
  <c r="T1549" i="36"/>
  <c r="Z1548" i="36"/>
  <c r="AN1548" i="36"/>
  <c r="J1545" i="36"/>
  <c r="T1545" i="36"/>
  <c r="AT1544" i="36"/>
  <c r="X1544" i="36"/>
  <c r="X1542" i="36"/>
  <c r="AT1542" i="36"/>
  <c r="N1542" i="36"/>
  <c r="AH1536" i="36"/>
  <c r="AN1536" i="36"/>
  <c r="Z1532" i="36"/>
  <c r="X1532" i="36"/>
  <c r="AZ1529" i="36"/>
  <c r="AT1528" i="36"/>
  <c r="D144" i="37"/>
  <c r="X1754" i="36"/>
  <c r="AN1754" i="36"/>
  <c r="J1754" i="36"/>
  <c r="Z1754" i="36"/>
  <c r="AP1754" i="36"/>
  <c r="L1754" i="36"/>
  <c r="AB1754" i="36"/>
  <c r="AR1754" i="36"/>
  <c r="N1754" i="36"/>
  <c r="AD1754" i="36"/>
  <c r="AT1754" i="36"/>
  <c r="H1754" i="36"/>
  <c r="P1754" i="36"/>
  <c r="AF1754" i="36"/>
  <c r="AV1754" i="36"/>
  <c r="R1754" i="36"/>
  <c r="AH1754" i="36"/>
  <c r="AX1754" i="36"/>
  <c r="T1754" i="36"/>
  <c r="AJ1754" i="36"/>
  <c r="AZ1754" i="36"/>
  <c r="V1754" i="36"/>
  <c r="AL1754" i="36"/>
  <c r="BB1754" i="36"/>
  <c r="BC1754" i="36" s="1"/>
  <c r="N1746" i="36"/>
  <c r="AD1746" i="36"/>
  <c r="AT1746" i="36"/>
  <c r="AN1746" i="36"/>
  <c r="P1746" i="36"/>
  <c r="AR1746" i="36"/>
  <c r="R1746" i="36"/>
  <c r="AH1746" i="36"/>
  <c r="AX1746" i="36"/>
  <c r="T1746" i="36"/>
  <c r="AF1746" i="36"/>
  <c r="V1746" i="36"/>
  <c r="AL1746" i="36"/>
  <c r="BB1746" i="36"/>
  <c r="BC1746" i="36" s="1"/>
  <c r="AJ1746" i="36"/>
  <c r="AV1746" i="36"/>
  <c r="L1746" i="36"/>
  <c r="J1746" i="36"/>
  <c r="Z1746" i="36"/>
  <c r="AP1746" i="36"/>
  <c r="X1746" i="36"/>
  <c r="AZ1746" i="36"/>
  <c r="AB1746" i="36"/>
  <c r="H1746" i="36"/>
  <c r="J1738" i="36"/>
  <c r="Z1738" i="36"/>
  <c r="AP1738" i="36"/>
  <c r="P1738" i="36"/>
  <c r="AB1738" i="36"/>
  <c r="H1738" i="36"/>
  <c r="N1738" i="36"/>
  <c r="AD1738" i="36"/>
  <c r="AT1738" i="36"/>
  <c r="T1738" i="36"/>
  <c r="AF1738" i="36"/>
  <c r="AR1738" i="36"/>
  <c r="R1738" i="36"/>
  <c r="AH1738" i="36"/>
  <c r="AX1738" i="36"/>
  <c r="AJ1738" i="36"/>
  <c r="AV1738" i="36"/>
  <c r="X1738" i="36"/>
  <c r="V1738" i="36"/>
  <c r="AL1738" i="36"/>
  <c r="BB1738" i="36"/>
  <c r="BC1738" i="36" s="1"/>
  <c r="AZ1738" i="36"/>
  <c r="L1738" i="36"/>
  <c r="AN1738" i="36"/>
  <c r="V1730" i="36"/>
  <c r="AL1730" i="36"/>
  <c r="BB1730" i="36"/>
  <c r="BC1730" i="36" s="1"/>
  <c r="T1730" i="36"/>
  <c r="AJ1730" i="36"/>
  <c r="AZ1730" i="36"/>
  <c r="J1730" i="36"/>
  <c r="Z1730" i="36"/>
  <c r="AP1730" i="36"/>
  <c r="X1730" i="36"/>
  <c r="AN1730" i="36"/>
  <c r="H1730" i="36"/>
  <c r="N1730" i="36"/>
  <c r="AD1730" i="36"/>
  <c r="AT1730" i="36"/>
  <c r="L1730" i="36"/>
  <c r="AB1730" i="36"/>
  <c r="AR1730" i="36"/>
  <c r="R1730" i="36"/>
  <c r="AH1730" i="36"/>
  <c r="AX1730" i="36"/>
  <c r="P1730" i="36"/>
  <c r="AF1730" i="36"/>
  <c r="AV1730" i="36"/>
  <c r="T1722" i="36"/>
  <c r="AJ1722" i="36"/>
  <c r="AZ1722" i="36"/>
  <c r="J1722" i="36"/>
  <c r="AL1722" i="36"/>
  <c r="X1722" i="36"/>
  <c r="AN1722" i="36"/>
  <c r="R1722" i="36"/>
  <c r="N1722" i="36"/>
  <c r="Z1722" i="36"/>
  <c r="BB1722" i="36"/>
  <c r="BC1722" i="36" s="1"/>
  <c r="L1722" i="36"/>
  <c r="AB1722" i="36"/>
  <c r="AR1722" i="36"/>
  <c r="AH1722" i="36"/>
  <c r="AD1722" i="36"/>
  <c r="AP1722" i="36"/>
  <c r="H1722" i="36"/>
  <c r="P1722" i="36"/>
  <c r="AF1722" i="36"/>
  <c r="AV1722" i="36"/>
  <c r="AX1722" i="36"/>
  <c r="AT1722" i="36"/>
  <c r="V1722" i="36"/>
  <c r="N1714" i="36"/>
  <c r="AD1714" i="36"/>
  <c r="AT1714" i="36"/>
  <c r="L1714" i="36"/>
  <c r="AB1714" i="36"/>
  <c r="AR1714" i="36"/>
  <c r="R1714" i="36"/>
  <c r="AH1714" i="36"/>
  <c r="AX1714" i="36"/>
  <c r="P1714" i="36"/>
  <c r="AF1714" i="36"/>
  <c r="AV1714" i="36"/>
  <c r="V1714" i="36"/>
  <c r="AL1714" i="36"/>
  <c r="BB1714" i="36"/>
  <c r="BC1714" i="36" s="1"/>
  <c r="T1714" i="36"/>
  <c r="AJ1714" i="36"/>
  <c r="AZ1714" i="36"/>
  <c r="J1714" i="36"/>
  <c r="Z1714" i="36"/>
  <c r="AP1714" i="36"/>
  <c r="X1714" i="36"/>
  <c r="AN1714" i="36"/>
  <c r="H1714" i="36"/>
  <c r="P1706" i="36"/>
  <c r="AF1706" i="36"/>
  <c r="AV1706" i="36"/>
  <c r="R1706" i="36"/>
  <c r="AH1706" i="36"/>
  <c r="AX1706" i="36"/>
  <c r="T1706" i="36"/>
  <c r="AJ1706" i="36"/>
  <c r="AZ1706" i="36"/>
  <c r="V1706" i="36"/>
  <c r="AL1706" i="36"/>
  <c r="BB1706" i="36"/>
  <c r="BC1706" i="36" s="1"/>
  <c r="X1706" i="36"/>
  <c r="AN1706" i="36"/>
  <c r="J1706" i="36"/>
  <c r="Z1706" i="36"/>
  <c r="AP1706" i="36"/>
  <c r="H1706" i="36"/>
  <c r="L1706" i="36"/>
  <c r="AB1706" i="36"/>
  <c r="AR1706" i="36"/>
  <c r="N1706" i="36"/>
  <c r="AD1706" i="36"/>
  <c r="AT1706" i="36"/>
  <c r="P1698" i="36"/>
  <c r="AF1698" i="36"/>
  <c r="AV1698" i="36"/>
  <c r="R1698" i="36"/>
  <c r="AH1698" i="36"/>
  <c r="AX1698" i="36"/>
  <c r="T1698" i="36"/>
  <c r="AJ1698" i="36"/>
  <c r="AZ1698" i="36"/>
  <c r="V1698" i="36"/>
  <c r="AL1698" i="36"/>
  <c r="BB1698" i="36"/>
  <c r="BC1698" i="36" s="1"/>
  <c r="X1698" i="36"/>
  <c r="AN1698" i="36"/>
  <c r="J1698" i="36"/>
  <c r="Z1698" i="36"/>
  <c r="AP1698" i="36"/>
  <c r="H1698" i="36"/>
  <c r="L1698" i="36"/>
  <c r="AB1698" i="36"/>
  <c r="AR1698" i="36"/>
  <c r="N1698" i="36"/>
  <c r="AD1698" i="36"/>
  <c r="AT1698" i="36"/>
  <c r="R1690" i="36"/>
  <c r="AH1690" i="36"/>
  <c r="AX1690" i="36"/>
  <c r="AN1690" i="36"/>
  <c r="P1690" i="36"/>
  <c r="L1690" i="36"/>
  <c r="V1690" i="36"/>
  <c r="AL1690" i="36"/>
  <c r="BB1690" i="36"/>
  <c r="BC1690" i="36" s="1"/>
  <c r="T1690" i="36"/>
  <c r="AF1690" i="36"/>
  <c r="AB1690" i="36"/>
  <c r="J1690" i="36"/>
  <c r="Z1690" i="36"/>
  <c r="AP1690" i="36"/>
  <c r="AJ1690" i="36"/>
  <c r="AV1690" i="36"/>
  <c r="H1690" i="36"/>
  <c r="N1690" i="36"/>
  <c r="AD1690" i="36"/>
  <c r="AT1690" i="36"/>
  <c r="X1690" i="36"/>
  <c r="AZ1690" i="36"/>
  <c r="AR1690" i="36"/>
  <c r="R1682" i="36"/>
  <c r="AH1682" i="36"/>
  <c r="AX1682" i="36"/>
  <c r="AB1682" i="36"/>
  <c r="T1682" i="36"/>
  <c r="AV1682" i="36"/>
  <c r="V1682" i="36"/>
  <c r="AL1682" i="36"/>
  <c r="BB1682" i="36"/>
  <c r="BC1682" i="36" s="1"/>
  <c r="AR1682" i="36"/>
  <c r="AJ1682" i="36"/>
  <c r="P1682" i="36"/>
  <c r="J1682" i="36"/>
  <c r="Z1682" i="36"/>
  <c r="AP1682" i="36"/>
  <c r="X1682" i="36"/>
  <c r="AZ1682" i="36"/>
  <c r="H1682" i="36"/>
  <c r="N1682" i="36"/>
  <c r="AD1682" i="36"/>
  <c r="AT1682" i="36"/>
  <c r="L1682" i="36"/>
  <c r="AN1682" i="36"/>
  <c r="AF1682" i="36"/>
  <c r="T1751" i="36"/>
  <c r="AB1751" i="36"/>
  <c r="AV1751" i="36"/>
  <c r="BB1751" i="36"/>
  <c r="BC1751" i="36" s="1"/>
  <c r="V1751" i="36"/>
  <c r="R1751" i="36"/>
  <c r="AJ1751" i="36"/>
  <c r="AN1751" i="36"/>
  <c r="AR1751" i="36"/>
  <c r="AH1751" i="36"/>
  <c r="AL1751" i="36"/>
  <c r="AT1751" i="36"/>
  <c r="AZ1751" i="36"/>
  <c r="L1751" i="36"/>
  <c r="AF1751" i="36"/>
  <c r="Z1751" i="36"/>
  <c r="AD1751" i="36"/>
  <c r="AP1751" i="36"/>
  <c r="J1751" i="36"/>
  <c r="P1751" i="36"/>
  <c r="X1751" i="36"/>
  <c r="AX1751" i="36"/>
  <c r="H1751" i="36"/>
  <c r="N1751" i="36"/>
  <c r="AZ1735" i="36"/>
  <c r="L1735" i="36"/>
  <c r="X1735" i="36"/>
  <c r="Z1735" i="36"/>
  <c r="AX1735" i="36"/>
  <c r="AP1735" i="36"/>
  <c r="J1735" i="36"/>
  <c r="P1735" i="36"/>
  <c r="AB1735" i="36"/>
  <c r="N1735" i="36"/>
  <c r="H1735" i="36"/>
  <c r="V1735" i="36"/>
  <c r="T1735" i="36"/>
  <c r="AF1735" i="36"/>
  <c r="AR1735" i="36"/>
  <c r="R1735" i="36"/>
  <c r="AL1735" i="36"/>
  <c r="AD1735" i="36"/>
  <c r="AJ1735" i="36"/>
  <c r="AV1735" i="36"/>
  <c r="AN1735" i="36"/>
  <c r="BB1735" i="36"/>
  <c r="BC1735" i="36" s="1"/>
  <c r="AT1735" i="36"/>
  <c r="AH1735" i="36"/>
  <c r="AN1719" i="36"/>
  <c r="AR1719" i="36"/>
  <c r="AZ1719" i="36"/>
  <c r="AX1719" i="36"/>
  <c r="AL1719" i="36"/>
  <c r="AP1719" i="36"/>
  <c r="J1719" i="36"/>
  <c r="P1719" i="36"/>
  <c r="AJ1719" i="36"/>
  <c r="N1719" i="36"/>
  <c r="Z1719" i="36"/>
  <c r="V1719" i="36"/>
  <c r="T1719" i="36"/>
  <c r="AB1719" i="36"/>
  <c r="AV1719" i="36"/>
  <c r="H1719" i="36"/>
  <c r="AH1719" i="36"/>
  <c r="AD1719" i="36"/>
  <c r="X1719" i="36"/>
  <c r="AF1719" i="36"/>
  <c r="L1719" i="36"/>
  <c r="R1719" i="36"/>
  <c r="BB1719" i="36"/>
  <c r="BC1719" i="36" s="1"/>
  <c r="AT1719" i="36"/>
  <c r="X1703" i="36"/>
  <c r="AN1703" i="36"/>
  <c r="J1703" i="36"/>
  <c r="AL1703" i="36"/>
  <c r="AX1703" i="36"/>
  <c r="H1703" i="36"/>
  <c r="L1703" i="36"/>
  <c r="AB1703" i="36"/>
  <c r="AR1703" i="36"/>
  <c r="Z1703" i="36"/>
  <c r="BB1703" i="36"/>
  <c r="BC1703" i="36" s="1"/>
  <c r="N1703" i="36"/>
  <c r="P1703" i="36"/>
  <c r="AF1703" i="36"/>
  <c r="AV1703" i="36"/>
  <c r="AP1703" i="36"/>
  <c r="R1703" i="36"/>
  <c r="AD1703" i="36"/>
  <c r="T1703" i="36"/>
  <c r="AJ1703" i="36"/>
  <c r="AZ1703" i="36"/>
  <c r="V1703" i="36"/>
  <c r="AH1703" i="36"/>
  <c r="AT1703" i="36"/>
  <c r="N1687" i="36"/>
  <c r="AD1687" i="36"/>
  <c r="AT1687" i="36"/>
  <c r="AF1687" i="36"/>
  <c r="AR1687" i="36"/>
  <c r="AJ1687" i="36"/>
  <c r="R1687" i="36"/>
  <c r="AH1687" i="36"/>
  <c r="AX1687" i="36"/>
  <c r="AV1687" i="36"/>
  <c r="X1687" i="36"/>
  <c r="AZ1687" i="36"/>
  <c r="V1687" i="36"/>
  <c r="AL1687" i="36"/>
  <c r="BB1687" i="36"/>
  <c r="BC1687" i="36" s="1"/>
  <c r="L1687" i="36"/>
  <c r="AN1687" i="36"/>
  <c r="H1687" i="36"/>
  <c r="J1687" i="36"/>
  <c r="Z1687" i="36"/>
  <c r="AP1687" i="36"/>
  <c r="P1687" i="36"/>
  <c r="AB1687" i="36"/>
  <c r="T1687" i="36"/>
  <c r="L1669" i="36"/>
  <c r="AB1669" i="36"/>
  <c r="AR1669" i="36"/>
  <c r="AH1669" i="36"/>
  <c r="AT1669" i="36"/>
  <c r="V1669" i="36"/>
  <c r="P1669" i="36"/>
  <c r="AF1669" i="36"/>
  <c r="AV1669" i="36"/>
  <c r="AX1669" i="36"/>
  <c r="J1669" i="36"/>
  <c r="AL1669" i="36"/>
  <c r="T1669" i="36"/>
  <c r="AJ1669" i="36"/>
  <c r="AZ1669" i="36"/>
  <c r="N1669" i="36"/>
  <c r="Z1669" i="36"/>
  <c r="BB1669" i="36"/>
  <c r="BC1669" i="36" s="1"/>
  <c r="X1669" i="36"/>
  <c r="AN1669" i="36"/>
  <c r="R1669" i="36"/>
  <c r="AD1669" i="36"/>
  <c r="AP1669" i="36"/>
  <c r="H1669" i="36"/>
  <c r="J1661" i="36"/>
  <c r="Z1661" i="36"/>
  <c r="AP1661" i="36"/>
  <c r="T1661" i="36"/>
  <c r="AF1661" i="36"/>
  <c r="AR1661" i="36"/>
  <c r="N1661" i="36"/>
  <c r="AD1661" i="36"/>
  <c r="AT1661" i="36"/>
  <c r="AJ1661" i="36"/>
  <c r="AV1661" i="36"/>
  <c r="AN1661" i="36"/>
  <c r="R1661" i="36"/>
  <c r="AH1661" i="36"/>
  <c r="AX1661" i="36"/>
  <c r="AZ1661" i="36"/>
  <c r="L1661" i="36"/>
  <c r="X1661" i="36"/>
  <c r="V1661" i="36"/>
  <c r="AL1661" i="36"/>
  <c r="BB1661" i="36"/>
  <c r="BC1661" i="36" s="1"/>
  <c r="P1661" i="36"/>
  <c r="AB1661" i="36"/>
  <c r="H1661" i="36"/>
  <c r="J1653" i="36"/>
  <c r="Z1653" i="36"/>
  <c r="AP1653" i="36"/>
  <c r="L1653" i="36"/>
  <c r="AB1653" i="36"/>
  <c r="AR1653" i="36"/>
  <c r="N1653" i="36"/>
  <c r="AD1653" i="36"/>
  <c r="AT1653" i="36"/>
  <c r="P1653" i="36"/>
  <c r="AF1653" i="36"/>
  <c r="AV1653" i="36"/>
  <c r="R1653" i="36"/>
  <c r="AH1653" i="36"/>
  <c r="AX1653" i="36"/>
  <c r="T1653" i="36"/>
  <c r="AJ1653" i="36"/>
  <c r="AZ1653" i="36"/>
  <c r="V1653" i="36"/>
  <c r="AL1653" i="36"/>
  <c r="BB1653" i="36"/>
  <c r="BC1653" i="36" s="1"/>
  <c r="X1653" i="36"/>
  <c r="AN1653" i="36"/>
  <c r="H1653" i="36"/>
  <c r="L1645" i="36"/>
  <c r="AB1645" i="36"/>
  <c r="AR1645" i="36"/>
  <c r="AH1645" i="36"/>
  <c r="AT1645" i="36"/>
  <c r="BB1645" i="36"/>
  <c r="BC1645" i="36" s="1"/>
  <c r="P1645" i="36"/>
  <c r="AF1645" i="36"/>
  <c r="AV1645" i="36"/>
  <c r="AX1645" i="36"/>
  <c r="J1645" i="36"/>
  <c r="V1645" i="36"/>
  <c r="T1645" i="36"/>
  <c r="AJ1645" i="36"/>
  <c r="AZ1645" i="36"/>
  <c r="N1645" i="36"/>
  <c r="Z1645" i="36"/>
  <c r="AL1645" i="36"/>
  <c r="X1645" i="36"/>
  <c r="AN1645" i="36"/>
  <c r="R1645" i="36"/>
  <c r="AD1645" i="36"/>
  <c r="AP1645" i="36"/>
  <c r="H1645" i="36"/>
  <c r="L1637" i="36"/>
  <c r="AB1637" i="36"/>
  <c r="AR1637" i="36"/>
  <c r="AH1637" i="36"/>
  <c r="AT1637" i="36"/>
  <c r="AL1637" i="36"/>
  <c r="P1637" i="36"/>
  <c r="AF1637" i="36"/>
  <c r="AV1637" i="36"/>
  <c r="AX1637" i="36"/>
  <c r="J1637" i="36"/>
  <c r="BB1637" i="36"/>
  <c r="BC1637" i="36" s="1"/>
  <c r="T1637" i="36"/>
  <c r="AJ1637" i="36"/>
  <c r="AZ1637" i="36"/>
  <c r="N1637" i="36"/>
  <c r="Z1637" i="36"/>
  <c r="V1637" i="36"/>
  <c r="X1637" i="36"/>
  <c r="AN1637" i="36"/>
  <c r="R1637" i="36"/>
  <c r="AD1637" i="36"/>
  <c r="AP1637" i="36"/>
  <c r="H1637" i="36"/>
  <c r="L1629" i="36"/>
  <c r="AB1629" i="36"/>
  <c r="AR1629" i="36"/>
  <c r="AD1629" i="36"/>
  <c r="AP1629" i="36"/>
  <c r="R1629" i="36"/>
  <c r="P1629" i="36"/>
  <c r="AF1629" i="36"/>
  <c r="AV1629" i="36"/>
  <c r="AT1629" i="36"/>
  <c r="V1629" i="36"/>
  <c r="AH1629" i="36"/>
  <c r="T1629" i="36"/>
  <c r="AJ1629" i="36"/>
  <c r="AZ1629" i="36"/>
  <c r="J1629" i="36"/>
  <c r="AL1629" i="36"/>
  <c r="AX1629" i="36"/>
  <c r="X1629" i="36"/>
  <c r="AN1629" i="36"/>
  <c r="N1629" i="36"/>
  <c r="Z1629" i="36"/>
  <c r="BB1629" i="36"/>
  <c r="BC1629" i="36" s="1"/>
  <c r="H1629" i="36"/>
  <c r="L1621" i="36"/>
  <c r="AB1621" i="36"/>
  <c r="AR1621" i="36"/>
  <c r="AD1621" i="36"/>
  <c r="AP1621" i="36"/>
  <c r="R1621" i="36"/>
  <c r="P1621" i="36"/>
  <c r="AF1621" i="36"/>
  <c r="AV1621" i="36"/>
  <c r="AT1621" i="36"/>
  <c r="V1621" i="36"/>
  <c r="AH1621" i="36"/>
  <c r="T1621" i="36"/>
  <c r="AJ1621" i="36"/>
  <c r="AZ1621" i="36"/>
  <c r="J1621" i="36"/>
  <c r="AL1621" i="36"/>
  <c r="AX1621" i="36"/>
  <c r="X1621" i="36"/>
  <c r="AN1621" i="36"/>
  <c r="N1621" i="36"/>
  <c r="Z1621" i="36"/>
  <c r="BB1621" i="36"/>
  <c r="BC1621" i="36" s="1"/>
  <c r="H1621" i="36"/>
  <c r="J1613" i="36"/>
  <c r="Z1613" i="36"/>
  <c r="AP1613" i="36"/>
  <c r="X1613" i="36"/>
  <c r="AZ1613" i="36"/>
  <c r="AB1613" i="36"/>
  <c r="N1613" i="36"/>
  <c r="AD1613" i="36"/>
  <c r="AT1613" i="36"/>
  <c r="AN1613" i="36"/>
  <c r="P1613" i="36"/>
  <c r="AR1613" i="36"/>
  <c r="R1613" i="36"/>
  <c r="AH1613" i="36"/>
  <c r="AX1613" i="36"/>
  <c r="T1613" i="36"/>
  <c r="AF1613" i="36"/>
  <c r="L1613" i="36"/>
  <c r="V1613" i="36"/>
  <c r="AL1613" i="36"/>
  <c r="BB1613" i="36"/>
  <c r="BC1613" i="36" s="1"/>
  <c r="AJ1613" i="36"/>
  <c r="AV1613" i="36"/>
  <c r="H1613" i="36"/>
  <c r="AB1605" i="36"/>
  <c r="AR1605" i="36"/>
  <c r="AV1605" i="36"/>
  <c r="AL1605" i="36"/>
  <c r="H1605" i="36"/>
  <c r="BB1605" i="36"/>
  <c r="BC1605" i="36" s="1"/>
  <c r="L1605" i="36"/>
  <c r="AH1605" i="36"/>
  <c r="N1605" i="36"/>
  <c r="AD1605" i="36"/>
  <c r="AN1605" i="36"/>
  <c r="AZ1605" i="36"/>
  <c r="AJ1605" i="36"/>
  <c r="P1605" i="36"/>
  <c r="AT1605" i="36"/>
  <c r="R1605" i="36"/>
  <c r="Z1605" i="36"/>
  <c r="J1605" i="36"/>
  <c r="T1605" i="36"/>
  <c r="AX1605" i="36"/>
  <c r="AP1605" i="36"/>
  <c r="AF1605" i="36"/>
  <c r="X1605" i="36"/>
  <c r="V1605" i="36"/>
  <c r="R1597" i="36"/>
  <c r="N1597" i="36"/>
  <c r="AN1597" i="36"/>
  <c r="AH1597" i="36"/>
  <c r="H1597" i="36"/>
  <c r="V1597" i="36"/>
  <c r="AV1597" i="36"/>
  <c r="AZ1597" i="36"/>
  <c r="AL1597" i="36"/>
  <c r="AF1597" i="36"/>
  <c r="Z1597" i="36"/>
  <c r="AB1597" i="36"/>
  <c r="J1597" i="36"/>
  <c r="P1597" i="36"/>
  <c r="T1597" i="36"/>
  <c r="AR1597" i="36"/>
  <c r="AD1597" i="36"/>
  <c r="X1597" i="36"/>
  <c r="AX1597" i="36"/>
  <c r="AT1597" i="36"/>
  <c r="AP1597" i="36"/>
  <c r="L1597" i="36"/>
  <c r="AJ1597" i="36"/>
  <c r="BB1597" i="36"/>
  <c r="BC1597" i="36" s="1"/>
  <c r="R1745" i="36"/>
  <c r="AH1745" i="36"/>
  <c r="AX1745" i="36"/>
  <c r="AZ1745" i="36"/>
  <c r="L1745" i="36"/>
  <c r="AN1745" i="36"/>
  <c r="V1745" i="36"/>
  <c r="AL1745" i="36"/>
  <c r="BB1745" i="36"/>
  <c r="BC1745" i="36" s="1"/>
  <c r="P1745" i="36"/>
  <c r="AB1745" i="36"/>
  <c r="H1745" i="36"/>
  <c r="J1745" i="36"/>
  <c r="Z1745" i="36"/>
  <c r="AP1745" i="36"/>
  <c r="T1745" i="36"/>
  <c r="AF1745" i="36"/>
  <c r="AR1745" i="36"/>
  <c r="N1745" i="36"/>
  <c r="AD1745" i="36"/>
  <c r="AT1745" i="36"/>
  <c r="AJ1745" i="36"/>
  <c r="AV1745" i="36"/>
  <c r="X1745" i="36"/>
  <c r="L1729" i="36"/>
  <c r="AB1729" i="36"/>
  <c r="AR1729" i="36"/>
  <c r="Z1729" i="36"/>
  <c r="BB1729" i="36"/>
  <c r="BC1729" i="36" s="1"/>
  <c r="N1729" i="36"/>
  <c r="P1729" i="36"/>
  <c r="AF1729" i="36"/>
  <c r="AV1729" i="36"/>
  <c r="AP1729" i="36"/>
  <c r="R1729" i="36"/>
  <c r="AD1729" i="36"/>
  <c r="T1729" i="36"/>
  <c r="AJ1729" i="36"/>
  <c r="AZ1729" i="36"/>
  <c r="V1729" i="36"/>
  <c r="AH1729" i="36"/>
  <c r="AT1729" i="36"/>
  <c r="X1729" i="36"/>
  <c r="AN1729" i="36"/>
  <c r="J1729" i="36"/>
  <c r="AL1729" i="36"/>
  <c r="AX1729" i="36"/>
  <c r="H1729" i="36"/>
  <c r="R1713" i="36"/>
  <c r="AH1713" i="36"/>
  <c r="AX1713" i="36"/>
  <c r="AR1713" i="36"/>
  <c r="AJ1713" i="36"/>
  <c r="AV1713" i="36"/>
  <c r="V1713" i="36"/>
  <c r="AL1713" i="36"/>
  <c r="BB1713" i="36"/>
  <c r="BC1713" i="36" s="1"/>
  <c r="X1713" i="36"/>
  <c r="AZ1713" i="36"/>
  <c r="H1713" i="36"/>
  <c r="J1713" i="36"/>
  <c r="Z1713" i="36"/>
  <c r="AP1713" i="36"/>
  <c r="L1713" i="36"/>
  <c r="AN1713" i="36"/>
  <c r="P1713" i="36"/>
  <c r="N1713" i="36"/>
  <c r="AD1713" i="36"/>
  <c r="AT1713" i="36"/>
  <c r="AB1713" i="36"/>
  <c r="T1713" i="36"/>
  <c r="AF1713" i="36"/>
  <c r="R1697" i="36"/>
  <c r="AH1697" i="36"/>
  <c r="AX1697" i="36"/>
  <c r="T1697" i="36"/>
  <c r="AF1697" i="36"/>
  <c r="AR1697" i="36"/>
  <c r="V1697" i="36"/>
  <c r="AL1697" i="36"/>
  <c r="BB1697" i="36"/>
  <c r="BC1697" i="36" s="1"/>
  <c r="AJ1697" i="36"/>
  <c r="AV1697" i="36"/>
  <c r="H1697" i="36"/>
  <c r="J1697" i="36"/>
  <c r="Z1697" i="36"/>
  <c r="AP1697" i="36"/>
  <c r="X1697" i="36"/>
  <c r="AZ1697" i="36"/>
  <c r="L1697" i="36"/>
  <c r="N1697" i="36"/>
  <c r="AD1697" i="36"/>
  <c r="AT1697" i="36"/>
  <c r="AN1697" i="36"/>
  <c r="P1697" i="36"/>
  <c r="AB1697" i="36"/>
  <c r="V1681" i="36"/>
  <c r="AL1681" i="36"/>
  <c r="BB1681" i="36"/>
  <c r="BC1681" i="36" s="1"/>
  <c r="X1681" i="36"/>
  <c r="AN1681" i="36"/>
  <c r="H1681" i="36"/>
  <c r="J1681" i="36"/>
  <c r="Z1681" i="36"/>
  <c r="AP1681" i="36"/>
  <c r="L1681" i="36"/>
  <c r="AB1681" i="36"/>
  <c r="AR1681" i="36"/>
  <c r="N1681" i="36"/>
  <c r="AD1681" i="36"/>
  <c r="AT1681" i="36"/>
  <c r="P1681" i="36"/>
  <c r="AF1681" i="36"/>
  <c r="AV1681" i="36"/>
  <c r="R1681" i="36"/>
  <c r="AH1681" i="36"/>
  <c r="AX1681" i="36"/>
  <c r="T1681" i="36"/>
  <c r="AJ1681" i="36"/>
  <c r="AZ1681" i="36"/>
  <c r="L1747" i="36"/>
  <c r="AB1747" i="36"/>
  <c r="AR1747" i="36"/>
  <c r="Z1747" i="36"/>
  <c r="BB1747" i="36"/>
  <c r="BC1747" i="36" s="1"/>
  <c r="AT1747" i="36"/>
  <c r="P1747" i="36"/>
  <c r="AF1747" i="36"/>
  <c r="AV1747" i="36"/>
  <c r="AP1747" i="36"/>
  <c r="R1747" i="36"/>
  <c r="N1747" i="36"/>
  <c r="T1747" i="36"/>
  <c r="AJ1747" i="36"/>
  <c r="AZ1747" i="36"/>
  <c r="V1747" i="36"/>
  <c r="AH1747" i="36"/>
  <c r="AD1747" i="36"/>
  <c r="X1747" i="36"/>
  <c r="AN1747" i="36"/>
  <c r="J1747" i="36"/>
  <c r="AL1747" i="36"/>
  <c r="AX1747" i="36"/>
  <c r="H1747" i="36"/>
  <c r="T1731" i="36"/>
  <c r="AJ1731" i="36"/>
  <c r="AZ1731" i="36"/>
  <c r="V1731" i="36"/>
  <c r="AL1731" i="36"/>
  <c r="BB1731" i="36"/>
  <c r="BC1731" i="36" s="1"/>
  <c r="X1731" i="36"/>
  <c r="AN1731" i="36"/>
  <c r="J1731" i="36"/>
  <c r="Z1731" i="36"/>
  <c r="AP1731" i="36"/>
  <c r="H1731" i="36"/>
  <c r="L1731" i="36"/>
  <c r="AB1731" i="36"/>
  <c r="AR1731" i="36"/>
  <c r="N1731" i="36"/>
  <c r="AD1731" i="36"/>
  <c r="AT1731" i="36"/>
  <c r="P1731" i="36"/>
  <c r="AF1731" i="36"/>
  <c r="AV1731" i="36"/>
  <c r="R1731" i="36"/>
  <c r="AH1731" i="36"/>
  <c r="AX1731" i="36"/>
  <c r="L1715" i="36"/>
  <c r="AB1715" i="36"/>
  <c r="AR1715" i="36"/>
  <c r="N1715" i="36"/>
  <c r="AD1715" i="36"/>
  <c r="AT1715" i="36"/>
  <c r="P1715" i="36"/>
  <c r="AF1715" i="36"/>
  <c r="AV1715" i="36"/>
  <c r="R1715" i="36"/>
  <c r="AH1715" i="36"/>
  <c r="AX1715" i="36"/>
  <c r="T1715" i="36"/>
  <c r="AJ1715" i="36"/>
  <c r="AZ1715" i="36"/>
  <c r="V1715" i="36"/>
  <c r="AL1715" i="36"/>
  <c r="BB1715" i="36"/>
  <c r="BC1715" i="36" s="1"/>
  <c r="X1715" i="36"/>
  <c r="AN1715" i="36"/>
  <c r="J1715" i="36"/>
  <c r="Z1715" i="36"/>
  <c r="AP1715" i="36"/>
  <c r="H1715" i="36"/>
  <c r="P1699" i="36"/>
  <c r="AF1699" i="36"/>
  <c r="AV1699" i="36"/>
  <c r="AT1699" i="36"/>
  <c r="V1699" i="36"/>
  <c r="R1699" i="36"/>
  <c r="T1699" i="36"/>
  <c r="AJ1699" i="36"/>
  <c r="AZ1699" i="36"/>
  <c r="J1699" i="36"/>
  <c r="AL1699" i="36"/>
  <c r="AH1699" i="36"/>
  <c r="X1699" i="36"/>
  <c r="AN1699" i="36"/>
  <c r="N1699" i="36"/>
  <c r="Z1699" i="36"/>
  <c r="BB1699" i="36"/>
  <c r="BC1699" i="36" s="1"/>
  <c r="H1699" i="36"/>
  <c r="L1699" i="36"/>
  <c r="AB1699" i="36"/>
  <c r="AR1699" i="36"/>
  <c r="AD1699" i="36"/>
  <c r="AP1699" i="36"/>
  <c r="AX1699" i="36"/>
  <c r="P1683" i="36"/>
  <c r="AF1683" i="36"/>
  <c r="AV1683" i="36"/>
  <c r="AP1683" i="36"/>
  <c r="R1683" i="36"/>
  <c r="AT1683" i="36"/>
  <c r="T1683" i="36"/>
  <c r="AJ1683" i="36"/>
  <c r="AZ1683" i="36"/>
  <c r="V1683" i="36"/>
  <c r="AH1683" i="36"/>
  <c r="N1683" i="36"/>
  <c r="X1683" i="36"/>
  <c r="AN1683" i="36"/>
  <c r="J1683" i="36"/>
  <c r="AL1683" i="36"/>
  <c r="AX1683" i="36"/>
  <c r="H1683" i="36"/>
  <c r="L1683" i="36"/>
  <c r="AB1683" i="36"/>
  <c r="AR1683" i="36"/>
  <c r="Z1683" i="36"/>
  <c r="BB1683" i="36"/>
  <c r="BC1683" i="36" s="1"/>
  <c r="AD1683" i="36"/>
  <c r="X1673" i="36"/>
  <c r="AN1673" i="36"/>
  <c r="J1673" i="36"/>
  <c r="Z1673" i="36"/>
  <c r="AP1673" i="36"/>
  <c r="H1673" i="36"/>
  <c r="L1673" i="36"/>
  <c r="AB1673" i="36"/>
  <c r="AR1673" i="36"/>
  <c r="N1673" i="36"/>
  <c r="AD1673" i="36"/>
  <c r="AT1673" i="36"/>
  <c r="P1673" i="36"/>
  <c r="AF1673" i="36"/>
  <c r="AV1673" i="36"/>
  <c r="R1673" i="36"/>
  <c r="AH1673" i="36"/>
  <c r="AX1673" i="36"/>
  <c r="T1673" i="36"/>
  <c r="AJ1673" i="36"/>
  <c r="AZ1673" i="36"/>
  <c r="V1673" i="36"/>
  <c r="AL1673" i="36"/>
  <c r="BB1673" i="36"/>
  <c r="BC1673" i="36" s="1"/>
  <c r="X1666" i="36"/>
  <c r="AN1666" i="36"/>
  <c r="J1666" i="36"/>
  <c r="Z1666" i="36"/>
  <c r="AP1666" i="36"/>
  <c r="L1666" i="36"/>
  <c r="AB1666" i="36"/>
  <c r="AR1666" i="36"/>
  <c r="N1666" i="36"/>
  <c r="AD1666" i="36"/>
  <c r="AT1666" i="36"/>
  <c r="H1666" i="36"/>
  <c r="P1666" i="36"/>
  <c r="AF1666" i="36"/>
  <c r="AV1666" i="36"/>
  <c r="R1666" i="36"/>
  <c r="AH1666" i="36"/>
  <c r="AX1666" i="36"/>
  <c r="T1666" i="36"/>
  <c r="AJ1666" i="36"/>
  <c r="AZ1666" i="36"/>
  <c r="V1666" i="36"/>
  <c r="AL1666" i="36"/>
  <c r="BB1666" i="36"/>
  <c r="BC1666" i="36" s="1"/>
  <c r="R1658" i="36"/>
  <c r="AH1658" i="36"/>
  <c r="AX1658" i="36"/>
  <c r="T1658" i="36"/>
  <c r="AJ1658" i="36"/>
  <c r="AZ1658" i="36"/>
  <c r="V1658" i="36"/>
  <c r="AL1658" i="36"/>
  <c r="BB1658" i="36"/>
  <c r="BC1658" i="36" s="1"/>
  <c r="X1658" i="36"/>
  <c r="AN1658" i="36"/>
  <c r="H1658" i="36"/>
  <c r="J1658" i="36"/>
  <c r="Z1658" i="36"/>
  <c r="AP1658" i="36"/>
  <c r="L1658" i="36"/>
  <c r="AB1658" i="36"/>
  <c r="AR1658" i="36"/>
  <c r="N1658" i="36"/>
  <c r="AD1658" i="36"/>
  <c r="AT1658" i="36"/>
  <c r="P1658" i="36"/>
  <c r="AF1658" i="36"/>
  <c r="AV1658" i="36"/>
  <c r="T1650" i="36"/>
  <c r="AJ1650" i="36"/>
  <c r="AZ1650" i="36"/>
  <c r="J1650" i="36"/>
  <c r="AL1650" i="36"/>
  <c r="R1650" i="36"/>
  <c r="BC1650" i="36"/>
  <c r="X1650" i="36"/>
  <c r="AN1650" i="36"/>
  <c r="N1650" i="36"/>
  <c r="Z1650" i="36"/>
  <c r="BB1650" i="36"/>
  <c r="H1650" i="36"/>
  <c r="L1650" i="36"/>
  <c r="AB1650" i="36"/>
  <c r="AR1650" i="36"/>
  <c r="AD1650" i="36"/>
  <c r="AP1650" i="36"/>
  <c r="AH1650" i="36"/>
  <c r="P1650" i="36"/>
  <c r="AF1650" i="36"/>
  <c r="AV1650" i="36"/>
  <c r="AT1650" i="36"/>
  <c r="V1650" i="36"/>
  <c r="AX1650" i="36"/>
  <c r="P1642" i="36"/>
  <c r="AF1642" i="36"/>
  <c r="AV1642" i="36"/>
  <c r="AX1642" i="36"/>
  <c r="J1642" i="36"/>
  <c r="AL1642" i="36"/>
  <c r="T1642" i="36"/>
  <c r="AJ1642" i="36"/>
  <c r="AZ1642" i="36"/>
  <c r="N1642" i="36"/>
  <c r="Z1642" i="36"/>
  <c r="BB1642" i="36"/>
  <c r="BC1642" i="36" s="1"/>
  <c r="X1642" i="36"/>
  <c r="AN1642" i="36"/>
  <c r="R1642" i="36"/>
  <c r="AD1642" i="36"/>
  <c r="AP1642" i="36"/>
  <c r="H1642" i="36"/>
  <c r="L1642" i="36"/>
  <c r="AB1642" i="36"/>
  <c r="AR1642" i="36"/>
  <c r="AH1642" i="36"/>
  <c r="AT1642" i="36"/>
  <c r="V1642" i="36"/>
  <c r="N1634" i="36"/>
  <c r="AD1634" i="36"/>
  <c r="AT1634" i="36"/>
  <c r="P1634" i="36"/>
  <c r="AF1634" i="36"/>
  <c r="AV1634" i="36"/>
  <c r="R1634" i="36"/>
  <c r="AH1634" i="36"/>
  <c r="AX1634" i="36"/>
  <c r="T1634" i="36"/>
  <c r="AJ1634" i="36"/>
  <c r="AZ1634" i="36"/>
  <c r="V1634" i="36"/>
  <c r="AL1634" i="36"/>
  <c r="BB1634" i="36"/>
  <c r="BC1634" i="36" s="1"/>
  <c r="X1634" i="36"/>
  <c r="AN1634" i="36"/>
  <c r="H1634" i="36"/>
  <c r="J1634" i="36"/>
  <c r="Z1634" i="36"/>
  <c r="AP1634" i="36"/>
  <c r="L1634" i="36"/>
  <c r="AB1634" i="36"/>
  <c r="AR1634" i="36"/>
  <c r="N1626" i="36"/>
  <c r="AD1626" i="36"/>
  <c r="AT1626" i="36"/>
  <c r="P1626" i="36"/>
  <c r="AF1626" i="36"/>
  <c r="AV1626" i="36"/>
  <c r="R1626" i="36"/>
  <c r="AH1626" i="36"/>
  <c r="AX1626" i="36"/>
  <c r="T1626" i="36"/>
  <c r="AJ1626" i="36"/>
  <c r="AZ1626" i="36"/>
  <c r="V1626" i="36"/>
  <c r="AL1626" i="36"/>
  <c r="BB1626" i="36"/>
  <c r="BC1626" i="36" s="1"/>
  <c r="X1626" i="36"/>
  <c r="AN1626" i="36"/>
  <c r="H1626" i="36"/>
  <c r="J1626" i="36"/>
  <c r="Z1626" i="36"/>
  <c r="AP1626" i="36"/>
  <c r="L1626" i="36"/>
  <c r="AB1626" i="36"/>
  <c r="AR1626" i="36"/>
  <c r="P1618" i="36"/>
  <c r="AF1618" i="36"/>
  <c r="AV1618" i="36"/>
  <c r="BB1618" i="36"/>
  <c r="BC1618" i="36" s="1"/>
  <c r="N1618" i="36"/>
  <c r="Z1618" i="36"/>
  <c r="T1618" i="36"/>
  <c r="AJ1618" i="36"/>
  <c r="AZ1618" i="36"/>
  <c r="R1618" i="36"/>
  <c r="AD1618" i="36"/>
  <c r="AP1618" i="36"/>
  <c r="X1618" i="36"/>
  <c r="AN1618" i="36"/>
  <c r="V1618" i="36"/>
  <c r="AH1618" i="36"/>
  <c r="AT1618" i="36"/>
  <c r="H1618" i="36"/>
  <c r="L1618" i="36"/>
  <c r="AB1618" i="36"/>
  <c r="AR1618" i="36"/>
  <c r="AL1618" i="36"/>
  <c r="AX1618" i="36"/>
  <c r="J1618" i="36"/>
  <c r="P1610" i="36"/>
  <c r="AF1610" i="36"/>
  <c r="AV1610" i="36"/>
  <c r="AT1610" i="36"/>
  <c r="V1610" i="36"/>
  <c r="AH1610" i="36"/>
  <c r="T1610" i="36"/>
  <c r="AJ1610" i="36"/>
  <c r="AZ1610" i="36"/>
  <c r="J1610" i="36"/>
  <c r="AL1610" i="36"/>
  <c r="AX1610" i="36"/>
  <c r="X1610" i="36"/>
  <c r="AN1610" i="36"/>
  <c r="N1610" i="36"/>
  <c r="Z1610" i="36"/>
  <c r="BB1610" i="36"/>
  <c r="BC1610" i="36" s="1"/>
  <c r="H1610" i="36"/>
  <c r="L1610" i="36"/>
  <c r="AB1610" i="36"/>
  <c r="AR1610" i="36"/>
  <c r="AD1610" i="36"/>
  <c r="AP1610" i="36"/>
  <c r="R1610" i="36"/>
  <c r="Z1602" i="36"/>
  <c r="AT1602" i="36"/>
  <c r="AF1602" i="36"/>
  <c r="AH1602" i="36"/>
  <c r="AB1602" i="36"/>
  <c r="AP1602" i="36"/>
  <c r="R1602" i="36"/>
  <c r="AL1602" i="36"/>
  <c r="AD1602" i="36"/>
  <c r="AJ1602" i="36"/>
  <c r="P1602" i="36"/>
  <c r="AV1602" i="36"/>
  <c r="BB1602" i="36"/>
  <c r="BC1602" i="36" s="1"/>
  <c r="N1602" i="36"/>
  <c r="L1602" i="36"/>
  <c r="AN1602" i="36"/>
  <c r="X1602" i="36"/>
  <c r="T1602" i="36"/>
  <c r="J1602" i="36"/>
  <c r="V1602" i="36"/>
  <c r="AX1602" i="36"/>
  <c r="AR1602" i="36"/>
  <c r="H1602" i="36"/>
  <c r="AZ1602" i="36"/>
  <c r="Z1594" i="36"/>
  <c r="V1594" i="36"/>
  <c r="R1594" i="36"/>
  <c r="H1594" i="36"/>
  <c r="AL1594" i="36"/>
  <c r="AD1594" i="36"/>
  <c r="J1594" i="36"/>
  <c r="AV1594" i="36"/>
  <c r="AR1594" i="36"/>
  <c r="AN1594" i="36"/>
  <c r="AJ1594" i="36"/>
  <c r="AB1594" i="36"/>
  <c r="AZ1594" i="36"/>
  <c r="P1594" i="36"/>
  <c r="L1594" i="36"/>
  <c r="AT1594" i="36"/>
  <c r="AP1594" i="36"/>
  <c r="AH1594" i="36"/>
  <c r="T1594" i="36"/>
  <c r="BB1594" i="36"/>
  <c r="BC1594" i="36" s="1"/>
  <c r="AX1594" i="36"/>
  <c r="N1594" i="36"/>
  <c r="AF1594" i="36"/>
  <c r="X1594" i="36"/>
  <c r="R1447" i="36"/>
  <c r="AH1447" i="36"/>
  <c r="AX1447" i="36"/>
  <c r="T1447" i="36"/>
  <c r="AJ1447" i="36"/>
  <c r="AZ1447" i="36"/>
  <c r="V1447" i="36"/>
  <c r="AL1447" i="36"/>
  <c r="BB1447" i="36"/>
  <c r="BC1447" i="36" s="1"/>
  <c r="X1447" i="36"/>
  <c r="AN1447" i="36"/>
  <c r="H1447" i="36"/>
  <c r="J1447" i="36"/>
  <c r="Z1447" i="36"/>
  <c r="AP1447" i="36"/>
  <c r="L1447" i="36"/>
  <c r="AB1447" i="36"/>
  <c r="AR1447" i="36"/>
  <c r="N1447" i="36"/>
  <c r="AD1447" i="36"/>
  <c r="AT1447" i="36"/>
  <c r="P1447" i="36"/>
  <c r="AF1447" i="36"/>
  <c r="AV1447" i="36"/>
  <c r="T1439" i="36"/>
  <c r="AJ1439" i="36"/>
  <c r="AZ1439" i="36"/>
  <c r="V1439" i="36"/>
  <c r="AL1439" i="36"/>
  <c r="BB1439" i="36"/>
  <c r="BC1439" i="36" s="1"/>
  <c r="X1439" i="36"/>
  <c r="AN1439" i="36"/>
  <c r="J1439" i="36"/>
  <c r="Z1439" i="36"/>
  <c r="AP1439" i="36"/>
  <c r="H1439" i="36"/>
  <c r="L1439" i="36"/>
  <c r="AB1439" i="36"/>
  <c r="AR1439" i="36"/>
  <c r="N1439" i="36"/>
  <c r="AD1439" i="36"/>
  <c r="AT1439" i="36"/>
  <c r="P1439" i="36"/>
  <c r="AF1439" i="36"/>
  <c r="AV1439" i="36"/>
  <c r="R1439" i="36"/>
  <c r="AH1439" i="36"/>
  <c r="AX1439" i="36"/>
  <c r="T1431" i="36"/>
  <c r="AJ1431" i="36"/>
  <c r="AZ1431" i="36"/>
  <c r="V1431" i="36"/>
  <c r="AL1431" i="36"/>
  <c r="BB1431" i="36"/>
  <c r="BC1431" i="36" s="1"/>
  <c r="X1431" i="36"/>
  <c r="AN1431" i="36"/>
  <c r="J1431" i="36"/>
  <c r="Z1431" i="36"/>
  <c r="AP1431" i="36"/>
  <c r="H1431" i="36"/>
  <c r="L1431" i="36"/>
  <c r="AB1431" i="36"/>
  <c r="AR1431" i="36"/>
  <c r="N1431" i="36"/>
  <c r="AD1431" i="36"/>
  <c r="AT1431" i="36"/>
  <c r="P1431" i="36"/>
  <c r="AF1431" i="36"/>
  <c r="AV1431" i="36"/>
  <c r="R1431" i="36"/>
  <c r="AH1431" i="36"/>
  <c r="AX1431" i="36"/>
  <c r="T1423" i="36"/>
  <c r="AJ1423" i="36"/>
  <c r="AZ1423" i="36"/>
  <c r="V1423" i="36"/>
  <c r="AL1423" i="36"/>
  <c r="BB1423" i="36"/>
  <c r="BC1423" i="36" s="1"/>
  <c r="X1423" i="36"/>
  <c r="AN1423" i="36"/>
  <c r="J1423" i="36"/>
  <c r="Z1423" i="36"/>
  <c r="AP1423" i="36"/>
  <c r="H1423" i="36"/>
  <c r="L1423" i="36"/>
  <c r="AB1423" i="36"/>
  <c r="AR1423" i="36"/>
  <c r="N1423" i="36"/>
  <c r="AD1423" i="36"/>
  <c r="AT1423" i="36"/>
  <c r="P1423" i="36"/>
  <c r="AF1423" i="36"/>
  <c r="AV1423" i="36"/>
  <c r="R1423" i="36"/>
  <c r="AH1423" i="36"/>
  <c r="AX1423" i="36"/>
  <c r="T1415" i="36"/>
  <c r="AJ1415" i="36"/>
  <c r="AZ1415" i="36"/>
  <c r="V1415" i="36"/>
  <c r="AL1415" i="36"/>
  <c r="BB1415" i="36"/>
  <c r="BC1415" i="36" s="1"/>
  <c r="X1415" i="36"/>
  <c r="AN1415" i="36"/>
  <c r="J1415" i="36"/>
  <c r="Z1415" i="36"/>
  <c r="AP1415" i="36"/>
  <c r="H1415" i="36"/>
  <c r="L1415" i="36"/>
  <c r="AB1415" i="36"/>
  <c r="AR1415" i="36"/>
  <c r="N1415" i="36"/>
  <c r="AD1415" i="36"/>
  <c r="AT1415" i="36"/>
  <c r="P1415" i="36"/>
  <c r="AF1415" i="36"/>
  <c r="AV1415" i="36"/>
  <c r="R1415" i="36"/>
  <c r="AH1415" i="36"/>
  <c r="AX1415" i="36"/>
  <c r="T1407" i="36"/>
  <c r="AJ1407" i="36"/>
  <c r="AZ1407" i="36"/>
  <c r="V1407" i="36"/>
  <c r="AL1407" i="36"/>
  <c r="BB1407" i="36"/>
  <c r="BC1407" i="36" s="1"/>
  <c r="X1407" i="36"/>
  <c r="AN1407" i="36"/>
  <c r="J1407" i="36"/>
  <c r="Z1407" i="36"/>
  <c r="AP1407" i="36"/>
  <c r="H1407" i="36"/>
  <c r="L1407" i="36"/>
  <c r="AB1407" i="36"/>
  <c r="AR1407" i="36"/>
  <c r="N1407" i="36"/>
  <c r="AD1407" i="36"/>
  <c r="AT1407" i="36"/>
  <c r="P1407" i="36"/>
  <c r="AF1407" i="36"/>
  <c r="AV1407" i="36"/>
  <c r="R1407" i="36"/>
  <c r="AH1407" i="36"/>
  <c r="AX1407" i="36"/>
  <c r="X1399" i="36"/>
  <c r="AN1399" i="36"/>
  <c r="J1399" i="36"/>
  <c r="Z1399" i="36"/>
  <c r="AP1399" i="36"/>
  <c r="H1399" i="36"/>
  <c r="L1399" i="36"/>
  <c r="AB1399" i="36"/>
  <c r="AR1399" i="36"/>
  <c r="N1399" i="36"/>
  <c r="AD1399" i="36"/>
  <c r="AT1399" i="36"/>
  <c r="P1399" i="36"/>
  <c r="AF1399" i="36"/>
  <c r="AV1399" i="36"/>
  <c r="R1399" i="36"/>
  <c r="AH1399" i="36"/>
  <c r="AX1399" i="36"/>
  <c r="T1399" i="36"/>
  <c r="AJ1399" i="36"/>
  <c r="AZ1399" i="36"/>
  <c r="V1399" i="36"/>
  <c r="AL1399" i="36"/>
  <c r="BB1399" i="36"/>
  <c r="BC1399" i="36" s="1"/>
  <c r="X1391" i="36"/>
  <c r="AN1391" i="36"/>
  <c r="J1391" i="36"/>
  <c r="Z1391" i="36"/>
  <c r="AP1391" i="36"/>
  <c r="H1391" i="36"/>
  <c r="L1391" i="36"/>
  <c r="AB1391" i="36"/>
  <c r="AR1391" i="36"/>
  <c r="N1391" i="36"/>
  <c r="AD1391" i="36"/>
  <c r="AT1391" i="36"/>
  <c r="P1391" i="36"/>
  <c r="AF1391" i="36"/>
  <c r="AV1391" i="36"/>
  <c r="R1391" i="36"/>
  <c r="AH1391" i="36"/>
  <c r="AX1391" i="36"/>
  <c r="T1391" i="36"/>
  <c r="AJ1391" i="36"/>
  <c r="AZ1391" i="36"/>
  <c r="V1391" i="36"/>
  <c r="AL1391" i="36"/>
  <c r="BB1391" i="36"/>
  <c r="BC1391" i="36" s="1"/>
  <c r="V1383" i="36"/>
  <c r="AL1383" i="36"/>
  <c r="BB1383" i="36"/>
  <c r="BC1383" i="36" s="1"/>
  <c r="X1383" i="36"/>
  <c r="AN1383" i="36"/>
  <c r="H1383" i="36"/>
  <c r="J1383" i="36"/>
  <c r="Z1383" i="36"/>
  <c r="AP1383" i="36"/>
  <c r="L1383" i="36"/>
  <c r="AB1383" i="36"/>
  <c r="AR1383" i="36"/>
  <c r="N1383" i="36"/>
  <c r="AD1383" i="36"/>
  <c r="AT1383" i="36"/>
  <c r="P1383" i="36"/>
  <c r="AF1383" i="36"/>
  <c r="AV1383" i="36"/>
  <c r="R1383" i="36"/>
  <c r="AH1383" i="36"/>
  <c r="AX1383" i="36"/>
  <c r="T1383" i="36"/>
  <c r="AJ1383" i="36"/>
  <c r="AZ1383" i="36"/>
  <c r="R1375" i="36"/>
  <c r="AH1375" i="36"/>
  <c r="AX1375" i="36"/>
  <c r="AZ1375" i="36"/>
  <c r="L1375" i="36"/>
  <c r="AN1375" i="36"/>
  <c r="V1375" i="36"/>
  <c r="AL1375" i="36"/>
  <c r="BB1375" i="36"/>
  <c r="BC1375" i="36" s="1"/>
  <c r="P1375" i="36"/>
  <c r="AB1375" i="36"/>
  <c r="H1375" i="36"/>
  <c r="J1375" i="36"/>
  <c r="Z1375" i="36"/>
  <c r="AP1375" i="36"/>
  <c r="T1375" i="36"/>
  <c r="AF1375" i="36"/>
  <c r="AR1375" i="36"/>
  <c r="N1375" i="36"/>
  <c r="AD1375" i="36"/>
  <c r="AT1375" i="36"/>
  <c r="AJ1375" i="36"/>
  <c r="AV1375" i="36"/>
  <c r="X1375" i="36"/>
  <c r="R1367" i="36"/>
  <c r="AH1367" i="36"/>
  <c r="AX1367" i="36"/>
  <c r="AR1367" i="36"/>
  <c r="AJ1367" i="36"/>
  <c r="AV1367" i="36"/>
  <c r="V1367" i="36"/>
  <c r="AL1367" i="36"/>
  <c r="BB1367" i="36"/>
  <c r="BC1367" i="36" s="1"/>
  <c r="X1367" i="36"/>
  <c r="AZ1367" i="36"/>
  <c r="H1367" i="36"/>
  <c r="J1367" i="36"/>
  <c r="Z1367" i="36"/>
  <c r="AP1367" i="36"/>
  <c r="L1367" i="36"/>
  <c r="AN1367" i="36"/>
  <c r="P1367" i="36"/>
  <c r="N1367" i="36"/>
  <c r="AD1367" i="36"/>
  <c r="AT1367" i="36"/>
  <c r="AB1367" i="36"/>
  <c r="T1367" i="36"/>
  <c r="AF1367" i="36"/>
  <c r="N1359" i="36"/>
  <c r="AD1359" i="36"/>
  <c r="AT1359" i="36"/>
  <c r="AJ1359" i="36"/>
  <c r="AV1359" i="36"/>
  <c r="X1359" i="36"/>
  <c r="R1359" i="36"/>
  <c r="AH1359" i="36"/>
  <c r="AX1359" i="36"/>
  <c r="AZ1359" i="36"/>
  <c r="L1359" i="36"/>
  <c r="AN1359" i="36"/>
  <c r="V1359" i="36"/>
  <c r="AL1359" i="36"/>
  <c r="BB1359" i="36"/>
  <c r="BC1359" i="36" s="1"/>
  <c r="P1359" i="36"/>
  <c r="AB1359" i="36"/>
  <c r="H1359" i="36"/>
  <c r="J1359" i="36"/>
  <c r="Z1359" i="36"/>
  <c r="AP1359" i="36"/>
  <c r="T1359" i="36"/>
  <c r="AF1359" i="36"/>
  <c r="AR1359" i="36"/>
  <c r="N1351" i="36"/>
  <c r="AD1351" i="36"/>
  <c r="AT1351" i="36"/>
  <c r="AB1351" i="36"/>
  <c r="T1351" i="36"/>
  <c r="AF1351" i="36"/>
  <c r="R1351" i="36"/>
  <c r="AH1351" i="36"/>
  <c r="AX1351" i="36"/>
  <c r="AR1351" i="36"/>
  <c r="AJ1351" i="36"/>
  <c r="AV1351" i="36"/>
  <c r="V1351" i="36"/>
  <c r="AL1351" i="36"/>
  <c r="BB1351" i="36"/>
  <c r="BC1351" i="36" s="1"/>
  <c r="X1351" i="36"/>
  <c r="AZ1351" i="36"/>
  <c r="H1351" i="36"/>
  <c r="J1351" i="36"/>
  <c r="Z1351" i="36"/>
  <c r="AP1351" i="36"/>
  <c r="L1351" i="36"/>
  <c r="AN1351" i="36"/>
  <c r="P1351" i="36"/>
  <c r="N1343" i="36"/>
  <c r="AD1343" i="36"/>
  <c r="AT1343" i="36"/>
  <c r="AJ1343" i="36"/>
  <c r="AV1343" i="36"/>
  <c r="X1343" i="36"/>
  <c r="R1343" i="36"/>
  <c r="AH1343" i="36"/>
  <c r="AX1343" i="36"/>
  <c r="AZ1343" i="36"/>
  <c r="L1343" i="36"/>
  <c r="AN1343" i="36"/>
  <c r="V1343" i="36"/>
  <c r="AL1343" i="36"/>
  <c r="BB1343" i="36"/>
  <c r="BC1343" i="36" s="1"/>
  <c r="P1343" i="36"/>
  <c r="AB1343" i="36"/>
  <c r="H1343" i="36"/>
  <c r="J1343" i="36"/>
  <c r="Z1343" i="36"/>
  <c r="AP1343" i="36"/>
  <c r="T1343" i="36"/>
  <c r="AF1343" i="36"/>
  <c r="AR1343" i="36"/>
  <c r="Z1592" i="36"/>
  <c r="AZ1592" i="36"/>
  <c r="AF1592" i="36"/>
  <c r="AP1592" i="36"/>
  <c r="AH1592" i="36"/>
  <c r="V1592" i="36"/>
  <c r="AN1592" i="36"/>
  <c r="T1592" i="36"/>
  <c r="AL1592" i="36"/>
  <c r="X1592" i="36"/>
  <c r="AV1592" i="36"/>
  <c r="AB1592" i="36"/>
  <c r="AT1592" i="36"/>
  <c r="AX1592" i="36"/>
  <c r="AR1592" i="36"/>
  <c r="AD1592" i="36"/>
  <c r="P1592" i="36"/>
  <c r="H1592" i="36"/>
  <c r="J1592" i="36"/>
  <c r="N1592" i="36"/>
  <c r="R1592" i="36"/>
  <c r="L1592" i="36"/>
  <c r="AJ1592" i="36"/>
  <c r="BB1592" i="36"/>
  <c r="BC1592" i="36" s="1"/>
  <c r="X1438" i="36"/>
  <c r="AN1438" i="36"/>
  <c r="J1438" i="36"/>
  <c r="Z1438" i="36"/>
  <c r="AP1438" i="36"/>
  <c r="H1438" i="36"/>
  <c r="L1438" i="36"/>
  <c r="AB1438" i="36"/>
  <c r="AR1438" i="36"/>
  <c r="N1438" i="36"/>
  <c r="AD1438" i="36"/>
  <c r="AT1438" i="36"/>
  <c r="P1438" i="36"/>
  <c r="AF1438" i="36"/>
  <c r="AV1438" i="36"/>
  <c r="R1438" i="36"/>
  <c r="AH1438" i="36"/>
  <c r="AX1438" i="36"/>
  <c r="T1438" i="36"/>
  <c r="AJ1438" i="36"/>
  <c r="AZ1438" i="36"/>
  <c r="V1438" i="36"/>
  <c r="AL1438" i="36"/>
  <c r="BB1438" i="36"/>
  <c r="BC1438" i="36" s="1"/>
  <c r="X1430" i="36"/>
  <c r="AN1430" i="36"/>
  <c r="J1430" i="36"/>
  <c r="Z1430" i="36"/>
  <c r="AP1430" i="36"/>
  <c r="H1430" i="36"/>
  <c r="L1430" i="36"/>
  <c r="AB1430" i="36"/>
  <c r="AR1430" i="36"/>
  <c r="N1430" i="36"/>
  <c r="AD1430" i="36"/>
  <c r="AT1430" i="36"/>
  <c r="P1430" i="36"/>
  <c r="AF1430" i="36"/>
  <c r="AV1430" i="36"/>
  <c r="R1430" i="36"/>
  <c r="AH1430" i="36"/>
  <c r="AX1430" i="36"/>
  <c r="T1430" i="36"/>
  <c r="AJ1430" i="36"/>
  <c r="AZ1430" i="36"/>
  <c r="V1430" i="36"/>
  <c r="AL1430" i="36"/>
  <c r="BB1430" i="36"/>
  <c r="BC1430" i="36" s="1"/>
  <c r="X1422" i="36"/>
  <c r="AN1422" i="36"/>
  <c r="J1422" i="36"/>
  <c r="Z1422" i="36"/>
  <c r="AP1422" i="36"/>
  <c r="H1422" i="36"/>
  <c r="L1422" i="36"/>
  <c r="AB1422" i="36"/>
  <c r="AR1422" i="36"/>
  <c r="N1422" i="36"/>
  <c r="AD1422" i="36"/>
  <c r="AT1422" i="36"/>
  <c r="P1422" i="36"/>
  <c r="AF1422" i="36"/>
  <c r="AV1422" i="36"/>
  <c r="R1422" i="36"/>
  <c r="AH1422" i="36"/>
  <c r="AX1422" i="36"/>
  <c r="T1422" i="36"/>
  <c r="AJ1422" i="36"/>
  <c r="AZ1422" i="36"/>
  <c r="V1422" i="36"/>
  <c r="AL1422" i="36"/>
  <c r="BB1422" i="36"/>
  <c r="BC1422" i="36" s="1"/>
  <c r="X1414" i="36"/>
  <c r="AN1414" i="36"/>
  <c r="J1414" i="36"/>
  <c r="Z1414" i="36"/>
  <c r="AP1414" i="36"/>
  <c r="H1414" i="36"/>
  <c r="L1414" i="36"/>
  <c r="AB1414" i="36"/>
  <c r="AR1414" i="36"/>
  <c r="N1414" i="36"/>
  <c r="AD1414" i="36"/>
  <c r="AT1414" i="36"/>
  <c r="P1414" i="36"/>
  <c r="AF1414" i="36"/>
  <c r="AV1414" i="36"/>
  <c r="R1414" i="36"/>
  <c r="AH1414" i="36"/>
  <c r="AX1414" i="36"/>
  <c r="T1414" i="36"/>
  <c r="AJ1414" i="36"/>
  <c r="AZ1414" i="36"/>
  <c r="V1414" i="36"/>
  <c r="AL1414" i="36"/>
  <c r="BB1414" i="36"/>
  <c r="BC1414" i="36" s="1"/>
  <c r="X1406" i="36"/>
  <c r="AN1406" i="36"/>
  <c r="J1406" i="36"/>
  <c r="Z1406" i="36"/>
  <c r="AP1406" i="36"/>
  <c r="H1406" i="36"/>
  <c r="L1406" i="36"/>
  <c r="AB1406" i="36"/>
  <c r="AR1406" i="36"/>
  <c r="N1406" i="36"/>
  <c r="AD1406" i="36"/>
  <c r="AT1406" i="36"/>
  <c r="P1406" i="36"/>
  <c r="AF1406" i="36"/>
  <c r="AV1406" i="36"/>
  <c r="R1406" i="36"/>
  <c r="AH1406" i="36"/>
  <c r="AX1406" i="36"/>
  <c r="T1406" i="36"/>
  <c r="AJ1406" i="36"/>
  <c r="AZ1406" i="36"/>
  <c r="V1406" i="36"/>
  <c r="AL1406" i="36"/>
  <c r="BB1406" i="36"/>
  <c r="BC1406" i="36" s="1"/>
  <c r="T1394" i="36"/>
  <c r="AJ1394" i="36"/>
  <c r="AZ1394" i="36"/>
  <c r="V1394" i="36"/>
  <c r="AL1394" i="36"/>
  <c r="BB1394" i="36"/>
  <c r="BC1394" i="36" s="1"/>
  <c r="X1394" i="36"/>
  <c r="AN1394" i="36"/>
  <c r="J1394" i="36"/>
  <c r="Z1394" i="36"/>
  <c r="AP1394" i="36"/>
  <c r="H1394" i="36"/>
  <c r="L1394" i="36"/>
  <c r="AB1394" i="36"/>
  <c r="AR1394" i="36"/>
  <c r="N1394" i="36"/>
  <c r="AD1394" i="36"/>
  <c r="AT1394" i="36"/>
  <c r="P1394" i="36"/>
  <c r="AF1394" i="36"/>
  <c r="AV1394" i="36"/>
  <c r="R1394" i="36"/>
  <c r="AH1394" i="36"/>
  <c r="AX1394" i="36"/>
  <c r="N1378" i="36"/>
  <c r="AD1378" i="36"/>
  <c r="L1378" i="36"/>
  <c r="AB1378" i="36"/>
  <c r="AR1378" i="36"/>
  <c r="BB1378" i="36"/>
  <c r="BC1378" i="36" s="1"/>
  <c r="R1378" i="36"/>
  <c r="AH1378" i="36"/>
  <c r="P1378" i="36"/>
  <c r="AF1378" i="36"/>
  <c r="AV1378" i="36"/>
  <c r="AX1378" i="36"/>
  <c r="V1378" i="36"/>
  <c r="AL1378" i="36"/>
  <c r="T1378" i="36"/>
  <c r="AJ1378" i="36"/>
  <c r="AZ1378" i="36"/>
  <c r="H1378" i="36"/>
  <c r="J1378" i="36"/>
  <c r="Z1378" i="36"/>
  <c r="AP1378" i="36"/>
  <c r="X1378" i="36"/>
  <c r="AN1378" i="36"/>
  <c r="AT1378" i="36"/>
  <c r="J1362" i="36"/>
  <c r="Z1362" i="36"/>
  <c r="AP1362" i="36"/>
  <c r="L1362" i="36"/>
  <c r="AB1362" i="36"/>
  <c r="AR1362" i="36"/>
  <c r="N1362" i="36"/>
  <c r="AD1362" i="36"/>
  <c r="AT1362" i="36"/>
  <c r="P1362" i="36"/>
  <c r="AF1362" i="36"/>
  <c r="AV1362" i="36"/>
  <c r="R1362" i="36"/>
  <c r="AH1362" i="36"/>
  <c r="AX1362" i="36"/>
  <c r="T1362" i="36"/>
  <c r="AJ1362" i="36"/>
  <c r="AZ1362" i="36"/>
  <c r="V1362" i="36"/>
  <c r="AL1362" i="36"/>
  <c r="BB1362" i="36"/>
  <c r="BC1362" i="36" s="1"/>
  <c r="X1362" i="36"/>
  <c r="AN1362" i="36"/>
  <c r="H1362" i="36"/>
  <c r="J1346" i="36"/>
  <c r="Z1346" i="36"/>
  <c r="AP1346" i="36"/>
  <c r="L1346" i="36"/>
  <c r="AB1346" i="36"/>
  <c r="AR1346" i="36"/>
  <c r="N1346" i="36"/>
  <c r="AD1346" i="36"/>
  <c r="AT1346" i="36"/>
  <c r="P1346" i="36"/>
  <c r="AF1346" i="36"/>
  <c r="AV1346" i="36"/>
  <c r="R1346" i="36"/>
  <c r="AH1346" i="36"/>
  <c r="AX1346" i="36"/>
  <c r="T1346" i="36"/>
  <c r="AJ1346" i="36"/>
  <c r="AZ1346" i="36"/>
  <c r="V1346" i="36"/>
  <c r="AL1346" i="36"/>
  <c r="BB1346" i="36"/>
  <c r="BC1346" i="36" s="1"/>
  <c r="X1346" i="36"/>
  <c r="AN1346" i="36"/>
  <c r="H1346" i="36"/>
  <c r="N1396" i="36"/>
  <c r="AD1396" i="36"/>
  <c r="AT1396" i="36"/>
  <c r="P1396" i="36"/>
  <c r="AF1396" i="36"/>
  <c r="AV1396" i="36"/>
  <c r="R1396" i="36"/>
  <c r="AH1396" i="36"/>
  <c r="AX1396" i="36"/>
  <c r="T1396" i="36"/>
  <c r="AJ1396" i="36"/>
  <c r="AZ1396" i="36"/>
  <c r="V1396" i="36"/>
  <c r="AL1396" i="36"/>
  <c r="BB1396" i="36"/>
  <c r="BC1396" i="36" s="1"/>
  <c r="X1396" i="36"/>
  <c r="AN1396" i="36"/>
  <c r="H1396" i="36"/>
  <c r="J1396" i="36"/>
  <c r="Z1396" i="36"/>
  <c r="AP1396" i="36"/>
  <c r="L1396" i="36"/>
  <c r="AB1396" i="36"/>
  <c r="AR1396" i="36"/>
  <c r="J1380" i="36"/>
  <c r="Z1380" i="36"/>
  <c r="AP1380" i="36"/>
  <c r="P1380" i="36"/>
  <c r="AB1380" i="36"/>
  <c r="AZ1380" i="36"/>
  <c r="N1380" i="36"/>
  <c r="AD1380" i="36"/>
  <c r="AT1380" i="36"/>
  <c r="AF1380" i="36"/>
  <c r="AR1380" i="36"/>
  <c r="T1380" i="36"/>
  <c r="R1380" i="36"/>
  <c r="AH1380" i="36"/>
  <c r="AX1380" i="36"/>
  <c r="AV1380" i="36"/>
  <c r="X1380" i="36"/>
  <c r="AJ1380" i="36"/>
  <c r="V1380" i="36"/>
  <c r="AL1380" i="36"/>
  <c r="BB1380" i="36"/>
  <c r="BC1380" i="36" s="1"/>
  <c r="L1380" i="36"/>
  <c r="AN1380" i="36"/>
  <c r="H1380" i="36"/>
  <c r="X1364" i="36"/>
  <c r="AN1364" i="36"/>
  <c r="J1364" i="36"/>
  <c r="Z1364" i="36"/>
  <c r="AP1364" i="36"/>
  <c r="H1364" i="36"/>
  <c r="L1364" i="36"/>
  <c r="AB1364" i="36"/>
  <c r="AR1364" i="36"/>
  <c r="N1364" i="36"/>
  <c r="AD1364" i="36"/>
  <c r="AT1364" i="36"/>
  <c r="P1364" i="36"/>
  <c r="AF1364" i="36"/>
  <c r="AV1364" i="36"/>
  <c r="R1364" i="36"/>
  <c r="AH1364" i="36"/>
  <c r="AX1364" i="36"/>
  <c r="T1364" i="36"/>
  <c r="AJ1364" i="36"/>
  <c r="AZ1364" i="36"/>
  <c r="V1364" i="36"/>
  <c r="AL1364" i="36"/>
  <c r="BB1364" i="36"/>
  <c r="BC1364" i="36" s="1"/>
  <c r="X1348" i="36"/>
  <c r="AN1348" i="36"/>
  <c r="J1348" i="36"/>
  <c r="Z1348" i="36"/>
  <c r="AP1348" i="36"/>
  <c r="H1348" i="36"/>
  <c r="L1348" i="36"/>
  <c r="AB1348" i="36"/>
  <c r="AR1348" i="36"/>
  <c r="N1348" i="36"/>
  <c r="AD1348" i="36"/>
  <c r="AT1348" i="36"/>
  <c r="P1348" i="36"/>
  <c r="AF1348" i="36"/>
  <c r="AV1348" i="36"/>
  <c r="R1348" i="36"/>
  <c r="AH1348" i="36"/>
  <c r="AX1348" i="36"/>
  <c r="T1348" i="36"/>
  <c r="AJ1348" i="36"/>
  <c r="AZ1348" i="36"/>
  <c r="V1348" i="36"/>
  <c r="AL1348" i="36"/>
  <c r="BB1348" i="36"/>
  <c r="BC1348" i="36" s="1"/>
  <c r="V1338" i="36"/>
  <c r="AL1338" i="36"/>
  <c r="BB1338" i="36"/>
  <c r="BC1338" i="36" s="1"/>
  <c r="P1338" i="36"/>
  <c r="AB1338" i="36"/>
  <c r="H1338" i="36"/>
  <c r="J1338" i="36"/>
  <c r="Z1338" i="36"/>
  <c r="AP1338" i="36"/>
  <c r="T1338" i="36"/>
  <c r="AF1338" i="36"/>
  <c r="AR1338" i="36"/>
  <c r="N1338" i="36"/>
  <c r="AD1338" i="36"/>
  <c r="AT1338" i="36"/>
  <c r="AJ1338" i="36"/>
  <c r="AV1338" i="36"/>
  <c r="X1338" i="36"/>
  <c r="R1338" i="36"/>
  <c r="AH1338" i="36"/>
  <c r="AX1338" i="36"/>
  <c r="AZ1338" i="36"/>
  <c r="L1338" i="36"/>
  <c r="AN1338" i="36"/>
  <c r="V1334" i="36"/>
  <c r="AL1334" i="36"/>
  <c r="BB1334" i="36"/>
  <c r="BC1334" i="36" s="1"/>
  <c r="L1334" i="36"/>
  <c r="AN1334" i="36"/>
  <c r="H1334" i="36"/>
  <c r="J1334" i="36"/>
  <c r="Z1334" i="36"/>
  <c r="AP1334" i="36"/>
  <c r="P1334" i="36"/>
  <c r="AB1334" i="36"/>
  <c r="AJ1334" i="36"/>
  <c r="N1334" i="36"/>
  <c r="AD1334" i="36"/>
  <c r="AT1334" i="36"/>
  <c r="AF1334" i="36"/>
  <c r="AR1334" i="36"/>
  <c r="AZ1334" i="36"/>
  <c r="R1334" i="36"/>
  <c r="AH1334" i="36"/>
  <c r="AX1334" i="36"/>
  <c r="AV1334" i="36"/>
  <c r="X1334" i="36"/>
  <c r="T1334" i="36"/>
  <c r="J1330" i="36"/>
  <c r="AR1330" i="36"/>
  <c r="AN1330" i="36"/>
  <c r="AH1330" i="36"/>
  <c r="H1330" i="36"/>
  <c r="AV1330" i="36"/>
  <c r="AP1330" i="36"/>
  <c r="AB1330" i="36"/>
  <c r="L1330" i="36"/>
  <c r="AL1330" i="36"/>
  <c r="AF1330" i="36"/>
  <c r="Z1330" i="36"/>
  <c r="AT1330" i="36"/>
  <c r="AJ1330" i="36"/>
  <c r="AZ1330" i="36"/>
  <c r="V1330" i="36"/>
  <c r="BB1330" i="36"/>
  <c r="BC1330" i="36" s="1"/>
  <c r="X1330" i="36"/>
  <c r="R1330" i="36"/>
  <c r="T1330" i="36"/>
  <c r="N1330" i="36"/>
  <c r="P1330" i="36"/>
  <c r="AX1330" i="36"/>
  <c r="AD1330" i="36"/>
  <c r="AN1326" i="36"/>
  <c r="T1326" i="36"/>
  <c r="AB1326" i="36"/>
  <c r="AH1326" i="36"/>
  <c r="N1326" i="36"/>
  <c r="AL1326" i="36"/>
  <c r="AJ1326" i="36"/>
  <c r="AF1326" i="36"/>
  <c r="L1326" i="36"/>
  <c r="Z1326" i="36"/>
  <c r="H1326" i="36"/>
  <c r="BB1326" i="36"/>
  <c r="BC1326" i="36" s="1"/>
  <c r="AV1326" i="36"/>
  <c r="AR1326" i="36"/>
  <c r="AZ1326" i="36"/>
  <c r="AD1326" i="36"/>
  <c r="AX1326" i="36"/>
  <c r="AT1326" i="36"/>
  <c r="X1326" i="36"/>
  <c r="J1326" i="36"/>
  <c r="P1326" i="36"/>
  <c r="R1326" i="36"/>
  <c r="V1326" i="36"/>
  <c r="AP1326" i="36"/>
  <c r="AF1322" i="36"/>
  <c r="X1322" i="36"/>
  <c r="R1322" i="36"/>
  <c r="AV1322" i="36"/>
  <c r="AP1322" i="36"/>
  <c r="AJ1322" i="36"/>
  <c r="AB1322" i="36"/>
  <c r="AZ1322" i="36"/>
  <c r="BB1322" i="36"/>
  <c r="BC1322" i="36" s="1"/>
  <c r="P1322" i="36"/>
  <c r="AT1322" i="36"/>
  <c r="AH1322" i="36"/>
  <c r="Z1322" i="36"/>
  <c r="T1322" i="36"/>
  <c r="V1322" i="36"/>
  <c r="AR1322" i="36"/>
  <c r="N1322" i="36"/>
  <c r="AL1322" i="36"/>
  <c r="J1322" i="36"/>
  <c r="AD1322" i="36"/>
  <c r="AX1322" i="36"/>
  <c r="H1322" i="36"/>
  <c r="L1322" i="36"/>
  <c r="AN1322" i="36"/>
  <c r="AR1318" i="36"/>
  <c r="BB1318" i="36"/>
  <c r="BC1318" i="36" s="1"/>
  <c r="AF1318" i="36"/>
  <c r="AB1318" i="36"/>
  <c r="AZ1318" i="36"/>
  <c r="AV1318" i="36"/>
  <c r="L1318" i="36"/>
  <c r="V1318" i="36"/>
  <c r="H1318" i="36"/>
  <c r="Z1318" i="36"/>
  <c r="T1318" i="36"/>
  <c r="P1318" i="36"/>
  <c r="J1318" i="36"/>
  <c r="AP1318" i="36"/>
  <c r="AJ1318" i="36"/>
  <c r="AT1318" i="36"/>
  <c r="X1318" i="36"/>
  <c r="AX1318" i="36"/>
  <c r="AD1318" i="36"/>
  <c r="AN1318" i="36"/>
  <c r="AH1318" i="36"/>
  <c r="N1318" i="36"/>
  <c r="AL1318" i="36"/>
  <c r="R1318" i="36"/>
  <c r="V1400" i="36"/>
  <c r="AL1400" i="36"/>
  <c r="BB1400" i="36"/>
  <c r="BC1400" i="36" s="1"/>
  <c r="X1400" i="36"/>
  <c r="AN1400" i="36"/>
  <c r="H1400" i="36"/>
  <c r="J1400" i="36"/>
  <c r="Z1400" i="36"/>
  <c r="AP1400" i="36"/>
  <c r="L1400" i="36"/>
  <c r="AB1400" i="36"/>
  <c r="AR1400" i="36"/>
  <c r="N1400" i="36"/>
  <c r="AD1400" i="36"/>
  <c r="AT1400" i="36"/>
  <c r="P1400" i="36"/>
  <c r="AF1400" i="36"/>
  <c r="AV1400" i="36"/>
  <c r="R1400" i="36"/>
  <c r="AH1400" i="36"/>
  <c r="AX1400" i="36"/>
  <c r="T1400" i="36"/>
  <c r="AJ1400" i="36"/>
  <c r="AZ1400" i="36"/>
  <c r="V1384" i="36"/>
  <c r="AL1384" i="36"/>
  <c r="BB1384" i="36"/>
  <c r="BC1384" i="36" s="1"/>
  <c r="X1384" i="36"/>
  <c r="AN1384" i="36"/>
  <c r="H1384" i="36"/>
  <c r="J1384" i="36"/>
  <c r="Z1384" i="36"/>
  <c r="AP1384" i="36"/>
  <c r="L1384" i="36"/>
  <c r="AB1384" i="36"/>
  <c r="AR1384" i="36"/>
  <c r="N1384" i="36"/>
  <c r="AD1384" i="36"/>
  <c r="AT1384" i="36"/>
  <c r="P1384" i="36"/>
  <c r="AF1384" i="36"/>
  <c r="AV1384" i="36"/>
  <c r="R1384" i="36"/>
  <c r="AH1384" i="36"/>
  <c r="AX1384" i="36"/>
  <c r="T1384" i="36"/>
  <c r="AJ1384" i="36"/>
  <c r="AZ1384" i="36"/>
  <c r="T1368" i="36"/>
  <c r="AJ1368" i="36"/>
  <c r="AZ1368" i="36"/>
  <c r="V1368" i="36"/>
  <c r="AL1368" i="36"/>
  <c r="BB1368" i="36"/>
  <c r="BC1368" i="36" s="1"/>
  <c r="X1368" i="36"/>
  <c r="AN1368" i="36"/>
  <c r="J1368" i="36"/>
  <c r="Z1368" i="36"/>
  <c r="AP1368" i="36"/>
  <c r="H1368" i="36"/>
  <c r="L1368" i="36"/>
  <c r="AB1368" i="36"/>
  <c r="AR1368" i="36"/>
  <c r="N1368" i="36"/>
  <c r="AD1368" i="36"/>
  <c r="AT1368" i="36"/>
  <c r="P1368" i="36"/>
  <c r="AF1368" i="36"/>
  <c r="AV1368" i="36"/>
  <c r="R1368" i="36"/>
  <c r="AH1368" i="36"/>
  <c r="AX1368" i="36"/>
  <c r="P1352" i="36"/>
  <c r="AF1352" i="36"/>
  <c r="AV1352" i="36"/>
  <c r="R1352" i="36"/>
  <c r="AH1352" i="36"/>
  <c r="AX1352" i="36"/>
  <c r="T1352" i="36"/>
  <c r="AJ1352" i="36"/>
  <c r="AZ1352" i="36"/>
  <c r="V1352" i="36"/>
  <c r="AL1352" i="36"/>
  <c r="BB1352" i="36"/>
  <c r="BC1352" i="36" s="1"/>
  <c r="X1352" i="36"/>
  <c r="AN1352" i="36"/>
  <c r="J1352" i="36"/>
  <c r="Z1352" i="36"/>
  <c r="AP1352" i="36"/>
  <c r="H1352" i="36"/>
  <c r="L1352" i="36"/>
  <c r="AB1352" i="36"/>
  <c r="AR1352" i="36"/>
  <c r="N1352" i="36"/>
  <c r="AD1352" i="36"/>
  <c r="AT1352" i="36"/>
  <c r="N1224" i="36"/>
  <c r="AD1224" i="36"/>
  <c r="AT1224" i="36"/>
  <c r="P1224" i="36"/>
  <c r="AF1224" i="36"/>
  <c r="AV1224" i="36"/>
  <c r="R1224" i="36"/>
  <c r="AH1224" i="36"/>
  <c r="AX1224" i="36"/>
  <c r="T1224" i="36"/>
  <c r="AJ1224" i="36"/>
  <c r="AZ1224" i="36"/>
  <c r="V1224" i="36"/>
  <c r="AL1224" i="36"/>
  <c r="BB1224" i="36"/>
  <c r="BC1224" i="36" s="1"/>
  <c r="X1224" i="36"/>
  <c r="AN1224" i="36"/>
  <c r="H1224" i="36"/>
  <c r="J1224" i="36"/>
  <c r="Z1224" i="36"/>
  <c r="AP1224" i="36"/>
  <c r="L1224" i="36"/>
  <c r="AB1224" i="36"/>
  <c r="AR1224" i="36"/>
  <c r="AJ1239" i="36"/>
  <c r="AX1239" i="36"/>
  <c r="R1239" i="36"/>
  <c r="AF1239" i="36"/>
  <c r="V1239" i="36"/>
  <c r="AD1239" i="36"/>
  <c r="AB1239" i="36"/>
  <c r="AP1239" i="36"/>
  <c r="J1239" i="36"/>
  <c r="X1239" i="36"/>
  <c r="AT1239" i="36"/>
  <c r="H1239" i="36"/>
  <c r="AZ1239" i="36"/>
  <c r="T1239" i="36"/>
  <c r="AH1239" i="36"/>
  <c r="AV1239" i="36"/>
  <c r="P1239" i="36"/>
  <c r="N1239" i="36"/>
  <c r="AR1239" i="36"/>
  <c r="L1239" i="36"/>
  <c r="Z1239" i="36"/>
  <c r="AN1239" i="36"/>
  <c r="BB1239" i="36"/>
  <c r="BC1239" i="36" s="1"/>
  <c r="AL1239" i="36"/>
  <c r="T1231" i="36"/>
  <c r="AJ1231" i="36"/>
  <c r="AZ1231" i="36"/>
  <c r="V1231" i="36"/>
  <c r="AL1231" i="36"/>
  <c r="BB1231" i="36"/>
  <c r="BC1231" i="36" s="1"/>
  <c r="X1231" i="36"/>
  <c r="AN1231" i="36"/>
  <c r="J1231" i="36"/>
  <c r="Z1231" i="36"/>
  <c r="AP1231" i="36"/>
  <c r="H1231" i="36"/>
  <c r="L1231" i="36"/>
  <c r="AB1231" i="36"/>
  <c r="AR1231" i="36"/>
  <c r="N1231" i="36"/>
  <c r="AD1231" i="36"/>
  <c r="AT1231" i="36"/>
  <c r="P1231" i="36"/>
  <c r="AF1231" i="36"/>
  <c r="AV1231" i="36"/>
  <c r="R1231" i="36"/>
  <c r="AH1231" i="36"/>
  <c r="AX1231" i="36"/>
  <c r="T1227" i="36"/>
  <c r="AJ1227" i="36"/>
  <c r="AZ1227" i="36"/>
  <c r="V1227" i="36"/>
  <c r="AL1227" i="36"/>
  <c r="BB1227" i="36"/>
  <c r="BC1227" i="36" s="1"/>
  <c r="X1227" i="36"/>
  <c r="AN1227" i="36"/>
  <c r="J1227" i="36"/>
  <c r="Z1227" i="36"/>
  <c r="AP1227" i="36"/>
  <c r="H1227" i="36"/>
  <c r="L1227" i="36"/>
  <c r="AB1227" i="36"/>
  <c r="AR1227" i="36"/>
  <c r="N1227" i="36"/>
  <c r="AD1227" i="36"/>
  <c r="AT1227" i="36"/>
  <c r="P1227" i="36"/>
  <c r="AF1227" i="36"/>
  <c r="AV1227" i="36"/>
  <c r="R1227" i="36"/>
  <c r="AH1227" i="36"/>
  <c r="AX1227" i="36"/>
  <c r="AB997" i="36"/>
  <c r="AP997" i="36"/>
  <c r="J997" i="36"/>
  <c r="X997" i="36"/>
  <c r="AL997" i="36"/>
  <c r="H997" i="36"/>
  <c r="AZ997" i="36"/>
  <c r="T997" i="36"/>
  <c r="AH997" i="36"/>
  <c r="AV997" i="36"/>
  <c r="P997" i="36"/>
  <c r="AD997" i="36"/>
  <c r="AR997" i="36"/>
  <c r="L997" i="36"/>
  <c r="Z997" i="36"/>
  <c r="AN997" i="36"/>
  <c r="BB997" i="36"/>
  <c r="BC997" i="36" s="1"/>
  <c r="V997" i="36"/>
  <c r="AJ997" i="36"/>
  <c r="AX997" i="36"/>
  <c r="R997" i="36"/>
  <c r="AF997" i="36"/>
  <c r="AT997" i="36"/>
  <c r="N997" i="36"/>
  <c r="P981" i="36"/>
  <c r="AF981" i="36"/>
  <c r="AV981" i="36"/>
  <c r="R981" i="36"/>
  <c r="AH981" i="36"/>
  <c r="AX981" i="36"/>
  <c r="T981" i="36"/>
  <c r="AJ981" i="36"/>
  <c r="AZ981" i="36"/>
  <c r="V981" i="36"/>
  <c r="AL981" i="36"/>
  <c r="BB981" i="36"/>
  <c r="BC981" i="36" s="1"/>
  <c r="X981" i="36"/>
  <c r="AN981" i="36"/>
  <c r="J981" i="36"/>
  <c r="Z981" i="36"/>
  <c r="AP981" i="36"/>
  <c r="H981" i="36"/>
  <c r="L981" i="36"/>
  <c r="AB981" i="36"/>
  <c r="AR981" i="36"/>
  <c r="N981" i="36"/>
  <c r="AD981" i="36"/>
  <c r="AT981" i="36"/>
  <c r="P965" i="36"/>
  <c r="N965" i="36"/>
  <c r="AH965" i="36"/>
  <c r="L965" i="36"/>
  <c r="V965" i="36"/>
  <c r="AJ965" i="36"/>
  <c r="J965" i="36"/>
  <c r="AB965" i="36"/>
  <c r="AN965" i="36"/>
  <c r="AL965" i="36"/>
  <c r="Z965" i="36"/>
  <c r="R965" i="36"/>
  <c r="BB965" i="36"/>
  <c r="BC965" i="36" s="1"/>
  <c r="AP965" i="36"/>
  <c r="AZ965" i="36"/>
  <c r="AF965" i="36"/>
  <c r="AD965" i="36"/>
  <c r="H965" i="36"/>
  <c r="AV965" i="36"/>
  <c r="AT965" i="36"/>
  <c r="T965" i="36"/>
  <c r="AR965" i="36"/>
  <c r="AX965" i="36"/>
  <c r="X965" i="36"/>
  <c r="R949" i="36"/>
  <c r="AZ949" i="36"/>
  <c r="AL949" i="36"/>
  <c r="AV949" i="36"/>
  <c r="V949" i="36"/>
  <c r="BB949" i="36"/>
  <c r="BC949" i="36" s="1"/>
  <c r="AF949" i="36"/>
  <c r="T949" i="36"/>
  <c r="AR949" i="36"/>
  <c r="P949" i="36"/>
  <c r="Z949" i="36"/>
  <c r="AB949" i="36"/>
  <c r="J949" i="36"/>
  <c r="AT949" i="36"/>
  <c r="AP949" i="36"/>
  <c r="L949" i="36"/>
  <c r="AD949" i="36"/>
  <c r="AN949" i="36"/>
  <c r="AX949" i="36"/>
  <c r="N949" i="36"/>
  <c r="X949" i="36"/>
  <c r="AH949" i="36"/>
  <c r="AJ949" i="36"/>
  <c r="H949" i="36"/>
  <c r="AD933" i="36"/>
  <c r="X933" i="36"/>
  <c r="L933" i="36"/>
  <c r="AT933" i="36"/>
  <c r="AB933" i="36"/>
  <c r="AN933" i="36"/>
  <c r="AP933" i="36"/>
  <c r="AH933" i="36"/>
  <c r="AJ933" i="36"/>
  <c r="H933" i="36"/>
  <c r="AF933" i="36"/>
  <c r="BB933" i="36"/>
  <c r="BC933" i="36" s="1"/>
  <c r="AV933" i="36"/>
  <c r="Z933" i="36"/>
  <c r="R933" i="36"/>
  <c r="AZ933" i="36"/>
  <c r="V933" i="36"/>
  <c r="P933" i="36"/>
  <c r="AL933" i="36"/>
  <c r="J933" i="36"/>
  <c r="T933" i="36"/>
  <c r="AR933" i="36"/>
  <c r="N933" i="36"/>
  <c r="AX933" i="36"/>
  <c r="AL917" i="36"/>
  <c r="X917" i="36"/>
  <c r="AX917" i="36"/>
  <c r="BB917" i="36"/>
  <c r="BC917" i="36" s="1"/>
  <c r="AB917" i="36"/>
  <c r="N917" i="36"/>
  <c r="J917" i="36"/>
  <c r="AZ917" i="36"/>
  <c r="AD917" i="36"/>
  <c r="R917" i="36"/>
  <c r="V917" i="36"/>
  <c r="AT917" i="36"/>
  <c r="AH917" i="36"/>
  <c r="T917" i="36"/>
  <c r="AR917" i="36"/>
  <c r="AV917" i="36"/>
  <c r="AJ917" i="36"/>
  <c r="H917" i="36"/>
  <c r="AF917" i="36"/>
  <c r="Z917" i="36"/>
  <c r="L917" i="36"/>
  <c r="P917" i="36"/>
  <c r="AN917" i="36"/>
  <c r="AP917" i="36"/>
  <c r="N901" i="36"/>
  <c r="BB901" i="36"/>
  <c r="BC901" i="36" s="1"/>
  <c r="AJ901" i="36"/>
  <c r="L901" i="36"/>
  <c r="Z901" i="36"/>
  <c r="AP901" i="36"/>
  <c r="AT901" i="36"/>
  <c r="AD901" i="36"/>
  <c r="AF901" i="36"/>
  <c r="P901" i="36"/>
  <c r="AR901" i="36"/>
  <c r="AB901" i="36"/>
  <c r="J901" i="36"/>
  <c r="AL901" i="36"/>
  <c r="AZ901" i="36"/>
  <c r="AN901" i="36"/>
  <c r="AV901" i="36"/>
  <c r="H901" i="36"/>
  <c r="V901" i="36"/>
  <c r="R901" i="36"/>
  <c r="AX901" i="36"/>
  <c r="T901" i="36"/>
  <c r="AH901" i="36"/>
  <c r="X901" i="36"/>
  <c r="J885" i="36"/>
  <c r="AL885" i="36"/>
  <c r="AX885" i="36"/>
  <c r="AR885" i="36"/>
  <c r="AB885" i="36"/>
  <c r="P885" i="36"/>
  <c r="Z885" i="36"/>
  <c r="BB885" i="36"/>
  <c r="BC885" i="36" s="1"/>
  <c r="N885" i="36"/>
  <c r="AV885" i="36"/>
  <c r="AF885" i="36"/>
  <c r="AJ885" i="36"/>
  <c r="AP885" i="36"/>
  <c r="R885" i="36"/>
  <c r="AD885" i="36"/>
  <c r="T885" i="36"/>
  <c r="AN885" i="36"/>
  <c r="H885" i="36"/>
  <c r="V885" i="36"/>
  <c r="AH885" i="36"/>
  <c r="AT885" i="36"/>
  <c r="AZ885" i="36"/>
  <c r="L885" i="36"/>
  <c r="X885" i="36"/>
  <c r="AR971" i="36"/>
  <c r="AT971" i="36"/>
  <c r="P971" i="36"/>
  <c r="AB971" i="36"/>
  <c r="H971" i="36"/>
  <c r="T971" i="36"/>
  <c r="L971" i="36"/>
  <c r="N971" i="36"/>
  <c r="AX971" i="36"/>
  <c r="AN971" i="36"/>
  <c r="AH971" i="36"/>
  <c r="AF971" i="36"/>
  <c r="J971" i="36"/>
  <c r="X971" i="36"/>
  <c r="AJ971" i="36"/>
  <c r="R971" i="36"/>
  <c r="AP971" i="36"/>
  <c r="AZ971" i="36"/>
  <c r="V971" i="36"/>
  <c r="Z971" i="36"/>
  <c r="AV971" i="36"/>
  <c r="AL971" i="36"/>
  <c r="AD971" i="36"/>
  <c r="BB971" i="36"/>
  <c r="BC971" i="36" s="1"/>
  <c r="AJ955" i="36"/>
  <c r="N955" i="36"/>
  <c r="AF955" i="36"/>
  <c r="AP955" i="36"/>
  <c r="H955" i="36"/>
  <c r="L955" i="36"/>
  <c r="Z955" i="36"/>
  <c r="AB955" i="36"/>
  <c r="AL955" i="36"/>
  <c r="X955" i="36"/>
  <c r="AH955" i="36"/>
  <c r="AV955" i="36"/>
  <c r="AN955" i="36"/>
  <c r="AX955" i="36"/>
  <c r="AZ955" i="36"/>
  <c r="AD955" i="36"/>
  <c r="AR955" i="36"/>
  <c r="V955" i="36"/>
  <c r="J955" i="36"/>
  <c r="AT955" i="36"/>
  <c r="R955" i="36"/>
  <c r="T955" i="36"/>
  <c r="P955" i="36"/>
  <c r="BB955" i="36"/>
  <c r="BC955" i="36" s="1"/>
  <c r="AF939" i="36"/>
  <c r="AV939" i="36"/>
  <c r="AB939" i="36"/>
  <c r="AJ939" i="36"/>
  <c r="R939" i="36"/>
  <c r="AX939" i="36"/>
  <c r="AN939" i="36"/>
  <c r="X939" i="36"/>
  <c r="T939" i="36"/>
  <c r="V939" i="36"/>
  <c r="AD939" i="36"/>
  <c r="AH939" i="36"/>
  <c r="J939" i="36"/>
  <c r="L939" i="36"/>
  <c r="AR939" i="36"/>
  <c r="AZ939" i="36"/>
  <c r="BB939" i="36"/>
  <c r="BC939" i="36" s="1"/>
  <c r="H939" i="36"/>
  <c r="P939" i="36"/>
  <c r="AP939" i="36"/>
  <c r="AL939" i="36"/>
  <c r="N939" i="36"/>
  <c r="AT939" i="36"/>
  <c r="Z939" i="36"/>
  <c r="J923" i="36"/>
  <c r="AX923" i="36"/>
  <c r="AD923" i="36"/>
  <c r="BB923" i="36"/>
  <c r="BC923" i="36" s="1"/>
  <c r="AH923" i="36"/>
  <c r="N923" i="36"/>
  <c r="X923" i="36"/>
  <c r="R923" i="36"/>
  <c r="AB923" i="36"/>
  <c r="V923" i="36"/>
  <c r="AT923" i="36"/>
  <c r="AF923" i="36"/>
  <c r="AL923" i="36"/>
  <c r="AV923" i="36"/>
  <c r="AP923" i="36"/>
  <c r="AZ923" i="36"/>
  <c r="Z923" i="36"/>
  <c r="AR923" i="36"/>
  <c r="AJ923" i="36"/>
  <c r="P923" i="36"/>
  <c r="AN923" i="36"/>
  <c r="T923" i="36"/>
  <c r="H923" i="36"/>
  <c r="L923" i="36"/>
  <c r="AT907" i="36"/>
  <c r="AD907" i="36"/>
  <c r="AJ907" i="36"/>
  <c r="AN907" i="36"/>
  <c r="Z907" i="36"/>
  <c r="X907" i="36"/>
  <c r="J907" i="36"/>
  <c r="AR907" i="36"/>
  <c r="AZ907" i="36"/>
  <c r="AF907" i="36"/>
  <c r="T907" i="36"/>
  <c r="AB907" i="36"/>
  <c r="AL907" i="36"/>
  <c r="V907" i="36"/>
  <c r="AX907" i="36"/>
  <c r="L907" i="36"/>
  <c r="AV907" i="36"/>
  <c r="H907" i="36"/>
  <c r="N907" i="36"/>
  <c r="BB907" i="36"/>
  <c r="BC907" i="36" s="1"/>
  <c r="R907" i="36"/>
  <c r="P907" i="36"/>
  <c r="AH907" i="36"/>
  <c r="AP907" i="36"/>
  <c r="Z891" i="36"/>
  <c r="BB891" i="36"/>
  <c r="BC891" i="36" s="1"/>
  <c r="AT891" i="36"/>
  <c r="P891" i="36"/>
  <c r="X891" i="36"/>
  <c r="AJ891" i="36"/>
  <c r="AP891" i="36"/>
  <c r="R891" i="36"/>
  <c r="N891" i="36"/>
  <c r="AN891" i="36"/>
  <c r="AF891" i="36"/>
  <c r="T891" i="36"/>
  <c r="V891" i="36"/>
  <c r="AH891" i="36"/>
  <c r="AD891" i="36"/>
  <c r="AR891" i="36"/>
  <c r="H891" i="36"/>
  <c r="AB891" i="36"/>
  <c r="J891" i="36"/>
  <c r="AL891" i="36"/>
  <c r="AX891" i="36"/>
  <c r="L891" i="36"/>
  <c r="AV891" i="36"/>
  <c r="AZ891" i="36"/>
  <c r="AR877" i="36"/>
  <c r="AJ877" i="36"/>
  <c r="P877" i="36"/>
  <c r="AV877" i="36"/>
  <c r="AP877" i="36"/>
  <c r="AN877" i="36"/>
  <c r="X877" i="36"/>
  <c r="BB877" i="36"/>
  <c r="BC877" i="36" s="1"/>
  <c r="AT877" i="36"/>
  <c r="AH877" i="36"/>
  <c r="H877" i="36"/>
  <c r="J877" i="36"/>
  <c r="AD877" i="36"/>
  <c r="N877" i="36"/>
  <c r="T877" i="36"/>
  <c r="AZ877" i="36"/>
  <c r="AL877" i="36"/>
  <c r="L877" i="36"/>
  <c r="AB877" i="36"/>
  <c r="AX877" i="36"/>
  <c r="Z877" i="36"/>
  <c r="R877" i="36"/>
  <c r="AF877" i="36"/>
  <c r="V877" i="36"/>
  <c r="X985" i="36"/>
  <c r="AN985" i="36"/>
  <c r="J985" i="36"/>
  <c r="Z985" i="36"/>
  <c r="AP985" i="36"/>
  <c r="H985" i="36"/>
  <c r="L985" i="36"/>
  <c r="AB985" i="36"/>
  <c r="AR985" i="36"/>
  <c r="N985" i="36"/>
  <c r="AD985" i="36"/>
  <c r="AT985" i="36"/>
  <c r="P985" i="36"/>
  <c r="AF985" i="36"/>
  <c r="AV985" i="36"/>
  <c r="R985" i="36"/>
  <c r="AH985" i="36"/>
  <c r="AX985" i="36"/>
  <c r="T985" i="36"/>
  <c r="AJ985" i="36"/>
  <c r="AZ985" i="36"/>
  <c r="V985" i="36"/>
  <c r="AL985" i="36"/>
  <c r="BB985" i="36"/>
  <c r="BC985" i="36" s="1"/>
  <c r="AT969" i="36"/>
  <c r="AB969" i="36"/>
  <c r="AZ969" i="36"/>
  <c r="AF969" i="36"/>
  <c r="BB969" i="36"/>
  <c r="BC969" i="36" s="1"/>
  <c r="X969" i="36"/>
  <c r="N969" i="36"/>
  <c r="AH969" i="36"/>
  <c r="T969" i="36"/>
  <c r="AR969" i="36"/>
  <c r="V969" i="36"/>
  <c r="AJ969" i="36"/>
  <c r="AV969" i="36"/>
  <c r="AL969" i="36"/>
  <c r="Z969" i="36"/>
  <c r="R969" i="36"/>
  <c r="H969" i="36"/>
  <c r="J969" i="36"/>
  <c r="AP969" i="36"/>
  <c r="P969" i="36"/>
  <c r="AN969" i="36"/>
  <c r="AD969" i="36"/>
  <c r="L969" i="36"/>
  <c r="AX969" i="36"/>
  <c r="AT953" i="36"/>
  <c r="AN953" i="36"/>
  <c r="AF953" i="36"/>
  <c r="Z953" i="36"/>
  <c r="AR953" i="36"/>
  <c r="L953" i="36"/>
  <c r="J953" i="36"/>
  <c r="N953" i="36"/>
  <c r="AL953" i="36"/>
  <c r="AD953" i="36"/>
  <c r="V953" i="36"/>
  <c r="R953" i="36"/>
  <c r="AV953" i="36"/>
  <c r="AJ953" i="36"/>
  <c r="AB953" i="36"/>
  <c r="AZ953" i="36"/>
  <c r="AX953" i="36"/>
  <c r="H953" i="36"/>
  <c r="P953" i="36"/>
  <c r="AP953" i="36"/>
  <c r="AH953" i="36"/>
  <c r="T953" i="36"/>
  <c r="X953" i="36"/>
  <c r="BB953" i="36"/>
  <c r="BC953" i="36" s="1"/>
  <c r="AN937" i="36"/>
  <c r="X937" i="36"/>
  <c r="AH937" i="36"/>
  <c r="R937" i="36"/>
  <c r="AX937" i="36"/>
  <c r="N937" i="36"/>
  <c r="J937" i="36"/>
  <c r="L937" i="36"/>
  <c r="AT937" i="36"/>
  <c r="AP937" i="36"/>
  <c r="AJ937" i="36"/>
  <c r="H937" i="36"/>
  <c r="P937" i="36"/>
  <c r="AL937" i="36"/>
  <c r="AB937" i="36"/>
  <c r="V937" i="36"/>
  <c r="AZ937" i="36"/>
  <c r="AR937" i="36"/>
  <c r="AF937" i="36"/>
  <c r="AV937" i="36"/>
  <c r="AD937" i="36"/>
  <c r="Z937" i="36"/>
  <c r="T937" i="36"/>
  <c r="BB937" i="36"/>
  <c r="BC937" i="36" s="1"/>
  <c r="BB921" i="36"/>
  <c r="BC921" i="36" s="1"/>
  <c r="V921" i="36"/>
  <c r="AN921" i="36"/>
  <c r="AP921" i="36"/>
  <c r="T921" i="36"/>
  <c r="AH921" i="36"/>
  <c r="J921" i="36"/>
  <c r="AJ921" i="36"/>
  <c r="AZ921" i="36"/>
  <c r="AF921" i="36"/>
  <c r="AD921" i="36"/>
  <c r="X921" i="36"/>
  <c r="Z921" i="36"/>
  <c r="R921" i="36"/>
  <c r="N921" i="36"/>
  <c r="AL921" i="36"/>
  <c r="AR921" i="36"/>
  <c r="L921" i="36"/>
  <c r="AT921" i="36"/>
  <c r="P921" i="36"/>
  <c r="AV921" i="36"/>
  <c r="AB921" i="36"/>
  <c r="AX921" i="36"/>
  <c r="H921" i="36"/>
  <c r="AD905" i="36"/>
  <c r="J905" i="36"/>
  <c r="R905" i="36"/>
  <c r="AX905" i="36"/>
  <c r="AH905" i="36"/>
  <c r="T905" i="36"/>
  <c r="AL905" i="36"/>
  <c r="BB905" i="36"/>
  <c r="BC905" i="36" s="1"/>
  <c r="P905" i="36"/>
  <c r="L905" i="36"/>
  <c r="Z905" i="36"/>
  <c r="X905" i="36"/>
  <c r="N905" i="36"/>
  <c r="V905" i="36"/>
  <c r="AN905" i="36"/>
  <c r="AJ905" i="36"/>
  <c r="AR905" i="36"/>
  <c r="H905" i="36"/>
  <c r="AT905" i="36"/>
  <c r="AZ905" i="36"/>
  <c r="AF905" i="36"/>
  <c r="AV905" i="36"/>
  <c r="AP905" i="36"/>
  <c r="AB905" i="36"/>
  <c r="AP889" i="36"/>
  <c r="R889" i="36"/>
  <c r="AD889" i="36"/>
  <c r="T889" i="36"/>
  <c r="AF889" i="36"/>
  <c r="X889" i="36"/>
  <c r="V889" i="36"/>
  <c r="AH889" i="36"/>
  <c r="AT889" i="36"/>
  <c r="AZ889" i="36"/>
  <c r="AN889" i="36"/>
  <c r="H889" i="36"/>
  <c r="J889" i="36"/>
  <c r="AL889" i="36"/>
  <c r="AX889" i="36"/>
  <c r="AR889" i="36"/>
  <c r="AJ889" i="36"/>
  <c r="L889" i="36"/>
  <c r="Z889" i="36"/>
  <c r="BB889" i="36"/>
  <c r="BC889" i="36" s="1"/>
  <c r="N889" i="36"/>
  <c r="AV889" i="36"/>
  <c r="AB889" i="36"/>
  <c r="P889" i="36"/>
  <c r="AB863" i="36"/>
  <c r="J863" i="36"/>
  <c r="AF863" i="36"/>
  <c r="AX863" i="36"/>
  <c r="AT863" i="36"/>
  <c r="Z863" i="36"/>
  <c r="AR863" i="36"/>
  <c r="T863" i="36"/>
  <c r="AV863" i="36"/>
  <c r="AH863" i="36"/>
  <c r="R863" i="36"/>
  <c r="AL863" i="36"/>
  <c r="X863" i="36"/>
  <c r="AJ863" i="36"/>
  <c r="P863" i="36"/>
  <c r="BB863" i="36"/>
  <c r="BC863" i="36" s="1"/>
  <c r="V863" i="36"/>
  <c r="AD863" i="36"/>
  <c r="L863" i="36"/>
  <c r="AN863" i="36"/>
  <c r="AZ863" i="36"/>
  <c r="N863" i="36"/>
  <c r="AP863" i="36"/>
  <c r="H863" i="36"/>
  <c r="T827" i="36"/>
  <c r="AJ827" i="36"/>
  <c r="AZ827" i="36"/>
  <c r="R827" i="36"/>
  <c r="AD827" i="36"/>
  <c r="AP827" i="36"/>
  <c r="X827" i="36"/>
  <c r="AN827" i="36"/>
  <c r="V827" i="36"/>
  <c r="AH827" i="36"/>
  <c r="AT827" i="36"/>
  <c r="H827" i="36"/>
  <c r="L827" i="36"/>
  <c r="AB827" i="36"/>
  <c r="AR827" i="36"/>
  <c r="AL827" i="36"/>
  <c r="AX827" i="36"/>
  <c r="J827" i="36"/>
  <c r="P827" i="36"/>
  <c r="AF827" i="36"/>
  <c r="AV827" i="36"/>
  <c r="BB827" i="36"/>
  <c r="BC827" i="36" s="1"/>
  <c r="N827" i="36"/>
  <c r="Z827" i="36"/>
  <c r="R796" i="36"/>
  <c r="AH796" i="36"/>
  <c r="AX796" i="36"/>
  <c r="AR796" i="36"/>
  <c r="AJ796" i="36"/>
  <c r="AF796" i="36"/>
  <c r="V796" i="36"/>
  <c r="AL796" i="36"/>
  <c r="BB796" i="36"/>
  <c r="BC796" i="36" s="1"/>
  <c r="X796" i="36"/>
  <c r="AZ796" i="36"/>
  <c r="H796" i="36"/>
  <c r="J796" i="36"/>
  <c r="Z796" i="36"/>
  <c r="AP796" i="36"/>
  <c r="L796" i="36"/>
  <c r="AN796" i="36"/>
  <c r="AV796" i="36"/>
  <c r="N796" i="36"/>
  <c r="AD796" i="36"/>
  <c r="AT796" i="36"/>
  <c r="AB796" i="36"/>
  <c r="T796" i="36"/>
  <c r="P796" i="36"/>
  <c r="R788" i="36"/>
  <c r="AH788" i="36"/>
  <c r="AX788" i="36"/>
  <c r="AR788" i="36"/>
  <c r="AJ788" i="36"/>
  <c r="P788" i="36"/>
  <c r="V788" i="36"/>
  <c r="AL788" i="36"/>
  <c r="BB788" i="36"/>
  <c r="BC788" i="36" s="1"/>
  <c r="X788" i="36"/>
  <c r="AZ788" i="36"/>
  <c r="H788" i="36"/>
  <c r="J788" i="36"/>
  <c r="Z788" i="36"/>
  <c r="AP788" i="36"/>
  <c r="L788" i="36"/>
  <c r="AN788" i="36"/>
  <c r="AF788" i="36"/>
  <c r="N788" i="36"/>
  <c r="AD788" i="36"/>
  <c r="AT788" i="36"/>
  <c r="AB788" i="36"/>
  <c r="T788" i="36"/>
  <c r="AV788" i="36"/>
  <c r="R780" i="36"/>
  <c r="AH780" i="36"/>
  <c r="AX780" i="36"/>
  <c r="AR780" i="36"/>
  <c r="AJ780" i="36"/>
  <c r="AV780" i="36"/>
  <c r="V780" i="36"/>
  <c r="AL780" i="36"/>
  <c r="BB780" i="36"/>
  <c r="BC780" i="36" s="1"/>
  <c r="X780" i="36"/>
  <c r="AZ780" i="36"/>
  <c r="H780" i="36"/>
  <c r="J780" i="36"/>
  <c r="Z780" i="36"/>
  <c r="AP780" i="36"/>
  <c r="L780" i="36"/>
  <c r="AN780" i="36"/>
  <c r="P780" i="36"/>
  <c r="N780" i="36"/>
  <c r="AD780" i="36"/>
  <c r="AT780" i="36"/>
  <c r="AB780" i="36"/>
  <c r="T780" i="36"/>
  <c r="AF780" i="36"/>
  <c r="R772" i="36"/>
  <c r="AH772" i="36"/>
  <c r="AX772" i="36"/>
  <c r="AR772" i="36"/>
  <c r="AJ772" i="36"/>
  <c r="AV772" i="36"/>
  <c r="V772" i="36"/>
  <c r="AL772" i="36"/>
  <c r="BB772" i="36"/>
  <c r="BC772" i="36" s="1"/>
  <c r="X772" i="36"/>
  <c r="AZ772" i="36"/>
  <c r="H772" i="36"/>
  <c r="J772" i="36"/>
  <c r="Z772" i="36"/>
  <c r="AP772" i="36"/>
  <c r="L772" i="36"/>
  <c r="AN772" i="36"/>
  <c r="P772" i="36"/>
  <c r="N772" i="36"/>
  <c r="AD772" i="36"/>
  <c r="AT772" i="36"/>
  <c r="AB772" i="36"/>
  <c r="T772" i="36"/>
  <c r="AF772" i="36"/>
  <c r="R764" i="36"/>
  <c r="AH764" i="36"/>
  <c r="AX764" i="36"/>
  <c r="AV764" i="36"/>
  <c r="X764" i="36"/>
  <c r="AJ764" i="36"/>
  <c r="V764" i="36"/>
  <c r="AL764" i="36"/>
  <c r="BB764" i="36"/>
  <c r="BC764" i="36" s="1"/>
  <c r="L764" i="36"/>
  <c r="AN764" i="36"/>
  <c r="H764" i="36"/>
  <c r="J764" i="36"/>
  <c r="Z764" i="36"/>
  <c r="AP764" i="36"/>
  <c r="P764" i="36"/>
  <c r="AB764" i="36"/>
  <c r="AZ764" i="36"/>
  <c r="N764" i="36"/>
  <c r="AD764" i="36"/>
  <c r="AT764" i="36"/>
  <c r="AF764" i="36"/>
  <c r="AR764" i="36"/>
  <c r="T764" i="36"/>
  <c r="R756" i="36"/>
  <c r="AH756" i="36"/>
  <c r="AX756" i="36"/>
  <c r="T756" i="36"/>
  <c r="AJ756" i="36"/>
  <c r="AZ756" i="36"/>
  <c r="V756" i="36"/>
  <c r="AL756" i="36"/>
  <c r="BB756" i="36"/>
  <c r="BC756" i="36" s="1"/>
  <c r="X756" i="36"/>
  <c r="AN756" i="36"/>
  <c r="H756" i="36"/>
  <c r="J756" i="36"/>
  <c r="Z756" i="36"/>
  <c r="AP756" i="36"/>
  <c r="L756" i="36"/>
  <c r="AB756" i="36"/>
  <c r="AR756" i="36"/>
  <c r="N756" i="36"/>
  <c r="AD756" i="36"/>
  <c r="AT756" i="36"/>
  <c r="P756" i="36"/>
  <c r="AF756" i="36"/>
  <c r="AV756" i="36"/>
  <c r="R748" i="36"/>
  <c r="AH748" i="36"/>
  <c r="AX748" i="36"/>
  <c r="T748" i="36"/>
  <c r="AJ748" i="36"/>
  <c r="AZ748" i="36"/>
  <c r="V748" i="36"/>
  <c r="AL748" i="36"/>
  <c r="BB748" i="36"/>
  <c r="BC748" i="36" s="1"/>
  <c r="X748" i="36"/>
  <c r="AN748" i="36"/>
  <c r="H748" i="36"/>
  <c r="J748" i="36"/>
  <c r="Z748" i="36"/>
  <c r="AP748" i="36"/>
  <c r="L748" i="36"/>
  <c r="AB748" i="36"/>
  <c r="AR748" i="36"/>
  <c r="N748" i="36"/>
  <c r="AD748" i="36"/>
  <c r="AT748" i="36"/>
  <c r="P748" i="36"/>
  <c r="AF748" i="36"/>
  <c r="AV748" i="36"/>
  <c r="N740" i="36"/>
  <c r="AD740" i="36"/>
  <c r="AT740" i="36"/>
  <c r="P740" i="36"/>
  <c r="AF740" i="36"/>
  <c r="AV740" i="36"/>
  <c r="R740" i="36"/>
  <c r="AH740" i="36"/>
  <c r="AX740" i="36"/>
  <c r="T740" i="36"/>
  <c r="AJ740" i="36"/>
  <c r="AZ740" i="36"/>
  <c r="V740" i="36"/>
  <c r="AL740" i="36"/>
  <c r="BB740" i="36"/>
  <c r="BC740" i="36" s="1"/>
  <c r="X740" i="36"/>
  <c r="AN740" i="36"/>
  <c r="H740" i="36"/>
  <c r="J740" i="36"/>
  <c r="Z740" i="36"/>
  <c r="AP740" i="36"/>
  <c r="L740" i="36"/>
  <c r="AB740" i="36"/>
  <c r="AR740" i="36"/>
  <c r="N732" i="36"/>
  <c r="AD732" i="36"/>
  <c r="AT732" i="36"/>
  <c r="P732" i="36"/>
  <c r="AF732" i="36"/>
  <c r="AV732" i="36"/>
  <c r="R732" i="36"/>
  <c r="AH732" i="36"/>
  <c r="AX732" i="36"/>
  <c r="T732" i="36"/>
  <c r="AJ732" i="36"/>
  <c r="AZ732" i="36"/>
  <c r="V732" i="36"/>
  <c r="AL732" i="36"/>
  <c r="BB732" i="36"/>
  <c r="BC732" i="36" s="1"/>
  <c r="X732" i="36"/>
  <c r="AN732" i="36"/>
  <c r="H732" i="36"/>
  <c r="J732" i="36"/>
  <c r="Z732" i="36"/>
  <c r="AP732" i="36"/>
  <c r="L732" i="36"/>
  <c r="AB732" i="36"/>
  <c r="AR732" i="36"/>
  <c r="N724" i="36"/>
  <c r="AD724" i="36"/>
  <c r="AT724" i="36"/>
  <c r="P724" i="36"/>
  <c r="AF724" i="36"/>
  <c r="AV724" i="36"/>
  <c r="R724" i="36"/>
  <c r="AH724" i="36"/>
  <c r="AX724" i="36"/>
  <c r="T724" i="36"/>
  <c r="AJ724" i="36"/>
  <c r="AZ724" i="36"/>
  <c r="V724" i="36"/>
  <c r="AL724" i="36"/>
  <c r="BB724" i="36"/>
  <c r="BC724" i="36" s="1"/>
  <c r="X724" i="36"/>
  <c r="AN724" i="36"/>
  <c r="H724" i="36"/>
  <c r="J724" i="36"/>
  <c r="Z724" i="36"/>
  <c r="AP724" i="36"/>
  <c r="L724" i="36"/>
  <c r="AB724" i="36"/>
  <c r="AR724" i="36"/>
  <c r="N716" i="36"/>
  <c r="AD716" i="36"/>
  <c r="AT716" i="36"/>
  <c r="P716" i="36"/>
  <c r="AF716" i="36"/>
  <c r="AV716" i="36"/>
  <c r="R716" i="36"/>
  <c r="AH716" i="36"/>
  <c r="AX716" i="36"/>
  <c r="T716" i="36"/>
  <c r="AJ716" i="36"/>
  <c r="AZ716" i="36"/>
  <c r="V716" i="36"/>
  <c r="AL716" i="36"/>
  <c r="BB716" i="36"/>
  <c r="BC716" i="36" s="1"/>
  <c r="X716" i="36"/>
  <c r="AN716" i="36"/>
  <c r="H716" i="36"/>
  <c r="J716" i="36"/>
  <c r="Z716" i="36"/>
  <c r="AP716" i="36"/>
  <c r="L716" i="36"/>
  <c r="AB716" i="36"/>
  <c r="AR716" i="36"/>
  <c r="N708" i="36"/>
  <c r="AD708" i="36"/>
  <c r="AT708" i="36"/>
  <c r="P708" i="36"/>
  <c r="AF708" i="36"/>
  <c r="AV708" i="36"/>
  <c r="R708" i="36"/>
  <c r="AH708" i="36"/>
  <c r="AX708" i="36"/>
  <c r="T708" i="36"/>
  <c r="AJ708" i="36"/>
  <c r="AZ708" i="36"/>
  <c r="V708" i="36"/>
  <c r="AL708" i="36"/>
  <c r="BB708" i="36"/>
  <c r="BC708" i="36" s="1"/>
  <c r="X708" i="36"/>
  <c r="AN708" i="36"/>
  <c r="H708" i="36"/>
  <c r="J708" i="36"/>
  <c r="Z708" i="36"/>
  <c r="AP708" i="36"/>
  <c r="L708" i="36"/>
  <c r="AB708" i="36"/>
  <c r="AR708" i="36"/>
  <c r="AV700" i="36"/>
  <c r="X700" i="36"/>
  <c r="AJ700" i="36"/>
  <c r="AP700" i="36"/>
  <c r="Z700" i="36"/>
  <c r="R700" i="36"/>
  <c r="L700" i="36"/>
  <c r="AN700" i="36"/>
  <c r="AZ700" i="36"/>
  <c r="AD700" i="36"/>
  <c r="N700" i="36"/>
  <c r="H700" i="36"/>
  <c r="P700" i="36"/>
  <c r="AB700" i="36"/>
  <c r="J700" i="36"/>
  <c r="AT700" i="36"/>
  <c r="AX700" i="36"/>
  <c r="AH700" i="36"/>
  <c r="AF700" i="36"/>
  <c r="AR700" i="36"/>
  <c r="T700" i="36"/>
  <c r="BB700" i="36"/>
  <c r="BC700" i="36" s="1"/>
  <c r="AL700" i="36"/>
  <c r="V700" i="36"/>
  <c r="AB692" i="36"/>
  <c r="AL692" i="36"/>
  <c r="AN692" i="36"/>
  <c r="AX692" i="36"/>
  <c r="H692" i="36"/>
  <c r="AP692" i="36"/>
  <c r="J692" i="36"/>
  <c r="AH692" i="36"/>
  <c r="AZ692" i="36"/>
  <c r="AD692" i="36"/>
  <c r="R692" i="36"/>
  <c r="BB692" i="36"/>
  <c r="BC692" i="36" s="1"/>
  <c r="AT692" i="36"/>
  <c r="AV692" i="36"/>
  <c r="T692" i="36"/>
  <c r="AR692" i="36"/>
  <c r="AF692" i="36"/>
  <c r="X692" i="36"/>
  <c r="N692" i="36"/>
  <c r="P692" i="36"/>
  <c r="Z692" i="36"/>
  <c r="L692" i="36"/>
  <c r="AJ692" i="36"/>
  <c r="V692" i="36"/>
  <c r="R680" i="36"/>
  <c r="AH680" i="36"/>
  <c r="AX680" i="36"/>
  <c r="T680" i="36"/>
  <c r="AJ680" i="36"/>
  <c r="AZ680" i="36"/>
  <c r="V680" i="36"/>
  <c r="AL680" i="36"/>
  <c r="BB680" i="36"/>
  <c r="BC680" i="36" s="1"/>
  <c r="X680" i="36"/>
  <c r="AN680" i="36"/>
  <c r="H680" i="36"/>
  <c r="J680" i="36"/>
  <c r="Z680" i="36"/>
  <c r="AP680" i="36"/>
  <c r="L680" i="36"/>
  <c r="AB680" i="36"/>
  <c r="AR680" i="36"/>
  <c r="N680" i="36"/>
  <c r="AD680" i="36"/>
  <c r="AT680" i="36"/>
  <c r="P680" i="36"/>
  <c r="AF680" i="36"/>
  <c r="AV680" i="36"/>
  <c r="AB672" i="36"/>
  <c r="X672" i="36"/>
  <c r="AF672" i="36"/>
  <c r="AX672" i="36"/>
  <c r="Z672" i="36"/>
  <c r="AP672" i="36"/>
  <c r="AR672" i="36"/>
  <c r="AJ672" i="36"/>
  <c r="J672" i="36"/>
  <c r="AL672" i="36"/>
  <c r="BB672" i="36"/>
  <c r="BC672" i="36" s="1"/>
  <c r="AD672" i="36"/>
  <c r="AN672" i="36"/>
  <c r="AV672" i="36"/>
  <c r="P672" i="36"/>
  <c r="AH672" i="36"/>
  <c r="R672" i="36"/>
  <c r="H672" i="36"/>
  <c r="L672" i="36"/>
  <c r="AZ672" i="36"/>
  <c r="T672" i="36"/>
  <c r="N672" i="36"/>
  <c r="AT672" i="36"/>
  <c r="V672" i="36"/>
  <c r="P664" i="36"/>
  <c r="X664" i="36"/>
  <c r="AR664" i="36"/>
  <c r="R664" i="36"/>
  <c r="N664" i="36"/>
  <c r="AH664" i="36"/>
  <c r="AF664" i="36"/>
  <c r="AJ664" i="36"/>
  <c r="AB664" i="36"/>
  <c r="Z664" i="36"/>
  <c r="AL664" i="36"/>
  <c r="AX664" i="36"/>
  <c r="AV664" i="36"/>
  <c r="T664" i="36"/>
  <c r="AN664" i="36"/>
  <c r="AD664" i="36"/>
  <c r="V664" i="36"/>
  <c r="H664" i="36"/>
  <c r="L664" i="36"/>
  <c r="J664" i="36"/>
  <c r="AZ664" i="36"/>
  <c r="BB664" i="36"/>
  <c r="BC664" i="36" s="1"/>
  <c r="AT664" i="36"/>
  <c r="AP664" i="36"/>
  <c r="AT656" i="36"/>
  <c r="T656" i="36"/>
  <c r="BB656" i="36"/>
  <c r="BC656" i="36" s="1"/>
  <c r="AN656" i="36"/>
  <c r="H656" i="36"/>
  <c r="AR656" i="36"/>
  <c r="J656" i="36"/>
  <c r="N656" i="36"/>
  <c r="R656" i="36"/>
  <c r="L656" i="36"/>
  <c r="AZ656" i="36"/>
  <c r="AB656" i="36"/>
  <c r="AD656" i="36"/>
  <c r="AV656" i="36"/>
  <c r="AJ656" i="36"/>
  <c r="X656" i="36"/>
  <c r="AX656" i="36"/>
  <c r="AF656" i="36"/>
  <c r="Z656" i="36"/>
  <c r="V656" i="36"/>
  <c r="AP656" i="36"/>
  <c r="AH656" i="36"/>
  <c r="P656" i="36"/>
  <c r="AL656" i="36"/>
  <c r="L596" i="36"/>
  <c r="AB596" i="36"/>
  <c r="AR596" i="36"/>
  <c r="N596" i="36"/>
  <c r="AD596" i="36"/>
  <c r="AT596" i="36"/>
  <c r="P596" i="36"/>
  <c r="AF596" i="36"/>
  <c r="AV596" i="36"/>
  <c r="R596" i="36"/>
  <c r="AH596" i="36"/>
  <c r="AX596" i="36"/>
  <c r="T596" i="36"/>
  <c r="AJ596" i="36"/>
  <c r="AZ596" i="36"/>
  <c r="V596" i="36"/>
  <c r="AL596" i="36"/>
  <c r="BB596" i="36"/>
  <c r="BC596" i="36" s="1"/>
  <c r="X596" i="36"/>
  <c r="AN596" i="36"/>
  <c r="J596" i="36"/>
  <c r="Z596" i="36"/>
  <c r="AP596" i="36"/>
  <c r="H596" i="36"/>
  <c r="L588" i="36"/>
  <c r="AB588" i="36"/>
  <c r="AR588" i="36"/>
  <c r="N588" i="36"/>
  <c r="AD588" i="36"/>
  <c r="AT588" i="36"/>
  <c r="P588" i="36"/>
  <c r="AF588" i="36"/>
  <c r="AV588" i="36"/>
  <c r="R588" i="36"/>
  <c r="AH588" i="36"/>
  <c r="AX588" i="36"/>
  <c r="T588" i="36"/>
  <c r="AJ588" i="36"/>
  <c r="AZ588" i="36"/>
  <c r="V588" i="36"/>
  <c r="AL588" i="36"/>
  <c r="BB588" i="36"/>
  <c r="BC588" i="36" s="1"/>
  <c r="X588" i="36"/>
  <c r="AN588" i="36"/>
  <c r="J588" i="36"/>
  <c r="Z588" i="36"/>
  <c r="AP588" i="36"/>
  <c r="H588" i="36"/>
  <c r="L580" i="36"/>
  <c r="AB580" i="36"/>
  <c r="AR580" i="36"/>
  <c r="N580" i="36"/>
  <c r="AD580" i="36"/>
  <c r="AT580" i="36"/>
  <c r="P580" i="36"/>
  <c r="AF580" i="36"/>
  <c r="AV580" i="36"/>
  <c r="R580" i="36"/>
  <c r="AH580" i="36"/>
  <c r="AX580" i="36"/>
  <c r="T580" i="36"/>
  <c r="AJ580" i="36"/>
  <c r="AZ580" i="36"/>
  <c r="V580" i="36"/>
  <c r="AL580" i="36"/>
  <c r="BB580" i="36"/>
  <c r="BC580" i="36" s="1"/>
  <c r="X580" i="36"/>
  <c r="AN580" i="36"/>
  <c r="J580" i="36"/>
  <c r="Z580" i="36"/>
  <c r="AP580" i="36"/>
  <c r="H580" i="36"/>
  <c r="L572" i="36"/>
  <c r="AB572" i="36"/>
  <c r="AR572" i="36"/>
  <c r="N572" i="36"/>
  <c r="AD572" i="36"/>
  <c r="AT572" i="36"/>
  <c r="P572" i="36"/>
  <c r="AF572" i="36"/>
  <c r="AV572" i="36"/>
  <c r="R572" i="36"/>
  <c r="AH572" i="36"/>
  <c r="AX572" i="36"/>
  <c r="T572" i="36"/>
  <c r="AJ572" i="36"/>
  <c r="AZ572" i="36"/>
  <c r="V572" i="36"/>
  <c r="AL572" i="36"/>
  <c r="BB572" i="36"/>
  <c r="BC572" i="36" s="1"/>
  <c r="X572" i="36"/>
  <c r="AN572" i="36"/>
  <c r="J572" i="36"/>
  <c r="Z572" i="36"/>
  <c r="AP572" i="36"/>
  <c r="H572" i="36"/>
  <c r="L564" i="36"/>
  <c r="AB564" i="36"/>
  <c r="AR564" i="36"/>
  <c r="N564" i="36"/>
  <c r="AD564" i="36"/>
  <c r="AT564" i="36"/>
  <c r="P564" i="36"/>
  <c r="AF564" i="36"/>
  <c r="AV564" i="36"/>
  <c r="R564" i="36"/>
  <c r="AH564" i="36"/>
  <c r="AX564" i="36"/>
  <c r="T564" i="36"/>
  <c r="AJ564" i="36"/>
  <c r="AZ564" i="36"/>
  <c r="V564" i="36"/>
  <c r="AL564" i="36"/>
  <c r="BB564" i="36"/>
  <c r="BC564" i="36" s="1"/>
  <c r="X564" i="36"/>
  <c r="AN564" i="36"/>
  <c r="J564" i="36"/>
  <c r="Z564" i="36"/>
  <c r="AP564" i="36"/>
  <c r="H564" i="36"/>
  <c r="L556" i="36"/>
  <c r="AB556" i="36"/>
  <c r="AR556" i="36"/>
  <c r="N556" i="36"/>
  <c r="AD556" i="36"/>
  <c r="AT556" i="36"/>
  <c r="P556" i="36"/>
  <c r="AF556" i="36"/>
  <c r="AV556" i="36"/>
  <c r="R556" i="36"/>
  <c r="AH556" i="36"/>
  <c r="AX556" i="36"/>
  <c r="T556" i="36"/>
  <c r="AJ556" i="36"/>
  <c r="AZ556" i="36"/>
  <c r="V556" i="36"/>
  <c r="AL556" i="36"/>
  <c r="BB556" i="36"/>
  <c r="BC556" i="36" s="1"/>
  <c r="X556" i="36"/>
  <c r="AN556" i="36"/>
  <c r="J556" i="36"/>
  <c r="Z556" i="36"/>
  <c r="AP556" i="36"/>
  <c r="H556" i="36"/>
  <c r="L548" i="36"/>
  <c r="AB548" i="36"/>
  <c r="AR548" i="36"/>
  <c r="N548" i="36"/>
  <c r="AD548" i="36"/>
  <c r="AT548" i="36"/>
  <c r="P548" i="36"/>
  <c r="AF548" i="36"/>
  <c r="AV548" i="36"/>
  <c r="R548" i="36"/>
  <c r="AH548" i="36"/>
  <c r="AX548" i="36"/>
  <c r="T548" i="36"/>
  <c r="AJ548" i="36"/>
  <c r="AZ548" i="36"/>
  <c r="V548" i="36"/>
  <c r="AL548" i="36"/>
  <c r="BB548" i="36"/>
  <c r="BC548" i="36" s="1"/>
  <c r="X548" i="36"/>
  <c r="AN548" i="36"/>
  <c r="J548" i="36"/>
  <c r="Z548" i="36"/>
  <c r="AP548" i="36"/>
  <c r="H548" i="36"/>
  <c r="L540" i="36"/>
  <c r="AB540" i="36"/>
  <c r="AR540" i="36"/>
  <c r="N540" i="36"/>
  <c r="AD540" i="36"/>
  <c r="AT540" i="36"/>
  <c r="P540" i="36"/>
  <c r="AF540" i="36"/>
  <c r="AV540" i="36"/>
  <c r="R540" i="36"/>
  <c r="AH540" i="36"/>
  <c r="AX540" i="36"/>
  <c r="T540" i="36"/>
  <c r="AJ540" i="36"/>
  <c r="AZ540" i="36"/>
  <c r="V540" i="36"/>
  <c r="AL540" i="36"/>
  <c r="BB540" i="36"/>
  <c r="BC540" i="36" s="1"/>
  <c r="X540" i="36"/>
  <c r="AN540" i="36"/>
  <c r="J540" i="36"/>
  <c r="Z540" i="36"/>
  <c r="AP540" i="36"/>
  <c r="H540" i="36"/>
  <c r="L532" i="36"/>
  <c r="AB532" i="36"/>
  <c r="AR532" i="36"/>
  <c r="N532" i="36"/>
  <c r="AD532" i="36"/>
  <c r="AT532" i="36"/>
  <c r="P532" i="36"/>
  <c r="AF532" i="36"/>
  <c r="AV532" i="36"/>
  <c r="R532" i="36"/>
  <c r="AH532" i="36"/>
  <c r="AX532" i="36"/>
  <c r="T532" i="36"/>
  <c r="AJ532" i="36"/>
  <c r="AZ532" i="36"/>
  <c r="V532" i="36"/>
  <c r="AL532" i="36"/>
  <c r="BB532" i="36"/>
  <c r="BC532" i="36" s="1"/>
  <c r="X532" i="36"/>
  <c r="AN532" i="36"/>
  <c r="J532" i="36"/>
  <c r="Z532" i="36"/>
  <c r="AP532" i="36"/>
  <c r="H532" i="36"/>
  <c r="L524" i="36"/>
  <c r="AB524" i="36"/>
  <c r="AR524" i="36"/>
  <c r="N524" i="36"/>
  <c r="AD524" i="36"/>
  <c r="AT524" i="36"/>
  <c r="P524" i="36"/>
  <c r="AF524" i="36"/>
  <c r="AV524" i="36"/>
  <c r="R524" i="36"/>
  <c r="AH524" i="36"/>
  <c r="AX524" i="36"/>
  <c r="T524" i="36"/>
  <c r="AJ524" i="36"/>
  <c r="AZ524" i="36"/>
  <c r="V524" i="36"/>
  <c r="AL524" i="36"/>
  <c r="BB524" i="36"/>
  <c r="BC524" i="36" s="1"/>
  <c r="X524" i="36"/>
  <c r="AN524" i="36"/>
  <c r="J524" i="36"/>
  <c r="Z524" i="36"/>
  <c r="AP524" i="36"/>
  <c r="H524" i="36"/>
  <c r="L516" i="36"/>
  <c r="AB516" i="36"/>
  <c r="AR516" i="36"/>
  <c r="N516" i="36"/>
  <c r="AD516" i="36"/>
  <c r="AT516" i="36"/>
  <c r="P516" i="36"/>
  <c r="AF516" i="36"/>
  <c r="AV516" i="36"/>
  <c r="R516" i="36"/>
  <c r="AH516" i="36"/>
  <c r="AX516" i="36"/>
  <c r="T516" i="36"/>
  <c r="AJ516" i="36"/>
  <c r="AZ516" i="36"/>
  <c r="V516" i="36"/>
  <c r="AL516" i="36"/>
  <c r="BB516" i="36"/>
  <c r="BC516" i="36" s="1"/>
  <c r="X516" i="36"/>
  <c r="AN516" i="36"/>
  <c r="J516" i="36"/>
  <c r="Z516" i="36"/>
  <c r="AP516" i="36"/>
  <c r="H516" i="36"/>
  <c r="L508" i="36"/>
  <c r="AB508" i="36"/>
  <c r="AR508" i="36"/>
  <c r="N508" i="36"/>
  <c r="AD508" i="36"/>
  <c r="AT508" i="36"/>
  <c r="P508" i="36"/>
  <c r="AF508" i="36"/>
  <c r="AV508" i="36"/>
  <c r="R508" i="36"/>
  <c r="AH508" i="36"/>
  <c r="AX508" i="36"/>
  <c r="T508" i="36"/>
  <c r="AJ508" i="36"/>
  <c r="AZ508" i="36"/>
  <c r="V508" i="36"/>
  <c r="AL508" i="36"/>
  <c r="BB508" i="36"/>
  <c r="BC508" i="36" s="1"/>
  <c r="X508" i="36"/>
  <c r="AN508" i="36"/>
  <c r="J508" i="36"/>
  <c r="Z508" i="36"/>
  <c r="AP508" i="36"/>
  <c r="H508" i="36"/>
  <c r="AT975" i="36"/>
  <c r="AR975" i="36"/>
  <c r="R975" i="36"/>
  <c r="AN975" i="36"/>
  <c r="AH975" i="36"/>
  <c r="AD975" i="36"/>
  <c r="AX975" i="36"/>
  <c r="AV975" i="36"/>
  <c r="AF975" i="36"/>
  <c r="X975" i="36"/>
  <c r="P975" i="36"/>
  <c r="H975" i="36"/>
  <c r="BB975" i="36"/>
  <c r="BC975" i="36" s="1"/>
  <c r="AZ975" i="36"/>
  <c r="V975" i="36"/>
  <c r="N975" i="36"/>
  <c r="AB975" i="36"/>
  <c r="AL975" i="36"/>
  <c r="AJ975" i="36"/>
  <c r="J975" i="36"/>
  <c r="L975" i="36"/>
  <c r="AP975" i="36"/>
  <c r="Z975" i="36"/>
  <c r="T975" i="36"/>
  <c r="AN959" i="36"/>
  <c r="AX959" i="36"/>
  <c r="AZ959" i="36"/>
  <c r="AD959" i="36"/>
  <c r="H959" i="36"/>
  <c r="P959" i="36"/>
  <c r="J959" i="36"/>
  <c r="AT959" i="36"/>
  <c r="R959" i="36"/>
  <c r="T959" i="36"/>
  <c r="L959" i="36"/>
  <c r="V959" i="36"/>
  <c r="AJ959" i="36"/>
  <c r="N959" i="36"/>
  <c r="AF959" i="36"/>
  <c r="AP959" i="36"/>
  <c r="AH959" i="36"/>
  <c r="AV959" i="36"/>
  <c r="Z959" i="36"/>
  <c r="AB959" i="36"/>
  <c r="AL959" i="36"/>
  <c r="X959" i="36"/>
  <c r="BB959" i="36"/>
  <c r="BC959" i="36" s="1"/>
  <c r="AR959" i="36"/>
  <c r="AF943" i="36"/>
  <c r="AV943" i="36"/>
  <c r="AD943" i="36"/>
  <c r="AX943" i="36"/>
  <c r="AR943" i="36"/>
  <c r="AL943" i="36"/>
  <c r="AN943" i="36"/>
  <c r="AH943" i="36"/>
  <c r="AP943" i="36"/>
  <c r="L943" i="36"/>
  <c r="BB943" i="36"/>
  <c r="BC943" i="36" s="1"/>
  <c r="AJ943" i="36"/>
  <c r="J943" i="36"/>
  <c r="AT943" i="36"/>
  <c r="AB943" i="36"/>
  <c r="V943" i="36"/>
  <c r="N943" i="36"/>
  <c r="AZ943" i="36"/>
  <c r="X943" i="36"/>
  <c r="P943" i="36"/>
  <c r="R943" i="36"/>
  <c r="Z943" i="36"/>
  <c r="T943" i="36"/>
  <c r="H943" i="36"/>
  <c r="AT927" i="36"/>
  <c r="R927" i="36"/>
  <c r="T927" i="36"/>
  <c r="AD927" i="36"/>
  <c r="AN927" i="36"/>
  <c r="Z927" i="36"/>
  <c r="N927" i="36"/>
  <c r="X927" i="36"/>
  <c r="AP927" i="36"/>
  <c r="AR927" i="36"/>
  <c r="BB927" i="36"/>
  <c r="BC927" i="36" s="1"/>
  <c r="AF927" i="36"/>
  <c r="AB927" i="36"/>
  <c r="AL927" i="36"/>
  <c r="AV927" i="36"/>
  <c r="L927" i="36"/>
  <c r="H927" i="36"/>
  <c r="AJ927" i="36"/>
  <c r="AX927" i="36"/>
  <c r="V927" i="36"/>
  <c r="AZ927" i="36"/>
  <c r="P927" i="36"/>
  <c r="J927" i="36"/>
  <c r="AH927" i="36"/>
  <c r="BB911" i="36"/>
  <c r="BC911" i="36" s="1"/>
  <c r="R911" i="36"/>
  <c r="AP911" i="36"/>
  <c r="AL911" i="36"/>
  <c r="AZ911" i="36"/>
  <c r="AD911" i="36"/>
  <c r="V911" i="36"/>
  <c r="X911" i="36"/>
  <c r="L911" i="36"/>
  <c r="AB911" i="36"/>
  <c r="AF911" i="36"/>
  <c r="Z911" i="36"/>
  <c r="J911" i="36"/>
  <c r="AR911" i="36"/>
  <c r="AT911" i="36"/>
  <c r="AV911" i="36"/>
  <c r="AH911" i="36"/>
  <c r="H911" i="36"/>
  <c r="N911" i="36"/>
  <c r="AX911" i="36"/>
  <c r="AJ911" i="36"/>
  <c r="P911" i="36"/>
  <c r="AN911" i="36"/>
  <c r="T911" i="36"/>
  <c r="BB895" i="36"/>
  <c r="BC895" i="36" s="1"/>
  <c r="N895" i="36"/>
  <c r="AJ895" i="36"/>
  <c r="L895" i="36"/>
  <c r="AV895" i="36"/>
  <c r="AB895" i="36"/>
  <c r="AD895" i="36"/>
  <c r="AH895" i="36"/>
  <c r="AN895" i="36"/>
  <c r="P895" i="36"/>
  <c r="AP895" i="36"/>
  <c r="X895" i="36"/>
  <c r="J895" i="36"/>
  <c r="AL895" i="36"/>
  <c r="AZ895" i="36"/>
  <c r="AF895" i="36"/>
  <c r="Z895" i="36"/>
  <c r="H895" i="36"/>
  <c r="V895" i="36"/>
  <c r="AT895" i="36"/>
  <c r="R895" i="36"/>
  <c r="AX895" i="36"/>
  <c r="AR895" i="36"/>
  <c r="T895" i="36"/>
  <c r="J821" i="36"/>
  <c r="Z821" i="36"/>
  <c r="AP821" i="36"/>
  <c r="P821" i="36"/>
  <c r="AB821" i="36"/>
  <c r="AZ821" i="36"/>
  <c r="N821" i="36"/>
  <c r="AD821" i="36"/>
  <c r="AT821" i="36"/>
  <c r="AF821" i="36"/>
  <c r="AR821" i="36"/>
  <c r="T821" i="36"/>
  <c r="R821" i="36"/>
  <c r="AH821" i="36"/>
  <c r="AX821" i="36"/>
  <c r="AV821" i="36"/>
  <c r="X821" i="36"/>
  <c r="AJ821" i="36"/>
  <c r="V821" i="36"/>
  <c r="AL821" i="36"/>
  <c r="BB821" i="36"/>
  <c r="BC821" i="36" s="1"/>
  <c r="L821" i="36"/>
  <c r="AN821" i="36"/>
  <c r="H821" i="36"/>
  <c r="V498" i="36"/>
  <c r="AL498" i="36"/>
  <c r="BB498" i="36"/>
  <c r="BC498" i="36" s="1"/>
  <c r="X498" i="36"/>
  <c r="AN498" i="36"/>
  <c r="L498" i="36"/>
  <c r="Z498" i="36"/>
  <c r="AP498" i="36"/>
  <c r="J498" i="36"/>
  <c r="AB498" i="36"/>
  <c r="AR498" i="36"/>
  <c r="H498" i="36"/>
  <c r="N498" i="36"/>
  <c r="AD498" i="36"/>
  <c r="AT498" i="36"/>
  <c r="P498" i="36"/>
  <c r="AF498" i="36"/>
  <c r="AV498" i="36"/>
  <c r="R498" i="36"/>
  <c r="AH498" i="36"/>
  <c r="AX498" i="36"/>
  <c r="T498" i="36"/>
  <c r="AJ498" i="36"/>
  <c r="AZ498" i="36"/>
  <c r="AJ490" i="36"/>
  <c r="J490" i="36"/>
  <c r="T490" i="36"/>
  <c r="AD490" i="36"/>
  <c r="AF490" i="36"/>
  <c r="N490" i="36"/>
  <c r="BB490" i="36"/>
  <c r="BC490" i="36" s="1"/>
  <c r="AH490" i="36"/>
  <c r="AZ490" i="36"/>
  <c r="AV490" i="36"/>
  <c r="V490" i="36"/>
  <c r="AB490" i="36"/>
  <c r="AX490" i="36"/>
  <c r="P490" i="36"/>
  <c r="Z490" i="36"/>
  <c r="L490" i="36"/>
  <c r="AP490" i="36"/>
  <c r="H490" i="36"/>
  <c r="AT490" i="36"/>
  <c r="AR490" i="36"/>
  <c r="AL490" i="36"/>
  <c r="R490" i="36"/>
  <c r="AN490" i="36"/>
  <c r="X490" i="36"/>
  <c r="AZ482" i="36"/>
  <c r="T482" i="36"/>
  <c r="AH482" i="36"/>
  <c r="AV482" i="36"/>
  <c r="P482" i="36"/>
  <c r="AD482" i="36"/>
  <c r="AR482" i="36"/>
  <c r="L482" i="36"/>
  <c r="Z482" i="36"/>
  <c r="AN482" i="36"/>
  <c r="BB482" i="36"/>
  <c r="BC482" i="36" s="1"/>
  <c r="V482" i="36"/>
  <c r="AJ482" i="36"/>
  <c r="AX482" i="36"/>
  <c r="R482" i="36"/>
  <c r="AF482" i="36"/>
  <c r="AT482" i="36"/>
  <c r="N482" i="36"/>
  <c r="AB482" i="36"/>
  <c r="AP482" i="36"/>
  <c r="J482" i="36"/>
  <c r="X482" i="36"/>
  <c r="AL482" i="36"/>
  <c r="H482" i="36"/>
  <c r="AB470" i="36"/>
  <c r="N470" i="36"/>
  <c r="AD470" i="36"/>
  <c r="AT470" i="36"/>
  <c r="AF470" i="36"/>
  <c r="P470" i="36"/>
  <c r="H470" i="36"/>
  <c r="AN470" i="36"/>
  <c r="R470" i="36"/>
  <c r="AH470" i="36"/>
  <c r="AX470" i="36"/>
  <c r="AR470" i="36"/>
  <c r="X470" i="36"/>
  <c r="AZ470" i="36"/>
  <c r="V470" i="36"/>
  <c r="AL470" i="36"/>
  <c r="BB470" i="36"/>
  <c r="BC470" i="36" s="1"/>
  <c r="AJ470" i="36"/>
  <c r="J470" i="36"/>
  <c r="Z470" i="36"/>
  <c r="AP470" i="36"/>
  <c r="T470" i="36"/>
  <c r="L470" i="36"/>
  <c r="AV470" i="36"/>
  <c r="T462" i="36"/>
  <c r="J462" i="36"/>
  <c r="Z462" i="36"/>
  <c r="AP462" i="36"/>
  <c r="L462" i="36"/>
  <c r="AR462" i="36"/>
  <c r="H462" i="36"/>
  <c r="AB462" i="36"/>
  <c r="N462" i="36"/>
  <c r="AD462" i="36"/>
  <c r="AT462" i="36"/>
  <c r="P462" i="36"/>
  <c r="AZ462" i="36"/>
  <c r="AN462" i="36"/>
  <c r="R462" i="36"/>
  <c r="AH462" i="36"/>
  <c r="AX462" i="36"/>
  <c r="X462" i="36"/>
  <c r="AV462" i="36"/>
  <c r="V462" i="36"/>
  <c r="AL462" i="36"/>
  <c r="BB462" i="36"/>
  <c r="BC462" i="36" s="1"/>
  <c r="AF462" i="36"/>
  <c r="AJ462" i="36"/>
  <c r="J454" i="36"/>
  <c r="Z454" i="36"/>
  <c r="AP454" i="36"/>
  <c r="X454" i="36"/>
  <c r="AN454" i="36"/>
  <c r="H454" i="36"/>
  <c r="N454" i="36"/>
  <c r="AD454" i="36"/>
  <c r="AT454" i="36"/>
  <c r="L454" i="36"/>
  <c r="AB454" i="36"/>
  <c r="AR454" i="36"/>
  <c r="R454" i="36"/>
  <c r="AH454" i="36"/>
  <c r="AX454" i="36"/>
  <c r="P454" i="36"/>
  <c r="AF454" i="36"/>
  <c r="AV454" i="36"/>
  <c r="V454" i="36"/>
  <c r="AL454" i="36"/>
  <c r="BB454" i="36"/>
  <c r="BC454" i="36" s="1"/>
  <c r="T454" i="36"/>
  <c r="AJ454" i="36"/>
  <c r="AZ454" i="36"/>
  <c r="J446" i="36"/>
  <c r="Z446" i="36"/>
  <c r="AP446" i="36"/>
  <c r="X446" i="36"/>
  <c r="AN446" i="36"/>
  <c r="H446" i="36"/>
  <c r="N446" i="36"/>
  <c r="AD446" i="36"/>
  <c r="AT446" i="36"/>
  <c r="L446" i="36"/>
  <c r="AB446" i="36"/>
  <c r="AR446" i="36"/>
  <c r="R446" i="36"/>
  <c r="AH446" i="36"/>
  <c r="AX446" i="36"/>
  <c r="P446" i="36"/>
  <c r="AF446" i="36"/>
  <c r="AV446" i="36"/>
  <c r="V446" i="36"/>
  <c r="AL446" i="36"/>
  <c r="BB446" i="36"/>
  <c r="BC446" i="36" s="1"/>
  <c r="T446" i="36"/>
  <c r="AJ446" i="36"/>
  <c r="AZ446" i="36"/>
  <c r="J438" i="36"/>
  <c r="Z438" i="36"/>
  <c r="AP438" i="36"/>
  <c r="X438" i="36"/>
  <c r="AN438" i="36"/>
  <c r="H438" i="36"/>
  <c r="N438" i="36"/>
  <c r="AD438" i="36"/>
  <c r="AT438" i="36"/>
  <c r="L438" i="36"/>
  <c r="AB438" i="36"/>
  <c r="AR438" i="36"/>
  <c r="R438" i="36"/>
  <c r="AH438" i="36"/>
  <c r="AX438" i="36"/>
  <c r="P438" i="36"/>
  <c r="AF438" i="36"/>
  <c r="AV438" i="36"/>
  <c r="V438" i="36"/>
  <c r="AL438" i="36"/>
  <c r="BB438" i="36"/>
  <c r="BC438" i="36" s="1"/>
  <c r="T438" i="36"/>
  <c r="AJ438" i="36"/>
  <c r="AZ438" i="36"/>
  <c r="J430" i="36"/>
  <c r="Z430" i="36"/>
  <c r="AP430" i="36"/>
  <c r="X430" i="36"/>
  <c r="AN430" i="36"/>
  <c r="H430" i="36"/>
  <c r="N430" i="36"/>
  <c r="AD430" i="36"/>
  <c r="AT430" i="36"/>
  <c r="L430" i="36"/>
  <c r="AB430" i="36"/>
  <c r="AR430" i="36"/>
  <c r="R430" i="36"/>
  <c r="AH430" i="36"/>
  <c r="AX430" i="36"/>
  <c r="P430" i="36"/>
  <c r="AF430" i="36"/>
  <c r="AV430" i="36"/>
  <c r="V430" i="36"/>
  <c r="AL430" i="36"/>
  <c r="BB430" i="36"/>
  <c r="BC430" i="36" s="1"/>
  <c r="T430" i="36"/>
  <c r="AJ430" i="36"/>
  <c r="AZ430" i="36"/>
  <c r="J422" i="36"/>
  <c r="Z422" i="36"/>
  <c r="AP422" i="36"/>
  <c r="X422" i="36"/>
  <c r="AN422" i="36"/>
  <c r="H422" i="36"/>
  <c r="N422" i="36"/>
  <c r="AD422" i="36"/>
  <c r="AT422" i="36"/>
  <c r="L422" i="36"/>
  <c r="AB422" i="36"/>
  <c r="AR422" i="36"/>
  <c r="R422" i="36"/>
  <c r="AH422" i="36"/>
  <c r="AX422" i="36"/>
  <c r="P422" i="36"/>
  <c r="AF422" i="36"/>
  <c r="AV422" i="36"/>
  <c r="V422" i="36"/>
  <c r="AL422" i="36"/>
  <c r="BB422" i="36"/>
  <c r="BC422" i="36" s="1"/>
  <c r="T422" i="36"/>
  <c r="AJ422" i="36"/>
  <c r="AZ422" i="36"/>
  <c r="J414" i="36"/>
  <c r="Z414" i="36"/>
  <c r="AP414" i="36"/>
  <c r="L414" i="36"/>
  <c r="AB414" i="36"/>
  <c r="AR414" i="36"/>
  <c r="H414" i="36"/>
  <c r="N414" i="36"/>
  <c r="AD414" i="36"/>
  <c r="AT414" i="36"/>
  <c r="P414" i="36"/>
  <c r="AF414" i="36"/>
  <c r="AV414" i="36"/>
  <c r="R414" i="36"/>
  <c r="AH414" i="36"/>
  <c r="AX414" i="36"/>
  <c r="T414" i="36"/>
  <c r="AJ414" i="36"/>
  <c r="AZ414" i="36"/>
  <c r="V414" i="36"/>
  <c r="AL414" i="36"/>
  <c r="BB414" i="36"/>
  <c r="BC414" i="36" s="1"/>
  <c r="X414" i="36"/>
  <c r="AN414" i="36"/>
  <c r="J406" i="36"/>
  <c r="Z406" i="36"/>
  <c r="AP406" i="36"/>
  <c r="L406" i="36"/>
  <c r="AB406" i="36"/>
  <c r="AR406" i="36"/>
  <c r="H406" i="36"/>
  <c r="N406" i="36"/>
  <c r="AD406" i="36"/>
  <c r="AT406" i="36"/>
  <c r="P406" i="36"/>
  <c r="AF406" i="36"/>
  <c r="AV406" i="36"/>
  <c r="R406" i="36"/>
  <c r="AH406" i="36"/>
  <c r="AX406" i="36"/>
  <c r="T406" i="36"/>
  <c r="AJ406" i="36"/>
  <c r="AZ406" i="36"/>
  <c r="V406" i="36"/>
  <c r="AL406" i="36"/>
  <c r="BB406" i="36"/>
  <c r="BC406" i="36" s="1"/>
  <c r="X406" i="36"/>
  <c r="AN406" i="36"/>
  <c r="J398" i="36"/>
  <c r="Z398" i="36"/>
  <c r="AP398" i="36"/>
  <c r="L398" i="36"/>
  <c r="AB398" i="36"/>
  <c r="AR398" i="36"/>
  <c r="H398" i="36"/>
  <c r="N398" i="36"/>
  <c r="AD398" i="36"/>
  <c r="AT398" i="36"/>
  <c r="P398" i="36"/>
  <c r="AF398" i="36"/>
  <c r="AV398" i="36"/>
  <c r="R398" i="36"/>
  <c r="AH398" i="36"/>
  <c r="AX398" i="36"/>
  <c r="T398" i="36"/>
  <c r="AJ398" i="36"/>
  <c r="AZ398" i="36"/>
  <c r="V398" i="36"/>
  <c r="AL398" i="36"/>
  <c r="BB398" i="36"/>
  <c r="BC398" i="36" s="1"/>
  <c r="X398" i="36"/>
  <c r="AN398" i="36"/>
  <c r="J390" i="36"/>
  <c r="Z390" i="36"/>
  <c r="AP390" i="36"/>
  <c r="L390" i="36"/>
  <c r="AB390" i="36"/>
  <c r="AR390" i="36"/>
  <c r="H390" i="36"/>
  <c r="N390" i="36"/>
  <c r="AD390" i="36"/>
  <c r="AT390" i="36"/>
  <c r="P390" i="36"/>
  <c r="AF390" i="36"/>
  <c r="AV390" i="36"/>
  <c r="R390" i="36"/>
  <c r="AH390" i="36"/>
  <c r="AX390" i="36"/>
  <c r="T390" i="36"/>
  <c r="AJ390" i="36"/>
  <c r="AZ390" i="36"/>
  <c r="V390" i="36"/>
  <c r="AL390" i="36"/>
  <c r="BB390" i="36"/>
  <c r="BC390" i="36" s="1"/>
  <c r="X390" i="36"/>
  <c r="AN390" i="36"/>
  <c r="J382" i="36"/>
  <c r="Z382" i="36"/>
  <c r="AP382" i="36"/>
  <c r="L382" i="36"/>
  <c r="AB382" i="36"/>
  <c r="AR382" i="36"/>
  <c r="H382" i="36"/>
  <c r="N382" i="36"/>
  <c r="AD382" i="36"/>
  <c r="AT382" i="36"/>
  <c r="P382" i="36"/>
  <c r="AF382" i="36"/>
  <c r="AV382" i="36"/>
  <c r="R382" i="36"/>
  <c r="AH382" i="36"/>
  <c r="AX382" i="36"/>
  <c r="T382" i="36"/>
  <c r="AJ382" i="36"/>
  <c r="AZ382" i="36"/>
  <c r="V382" i="36"/>
  <c r="AL382" i="36"/>
  <c r="BB382" i="36"/>
  <c r="BC382" i="36" s="1"/>
  <c r="X382" i="36"/>
  <c r="AN382" i="36"/>
  <c r="X374" i="36"/>
  <c r="AN374" i="36"/>
  <c r="J374" i="36"/>
  <c r="AL374" i="36"/>
  <c r="AX374" i="36"/>
  <c r="H374" i="36"/>
  <c r="L374" i="36"/>
  <c r="AB374" i="36"/>
  <c r="AR374" i="36"/>
  <c r="Z374" i="36"/>
  <c r="BB374" i="36"/>
  <c r="BC374" i="36" s="1"/>
  <c r="N374" i="36"/>
  <c r="P374" i="36"/>
  <c r="AF374" i="36"/>
  <c r="AV374" i="36"/>
  <c r="AP374" i="36"/>
  <c r="R374" i="36"/>
  <c r="AD374" i="36"/>
  <c r="T374" i="36"/>
  <c r="AJ374" i="36"/>
  <c r="AZ374" i="36"/>
  <c r="V374" i="36"/>
  <c r="AH374" i="36"/>
  <c r="AT374" i="36"/>
  <c r="X366" i="36"/>
  <c r="AN366" i="36"/>
  <c r="R366" i="36"/>
  <c r="AD366" i="36"/>
  <c r="AP366" i="36"/>
  <c r="H366" i="36"/>
  <c r="L366" i="36"/>
  <c r="AB366" i="36"/>
  <c r="AR366" i="36"/>
  <c r="AH366" i="36"/>
  <c r="AT366" i="36"/>
  <c r="V366" i="36"/>
  <c r="P366" i="36"/>
  <c r="AF366" i="36"/>
  <c r="AV366" i="36"/>
  <c r="AX366" i="36"/>
  <c r="J366" i="36"/>
  <c r="AL366" i="36"/>
  <c r="T366" i="36"/>
  <c r="AJ366" i="36"/>
  <c r="AZ366" i="36"/>
  <c r="N366" i="36"/>
  <c r="Z366" i="36"/>
  <c r="BB366" i="36"/>
  <c r="BC366" i="36" s="1"/>
  <c r="X358" i="36"/>
  <c r="AN358" i="36"/>
  <c r="J358" i="36"/>
  <c r="AL358" i="36"/>
  <c r="AX358" i="36"/>
  <c r="H358" i="36"/>
  <c r="L358" i="36"/>
  <c r="AB358" i="36"/>
  <c r="AR358" i="36"/>
  <c r="Z358" i="36"/>
  <c r="BB358" i="36"/>
  <c r="BC358" i="36" s="1"/>
  <c r="N358" i="36"/>
  <c r="P358" i="36"/>
  <c r="AF358" i="36"/>
  <c r="AV358" i="36"/>
  <c r="AP358" i="36"/>
  <c r="R358" i="36"/>
  <c r="AD358" i="36"/>
  <c r="T358" i="36"/>
  <c r="AJ358" i="36"/>
  <c r="AZ358" i="36"/>
  <c r="V358" i="36"/>
  <c r="AH358" i="36"/>
  <c r="AT358" i="36"/>
  <c r="L350" i="36"/>
  <c r="AB350" i="36"/>
  <c r="AR350" i="36"/>
  <c r="AH350" i="36"/>
  <c r="AT350" i="36"/>
  <c r="V350" i="36"/>
  <c r="P350" i="36"/>
  <c r="AF350" i="36"/>
  <c r="AV350" i="36"/>
  <c r="AX350" i="36"/>
  <c r="J350" i="36"/>
  <c r="AL350" i="36"/>
  <c r="T350" i="36"/>
  <c r="AJ350" i="36"/>
  <c r="AZ350" i="36"/>
  <c r="N350" i="36"/>
  <c r="Z350" i="36"/>
  <c r="BB350" i="36"/>
  <c r="BC350" i="36" s="1"/>
  <c r="X350" i="36"/>
  <c r="AN350" i="36"/>
  <c r="R350" i="36"/>
  <c r="AD350" i="36"/>
  <c r="AP350" i="36"/>
  <c r="H350" i="36"/>
  <c r="L342" i="36"/>
  <c r="AB342" i="36"/>
  <c r="AR342" i="36"/>
  <c r="Z342" i="36"/>
  <c r="BB342" i="36"/>
  <c r="BC342" i="36" s="1"/>
  <c r="N342" i="36"/>
  <c r="P342" i="36"/>
  <c r="AF342" i="36"/>
  <c r="AV342" i="36"/>
  <c r="AP342" i="36"/>
  <c r="R342" i="36"/>
  <c r="AD342" i="36"/>
  <c r="T342" i="36"/>
  <c r="AJ342" i="36"/>
  <c r="AZ342" i="36"/>
  <c r="V342" i="36"/>
  <c r="AH342" i="36"/>
  <c r="AT342" i="36"/>
  <c r="X342" i="36"/>
  <c r="AN342" i="36"/>
  <c r="J342" i="36"/>
  <c r="AL342" i="36"/>
  <c r="AX342" i="36"/>
  <c r="H342" i="36"/>
  <c r="L334" i="36"/>
  <c r="AB334" i="36"/>
  <c r="AR334" i="36"/>
  <c r="AH334" i="36"/>
  <c r="AT334" i="36"/>
  <c r="V334" i="36"/>
  <c r="P334" i="36"/>
  <c r="AF334" i="36"/>
  <c r="AV334" i="36"/>
  <c r="AX334" i="36"/>
  <c r="J334" i="36"/>
  <c r="AL334" i="36"/>
  <c r="T334" i="36"/>
  <c r="AJ334" i="36"/>
  <c r="AZ334" i="36"/>
  <c r="N334" i="36"/>
  <c r="Z334" i="36"/>
  <c r="BB334" i="36"/>
  <c r="BC334" i="36" s="1"/>
  <c r="X334" i="36"/>
  <c r="AN334" i="36"/>
  <c r="R334" i="36"/>
  <c r="AD334" i="36"/>
  <c r="AP334" i="36"/>
  <c r="H334" i="36"/>
  <c r="L322" i="36"/>
  <c r="AB322" i="36"/>
  <c r="AR322" i="36"/>
  <c r="N322" i="36"/>
  <c r="AD322" i="36"/>
  <c r="AT322" i="36"/>
  <c r="P322" i="36"/>
  <c r="AF322" i="36"/>
  <c r="AV322" i="36"/>
  <c r="R322" i="36"/>
  <c r="AH322" i="36"/>
  <c r="AX322" i="36"/>
  <c r="T322" i="36"/>
  <c r="AJ322" i="36"/>
  <c r="AZ322" i="36"/>
  <c r="V322" i="36"/>
  <c r="AL322" i="36"/>
  <c r="BB322" i="36"/>
  <c r="BC322" i="36" s="1"/>
  <c r="X322" i="36"/>
  <c r="AN322" i="36"/>
  <c r="J322" i="36"/>
  <c r="Z322" i="36"/>
  <c r="AP322" i="36"/>
  <c r="H322" i="36"/>
  <c r="L314" i="36"/>
  <c r="AB314" i="36"/>
  <c r="AR314" i="36"/>
  <c r="N314" i="36"/>
  <c r="AD314" i="36"/>
  <c r="AT314" i="36"/>
  <c r="P314" i="36"/>
  <c r="AF314" i="36"/>
  <c r="AV314" i="36"/>
  <c r="R314" i="36"/>
  <c r="AH314" i="36"/>
  <c r="AX314" i="36"/>
  <c r="T314" i="36"/>
  <c r="AJ314" i="36"/>
  <c r="AZ314" i="36"/>
  <c r="V314" i="36"/>
  <c r="AL314" i="36"/>
  <c r="BB314" i="36"/>
  <c r="BC314" i="36" s="1"/>
  <c r="X314" i="36"/>
  <c r="AN314" i="36"/>
  <c r="J314" i="36"/>
  <c r="Z314" i="36"/>
  <c r="AP314" i="36"/>
  <c r="H314" i="36"/>
  <c r="L306" i="36"/>
  <c r="AB306" i="36"/>
  <c r="AR306" i="36"/>
  <c r="N306" i="36"/>
  <c r="AD306" i="36"/>
  <c r="AT306" i="36"/>
  <c r="P306" i="36"/>
  <c r="AF306" i="36"/>
  <c r="AV306" i="36"/>
  <c r="R306" i="36"/>
  <c r="AH306" i="36"/>
  <c r="AX306" i="36"/>
  <c r="T306" i="36"/>
  <c r="AJ306" i="36"/>
  <c r="AZ306" i="36"/>
  <c r="V306" i="36"/>
  <c r="AL306" i="36"/>
  <c r="BB306" i="36"/>
  <c r="BC306" i="36" s="1"/>
  <c r="X306" i="36"/>
  <c r="AN306" i="36"/>
  <c r="J306" i="36"/>
  <c r="Z306" i="36"/>
  <c r="AP306" i="36"/>
  <c r="H306" i="36"/>
  <c r="L298" i="36"/>
  <c r="AB298" i="36"/>
  <c r="AR298" i="36"/>
  <c r="N298" i="36"/>
  <c r="AD298" i="36"/>
  <c r="AT298" i="36"/>
  <c r="P298" i="36"/>
  <c r="AF298" i="36"/>
  <c r="AV298" i="36"/>
  <c r="R298" i="36"/>
  <c r="AH298" i="36"/>
  <c r="AX298" i="36"/>
  <c r="T298" i="36"/>
  <c r="AJ298" i="36"/>
  <c r="AZ298" i="36"/>
  <c r="V298" i="36"/>
  <c r="AL298" i="36"/>
  <c r="BB298" i="36"/>
  <c r="BC298" i="36" s="1"/>
  <c r="X298" i="36"/>
  <c r="AN298" i="36"/>
  <c r="J298" i="36"/>
  <c r="Z298" i="36"/>
  <c r="AP298" i="36"/>
  <c r="H298" i="36"/>
  <c r="L290" i="36"/>
  <c r="AB290" i="36"/>
  <c r="AR290" i="36"/>
  <c r="N290" i="36"/>
  <c r="AD290" i="36"/>
  <c r="AT290" i="36"/>
  <c r="P290" i="36"/>
  <c r="AF290" i="36"/>
  <c r="AV290" i="36"/>
  <c r="R290" i="36"/>
  <c r="AH290" i="36"/>
  <c r="AX290" i="36"/>
  <c r="T290" i="36"/>
  <c r="AJ290" i="36"/>
  <c r="AZ290" i="36"/>
  <c r="V290" i="36"/>
  <c r="AL290" i="36"/>
  <c r="BB290" i="36"/>
  <c r="BC290" i="36" s="1"/>
  <c r="X290" i="36"/>
  <c r="AN290" i="36"/>
  <c r="J290" i="36"/>
  <c r="Z290" i="36"/>
  <c r="AP290" i="36"/>
  <c r="H290" i="36"/>
  <c r="AR282" i="36"/>
  <c r="T282" i="36"/>
  <c r="AF282" i="36"/>
  <c r="R282" i="36"/>
  <c r="V282" i="36"/>
  <c r="H282" i="36"/>
  <c r="X282" i="36"/>
  <c r="AJ282" i="36"/>
  <c r="AV282" i="36"/>
  <c r="AL282" i="36"/>
  <c r="AD282" i="36"/>
  <c r="N282" i="36"/>
  <c r="L282" i="36"/>
  <c r="AN282" i="36"/>
  <c r="AZ282" i="36"/>
  <c r="BB282" i="36"/>
  <c r="BC282" i="36" s="1"/>
  <c r="Z282" i="36"/>
  <c r="AX282" i="36"/>
  <c r="AB282" i="36"/>
  <c r="J282" i="36"/>
  <c r="P282" i="36"/>
  <c r="AP282" i="36"/>
  <c r="AT282" i="36"/>
  <c r="AH282" i="36"/>
  <c r="N270" i="36"/>
  <c r="AD270" i="36"/>
  <c r="AT270" i="36"/>
  <c r="L270" i="36"/>
  <c r="AB270" i="36"/>
  <c r="AR270" i="36"/>
  <c r="R270" i="36"/>
  <c r="AH270" i="36"/>
  <c r="AX270" i="36"/>
  <c r="P270" i="36"/>
  <c r="AF270" i="36"/>
  <c r="AV270" i="36"/>
  <c r="V270" i="36"/>
  <c r="AL270" i="36"/>
  <c r="BB270" i="36"/>
  <c r="BC270" i="36" s="1"/>
  <c r="T270" i="36"/>
  <c r="AJ270" i="36"/>
  <c r="AZ270" i="36"/>
  <c r="J270" i="36"/>
  <c r="Z270" i="36"/>
  <c r="AP270" i="36"/>
  <c r="H270" i="36"/>
  <c r="X270" i="36"/>
  <c r="AN270" i="36"/>
  <c r="N262" i="36"/>
  <c r="AD262" i="36"/>
  <c r="AT262" i="36"/>
  <c r="L262" i="36"/>
  <c r="AB262" i="36"/>
  <c r="AR262" i="36"/>
  <c r="R262" i="36"/>
  <c r="AH262" i="36"/>
  <c r="AX262" i="36"/>
  <c r="P262" i="36"/>
  <c r="AF262" i="36"/>
  <c r="AV262" i="36"/>
  <c r="V262" i="36"/>
  <c r="AL262" i="36"/>
  <c r="BB262" i="36"/>
  <c r="BC262" i="36" s="1"/>
  <c r="T262" i="36"/>
  <c r="AJ262" i="36"/>
  <c r="AZ262" i="36"/>
  <c r="J262" i="36"/>
  <c r="Z262" i="36"/>
  <c r="AP262" i="36"/>
  <c r="H262" i="36"/>
  <c r="X262" i="36"/>
  <c r="AN262" i="36"/>
  <c r="N254" i="36"/>
  <c r="AD254" i="36"/>
  <c r="AT254" i="36"/>
  <c r="L254" i="36"/>
  <c r="AB254" i="36"/>
  <c r="AR254" i="36"/>
  <c r="R254" i="36"/>
  <c r="AH254" i="36"/>
  <c r="AX254" i="36"/>
  <c r="P254" i="36"/>
  <c r="AF254" i="36"/>
  <c r="AV254" i="36"/>
  <c r="V254" i="36"/>
  <c r="AL254" i="36"/>
  <c r="BB254" i="36"/>
  <c r="BC254" i="36" s="1"/>
  <c r="T254" i="36"/>
  <c r="AJ254" i="36"/>
  <c r="AZ254" i="36"/>
  <c r="J254" i="36"/>
  <c r="Z254" i="36"/>
  <c r="AP254" i="36"/>
  <c r="H254" i="36"/>
  <c r="X254" i="36"/>
  <c r="AN254" i="36"/>
  <c r="N246" i="36"/>
  <c r="AD246" i="36"/>
  <c r="AT246" i="36"/>
  <c r="L246" i="36"/>
  <c r="AB246" i="36"/>
  <c r="AR246" i="36"/>
  <c r="R246" i="36"/>
  <c r="AH246" i="36"/>
  <c r="AX246" i="36"/>
  <c r="P246" i="36"/>
  <c r="AF246" i="36"/>
  <c r="AV246" i="36"/>
  <c r="V246" i="36"/>
  <c r="AL246" i="36"/>
  <c r="BB246" i="36"/>
  <c r="BC246" i="36" s="1"/>
  <c r="T246" i="36"/>
  <c r="AJ246" i="36"/>
  <c r="AZ246" i="36"/>
  <c r="J246" i="36"/>
  <c r="Z246" i="36"/>
  <c r="AP246" i="36"/>
  <c r="H246" i="36"/>
  <c r="X246" i="36"/>
  <c r="AN246" i="36"/>
  <c r="N238" i="36"/>
  <c r="AD238" i="36"/>
  <c r="AT238" i="36"/>
  <c r="L238" i="36"/>
  <c r="AB238" i="36"/>
  <c r="AR238" i="36"/>
  <c r="R238" i="36"/>
  <c r="AH238" i="36"/>
  <c r="AX238" i="36"/>
  <c r="P238" i="36"/>
  <c r="AF238" i="36"/>
  <c r="AV238" i="36"/>
  <c r="V238" i="36"/>
  <c r="AL238" i="36"/>
  <c r="BB238" i="36"/>
  <c r="BC238" i="36" s="1"/>
  <c r="T238" i="36"/>
  <c r="AJ238" i="36"/>
  <c r="AZ238" i="36"/>
  <c r="J238" i="36"/>
  <c r="Z238" i="36"/>
  <c r="AP238" i="36"/>
  <c r="H238" i="36"/>
  <c r="X238" i="36"/>
  <c r="AN238" i="36"/>
  <c r="N230" i="36"/>
  <c r="AD230" i="36"/>
  <c r="AT230" i="36"/>
  <c r="L230" i="36"/>
  <c r="AB230" i="36"/>
  <c r="AR230" i="36"/>
  <c r="R230" i="36"/>
  <c r="AH230" i="36"/>
  <c r="AX230" i="36"/>
  <c r="P230" i="36"/>
  <c r="AF230" i="36"/>
  <c r="AV230" i="36"/>
  <c r="V230" i="36"/>
  <c r="AL230" i="36"/>
  <c r="BB230" i="36"/>
  <c r="BC230" i="36" s="1"/>
  <c r="T230" i="36"/>
  <c r="AJ230" i="36"/>
  <c r="AZ230" i="36"/>
  <c r="J230" i="36"/>
  <c r="Z230" i="36"/>
  <c r="AP230" i="36"/>
  <c r="H230" i="36"/>
  <c r="X230" i="36"/>
  <c r="AN230" i="36"/>
  <c r="P222" i="36"/>
  <c r="AF222" i="36"/>
  <c r="AV222" i="36"/>
  <c r="N222" i="36"/>
  <c r="AD222" i="36"/>
  <c r="AT222" i="36"/>
  <c r="T222" i="36"/>
  <c r="AJ222" i="36"/>
  <c r="AZ222" i="36"/>
  <c r="R222" i="36"/>
  <c r="AH222" i="36"/>
  <c r="AX222" i="36"/>
  <c r="X222" i="36"/>
  <c r="AN222" i="36"/>
  <c r="H222" i="36"/>
  <c r="V222" i="36"/>
  <c r="AL222" i="36"/>
  <c r="BB222" i="36"/>
  <c r="BC222" i="36" s="1"/>
  <c r="L222" i="36"/>
  <c r="AB222" i="36"/>
  <c r="AR222" i="36"/>
  <c r="J222" i="36"/>
  <c r="Z222" i="36"/>
  <c r="AP222" i="36"/>
  <c r="L214" i="36"/>
  <c r="AB214" i="36"/>
  <c r="AR214" i="36"/>
  <c r="J214" i="36"/>
  <c r="Z214" i="36"/>
  <c r="AP214" i="36"/>
  <c r="P214" i="36"/>
  <c r="AF214" i="36"/>
  <c r="AV214" i="36"/>
  <c r="N214" i="36"/>
  <c r="AD214" i="36"/>
  <c r="AT214" i="36"/>
  <c r="T214" i="36"/>
  <c r="AJ214" i="36"/>
  <c r="AZ214" i="36"/>
  <c r="R214" i="36"/>
  <c r="AH214" i="36"/>
  <c r="AX214" i="36"/>
  <c r="X214" i="36"/>
  <c r="AN214" i="36"/>
  <c r="H214" i="36"/>
  <c r="V214" i="36"/>
  <c r="AL214" i="36"/>
  <c r="BB214" i="36"/>
  <c r="BC214" i="36" s="1"/>
  <c r="V206" i="36"/>
  <c r="AL206" i="36"/>
  <c r="BB206" i="36"/>
  <c r="BC206" i="36" s="1"/>
  <c r="T206" i="36"/>
  <c r="AJ206" i="36"/>
  <c r="AZ206" i="36"/>
  <c r="J206" i="36"/>
  <c r="Z206" i="36"/>
  <c r="AP206" i="36"/>
  <c r="H206" i="36"/>
  <c r="X206" i="36"/>
  <c r="AN206" i="36"/>
  <c r="N206" i="36"/>
  <c r="AD206" i="36"/>
  <c r="AT206" i="36"/>
  <c r="L206" i="36"/>
  <c r="AB206" i="36"/>
  <c r="AR206" i="36"/>
  <c r="R206" i="36"/>
  <c r="AH206" i="36"/>
  <c r="AX206" i="36"/>
  <c r="P206" i="36"/>
  <c r="AF206" i="36"/>
  <c r="AV206" i="36"/>
  <c r="V198" i="36"/>
  <c r="AL198" i="36"/>
  <c r="BB198" i="36"/>
  <c r="BC198" i="36" s="1"/>
  <c r="T198" i="36"/>
  <c r="AJ198" i="36"/>
  <c r="AZ198" i="36"/>
  <c r="J198" i="36"/>
  <c r="Z198" i="36"/>
  <c r="AP198" i="36"/>
  <c r="H198" i="36"/>
  <c r="X198" i="36"/>
  <c r="AN198" i="36"/>
  <c r="N198" i="36"/>
  <c r="AD198" i="36"/>
  <c r="AT198" i="36"/>
  <c r="L198" i="36"/>
  <c r="AB198" i="36"/>
  <c r="AR198" i="36"/>
  <c r="R198" i="36"/>
  <c r="AH198" i="36"/>
  <c r="AX198" i="36"/>
  <c r="P198" i="36"/>
  <c r="AF198" i="36"/>
  <c r="AV198" i="36"/>
  <c r="V190" i="36"/>
  <c r="AL190" i="36"/>
  <c r="BB190" i="36"/>
  <c r="BC190" i="36" s="1"/>
  <c r="T190" i="36"/>
  <c r="AJ190" i="36"/>
  <c r="AZ190" i="36"/>
  <c r="J190" i="36"/>
  <c r="Z190" i="36"/>
  <c r="AP190" i="36"/>
  <c r="H190" i="36"/>
  <c r="X190" i="36"/>
  <c r="AN190" i="36"/>
  <c r="N190" i="36"/>
  <c r="AD190" i="36"/>
  <c r="AT190" i="36"/>
  <c r="L190" i="36"/>
  <c r="AB190" i="36"/>
  <c r="AR190" i="36"/>
  <c r="R190" i="36"/>
  <c r="AH190" i="36"/>
  <c r="AX190" i="36"/>
  <c r="P190" i="36"/>
  <c r="AF190" i="36"/>
  <c r="AV190" i="36"/>
  <c r="V182" i="36"/>
  <c r="AL182" i="36"/>
  <c r="BB182" i="36"/>
  <c r="BC182" i="36" s="1"/>
  <c r="T182" i="36"/>
  <c r="AJ182" i="36"/>
  <c r="AZ182" i="36"/>
  <c r="J182" i="36"/>
  <c r="Z182" i="36"/>
  <c r="AP182" i="36"/>
  <c r="H182" i="36"/>
  <c r="X182" i="36"/>
  <c r="AN182" i="36"/>
  <c r="N182" i="36"/>
  <c r="AD182" i="36"/>
  <c r="AT182" i="36"/>
  <c r="L182" i="36"/>
  <c r="AB182" i="36"/>
  <c r="AR182" i="36"/>
  <c r="R182" i="36"/>
  <c r="AH182" i="36"/>
  <c r="AX182" i="36"/>
  <c r="P182" i="36"/>
  <c r="AF182" i="36"/>
  <c r="AV182" i="36"/>
  <c r="V174" i="36"/>
  <c r="AL174" i="36"/>
  <c r="BB174" i="36"/>
  <c r="BC174" i="36" s="1"/>
  <c r="T174" i="36"/>
  <c r="AJ174" i="36"/>
  <c r="AZ174" i="36"/>
  <c r="J174" i="36"/>
  <c r="Z174" i="36"/>
  <c r="AP174" i="36"/>
  <c r="H174" i="36"/>
  <c r="X174" i="36"/>
  <c r="AN174" i="36"/>
  <c r="N174" i="36"/>
  <c r="AD174" i="36"/>
  <c r="AT174" i="36"/>
  <c r="L174" i="36"/>
  <c r="AB174" i="36"/>
  <c r="AR174" i="36"/>
  <c r="R174" i="36"/>
  <c r="AH174" i="36"/>
  <c r="AX174" i="36"/>
  <c r="P174" i="36"/>
  <c r="AF174" i="36"/>
  <c r="AV174" i="36"/>
  <c r="R166" i="36"/>
  <c r="AH166" i="36"/>
  <c r="AX166" i="36"/>
  <c r="P166" i="36"/>
  <c r="AF166" i="36"/>
  <c r="AV166" i="36"/>
  <c r="V166" i="36"/>
  <c r="AL166" i="36"/>
  <c r="BB166" i="36"/>
  <c r="BC166" i="36" s="1"/>
  <c r="T166" i="36"/>
  <c r="AJ166" i="36"/>
  <c r="AZ166" i="36"/>
  <c r="J166" i="36"/>
  <c r="Z166" i="36"/>
  <c r="AP166" i="36"/>
  <c r="H166" i="36"/>
  <c r="X166" i="36"/>
  <c r="AN166" i="36"/>
  <c r="N166" i="36"/>
  <c r="AD166" i="36"/>
  <c r="AT166" i="36"/>
  <c r="L166" i="36"/>
  <c r="AB166" i="36"/>
  <c r="AR166" i="36"/>
  <c r="R158" i="36"/>
  <c r="AH158" i="36"/>
  <c r="AX158" i="36"/>
  <c r="P158" i="36"/>
  <c r="AF158" i="36"/>
  <c r="AV158" i="36"/>
  <c r="V158" i="36"/>
  <c r="AL158" i="36"/>
  <c r="BB158" i="36"/>
  <c r="BC158" i="36" s="1"/>
  <c r="T158" i="36"/>
  <c r="AJ158" i="36"/>
  <c r="AZ158" i="36"/>
  <c r="J158" i="36"/>
  <c r="Z158" i="36"/>
  <c r="AP158" i="36"/>
  <c r="H158" i="36"/>
  <c r="X158" i="36"/>
  <c r="AN158" i="36"/>
  <c r="N158" i="36"/>
  <c r="AD158" i="36"/>
  <c r="AT158" i="36"/>
  <c r="L158" i="36"/>
  <c r="AB158" i="36"/>
  <c r="AR158" i="36"/>
  <c r="AD150" i="36"/>
  <c r="H150" i="36"/>
  <c r="AT150" i="36"/>
  <c r="AB150" i="36"/>
  <c r="V150" i="36"/>
  <c r="P150" i="36"/>
  <c r="AP150" i="36"/>
  <c r="J150" i="36"/>
  <c r="L150" i="36"/>
  <c r="AL150" i="36"/>
  <c r="AF150" i="36"/>
  <c r="T150" i="36"/>
  <c r="N150" i="36"/>
  <c r="AX150" i="36"/>
  <c r="AN150" i="36"/>
  <c r="BB150" i="36"/>
  <c r="BC150" i="36" s="1"/>
  <c r="AV150" i="36"/>
  <c r="AJ150" i="36"/>
  <c r="R150" i="36"/>
  <c r="Z150" i="36"/>
  <c r="AH150" i="36"/>
  <c r="AR150" i="36"/>
  <c r="AZ150" i="36"/>
  <c r="X150" i="36"/>
  <c r="BB142" i="36"/>
  <c r="BC142" i="36" s="1"/>
  <c r="H142" i="36"/>
  <c r="R142" i="36"/>
  <c r="AD142" i="36"/>
  <c r="AN142" i="36"/>
  <c r="AB142" i="36"/>
  <c r="Z142" i="36"/>
  <c r="J142" i="36"/>
  <c r="AJ142" i="36"/>
  <c r="AT142" i="36"/>
  <c r="T142" i="36"/>
  <c r="AR142" i="36"/>
  <c r="AL142" i="36"/>
  <c r="V142" i="36"/>
  <c r="AZ142" i="36"/>
  <c r="AF142" i="36"/>
  <c r="AV142" i="36"/>
  <c r="N142" i="36"/>
  <c r="AP142" i="36"/>
  <c r="AX142" i="36"/>
  <c r="AH142" i="36"/>
  <c r="P142" i="36"/>
  <c r="X142" i="36"/>
  <c r="L142" i="36"/>
  <c r="N134" i="36"/>
  <c r="J134" i="36"/>
  <c r="AL134" i="36"/>
  <c r="AN134" i="36"/>
  <c r="AR134" i="36"/>
  <c r="AZ134" i="36"/>
  <c r="R134" i="36"/>
  <c r="AD134" i="36"/>
  <c r="Z134" i="36"/>
  <c r="L134" i="36"/>
  <c r="P134" i="36"/>
  <c r="BB134" i="36"/>
  <c r="BC134" i="36" s="1"/>
  <c r="AH134" i="36"/>
  <c r="AT134" i="36"/>
  <c r="AP134" i="36"/>
  <c r="AF134" i="36"/>
  <c r="T134" i="36"/>
  <c r="AB134" i="36"/>
  <c r="AX134" i="36"/>
  <c r="H134" i="36"/>
  <c r="V134" i="36"/>
  <c r="AJ134" i="36"/>
  <c r="X134" i="36"/>
  <c r="AV134" i="36"/>
  <c r="J126" i="36"/>
  <c r="AZ126" i="36"/>
  <c r="P126" i="36"/>
  <c r="N126" i="36"/>
  <c r="R126" i="36"/>
  <c r="AF126" i="36"/>
  <c r="H126" i="36"/>
  <c r="T126" i="36"/>
  <c r="AN126" i="36"/>
  <c r="AR126" i="36"/>
  <c r="AL126" i="36"/>
  <c r="AD126" i="36"/>
  <c r="BB126" i="36"/>
  <c r="BC126" i="36" s="1"/>
  <c r="Z126" i="36"/>
  <c r="X126" i="36"/>
  <c r="L126" i="36"/>
  <c r="AJ126" i="36"/>
  <c r="AB126" i="36"/>
  <c r="V126" i="36"/>
  <c r="AV126" i="36"/>
  <c r="AT126" i="36"/>
  <c r="AX126" i="36"/>
  <c r="AP126" i="36"/>
  <c r="AH126" i="36"/>
  <c r="X114" i="36"/>
  <c r="AN114" i="36"/>
  <c r="H114" i="36"/>
  <c r="V114" i="36"/>
  <c r="AL114" i="36"/>
  <c r="BB114" i="36"/>
  <c r="BC114" i="36" s="1"/>
  <c r="L114" i="36"/>
  <c r="AB114" i="36"/>
  <c r="AR114" i="36"/>
  <c r="J114" i="36"/>
  <c r="Z114" i="36"/>
  <c r="AP114" i="36"/>
  <c r="P114" i="36"/>
  <c r="AF114" i="36"/>
  <c r="AV114" i="36"/>
  <c r="N114" i="36"/>
  <c r="AD114" i="36"/>
  <c r="AT114" i="36"/>
  <c r="T114" i="36"/>
  <c r="AJ114" i="36"/>
  <c r="AZ114" i="36"/>
  <c r="R114" i="36"/>
  <c r="AH114" i="36"/>
  <c r="AX114" i="36"/>
  <c r="X106" i="36"/>
  <c r="AN106" i="36"/>
  <c r="H106" i="36"/>
  <c r="V106" i="36"/>
  <c r="AL106" i="36"/>
  <c r="BB106" i="36"/>
  <c r="BC106" i="36" s="1"/>
  <c r="L106" i="36"/>
  <c r="AB106" i="36"/>
  <c r="AR106" i="36"/>
  <c r="J106" i="36"/>
  <c r="Z106" i="36"/>
  <c r="AP106" i="36"/>
  <c r="P106" i="36"/>
  <c r="AF106" i="36"/>
  <c r="AV106" i="36"/>
  <c r="N106" i="36"/>
  <c r="AD106" i="36"/>
  <c r="AT106" i="36"/>
  <c r="T106" i="36"/>
  <c r="AJ106" i="36"/>
  <c r="AZ106" i="36"/>
  <c r="R106" i="36"/>
  <c r="AH106" i="36"/>
  <c r="AX106" i="36"/>
  <c r="X98" i="36"/>
  <c r="AN98" i="36"/>
  <c r="H98" i="36"/>
  <c r="V98" i="36"/>
  <c r="AL98" i="36"/>
  <c r="BB98" i="36"/>
  <c r="BC98" i="36" s="1"/>
  <c r="L98" i="36"/>
  <c r="AB98" i="36"/>
  <c r="AR98" i="36"/>
  <c r="J98" i="36"/>
  <c r="Z98" i="36"/>
  <c r="AP98" i="36"/>
  <c r="P98" i="36"/>
  <c r="AF98" i="36"/>
  <c r="AV98" i="36"/>
  <c r="N98" i="36"/>
  <c r="AD98" i="36"/>
  <c r="AT98" i="36"/>
  <c r="T98" i="36"/>
  <c r="AJ98" i="36"/>
  <c r="AZ98" i="36"/>
  <c r="R98" i="36"/>
  <c r="AH98" i="36"/>
  <c r="AX98" i="36"/>
  <c r="X90" i="36"/>
  <c r="AN90" i="36"/>
  <c r="H90" i="36"/>
  <c r="V90" i="36"/>
  <c r="AL90" i="36"/>
  <c r="BB90" i="36"/>
  <c r="BC90" i="36" s="1"/>
  <c r="L90" i="36"/>
  <c r="AB90" i="36"/>
  <c r="AR90" i="36"/>
  <c r="J90" i="36"/>
  <c r="Z90" i="36"/>
  <c r="AP90" i="36"/>
  <c r="P90" i="36"/>
  <c r="AF90" i="36"/>
  <c r="AV90" i="36"/>
  <c r="N90" i="36"/>
  <c r="AD90" i="36"/>
  <c r="AT90" i="36"/>
  <c r="T90" i="36"/>
  <c r="AJ90" i="36"/>
  <c r="AZ90" i="36"/>
  <c r="R90" i="36"/>
  <c r="AH90" i="36"/>
  <c r="AX90" i="36"/>
  <c r="X82" i="36"/>
  <c r="AN82" i="36"/>
  <c r="H82" i="36"/>
  <c r="V82" i="36"/>
  <c r="AL82" i="36"/>
  <c r="BB82" i="36"/>
  <c r="BC82" i="36" s="1"/>
  <c r="L82" i="36"/>
  <c r="AB82" i="36"/>
  <c r="AR82" i="36"/>
  <c r="J82" i="36"/>
  <c r="Z82" i="36"/>
  <c r="AP82" i="36"/>
  <c r="P82" i="36"/>
  <c r="AF82" i="36"/>
  <c r="AV82" i="36"/>
  <c r="N82" i="36"/>
  <c r="AD82" i="36"/>
  <c r="AT82" i="36"/>
  <c r="T82" i="36"/>
  <c r="AJ82" i="36"/>
  <c r="AZ82" i="36"/>
  <c r="R82" i="36"/>
  <c r="AH82" i="36"/>
  <c r="AX82" i="36"/>
  <c r="X74" i="36"/>
  <c r="AN74" i="36"/>
  <c r="H74" i="36"/>
  <c r="V74" i="36"/>
  <c r="AL74" i="36"/>
  <c r="BB74" i="36"/>
  <c r="BC74" i="36" s="1"/>
  <c r="L74" i="36"/>
  <c r="AB74" i="36"/>
  <c r="AR74" i="36"/>
  <c r="J74" i="36"/>
  <c r="Z74" i="36"/>
  <c r="AP74" i="36"/>
  <c r="P74" i="36"/>
  <c r="AF74" i="36"/>
  <c r="AV74" i="36"/>
  <c r="N74" i="36"/>
  <c r="AD74" i="36"/>
  <c r="AT74" i="36"/>
  <c r="T74" i="36"/>
  <c r="AJ74" i="36"/>
  <c r="AZ74" i="36"/>
  <c r="R74" i="36"/>
  <c r="AH74" i="36"/>
  <c r="AX74" i="36"/>
  <c r="X66" i="36"/>
  <c r="AN66" i="36"/>
  <c r="H66" i="36"/>
  <c r="V66" i="36"/>
  <c r="AL66" i="36"/>
  <c r="BB66" i="36"/>
  <c r="BC66" i="36" s="1"/>
  <c r="L66" i="36"/>
  <c r="AB66" i="36"/>
  <c r="AR66" i="36"/>
  <c r="J66" i="36"/>
  <c r="Z66" i="36"/>
  <c r="AP66" i="36"/>
  <c r="P66" i="36"/>
  <c r="AF66" i="36"/>
  <c r="AV66" i="36"/>
  <c r="N66" i="36"/>
  <c r="AD66" i="36"/>
  <c r="AT66" i="36"/>
  <c r="T66" i="36"/>
  <c r="AJ66" i="36"/>
  <c r="AZ66" i="36"/>
  <c r="R66" i="36"/>
  <c r="AH66" i="36"/>
  <c r="AX66" i="36"/>
  <c r="X58" i="36"/>
  <c r="AN58" i="36"/>
  <c r="H58" i="36"/>
  <c r="V58" i="36"/>
  <c r="AL58" i="36"/>
  <c r="BB58" i="36"/>
  <c r="BC58" i="36" s="1"/>
  <c r="L58" i="36"/>
  <c r="AB58" i="36"/>
  <c r="AR58" i="36"/>
  <c r="J58" i="36"/>
  <c r="Z58" i="36"/>
  <c r="AP58" i="36"/>
  <c r="P58" i="36"/>
  <c r="AF58" i="36"/>
  <c r="AV58" i="36"/>
  <c r="N58" i="36"/>
  <c r="AD58" i="36"/>
  <c r="AT58" i="36"/>
  <c r="T58" i="36"/>
  <c r="AJ58" i="36"/>
  <c r="AZ58" i="36"/>
  <c r="R58" i="36"/>
  <c r="AH58" i="36"/>
  <c r="AX58" i="36"/>
  <c r="X50" i="36"/>
  <c r="AN50" i="36"/>
  <c r="H50" i="36"/>
  <c r="V50" i="36"/>
  <c r="AL50" i="36"/>
  <c r="BB50" i="36"/>
  <c r="BC50" i="36" s="1"/>
  <c r="L50" i="36"/>
  <c r="AB50" i="36"/>
  <c r="AR50" i="36"/>
  <c r="J50" i="36"/>
  <c r="Z50" i="36"/>
  <c r="AP50" i="36"/>
  <c r="P50" i="36"/>
  <c r="AF50" i="36"/>
  <c r="AV50" i="36"/>
  <c r="N50" i="36"/>
  <c r="AD50" i="36"/>
  <c r="AT50" i="36"/>
  <c r="T50" i="36"/>
  <c r="AJ50" i="36"/>
  <c r="AZ50" i="36"/>
  <c r="R50" i="36"/>
  <c r="AH50" i="36"/>
  <c r="AX50" i="36"/>
  <c r="H42" i="36"/>
  <c r="R42" i="36"/>
  <c r="AP42" i="36"/>
  <c r="V42" i="36"/>
  <c r="AN42" i="36"/>
  <c r="L42" i="36"/>
  <c r="AL42" i="36"/>
  <c r="X42" i="36"/>
  <c r="AV42" i="36"/>
  <c r="AZ42" i="36"/>
  <c r="AT42" i="36"/>
  <c r="Z42" i="36"/>
  <c r="AJ42" i="36"/>
  <c r="AD42" i="36"/>
  <c r="P42" i="36"/>
  <c r="T42" i="36"/>
  <c r="N42" i="36"/>
  <c r="AF42" i="36"/>
  <c r="J42" i="36"/>
  <c r="AX42" i="36"/>
  <c r="AB42" i="36"/>
  <c r="BB42" i="36"/>
  <c r="BC42" i="36" s="1"/>
  <c r="AH42" i="36"/>
  <c r="AR42" i="36"/>
  <c r="AR34" i="36"/>
  <c r="J34" i="36"/>
  <c r="AT34" i="36"/>
  <c r="AN34" i="36"/>
  <c r="AH34" i="36"/>
  <c r="N34" i="36"/>
  <c r="AJ34" i="36"/>
  <c r="H34" i="36"/>
  <c r="AB34" i="36"/>
  <c r="AL34" i="36"/>
  <c r="AF34" i="36"/>
  <c r="Z34" i="36"/>
  <c r="AD34" i="36"/>
  <c r="T34" i="36"/>
  <c r="BB34" i="36"/>
  <c r="BC34" i="36" s="1"/>
  <c r="X34" i="36"/>
  <c r="R34" i="36"/>
  <c r="AX34" i="36"/>
  <c r="L34" i="36"/>
  <c r="AZ34" i="36"/>
  <c r="P34" i="36"/>
  <c r="AV34" i="36"/>
  <c r="AP34" i="36"/>
  <c r="V34" i="36"/>
  <c r="AV26" i="36"/>
  <c r="X26" i="36"/>
  <c r="T26" i="36"/>
  <c r="AX26" i="36"/>
  <c r="AP26" i="36"/>
  <c r="AT26" i="36"/>
  <c r="L26" i="36"/>
  <c r="AN26" i="36"/>
  <c r="AJ26" i="36"/>
  <c r="N26" i="36"/>
  <c r="R26" i="36"/>
  <c r="V26" i="36"/>
  <c r="P26" i="36"/>
  <c r="AB26" i="36"/>
  <c r="H26" i="36"/>
  <c r="AZ26" i="36"/>
  <c r="AH26" i="36"/>
  <c r="AL26" i="36"/>
  <c r="AF26" i="36"/>
  <c r="AR26" i="36"/>
  <c r="J26" i="36"/>
  <c r="AD26" i="36"/>
  <c r="BB26" i="36"/>
  <c r="BC26" i="36" s="1"/>
  <c r="Z26" i="36"/>
  <c r="AR18" i="36"/>
  <c r="AX18" i="36"/>
  <c r="AL18" i="36"/>
  <c r="AD18" i="36"/>
  <c r="Z18" i="36"/>
  <c r="X18" i="36"/>
  <c r="AN18" i="36"/>
  <c r="P18" i="36"/>
  <c r="AV18" i="36"/>
  <c r="AP18" i="36"/>
  <c r="R18" i="36"/>
  <c r="J18" i="36"/>
  <c r="H18" i="36"/>
  <c r="AT18" i="36"/>
  <c r="AH18" i="36"/>
  <c r="V18" i="36"/>
  <c r="BB18" i="36"/>
  <c r="BC18" i="36" s="1"/>
  <c r="AJ18" i="36"/>
  <c r="AB18" i="36"/>
  <c r="L18" i="36"/>
  <c r="T18" i="36"/>
  <c r="AZ18" i="36"/>
  <c r="AF18" i="36"/>
  <c r="N18" i="36"/>
  <c r="AL10" i="36"/>
  <c r="J10" i="36"/>
  <c r="AF10" i="36"/>
  <c r="AN10" i="36"/>
  <c r="AH10" i="36"/>
  <c r="AB10" i="36"/>
  <c r="H10" i="36"/>
  <c r="V10" i="36"/>
  <c r="AX10" i="36"/>
  <c r="Z10" i="36"/>
  <c r="T10" i="36"/>
  <c r="AZ10" i="36"/>
  <c r="N10" i="36"/>
  <c r="BB10" i="36"/>
  <c r="BC10" i="36" s="1"/>
  <c r="L10" i="36"/>
  <c r="AR10" i="36"/>
  <c r="X10" i="36"/>
  <c r="R10" i="36"/>
  <c r="AD10" i="36"/>
  <c r="AT10" i="36"/>
  <c r="AV10" i="36"/>
  <c r="AP10" i="36"/>
  <c r="AJ10" i="36"/>
  <c r="P10" i="36"/>
  <c r="X113" i="36"/>
  <c r="AN113" i="36"/>
  <c r="H113" i="36"/>
  <c r="V113" i="36"/>
  <c r="AL113" i="36"/>
  <c r="BB113" i="36"/>
  <c r="BC113" i="36" s="1"/>
  <c r="P113" i="36"/>
  <c r="AF113" i="36"/>
  <c r="AV113" i="36"/>
  <c r="N113" i="36"/>
  <c r="AD113" i="36"/>
  <c r="AT113" i="36"/>
  <c r="X105" i="36"/>
  <c r="AN105" i="36"/>
  <c r="H105" i="36"/>
  <c r="V105" i="36"/>
  <c r="AL105" i="36"/>
  <c r="BB105" i="36"/>
  <c r="BC105" i="36" s="1"/>
  <c r="P105" i="36"/>
  <c r="AF105" i="36"/>
  <c r="AV105" i="36"/>
  <c r="N105" i="36"/>
  <c r="AD105" i="36"/>
  <c r="AT105" i="36"/>
  <c r="N812" i="36"/>
  <c r="AD812" i="36"/>
  <c r="AT812" i="36"/>
  <c r="AB812" i="36"/>
  <c r="T812" i="36"/>
  <c r="AF812" i="36"/>
  <c r="R812" i="36"/>
  <c r="AH812" i="36"/>
  <c r="AX812" i="36"/>
  <c r="AR812" i="36"/>
  <c r="AJ812" i="36"/>
  <c r="AV812" i="36"/>
  <c r="V812" i="36"/>
  <c r="AL812" i="36"/>
  <c r="BB812" i="36"/>
  <c r="BC812" i="36" s="1"/>
  <c r="X812" i="36"/>
  <c r="AZ812" i="36"/>
  <c r="H812" i="36"/>
  <c r="J812" i="36"/>
  <c r="Z812" i="36"/>
  <c r="AP812" i="36"/>
  <c r="L812" i="36"/>
  <c r="AN812" i="36"/>
  <c r="P812" i="36"/>
  <c r="N808" i="36"/>
  <c r="AD808" i="36"/>
  <c r="AT808" i="36"/>
  <c r="AJ808" i="36"/>
  <c r="AV808" i="36"/>
  <c r="X808" i="36"/>
  <c r="R808" i="36"/>
  <c r="AH808" i="36"/>
  <c r="AX808" i="36"/>
  <c r="AZ808" i="36"/>
  <c r="L808" i="36"/>
  <c r="AN808" i="36"/>
  <c r="V808" i="36"/>
  <c r="AL808" i="36"/>
  <c r="BB808" i="36"/>
  <c r="BC808" i="36" s="1"/>
  <c r="P808" i="36"/>
  <c r="AB808" i="36"/>
  <c r="H808" i="36"/>
  <c r="J808" i="36"/>
  <c r="Z808" i="36"/>
  <c r="AP808" i="36"/>
  <c r="T808" i="36"/>
  <c r="AF808" i="36"/>
  <c r="AR808" i="36"/>
  <c r="X795" i="36"/>
  <c r="AN795" i="36"/>
  <c r="N795" i="36"/>
  <c r="Z795" i="36"/>
  <c r="BB795" i="36"/>
  <c r="BC795" i="36" s="1"/>
  <c r="H795" i="36"/>
  <c r="L795" i="36"/>
  <c r="AB795" i="36"/>
  <c r="AR795" i="36"/>
  <c r="AD795" i="36"/>
  <c r="AP795" i="36"/>
  <c r="AX795" i="36"/>
  <c r="P795" i="36"/>
  <c r="AF795" i="36"/>
  <c r="AV795" i="36"/>
  <c r="AT795" i="36"/>
  <c r="V795" i="36"/>
  <c r="R795" i="36"/>
  <c r="T795" i="36"/>
  <c r="AJ795" i="36"/>
  <c r="AZ795" i="36"/>
  <c r="J795" i="36"/>
  <c r="AL795" i="36"/>
  <c r="AH795" i="36"/>
  <c r="R797" i="36"/>
  <c r="AH797" i="36"/>
  <c r="AX797" i="36"/>
  <c r="AV797" i="36"/>
  <c r="X797" i="36"/>
  <c r="AZ797" i="36"/>
  <c r="V797" i="36"/>
  <c r="AL797" i="36"/>
  <c r="BB797" i="36"/>
  <c r="BC797" i="36" s="1"/>
  <c r="L797" i="36"/>
  <c r="AN797" i="36"/>
  <c r="H797" i="36"/>
  <c r="J797" i="36"/>
  <c r="Z797" i="36"/>
  <c r="AP797" i="36"/>
  <c r="P797" i="36"/>
  <c r="AB797" i="36"/>
  <c r="T797" i="36"/>
  <c r="N797" i="36"/>
  <c r="AD797" i="36"/>
  <c r="AT797" i="36"/>
  <c r="AF797" i="36"/>
  <c r="AR797" i="36"/>
  <c r="AJ797" i="36"/>
  <c r="R781" i="36"/>
  <c r="AH781" i="36"/>
  <c r="AX781" i="36"/>
  <c r="AV781" i="36"/>
  <c r="X781" i="36"/>
  <c r="T781" i="36"/>
  <c r="V781" i="36"/>
  <c r="AL781" i="36"/>
  <c r="BB781" i="36"/>
  <c r="BC781" i="36" s="1"/>
  <c r="L781" i="36"/>
  <c r="AN781" i="36"/>
  <c r="H781" i="36"/>
  <c r="J781" i="36"/>
  <c r="Z781" i="36"/>
  <c r="AP781" i="36"/>
  <c r="P781" i="36"/>
  <c r="AB781" i="36"/>
  <c r="AJ781" i="36"/>
  <c r="N781" i="36"/>
  <c r="AD781" i="36"/>
  <c r="AT781" i="36"/>
  <c r="AF781" i="36"/>
  <c r="AR781" i="36"/>
  <c r="AZ781" i="36"/>
  <c r="T749" i="36"/>
  <c r="AJ749" i="36"/>
  <c r="AZ749" i="36"/>
  <c r="V749" i="36"/>
  <c r="AL749" i="36"/>
  <c r="BB749" i="36"/>
  <c r="BC749" i="36" s="1"/>
  <c r="X749" i="36"/>
  <c r="AN749" i="36"/>
  <c r="J749" i="36"/>
  <c r="Z749" i="36"/>
  <c r="AP749" i="36"/>
  <c r="H749" i="36"/>
  <c r="L749" i="36"/>
  <c r="AB749" i="36"/>
  <c r="AR749" i="36"/>
  <c r="N749" i="36"/>
  <c r="AD749" i="36"/>
  <c r="AT749" i="36"/>
  <c r="P749" i="36"/>
  <c r="AF749" i="36"/>
  <c r="AV749" i="36"/>
  <c r="R749" i="36"/>
  <c r="AH749" i="36"/>
  <c r="AX749" i="36"/>
  <c r="R743" i="36"/>
  <c r="AH743" i="36"/>
  <c r="AX743" i="36"/>
  <c r="T743" i="36"/>
  <c r="AJ743" i="36"/>
  <c r="AZ743" i="36"/>
  <c r="V743" i="36"/>
  <c r="AL743" i="36"/>
  <c r="BB743" i="36"/>
  <c r="BC743" i="36" s="1"/>
  <c r="X743" i="36"/>
  <c r="AN743" i="36"/>
  <c r="H743" i="36"/>
  <c r="J743" i="36"/>
  <c r="Z743" i="36"/>
  <c r="AP743" i="36"/>
  <c r="L743" i="36"/>
  <c r="AB743" i="36"/>
  <c r="AR743" i="36"/>
  <c r="N743" i="36"/>
  <c r="AD743" i="36"/>
  <c r="AT743" i="36"/>
  <c r="P743" i="36"/>
  <c r="AF743" i="36"/>
  <c r="AV743" i="36"/>
  <c r="R711" i="36"/>
  <c r="AH711" i="36"/>
  <c r="AX711" i="36"/>
  <c r="T711" i="36"/>
  <c r="AJ711" i="36"/>
  <c r="AZ711" i="36"/>
  <c r="V711" i="36"/>
  <c r="AL711" i="36"/>
  <c r="BB711" i="36"/>
  <c r="BC711" i="36" s="1"/>
  <c r="X711" i="36"/>
  <c r="AN711" i="36"/>
  <c r="H711" i="36"/>
  <c r="J711" i="36"/>
  <c r="Z711" i="36"/>
  <c r="AP711" i="36"/>
  <c r="L711" i="36"/>
  <c r="AB711" i="36"/>
  <c r="AR711" i="36"/>
  <c r="N711" i="36"/>
  <c r="AD711" i="36"/>
  <c r="AT711" i="36"/>
  <c r="P711" i="36"/>
  <c r="AF711" i="36"/>
  <c r="AV711" i="36"/>
  <c r="N820" i="36"/>
  <c r="AD820" i="36"/>
  <c r="AT820" i="36"/>
  <c r="AB820" i="36"/>
  <c r="T820" i="36"/>
  <c r="AV820" i="36"/>
  <c r="R820" i="36"/>
  <c r="AH820" i="36"/>
  <c r="AX820" i="36"/>
  <c r="AR820" i="36"/>
  <c r="AJ820" i="36"/>
  <c r="P820" i="36"/>
  <c r="V820" i="36"/>
  <c r="AL820" i="36"/>
  <c r="BB820" i="36"/>
  <c r="BC820" i="36" s="1"/>
  <c r="X820" i="36"/>
  <c r="AZ820" i="36"/>
  <c r="H820" i="36"/>
  <c r="J820" i="36"/>
  <c r="Z820" i="36"/>
  <c r="AP820" i="36"/>
  <c r="L820" i="36"/>
  <c r="AN820" i="36"/>
  <c r="AF820" i="36"/>
  <c r="L737" i="36"/>
  <c r="AB737" i="36"/>
  <c r="AR737" i="36"/>
  <c r="N737" i="36"/>
  <c r="AD737" i="36"/>
  <c r="AT737" i="36"/>
  <c r="P737" i="36"/>
  <c r="AF737" i="36"/>
  <c r="AV737" i="36"/>
  <c r="R737" i="36"/>
  <c r="AH737" i="36"/>
  <c r="AX737" i="36"/>
  <c r="T737" i="36"/>
  <c r="AJ737" i="36"/>
  <c r="AZ737" i="36"/>
  <c r="V737" i="36"/>
  <c r="AL737" i="36"/>
  <c r="BB737" i="36"/>
  <c r="BC737" i="36" s="1"/>
  <c r="X737" i="36"/>
  <c r="AN737" i="36"/>
  <c r="J737" i="36"/>
  <c r="Z737" i="36"/>
  <c r="AP737" i="36"/>
  <c r="H737" i="36"/>
  <c r="BB699" i="36"/>
  <c r="BC699" i="36" s="1"/>
  <c r="AD699" i="36"/>
  <c r="V699" i="36"/>
  <c r="P699" i="36"/>
  <c r="AL699" i="36"/>
  <c r="H699" i="36"/>
  <c r="AT699" i="36"/>
  <c r="J699" i="36"/>
  <c r="AV699" i="36"/>
  <c r="AP699" i="36"/>
  <c r="AB699" i="36"/>
  <c r="L699" i="36"/>
  <c r="T699" i="36"/>
  <c r="AX699" i="36"/>
  <c r="AN699" i="36"/>
  <c r="AH699" i="36"/>
  <c r="Z699" i="36"/>
  <c r="N699" i="36"/>
  <c r="AJ699" i="36"/>
  <c r="AF699" i="36"/>
  <c r="X699" i="36"/>
  <c r="R699" i="36"/>
  <c r="AZ699" i="36"/>
  <c r="AR699" i="36"/>
  <c r="V804" i="36"/>
  <c r="AL804" i="36"/>
  <c r="BB804" i="36"/>
  <c r="BC804" i="36" s="1"/>
  <c r="X804" i="36"/>
  <c r="AZ804" i="36"/>
  <c r="H804" i="36"/>
  <c r="J804" i="36"/>
  <c r="Z804" i="36"/>
  <c r="AP804" i="36"/>
  <c r="L804" i="36"/>
  <c r="AN804" i="36"/>
  <c r="P804" i="36"/>
  <c r="N804" i="36"/>
  <c r="AD804" i="36"/>
  <c r="AT804" i="36"/>
  <c r="AB804" i="36"/>
  <c r="T804" i="36"/>
  <c r="AF804" i="36"/>
  <c r="R804" i="36"/>
  <c r="AH804" i="36"/>
  <c r="AX804" i="36"/>
  <c r="AR804" i="36"/>
  <c r="AJ804" i="36"/>
  <c r="AV804" i="36"/>
  <c r="X826" i="36"/>
  <c r="AN826" i="36"/>
  <c r="J826" i="36"/>
  <c r="Z826" i="36"/>
  <c r="AP826" i="36"/>
  <c r="H826" i="36"/>
  <c r="L826" i="36"/>
  <c r="AB826" i="36"/>
  <c r="AR826" i="36"/>
  <c r="N826" i="36"/>
  <c r="AD826" i="36"/>
  <c r="AT826" i="36"/>
  <c r="P826" i="36"/>
  <c r="AF826" i="36"/>
  <c r="AV826" i="36"/>
  <c r="R826" i="36"/>
  <c r="AH826" i="36"/>
  <c r="AX826" i="36"/>
  <c r="T826" i="36"/>
  <c r="AJ826" i="36"/>
  <c r="AZ826" i="36"/>
  <c r="V826" i="36"/>
  <c r="AL826" i="36"/>
  <c r="BB826" i="36"/>
  <c r="BC826" i="36" s="1"/>
  <c r="L721" i="36"/>
  <c r="AB721" i="36"/>
  <c r="AR721" i="36"/>
  <c r="N721" i="36"/>
  <c r="AD721" i="36"/>
  <c r="AT721" i="36"/>
  <c r="P721" i="36"/>
  <c r="AF721" i="36"/>
  <c r="AV721" i="36"/>
  <c r="R721" i="36"/>
  <c r="AH721" i="36"/>
  <c r="AX721" i="36"/>
  <c r="T721" i="36"/>
  <c r="AJ721" i="36"/>
  <c r="AZ721" i="36"/>
  <c r="V721" i="36"/>
  <c r="AL721" i="36"/>
  <c r="BB721" i="36"/>
  <c r="BC721" i="36" s="1"/>
  <c r="X721" i="36"/>
  <c r="AN721" i="36"/>
  <c r="J721" i="36"/>
  <c r="Z721" i="36"/>
  <c r="AP721" i="36"/>
  <c r="H721" i="36"/>
  <c r="R723" i="36"/>
  <c r="AH723" i="36"/>
  <c r="AX723" i="36"/>
  <c r="T723" i="36"/>
  <c r="AJ723" i="36"/>
  <c r="AZ723" i="36"/>
  <c r="V723" i="36"/>
  <c r="AL723" i="36"/>
  <c r="BB723" i="36"/>
  <c r="BC723" i="36" s="1"/>
  <c r="X723" i="36"/>
  <c r="AN723" i="36"/>
  <c r="H723" i="36"/>
  <c r="J723" i="36"/>
  <c r="Z723" i="36"/>
  <c r="AP723" i="36"/>
  <c r="L723" i="36"/>
  <c r="AB723" i="36"/>
  <c r="AR723" i="36"/>
  <c r="N723" i="36"/>
  <c r="AD723" i="36"/>
  <c r="AT723" i="36"/>
  <c r="P723" i="36"/>
  <c r="AF723" i="36"/>
  <c r="AV723" i="36"/>
  <c r="L745" i="36"/>
  <c r="AB745" i="36"/>
  <c r="AR745" i="36"/>
  <c r="N745" i="36"/>
  <c r="AD745" i="36"/>
  <c r="AT745" i="36"/>
  <c r="P745" i="36"/>
  <c r="AF745" i="36"/>
  <c r="AV745" i="36"/>
  <c r="R745" i="36"/>
  <c r="AH745" i="36"/>
  <c r="AX745" i="36"/>
  <c r="T745" i="36"/>
  <c r="AJ745" i="36"/>
  <c r="AZ745" i="36"/>
  <c r="V745" i="36"/>
  <c r="AL745" i="36"/>
  <c r="BB745" i="36"/>
  <c r="BC745" i="36" s="1"/>
  <c r="X745" i="36"/>
  <c r="AN745" i="36"/>
  <c r="J745" i="36"/>
  <c r="Z745" i="36"/>
  <c r="AP745" i="36"/>
  <c r="H745" i="36"/>
  <c r="T1446" i="36"/>
  <c r="AJ1446" i="36"/>
  <c r="AZ1446" i="36"/>
  <c r="V1446" i="36"/>
  <c r="AL1446" i="36"/>
  <c r="BB1446" i="36"/>
  <c r="BC1446" i="36" s="1"/>
  <c r="X1446" i="36"/>
  <c r="AN1446" i="36"/>
  <c r="J1446" i="36"/>
  <c r="Z1446" i="36"/>
  <c r="AP1446" i="36"/>
  <c r="H1446" i="36"/>
  <c r="L1446" i="36"/>
  <c r="AB1446" i="36"/>
  <c r="AR1446" i="36"/>
  <c r="N1446" i="36"/>
  <c r="AD1446" i="36"/>
  <c r="AT1446" i="36"/>
  <c r="P1446" i="36"/>
  <c r="AF1446" i="36"/>
  <c r="AV1446" i="36"/>
  <c r="R1446" i="36"/>
  <c r="AH1446" i="36"/>
  <c r="AX1446" i="36"/>
  <c r="R1456" i="36"/>
  <c r="AH1456" i="36"/>
  <c r="AX1456" i="36"/>
  <c r="T1456" i="36"/>
  <c r="AJ1456" i="36"/>
  <c r="AZ1456" i="36"/>
  <c r="V1456" i="36"/>
  <c r="AL1456" i="36"/>
  <c r="BB1456" i="36"/>
  <c r="BC1456" i="36" s="1"/>
  <c r="X1456" i="36"/>
  <c r="AN1456" i="36"/>
  <c r="H1456" i="36"/>
  <c r="J1456" i="36"/>
  <c r="Z1456" i="36"/>
  <c r="AP1456" i="36"/>
  <c r="L1456" i="36"/>
  <c r="AB1456" i="36"/>
  <c r="AR1456" i="36"/>
  <c r="N1456" i="36"/>
  <c r="AD1456" i="36"/>
  <c r="AT1456" i="36"/>
  <c r="P1456" i="36"/>
  <c r="AF1456" i="36"/>
  <c r="AV1456" i="36"/>
  <c r="J1213" i="36"/>
  <c r="Z1213" i="36"/>
  <c r="AP1213" i="36"/>
  <c r="L1213" i="36"/>
  <c r="AB1213" i="36"/>
  <c r="AR1213" i="36"/>
  <c r="N1213" i="36"/>
  <c r="AD1213" i="36"/>
  <c r="AT1213" i="36"/>
  <c r="P1213" i="36"/>
  <c r="AF1213" i="36"/>
  <c r="AV1213" i="36"/>
  <c r="R1213" i="36"/>
  <c r="AH1213" i="36"/>
  <c r="AX1213" i="36"/>
  <c r="T1213" i="36"/>
  <c r="AJ1213" i="36"/>
  <c r="AZ1213" i="36"/>
  <c r="V1213" i="36"/>
  <c r="AL1213" i="36"/>
  <c r="BB1213" i="36"/>
  <c r="BC1213" i="36" s="1"/>
  <c r="X1213" i="36"/>
  <c r="AN1213" i="36"/>
  <c r="H1213" i="36"/>
  <c r="J1165" i="36"/>
  <c r="Z1165" i="36"/>
  <c r="AP1165" i="36"/>
  <c r="L1165" i="36"/>
  <c r="AB1165" i="36"/>
  <c r="AR1165" i="36"/>
  <c r="N1165" i="36"/>
  <c r="AD1165" i="36"/>
  <c r="AT1165" i="36"/>
  <c r="P1165" i="36"/>
  <c r="AF1165" i="36"/>
  <c r="AV1165" i="36"/>
  <c r="R1165" i="36"/>
  <c r="AH1165" i="36"/>
  <c r="AX1165" i="36"/>
  <c r="T1165" i="36"/>
  <c r="AJ1165" i="36"/>
  <c r="AZ1165" i="36"/>
  <c r="V1165" i="36"/>
  <c r="AL1165" i="36"/>
  <c r="BB1165" i="36"/>
  <c r="BC1165" i="36" s="1"/>
  <c r="X1165" i="36"/>
  <c r="AN1165" i="36"/>
  <c r="H1165" i="36"/>
  <c r="J1225" i="36"/>
  <c r="Z1225" i="36"/>
  <c r="AP1225" i="36"/>
  <c r="L1225" i="36"/>
  <c r="AB1225" i="36"/>
  <c r="AR1225" i="36"/>
  <c r="N1225" i="36"/>
  <c r="AD1225" i="36"/>
  <c r="AT1225" i="36"/>
  <c r="P1225" i="36"/>
  <c r="AF1225" i="36"/>
  <c r="AV1225" i="36"/>
  <c r="R1225" i="36"/>
  <c r="AH1225" i="36"/>
  <c r="AX1225" i="36"/>
  <c r="T1225" i="36"/>
  <c r="AJ1225" i="36"/>
  <c r="AZ1225" i="36"/>
  <c r="V1225" i="36"/>
  <c r="AL1225" i="36"/>
  <c r="BB1225" i="36"/>
  <c r="BC1225" i="36" s="1"/>
  <c r="X1225" i="36"/>
  <c r="AN1225" i="36"/>
  <c r="H1225" i="36"/>
  <c r="N1204" i="36"/>
  <c r="AD1204" i="36"/>
  <c r="AT1204" i="36"/>
  <c r="P1204" i="36"/>
  <c r="AF1204" i="36"/>
  <c r="AV1204" i="36"/>
  <c r="R1204" i="36"/>
  <c r="AH1204" i="36"/>
  <c r="AX1204" i="36"/>
  <c r="T1204" i="36"/>
  <c r="AJ1204" i="36"/>
  <c r="AZ1204" i="36"/>
  <c r="V1204" i="36"/>
  <c r="AL1204" i="36"/>
  <c r="BB1204" i="36"/>
  <c r="BC1204" i="36" s="1"/>
  <c r="X1204" i="36"/>
  <c r="AN1204" i="36"/>
  <c r="H1204" i="36"/>
  <c r="J1204" i="36"/>
  <c r="Z1204" i="36"/>
  <c r="AP1204" i="36"/>
  <c r="L1204" i="36"/>
  <c r="AB1204" i="36"/>
  <c r="AR1204" i="36"/>
  <c r="P1188" i="36"/>
  <c r="AF1188" i="36"/>
  <c r="AV1188" i="36"/>
  <c r="AP1188" i="36"/>
  <c r="R1188" i="36"/>
  <c r="AD1188" i="36"/>
  <c r="T1188" i="36"/>
  <c r="AJ1188" i="36"/>
  <c r="AZ1188" i="36"/>
  <c r="V1188" i="36"/>
  <c r="AH1188" i="36"/>
  <c r="AT1188" i="36"/>
  <c r="X1188" i="36"/>
  <c r="AN1188" i="36"/>
  <c r="J1188" i="36"/>
  <c r="AL1188" i="36"/>
  <c r="AX1188" i="36"/>
  <c r="H1188" i="36"/>
  <c r="L1188" i="36"/>
  <c r="AB1188" i="36"/>
  <c r="AR1188" i="36"/>
  <c r="Z1188" i="36"/>
  <c r="BB1188" i="36"/>
  <c r="BC1188" i="36" s="1"/>
  <c r="N1188" i="36"/>
  <c r="P1172" i="36"/>
  <c r="AF1172" i="36"/>
  <c r="AV1172" i="36"/>
  <c r="AP1172" i="36"/>
  <c r="R1172" i="36"/>
  <c r="AD1172" i="36"/>
  <c r="T1172" i="36"/>
  <c r="AJ1172" i="36"/>
  <c r="AZ1172" i="36"/>
  <c r="V1172" i="36"/>
  <c r="AH1172" i="36"/>
  <c r="AT1172" i="36"/>
  <c r="X1172" i="36"/>
  <c r="AN1172" i="36"/>
  <c r="J1172" i="36"/>
  <c r="AL1172" i="36"/>
  <c r="AX1172" i="36"/>
  <c r="H1172" i="36"/>
  <c r="L1172" i="36"/>
  <c r="AB1172" i="36"/>
  <c r="AR1172" i="36"/>
  <c r="Z1172" i="36"/>
  <c r="BB1172" i="36"/>
  <c r="BC1172" i="36" s="1"/>
  <c r="N1172" i="36"/>
  <c r="T1163" i="36"/>
  <c r="AJ1163" i="36"/>
  <c r="AZ1163" i="36"/>
  <c r="V1163" i="36"/>
  <c r="AL1163" i="36"/>
  <c r="BB1163" i="36"/>
  <c r="BC1163" i="36" s="1"/>
  <c r="X1163" i="36"/>
  <c r="AN1163" i="36"/>
  <c r="J1163" i="36"/>
  <c r="Z1163" i="36"/>
  <c r="AP1163" i="36"/>
  <c r="H1163" i="36"/>
  <c r="L1163" i="36"/>
  <c r="AB1163" i="36"/>
  <c r="AR1163" i="36"/>
  <c r="N1163" i="36"/>
  <c r="AD1163" i="36"/>
  <c r="AT1163" i="36"/>
  <c r="P1163" i="36"/>
  <c r="AF1163" i="36"/>
  <c r="AV1163" i="36"/>
  <c r="R1163" i="36"/>
  <c r="AH1163" i="36"/>
  <c r="AX1163" i="36"/>
  <c r="J1153" i="36"/>
  <c r="AX1153" i="36"/>
  <c r="BB1153" i="36"/>
  <c r="AN1153" i="36"/>
  <c r="AH1153" i="36"/>
  <c r="T1153" i="36"/>
  <c r="AD1153" i="36"/>
  <c r="R1153" i="36"/>
  <c r="V1153" i="36"/>
  <c r="AT1153" i="36"/>
  <c r="AF1153" i="36"/>
  <c r="Z1153" i="36"/>
  <c r="AR1153" i="36"/>
  <c r="AV1153" i="36"/>
  <c r="AJ1153" i="36"/>
  <c r="N1153" i="36"/>
  <c r="AL1153" i="36"/>
  <c r="X1153" i="36"/>
  <c r="BC1153" i="36"/>
  <c r="L1153" i="36"/>
  <c r="P1153" i="36"/>
  <c r="AP1153" i="36"/>
  <c r="AB1153" i="36"/>
  <c r="AZ1153" i="36"/>
  <c r="H1153" i="36"/>
  <c r="V1162" i="36"/>
  <c r="AL1162" i="36"/>
  <c r="BB1162" i="36"/>
  <c r="BC1162" i="36" s="1"/>
  <c r="X1162" i="36"/>
  <c r="AZ1162" i="36"/>
  <c r="H1162" i="36"/>
  <c r="J1162" i="36"/>
  <c r="Z1162" i="36"/>
  <c r="AP1162" i="36"/>
  <c r="L1162" i="36"/>
  <c r="AN1162" i="36"/>
  <c r="P1162" i="36"/>
  <c r="N1162" i="36"/>
  <c r="AD1162" i="36"/>
  <c r="AT1162" i="36"/>
  <c r="AB1162" i="36"/>
  <c r="T1162" i="36"/>
  <c r="AF1162" i="36"/>
  <c r="R1162" i="36"/>
  <c r="AH1162" i="36"/>
  <c r="AX1162" i="36"/>
  <c r="AR1162" i="36"/>
  <c r="AJ1162" i="36"/>
  <c r="AV1162" i="36"/>
  <c r="X1198" i="36"/>
  <c r="AN1198" i="36"/>
  <c r="J1198" i="36"/>
  <c r="Z1198" i="36"/>
  <c r="AP1198" i="36"/>
  <c r="H1198" i="36"/>
  <c r="L1198" i="36"/>
  <c r="AB1198" i="36"/>
  <c r="AR1198" i="36"/>
  <c r="N1198" i="36"/>
  <c r="AD1198" i="36"/>
  <c r="AT1198" i="36"/>
  <c r="P1198" i="36"/>
  <c r="AF1198" i="36"/>
  <c r="AV1198" i="36"/>
  <c r="R1198" i="36"/>
  <c r="AH1198" i="36"/>
  <c r="AX1198" i="36"/>
  <c r="T1198" i="36"/>
  <c r="AJ1198" i="36"/>
  <c r="AZ1198" i="36"/>
  <c r="V1198" i="36"/>
  <c r="AL1198" i="36"/>
  <c r="BB1198" i="36"/>
  <c r="BC1198" i="36" s="1"/>
  <c r="V1182" i="36"/>
  <c r="AL1182" i="36"/>
  <c r="BB1182" i="36"/>
  <c r="BC1182" i="36" s="1"/>
  <c r="L1182" i="36"/>
  <c r="AN1182" i="36"/>
  <c r="H1182" i="36"/>
  <c r="P1182" i="36"/>
  <c r="AB1182" i="36"/>
  <c r="T1182" i="36"/>
  <c r="AT1182" i="36"/>
  <c r="AF1182" i="36"/>
  <c r="AR1182" i="36"/>
  <c r="AJ1182" i="36"/>
  <c r="AH1182" i="36"/>
  <c r="AX1182" i="36"/>
  <c r="AV1182" i="36"/>
  <c r="X1182" i="36"/>
  <c r="AZ1182" i="36"/>
  <c r="Z1152" i="36"/>
  <c r="T1152" i="36"/>
  <c r="P1152" i="36"/>
  <c r="L1152" i="36"/>
  <c r="N1152" i="36"/>
  <c r="AL1152" i="36"/>
  <c r="X1152" i="36"/>
  <c r="AX1152" i="36"/>
  <c r="BB1152" i="36"/>
  <c r="BC1152" i="36" s="1"/>
  <c r="AP1152" i="36"/>
  <c r="AJ1152" i="36"/>
  <c r="H1152" i="36"/>
  <c r="J1152" i="36"/>
  <c r="AD1152" i="36"/>
  <c r="R1152" i="36"/>
  <c r="V1152" i="36"/>
  <c r="AN1152" i="36"/>
  <c r="AH1152" i="36"/>
  <c r="AB1152" i="36"/>
  <c r="AZ1152" i="36"/>
  <c r="AV1152" i="36"/>
  <c r="AR1152" i="36"/>
  <c r="AT1152" i="36"/>
  <c r="AF1152" i="36"/>
  <c r="J1217" i="36"/>
  <c r="Z1217" i="36"/>
  <c r="AP1217" i="36"/>
  <c r="L1217" i="36"/>
  <c r="AB1217" i="36"/>
  <c r="AR1217" i="36"/>
  <c r="N1217" i="36"/>
  <c r="AD1217" i="36"/>
  <c r="AT1217" i="36"/>
  <c r="P1217" i="36"/>
  <c r="AF1217" i="36"/>
  <c r="AV1217" i="36"/>
  <c r="R1217" i="36"/>
  <c r="AH1217" i="36"/>
  <c r="AX1217" i="36"/>
  <c r="T1217" i="36"/>
  <c r="AJ1217" i="36"/>
  <c r="AZ1217" i="36"/>
  <c r="V1217" i="36"/>
  <c r="AL1217" i="36"/>
  <c r="BB1217" i="36"/>
  <c r="BC1217" i="36" s="1"/>
  <c r="X1217" i="36"/>
  <c r="AN1217" i="36"/>
  <c r="H1217" i="36"/>
  <c r="L1177" i="36"/>
  <c r="AB1177" i="36"/>
  <c r="AR1177" i="36"/>
  <c r="Z1177" i="36"/>
  <c r="BB1177" i="36"/>
  <c r="BC1177" i="36" s="1"/>
  <c r="N1177" i="36"/>
  <c r="P1177" i="36"/>
  <c r="AF1177" i="36"/>
  <c r="AV1177" i="36"/>
  <c r="AP1177" i="36"/>
  <c r="R1177" i="36"/>
  <c r="AD1177" i="36"/>
  <c r="T1177" i="36"/>
  <c r="AJ1177" i="36"/>
  <c r="AZ1177" i="36"/>
  <c r="V1177" i="36"/>
  <c r="AH1177" i="36"/>
  <c r="AT1177" i="36"/>
  <c r="X1177" i="36"/>
  <c r="AN1177" i="36"/>
  <c r="J1177" i="36"/>
  <c r="AL1177" i="36"/>
  <c r="AX1177" i="36"/>
  <c r="H1177" i="36"/>
  <c r="X1194" i="36"/>
  <c r="AN1194" i="36"/>
  <c r="J1194" i="36"/>
  <c r="Z1194" i="36"/>
  <c r="AP1194" i="36"/>
  <c r="H1194" i="36"/>
  <c r="L1194" i="36"/>
  <c r="AB1194" i="36"/>
  <c r="AR1194" i="36"/>
  <c r="N1194" i="36"/>
  <c r="AD1194" i="36"/>
  <c r="AT1194" i="36"/>
  <c r="P1194" i="36"/>
  <c r="AF1194" i="36"/>
  <c r="AV1194" i="36"/>
  <c r="R1194" i="36"/>
  <c r="AH1194" i="36"/>
  <c r="AX1194" i="36"/>
  <c r="T1194" i="36"/>
  <c r="AJ1194" i="36"/>
  <c r="AZ1194" i="36"/>
  <c r="V1194" i="36"/>
  <c r="AL1194" i="36"/>
  <c r="BB1194" i="36"/>
  <c r="BC1194" i="36" s="1"/>
  <c r="P1168" i="36"/>
  <c r="AF1168" i="36"/>
  <c r="AV1168" i="36"/>
  <c r="AT1168" i="36"/>
  <c r="V1168" i="36"/>
  <c r="AH1168" i="36"/>
  <c r="T1168" i="36"/>
  <c r="AJ1168" i="36"/>
  <c r="AZ1168" i="36"/>
  <c r="J1168" i="36"/>
  <c r="AL1168" i="36"/>
  <c r="AX1168" i="36"/>
  <c r="X1168" i="36"/>
  <c r="AN1168" i="36"/>
  <c r="N1168" i="36"/>
  <c r="Z1168" i="36"/>
  <c r="BB1168" i="36"/>
  <c r="BC1168" i="36" s="1"/>
  <c r="H1168" i="36"/>
  <c r="L1168" i="36"/>
  <c r="AB1168" i="36"/>
  <c r="AR1168" i="36"/>
  <c r="AD1168" i="36"/>
  <c r="AP1168" i="36"/>
  <c r="R1168" i="36"/>
  <c r="R1175" i="36"/>
  <c r="AH1175" i="36"/>
  <c r="AX1175" i="36"/>
  <c r="AZ1175" i="36"/>
  <c r="L1175" i="36"/>
  <c r="AN1175" i="36"/>
  <c r="V1175" i="36"/>
  <c r="AL1175" i="36"/>
  <c r="BB1175" i="36"/>
  <c r="BC1175" i="36" s="1"/>
  <c r="P1175" i="36"/>
  <c r="AB1175" i="36"/>
  <c r="H1175" i="36"/>
  <c r="J1175" i="36"/>
  <c r="Z1175" i="36"/>
  <c r="AP1175" i="36"/>
  <c r="T1175" i="36"/>
  <c r="AF1175" i="36"/>
  <c r="AR1175" i="36"/>
  <c r="N1175" i="36"/>
  <c r="AD1175" i="36"/>
  <c r="AT1175" i="36"/>
  <c r="AJ1175" i="36"/>
  <c r="AV1175" i="36"/>
  <c r="X1175" i="36"/>
  <c r="T634" i="36"/>
  <c r="AJ634" i="36"/>
  <c r="AZ634" i="36"/>
  <c r="V634" i="36"/>
  <c r="AH634" i="36"/>
  <c r="AT634" i="36"/>
  <c r="X634" i="36"/>
  <c r="AN634" i="36"/>
  <c r="J634" i="36"/>
  <c r="AL634" i="36"/>
  <c r="AX634" i="36"/>
  <c r="H634" i="36"/>
  <c r="L634" i="36"/>
  <c r="AB634" i="36"/>
  <c r="AR634" i="36"/>
  <c r="Z634" i="36"/>
  <c r="BB634" i="36"/>
  <c r="BC634" i="36" s="1"/>
  <c r="N634" i="36"/>
  <c r="P634" i="36"/>
  <c r="AF634" i="36"/>
  <c r="AV634" i="36"/>
  <c r="AP634" i="36"/>
  <c r="R634" i="36"/>
  <c r="AD634" i="36"/>
  <c r="V685" i="36"/>
  <c r="AL685" i="36"/>
  <c r="BB685" i="36"/>
  <c r="BC685" i="36" s="1"/>
  <c r="T685" i="36"/>
  <c r="AJ685" i="36"/>
  <c r="AZ685" i="36"/>
  <c r="J685" i="36"/>
  <c r="Z685" i="36"/>
  <c r="AP685" i="36"/>
  <c r="X685" i="36"/>
  <c r="AN685" i="36"/>
  <c r="H685" i="36"/>
  <c r="N685" i="36"/>
  <c r="AD685" i="36"/>
  <c r="AT685" i="36"/>
  <c r="L685" i="36"/>
  <c r="AB685" i="36"/>
  <c r="AR685" i="36"/>
  <c r="R685" i="36"/>
  <c r="AH685" i="36"/>
  <c r="AX685" i="36"/>
  <c r="P685" i="36"/>
  <c r="AF685" i="36"/>
  <c r="AV685" i="36"/>
  <c r="J677" i="36"/>
  <c r="AL677" i="36"/>
  <c r="AN677" i="36"/>
  <c r="AF677" i="36"/>
  <c r="P677" i="36"/>
  <c r="R677" i="36"/>
  <c r="N677" i="36"/>
  <c r="Z677" i="36"/>
  <c r="BB677" i="36"/>
  <c r="BC677" i="36" s="1"/>
  <c r="AV677" i="36"/>
  <c r="AZ677" i="36"/>
  <c r="AJ677" i="36"/>
  <c r="AH677" i="36"/>
  <c r="AD677" i="36"/>
  <c r="AP677" i="36"/>
  <c r="L677" i="36"/>
  <c r="X677" i="36"/>
  <c r="H677" i="36"/>
  <c r="AX677" i="36"/>
  <c r="AT677" i="36"/>
  <c r="V677" i="36"/>
  <c r="T677" i="36"/>
  <c r="AR677" i="36"/>
  <c r="AB677" i="36"/>
  <c r="AX669" i="36"/>
  <c r="AT669" i="36"/>
  <c r="N669" i="36"/>
  <c r="T669" i="36"/>
  <c r="AB669" i="36"/>
  <c r="X669" i="36"/>
  <c r="AD669" i="36"/>
  <c r="Z669" i="36"/>
  <c r="AZ669" i="36"/>
  <c r="AN669" i="36"/>
  <c r="AV669" i="36"/>
  <c r="R669" i="36"/>
  <c r="J669" i="36"/>
  <c r="AP669" i="36"/>
  <c r="AL669" i="36"/>
  <c r="AF669" i="36"/>
  <c r="L669" i="36"/>
  <c r="H669" i="36"/>
  <c r="AH669" i="36"/>
  <c r="V669" i="36"/>
  <c r="BB669" i="36"/>
  <c r="BC669" i="36" s="1"/>
  <c r="AR669" i="36"/>
  <c r="AJ669" i="36"/>
  <c r="P669" i="36"/>
  <c r="T661" i="36"/>
  <c r="AZ661" i="36"/>
  <c r="AX661" i="36"/>
  <c r="AP661" i="36"/>
  <c r="BB661" i="36"/>
  <c r="BC661" i="36" s="1"/>
  <c r="AT661" i="36"/>
  <c r="AJ661" i="36"/>
  <c r="L661" i="36"/>
  <c r="AN661" i="36"/>
  <c r="AH661" i="36"/>
  <c r="AB661" i="36"/>
  <c r="AR661" i="36"/>
  <c r="J661" i="36"/>
  <c r="AL661" i="36"/>
  <c r="Z661" i="36"/>
  <c r="R661" i="36"/>
  <c r="V661" i="36"/>
  <c r="N661" i="36"/>
  <c r="AF661" i="36"/>
  <c r="X661" i="36"/>
  <c r="P661" i="36"/>
  <c r="AD661" i="36"/>
  <c r="AV661" i="36"/>
  <c r="H661" i="36"/>
  <c r="AX654" i="36"/>
  <c r="AB654" i="36"/>
  <c r="AV654" i="36"/>
  <c r="AT654" i="36"/>
  <c r="AH654" i="36"/>
  <c r="Z654" i="36"/>
  <c r="R654" i="36"/>
  <c r="T654" i="36"/>
  <c r="AD654" i="36"/>
  <c r="AN654" i="36"/>
  <c r="AF654" i="36"/>
  <c r="X654" i="36"/>
  <c r="AL654" i="36"/>
  <c r="V654" i="36"/>
  <c r="AZ654" i="36"/>
  <c r="N654" i="36"/>
  <c r="P654" i="36"/>
  <c r="AJ654" i="36"/>
  <c r="BB654" i="36"/>
  <c r="BC654" i="36" s="1"/>
  <c r="J654" i="36"/>
  <c r="L654" i="36"/>
  <c r="AP654" i="36"/>
  <c r="AR654" i="36"/>
  <c r="H654" i="36"/>
  <c r="J632" i="36"/>
  <c r="Z632" i="36"/>
  <c r="AP632" i="36"/>
  <c r="T632" i="36"/>
  <c r="AF632" i="36"/>
  <c r="AR632" i="36"/>
  <c r="N632" i="36"/>
  <c r="AD632" i="36"/>
  <c r="AT632" i="36"/>
  <c r="AJ632" i="36"/>
  <c r="AV632" i="36"/>
  <c r="X632" i="36"/>
  <c r="R632" i="36"/>
  <c r="AH632" i="36"/>
  <c r="AX632" i="36"/>
  <c r="AZ632" i="36"/>
  <c r="L632" i="36"/>
  <c r="AN632" i="36"/>
  <c r="V632" i="36"/>
  <c r="AL632" i="36"/>
  <c r="BB632" i="36"/>
  <c r="BC632" i="36" s="1"/>
  <c r="P632" i="36"/>
  <c r="AB632" i="36"/>
  <c r="H632" i="36"/>
  <c r="J616" i="36"/>
  <c r="Z616" i="36"/>
  <c r="AP616" i="36"/>
  <c r="T616" i="36"/>
  <c r="AF616" i="36"/>
  <c r="AR616" i="36"/>
  <c r="N616" i="36"/>
  <c r="AD616" i="36"/>
  <c r="AT616" i="36"/>
  <c r="AJ616" i="36"/>
  <c r="AV616" i="36"/>
  <c r="X616" i="36"/>
  <c r="R616" i="36"/>
  <c r="AH616" i="36"/>
  <c r="AX616" i="36"/>
  <c r="AZ616" i="36"/>
  <c r="L616" i="36"/>
  <c r="AN616" i="36"/>
  <c r="V616" i="36"/>
  <c r="AL616" i="36"/>
  <c r="BB616" i="36"/>
  <c r="BC616" i="36" s="1"/>
  <c r="P616" i="36"/>
  <c r="AB616" i="36"/>
  <c r="H616" i="36"/>
  <c r="J652" i="36"/>
  <c r="AX652" i="36"/>
  <c r="AZ652" i="36"/>
  <c r="AN652" i="36"/>
  <c r="AF652" i="36"/>
  <c r="X652" i="36"/>
  <c r="AD652" i="36"/>
  <c r="P652" i="36"/>
  <c r="AV652" i="36"/>
  <c r="AL652" i="36"/>
  <c r="R652" i="36"/>
  <c r="T652" i="36"/>
  <c r="Z652" i="36"/>
  <c r="BB652" i="36"/>
  <c r="BC652" i="36" s="1"/>
  <c r="V652" i="36"/>
  <c r="AP652" i="36"/>
  <c r="AH652" i="36"/>
  <c r="H652" i="36"/>
  <c r="N652" i="36"/>
  <c r="AT652" i="36"/>
  <c r="L652" i="36"/>
  <c r="AR652" i="36"/>
  <c r="AJ652" i="36"/>
  <c r="AB652" i="36"/>
  <c r="T630" i="36"/>
  <c r="AJ630" i="36"/>
  <c r="AZ630" i="36"/>
  <c r="N630" i="36"/>
  <c r="Z630" i="36"/>
  <c r="BB630" i="36"/>
  <c r="BC630" i="36" s="1"/>
  <c r="X630" i="36"/>
  <c r="AN630" i="36"/>
  <c r="R630" i="36"/>
  <c r="AD630" i="36"/>
  <c r="AP630" i="36"/>
  <c r="H630" i="36"/>
  <c r="L630" i="36"/>
  <c r="AB630" i="36"/>
  <c r="AR630" i="36"/>
  <c r="AH630" i="36"/>
  <c r="AT630" i="36"/>
  <c r="V630" i="36"/>
  <c r="P630" i="36"/>
  <c r="AF630" i="36"/>
  <c r="AV630" i="36"/>
  <c r="AX630" i="36"/>
  <c r="J630" i="36"/>
  <c r="AL630" i="36"/>
  <c r="T614" i="36"/>
  <c r="AJ614" i="36"/>
  <c r="AZ614" i="36"/>
  <c r="N614" i="36"/>
  <c r="Z614" i="36"/>
  <c r="BB614" i="36"/>
  <c r="BC614" i="36" s="1"/>
  <c r="X614" i="36"/>
  <c r="AN614" i="36"/>
  <c r="R614" i="36"/>
  <c r="AD614" i="36"/>
  <c r="AP614" i="36"/>
  <c r="H614" i="36"/>
  <c r="L614" i="36"/>
  <c r="AB614" i="36"/>
  <c r="AR614" i="36"/>
  <c r="AH614" i="36"/>
  <c r="AT614" i="36"/>
  <c r="V614" i="36"/>
  <c r="P614" i="36"/>
  <c r="AF614" i="36"/>
  <c r="AV614" i="36"/>
  <c r="AX614" i="36"/>
  <c r="J614" i="36"/>
  <c r="AL614" i="36"/>
  <c r="R598" i="36"/>
  <c r="AH598" i="36"/>
  <c r="AX598" i="36"/>
  <c r="T598" i="36"/>
  <c r="AJ598" i="36"/>
  <c r="AZ598" i="36"/>
  <c r="V598" i="36"/>
  <c r="AL598" i="36"/>
  <c r="BB598" i="36"/>
  <c r="BC598" i="36" s="1"/>
  <c r="X598" i="36"/>
  <c r="AN598" i="36"/>
  <c r="H598" i="36"/>
  <c r="J598" i="36"/>
  <c r="Z598" i="36"/>
  <c r="AP598" i="36"/>
  <c r="L598" i="36"/>
  <c r="AB598" i="36"/>
  <c r="AR598" i="36"/>
  <c r="N598" i="36"/>
  <c r="AD598" i="36"/>
  <c r="AT598" i="36"/>
  <c r="P598" i="36"/>
  <c r="AF598" i="36"/>
  <c r="AV598" i="36"/>
  <c r="L604" i="36"/>
  <c r="AB604" i="36"/>
  <c r="AR604" i="36"/>
  <c r="N604" i="36"/>
  <c r="AD604" i="36"/>
  <c r="AT604" i="36"/>
  <c r="P604" i="36"/>
  <c r="AF604" i="36"/>
  <c r="AV604" i="36"/>
  <c r="R604" i="36"/>
  <c r="AH604" i="36"/>
  <c r="AX604" i="36"/>
  <c r="T604" i="36"/>
  <c r="AJ604" i="36"/>
  <c r="AZ604" i="36"/>
  <c r="V604" i="36"/>
  <c r="AL604" i="36"/>
  <c r="BB604" i="36"/>
  <c r="BC604" i="36" s="1"/>
  <c r="X604" i="36"/>
  <c r="AN604" i="36"/>
  <c r="J604" i="36"/>
  <c r="Z604" i="36"/>
  <c r="AP604" i="36"/>
  <c r="H604" i="36"/>
  <c r="N591" i="36"/>
  <c r="AD591" i="36"/>
  <c r="AT591" i="36"/>
  <c r="AB591" i="36"/>
  <c r="T591" i="36"/>
  <c r="AF591" i="36"/>
  <c r="R591" i="36"/>
  <c r="AH591" i="36"/>
  <c r="AX591" i="36"/>
  <c r="AR591" i="36"/>
  <c r="AJ591" i="36"/>
  <c r="AV591" i="36"/>
  <c r="V591" i="36"/>
  <c r="AL591" i="36"/>
  <c r="BB591" i="36"/>
  <c r="BC591" i="36" s="1"/>
  <c r="X591" i="36"/>
  <c r="AZ591" i="36"/>
  <c r="H591" i="36"/>
  <c r="J591" i="36"/>
  <c r="Z591" i="36"/>
  <c r="AP591" i="36"/>
  <c r="L591" i="36"/>
  <c r="AN591" i="36"/>
  <c r="P591" i="36"/>
  <c r="N583" i="36"/>
  <c r="AD583" i="36"/>
  <c r="AT583" i="36"/>
  <c r="AJ583" i="36"/>
  <c r="AV583" i="36"/>
  <c r="X583" i="36"/>
  <c r="R583" i="36"/>
  <c r="AH583" i="36"/>
  <c r="AX583" i="36"/>
  <c r="AZ583" i="36"/>
  <c r="L583" i="36"/>
  <c r="AN583" i="36"/>
  <c r="V583" i="36"/>
  <c r="AL583" i="36"/>
  <c r="BB583" i="36"/>
  <c r="BC583" i="36" s="1"/>
  <c r="P583" i="36"/>
  <c r="AB583" i="36"/>
  <c r="H583" i="36"/>
  <c r="J583" i="36"/>
  <c r="Z583" i="36"/>
  <c r="AP583" i="36"/>
  <c r="T583" i="36"/>
  <c r="AF583" i="36"/>
  <c r="AR583" i="36"/>
  <c r="N575" i="36"/>
  <c r="AD575" i="36"/>
  <c r="AT575" i="36"/>
  <c r="AB575" i="36"/>
  <c r="T575" i="36"/>
  <c r="AF575" i="36"/>
  <c r="R575" i="36"/>
  <c r="AH575" i="36"/>
  <c r="AX575" i="36"/>
  <c r="AR575" i="36"/>
  <c r="AJ575" i="36"/>
  <c r="AV575" i="36"/>
  <c r="V575" i="36"/>
  <c r="AL575" i="36"/>
  <c r="BB575" i="36"/>
  <c r="BC575" i="36" s="1"/>
  <c r="X575" i="36"/>
  <c r="AZ575" i="36"/>
  <c r="H575" i="36"/>
  <c r="J575" i="36"/>
  <c r="Z575" i="36"/>
  <c r="AP575" i="36"/>
  <c r="L575" i="36"/>
  <c r="AN575" i="36"/>
  <c r="P575" i="36"/>
  <c r="N567" i="36"/>
  <c r="AD567" i="36"/>
  <c r="AT567" i="36"/>
  <c r="AJ567" i="36"/>
  <c r="AV567" i="36"/>
  <c r="X567" i="36"/>
  <c r="R567" i="36"/>
  <c r="AH567" i="36"/>
  <c r="AX567" i="36"/>
  <c r="AZ567" i="36"/>
  <c r="L567" i="36"/>
  <c r="AN567" i="36"/>
  <c r="V567" i="36"/>
  <c r="AL567" i="36"/>
  <c r="BB567" i="36"/>
  <c r="BC567" i="36" s="1"/>
  <c r="P567" i="36"/>
  <c r="AB567" i="36"/>
  <c r="H567" i="36"/>
  <c r="J567" i="36"/>
  <c r="Z567" i="36"/>
  <c r="AP567" i="36"/>
  <c r="T567" i="36"/>
  <c r="AF567" i="36"/>
  <c r="AR567" i="36"/>
  <c r="N559" i="36"/>
  <c r="AD559" i="36"/>
  <c r="AT559" i="36"/>
  <c r="AB559" i="36"/>
  <c r="T559" i="36"/>
  <c r="AF559" i="36"/>
  <c r="R559" i="36"/>
  <c r="AH559" i="36"/>
  <c r="AX559" i="36"/>
  <c r="AR559" i="36"/>
  <c r="AJ559" i="36"/>
  <c r="AV559" i="36"/>
  <c r="V559" i="36"/>
  <c r="AL559" i="36"/>
  <c r="BB559" i="36"/>
  <c r="BC559" i="36" s="1"/>
  <c r="X559" i="36"/>
  <c r="AZ559" i="36"/>
  <c r="H559" i="36"/>
  <c r="J559" i="36"/>
  <c r="Z559" i="36"/>
  <c r="AP559" i="36"/>
  <c r="L559" i="36"/>
  <c r="AN559" i="36"/>
  <c r="P559" i="36"/>
  <c r="N551" i="36"/>
  <c r="AD551" i="36"/>
  <c r="AT551" i="36"/>
  <c r="AJ551" i="36"/>
  <c r="AV551" i="36"/>
  <c r="X551" i="36"/>
  <c r="R551" i="36"/>
  <c r="AH551" i="36"/>
  <c r="AX551" i="36"/>
  <c r="AZ551" i="36"/>
  <c r="L551" i="36"/>
  <c r="AN551" i="36"/>
  <c r="V551" i="36"/>
  <c r="AL551" i="36"/>
  <c r="BB551" i="36"/>
  <c r="BC551" i="36" s="1"/>
  <c r="P551" i="36"/>
  <c r="AB551" i="36"/>
  <c r="H551" i="36"/>
  <c r="J551" i="36"/>
  <c r="Z551" i="36"/>
  <c r="AP551" i="36"/>
  <c r="T551" i="36"/>
  <c r="AF551" i="36"/>
  <c r="AR551" i="36"/>
  <c r="N543" i="36"/>
  <c r="AD543" i="36"/>
  <c r="AT543" i="36"/>
  <c r="AB543" i="36"/>
  <c r="T543" i="36"/>
  <c r="AF543" i="36"/>
  <c r="R543" i="36"/>
  <c r="AH543" i="36"/>
  <c r="AX543" i="36"/>
  <c r="AR543" i="36"/>
  <c r="AJ543" i="36"/>
  <c r="AV543" i="36"/>
  <c r="V543" i="36"/>
  <c r="AL543" i="36"/>
  <c r="BB543" i="36"/>
  <c r="BC543" i="36" s="1"/>
  <c r="X543" i="36"/>
  <c r="AZ543" i="36"/>
  <c r="H543" i="36"/>
  <c r="J543" i="36"/>
  <c r="Z543" i="36"/>
  <c r="AP543" i="36"/>
  <c r="L543" i="36"/>
  <c r="AN543" i="36"/>
  <c r="P543" i="36"/>
  <c r="N535" i="36"/>
  <c r="AD535" i="36"/>
  <c r="AT535" i="36"/>
  <c r="AJ535" i="36"/>
  <c r="AV535" i="36"/>
  <c r="X535" i="36"/>
  <c r="R535" i="36"/>
  <c r="AH535" i="36"/>
  <c r="AX535" i="36"/>
  <c r="AZ535" i="36"/>
  <c r="L535" i="36"/>
  <c r="AN535" i="36"/>
  <c r="V535" i="36"/>
  <c r="AL535" i="36"/>
  <c r="BB535" i="36"/>
  <c r="BC535" i="36" s="1"/>
  <c r="P535" i="36"/>
  <c r="AB535" i="36"/>
  <c r="H535" i="36"/>
  <c r="J535" i="36"/>
  <c r="Z535" i="36"/>
  <c r="AP535" i="36"/>
  <c r="T535" i="36"/>
  <c r="AF535" i="36"/>
  <c r="AR535" i="36"/>
  <c r="N527" i="36"/>
  <c r="AD527" i="36"/>
  <c r="AT527" i="36"/>
  <c r="AB527" i="36"/>
  <c r="T527" i="36"/>
  <c r="AF527" i="36"/>
  <c r="R527" i="36"/>
  <c r="AH527" i="36"/>
  <c r="AX527" i="36"/>
  <c r="AR527" i="36"/>
  <c r="AJ527" i="36"/>
  <c r="AV527" i="36"/>
  <c r="V527" i="36"/>
  <c r="AL527" i="36"/>
  <c r="BB527" i="36"/>
  <c r="BC527" i="36" s="1"/>
  <c r="X527" i="36"/>
  <c r="AZ527" i="36"/>
  <c r="H527" i="36"/>
  <c r="J527" i="36"/>
  <c r="Z527" i="36"/>
  <c r="AP527" i="36"/>
  <c r="L527" i="36"/>
  <c r="AN527" i="36"/>
  <c r="P527" i="36"/>
  <c r="N519" i="36"/>
  <c r="AD519" i="36"/>
  <c r="AT519" i="36"/>
  <c r="AJ519" i="36"/>
  <c r="AV519" i="36"/>
  <c r="X519" i="36"/>
  <c r="R519" i="36"/>
  <c r="AH519" i="36"/>
  <c r="AX519" i="36"/>
  <c r="AZ519" i="36"/>
  <c r="L519" i="36"/>
  <c r="AN519" i="36"/>
  <c r="V519" i="36"/>
  <c r="AL519" i="36"/>
  <c r="BB519" i="36"/>
  <c r="BC519" i="36" s="1"/>
  <c r="P519" i="36"/>
  <c r="AB519" i="36"/>
  <c r="H519" i="36"/>
  <c r="J519" i="36"/>
  <c r="Z519" i="36"/>
  <c r="AP519" i="36"/>
  <c r="T519" i="36"/>
  <c r="AF519" i="36"/>
  <c r="AR519" i="36"/>
  <c r="N511" i="36"/>
  <c r="AD511" i="36"/>
  <c r="AT511" i="36"/>
  <c r="AB511" i="36"/>
  <c r="T511" i="36"/>
  <c r="AF511" i="36"/>
  <c r="R511" i="36"/>
  <c r="AH511" i="36"/>
  <c r="AX511" i="36"/>
  <c r="AR511" i="36"/>
  <c r="AJ511" i="36"/>
  <c r="AV511" i="36"/>
  <c r="V511" i="36"/>
  <c r="AL511" i="36"/>
  <c r="BB511" i="36"/>
  <c r="BC511" i="36" s="1"/>
  <c r="X511" i="36"/>
  <c r="AZ511" i="36"/>
  <c r="H511" i="36"/>
  <c r="J511" i="36"/>
  <c r="Z511" i="36"/>
  <c r="AP511" i="36"/>
  <c r="L511" i="36"/>
  <c r="AN511" i="36"/>
  <c r="P511" i="36"/>
  <c r="N503" i="36"/>
  <c r="AD503" i="36"/>
  <c r="AT503" i="36"/>
  <c r="AJ503" i="36"/>
  <c r="AV503" i="36"/>
  <c r="X503" i="36"/>
  <c r="R503" i="36"/>
  <c r="AH503" i="36"/>
  <c r="AX503" i="36"/>
  <c r="AZ503" i="36"/>
  <c r="L503" i="36"/>
  <c r="AN503" i="36"/>
  <c r="V503" i="36"/>
  <c r="AL503" i="36"/>
  <c r="BB503" i="36"/>
  <c r="BC503" i="36" s="1"/>
  <c r="P503" i="36"/>
  <c r="AB503" i="36"/>
  <c r="H503" i="36"/>
  <c r="J503" i="36"/>
  <c r="Z503" i="36"/>
  <c r="AP503" i="36"/>
  <c r="T503" i="36"/>
  <c r="AF503" i="36"/>
  <c r="AR503" i="36"/>
  <c r="T649" i="36"/>
  <c r="AB649" i="36"/>
  <c r="L649" i="36"/>
  <c r="AP649" i="36"/>
  <c r="AD649" i="36"/>
  <c r="R649" i="36"/>
  <c r="AZ649" i="36"/>
  <c r="AX649" i="36"/>
  <c r="AT649" i="36"/>
  <c r="AV649" i="36"/>
  <c r="AN649" i="36"/>
  <c r="V649" i="36"/>
  <c r="J649" i="36"/>
  <c r="AF649" i="36"/>
  <c r="P649" i="36"/>
  <c r="N649" i="36"/>
  <c r="AL649" i="36"/>
  <c r="AH649" i="36"/>
  <c r="AJ649" i="36"/>
  <c r="Z649" i="36"/>
  <c r="BB649" i="36"/>
  <c r="BC649" i="36" s="1"/>
  <c r="AR649" i="36"/>
  <c r="X649" i="36"/>
  <c r="H649" i="36"/>
  <c r="N643" i="36"/>
  <c r="AD643" i="36"/>
  <c r="AT643" i="36"/>
  <c r="AN643" i="36"/>
  <c r="P643" i="36"/>
  <c r="AB643" i="36"/>
  <c r="R643" i="36"/>
  <c r="AH643" i="36"/>
  <c r="AX643" i="36"/>
  <c r="T643" i="36"/>
  <c r="AF643" i="36"/>
  <c r="AR643" i="36"/>
  <c r="V643" i="36"/>
  <c r="AL643" i="36"/>
  <c r="BB643" i="36"/>
  <c r="BC643" i="36" s="1"/>
  <c r="AJ643" i="36"/>
  <c r="AV643" i="36"/>
  <c r="H643" i="36"/>
  <c r="J643" i="36"/>
  <c r="Z643" i="36"/>
  <c r="AP643" i="36"/>
  <c r="X643" i="36"/>
  <c r="AZ643" i="36"/>
  <c r="L643" i="36"/>
  <c r="AN489" i="36"/>
  <c r="AH489" i="36"/>
  <c r="AR489" i="36"/>
  <c r="AT489" i="36"/>
  <c r="R489" i="36"/>
  <c r="AB489" i="36"/>
  <c r="AD489" i="36"/>
  <c r="AF489" i="36"/>
  <c r="L489" i="36"/>
  <c r="N489" i="36"/>
  <c r="AV489" i="36"/>
  <c r="AP489" i="36"/>
  <c r="AZ489" i="36"/>
  <c r="BB489" i="36"/>
  <c r="BC489" i="36" s="1"/>
  <c r="Z489" i="36"/>
  <c r="AJ489" i="36"/>
  <c r="AL489" i="36"/>
  <c r="H489" i="36"/>
  <c r="X489" i="36"/>
  <c r="AX489" i="36"/>
  <c r="P489" i="36"/>
  <c r="AZ495" i="36"/>
  <c r="AT495" i="36"/>
  <c r="AH495" i="36"/>
  <c r="AF495" i="36"/>
  <c r="AN495" i="36"/>
  <c r="J495" i="36"/>
  <c r="L495" i="36"/>
  <c r="Z495" i="36"/>
  <c r="AD495" i="36"/>
  <c r="AL495" i="36"/>
  <c r="R495" i="36"/>
  <c r="H495" i="36"/>
  <c r="AB495" i="36"/>
  <c r="AR495" i="36"/>
  <c r="AX495" i="36"/>
  <c r="AP495" i="36"/>
  <c r="X495" i="36"/>
  <c r="BB495" i="36"/>
  <c r="BC495" i="36" s="1"/>
  <c r="AJ495" i="36"/>
  <c r="T495" i="36"/>
  <c r="AV495" i="36"/>
  <c r="N495" i="36"/>
  <c r="V495" i="36"/>
  <c r="P495" i="36"/>
  <c r="N635" i="36"/>
  <c r="AD635" i="36"/>
  <c r="AT635" i="36"/>
  <c r="AN635" i="36"/>
  <c r="P635" i="36"/>
  <c r="AB635" i="36"/>
  <c r="R635" i="36"/>
  <c r="AH635" i="36"/>
  <c r="AX635" i="36"/>
  <c r="T635" i="36"/>
  <c r="AF635" i="36"/>
  <c r="AR635" i="36"/>
  <c r="V635" i="36"/>
  <c r="AL635" i="36"/>
  <c r="BB635" i="36"/>
  <c r="BC635" i="36" s="1"/>
  <c r="AJ635" i="36"/>
  <c r="AV635" i="36"/>
  <c r="H635" i="36"/>
  <c r="AP635" i="36"/>
  <c r="X635" i="36"/>
  <c r="AZ635" i="36"/>
  <c r="L635" i="36"/>
  <c r="X621" i="36"/>
  <c r="AN621" i="36"/>
  <c r="J621" i="36"/>
  <c r="AL621" i="36"/>
  <c r="AX621" i="36"/>
  <c r="H621" i="36"/>
  <c r="L621" i="36"/>
  <c r="AB621" i="36"/>
  <c r="AR621" i="36"/>
  <c r="Z621" i="36"/>
  <c r="BB621" i="36"/>
  <c r="BC621" i="36" s="1"/>
  <c r="N621" i="36"/>
  <c r="P621" i="36"/>
  <c r="AF621" i="36"/>
  <c r="AV621" i="36"/>
  <c r="AP621" i="36"/>
  <c r="R621" i="36"/>
  <c r="AD621" i="36"/>
  <c r="T621" i="36"/>
  <c r="AJ621" i="36"/>
  <c r="AZ621" i="36"/>
  <c r="V621" i="36"/>
  <c r="AH621" i="36"/>
  <c r="AT621" i="36"/>
  <c r="N611" i="36"/>
  <c r="AD611" i="36"/>
  <c r="AT611" i="36"/>
  <c r="AN611" i="36"/>
  <c r="P611" i="36"/>
  <c r="AB611" i="36"/>
  <c r="R611" i="36"/>
  <c r="AH611" i="36"/>
  <c r="AX611" i="36"/>
  <c r="T611" i="36"/>
  <c r="AF611" i="36"/>
  <c r="AR611" i="36"/>
  <c r="V611" i="36"/>
  <c r="AL611" i="36"/>
  <c r="BB611" i="36"/>
  <c r="BC611" i="36" s="1"/>
  <c r="AJ611" i="36"/>
  <c r="AV611" i="36"/>
  <c r="H611" i="36"/>
  <c r="J611" i="36"/>
  <c r="Z611" i="36"/>
  <c r="AP611" i="36"/>
  <c r="X611" i="36"/>
  <c r="AZ611" i="36"/>
  <c r="L611" i="36"/>
  <c r="R602" i="36"/>
  <c r="AH602" i="36"/>
  <c r="AX602" i="36"/>
  <c r="T602" i="36"/>
  <c r="AJ602" i="36"/>
  <c r="AZ602" i="36"/>
  <c r="V602" i="36"/>
  <c r="AL602" i="36"/>
  <c r="BB602" i="36"/>
  <c r="BC602" i="36" s="1"/>
  <c r="X602" i="36"/>
  <c r="AN602" i="36"/>
  <c r="H602" i="36"/>
  <c r="J602" i="36"/>
  <c r="Z602" i="36"/>
  <c r="AP602" i="36"/>
  <c r="L602" i="36"/>
  <c r="AB602" i="36"/>
  <c r="AR602" i="36"/>
  <c r="N602" i="36"/>
  <c r="AD602" i="36"/>
  <c r="AT602" i="36"/>
  <c r="P602" i="36"/>
  <c r="AF602" i="36"/>
  <c r="AV602" i="36"/>
  <c r="Z475" i="36"/>
  <c r="AP475" i="36"/>
  <c r="T475" i="36"/>
  <c r="P475" i="36"/>
  <c r="AD475" i="36"/>
  <c r="AT475" i="36"/>
  <c r="AF475" i="36"/>
  <c r="AB475" i="36"/>
  <c r="AH475" i="36"/>
  <c r="AX475" i="36"/>
  <c r="AN475" i="36"/>
  <c r="AV475" i="36"/>
  <c r="AR475" i="36"/>
  <c r="V475" i="36"/>
  <c r="AL475" i="36"/>
  <c r="BB475" i="36"/>
  <c r="BC475" i="36" s="1"/>
  <c r="AZ475" i="36"/>
  <c r="H475" i="36"/>
  <c r="T467" i="36"/>
  <c r="J467" i="36"/>
  <c r="Z467" i="36"/>
  <c r="AP467" i="36"/>
  <c r="P467" i="36"/>
  <c r="X467" i="36"/>
  <c r="AF467" i="36"/>
  <c r="N467" i="36"/>
  <c r="AD467" i="36"/>
  <c r="AT467" i="36"/>
  <c r="AB467" i="36"/>
  <c r="AJ467" i="36"/>
  <c r="AR467" i="36"/>
  <c r="R467" i="36"/>
  <c r="AH467" i="36"/>
  <c r="AX467" i="36"/>
  <c r="AN467" i="36"/>
  <c r="AV467" i="36"/>
  <c r="AZ467" i="36"/>
  <c r="V467" i="36"/>
  <c r="AL467" i="36"/>
  <c r="BB467" i="36"/>
  <c r="BC467" i="36" s="1"/>
  <c r="L467" i="36"/>
  <c r="H467" i="36"/>
  <c r="P459" i="36"/>
  <c r="AR459" i="36"/>
  <c r="R459" i="36"/>
  <c r="AH459" i="36"/>
  <c r="AX459" i="36"/>
  <c r="AF459" i="36"/>
  <c r="T459" i="36"/>
  <c r="AZ459" i="36"/>
  <c r="V459" i="36"/>
  <c r="AL459" i="36"/>
  <c r="BB459" i="36"/>
  <c r="BC459" i="36" s="1"/>
  <c r="AN459" i="36"/>
  <c r="AB459" i="36"/>
  <c r="J459" i="36"/>
  <c r="Z459" i="36"/>
  <c r="AP459" i="36"/>
  <c r="L459" i="36"/>
  <c r="AV459" i="36"/>
  <c r="AJ459" i="36"/>
  <c r="N459" i="36"/>
  <c r="AD459" i="36"/>
  <c r="AT459" i="36"/>
  <c r="X459" i="36"/>
  <c r="H459" i="36"/>
  <c r="J451" i="36"/>
  <c r="Z451" i="36"/>
  <c r="AP451" i="36"/>
  <c r="L451" i="36"/>
  <c r="AB451" i="36"/>
  <c r="AR451" i="36"/>
  <c r="N451" i="36"/>
  <c r="AD451" i="36"/>
  <c r="AT451" i="36"/>
  <c r="P451" i="36"/>
  <c r="AF451" i="36"/>
  <c r="AV451" i="36"/>
  <c r="R451" i="36"/>
  <c r="AH451" i="36"/>
  <c r="AX451" i="36"/>
  <c r="T451" i="36"/>
  <c r="AJ451" i="36"/>
  <c r="AZ451" i="36"/>
  <c r="V451" i="36"/>
  <c r="AL451" i="36"/>
  <c r="BB451" i="36"/>
  <c r="BC451" i="36" s="1"/>
  <c r="X451" i="36"/>
  <c r="AN451" i="36"/>
  <c r="H451" i="36"/>
  <c r="J443" i="36"/>
  <c r="Z443" i="36"/>
  <c r="AP443" i="36"/>
  <c r="L443" i="36"/>
  <c r="AB443" i="36"/>
  <c r="AR443" i="36"/>
  <c r="N443" i="36"/>
  <c r="AD443" i="36"/>
  <c r="AT443" i="36"/>
  <c r="P443" i="36"/>
  <c r="AF443" i="36"/>
  <c r="AV443" i="36"/>
  <c r="R443" i="36"/>
  <c r="AH443" i="36"/>
  <c r="AX443" i="36"/>
  <c r="T443" i="36"/>
  <c r="AJ443" i="36"/>
  <c r="AZ443" i="36"/>
  <c r="V443" i="36"/>
  <c r="AL443" i="36"/>
  <c r="BB443" i="36"/>
  <c r="BC443" i="36" s="1"/>
  <c r="X443" i="36"/>
  <c r="AN443" i="36"/>
  <c r="H443" i="36"/>
  <c r="J435" i="36"/>
  <c r="Z435" i="36"/>
  <c r="AP435" i="36"/>
  <c r="L435" i="36"/>
  <c r="AB435" i="36"/>
  <c r="AR435" i="36"/>
  <c r="N435" i="36"/>
  <c r="AD435" i="36"/>
  <c r="AT435" i="36"/>
  <c r="P435" i="36"/>
  <c r="AF435" i="36"/>
  <c r="AV435" i="36"/>
  <c r="R435" i="36"/>
  <c r="AH435" i="36"/>
  <c r="AX435" i="36"/>
  <c r="T435" i="36"/>
  <c r="AJ435" i="36"/>
  <c r="AZ435" i="36"/>
  <c r="V435" i="36"/>
  <c r="AL435" i="36"/>
  <c r="BB435" i="36"/>
  <c r="BC435" i="36" s="1"/>
  <c r="X435" i="36"/>
  <c r="AN435" i="36"/>
  <c r="H435" i="36"/>
  <c r="J427" i="36"/>
  <c r="Z427" i="36"/>
  <c r="AP427" i="36"/>
  <c r="L427" i="36"/>
  <c r="AB427" i="36"/>
  <c r="AR427" i="36"/>
  <c r="N427" i="36"/>
  <c r="AD427" i="36"/>
  <c r="AT427" i="36"/>
  <c r="P427" i="36"/>
  <c r="AF427" i="36"/>
  <c r="AV427" i="36"/>
  <c r="R427" i="36"/>
  <c r="AH427" i="36"/>
  <c r="AX427" i="36"/>
  <c r="T427" i="36"/>
  <c r="AJ427" i="36"/>
  <c r="AZ427" i="36"/>
  <c r="V427" i="36"/>
  <c r="AL427" i="36"/>
  <c r="BB427" i="36"/>
  <c r="BC427" i="36" s="1"/>
  <c r="X427" i="36"/>
  <c r="AN427" i="36"/>
  <c r="H427" i="36"/>
  <c r="J419" i="36"/>
  <c r="Z419" i="36"/>
  <c r="AP419" i="36"/>
  <c r="L419" i="36"/>
  <c r="AB419" i="36"/>
  <c r="AR419" i="36"/>
  <c r="N419" i="36"/>
  <c r="AD419" i="36"/>
  <c r="AT419" i="36"/>
  <c r="P419" i="36"/>
  <c r="AF419" i="36"/>
  <c r="AV419" i="36"/>
  <c r="R419" i="36"/>
  <c r="AH419" i="36"/>
  <c r="AX419" i="36"/>
  <c r="T419" i="36"/>
  <c r="AJ419" i="36"/>
  <c r="AZ419" i="36"/>
  <c r="V419" i="36"/>
  <c r="AL419" i="36"/>
  <c r="BB419" i="36"/>
  <c r="BC419" i="36" s="1"/>
  <c r="X419" i="36"/>
  <c r="AN419" i="36"/>
  <c r="H419" i="36"/>
  <c r="J411" i="36"/>
  <c r="Z411" i="36"/>
  <c r="AP411" i="36"/>
  <c r="L411" i="36"/>
  <c r="AB411" i="36"/>
  <c r="AR411" i="36"/>
  <c r="N411" i="36"/>
  <c r="AD411" i="36"/>
  <c r="AT411" i="36"/>
  <c r="P411" i="36"/>
  <c r="AF411" i="36"/>
  <c r="AV411" i="36"/>
  <c r="R411" i="36"/>
  <c r="AH411" i="36"/>
  <c r="AX411" i="36"/>
  <c r="T411" i="36"/>
  <c r="AJ411" i="36"/>
  <c r="AZ411" i="36"/>
  <c r="V411" i="36"/>
  <c r="AL411" i="36"/>
  <c r="BB411" i="36"/>
  <c r="BC411" i="36" s="1"/>
  <c r="X411" i="36"/>
  <c r="AN411" i="36"/>
  <c r="H411" i="36"/>
  <c r="J403" i="36"/>
  <c r="Z403" i="36"/>
  <c r="AP403" i="36"/>
  <c r="L403" i="36"/>
  <c r="AB403" i="36"/>
  <c r="AR403" i="36"/>
  <c r="N403" i="36"/>
  <c r="AD403" i="36"/>
  <c r="AT403" i="36"/>
  <c r="P403" i="36"/>
  <c r="AF403" i="36"/>
  <c r="AV403" i="36"/>
  <c r="R403" i="36"/>
  <c r="AH403" i="36"/>
  <c r="AX403" i="36"/>
  <c r="T403" i="36"/>
  <c r="AJ403" i="36"/>
  <c r="AZ403" i="36"/>
  <c r="V403" i="36"/>
  <c r="AL403" i="36"/>
  <c r="BB403" i="36"/>
  <c r="BC403" i="36" s="1"/>
  <c r="X403" i="36"/>
  <c r="AN403" i="36"/>
  <c r="H403" i="36"/>
  <c r="J395" i="36"/>
  <c r="Z395" i="36"/>
  <c r="AP395" i="36"/>
  <c r="L395" i="36"/>
  <c r="AB395" i="36"/>
  <c r="AR395" i="36"/>
  <c r="N395" i="36"/>
  <c r="AD395" i="36"/>
  <c r="AT395" i="36"/>
  <c r="P395" i="36"/>
  <c r="AF395" i="36"/>
  <c r="AV395" i="36"/>
  <c r="R395" i="36"/>
  <c r="AH395" i="36"/>
  <c r="AX395" i="36"/>
  <c r="T395" i="36"/>
  <c r="AJ395" i="36"/>
  <c r="AZ395" i="36"/>
  <c r="V395" i="36"/>
  <c r="AL395" i="36"/>
  <c r="BB395" i="36"/>
  <c r="BC395" i="36" s="1"/>
  <c r="X395" i="36"/>
  <c r="AN395" i="36"/>
  <c r="H395" i="36"/>
  <c r="J387" i="36"/>
  <c r="Z387" i="36"/>
  <c r="AP387" i="36"/>
  <c r="L387" i="36"/>
  <c r="AB387" i="36"/>
  <c r="AR387" i="36"/>
  <c r="N387" i="36"/>
  <c r="AD387" i="36"/>
  <c r="AT387" i="36"/>
  <c r="P387" i="36"/>
  <c r="AF387" i="36"/>
  <c r="AV387" i="36"/>
  <c r="R387" i="36"/>
  <c r="AH387" i="36"/>
  <c r="AX387" i="36"/>
  <c r="T387" i="36"/>
  <c r="AJ387" i="36"/>
  <c r="AZ387" i="36"/>
  <c r="V387" i="36"/>
  <c r="AL387" i="36"/>
  <c r="BB387" i="36"/>
  <c r="BC387" i="36" s="1"/>
  <c r="X387" i="36"/>
  <c r="AN387" i="36"/>
  <c r="H387" i="36"/>
  <c r="J379" i="36"/>
  <c r="Z379" i="36"/>
  <c r="AP379" i="36"/>
  <c r="L379" i="36"/>
  <c r="AB379" i="36"/>
  <c r="AR379" i="36"/>
  <c r="N379" i="36"/>
  <c r="AD379" i="36"/>
  <c r="AT379" i="36"/>
  <c r="P379" i="36"/>
  <c r="AF379" i="36"/>
  <c r="AV379" i="36"/>
  <c r="R379" i="36"/>
  <c r="AH379" i="36"/>
  <c r="AX379" i="36"/>
  <c r="T379" i="36"/>
  <c r="AJ379" i="36"/>
  <c r="AZ379" i="36"/>
  <c r="V379" i="36"/>
  <c r="AL379" i="36"/>
  <c r="BB379" i="36"/>
  <c r="BC379" i="36" s="1"/>
  <c r="X379" i="36"/>
  <c r="AN379" i="36"/>
  <c r="H379" i="36"/>
  <c r="T371" i="36"/>
  <c r="AJ371" i="36"/>
  <c r="AZ371" i="36"/>
  <c r="V371" i="36"/>
  <c r="AL371" i="36"/>
  <c r="BB371" i="36"/>
  <c r="BC371" i="36" s="1"/>
  <c r="X371" i="36"/>
  <c r="AN371" i="36"/>
  <c r="J371" i="36"/>
  <c r="Z371" i="36"/>
  <c r="AP371" i="36"/>
  <c r="H371" i="36"/>
  <c r="L371" i="36"/>
  <c r="AB371" i="36"/>
  <c r="AR371" i="36"/>
  <c r="N371" i="36"/>
  <c r="AD371" i="36"/>
  <c r="AT371" i="36"/>
  <c r="P371" i="36"/>
  <c r="AF371" i="36"/>
  <c r="AV371" i="36"/>
  <c r="R371" i="36"/>
  <c r="AH371" i="36"/>
  <c r="AX371" i="36"/>
  <c r="T363" i="36"/>
  <c r="AJ363" i="36"/>
  <c r="AZ363" i="36"/>
  <c r="V363" i="36"/>
  <c r="AL363" i="36"/>
  <c r="BB363" i="36"/>
  <c r="BC363" i="36" s="1"/>
  <c r="X363" i="36"/>
  <c r="AN363" i="36"/>
  <c r="J363" i="36"/>
  <c r="Z363" i="36"/>
  <c r="AP363" i="36"/>
  <c r="H363" i="36"/>
  <c r="L363" i="36"/>
  <c r="AB363" i="36"/>
  <c r="AR363" i="36"/>
  <c r="N363" i="36"/>
  <c r="AD363" i="36"/>
  <c r="AT363" i="36"/>
  <c r="P363" i="36"/>
  <c r="AF363" i="36"/>
  <c r="AV363" i="36"/>
  <c r="R363" i="36"/>
  <c r="AH363" i="36"/>
  <c r="AX363" i="36"/>
  <c r="AD477" i="36"/>
  <c r="AT477" i="36"/>
  <c r="T477" i="36"/>
  <c r="AZ477" i="36"/>
  <c r="AN477" i="36"/>
  <c r="AX477" i="36"/>
  <c r="AB477" i="36"/>
  <c r="P477" i="36"/>
  <c r="AV477" i="36"/>
  <c r="V477" i="36"/>
  <c r="AL477" i="36"/>
  <c r="BB477" i="36"/>
  <c r="BC477" i="36" s="1"/>
  <c r="AJ477" i="36"/>
  <c r="X477" i="36"/>
  <c r="H477" i="36"/>
  <c r="Z477" i="36"/>
  <c r="AP477" i="36"/>
  <c r="L477" i="36"/>
  <c r="AR477" i="36"/>
  <c r="AF477" i="36"/>
  <c r="R107" i="36"/>
  <c r="AH107" i="36"/>
  <c r="AX107" i="36"/>
  <c r="T107" i="36"/>
  <c r="AJ107" i="36"/>
  <c r="AZ107" i="36"/>
  <c r="V107" i="36"/>
  <c r="AL107" i="36"/>
  <c r="BB107" i="36"/>
  <c r="BC107" i="36" s="1"/>
  <c r="X107" i="36"/>
  <c r="AN107" i="36"/>
  <c r="H107" i="36"/>
  <c r="J107" i="36"/>
  <c r="Z107" i="36"/>
  <c r="AP107" i="36"/>
  <c r="L107" i="36"/>
  <c r="AB107" i="36"/>
  <c r="AR107" i="36"/>
  <c r="AT107" i="36"/>
  <c r="P107" i="36"/>
  <c r="AF107" i="36"/>
  <c r="AV107" i="36"/>
  <c r="H47" i="36"/>
  <c r="T47" i="36"/>
  <c r="AT47" i="36"/>
  <c r="AH47" i="36"/>
  <c r="Z47" i="36"/>
  <c r="AX47" i="36"/>
  <c r="BB47" i="36"/>
  <c r="BC47" i="36" s="1"/>
  <c r="AP47" i="36"/>
  <c r="N47" i="36"/>
  <c r="AN47" i="36"/>
  <c r="AF47" i="36"/>
  <c r="R47" i="36"/>
  <c r="V47" i="36"/>
  <c r="AV47" i="36"/>
  <c r="AR47" i="36"/>
  <c r="AL47" i="36"/>
  <c r="AD47" i="36"/>
  <c r="X47" i="36"/>
  <c r="P47" i="36"/>
  <c r="L47" i="36"/>
  <c r="AJ47" i="36"/>
  <c r="AB47" i="36"/>
  <c r="Z15" i="36"/>
  <c r="BB15" i="36"/>
  <c r="BC15" i="36" s="1"/>
  <c r="H15" i="36"/>
  <c r="AF15" i="36"/>
  <c r="AR15" i="36"/>
  <c r="V15" i="36"/>
  <c r="AH15" i="36"/>
  <c r="AD15" i="36"/>
  <c r="X15" i="36"/>
  <c r="P15" i="36"/>
  <c r="AB15" i="36"/>
  <c r="X101" i="36"/>
  <c r="AN101" i="36"/>
  <c r="H101" i="36"/>
  <c r="V101" i="36"/>
  <c r="AL101" i="36"/>
  <c r="BB101" i="36"/>
  <c r="BC101" i="36" s="1"/>
  <c r="V25" i="36"/>
  <c r="R25" i="36"/>
  <c r="N25" i="36"/>
  <c r="AB25" i="36"/>
  <c r="AF25" i="36"/>
  <c r="X25" i="36"/>
  <c r="Z25" i="36"/>
  <c r="BB25" i="36"/>
  <c r="AX25" i="36"/>
  <c r="AT25" i="36"/>
  <c r="AJ25" i="36"/>
  <c r="AN25" i="36"/>
  <c r="X65" i="36"/>
  <c r="AN65" i="36"/>
  <c r="H65" i="36"/>
  <c r="V65" i="36"/>
  <c r="AL65" i="36"/>
  <c r="BB65" i="36"/>
  <c r="BC65" i="36" s="1"/>
  <c r="AV65" i="36"/>
  <c r="N65" i="36"/>
  <c r="AD65" i="36"/>
  <c r="AT65" i="36"/>
  <c r="AD5" i="36"/>
  <c r="AR5" i="36"/>
  <c r="L5" i="36"/>
  <c r="Z5" i="36"/>
  <c r="AV5" i="36"/>
  <c r="P5" i="36"/>
  <c r="H5" i="36"/>
  <c r="BB41" i="36"/>
  <c r="Z41" i="36"/>
  <c r="AR41" i="36"/>
  <c r="X41" i="36"/>
  <c r="AV41" i="36"/>
  <c r="AH41" i="36"/>
  <c r="AT41" i="36"/>
  <c r="AX41" i="36"/>
  <c r="AJ41" i="36"/>
  <c r="AD41" i="36"/>
  <c r="X93" i="36"/>
  <c r="AN93" i="36"/>
  <c r="H93" i="36"/>
  <c r="V93" i="36"/>
  <c r="AL93" i="36"/>
  <c r="BB93" i="36"/>
  <c r="BC93" i="36" s="1"/>
  <c r="J95" i="36"/>
  <c r="Z95" i="36"/>
  <c r="AP95" i="36"/>
  <c r="L95" i="36"/>
  <c r="AB95" i="36"/>
  <c r="AR95" i="36"/>
  <c r="AF95" i="36"/>
  <c r="AV95" i="36"/>
  <c r="R95" i="36"/>
  <c r="AH95" i="36"/>
  <c r="AX95" i="36"/>
  <c r="T95" i="36"/>
  <c r="AJ95" i="36"/>
  <c r="AZ95" i="36"/>
  <c r="V95" i="36"/>
  <c r="AL95" i="36"/>
  <c r="BB95" i="36"/>
  <c r="BC95" i="36" s="1"/>
  <c r="X95" i="36"/>
  <c r="AN95" i="36"/>
  <c r="H95" i="36"/>
  <c r="H27" i="36"/>
  <c r="X27" i="36"/>
  <c r="AF27" i="36"/>
  <c r="J27" i="36"/>
  <c r="AL27" i="36"/>
  <c r="AX27" i="36"/>
  <c r="AR27" i="36"/>
  <c r="AV27" i="36"/>
  <c r="P27" i="36"/>
  <c r="AN49" i="36"/>
  <c r="J49" i="36"/>
  <c r="AH49" i="36"/>
  <c r="AX49" i="36"/>
  <c r="T49" i="36"/>
  <c r="X49" i="36"/>
  <c r="H49" i="36"/>
  <c r="AP49" i="36"/>
  <c r="Z49" i="36"/>
  <c r="P49" i="36"/>
  <c r="R83" i="36"/>
  <c r="AH83" i="36"/>
  <c r="AX83" i="36"/>
  <c r="T83" i="36"/>
  <c r="AJ83" i="36"/>
  <c r="AZ83" i="36"/>
  <c r="V83" i="36"/>
  <c r="AL83" i="36"/>
  <c r="BB83" i="36"/>
  <c r="BC83" i="36" s="1"/>
  <c r="X83" i="36"/>
  <c r="AN83" i="36"/>
  <c r="H83" i="36"/>
  <c r="J83" i="36"/>
  <c r="Z83" i="36"/>
  <c r="AP83" i="36"/>
  <c r="L83" i="36"/>
  <c r="AB83" i="36"/>
  <c r="AR83" i="36"/>
  <c r="AD83" i="36"/>
  <c r="AT83" i="36"/>
  <c r="P83" i="36"/>
  <c r="AF83" i="36"/>
  <c r="AV83" i="36"/>
  <c r="L271" i="36"/>
  <c r="AB271" i="36"/>
  <c r="AR271" i="36"/>
  <c r="N271" i="36"/>
  <c r="AD271" i="36"/>
  <c r="AT271" i="36"/>
  <c r="H271" i="36"/>
  <c r="P271" i="36"/>
  <c r="AF271" i="36"/>
  <c r="AV271" i="36"/>
  <c r="R271" i="36"/>
  <c r="AH271" i="36"/>
  <c r="AX271" i="36"/>
  <c r="T271" i="36"/>
  <c r="AJ271" i="36"/>
  <c r="AZ271" i="36"/>
  <c r="V271" i="36"/>
  <c r="AL271" i="36"/>
  <c r="BB271" i="36"/>
  <c r="X271" i="36"/>
  <c r="AN271" i="36"/>
  <c r="J271" i="36"/>
  <c r="Z271" i="36"/>
  <c r="AP271" i="36"/>
  <c r="BC271" i="36"/>
  <c r="L263" i="36"/>
  <c r="AB263" i="36"/>
  <c r="AR263" i="36"/>
  <c r="N263" i="36"/>
  <c r="AD263" i="36"/>
  <c r="AT263" i="36"/>
  <c r="H263" i="36"/>
  <c r="P263" i="36"/>
  <c r="AF263" i="36"/>
  <c r="AV263" i="36"/>
  <c r="R263" i="36"/>
  <c r="AH263" i="36"/>
  <c r="AX263" i="36"/>
  <c r="T263" i="36"/>
  <c r="AJ263" i="36"/>
  <c r="AZ263" i="36"/>
  <c r="V263" i="36"/>
  <c r="AL263" i="36"/>
  <c r="BB263" i="36"/>
  <c r="X263" i="36"/>
  <c r="AN263" i="36"/>
  <c r="J263" i="36"/>
  <c r="Z263" i="36"/>
  <c r="AP263" i="36"/>
  <c r="BC263" i="36"/>
  <c r="L255" i="36"/>
  <c r="AB255" i="36"/>
  <c r="AR255" i="36"/>
  <c r="N255" i="36"/>
  <c r="AD255" i="36"/>
  <c r="AT255" i="36"/>
  <c r="H255" i="36"/>
  <c r="P255" i="36"/>
  <c r="AF255" i="36"/>
  <c r="AV255" i="36"/>
  <c r="R255" i="36"/>
  <c r="AH255" i="36"/>
  <c r="AX255" i="36"/>
  <c r="T255" i="36"/>
  <c r="AJ255" i="36"/>
  <c r="AZ255" i="36"/>
  <c r="V255" i="36"/>
  <c r="AL255" i="36"/>
  <c r="BB255" i="36"/>
  <c r="BC255" i="36" s="1"/>
  <c r="X255" i="36"/>
  <c r="AN255" i="36"/>
  <c r="J255" i="36"/>
  <c r="Z255" i="36"/>
  <c r="AP255" i="36"/>
  <c r="L247" i="36"/>
  <c r="AB247" i="36"/>
  <c r="AR247" i="36"/>
  <c r="N247" i="36"/>
  <c r="AD247" i="36"/>
  <c r="AT247" i="36"/>
  <c r="H247" i="36"/>
  <c r="P247" i="36"/>
  <c r="AF247" i="36"/>
  <c r="AV247" i="36"/>
  <c r="R247" i="36"/>
  <c r="AH247" i="36"/>
  <c r="AX247" i="36"/>
  <c r="T247" i="36"/>
  <c r="AJ247" i="36"/>
  <c r="AZ247" i="36"/>
  <c r="V247" i="36"/>
  <c r="AL247" i="36"/>
  <c r="BB247" i="36"/>
  <c r="BC247" i="36" s="1"/>
  <c r="X247" i="36"/>
  <c r="AN247" i="36"/>
  <c r="J247" i="36"/>
  <c r="Z247" i="36"/>
  <c r="AP247" i="36"/>
  <c r="L239" i="36"/>
  <c r="AB239" i="36"/>
  <c r="AR239" i="36"/>
  <c r="N239" i="36"/>
  <c r="AD239" i="36"/>
  <c r="AT239" i="36"/>
  <c r="H239" i="36"/>
  <c r="P239" i="36"/>
  <c r="AF239" i="36"/>
  <c r="AV239" i="36"/>
  <c r="R239" i="36"/>
  <c r="AH239" i="36"/>
  <c r="AX239" i="36"/>
  <c r="T239" i="36"/>
  <c r="AJ239" i="36"/>
  <c r="AZ239" i="36"/>
  <c r="V239" i="36"/>
  <c r="AL239" i="36"/>
  <c r="BB239" i="36"/>
  <c r="BC239" i="36" s="1"/>
  <c r="X239" i="36"/>
  <c r="AN239" i="36"/>
  <c r="J239" i="36"/>
  <c r="Z239" i="36"/>
  <c r="AP239" i="36"/>
  <c r="L231" i="36"/>
  <c r="AB231" i="36"/>
  <c r="AR231" i="36"/>
  <c r="N231" i="36"/>
  <c r="AD231" i="36"/>
  <c r="AT231" i="36"/>
  <c r="H231" i="36"/>
  <c r="P231" i="36"/>
  <c r="AF231" i="36"/>
  <c r="AV231" i="36"/>
  <c r="R231" i="36"/>
  <c r="AH231" i="36"/>
  <c r="AX231" i="36"/>
  <c r="T231" i="36"/>
  <c r="AJ231" i="36"/>
  <c r="AZ231" i="36"/>
  <c r="V231" i="36"/>
  <c r="AL231" i="36"/>
  <c r="BB231" i="36"/>
  <c r="BC231" i="36" s="1"/>
  <c r="X231" i="36"/>
  <c r="AN231" i="36"/>
  <c r="J231" i="36"/>
  <c r="Z231" i="36"/>
  <c r="AP231" i="36"/>
  <c r="J223" i="36"/>
  <c r="AL223" i="36"/>
  <c r="AX223" i="36"/>
  <c r="AT223" i="36"/>
  <c r="L223" i="36"/>
  <c r="AR223" i="36"/>
  <c r="AB223" i="36"/>
  <c r="Z223" i="36"/>
  <c r="BB223" i="36"/>
  <c r="BC223" i="36" s="1"/>
  <c r="H223" i="36"/>
  <c r="AV223" i="36"/>
  <c r="P223" i="36"/>
  <c r="AP223" i="36"/>
  <c r="R223" i="36"/>
  <c r="N223" i="36"/>
  <c r="T223" i="36"/>
  <c r="AF223" i="36"/>
  <c r="AJ223" i="36"/>
  <c r="V223" i="36"/>
  <c r="AH223" i="36"/>
  <c r="AD223" i="36"/>
  <c r="X223" i="36"/>
  <c r="AZ223" i="36"/>
  <c r="AN223" i="36"/>
  <c r="R215" i="36"/>
  <c r="N215" i="36"/>
  <c r="Z215" i="36"/>
  <c r="AJ215" i="36"/>
  <c r="T215" i="36"/>
  <c r="AZ215" i="36"/>
  <c r="V215" i="36"/>
  <c r="AH215" i="36"/>
  <c r="AD215" i="36"/>
  <c r="AP215" i="36"/>
  <c r="AN215" i="36"/>
  <c r="X215" i="36"/>
  <c r="AB215" i="36"/>
  <c r="AL215" i="36"/>
  <c r="AX215" i="36"/>
  <c r="AT215" i="36"/>
  <c r="H215" i="36"/>
  <c r="L215" i="36"/>
  <c r="P215" i="36"/>
  <c r="BB215" i="36"/>
  <c r="BC215" i="36" s="1"/>
  <c r="J215" i="36"/>
  <c r="AV215" i="36"/>
  <c r="AF215" i="36"/>
  <c r="AR215" i="36"/>
  <c r="J207" i="36"/>
  <c r="Z207" i="36"/>
  <c r="AP207" i="36"/>
  <c r="T207" i="36"/>
  <c r="AJ207" i="36"/>
  <c r="H207" i="36"/>
  <c r="N207" i="36"/>
  <c r="AD207" i="36"/>
  <c r="AT207" i="36"/>
  <c r="X207" i="36"/>
  <c r="AN207" i="36"/>
  <c r="AZ207" i="36"/>
  <c r="AX207" i="36"/>
  <c r="R207" i="36"/>
  <c r="AH207" i="36"/>
  <c r="L207" i="36"/>
  <c r="AB207" i="36"/>
  <c r="AR207" i="36"/>
  <c r="AV207" i="36"/>
  <c r="V207" i="36"/>
  <c r="AL207" i="36"/>
  <c r="P207" i="36"/>
  <c r="AF207" i="36"/>
  <c r="BB207" i="36"/>
  <c r="BC207" i="36" s="1"/>
  <c r="R199" i="36"/>
  <c r="AH199" i="36"/>
  <c r="AX199" i="36"/>
  <c r="T199" i="36"/>
  <c r="AJ199" i="36"/>
  <c r="AZ199" i="36"/>
  <c r="V199" i="36"/>
  <c r="AL199" i="36"/>
  <c r="BB199" i="36"/>
  <c r="BC199" i="36" s="1"/>
  <c r="X199" i="36"/>
  <c r="AN199" i="36"/>
  <c r="H199" i="36"/>
  <c r="J199" i="36"/>
  <c r="Z199" i="36"/>
  <c r="AP199" i="36"/>
  <c r="L199" i="36"/>
  <c r="AB199" i="36"/>
  <c r="AR199" i="36"/>
  <c r="N199" i="36"/>
  <c r="AD199" i="36"/>
  <c r="AT199" i="36"/>
  <c r="P199" i="36"/>
  <c r="AF199" i="36"/>
  <c r="AV199" i="36"/>
  <c r="R191" i="36"/>
  <c r="AH191" i="36"/>
  <c r="AX191" i="36"/>
  <c r="T191" i="36"/>
  <c r="AJ191" i="36"/>
  <c r="AZ191" i="36"/>
  <c r="V191" i="36"/>
  <c r="AL191" i="36"/>
  <c r="BB191" i="36"/>
  <c r="BC191" i="36" s="1"/>
  <c r="X191" i="36"/>
  <c r="AN191" i="36"/>
  <c r="H191" i="36"/>
  <c r="J191" i="36"/>
  <c r="Z191" i="36"/>
  <c r="AP191" i="36"/>
  <c r="L191" i="36"/>
  <c r="AB191" i="36"/>
  <c r="AR191" i="36"/>
  <c r="N191" i="36"/>
  <c r="AD191" i="36"/>
  <c r="AT191" i="36"/>
  <c r="P191" i="36"/>
  <c r="AF191" i="36"/>
  <c r="AV191" i="36"/>
  <c r="R183" i="36"/>
  <c r="AH183" i="36"/>
  <c r="AX183" i="36"/>
  <c r="T183" i="36"/>
  <c r="AJ183" i="36"/>
  <c r="AZ183" i="36"/>
  <c r="V183" i="36"/>
  <c r="AL183" i="36"/>
  <c r="BB183" i="36"/>
  <c r="BC183" i="36" s="1"/>
  <c r="X183" i="36"/>
  <c r="AN183" i="36"/>
  <c r="H183" i="36"/>
  <c r="J183" i="36"/>
  <c r="Z183" i="36"/>
  <c r="AP183" i="36"/>
  <c r="L183" i="36"/>
  <c r="AB183" i="36"/>
  <c r="AR183" i="36"/>
  <c r="N183" i="36"/>
  <c r="AD183" i="36"/>
  <c r="AT183" i="36"/>
  <c r="P183" i="36"/>
  <c r="AF183" i="36"/>
  <c r="AV183" i="36"/>
  <c r="R175" i="36"/>
  <c r="AH175" i="36"/>
  <c r="AX175" i="36"/>
  <c r="T175" i="36"/>
  <c r="AJ175" i="36"/>
  <c r="AZ175" i="36"/>
  <c r="V175" i="36"/>
  <c r="AL175" i="36"/>
  <c r="BB175" i="36"/>
  <c r="BC175" i="36" s="1"/>
  <c r="X175" i="36"/>
  <c r="AN175" i="36"/>
  <c r="H175" i="36"/>
  <c r="J175" i="36"/>
  <c r="Z175" i="36"/>
  <c r="AP175" i="36"/>
  <c r="L175" i="36"/>
  <c r="AB175" i="36"/>
  <c r="AR175" i="36"/>
  <c r="N175" i="36"/>
  <c r="AD175" i="36"/>
  <c r="AT175" i="36"/>
  <c r="P175" i="36"/>
  <c r="AF175" i="36"/>
  <c r="AV175" i="36"/>
  <c r="P167" i="36"/>
  <c r="AF167" i="36"/>
  <c r="AV167" i="36"/>
  <c r="R167" i="36"/>
  <c r="AH167" i="36"/>
  <c r="AX167" i="36"/>
  <c r="T167" i="36"/>
  <c r="AJ167" i="36"/>
  <c r="AZ167" i="36"/>
  <c r="V167" i="36"/>
  <c r="AL167" i="36"/>
  <c r="BB167" i="36"/>
  <c r="BC167" i="36" s="1"/>
  <c r="X167" i="36"/>
  <c r="AN167" i="36"/>
  <c r="J167" i="36"/>
  <c r="Z167" i="36"/>
  <c r="AP167" i="36"/>
  <c r="L167" i="36"/>
  <c r="AB167" i="36"/>
  <c r="AR167" i="36"/>
  <c r="N167" i="36"/>
  <c r="AD167" i="36"/>
  <c r="AT167" i="36"/>
  <c r="H167" i="36"/>
  <c r="P159" i="36"/>
  <c r="AF159" i="36"/>
  <c r="AV159" i="36"/>
  <c r="R159" i="36"/>
  <c r="AH159" i="36"/>
  <c r="AX159" i="36"/>
  <c r="T159" i="36"/>
  <c r="AJ159" i="36"/>
  <c r="AZ159" i="36"/>
  <c r="V159" i="36"/>
  <c r="AL159" i="36"/>
  <c r="BB159" i="36"/>
  <c r="BC159" i="36" s="1"/>
  <c r="X159" i="36"/>
  <c r="AN159" i="36"/>
  <c r="J159" i="36"/>
  <c r="Z159" i="36"/>
  <c r="AP159" i="36"/>
  <c r="L159" i="36"/>
  <c r="AB159" i="36"/>
  <c r="AR159" i="36"/>
  <c r="N159" i="36"/>
  <c r="AD159" i="36"/>
  <c r="AT159" i="36"/>
  <c r="H159" i="36"/>
  <c r="T151" i="36"/>
  <c r="AN151" i="36"/>
  <c r="AV151" i="36"/>
  <c r="Z151" i="36"/>
  <c r="AX151" i="36"/>
  <c r="BB151" i="36"/>
  <c r="BC151" i="36" s="1"/>
  <c r="AF151" i="36"/>
  <c r="AZ151" i="36"/>
  <c r="H151" i="36"/>
  <c r="N151" i="36"/>
  <c r="R151" i="36"/>
  <c r="L151" i="36"/>
  <c r="J151" i="36"/>
  <c r="X151" i="36"/>
  <c r="AP151" i="36"/>
  <c r="AD151" i="36"/>
  <c r="AB151" i="36"/>
  <c r="V151" i="36"/>
  <c r="P151" i="36"/>
  <c r="AJ151" i="36"/>
  <c r="AT151" i="36"/>
  <c r="AH151" i="36"/>
  <c r="AR151" i="36"/>
  <c r="AL151" i="36"/>
  <c r="T143" i="36"/>
  <c r="AB143" i="36"/>
  <c r="X143" i="36"/>
  <c r="AH143" i="36"/>
  <c r="V143" i="36"/>
  <c r="P143" i="36"/>
  <c r="Z143" i="36"/>
  <c r="AN143" i="36"/>
  <c r="AJ143" i="36"/>
  <c r="AX143" i="36"/>
  <c r="AL143" i="36"/>
  <c r="AF143" i="36"/>
  <c r="J143" i="36"/>
  <c r="AZ143" i="36"/>
  <c r="H143" i="36"/>
  <c r="N143" i="36"/>
  <c r="AD143" i="36"/>
  <c r="BB143" i="36"/>
  <c r="BC143" i="36" s="1"/>
  <c r="AR143" i="36"/>
  <c r="L143" i="36"/>
  <c r="AV143" i="36"/>
  <c r="AP143" i="36"/>
  <c r="AT143" i="36"/>
  <c r="R143" i="36"/>
  <c r="AZ135" i="36"/>
  <c r="H135" i="36"/>
  <c r="AR135" i="36"/>
  <c r="P135" i="36"/>
  <c r="N135" i="36"/>
  <c r="AT135" i="36"/>
  <c r="AN135" i="36"/>
  <c r="AD135" i="36"/>
  <c r="AL135" i="36"/>
  <c r="Z135" i="36"/>
  <c r="AF135" i="36"/>
  <c r="L135" i="36"/>
  <c r="X135" i="36"/>
  <c r="J135" i="36"/>
  <c r="V135" i="36"/>
  <c r="R135" i="36"/>
  <c r="AX135" i="36"/>
  <c r="AP135" i="36"/>
  <c r="T135" i="36"/>
  <c r="AJ135" i="36"/>
  <c r="AH135" i="36"/>
  <c r="BB135" i="36"/>
  <c r="BC135" i="36" s="1"/>
  <c r="AV135" i="36"/>
  <c r="AB135" i="36"/>
  <c r="H125" i="36"/>
  <c r="AF125" i="36"/>
  <c r="N125" i="36"/>
  <c r="V125" i="36"/>
  <c r="AX125" i="36"/>
  <c r="AR125" i="36"/>
  <c r="J125" i="36"/>
  <c r="AD125" i="36"/>
  <c r="AB125" i="36"/>
  <c r="AL125" i="36"/>
  <c r="R125" i="36"/>
  <c r="L125" i="36"/>
  <c r="AJ125" i="36"/>
  <c r="BB125" i="36"/>
  <c r="BC125" i="36" s="1"/>
  <c r="Z125" i="36"/>
  <c r="AZ125" i="36"/>
  <c r="AV125" i="36"/>
  <c r="AP125" i="36"/>
  <c r="AH125" i="36"/>
  <c r="AT125" i="36"/>
  <c r="X125" i="36"/>
  <c r="T125" i="36"/>
  <c r="P125" i="36"/>
  <c r="AN125" i="36"/>
  <c r="V1674" i="36"/>
  <c r="AL1674" i="36"/>
  <c r="BB1674" i="36"/>
  <c r="BC1674" i="36" s="1"/>
  <c r="X1674" i="36"/>
  <c r="AN1674" i="36"/>
  <c r="J1674" i="36"/>
  <c r="Z1674" i="36"/>
  <c r="AP1674" i="36"/>
  <c r="L1674" i="36"/>
  <c r="AB1674" i="36"/>
  <c r="AR1674" i="36"/>
  <c r="N1674" i="36"/>
  <c r="AD1674" i="36"/>
  <c r="AT1674" i="36"/>
  <c r="H1674" i="36"/>
  <c r="R1674" i="36"/>
  <c r="AH1674" i="36"/>
  <c r="AX1674" i="36"/>
  <c r="J1209" i="36"/>
  <c r="Z1209" i="36"/>
  <c r="AP1209" i="36"/>
  <c r="L1209" i="36"/>
  <c r="AB1209" i="36"/>
  <c r="AR1209" i="36"/>
  <c r="N1209" i="36"/>
  <c r="AD1209" i="36"/>
  <c r="AT1209" i="36"/>
  <c r="P1209" i="36"/>
  <c r="AF1209" i="36"/>
  <c r="AV1209" i="36"/>
  <c r="R1209" i="36"/>
  <c r="AH1209" i="36"/>
  <c r="AX1209" i="36"/>
  <c r="T1209" i="36"/>
  <c r="AJ1209" i="36"/>
  <c r="AZ1209" i="36"/>
  <c r="V1209" i="36"/>
  <c r="AL1209" i="36"/>
  <c r="BB1209" i="36"/>
  <c r="BC1209" i="36" s="1"/>
  <c r="X1209" i="36"/>
  <c r="AN1209" i="36"/>
  <c r="H1209" i="36"/>
  <c r="R801" i="36"/>
  <c r="AH801" i="36"/>
  <c r="AX801" i="36"/>
  <c r="T801" i="36"/>
  <c r="AF801" i="36"/>
  <c r="AR801" i="36"/>
  <c r="V801" i="36"/>
  <c r="AL801" i="36"/>
  <c r="BB801" i="36"/>
  <c r="BC801" i="36" s="1"/>
  <c r="AJ801" i="36"/>
  <c r="AV801" i="36"/>
  <c r="H801" i="36"/>
  <c r="J801" i="36"/>
  <c r="Z801" i="36"/>
  <c r="AP801" i="36"/>
  <c r="X801" i="36"/>
  <c r="AZ801" i="36"/>
  <c r="L801" i="36"/>
  <c r="N801" i="36"/>
  <c r="AD801" i="36"/>
  <c r="AT801" i="36"/>
  <c r="AN801" i="36"/>
  <c r="P801" i="36"/>
  <c r="AB801" i="36"/>
  <c r="R301" i="36"/>
  <c r="AH301" i="36"/>
  <c r="AX301" i="36"/>
  <c r="T301" i="36"/>
  <c r="AJ301" i="36"/>
  <c r="AZ301" i="36"/>
  <c r="V301" i="36"/>
  <c r="AL301" i="36"/>
  <c r="BB301" i="36"/>
  <c r="BC301" i="36" s="1"/>
  <c r="X301" i="36"/>
  <c r="AN301" i="36"/>
  <c r="H301" i="36"/>
  <c r="J301" i="36"/>
  <c r="Z301" i="36"/>
  <c r="AP301" i="36"/>
  <c r="L301" i="36"/>
  <c r="AB301" i="36"/>
  <c r="AR301" i="36"/>
  <c r="N301" i="36"/>
  <c r="AD301" i="36"/>
  <c r="AT301" i="36"/>
  <c r="P301" i="36"/>
  <c r="AF301" i="36"/>
  <c r="AV301" i="36"/>
  <c r="R293" i="36"/>
  <c r="AH293" i="36"/>
  <c r="AX293" i="36"/>
  <c r="T293" i="36"/>
  <c r="AJ293" i="36"/>
  <c r="AZ293" i="36"/>
  <c r="V293" i="36"/>
  <c r="AL293" i="36"/>
  <c r="BB293" i="36"/>
  <c r="BC293" i="36" s="1"/>
  <c r="X293" i="36"/>
  <c r="AN293" i="36"/>
  <c r="H293" i="36"/>
  <c r="J293" i="36"/>
  <c r="Z293" i="36"/>
  <c r="AP293" i="36"/>
  <c r="L293" i="36"/>
  <c r="AB293" i="36"/>
  <c r="AR293" i="36"/>
  <c r="N293" i="36"/>
  <c r="AD293" i="36"/>
  <c r="AT293" i="36"/>
  <c r="P293" i="36"/>
  <c r="AF293" i="36"/>
  <c r="AV293" i="36"/>
  <c r="J285" i="36"/>
  <c r="R285" i="36"/>
  <c r="AD285" i="36"/>
  <c r="AR285" i="36"/>
  <c r="BB285" i="36"/>
  <c r="BC285" i="36" s="1"/>
  <c r="X285" i="36"/>
  <c r="Z285" i="36"/>
  <c r="AH285" i="36"/>
  <c r="AP285" i="36"/>
  <c r="T285" i="36"/>
  <c r="AZ285" i="36"/>
  <c r="H285" i="36"/>
  <c r="V285" i="36"/>
  <c r="AT285" i="36"/>
  <c r="AJ285" i="36"/>
  <c r="AB285" i="36"/>
  <c r="L285" i="36"/>
  <c r="AV285" i="36"/>
  <c r="AX285" i="36"/>
  <c r="N285" i="36"/>
  <c r="AN285" i="36"/>
  <c r="AL285" i="36"/>
  <c r="AF285" i="36"/>
  <c r="P285" i="36"/>
  <c r="X1451" i="36"/>
  <c r="AN1451" i="36"/>
  <c r="J1451" i="36"/>
  <c r="Z1451" i="36"/>
  <c r="AP1451" i="36"/>
  <c r="H1451" i="36"/>
  <c r="L1451" i="36"/>
  <c r="AB1451" i="36"/>
  <c r="AR1451" i="36"/>
  <c r="N1451" i="36"/>
  <c r="AD1451" i="36"/>
  <c r="AT1451" i="36"/>
  <c r="P1451" i="36"/>
  <c r="AF1451" i="36"/>
  <c r="AV1451" i="36"/>
  <c r="R1451" i="36"/>
  <c r="AH1451" i="36"/>
  <c r="AX1451" i="36"/>
  <c r="T1451" i="36"/>
  <c r="AJ1451" i="36"/>
  <c r="AZ1451" i="36"/>
  <c r="V1451" i="36"/>
  <c r="AL1451" i="36"/>
  <c r="BB1451" i="36"/>
  <c r="BC1451" i="36" s="1"/>
  <c r="J988" i="36"/>
  <c r="Z988" i="36"/>
  <c r="AP988" i="36"/>
  <c r="L988" i="36"/>
  <c r="AB988" i="36"/>
  <c r="AR988" i="36"/>
  <c r="N988" i="36"/>
  <c r="AD988" i="36"/>
  <c r="AT988" i="36"/>
  <c r="P988" i="36"/>
  <c r="AF988" i="36"/>
  <c r="AV988" i="36"/>
  <c r="R988" i="36"/>
  <c r="AH988" i="36"/>
  <c r="AX988" i="36"/>
  <c r="T988" i="36"/>
  <c r="AJ988" i="36"/>
  <c r="AZ988" i="36"/>
  <c r="V988" i="36"/>
  <c r="AL988" i="36"/>
  <c r="BB988" i="36"/>
  <c r="BC988" i="36" s="1"/>
  <c r="X988" i="36"/>
  <c r="AN988" i="36"/>
  <c r="H988" i="36"/>
  <c r="N980" i="36"/>
  <c r="AD980" i="36"/>
  <c r="AT980" i="36"/>
  <c r="P980" i="36"/>
  <c r="AF980" i="36"/>
  <c r="AV980" i="36"/>
  <c r="R980" i="36"/>
  <c r="AH980" i="36"/>
  <c r="AX980" i="36"/>
  <c r="T980" i="36"/>
  <c r="AJ980" i="36"/>
  <c r="AZ980" i="36"/>
  <c r="V980" i="36"/>
  <c r="AL980" i="36"/>
  <c r="BB980" i="36"/>
  <c r="BC980" i="36" s="1"/>
  <c r="X980" i="36"/>
  <c r="AN980" i="36"/>
  <c r="H980" i="36"/>
  <c r="J980" i="36"/>
  <c r="Z980" i="36"/>
  <c r="AP980" i="36"/>
  <c r="L980" i="36"/>
  <c r="AB980" i="36"/>
  <c r="AR980" i="36"/>
  <c r="J972" i="36"/>
  <c r="AJ972" i="36"/>
  <c r="AN972" i="36"/>
  <c r="V972" i="36"/>
  <c r="T972" i="36"/>
  <c r="Z972" i="36"/>
  <c r="H972" i="36"/>
  <c r="AX972" i="36"/>
  <c r="BB972" i="36"/>
  <c r="BC972" i="36" s="1"/>
  <c r="AF972" i="36"/>
  <c r="AH972" i="36"/>
  <c r="L972" i="36"/>
  <c r="AV972" i="36"/>
  <c r="R972" i="36"/>
  <c r="AB972" i="36"/>
  <c r="AT972" i="36"/>
  <c r="N972" i="36"/>
  <c r="AL972" i="36"/>
  <c r="P972" i="36"/>
  <c r="AD972" i="36"/>
  <c r="AP972" i="36"/>
  <c r="AZ972" i="36"/>
  <c r="AR972" i="36"/>
  <c r="X972" i="36"/>
  <c r="J964" i="36"/>
  <c r="T964" i="36"/>
  <c r="X964" i="36"/>
  <c r="BB964" i="36"/>
  <c r="AJ964" i="36"/>
  <c r="AN964" i="36"/>
  <c r="H964" i="36"/>
  <c r="BC964" i="36"/>
  <c r="AX964" i="36"/>
  <c r="AR964" i="36"/>
  <c r="V964" i="36"/>
  <c r="AH964" i="36"/>
  <c r="AL964" i="36"/>
  <c r="AF964" i="36"/>
  <c r="R964" i="36"/>
  <c r="L964" i="36"/>
  <c r="AV964" i="36"/>
  <c r="AT964" i="36"/>
  <c r="AB964" i="36"/>
  <c r="AZ964" i="36"/>
  <c r="AD964" i="36"/>
  <c r="AP964" i="36"/>
  <c r="P964" i="36"/>
  <c r="N964" i="36"/>
  <c r="Z964" i="36"/>
  <c r="AX956" i="36"/>
  <c r="AR956" i="36"/>
  <c r="BB956" i="36"/>
  <c r="BC956" i="36" s="1"/>
  <c r="AV956" i="36"/>
  <c r="Z956" i="36"/>
  <c r="H956" i="36"/>
  <c r="J956" i="36"/>
  <c r="R956" i="36"/>
  <c r="L956" i="36"/>
  <c r="V956" i="36"/>
  <c r="P956" i="36"/>
  <c r="AL956" i="36"/>
  <c r="AZ956" i="36"/>
  <c r="AF956" i="36"/>
  <c r="AP956" i="36"/>
  <c r="AJ956" i="36"/>
  <c r="AT956" i="36"/>
  <c r="AB956" i="36"/>
  <c r="T956" i="36"/>
  <c r="AD956" i="36"/>
  <c r="X956" i="36"/>
  <c r="AH956" i="36"/>
  <c r="N956" i="36"/>
  <c r="AN956" i="36"/>
  <c r="X948" i="36"/>
  <c r="AH948" i="36"/>
  <c r="T948" i="36"/>
  <c r="AR948" i="36"/>
  <c r="AP948" i="36"/>
  <c r="V948" i="36"/>
  <c r="AT948" i="36"/>
  <c r="AV948" i="36"/>
  <c r="Z948" i="36"/>
  <c r="N948" i="36"/>
  <c r="AJ948" i="36"/>
  <c r="H948" i="36"/>
  <c r="R948" i="36"/>
  <c r="P948" i="36"/>
  <c r="AL948" i="36"/>
  <c r="AN948" i="36"/>
  <c r="AX948" i="36"/>
  <c r="AF948" i="36"/>
  <c r="J948" i="36"/>
  <c r="AB948" i="36"/>
  <c r="AZ948" i="36"/>
  <c r="AD948" i="36"/>
  <c r="L948" i="36"/>
  <c r="BB948" i="36"/>
  <c r="BC948" i="36" s="1"/>
  <c r="AP940" i="36"/>
  <c r="AF940" i="36"/>
  <c r="L940" i="36"/>
  <c r="AT940" i="36"/>
  <c r="AN940" i="36"/>
  <c r="H940" i="36"/>
  <c r="Z940" i="36"/>
  <c r="R940" i="36"/>
  <c r="V940" i="36"/>
  <c r="AJ940" i="36"/>
  <c r="AR940" i="36"/>
  <c r="T940" i="36"/>
  <c r="AH940" i="36"/>
  <c r="AX940" i="36"/>
  <c r="AZ940" i="36"/>
  <c r="BB940" i="36"/>
  <c r="BC940" i="36" s="1"/>
  <c r="AD940" i="36"/>
  <c r="X940" i="36"/>
  <c r="J940" i="36"/>
  <c r="AL940" i="36"/>
  <c r="N940" i="36"/>
  <c r="P940" i="36"/>
  <c r="AV940" i="36"/>
  <c r="AB940" i="36"/>
  <c r="J932" i="36"/>
  <c r="N932" i="36"/>
  <c r="X932" i="36"/>
  <c r="AV932" i="36"/>
  <c r="T932" i="36"/>
  <c r="AR932" i="36"/>
  <c r="H932" i="36"/>
  <c r="AJ932" i="36"/>
  <c r="AB932" i="36"/>
  <c r="AZ932" i="36"/>
  <c r="AN932" i="36"/>
  <c r="AX932" i="36"/>
  <c r="AP932" i="36"/>
  <c r="AH932" i="36"/>
  <c r="L932" i="36"/>
  <c r="AF932" i="36"/>
  <c r="R932" i="36"/>
  <c r="P932" i="36"/>
  <c r="V932" i="36"/>
  <c r="BB932" i="36"/>
  <c r="BC932" i="36" s="1"/>
  <c r="AT932" i="36"/>
  <c r="AL932" i="36"/>
  <c r="AD932" i="36"/>
  <c r="Z932" i="36"/>
  <c r="R924" i="36"/>
  <c r="AJ924" i="36"/>
  <c r="AT924" i="36"/>
  <c r="AN924" i="36"/>
  <c r="Z924" i="36"/>
  <c r="L924" i="36"/>
  <c r="X924" i="36"/>
  <c r="AP924" i="36"/>
  <c r="N924" i="36"/>
  <c r="AL924" i="36"/>
  <c r="AD924" i="36"/>
  <c r="H924" i="36"/>
  <c r="J924" i="36"/>
  <c r="BB924" i="36"/>
  <c r="BC924" i="36" s="1"/>
  <c r="AV924" i="36"/>
  <c r="AB924" i="36"/>
  <c r="AZ924" i="36"/>
  <c r="AR924" i="36"/>
  <c r="AX924" i="36"/>
  <c r="V924" i="36"/>
  <c r="P924" i="36"/>
  <c r="AH924" i="36"/>
  <c r="T924" i="36"/>
  <c r="AF924" i="36"/>
  <c r="N916" i="36"/>
  <c r="AF916" i="36"/>
  <c r="Z916" i="36"/>
  <c r="AX916" i="36"/>
  <c r="P916" i="36"/>
  <c r="H916" i="36"/>
  <c r="J916" i="36"/>
  <c r="AZ916" i="36"/>
  <c r="AL916" i="36"/>
  <c r="X916" i="36"/>
  <c r="R916" i="36"/>
  <c r="BB916" i="36"/>
  <c r="BC916" i="36" s="1"/>
  <c r="AN916" i="36"/>
  <c r="T916" i="36"/>
  <c r="AR916" i="36"/>
  <c r="AD916" i="36"/>
  <c r="AV916" i="36"/>
  <c r="AP916" i="36"/>
  <c r="AT916" i="36"/>
  <c r="AH916" i="36"/>
  <c r="L916" i="36"/>
  <c r="AJ916" i="36"/>
  <c r="AB916" i="36"/>
  <c r="V916" i="36"/>
  <c r="AZ908" i="36"/>
  <c r="Z908" i="36"/>
  <c r="AD908" i="36"/>
  <c r="X908" i="36"/>
  <c r="V908" i="36"/>
  <c r="L908" i="36"/>
  <c r="J908" i="36"/>
  <c r="AX908" i="36"/>
  <c r="P908" i="36"/>
  <c r="AV908" i="36"/>
  <c r="AP908" i="36"/>
  <c r="AR908" i="36"/>
  <c r="AB908" i="36"/>
  <c r="BB908" i="36"/>
  <c r="BC908" i="36" s="1"/>
  <c r="AT908" i="36"/>
  <c r="AN908" i="36"/>
  <c r="R908" i="36"/>
  <c r="AJ908" i="36"/>
  <c r="T908" i="36"/>
  <c r="AH908" i="36"/>
  <c r="N908" i="36"/>
  <c r="AL908" i="36"/>
  <c r="AF908" i="36"/>
  <c r="H908" i="36"/>
  <c r="AZ900" i="36"/>
  <c r="AH900" i="36"/>
  <c r="AD900" i="36"/>
  <c r="AL900" i="36"/>
  <c r="BB900" i="36"/>
  <c r="BC900" i="36" s="1"/>
  <c r="L900" i="36"/>
  <c r="J900" i="36"/>
  <c r="Z900" i="36"/>
  <c r="V900" i="36"/>
  <c r="X900" i="36"/>
  <c r="AF900" i="36"/>
  <c r="AR900" i="36"/>
  <c r="AB900" i="36"/>
  <c r="AX900" i="36"/>
  <c r="AP900" i="36"/>
  <c r="AN900" i="36"/>
  <c r="R900" i="36"/>
  <c r="AJ900" i="36"/>
  <c r="T900" i="36"/>
  <c r="P900" i="36"/>
  <c r="N900" i="36"/>
  <c r="AT900" i="36"/>
  <c r="AV900" i="36"/>
  <c r="H900" i="36"/>
  <c r="L892" i="36"/>
  <c r="J892" i="36"/>
  <c r="P892" i="36"/>
  <c r="AD892" i="36"/>
  <c r="N892" i="36"/>
  <c r="AZ892" i="36"/>
  <c r="AB892" i="36"/>
  <c r="T892" i="36"/>
  <c r="AF892" i="36"/>
  <c r="AH892" i="36"/>
  <c r="R892" i="36"/>
  <c r="BB892" i="36"/>
  <c r="BC892" i="36" s="1"/>
  <c r="X892" i="36"/>
  <c r="AJ892" i="36"/>
  <c r="AL892" i="36"/>
  <c r="AR892" i="36"/>
  <c r="V892" i="36"/>
  <c r="AT892" i="36"/>
  <c r="AN892" i="36"/>
  <c r="AV892" i="36"/>
  <c r="AP892" i="36"/>
  <c r="Z892" i="36"/>
  <c r="AX892" i="36"/>
  <c r="H892" i="36"/>
  <c r="L884" i="36"/>
  <c r="AN884" i="36"/>
  <c r="AZ884" i="36"/>
  <c r="AL884" i="36"/>
  <c r="Z884" i="36"/>
  <c r="BB884" i="36"/>
  <c r="BC884" i="36" s="1"/>
  <c r="AB884" i="36"/>
  <c r="J884" i="36"/>
  <c r="P884" i="36"/>
  <c r="AP884" i="36"/>
  <c r="N884" i="36"/>
  <c r="AT884" i="36"/>
  <c r="AR884" i="36"/>
  <c r="T884" i="36"/>
  <c r="AF884" i="36"/>
  <c r="AD884" i="36"/>
  <c r="R884" i="36"/>
  <c r="AX884" i="36"/>
  <c r="X884" i="36"/>
  <c r="AJ884" i="36"/>
  <c r="AV884" i="36"/>
  <c r="AH884" i="36"/>
  <c r="V884" i="36"/>
  <c r="H884" i="36"/>
  <c r="J865" i="36"/>
  <c r="AJ865" i="36"/>
  <c r="P865" i="36"/>
  <c r="N865" i="36"/>
  <c r="R865" i="36"/>
  <c r="AX865" i="36"/>
  <c r="L865" i="36"/>
  <c r="AR865" i="36"/>
  <c r="AP865" i="36"/>
  <c r="V865" i="36"/>
  <c r="T865" i="36"/>
  <c r="AZ865" i="36"/>
  <c r="AT865" i="36"/>
  <c r="AL865" i="36"/>
  <c r="AN865" i="36"/>
  <c r="AH865" i="36"/>
  <c r="BB865" i="36"/>
  <c r="BC865" i="36" s="1"/>
  <c r="AV865" i="36"/>
  <c r="AB865" i="36"/>
  <c r="X865" i="36"/>
  <c r="AD865" i="36"/>
  <c r="AF865" i="36"/>
  <c r="Z865" i="36"/>
  <c r="H865" i="36"/>
  <c r="AT878" i="36"/>
  <c r="AZ878" i="36"/>
  <c r="V878" i="36"/>
  <c r="P878" i="36"/>
  <c r="AH878" i="36"/>
  <c r="AL878" i="36"/>
  <c r="AD878" i="36"/>
  <c r="J878" i="36"/>
  <c r="R878" i="36"/>
  <c r="AN878" i="36"/>
  <c r="BB878" i="36"/>
  <c r="BC878" i="36" s="1"/>
  <c r="H878" i="36"/>
  <c r="Z878" i="36"/>
  <c r="AP878" i="36"/>
  <c r="X878" i="36"/>
  <c r="AX878" i="36"/>
  <c r="AF878" i="36"/>
  <c r="AJ878" i="36"/>
  <c r="N878" i="36"/>
  <c r="AB878" i="36"/>
  <c r="AV878" i="36"/>
  <c r="L878" i="36"/>
  <c r="AR878" i="36"/>
  <c r="T878" i="36"/>
  <c r="R862" i="36"/>
  <c r="N862" i="36"/>
  <c r="AP862" i="36"/>
  <c r="AZ862" i="36"/>
  <c r="L862" i="36"/>
  <c r="AV862" i="36"/>
  <c r="V862" i="36"/>
  <c r="AH862" i="36"/>
  <c r="AD862" i="36"/>
  <c r="J862" i="36"/>
  <c r="AB862" i="36"/>
  <c r="T862" i="36"/>
  <c r="AR862" i="36"/>
  <c r="AL862" i="36"/>
  <c r="AX862" i="36"/>
  <c r="AT862" i="36"/>
  <c r="AF862" i="36"/>
  <c r="AJ862" i="36"/>
  <c r="X862" i="36"/>
  <c r="BB862" i="36"/>
  <c r="BC862" i="36" s="1"/>
  <c r="Z862" i="36"/>
  <c r="P862" i="36"/>
  <c r="AN862" i="36"/>
  <c r="H862" i="36"/>
  <c r="AP846" i="36"/>
  <c r="AH846" i="36"/>
  <c r="AB846" i="36"/>
  <c r="V846" i="36"/>
  <c r="AZ846" i="36"/>
  <c r="AT846" i="36"/>
  <c r="J846" i="36"/>
  <c r="X846" i="36"/>
  <c r="AV846" i="36"/>
  <c r="Z846" i="36"/>
  <c r="R846" i="36"/>
  <c r="H846" i="36"/>
  <c r="AR846" i="36"/>
  <c r="AL846" i="36"/>
  <c r="P846" i="36"/>
  <c r="AN846" i="36"/>
  <c r="AF846" i="36"/>
  <c r="T846" i="36"/>
  <c r="L846" i="36"/>
  <c r="AJ846" i="36"/>
  <c r="AD846" i="36"/>
  <c r="BB846" i="36"/>
  <c r="BC846" i="36" s="1"/>
  <c r="N846" i="36"/>
  <c r="AX846" i="36"/>
  <c r="AV873" i="36"/>
  <c r="X873" i="36"/>
  <c r="J873" i="36"/>
  <c r="AP873" i="36"/>
  <c r="BB873" i="36"/>
  <c r="BC873" i="36" s="1"/>
  <c r="H873" i="36"/>
  <c r="L873" i="36"/>
  <c r="AN873" i="36"/>
  <c r="AZ873" i="36"/>
  <c r="AX873" i="36"/>
  <c r="Z873" i="36"/>
  <c r="R873" i="36"/>
  <c r="P873" i="36"/>
  <c r="AB873" i="36"/>
  <c r="T873" i="36"/>
  <c r="N873" i="36"/>
  <c r="AT873" i="36"/>
  <c r="AL873" i="36"/>
  <c r="AF873" i="36"/>
  <c r="AR873" i="36"/>
  <c r="AJ873" i="36"/>
  <c r="V873" i="36"/>
  <c r="AH873" i="36"/>
  <c r="AD873" i="36"/>
  <c r="Z858" i="36"/>
  <c r="AP858" i="36"/>
  <c r="X858" i="36"/>
  <c r="R858" i="36"/>
  <c r="AV858" i="36"/>
  <c r="H858" i="36"/>
  <c r="N858" i="36"/>
  <c r="AD858" i="36"/>
  <c r="V858" i="36"/>
  <c r="P858" i="36"/>
  <c r="AH858" i="36"/>
  <c r="AF858" i="36"/>
  <c r="AT858" i="36"/>
  <c r="AX858" i="36"/>
  <c r="T858" i="36"/>
  <c r="BB858" i="36"/>
  <c r="BC858" i="36" s="1"/>
  <c r="AN858" i="36"/>
  <c r="AR858" i="36"/>
  <c r="J858" i="36"/>
  <c r="AL858" i="36"/>
  <c r="L858" i="36"/>
  <c r="AZ858" i="36"/>
  <c r="AJ858" i="36"/>
  <c r="AB858" i="36"/>
  <c r="J852" i="36"/>
  <c r="AF852" i="36"/>
  <c r="T852" i="36"/>
  <c r="AT852" i="36"/>
  <c r="AP852" i="36"/>
  <c r="AL852" i="36"/>
  <c r="AD852" i="36"/>
  <c r="BB852" i="36"/>
  <c r="BC852" i="36" s="1"/>
  <c r="AX852" i="36"/>
  <c r="N852" i="36"/>
  <c r="AV852" i="36"/>
  <c r="H852" i="36"/>
  <c r="AB852" i="36"/>
  <c r="V852" i="36"/>
  <c r="R852" i="36"/>
  <c r="AR852" i="36"/>
  <c r="P852" i="36"/>
  <c r="AJ852" i="36"/>
  <c r="Z852" i="36"/>
  <c r="AZ852" i="36"/>
  <c r="X852" i="36"/>
  <c r="L852" i="36"/>
  <c r="AH852" i="36"/>
  <c r="AN852" i="36"/>
  <c r="AP1590" i="36"/>
  <c r="V1590" i="36"/>
  <c r="N1590" i="36"/>
  <c r="R1590" i="36"/>
  <c r="P1590" i="36"/>
  <c r="AV1590" i="36"/>
  <c r="N1585" i="36"/>
  <c r="R1585" i="36"/>
  <c r="AP1585" i="36"/>
  <c r="AV1585" i="36"/>
  <c r="AF1585" i="36"/>
  <c r="P1585" i="36"/>
  <c r="BB1584" i="36"/>
  <c r="BC1584" i="36" s="1"/>
  <c r="Z1584" i="36"/>
  <c r="N1584" i="36"/>
  <c r="AZ1584" i="36"/>
  <c r="AJ1584" i="36"/>
  <c r="T1584" i="36"/>
  <c r="H1583" i="36"/>
  <c r="AV1583" i="36"/>
  <c r="AJ1583" i="36"/>
  <c r="BB1583" i="36"/>
  <c r="BC1583" i="36" s="1"/>
  <c r="AL1583" i="36"/>
  <c r="V1583" i="36"/>
  <c r="T1582" i="36"/>
  <c r="AB1582" i="36"/>
  <c r="P1582" i="36"/>
  <c r="AP1582" i="36"/>
  <c r="Z1582" i="36"/>
  <c r="J1582" i="36"/>
  <c r="AP1581" i="36"/>
  <c r="N1581" i="36"/>
  <c r="BB1581" i="36"/>
  <c r="BC1581" i="36" s="1"/>
  <c r="AV1581" i="36"/>
  <c r="AF1581" i="36"/>
  <c r="P1581" i="36"/>
  <c r="AH1580" i="36"/>
  <c r="AL1580" i="36"/>
  <c r="J1580" i="36"/>
  <c r="AZ1580" i="36"/>
  <c r="AJ1580" i="36"/>
  <c r="T1580" i="36"/>
  <c r="H1579" i="36"/>
  <c r="AN1579" i="36"/>
  <c r="L1579" i="36"/>
  <c r="BB1579" i="36"/>
  <c r="BC1579" i="36" s="1"/>
  <c r="AL1579" i="36"/>
  <c r="V1579" i="36"/>
  <c r="AF1578" i="36"/>
  <c r="AN1578" i="36"/>
  <c r="L1578" i="36"/>
  <c r="AP1578" i="36"/>
  <c r="Z1578" i="36"/>
  <c r="J1578" i="36"/>
  <c r="AX1577" i="36"/>
  <c r="V1577" i="36"/>
  <c r="AT1577" i="36"/>
  <c r="AV1577" i="36"/>
  <c r="AF1577" i="36"/>
  <c r="P1577" i="36"/>
  <c r="J1576" i="36"/>
  <c r="AD1576" i="36"/>
  <c r="R1576" i="36"/>
  <c r="AZ1576" i="36"/>
  <c r="AJ1576" i="36"/>
  <c r="T1576" i="36"/>
  <c r="H1575" i="36"/>
  <c r="AV1575" i="36"/>
  <c r="AJ1575" i="36"/>
  <c r="BB1575" i="36"/>
  <c r="BC1575" i="36" s="1"/>
  <c r="AL1575" i="36"/>
  <c r="V1575" i="36"/>
  <c r="AR1574" i="36"/>
  <c r="AF1574" i="36"/>
  <c r="T1574" i="36"/>
  <c r="AP1574" i="36"/>
  <c r="Z1574" i="36"/>
  <c r="Z1573" i="36"/>
  <c r="N1573" i="36"/>
  <c r="BB1573" i="36"/>
  <c r="BC1573" i="36" s="1"/>
  <c r="AV1573" i="36"/>
  <c r="AF1573" i="36"/>
  <c r="P1573" i="36"/>
  <c r="AX1572" i="36"/>
  <c r="AL1572" i="36"/>
  <c r="J1572" i="36"/>
  <c r="AZ1572" i="36"/>
  <c r="AJ1572" i="36"/>
  <c r="T1572" i="36"/>
  <c r="H1571" i="36"/>
  <c r="AN1571" i="36"/>
  <c r="L1571" i="36"/>
  <c r="BB1571" i="36"/>
  <c r="BC1571" i="36" s="1"/>
  <c r="AL1571" i="36"/>
  <c r="V1571" i="36"/>
  <c r="P1570" i="36"/>
  <c r="AN1570" i="36"/>
  <c r="L1570" i="36"/>
  <c r="AP1570" i="36"/>
  <c r="Z1570" i="36"/>
  <c r="J1570" i="36"/>
  <c r="AH1569" i="36"/>
  <c r="V1569" i="36"/>
  <c r="AT1569" i="36"/>
  <c r="AV1569" i="36"/>
  <c r="AF1569" i="36"/>
  <c r="P1569" i="36"/>
  <c r="AP1568" i="36"/>
  <c r="AD1568" i="36"/>
  <c r="R1568" i="36"/>
  <c r="AZ1568" i="36"/>
  <c r="AJ1568" i="36"/>
  <c r="T1568" i="36"/>
  <c r="H1567" i="36"/>
  <c r="AV1567" i="36"/>
  <c r="AJ1567" i="36"/>
  <c r="BB1567" i="36"/>
  <c r="BC1567" i="36" s="1"/>
  <c r="AL1567" i="36"/>
  <c r="V1567" i="36"/>
  <c r="AR1566" i="36"/>
  <c r="AF1566" i="36"/>
  <c r="T1566" i="36"/>
  <c r="AP1566" i="36"/>
  <c r="Z1566" i="36"/>
  <c r="J1566" i="36"/>
  <c r="J1565" i="36"/>
  <c r="N1565" i="36"/>
  <c r="BB1565" i="36"/>
  <c r="BC1565" i="36" s="1"/>
  <c r="AV1565" i="36"/>
  <c r="AF1565" i="36"/>
  <c r="P1565" i="36"/>
  <c r="AX1564" i="36"/>
  <c r="AL1564" i="36"/>
  <c r="J1564" i="36"/>
  <c r="AZ1564" i="36"/>
  <c r="AJ1564" i="36"/>
  <c r="T1564" i="36"/>
  <c r="H1563" i="36"/>
  <c r="AN1563" i="36"/>
  <c r="L1563" i="36"/>
  <c r="BB1563" i="36"/>
  <c r="BC1563" i="36" s="1"/>
  <c r="AL1563" i="36"/>
  <c r="V1563" i="36"/>
  <c r="AV1562" i="36"/>
  <c r="AN1562" i="36"/>
  <c r="L1562" i="36"/>
  <c r="AP1562" i="36"/>
  <c r="Z1562" i="36"/>
  <c r="J1562" i="36"/>
  <c r="R1561" i="36"/>
  <c r="V1561" i="36"/>
  <c r="AT1561" i="36"/>
  <c r="AV1561" i="36"/>
  <c r="AF1561" i="36"/>
  <c r="P1561" i="36"/>
  <c r="AP1560" i="36"/>
  <c r="AD1560" i="36"/>
  <c r="R1560" i="36"/>
  <c r="AZ1560" i="36"/>
  <c r="AJ1560" i="36"/>
  <c r="T1560" i="36"/>
  <c r="H1559" i="36"/>
  <c r="AV1559" i="36"/>
  <c r="AJ1559" i="36"/>
  <c r="BB1559" i="36"/>
  <c r="BC1559" i="36" s="1"/>
  <c r="AL1559" i="36"/>
  <c r="V1559" i="36"/>
  <c r="AR1558" i="36"/>
  <c r="AF1558" i="36"/>
  <c r="T1558" i="36"/>
  <c r="AP1558" i="36"/>
  <c r="Z1558" i="36"/>
  <c r="AP1557" i="36"/>
  <c r="N1557" i="36"/>
  <c r="BB1557" i="36"/>
  <c r="BC1557" i="36" s="1"/>
  <c r="AV1557" i="36"/>
  <c r="AF1557" i="36"/>
  <c r="P1557" i="36"/>
  <c r="AH1556" i="36"/>
  <c r="AL1556" i="36"/>
  <c r="J1556" i="36"/>
  <c r="AZ1556" i="36"/>
  <c r="AJ1556" i="36"/>
  <c r="T1556" i="36"/>
  <c r="H1555" i="36"/>
  <c r="AN1555" i="36"/>
  <c r="L1555" i="36"/>
  <c r="BB1555" i="36"/>
  <c r="BC1555" i="36" s="1"/>
  <c r="AL1555" i="36"/>
  <c r="V1555" i="36"/>
  <c r="AF1554" i="36"/>
  <c r="AN1554" i="36"/>
  <c r="L1554" i="36"/>
  <c r="AP1554" i="36"/>
  <c r="Z1554" i="36"/>
  <c r="J1554" i="36"/>
  <c r="AX1553" i="36"/>
  <c r="V1553" i="36"/>
  <c r="AT1553" i="36"/>
  <c r="AV1553" i="36"/>
  <c r="AF1553" i="36"/>
  <c r="P1553" i="36"/>
  <c r="Z1552" i="36"/>
  <c r="AD1552" i="36"/>
  <c r="R1552" i="36"/>
  <c r="AZ1552" i="36"/>
  <c r="AJ1552" i="36"/>
  <c r="T1552" i="36"/>
  <c r="H1551" i="36"/>
  <c r="AV1551" i="36"/>
  <c r="AJ1551" i="36"/>
  <c r="BB1551" i="36"/>
  <c r="BC1551" i="36" s="1"/>
  <c r="AL1551" i="36"/>
  <c r="V1551" i="36"/>
  <c r="AR1550" i="36"/>
  <c r="AF1550" i="36"/>
  <c r="T1550" i="36"/>
  <c r="AP1550" i="36"/>
  <c r="Z1550" i="36"/>
  <c r="Z1549" i="36"/>
  <c r="N1549" i="36"/>
  <c r="BB1549" i="36"/>
  <c r="BC1549" i="36" s="1"/>
  <c r="AV1549" i="36"/>
  <c r="AF1549" i="36"/>
  <c r="P1549" i="36"/>
  <c r="R1548" i="36"/>
  <c r="AL1548" i="36"/>
  <c r="J1548" i="36"/>
  <c r="AZ1548" i="36"/>
  <c r="AJ1548" i="36"/>
  <c r="T1548" i="36"/>
  <c r="H1547" i="36"/>
  <c r="AN1547" i="36"/>
  <c r="L1547" i="36"/>
  <c r="BB1547" i="36"/>
  <c r="BC1547" i="36" s="1"/>
  <c r="AL1547" i="36"/>
  <c r="V1547" i="36"/>
  <c r="P1546" i="36"/>
  <c r="AN1546" i="36"/>
  <c r="L1546" i="36"/>
  <c r="AP1546" i="36"/>
  <c r="Z1546" i="36"/>
  <c r="J1546" i="36"/>
  <c r="AH1545" i="36"/>
  <c r="V1545" i="36"/>
  <c r="AT1545" i="36"/>
  <c r="AV1545" i="36"/>
  <c r="AF1545" i="36"/>
  <c r="P1545" i="36"/>
  <c r="J1544" i="36"/>
  <c r="AD1544" i="36"/>
  <c r="R1544" i="36"/>
  <c r="AZ1544" i="36"/>
  <c r="AJ1544" i="36"/>
  <c r="T1544" i="36"/>
  <c r="H1543" i="36"/>
  <c r="AV1543" i="36"/>
  <c r="AJ1543" i="36"/>
  <c r="BB1543" i="36"/>
  <c r="BC1543" i="36" s="1"/>
  <c r="AL1543" i="36"/>
  <c r="V1543" i="36"/>
  <c r="AR1542" i="36"/>
  <c r="AF1542" i="36"/>
  <c r="T1542" i="36"/>
  <c r="AP1542" i="36"/>
  <c r="Z1542" i="36"/>
  <c r="J1542" i="36"/>
  <c r="Z1541" i="36"/>
  <c r="N1541" i="36"/>
  <c r="BB1541" i="36"/>
  <c r="BC1541" i="36" s="1"/>
  <c r="AV1541" i="36"/>
  <c r="AF1541" i="36"/>
  <c r="P1541" i="36"/>
  <c r="AX1540" i="36"/>
  <c r="AL1540" i="36"/>
  <c r="J1540" i="36"/>
  <c r="AZ1540" i="36"/>
  <c r="AJ1540" i="36"/>
  <c r="T1540" i="36"/>
  <c r="H1539" i="36"/>
  <c r="AN1539" i="36"/>
  <c r="L1539" i="36"/>
  <c r="BB1539" i="36"/>
  <c r="BC1539" i="36" s="1"/>
  <c r="AL1539" i="36"/>
  <c r="V1539" i="36"/>
  <c r="P1538" i="36"/>
  <c r="AN1538" i="36"/>
  <c r="L1538" i="36"/>
  <c r="AP1538" i="36"/>
  <c r="Z1538" i="36"/>
  <c r="J1538" i="36"/>
  <c r="AH1537" i="36"/>
  <c r="V1537" i="36"/>
  <c r="AT1537" i="36"/>
  <c r="AV1537" i="36"/>
  <c r="AF1537" i="36"/>
  <c r="P1537" i="36"/>
  <c r="AP1536" i="36"/>
  <c r="AD1536" i="36"/>
  <c r="R1536" i="36"/>
  <c r="AZ1536" i="36"/>
  <c r="AJ1536" i="36"/>
  <c r="T1536" i="36"/>
  <c r="H1535" i="36"/>
  <c r="AV1535" i="36"/>
  <c r="AJ1535" i="36"/>
  <c r="BB1535" i="36"/>
  <c r="BC1535" i="36" s="1"/>
  <c r="AL1535" i="36"/>
  <c r="V1535" i="36"/>
  <c r="AR1534" i="36"/>
  <c r="AF1534" i="36"/>
  <c r="T1534" i="36"/>
  <c r="AP1534" i="36"/>
  <c r="Z1534" i="36"/>
  <c r="J1534" i="36"/>
  <c r="J1533" i="36"/>
  <c r="N1533" i="36"/>
  <c r="BB1533" i="36"/>
  <c r="BC1533" i="36" s="1"/>
  <c r="AV1533" i="36"/>
  <c r="AF1533" i="36"/>
  <c r="P1533" i="36"/>
  <c r="AX1532" i="36"/>
  <c r="AL1532" i="36"/>
  <c r="J1532" i="36"/>
  <c r="AZ1532" i="36"/>
  <c r="AJ1532" i="36"/>
  <c r="T1532" i="36"/>
  <c r="H1531" i="36"/>
  <c r="AN1531" i="36"/>
  <c r="L1531" i="36"/>
  <c r="BB1531" i="36"/>
  <c r="BC1531" i="36" s="1"/>
  <c r="AL1531" i="36"/>
  <c r="V1531" i="36"/>
  <c r="P1530" i="36"/>
  <c r="AN1530" i="36"/>
  <c r="L1530" i="36"/>
  <c r="AP1530" i="36"/>
  <c r="Z1530" i="36"/>
  <c r="J1530" i="36"/>
  <c r="AH1529" i="36"/>
  <c r="V1529" i="36"/>
  <c r="AT1529" i="36"/>
  <c r="AV1529" i="36"/>
  <c r="AF1529" i="36"/>
  <c r="P1529" i="36"/>
  <c r="AP1528" i="36"/>
  <c r="AD1528" i="36"/>
  <c r="R1528" i="36"/>
  <c r="AZ1528" i="36"/>
  <c r="AJ1528" i="36"/>
  <c r="T1528" i="36"/>
  <c r="H1527" i="36"/>
  <c r="AV1527" i="36"/>
  <c r="AJ1527" i="36"/>
  <c r="BB1527" i="36"/>
  <c r="BC1527" i="36" s="1"/>
  <c r="AL1527" i="36"/>
  <c r="V1527" i="36"/>
  <c r="AR1526" i="36"/>
  <c r="AF1526" i="36"/>
  <c r="T1526" i="36"/>
  <c r="AP1526" i="36"/>
  <c r="Z1526" i="36"/>
  <c r="J1526" i="36"/>
  <c r="Z1525" i="36"/>
  <c r="N1525" i="36"/>
  <c r="BB1525" i="36"/>
  <c r="BC1525" i="36" s="1"/>
  <c r="AV1525" i="36"/>
  <c r="AF1525" i="36"/>
  <c r="P1525" i="36"/>
  <c r="AX1524" i="36"/>
  <c r="AL1524" i="36"/>
  <c r="J1524" i="36"/>
  <c r="AZ1524" i="36"/>
  <c r="AJ1524" i="36"/>
  <c r="T1524" i="36"/>
  <c r="H1523" i="36"/>
  <c r="AN1523" i="36"/>
  <c r="L1523" i="36"/>
  <c r="BB1523" i="36"/>
  <c r="BC1523" i="36" s="1"/>
  <c r="AL1523" i="36"/>
  <c r="V1523" i="36"/>
  <c r="P1522" i="36"/>
  <c r="AN1522" i="36"/>
  <c r="L1522" i="36"/>
  <c r="AP1522" i="36"/>
  <c r="Z1522" i="36"/>
  <c r="J1522" i="36"/>
  <c r="AH1521" i="36"/>
  <c r="V1521" i="36"/>
  <c r="AT1521" i="36"/>
  <c r="AV1521" i="36"/>
  <c r="AF1521" i="36"/>
  <c r="P1521" i="36"/>
  <c r="AP1520" i="36"/>
  <c r="AX1520" i="36"/>
  <c r="AJ1520" i="36"/>
  <c r="AR1520" i="36"/>
  <c r="AH1520" i="36"/>
  <c r="R1520" i="36"/>
  <c r="H1519" i="36"/>
  <c r="AV1519" i="36"/>
  <c r="AJ1519" i="36"/>
  <c r="BB1519" i="36"/>
  <c r="BC1519" i="36" s="1"/>
  <c r="AL1519" i="36"/>
  <c r="V1519" i="36"/>
  <c r="J1518" i="36"/>
  <c r="AX1518" i="36"/>
  <c r="AL1518" i="36"/>
  <c r="AR1518" i="36"/>
  <c r="AB1518" i="36"/>
  <c r="L1518" i="36"/>
  <c r="AD1517" i="36"/>
  <c r="R1517" i="36"/>
  <c r="AP1517" i="36"/>
  <c r="AV1517" i="36"/>
  <c r="AF1517" i="36"/>
  <c r="P1517" i="36"/>
  <c r="AN1516" i="36"/>
  <c r="AB1516" i="36"/>
  <c r="AZ1516" i="36"/>
  <c r="AX1516" i="36"/>
  <c r="AH1516" i="36"/>
  <c r="R1516" i="36"/>
  <c r="H1515" i="36"/>
  <c r="AN1515" i="36"/>
  <c r="L1515" i="36"/>
  <c r="BB1515" i="36"/>
  <c r="BC1515" i="36" s="1"/>
  <c r="AL1515" i="36"/>
  <c r="V1515" i="36"/>
  <c r="Z1514" i="36"/>
  <c r="AT1514" i="36"/>
  <c r="AH1514" i="36"/>
  <c r="AR1514" i="36"/>
  <c r="AB1514" i="36"/>
  <c r="L1514" i="36"/>
  <c r="AF1513" i="36"/>
  <c r="T1513" i="36"/>
  <c r="AB1513" i="36"/>
  <c r="AT1513" i="36"/>
  <c r="AD1513" i="36"/>
  <c r="N1513" i="36"/>
  <c r="AJ1512" i="36"/>
  <c r="X1512" i="36"/>
  <c r="AV1512" i="36"/>
  <c r="AX1512" i="36"/>
  <c r="AH1512" i="36"/>
  <c r="R1512" i="36"/>
  <c r="H1511" i="36"/>
  <c r="AP1511" i="36"/>
  <c r="AD1511" i="36"/>
  <c r="R1511" i="36"/>
  <c r="AN1511" i="36"/>
  <c r="X1511" i="36"/>
  <c r="R1510" i="36"/>
  <c r="AP1510" i="36"/>
  <c r="AD1510" i="36"/>
  <c r="AR1510" i="36"/>
  <c r="AB1510" i="36"/>
  <c r="L1510" i="36"/>
  <c r="X1509" i="36"/>
  <c r="AV1509" i="36"/>
  <c r="AJ1509" i="36"/>
  <c r="AT1509" i="36"/>
  <c r="AD1509" i="36"/>
  <c r="N1509" i="36"/>
  <c r="AZ1508" i="36"/>
  <c r="AV1508" i="36"/>
  <c r="AR1508" i="36"/>
  <c r="AX1508" i="36"/>
  <c r="AH1508" i="36"/>
  <c r="R1508" i="36"/>
  <c r="H1507" i="36"/>
  <c r="AT1507" i="36"/>
  <c r="AH1507" i="36"/>
  <c r="V1507" i="36"/>
  <c r="AN1507" i="36"/>
  <c r="X1507" i="36"/>
  <c r="AT1506" i="36"/>
  <c r="BB1506" i="36"/>
  <c r="BC1506" i="36" s="1"/>
  <c r="Z1506" i="36"/>
  <c r="AR1506" i="36"/>
  <c r="AB1506" i="36"/>
  <c r="L1506" i="36"/>
  <c r="AH1505" i="36"/>
  <c r="V1505" i="36"/>
  <c r="AT1505" i="36"/>
  <c r="AV1505" i="36"/>
  <c r="AF1505" i="36"/>
  <c r="P1505" i="36"/>
  <c r="AR1504" i="36"/>
  <c r="AF1504" i="36"/>
  <c r="T1504" i="36"/>
  <c r="AX1504" i="36"/>
  <c r="AH1504" i="36"/>
  <c r="R1504" i="36"/>
  <c r="H1503" i="36"/>
  <c r="AV1503" i="36"/>
  <c r="AJ1503" i="36"/>
  <c r="BB1503" i="36"/>
  <c r="BC1503" i="36" s="1"/>
  <c r="AL1503" i="36"/>
  <c r="V1503" i="36"/>
  <c r="J1502" i="36"/>
  <c r="AX1502" i="36"/>
  <c r="AL1502" i="36"/>
  <c r="AR1502" i="36"/>
  <c r="AB1502" i="36"/>
  <c r="L1502" i="36"/>
  <c r="AX1501" i="36"/>
  <c r="AH1501" i="36"/>
  <c r="R1501" i="36"/>
  <c r="AV1501" i="36"/>
  <c r="AF1501" i="36"/>
  <c r="P1501" i="36"/>
  <c r="AN1500" i="36"/>
  <c r="BB1500" i="36"/>
  <c r="BC1500" i="36" s="1"/>
  <c r="AL1500" i="36"/>
  <c r="V1500" i="36"/>
  <c r="AJ1500" i="36"/>
  <c r="T1500" i="36"/>
  <c r="H1499" i="36"/>
  <c r="AZ1499" i="36"/>
  <c r="X1499" i="36"/>
  <c r="BB1499" i="36"/>
  <c r="BC1499" i="36" s="1"/>
  <c r="AL1499" i="36"/>
  <c r="V1499" i="36"/>
  <c r="AR1498" i="36"/>
  <c r="AB1498" i="36"/>
  <c r="L1498" i="36"/>
  <c r="AP1498" i="36"/>
  <c r="Z1498" i="36"/>
  <c r="J1498" i="36"/>
  <c r="Z1497" i="36"/>
  <c r="N1497" i="36"/>
  <c r="BB1497" i="36"/>
  <c r="BC1497" i="36" s="1"/>
  <c r="AV1497" i="36"/>
  <c r="AF1497" i="36"/>
  <c r="P1497" i="36"/>
  <c r="BB1496" i="36"/>
  <c r="BC1496" i="36" s="1"/>
  <c r="AL1496" i="36"/>
  <c r="V1496" i="36"/>
  <c r="AZ1496" i="36"/>
  <c r="AJ1496" i="36"/>
  <c r="T1496" i="36"/>
  <c r="H1495" i="36"/>
  <c r="AN1495" i="36"/>
  <c r="L1495" i="36"/>
  <c r="BB1495" i="36"/>
  <c r="BC1495" i="36" s="1"/>
  <c r="AL1495" i="36"/>
  <c r="V1495" i="36"/>
  <c r="AR1494" i="36"/>
  <c r="AB1494" i="36"/>
  <c r="L1494" i="36"/>
  <c r="AP1494" i="36"/>
  <c r="Z1494" i="36"/>
  <c r="J1494" i="36"/>
  <c r="AD1493" i="36"/>
  <c r="R1493" i="36"/>
  <c r="AP1493" i="36"/>
  <c r="AV1493" i="36"/>
  <c r="AF1493" i="36"/>
  <c r="P1493" i="36"/>
  <c r="BB1492" i="36"/>
  <c r="BC1492" i="36" s="1"/>
  <c r="AL1492" i="36"/>
  <c r="V1492" i="36"/>
  <c r="AZ1492" i="36"/>
  <c r="AJ1492" i="36"/>
  <c r="T1492" i="36"/>
  <c r="H1491" i="36"/>
  <c r="AB1491" i="36"/>
  <c r="P1491" i="36"/>
  <c r="BB1491" i="36"/>
  <c r="BC1491" i="36" s="1"/>
  <c r="AL1491" i="36"/>
  <c r="V1491" i="36"/>
  <c r="AR1490" i="36"/>
  <c r="AB1490" i="36"/>
  <c r="L1490" i="36"/>
  <c r="AP1490" i="36"/>
  <c r="Z1490" i="36"/>
  <c r="J1490" i="36"/>
  <c r="AH1489" i="36"/>
  <c r="V1489" i="36"/>
  <c r="AT1489" i="36"/>
  <c r="AV1489" i="36"/>
  <c r="AF1489" i="36"/>
  <c r="P1489" i="36"/>
  <c r="BB1488" i="36"/>
  <c r="BC1488" i="36" s="1"/>
  <c r="AL1488" i="36"/>
  <c r="V1488" i="36"/>
  <c r="AZ1488" i="36"/>
  <c r="AJ1488" i="36"/>
  <c r="T1488" i="36"/>
  <c r="H1487" i="36"/>
  <c r="AN1487" i="36"/>
  <c r="X1487" i="36"/>
  <c r="AP1487" i="36"/>
  <c r="Z1487" i="36"/>
  <c r="J1487" i="36"/>
  <c r="R1486" i="36"/>
  <c r="Z1486" i="36"/>
  <c r="AH1486" i="36"/>
  <c r="AL1486" i="36"/>
  <c r="AR1486" i="36"/>
  <c r="AB1486" i="36"/>
  <c r="X1485" i="36"/>
  <c r="H1485" i="36"/>
  <c r="AB1485" i="36"/>
  <c r="AJ1485" i="36"/>
  <c r="AP1485" i="36"/>
  <c r="AH1485" i="36"/>
  <c r="H1484" i="36"/>
  <c r="AP1484" i="36"/>
  <c r="BB1484" i="36"/>
  <c r="BC1484" i="36" s="1"/>
  <c r="AD1484" i="36"/>
  <c r="AV1484" i="36"/>
  <c r="AB1484" i="36"/>
  <c r="J1484" i="36"/>
  <c r="T1483" i="36"/>
  <c r="P1483" i="36"/>
  <c r="H1483" i="36"/>
  <c r="N1483" i="36"/>
  <c r="AH1483" i="36"/>
  <c r="AR1482" i="36"/>
  <c r="AH1482" i="36"/>
  <c r="H1482" i="36"/>
  <c r="AL1482" i="36"/>
  <c r="X1482" i="36"/>
  <c r="P1482" i="36"/>
  <c r="X1481" i="36"/>
  <c r="AL1481" i="36"/>
  <c r="AB1481" i="36"/>
  <c r="AH1481" i="36"/>
  <c r="Z1481" i="36"/>
  <c r="R1481" i="36"/>
  <c r="AT1480" i="36"/>
  <c r="R1480" i="36"/>
  <c r="AX1480" i="36"/>
  <c r="AR1480" i="36"/>
  <c r="AF1480" i="36"/>
  <c r="T1480" i="36"/>
  <c r="AV1479" i="36"/>
  <c r="P1479" i="36"/>
  <c r="AF1479" i="36"/>
  <c r="BB1479" i="36"/>
  <c r="BC1479" i="36" s="1"/>
  <c r="J1479" i="36"/>
  <c r="AX1479" i="36"/>
  <c r="AD1478" i="36"/>
  <c r="L1478" i="36"/>
  <c r="T1478" i="36"/>
  <c r="AF1478" i="36"/>
  <c r="AL1478" i="36"/>
  <c r="AR1478" i="36"/>
  <c r="AF1477" i="36"/>
  <c r="AZ1477" i="36"/>
  <c r="AB1477" i="36"/>
  <c r="AV1477" i="36"/>
  <c r="V1477" i="36"/>
  <c r="J1477" i="36"/>
  <c r="L1476" i="36"/>
  <c r="AN1476" i="36"/>
  <c r="V1476" i="36"/>
  <c r="AP1476" i="36"/>
  <c r="R1476" i="36"/>
  <c r="AF1476" i="36"/>
  <c r="Z1475" i="36"/>
  <c r="AH1475" i="36"/>
  <c r="AV1475" i="36"/>
  <c r="N1475" i="36"/>
  <c r="R1475" i="36"/>
  <c r="V1475" i="36"/>
  <c r="N1474" i="36"/>
  <c r="L1474" i="36"/>
  <c r="AN1474" i="36"/>
  <c r="AZ1474" i="36"/>
  <c r="AV1474" i="36"/>
  <c r="X1474" i="36"/>
  <c r="P1473" i="36"/>
  <c r="AJ1473" i="36"/>
  <c r="AH1473" i="36"/>
  <c r="AF1473" i="36"/>
  <c r="AL1473" i="36"/>
  <c r="J1473" i="36"/>
  <c r="AB1472" i="36"/>
  <c r="AX1472" i="36"/>
  <c r="Z1472" i="36"/>
  <c r="AT1472" i="36"/>
  <c r="T1472" i="36"/>
  <c r="X1472" i="36"/>
  <c r="AV1471" i="36"/>
  <c r="V1471" i="36"/>
  <c r="AX1471" i="36"/>
  <c r="AF1471" i="36"/>
  <c r="H1471" i="36"/>
  <c r="N1471" i="36"/>
  <c r="X1470" i="36"/>
  <c r="AD1470" i="36"/>
  <c r="AL1470" i="36"/>
  <c r="L1470" i="36"/>
  <c r="P1470" i="36"/>
  <c r="AZ1470" i="36"/>
  <c r="BC1470" i="36"/>
  <c r="L1469" i="36"/>
  <c r="AN1469" i="36"/>
  <c r="N1469" i="36"/>
  <c r="AP1469" i="36"/>
  <c r="X1469" i="36"/>
  <c r="AD1469" i="36"/>
  <c r="H1468" i="36"/>
  <c r="N1468" i="36"/>
  <c r="AP1468" i="36"/>
  <c r="X1468" i="36"/>
  <c r="AR1468" i="36"/>
  <c r="T1468" i="36"/>
  <c r="BC1468" i="36"/>
  <c r="AP1467" i="36"/>
  <c r="BB1467" i="36"/>
  <c r="BC1467" i="36" s="1"/>
  <c r="T1467" i="36"/>
  <c r="Z1467" i="36"/>
  <c r="AN1467" i="36"/>
  <c r="AT1467" i="36"/>
  <c r="X1466" i="36"/>
  <c r="AD1466" i="36"/>
  <c r="AL1466" i="36"/>
  <c r="L1466" i="36"/>
  <c r="P1466" i="36"/>
  <c r="AZ1466" i="36"/>
  <c r="BC1466" i="36"/>
  <c r="X1465" i="36"/>
  <c r="T1465" i="36"/>
  <c r="R1465" i="36"/>
  <c r="V1465" i="36"/>
  <c r="AD1465" i="36"/>
  <c r="AJ1465" i="36"/>
  <c r="AB1464" i="36"/>
  <c r="R1464" i="36"/>
  <c r="AN1464" i="36"/>
  <c r="AL1464" i="36"/>
  <c r="T1464" i="36"/>
  <c r="X1464" i="36"/>
  <c r="AT1463" i="36"/>
  <c r="L1463" i="36"/>
  <c r="AF1463" i="36"/>
  <c r="AD1463" i="36"/>
  <c r="AB1463" i="36"/>
  <c r="J1463" i="36"/>
  <c r="AD1315" i="36"/>
  <c r="AX1315" i="36"/>
  <c r="J1315" i="36"/>
  <c r="X1315" i="36"/>
  <c r="BB1315" i="36"/>
  <c r="BC1315" i="36" s="1"/>
  <c r="AJ1315" i="36"/>
  <c r="AP1310" i="36"/>
  <c r="AX1310" i="36"/>
  <c r="AH1310" i="36"/>
  <c r="P1310" i="36"/>
  <c r="J1310" i="36"/>
  <c r="AB1310" i="36"/>
  <c r="H1309" i="36"/>
  <c r="X1309" i="36"/>
  <c r="AV1309" i="36"/>
  <c r="Z1309" i="36"/>
  <c r="AD1309" i="36"/>
  <c r="AH1309" i="36"/>
  <c r="V1309" i="36"/>
  <c r="AD1308" i="36"/>
  <c r="AL1308" i="36"/>
  <c r="BB1308" i="36"/>
  <c r="BC1308" i="36" s="1"/>
  <c r="AV1308" i="36"/>
  <c r="AJ1308" i="36"/>
  <c r="X1308" i="36"/>
  <c r="H1307" i="36"/>
  <c r="X1307" i="36"/>
  <c r="AN1307" i="36"/>
  <c r="BB1307" i="36"/>
  <c r="BC1307" i="36" s="1"/>
  <c r="AT1307" i="36"/>
  <c r="AX1307" i="36"/>
  <c r="Z1306" i="36"/>
  <c r="AP1306" i="36"/>
  <c r="AL1306" i="36"/>
  <c r="AN1306" i="36"/>
  <c r="L1306" i="36"/>
  <c r="AZ1306" i="36"/>
  <c r="T1305" i="36"/>
  <c r="P1305" i="36"/>
  <c r="AF1305" i="36"/>
  <c r="R1305" i="36"/>
  <c r="AP1305" i="36"/>
  <c r="AD1305" i="36"/>
  <c r="AP1304" i="36"/>
  <c r="V1304" i="36"/>
  <c r="AT1304" i="36"/>
  <c r="T1304" i="36"/>
  <c r="AR1304" i="36"/>
  <c r="AF1304" i="36"/>
  <c r="AF1303" i="36"/>
  <c r="AV1303" i="36"/>
  <c r="AZ1303" i="36"/>
  <c r="AD1303" i="36"/>
  <c r="AH1303" i="36"/>
  <c r="V1303" i="36"/>
  <c r="N1302" i="36"/>
  <c r="AD1302" i="36"/>
  <c r="BB1302" i="36"/>
  <c r="BC1302" i="36" s="1"/>
  <c r="AZ1302" i="36"/>
  <c r="AN1302" i="36"/>
  <c r="L1302" i="36"/>
  <c r="AN1301" i="36"/>
  <c r="T1301" i="36"/>
  <c r="AJ1301" i="36"/>
  <c r="J1301" i="36"/>
  <c r="BB1301" i="36"/>
  <c r="BC1301" i="36" s="1"/>
  <c r="AT1300" i="36"/>
  <c r="BB1300" i="36"/>
  <c r="BC1300" i="36" s="1"/>
  <c r="AD1300" i="36"/>
  <c r="AB1300" i="36"/>
  <c r="P1300" i="36"/>
  <c r="J1300" i="36"/>
  <c r="P1299" i="36"/>
  <c r="X1299" i="36"/>
  <c r="T1299" i="36"/>
  <c r="BB1299" i="36"/>
  <c r="Z1299" i="36"/>
  <c r="N1299" i="36"/>
  <c r="R1299" i="36"/>
  <c r="BB1298" i="36"/>
  <c r="BC1298" i="36" s="1"/>
  <c r="AH1298" i="36"/>
  <c r="AX1298" i="36"/>
  <c r="AR1298" i="36"/>
  <c r="AF1298" i="36"/>
  <c r="T1298" i="36"/>
  <c r="AN1297" i="36"/>
  <c r="AZ1297" i="36"/>
  <c r="T1297" i="36"/>
  <c r="AX1297" i="36"/>
  <c r="AL1297" i="36"/>
  <c r="J1297" i="36"/>
  <c r="H1296" i="36"/>
  <c r="R1296" i="36"/>
  <c r="AH1296" i="36"/>
  <c r="AZ1296" i="36"/>
  <c r="AN1296" i="36"/>
  <c r="L1296" i="36"/>
  <c r="P1295" i="36"/>
  <c r="AN1295" i="36"/>
  <c r="AJ1295" i="36"/>
  <c r="BB1295" i="36"/>
  <c r="BC1295" i="36" s="1"/>
  <c r="Z1295" i="36"/>
  <c r="AD1294" i="36"/>
  <c r="AT1294" i="36"/>
  <c r="N1294" i="36"/>
  <c r="AF1294" i="36"/>
  <c r="T1294" i="36"/>
  <c r="AR1294" i="36"/>
  <c r="T1293" i="36"/>
  <c r="AR1293" i="36"/>
  <c r="AN1293" i="36"/>
  <c r="AP1293" i="36"/>
  <c r="AD1293" i="36"/>
  <c r="AH1293" i="36"/>
  <c r="V1293" i="36"/>
  <c r="AD1292" i="36"/>
  <c r="AL1292" i="36"/>
  <c r="AX1292" i="36"/>
  <c r="AV1292" i="36"/>
  <c r="AJ1292" i="36"/>
  <c r="X1292" i="36"/>
  <c r="T1291" i="36"/>
  <c r="AZ1291" i="36"/>
  <c r="AF1291" i="36"/>
  <c r="V1291" i="36"/>
  <c r="AT1291" i="36"/>
  <c r="AX1291" i="36"/>
  <c r="AD1290" i="36"/>
  <c r="AP1290" i="36"/>
  <c r="AL1290" i="36"/>
  <c r="AN1290" i="36"/>
  <c r="L1290" i="36"/>
  <c r="AZ1290" i="36"/>
  <c r="T1289" i="36"/>
  <c r="P1289" i="36"/>
  <c r="AF1289" i="36"/>
  <c r="R1289" i="36"/>
  <c r="AP1289" i="36"/>
  <c r="AD1289" i="36"/>
  <c r="AH1288" i="36"/>
  <c r="V1288" i="36"/>
  <c r="AT1288" i="36"/>
  <c r="T1288" i="36"/>
  <c r="AR1288" i="36"/>
  <c r="AF1288" i="36"/>
  <c r="AN1287" i="36"/>
  <c r="AV1287" i="36"/>
  <c r="AZ1287" i="36"/>
  <c r="AD1287" i="36"/>
  <c r="AH1287" i="36"/>
  <c r="V1287" i="36"/>
  <c r="N1286" i="36"/>
  <c r="AD1286" i="36"/>
  <c r="BB1286" i="36"/>
  <c r="BC1286" i="36" s="1"/>
  <c r="AZ1286" i="36"/>
  <c r="AN1286" i="36"/>
  <c r="L1286" i="36"/>
  <c r="AN1285" i="36"/>
  <c r="T1285" i="36"/>
  <c r="AJ1285" i="36"/>
  <c r="J1285" i="36"/>
  <c r="BB1285" i="36"/>
  <c r="BC1285" i="36" s="1"/>
  <c r="AH1284" i="36"/>
  <c r="BB1284" i="36"/>
  <c r="BC1284" i="36" s="1"/>
  <c r="AD1284" i="36"/>
  <c r="AB1284" i="36"/>
  <c r="P1284" i="36"/>
  <c r="J1284" i="36"/>
  <c r="AH1283" i="36"/>
  <c r="AN1283" i="36"/>
  <c r="X1283" i="36"/>
  <c r="AD1283" i="36"/>
  <c r="J1283" i="36"/>
  <c r="L1283" i="36"/>
  <c r="P1283" i="36"/>
  <c r="AH1282" i="36"/>
  <c r="P1282" i="36"/>
  <c r="AF1282" i="36"/>
  <c r="AR1282" i="36"/>
  <c r="BB1282" i="36"/>
  <c r="BC1282" i="36" s="1"/>
  <c r="V1282" i="36"/>
  <c r="AT1281" i="36"/>
  <c r="AH1281" i="36"/>
  <c r="BB1281" i="36"/>
  <c r="BC1281" i="36" s="1"/>
  <c r="L1281" i="36"/>
  <c r="AZ1281" i="36"/>
  <c r="H1280" i="36"/>
  <c r="AN1280" i="36"/>
  <c r="AR1280" i="36"/>
  <c r="AP1280" i="36"/>
  <c r="Z1280" i="36"/>
  <c r="AH1280" i="36"/>
  <c r="N1279" i="36"/>
  <c r="AJ1279" i="36"/>
  <c r="AL1279" i="36"/>
  <c r="AT1279" i="36"/>
  <c r="AF1279" i="36"/>
  <c r="AV1279" i="36"/>
  <c r="AZ1278" i="36"/>
  <c r="H1278" i="36"/>
  <c r="AH1278" i="36"/>
  <c r="AJ1278" i="36"/>
  <c r="R1278" i="36"/>
  <c r="V1278" i="36"/>
  <c r="L1277" i="36"/>
  <c r="AD1277" i="36"/>
  <c r="Z1277" i="36"/>
  <c r="AV1277" i="36"/>
  <c r="BB1277" i="36"/>
  <c r="BC1277" i="36" s="1"/>
  <c r="AN1277" i="36"/>
  <c r="H1276" i="36"/>
  <c r="T1276" i="36"/>
  <c r="AV1276" i="36"/>
  <c r="BB1276" i="36"/>
  <c r="BC1276" i="36" s="1"/>
  <c r="L1276" i="36"/>
  <c r="AT1276" i="36"/>
  <c r="AL1275" i="36"/>
  <c r="X1275" i="36"/>
  <c r="R1275" i="36"/>
  <c r="Z1275" i="36"/>
  <c r="L1275" i="36"/>
  <c r="AB1275" i="36"/>
  <c r="L1274" i="36"/>
  <c r="H1274" i="36"/>
  <c r="T1274" i="36"/>
  <c r="N1274" i="36"/>
  <c r="AB1274" i="36"/>
  <c r="AL1274" i="36"/>
  <c r="AX1273" i="36"/>
  <c r="AV1273" i="36"/>
  <c r="AF1273" i="36"/>
  <c r="AL1273" i="36"/>
  <c r="Z1273" i="36"/>
  <c r="T1273" i="36"/>
  <c r="L1272" i="36"/>
  <c r="AJ1272" i="36"/>
  <c r="AF1272" i="36"/>
  <c r="AB1272" i="36"/>
  <c r="AT1272" i="36"/>
  <c r="AD1272" i="36"/>
  <c r="AD1271" i="36"/>
  <c r="AT1271" i="36"/>
  <c r="Z1271" i="36"/>
  <c r="X1271" i="36"/>
  <c r="J1271" i="36"/>
  <c r="AF1270" i="36"/>
  <c r="AJ1270" i="36"/>
  <c r="AR1270" i="36"/>
  <c r="AZ1270" i="36"/>
  <c r="AT1270" i="36"/>
  <c r="J1270" i="36"/>
  <c r="AV1269" i="36"/>
  <c r="N1269" i="36"/>
  <c r="P1269" i="36"/>
  <c r="AX1269" i="36"/>
  <c r="L1269" i="36"/>
  <c r="T1269" i="36"/>
  <c r="H1268" i="36"/>
  <c r="T1268" i="36"/>
  <c r="AD1268" i="36"/>
  <c r="X1268" i="36"/>
  <c r="AT1268" i="36"/>
  <c r="BB1268" i="36"/>
  <c r="BC1268" i="36" s="1"/>
  <c r="Z1267" i="36"/>
  <c r="AR1267" i="36"/>
  <c r="R1267" i="36"/>
  <c r="AZ1267" i="36"/>
  <c r="N1267" i="36"/>
  <c r="V1267" i="36"/>
  <c r="H1266" i="36"/>
  <c r="X1266" i="36"/>
  <c r="T1266" i="36"/>
  <c r="AB1266" i="36"/>
  <c r="AX1266" i="36"/>
  <c r="J1266" i="36"/>
  <c r="H1265" i="36"/>
  <c r="AD1265" i="36"/>
  <c r="AN1265" i="36"/>
  <c r="P1265" i="36"/>
  <c r="X1265" i="36"/>
  <c r="J1265" i="36"/>
  <c r="N1264" i="36"/>
  <c r="L1264" i="36"/>
  <c r="AZ1264" i="36"/>
  <c r="AH1264" i="36"/>
  <c r="AP1264" i="36"/>
  <c r="AX1264" i="36"/>
  <c r="AX1263" i="36"/>
  <c r="H1263" i="36"/>
  <c r="AJ1263" i="36"/>
  <c r="L1263" i="36"/>
  <c r="AV1263" i="36"/>
  <c r="X1263" i="36"/>
  <c r="AH1262" i="36"/>
  <c r="AR1262" i="36"/>
  <c r="Z1262" i="36"/>
  <c r="V1262" i="36"/>
  <c r="AB1262" i="36"/>
  <c r="AV1262" i="36"/>
  <c r="AN1261" i="36"/>
  <c r="X1261" i="36"/>
  <c r="P1261" i="36"/>
  <c r="AZ1261" i="36"/>
  <c r="AB1261" i="36"/>
  <c r="R1261" i="36"/>
  <c r="H1260" i="36"/>
  <c r="AP1260" i="36"/>
  <c r="N1260" i="36"/>
  <c r="T1260" i="36"/>
  <c r="AH1260" i="36"/>
  <c r="X1260" i="36"/>
  <c r="X1259" i="36"/>
  <c r="AR1259" i="36"/>
  <c r="AF1259" i="36"/>
  <c r="T1259" i="36"/>
  <c r="V1259" i="36"/>
  <c r="AL1259" i="36"/>
  <c r="R1259" i="36"/>
  <c r="AH1258" i="36"/>
  <c r="R1258" i="36"/>
  <c r="Z1258" i="36"/>
  <c r="AR1258" i="36"/>
  <c r="AJ1258" i="36"/>
  <c r="P1258" i="36"/>
  <c r="AL1257" i="36"/>
  <c r="BB1257" i="36"/>
  <c r="BC1257" i="36" s="1"/>
  <c r="X1257" i="36"/>
  <c r="AV1257" i="36"/>
  <c r="AT1257" i="36"/>
  <c r="Z1257" i="36"/>
  <c r="T1256" i="36"/>
  <c r="AP1256" i="36"/>
  <c r="BB1256" i="36"/>
  <c r="BC1256" i="36" s="1"/>
  <c r="AT1256" i="36"/>
  <c r="AN1256" i="36"/>
  <c r="AF1256" i="36"/>
  <c r="L1255" i="36"/>
  <c r="AR1255" i="36"/>
  <c r="AV1255" i="36"/>
  <c r="P1255" i="36"/>
  <c r="J1255" i="36"/>
  <c r="R1255" i="36"/>
  <c r="V1255" i="36"/>
  <c r="H1254" i="36"/>
  <c r="AP1254" i="36"/>
  <c r="AX1254" i="36"/>
  <c r="L1254" i="36"/>
  <c r="AZ1254" i="36"/>
  <c r="AN1254" i="36"/>
  <c r="T1253" i="36"/>
  <c r="L1253" i="36"/>
  <c r="AV1253" i="36"/>
  <c r="V1253" i="36"/>
  <c r="AT1253" i="36"/>
  <c r="AX1253" i="36"/>
  <c r="H1252" i="36"/>
  <c r="AX1252" i="36"/>
  <c r="Z1252" i="36"/>
  <c r="AR1252" i="36"/>
  <c r="J1252" i="36"/>
  <c r="X1252" i="36"/>
  <c r="P1251" i="36"/>
  <c r="L1251" i="36"/>
  <c r="AR1251" i="36"/>
  <c r="AT1251" i="36"/>
  <c r="BB1251" i="36"/>
  <c r="AH1251" i="36"/>
  <c r="J1251" i="36"/>
  <c r="R1250" i="36"/>
  <c r="Z1250" i="36"/>
  <c r="AD1250" i="36"/>
  <c r="P1250" i="36"/>
  <c r="T1250" i="36"/>
  <c r="L1250" i="36"/>
  <c r="P1249" i="36"/>
  <c r="AF1249" i="36"/>
  <c r="T1249" i="36"/>
  <c r="V1249" i="36"/>
  <c r="AH1249" i="36"/>
  <c r="J1249" i="36"/>
  <c r="N1248" i="36"/>
  <c r="R1248" i="36"/>
  <c r="AL1248" i="36"/>
  <c r="AN1248" i="36"/>
  <c r="T1248" i="36"/>
  <c r="L1248" i="36"/>
  <c r="AJ1247" i="36"/>
  <c r="AZ1247" i="36"/>
  <c r="AN1247" i="36"/>
  <c r="AH1247" i="36"/>
  <c r="BB1247" i="36"/>
  <c r="BC1247" i="36" s="1"/>
  <c r="L1246" i="36"/>
  <c r="T1246" i="36"/>
  <c r="H1246" i="36"/>
  <c r="V1246" i="36"/>
  <c r="AJ1246" i="36"/>
  <c r="AH1246" i="36"/>
  <c r="H1245" i="36"/>
  <c r="X1245" i="36"/>
  <c r="AF1245" i="36"/>
  <c r="AP1245" i="36"/>
  <c r="AX1245" i="36"/>
  <c r="J1245" i="36"/>
  <c r="P1244" i="36"/>
  <c r="R1244" i="36"/>
  <c r="AZ1244" i="36"/>
  <c r="AB1244" i="36"/>
  <c r="AP1244" i="36"/>
  <c r="V1244" i="36"/>
  <c r="AJ1243" i="36"/>
  <c r="AR1243" i="36"/>
  <c r="AV1243" i="36"/>
  <c r="R1243" i="36"/>
  <c r="Z1243" i="36"/>
  <c r="J1243" i="36"/>
  <c r="L1242" i="36"/>
  <c r="AN1242" i="36"/>
  <c r="H1242" i="36"/>
  <c r="N1242" i="36"/>
  <c r="V1242" i="36"/>
  <c r="Z1242" i="36"/>
  <c r="H1241" i="36"/>
  <c r="Z1241" i="36"/>
  <c r="AF1241" i="36"/>
  <c r="AD1241" i="36"/>
  <c r="N1241" i="36"/>
  <c r="J1241" i="36"/>
  <c r="V1240" i="36"/>
  <c r="AD1240" i="36"/>
  <c r="Z1240" i="36"/>
  <c r="AH1240" i="36"/>
  <c r="T1240" i="36"/>
  <c r="AB1240" i="36"/>
  <c r="H1151" i="36"/>
  <c r="AL1151" i="36"/>
  <c r="X1151" i="36"/>
  <c r="J1151" i="36"/>
  <c r="AP1151" i="36"/>
  <c r="AB1151" i="36"/>
  <c r="AT1146" i="36"/>
  <c r="AD1146" i="36"/>
  <c r="N1146" i="36"/>
  <c r="AR1146" i="36"/>
  <c r="AB1146" i="36"/>
  <c r="L1146" i="36"/>
  <c r="AV1145" i="36"/>
  <c r="AF1145" i="36"/>
  <c r="P1145" i="36"/>
  <c r="AT1145" i="36"/>
  <c r="AD1145" i="36"/>
  <c r="N1145" i="36"/>
  <c r="AZ1144" i="36"/>
  <c r="AJ1144" i="36"/>
  <c r="T1144" i="36"/>
  <c r="AX1144" i="36"/>
  <c r="AH1144" i="36"/>
  <c r="R1144" i="36"/>
  <c r="H1143" i="36"/>
  <c r="AP1143" i="36"/>
  <c r="Z1143" i="36"/>
  <c r="J1143" i="36"/>
  <c r="AN1143" i="36"/>
  <c r="X1143" i="36"/>
  <c r="AT1142" i="36"/>
  <c r="AD1142" i="36"/>
  <c r="N1142" i="36"/>
  <c r="AR1142" i="36"/>
  <c r="AB1142" i="36"/>
  <c r="L1142" i="36"/>
  <c r="AV1141" i="36"/>
  <c r="AF1141" i="36"/>
  <c r="P1141" i="36"/>
  <c r="AT1141" i="36"/>
  <c r="AD1141" i="36"/>
  <c r="N1141" i="36"/>
  <c r="AZ1140" i="36"/>
  <c r="AJ1140" i="36"/>
  <c r="T1140" i="36"/>
  <c r="AX1140" i="36"/>
  <c r="AH1140" i="36"/>
  <c r="R1140" i="36"/>
  <c r="H1139" i="36"/>
  <c r="AP1139" i="36"/>
  <c r="Z1139" i="36"/>
  <c r="J1139" i="36"/>
  <c r="AN1139" i="36"/>
  <c r="X1139" i="36"/>
  <c r="AT1138" i="36"/>
  <c r="AD1138" i="36"/>
  <c r="N1138" i="36"/>
  <c r="AR1138" i="36"/>
  <c r="AB1138" i="36"/>
  <c r="L1138" i="36"/>
  <c r="AV1137" i="36"/>
  <c r="AF1137" i="36"/>
  <c r="P1137" i="36"/>
  <c r="AT1137" i="36"/>
  <c r="AD1137" i="36"/>
  <c r="N1137" i="36"/>
  <c r="AZ1136" i="36"/>
  <c r="AJ1136" i="36"/>
  <c r="T1136" i="36"/>
  <c r="AX1136" i="36"/>
  <c r="AH1136" i="36"/>
  <c r="R1136" i="36"/>
  <c r="H1135" i="36"/>
  <c r="AP1135" i="36"/>
  <c r="Z1135" i="36"/>
  <c r="J1135" i="36"/>
  <c r="AN1135" i="36"/>
  <c r="X1135" i="36"/>
  <c r="AT1134" i="36"/>
  <c r="AD1134" i="36"/>
  <c r="N1134" i="36"/>
  <c r="AR1134" i="36"/>
  <c r="AB1134" i="36"/>
  <c r="L1134" i="36"/>
  <c r="AV1133" i="36"/>
  <c r="AF1133" i="36"/>
  <c r="P1133" i="36"/>
  <c r="AT1133" i="36"/>
  <c r="AD1133" i="36"/>
  <c r="N1133" i="36"/>
  <c r="AZ1132" i="36"/>
  <c r="AJ1132" i="36"/>
  <c r="T1132" i="36"/>
  <c r="AX1132" i="36"/>
  <c r="AH1132" i="36"/>
  <c r="R1132" i="36"/>
  <c r="H1131" i="36"/>
  <c r="AP1131" i="36"/>
  <c r="Z1131" i="36"/>
  <c r="J1131" i="36"/>
  <c r="AN1131" i="36"/>
  <c r="X1131" i="36"/>
  <c r="AT1130" i="36"/>
  <c r="AD1130" i="36"/>
  <c r="N1130" i="36"/>
  <c r="AR1130" i="36"/>
  <c r="AB1130" i="36"/>
  <c r="L1130" i="36"/>
  <c r="AV1129" i="36"/>
  <c r="AF1129" i="36"/>
  <c r="P1129" i="36"/>
  <c r="AT1129" i="36"/>
  <c r="AD1129" i="36"/>
  <c r="N1129" i="36"/>
  <c r="AZ1128" i="36"/>
  <c r="AJ1128" i="36"/>
  <c r="T1128" i="36"/>
  <c r="AX1128" i="36"/>
  <c r="AH1128" i="36"/>
  <c r="R1128" i="36"/>
  <c r="H1127" i="36"/>
  <c r="AP1127" i="36"/>
  <c r="Z1127" i="36"/>
  <c r="J1127" i="36"/>
  <c r="AN1127" i="36"/>
  <c r="X1127" i="36"/>
  <c r="AT1126" i="36"/>
  <c r="AD1126" i="36"/>
  <c r="N1126" i="36"/>
  <c r="AR1126" i="36"/>
  <c r="AB1126" i="36"/>
  <c r="L1126" i="36"/>
  <c r="AV1125" i="36"/>
  <c r="AF1125" i="36"/>
  <c r="P1125" i="36"/>
  <c r="AT1125" i="36"/>
  <c r="AD1125" i="36"/>
  <c r="N1125" i="36"/>
  <c r="AZ1124" i="36"/>
  <c r="AJ1124" i="36"/>
  <c r="T1124" i="36"/>
  <c r="AX1124" i="36"/>
  <c r="AH1124" i="36"/>
  <c r="R1124" i="36"/>
  <c r="H1123" i="36"/>
  <c r="AP1123" i="36"/>
  <c r="Z1123" i="36"/>
  <c r="J1123" i="36"/>
  <c r="AN1123" i="36"/>
  <c r="X1123" i="36"/>
  <c r="AT1122" i="36"/>
  <c r="AD1122" i="36"/>
  <c r="N1122" i="36"/>
  <c r="AR1122" i="36"/>
  <c r="AB1122" i="36"/>
  <c r="L1122" i="36"/>
  <c r="AV1121" i="36"/>
  <c r="AF1121" i="36"/>
  <c r="P1121" i="36"/>
  <c r="AT1121" i="36"/>
  <c r="AD1121" i="36"/>
  <c r="N1121" i="36"/>
  <c r="AZ1120" i="36"/>
  <c r="AJ1120" i="36"/>
  <c r="T1120" i="36"/>
  <c r="AX1120" i="36"/>
  <c r="AH1120" i="36"/>
  <c r="R1120" i="36"/>
  <c r="H1119" i="36"/>
  <c r="AP1119" i="36"/>
  <c r="Z1119" i="36"/>
  <c r="J1119" i="36"/>
  <c r="AN1119" i="36"/>
  <c r="X1119" i="36"/>
  <c r="AT1118" i="36"/>
  <c r="AD1118" i="36"/>
  <c r="N1118" i="36"/>
  <c r="AR1118" i="36"/>
  <c r="AB1118" i="36"/>
  <c r="L1118" i="36"/>
  <c r="AV1117" i="36"/>
  <c r="AF1117" i="36"/>
  <c r="P1117" i="36"/>
  <c r="AT1117" i="36"/>
  <c r="AD1117" i="36"/>
  <c r="N1117" i="36"/>
  <c r="AZ1116" i="36"/>
  <c r="AJ1116" i="36"/>
  <c r="T1116" i="36"/>
  <c r="AX1116" i="36"/>
  <c r="AH1116" i="36"/>
  <c r="R1116" i="36"/>
  <c r="H1115" i="36"/>
  <c r="AP1115" i="36"/>
  <c r="Z1115" i="36"/>
  <c r="J1115" i="36"/>
  <c r="AN1115" i="36"/>
  <c r="X1115" i="36"/>
  <c r="AT1114" i="36"/>
  <c r="AD1114" i="36"/>
  <c r="N1114" i="36"/>
  <c r="AR1114" i="36"/>
  <c r="AB1114" i="36"/>
  <c r="L1114" i="36"/>
  <c r="AV1113" i="36"/>
  <c r="AF1113" i="36"/>
  <c r="P1113" i="36"/>
  <c r="AT1113" i="36"/>
  <c r="AD1113" i="36"/>
  <c r="N1113" i="36"/>
  <c r="AV1112" i="36"/>
  <c r="AF1112" i="36"/>
  <c r="P1112" i="36"/>
  <c r="AT1112" i="36"/>
  <c r="AD1112" i="36"/>
  <c r="N1112" i="36"/>
  <c r="BB1111" i="36"/>
  <c r="BC1111" i="36" s="1"/>
  <c r="AL1111" i="36"/>
  <c r="V1111" i="36"/>
  <c r="AZ1111" i="36"/>
  <c r="AJ1111" i="36"/>
  <c r="T1111" i="36"/>
  <c r="BB1110" i="36"/>
  <c r="BC1110" i="36" s="1"/>
  <c r="AL1110" i="36"/>
  <c r="V1110" i="36"/>
  <c r="AZ1110" i="36"/>
  <c r="AJ1110" i="36"/>
  <c r="T1110" i="36"/>
  <c r="H1109" i="36"/>
  <c r="AN1109" i="36"/>
  <c r="X1109" i="36"/>
  <c r="BB1109" i="36"/>
  <c r="BC1109" i="36" s="1"/>
  <c r="AL1109" i="36"/>
  <c r="V1109" i="36"/>
  <c r="H1108" i="36"/>
  <c r="AN1108" i="36"/>
  <c r="X1108" i="36"/>
  <c r="BB1108" i="36"/>
  <c r="BC1108" i="36" s="1"/>
  <c r="AL1108" i="36"/>
  <c r="AT1107" i="36"/>
  <c r="AD1107" i="36"/>
  <c r="N1107" i="36"/>
  <c r="AR1107" i="36"/>
  <c r="AB1107" i="36"/>
  <c r="L1107" i="36"/>
  <c r="AT1106" i="36"/>
  <c r="AD1106" i="36"/>
  <c r="N1106" i="36"/>
  <c r="AR1106" i="36"/>
  <c r="AB1106" i="36"/>
  <c r="L1106" i="36"/>
  <c r="AV1105" i="36"/>
  <c r="AF1105" i="36"/>
  <c r="P1105" i="36"/>
  <c r="AT1105" i="36"/>
  <c r="AD1105" i="36"/>
  <c r="N1105" i="36"/>
  <c r="AV1104" i="36"/>
  <c r="AF1104" i="36"/>
  <c r="P1104" i="36"/>
  <c r="AT1104" i="36"/>
  <c r="AD1104" i="36"/>
  <c r="N1104" i="36"/>
  <c r="BB1103" i="36"/>
  <c r="BC1103" i="36" s="1"/>
  <c r="AL1103" i="36"/>
  <c r="V1103" i="36"/>
  <c r="AZ1103" i="36"/>
  <c r="AJ1103" i="36"/>
  <c r="T1103" i="36"/>
  <c r="BB1102" i="36"/>
  <c r="BC1102" i="36" s="1"/>
  <c r="AL1102" i="36"/>
  <c r="V1102" i="36"/>
  <c r="AZ1102" i="36"/>
  <c r="AJ1102" i="36"/>
  <c r="T1102" i="36"/>
  <c r="H1101" i="36"/>
  <c r="AN1101" i="36"/>
  <c r="X1101" i="36"/>
  <c r="BB1101" i="36"/>
  <c r="BC1101" i="36" s="1"/>
  <c r="AL1101" i="36"/>
  <c r="V1101" i="36"/>
  <c r="H1100" i="36"/>
  <c r="AN1100" i="36"/>
  <c r="X1100" i="36"/>
  <c r="BB1100" i="36"/>
  <c r="BC1100" i="36" s="1"/>
  <c r="AL1100" i="36"/>
  <c r="AT1099" i="36"/>
  <c r="AD1099" i="36"/>
  <c r="N1099" i="36"/>
  <c r="AR1099" i="36"/>
  <c r="AB1099" i="36"/>
  <c r="L1099" i="36"/>
  <c r="AT1098" i="36"/>
  <c r="AD1098" i="36"/>
  <c r="N1098" i="36"/>
  <c r="AR1098" i="36"/>
  <c r="AB1098" i="36"/>
  <c r="L1098" i="36"/>
  <c r="AV1097" i="36"/>
  <c r="AF1097" i="36"/>
  <c r="P1097" i="36"/>
  <c r="AT1097" i="36"/>
  <c r="AD1097" i="36"/>
  <c r="N1097" i="36"/>
  <c r="AV1096" i="36"/>
  <c r="AF1096" i="36"/>
  <c r="P1096" i="36"/>
  <c r="AT1096" i="36"/>
  <c r="AD1096" i="36"/>
  <c r="N1096" i="36"/>
  <c r="BB1095" i="36"/>
  <c r="BC1095" i="36" s="1"/>
  <c r="AL1095" i="36"/>
  <c r="V1095" i="36"/>
  <c r="AZ1095" i="36"/>
  <c r="AJ1095" i="36"/>
  <c r="T1095" i="36"/>
  <c r="BB1094" i="36"/>
  <c r="BC1094" i="36" s="1"/>
  <c r="AL1094" i="36"/>
  <c r="V1094" i="36"/>
  <c r="AZ1094" i="36"/>
  <c r="AJ1094" i="36"/>
  <c r="T1094" i="36"/>
  <c r="H1093" i="36"/>
  <c r="AN1093" i="36"/>
  <c r="X1093" i="36"/>
  <c r="BB1093" i="36"/>
  <c r="BC1093" i="36" s="1"/>
  <c r="AL1093" i="36"/>
  <c r="V1093" i="36"/>
  <c r="H1092" i="36"/>
  <c r="AN1092" i="36"/>
  <c r="X1092" i="36"/>
  <c r="BB1092" i="36"/>
  <c r="BC1092" i="36" s="1"/>
  <c r="AL1092" i="36"/>
  <c r="AT1091" i="36"/>
  <c r="AD1091" i="36"/>
  <c r="N1091" i="36"/>
  <c r="AR1091" i="36"/>
  <c r="AB1091" i="36"/>
  <c r="L1091" i="36"/>
  <c r="AT1090" i="36"/>
  <c r="AD1090" i="36"/>
  <c r="N1090" i="36"/>
  <c r="AR1090" i="36"/>
  <c r="AB1090" i="36"/>
  <c r="L1090" i="36"/>
  <c r="AV1089" i="36"/>
  <c r="AF1089" i="36"/>
  <c r="P1089" i="36"/>
  <c r="AT1089" i="36"/>
  <c r="AD1089" i="36"/>
  <c r="N1089" i="36"/>
  <c r="AV1088" i="36"/>
  <c r="AF1088" i="36"/>
  <c r="P1088" i="36"/>
  <c r="AT1088" i="36"/>
  <c r="AD1088" i="36"/>
  <c r="N1088" i="36"/>
  <c r="BB1087" i="36"/>
  <c r="BC1087" i="36" s="1"/>
  <c r="AL1087" i="36"/>
  <c r="V1087" i="36"/>
  <c r="AZ1087" i="36"/>
  <c r="AJ1087" i="36"/>
  <c r="T1087" i="36"/>
  <c r="BB1086" i="36"/>
  <c r="BC1086" i="36" s="1"/>
  <c r="AL1086" i="36"/>
  <c r="V1086" i="36"/>
  <c r="AZ1086" i="36"/>
  <c r="AJ1086" i="36"/>
  <c r="T1086" i="36"/>
  <c r="H1085" i="36"/>
  <c r="AN1085" i="36"/>
  <c r="X1085" i="36"/>
  <c r="BB1085" i="36"/>
  <c r="BC1085" i="36" s="1"/>
  <c r="AL1085" i="36"/>
  <c r="V1085" i="36"/>
  <c r="H1084" i="36"/>
  <c r="AN1084" i="36"/>
  <c r="X1084" i="36"/>
  <c r="BB1084" i="36"/>
  <c r="BC1084" i="36" s="1"/>
  <c r="AL1084" i="36"/>
  <c r="AT1083" i="36"/>
  <c r="AD1083" i="36"/>
  <c r="N1083" i="36"/>
  <c r="AR1083" i="36"/>
  <c r="AB1083" i="36"/>
  <c r="L1083" i="36"/>
  <c r="AT1082" i="36"/>
  <c r="AD1082" i="36"/>
  <c r="N1082" i="36"/>
  <c r="AR1082" i="36"/>
  <c r="AB1082" i="36"/>
  <c r="L1082" i="36"/>
  <c r="AV1081" i="36"/>
  <c r="AF1081" i="36"/>
  <c r="P1081" i="36"/>
  <c r="AT1081" i="36"/>
  <c r="AD1081" i="36"/>
  <c r="N1081" i="36"/>
  <c r="AV1080" i="36"/>
  <c r="AF1080" i="36"/>
  <c r="P1080" i="36"/>
  <c r="AT1080" i="36"/>
  <c r="AD1080" i="36"/>
  <c r="N1080" i="36"/>
  <c r="BB1079" i="36"/>
  <c r="BC1079" i="36" s="1"/>
  <c r="AL1079" i="36"/>
  <c r="V1079" i="36"/>
  <c r="AZ1079" i="36"/>
  <c r="AJ1079" i="36"/>
  <c r="T1079" i="36"/>
  <c r="BB1078" i="36"/>
  <c r="BC1078" i="36" s="1"/>
  <c r="AL1078" i="36"/>
  <c r="V1078" i="36"/>
  <c r="AZ1078" i="36"/>
  <c r="AJ1078" i="36"/>
  <c r="T1078" i="36"/>
  <c r="H1077" i="36"/>
  <c r="AN1077" i="36"/>
  <c r="X1077" i="36"/>
  <c r="BB1077" i="36"/>
  <c r="BC1077" i="36" s="1"/>
  <c r="AL1077" i="36"/>
  <c r="V1077" i="36"/>
  <c r="H1076" i="36"/>
  <c r="AN1076" i="36"/>
  <c r="X1076" i="36"/>
  <c r="BB1076" i="36"/>
  <c r="BC1076" i="36" s="1"/>
  <c r="AL1076" i="36"/>
  <c r="AT1075" i="36"/>
  <c r="AD1075" i="36"/>
  <c r="N1075" i="36"/>
  <c r="AR1075" i="36"/>
  <c r="AB1075" i="36"/>
  <c r="L1075" i="36"/>
  <c r="AT1074" i="36"/>
  <c r="AD1074" i="36"/>
  <c r="N1074" i="36"/>
  <c r="AR1074" i="36"/>
  <c r="AB1074" i="36"/>
  <c r="L1074" i="36"/>
  <c r="AV1073" i="36"/>
  <c r="AF1073" i="36"/>
  <c r="P1073" i="36"/>
  <c r="AT1073" i="36"/>
  <c r="AD1073" i="36"/>
  <c r="N1073" i="36"/>
  <c r="AV1072" i="36"/>
  <c r="AF1072" i="36"/>
  <c r="P1072" i="36"/>
  <c r="AT1072" i="36"/>
  <c r="AD1072" i="36"/>
  <c r="N1072" i="36"/>
  <c r="BB1071" i="36"/>
  <c r="BC1071" i="36" s="1"/>
  <c r="AL1071" i="36"/>
  <c r="V1071" i="36"/>
  <c r="AZ1071" i="36"/>
  <c r="AJ1071" i="36"/>
  <c r="T1071" i="36"/>
  <c r="BB1070" i="36"/>
  <c r="BC1070" i="36" s="1"/>
  <c r="AL1070" i="36"/>
  <c r="V1070" i="36"/>
  <c r="AZ1070" i="36"/>
  <c r="AJ1070" i="36"/>
  <c r="T1070" i="36"/>
  <c r="H1069" i="36"/>
  <c r="AX1069" i="36"/>
  <c r="AL1069" i="36"/>
  <c r="J1069" i="36"/>
  <c r="AN1069" i="36"/>
  <c r="X1069" i="36"/>
  <c r="H1068" i="36"/>
  <c r="AP1068" i="36"/>
  <c r="Z1068" i="36"/>
  <c r="J1068" i="36"/>
  <c r="AN1068" i="36"/>
  <c r="L1067" i="36"/>
  <c r="AZ1067" i="36"/>
  <c r="X1067" i="36"/>
  <c r="AP1067" i="36"/>
  <c r="Z1067" i="36"/>
  <c r="J1067" i="36"/>
  <c r="AR1066" i="36"/>
  <c r="AB1066" i="36"/>
  <c r="L1066" i="36"/>
  <c r="AP1066" i="36"/>
  <c r="Z1066" i="36"/>
  <c r="J1066" i="36"/>
  <c r="Z1065" i="36"/>
  <c r="N1065" i="36"/>
  <c r="BB1065" i="36"/>
  <c r="BC1065" i="36" s="1"/>
  <c r="AV1065" i="36"/>
  <c r="AF1065" i="36"/>
  <c r="P1065" i="36"/>
  <c r="BB1064" i="36"/>
  <c r="BC1064" i="36" s="1"/>
  <c r="AL1064" i="36"/>
  <c r="V1064" i="36"/>
  <c r="AZ1064" i="36"/>
  <c r="AJ1064" i="36"/>
  <c r="T1064" i="36"/>
  <c r="H1063" i="36"/>
  <c r="AB1063" i="36"/>
  <c r="P1063" i="36"/>
  <c r="BB1063" i="36"/>
  <c r="BC1063" i="36" s="1"/>
  <c r="AL1063" i="36"/>
  <c r="V1063" i="36"/>
  <c r="AR1062" i="36"/>
  <c r="AB1062" i="36"/>
  <c r="L1062" i="36"/>
  <c r="AP1062" i="36"/>
  <c r="Z1062" i="36"/>
  <c r="J1062" i="36"/>
  <c r="AL1061" i="36"/>
  <c r="J1061" i="36"/>
  <c r="AX1061" i="36"/>
  <c r="AV1061" i="36"/>
  <c r="AF1061" i="36"/>
  <c r="P1061" i="36"/>
  <c r="AZ1060" i="36"/>
  <c r="AJ1060" i="36"/>
  <c r="T1060" i="36"/>
  <c r="AX1060" i="36"/>
  <c r="AH1060" i="36"/>
  <c r="R1060" i="36"/>
  <c r="H1059" i="36"/>
  <c r="AN1059" i="36"/>
  <c r="L1059" i="36"/>
  <c r="BB1059" i="36"/>
  <c r="BC1059" i="36" s="1"/>
  <c r="AL1059" i="36"/>
  <c r="V1059" i="36"/>
  <c r="AT1058" i="36"/>
  <c r="AD1058" i="36"/>
  <c r="N1058" i="36"/>
  <c r="AR1058" i="36"/>
  <c r="AB1058" i="36"/>
  <c r="L1058" i="36"/>
  <c r="AH1057" i="36"/>
  <c r="V1057" i="36"/>
  <c r="AT1057" i="36"/>
  <c r="AV1057" i="36"/>
  <c r="AF1057" i="36"/>
  <c r="P1057" i="36"/>
  <c r="AP1056" i="36"/>
  <c r="AD1056" i="36"/>
  <c r="R1056" i="36"/>
  <c r="AZ1056" i="36"/>
  <c r="AJ1056" i="36"/>
  <c r="T1056" i="36"/>
  <c r="H1055" i="36"/>
  <c r="AT1055" i="36"/>
  <c r="AD1055" i="36"/>
  <c r="N1055" i="36"/>
  <c r="AN1055" i="36"/>
  <c r="X1055" i="36"/>
  <c r="P1054" i="36"/>
  <c r="AN1054" i="36"/>
  <c r="L1054" i="36"/>
  <c r="AP1054" i="36"/>
  <c r="Z1054" i="36"/>
  <c r="J1054" i="36"/>
  <c r="AV1053" i="36"/>
  <c r="AF1053" i="36"/>
  <c r="P1053" i="36"/>
  <c r="AT1053" i="36"/>
  <c r="AD1053" i="36"/>
  <c r="N1053" i="36"/>
  <c r="AP1052" i="36"/>
  <c r="AD1052" i="36"/>
  <c r="R1052" i="36"/>
  <c r="AZ1052" i="36"/>
  <c r="AJ1052" i="36"/>
  <c r="T1052" i="36"/>
  <c r="Z1051" i="36"/>
  <c r="N1051" i="36"/>
  <c r="X1051" i="36"/>
  <c r="BB1051" i="36"/>
  <c r="BC1051" i="36" s="1"/>
  <c r="AL1051" i="36"/>
  <c r="AV1051" i="36"/>
  <c r="AD1050" i="36"/>
  <c r="AV1050" i="36"/>
  <c r="AL1050" i="36"/>
  <c r="AB1050" i="36"/>
  <c r="Z1050" i="36"/>
  <c r="J1050" i="36"/>
  <c r="AB1049" i="36"/>
  <c r="BB1049" i="36"/>
  <c r="BC1049" i="36" s="1"/>
  <c r="AX1049" i="36"/>
  <c r="Z1049" i="36"/>
  <c r="AN1049" i="36"/>
  <c r="N1049" i="36"/>
  <c r="N1048" i="36"/>
  <c r="L1048" i="36"/>
  <c r="AZ1048" i="36"/>
  <c r="AH1048" i="36"/>
  <c r="AV1048" i="36"/>
  <c r="J1048" i="36"/>
  <c r="AL1047" i="36"/>
  <c r="AN1047" i="36"/>
  <c r="AT1047" i="36"/>
  <c r="L1047" i="36"/>
  <c r="X1047" i="36"/>
  <c r="AZ1047" i="36"/>
  <c r="AH1046" i="36"/>
  <c r="AV1046" i="36"/>
  <c r="AL1046" i="36"/>
  <c r="AB1046" i="36"/>
  <c r="Z1046" i="36"/>
  <c r="P1045" i="36"/>
  <c r="AB1045" i="36"/>
  <c r="AX1045" i="36"/>
  <c r="Z1045" i="36"/>
  <c r="AN1045" i="36"/>
  <c r="N1045" i="36"/>
  <c r="L1044" i="36"/>
  <c r="R1044" i="36"/>
  <c r="AZ1044" i="36"/>
  <c r="AH1044" i="36"/>
  <c r="AV1044" i="36"/>
  <c r="AL1043" i="36"/>
  <c r="AN1043" i="36"/>
  <c r="AT1043" i="36"/>
  <c r="L1043" i="36"/>
  <c r="X1043" i="36"/>
  <c r="AZ1043" i="36"/>
  <c r="AN1042" i="36"/>
  <c r="AV1042" i="36"/>
  <c r="AL1042" i="36"/>
  <c r="AB1042" i="36"/>
  <c r="Z1042" i="36"/>
  <c r="AP1041" i="36"/>
  <c r="AB1041" i="36"/>
  <c r="AX1041" i="36"/>
  <c r="Z1041" i="36"/>
  <c r="AN1041" i="36"/>
  <c r="N1041" i="36"/>
  <c r="P1040" i="36"/>
  <c r="X1040" i="36"/>
  <c r="AR1040" i="36"/>
  <c r="Z1040" i="36"/>
  <c r="BB1040" i="36"/>
  <c r="BC1040" i="36" s="1"/>
  <c r="J1040" i="36"/>
  <c r="AR1039" i="36"/>
  <c r="AP1039" i="36"/>
  <c r="X1039" i="36"/>
  <c r="N1039" i="36"/>
  <c r="AJ1039" i="36"/>
  <c r="AH1039" i="36"/>
  <c r="AR1038" i="36"/>
  <c r="AV1038" i="36"/>
  <c r="AZ1038" i="36"/>
  <c r="AB1038" i="36"/>
  <c r="R1038" i="36"/>
  <c r="BB1038" i="36"/>
  <c r="BC1038" i="36" s="1"/>
  <c r="AT1037" i="36"/>
  <c r="V1037" i="36"/>
  <c r="BB1037" i="36"/>
  <c r="BC1037" i="36" s="1"/>
  <c r="AH1037" i="36"/>
  <c r="AN1037" i="36"/>
  <c r="J1037" i="36"/>
  <c r="AJ1037" i="36"/>
  <c r="R1036" i="36"/>
  <c r="AB1036" i="36"/>
  <c r="AH1036" i="36"/>
  <c r="AN1036" i="36"/>
  <c r="BB1036" i="36"/>
  <c r="BC1036" i="36" s="1"/>
  <c r="AX1035" i="36"/>
  <c r="R1035" i="36"/>
  <c r="X1035" i="36"/>
  <c r="AD1035" i="36"/>
  <c r="T1035" i="36"/>
  <c r="BC1035" i="36"/>
  <c r="AH1034" i="36"/>
  <c r="T1034" i="36"/>
  <c r="Z1034" i="36"/>
  <c r="AF1034" i="36"/>
  <c r="V1034" i="36"/>
  <c r="AD1034" i="36"/>
  <c r="P1033" i="36"/>
  <c r="N1033" i="36"/>
  <c r="AH1033" i="36"/>
  <c r="AV1033" i="36"/>
  <c r="L1033" i="36"/>
  <c r="J1033" i="36"/>
  <c r="H1032" i="36"/>
  <c r="AF1032" i="36"/>
  <c r="T1032" i="36"/>
  <c r="AT1032" i="36"/>
  <c r="L1032" i="36"/>
  <c r="R1032" i="36"/>
  <c r="AL1031" i="36"/>
  <c r="AR1031" i="36"/>
  <c r="AD1031" i="36"/>
  <c r="R1031" i="36"/>
  <c r="L1031" i="36"/>
  <c r="J1031" i="36"/>
  <c r="AB1030" i="36"/>
  <c r="X1030" i="36"/>
  <c r="T1030" i="36"/>
  <c r="V1030" i="36"/>
  <c r="AT1030" i="36"/>
  <c r="X1029" i="36"/>
  <c r="AP1029" i="36"/>
  <c r="AF1029" i="36"/>
  <c r="AT1029" i="36"/>
  <c r="V1029" i="36"/>
  <c r="BC1029" i="36"/>
  <c r="AN1028" i="36"/>
  <c r="P1028" i="36"/>
  <c r="AZ1028" i="36"/>
  <c r="AB1028" i="36"/>
  <c r="AP1028" i="36"/>
  <c r="J1028" i="36"/>
  <c r="BB1027" i="36"/>
  <c r="BC1027" i="36" s="1"/>
  <c r="AD1027" i="36"/>
  <c r="AR1027" i="36"/>
  <c r="T1027" i="36"/>
  <c r="P1027" i="36"/>
  <c r="AB1027" i="36"/>
  <c r="AH1026" i="36"/>
  <c r="L1026" i="36"/>
  <c r="AN1026" i="36"/>
  <c r="V1026" i="36"/>
  <c r="R1026" i="36"/>
  <c r="X1026" i="36"/>
  <c r="H1025" i="36"/>
  <c r="AZ1025" i="36"/>
  <c r="Z1025" i="36"/>
  <c r="P1025" i="36"/>
  <c r="AD1025" i="36"/>
  <c r="AR1025" i="36"/>
  <c r="AB1024" i="36"/>
  <c r="AJ1024" i="36"/>
  <c r="R1024" i="36"/>
  <c r="V1024" i="36"/>
  <c r="Z1024" i="36"/>
  <c r="J1024" i="36"/>
  <c r="H1023" i="36"/>
  <c r="N1023" i="36"/>
  <c r="R1023" i="36"/>
  <c r="V1023" i="36"/>
  <c r="AB1023" i="36"/>
  <c r="AJ1023" i="36"/>
  <c r="T1022" i="36"/>
  <c r="AZ1022" i="36"/>
  <c r="AB1022" i="36"/>
  <c r="AJ1022" i="36"/>
  <c r="L1022" i="36"/>
  <c r="AN1022" i="36"/>
  <c r="AH1021" i="36"/>
  <c r="X1021" i="36"/>
  <c r="AL1021" i="36"/>
  <c r="T1021" i="36"/>
  <c r="AN1021" i="36"/>
  <c r="BB1021" i="36"/>
  <c r="BC1021" i="36" s="1"/>
  <c r="T1020" i="36"/>
  <c r="N1020" i="36"/>
  <c r="V1020" i="36"/>
  <c r="AJ1020" i="36"/>
  <c r="L1020" i="36"/>
  <c r="AH1019" i="36"/>
  <c r="BB1019" i="36"/>
  <c r="BC1019" i="36" s="1"/>
  <c r="AJ1019" i="36"/>
  <c r="AX1019" i="36"/>
  <c r="AN1019" i="36"/>
  <c r="N1019" i="36"/>
  <c r="X1018" i="36"/>
  <c r="H1018" i="36"/>
  <c r="AX1018" i="36"/>
  <c r="AT1018" i="36"/>
  <c r="V1018" i="36"/>
  <c r="AH1018" i="36"/>
  <c r="P1017" i="36"/>
  <c r="N1017" i="36"/>
  <c r="AJ1017" i="36"/>
  <c r="AP1017" i="36"/>
  <c r="AN1017" i="36"/>
  <c r="AZ1017" i="36"/>
  <c r="V1016" i="36"/>
  <c r="AH1016" i="36"/>
  <c r="AJ1016" i="36"/>
  <c r="AX1016" i="36"/>
  <c r="AT1016" i="36"/>
  <c r="T1016" i="36"/>
  <c r="AN1015" i="36"/>
  <c r="AR1015" i="36"/>
  <c r="AV1015" i="36"/>
  <c r="V1015" i="36"/>
  <c r="AB1015" i="36"/>
  <c r="J1015" i="36"/>
  <c r="V1014" i="36"/>
  <c r="T1014" i="36"/>
  <c r="AB1014" i="36"/>
  <c r="AH1014" i="36"/>
  <c r="AN1014" i="36"/>
  <c r="P1014" i="36"/>
  <c r="H1013" i="36"/>
  <c r="AD1013" i="36"/>
  <c r="AL1013" i="36"/>
  <c r="AJ1013" i="36"/>
  <c r="AH1013" i="36"/>
  <c r="AP1013" i="36"/>
  <c r="H1012" i="36"/>
  <c r="AX1012" i="36"/>
  <c r="Z1012" i="36"/>
  <c r="BB1012" i="36"/>
  <c r="BC1012" i="36" s="1"/>
  <c r="T1012" i="36"/>
  <c r="AP1012" i="36"/>
  <c r="AT1011" i="36"/>
  <c r="V1011" i="36"/>
  <c r="AJ1011" i="36"/>
  <c r="L1011" i="36"/>
  <c r="AV1011" i="36"/>
  <c r="J1011" i="36"/>
  <c r="AL1010" i="36"/>
  <c r="N1010" i="36"/>
  <c r="L1010" i="36"/>
  <c r="AN1010" i="36"/>
  <c r="AD1010" i="36"/>
  <c r="T1009" i="36"/>
  <c r="AF1009" i="36"/>
  <c r="N1009" i="36"/>
  <c r="AJ1009" i="36"/>
  <c r="AV1009" i="36"/>
  <c r="AD1009" i="36"/>
  <c r="H1008" i="36"/>
  <c r="AX1008" i="36"/>
  <c r="L1008" i="36"/>
  <c r="AV1008" i="36"/>
  <c r="AL1008" i="36"/>
  <c r="N1008" i="36"/>
  <c r="J1008" i="36"/>
  <c r="AX1007" i="36"/>
  <c r="AF1007" i="36"/>
  <c r="AL1007" i="36"/>
  <c r="AZ1007" i="36"/>
  <c r="AV1007" i="36"/>
  <c r="BB1007" i="36"/>
  <c r="BC1007" i="36" s="1"/>
  <c r="Z1006" i="36"/>
  <c r="H1006" i="36"/>
  <c r="AB1006" i="36"/>
  <c r="AV1006" i="36"/>
  <c r="X1006" i="36"/>
  <c r="AR1006" i="36"/>
  <c r="AT1005" i="36"/>
  <c r="AH1005" i="36"/>
  <c r="P1005" i="36"/>
  <c r="V1005" i="36"/>
  <c r="AB1005" i="36"/>
  <c r="J1005" i="36"/>
  <c r="AN1004" i="36"/>
  <c r="P1004" i="36"/>
  <c r="AB1004" i="36"/>
  <c r="AJ1004" i="36"/>
  <c r="AH1004" i="36"/>
  <c r="P1003" i="36"/>
  <c r="AV1003" i="36"/>
  <c r="AP1003" i="36"/>
  <c r="AF1003" i="36"/>
  <c r="AZ1003" i="36"/>
  <c r="Z1003" i="36"/>
  <c r="Z1002" i="36"/>
  <c r="AN1002" i="36"/>
  <c r="P1002" i="36"/>
  <c r="AZ1002" i="36"/>
  <c r="AP1002" i="36"/>
  <c r="AF1002" i="36"/>
  <c r="V1001" i="36"/>
  <c r="AF1001" i="36"/>
  <c r="AD1001" i="36"/>
  <c r="AL1001" i="36"/>
  <c r="AJ1001" i="36"/>
  <c r="J1001" i="36"/>
  <c r="Z1000" i="36"/>
  <c r="AF1000" i="36"/>
  <c r="AD1000" i="36"/>
  <c r="AZ1000" i="36"/>
  <c r="R1000" i="36"/>
  <c r="T999" i="36"/>
  <c r="AZ999" i="36"/>
  <c r="AB999" i="36"/>
  <c r="AV999" i="36"/>
  <c r="AL999" i="36"/>
  <c r="AR999" i="36"/>
  <c r="H998" i="36"/>
  <c r="BB998" i="36"/>
  <c r="BC998" i="36" s="1"/>
  <c r="AJ998" i="36"/>
  <c r="AX998" i="36"/>
  <c r="AF998" i="36"/>
  <c r="J998" i="36"/>
  <c r="T845" i="36"/>
  <c r="AZ845" i="36"/>
  <c r="AL845" i="36"/>
  <c r="X845" i="36"/>
  <c r="J845" i="36"/>
  <c r="AP845" i="36"/>
  <c r="AZ840" i="36"/>
  <c r="AJ840" i="36"/>
  <c r="T840" i="36"/>
  <c r="AX840" i="36"/>
  <c r="AH840" i="36"/>
  <c r="R840" i="36"/>
  <c r="H839" i="36"/>
  <c r="AP839" i="36"/>
  <c r="AD839" i="36"/>
  <c r="R839" i="36"/>
  <c r="AN839" i="36"/>
  <c r="X839" i="36"/>
  <c r="P838" i="36"/>
  <c r="AN838" i="36"/>
  <c r="L838" i="36"/>
  <c r="AP838" i="36"/>
  <c r="Z838" i="36"/>
  <c r="J838" i="36"/>
  <c r="AZ837" i="36"/>
  <c r="AR837" i="36"/>
  <c r="AF837" i="36"/>
  <c r="AT837" i="36"/>
  <c r="AD837" i="36"/>
  <c r="N837" i="36"/>
  <c r="AT836" i="36"/>
  <c r="AH836" i="36"/>
  <c r="V836" i="36"/>
  <c r="AZ836" i="36"/>
  <c r="AJ836" i="36"/>
  <c r="T836" i="36"/>
  <c r="H835" i="36"/>
  <c r="BB835" i="36"/>
  <c r="BC835" i="36" s="1"/>
  <c r="Z835" i="36"/>
  <c r="N835" i="36"/>
  <c r="AN835" i="36"/>
  <c r="X835" i="36"/>
  <c r="AR834" i="36"/>
  <c r="AB834" i="36"/>
  <c r="L834" i="36"/>
  <c r="AP834" i="36"/>
  <c r="Z834" i="36"/>
  <c r="J834" i="36"/>
  <c r="AV833" i="36"/>
  <c r="T833" i="36"/>
  <c r="AB833" i="36"/>
  <c r="AT833" i="36"/>
  <c r="AD833" i="36"/>
  <c r="N833" i="36"/>
  <c r="BB832" i="36"/>
  <c r="BC832" i="36" s="1"/>
  <c r="AL832" i="36"/>
  <c r="V832" i="36"/>
  <c r="AZ832" i="36"/>
  <c r="AJ832" i="36"/>
  <c r="T832" i="36"/>
  <c r="H831" i="36"/>
  <c r="AX831" i="36"/>
  <c r="AL831" i="36"/>
  <c r="J831" i="36"/>
  <c r="AN831" i="36"/>
  <c r="X831" i="36"/>
  <c r="J830" i="36"/>
  <c r="AX830" i="36"/>
  <c r="AL830" i="36"/>
  <c r="AR830" i="36"/>
  <c r="AB830" i="36"/>
  <c r="L830" i="36"/>
  <c r="AB829" i="36"/>
  <c r="AZ829" i="36"/>
  <c r="X829" i="36"/>
  <c r="AP829" i="36"/>
  <c r="Z829" i="36"/>
  <c r="J829" i="36"/>
  <c r="AR828" i="36"/>
  <c r="AF828" i="36"/>
  <c r="T828" i="36"/>
  <c r="AP828" i="36"/>
  <c r="J800" i="36"/>
  <c r="N477" i="36"/>
  <c r="L117" i="36"/>
  <c r="P109" i="36"/>
  <c r="P101" i="36"/>
  <c r="P93" i="36"/>
  <c r="P85" i="36"/>
  <c r="P77" i="36"/>
  <c r="P69" i="36"/>
  <c r="P61" i="36"/>
  <c r="P53" i="36"/>
  <c r="J45" i="36"/>
  <c r="J37" i="36"/>
  <c r="R29" i="36"/>
  <c r="R21" i="36"/>
  <c r="J13" i="36"/>
  <c r="N1756" i="36"/>
  <c r="AD1756" i="36"/>
  <c r="AT1756" i="36"/>
  <c r="AJ1756" i="36"/>
  <c r="AV1756" i="36"/>
  <c r="AN1756" i="36"/>
  <c r="R1756" i="36"/>
  <c r="AH1756" i="36"/>
  <c r="AX1756" i="36"/>
  <c r="AZ1756" i="36"/>
  <c r="L1756" i="36"/>
  <c r="X1756" i="36"/>
  <c r="V1756" i="36"/>
  <c r="AL1756" i="36"/>
  <c r="BB1756" i="36"/>
  <c r="BC1756" i="36" s="1"/>
  <c r="P1756" i="36"/>
  <c r="AB1756" i="36"/>
  <c r="H1756" i="36"/>
  <c r="J1756" i="36"/>
  <c r="Z1756" i="36"/>
  <c r="AP1756" i="36"/>
  <c r="T1756" i="36"/>
  <c r="AF1756" i="36"/>
  <c r="AR1756" i="36"/>
  <c r="L1724" i="36"/>
  <c r="AB1724" i="36"/>
  <c r="AR1724" i="36"/>
  <c r="N1724" i="36"/>
  <c r="AD1724" i="36"/>
  <c r="AT1724" i="36"/>
  <c r="P1724" i="36"/>
  <c r="AF1724" i="36"/>
  <c r="AV1724" i="36"/>
  <c r="R1724" i="36"/>
  <c r="AH1724" i="36"/>
  <c r="AX1724" i="36"/>
  <c r="T1724" i="36"/>
  <c r="AJ1724" i="36"/>
  <c r="AZ1724" i="36"/>
  <c r="V1724" i="36"/>
  <c r="AL1724" i="36"/>
  <c r="BB1724" i="36"/>
  <c r="BC1724" i="36" s="1"/>
  <c r="X1724" i="36"/>
  <c r="AN1724" i="36"/>
  <c r="J1724" i="36"/>
  <c r="Z1724" i="36"/>
  <c r="AP1724" i="36"/>
  <c r="H1724" i="36"/>
  <c r="J1692" i="36"/>
  <c r="Z1692" i="36"/>
  <c r="AP1692" i="36"/>
  <c r="L1692" i="36"/>
  <c r="AB1692" i="36"/>
  <c r="AR1692" i="36"/>
  <c r="N1692" i="36"/>
  <c r="AD1692" i="36"/>
  <c r="AT1692" i="36"/>
  <c r="P1692" i="36"/>
  <c r="AF1692" i="36"/>
  <c r="AV1692" i="36"/>
  <c r="R1692" i="36"/>
  <c r="AH1692" i="36"/>
  <c r="AX1692" i="36"/>
  <c r="T1692" i="36"/>
  <c r="AJ1692" i="36"/>
  <c r="AZ1692" i="36"/>
  <c r="V1692" i="36"/>
  <c r="AL1692" i="36"/>
  <c r="BB1692" i="36"/>
  <c r="BC1692" i="36" s="1"/>
  <c r="X1692" i="36"/>
  <c r="AN1692" i="36"/>
  <c r="H1692" i="36"/>
  <c r="R1663" i="36"/>
  <c r="AH1663" i="36"/>
  <c r="AX1663" i="36"/>
  <c r="T1663" i="36"/>
  <c r="AJ1663" i="36"/>
  <c r="AZ1663" i="36"/>
  <c r="V1663" i="36"/>
  <c r="AL1663" i="36"/>
  <c r="BB1663" i="36"/>
  <c r="BC1663" i="36" s="1"/>
  <c r="X1663" i="36"/>
  <c r="AN1663" i="36"/>
  <c r="H1663" i="36"/>
  <c r="J1663" i="36"/>
  <c r="Z1663" i="36"/>
  <c r="AP1663" i="36"/>
  <c r="L1663" i="36"/>
  <c r="AB1663" i="36"/>
  <c r="AR1663" i="36"/>
  <c r="N1663" i="36"/>
  <c r="AD1663" i="36"/>
  <c r="AT1663" i="36"/>
  <c r="P1663" i="36"/>
  <c r="AF1663" i="36"/>
  <c r="AV1663" i="36"/>
  <c r="V1631" i="36"/>
  <c r="AL1631" i="36"/>
  <c r="BB1631" i="36"/>
  <c r="BC1631" i="36" s="1"/>
  <c r="P1631" i="36"/>
  <c r="AB1631" i="36"/>
  <c r="H1631" i="36"/>
  <c r="J1631" i="36"/>
  <c r="Z1631" i="36"/>
  <c r="AP1631" i="36"/>
  <c r="T1631" i="36"/>
  <c r="AF1631" i="36"/>
  <c r="AR1631" i="36"/>
  <c r="N1631" i="36"/>
  <c r="AD1631" i="36"/>
  <c r="AT1631" i="36"/>
  <c r="AJ1631" i="36"/>
  <c r="AV1631" i="36"/>
  <c r="X1631" i="36"/>
  <c r="R1631" i="36"/>
  <c r="AH1631" i="36"/>
  <c r="AX1631" i="36"/>
  <c r="AZ1631" i="36"/>
  <c r="L1631" i="36"/>
  <c r="AN1631" i="36"/>
  <c r="T1599" i="36"/>
  <c r="AB1599" i="36"/>
  <c r="P1599" i="36"/>
  <c r="H1599" i="36"/>
  <c r="AD1599" i="36"/>
  <c r="V1599" i="36"/>
  <c r="AJ1599" i="36"/>
  <c r="AR1599" i="36"/>
  <c r="AN1599" i="36"/>
  <c r="AT1599" i="36"/>
  <c r="N1599" i="36"/>
  <c r="AL1599" i="36"/>
  <c r="AZ1599" i="36"/>
  <c r="X1599" i="36"/>
  <c r="AV1599" i="36"/>
  <c r="AH1599" i="36"/>
  <c r="R1599" i="36"/>
  <c r="Z1599" i="36"/>
  <c r="J1599" i="36"/>
  <c r="L1599" i="36"/>
  <c r="AF1599" i="36"/>
  <c r="AX1599" i="36"/>
  <c r="BB1599" i="36"/>
  <c r="BC1599" i="36" s="1"/>
  <c r="AP1599" i="36"/>
  <c r="J1644" i="36"/>
  <c r="Z1644" i="36"/>
  <c r="AP1644" i="36"/>
  <c r="T1644" i="36"/>
  <c r="AF1644" i="36"/>
  <c r="AR1644" i="36"/>
  <c r="N1644" i="36"/>
  <c r="AD1644" i="36"/>
  <c r="AT1644" i="36"/>
  <c r="AJ1644" i="36"/>
  <c r="AV1644" i="36"/>
  <c r="AN1644" i="36"/>
  <c r="R1644" i="36"/>
  <c r="AH1644" i="36"/>
  <c r="AX1644" i="36"/>
  <c r="AZ1644" i="36"/>
  <c r="L1644" i="36"/>
  <c r="X1644" i="36"/>
  <c r="V1644" i="36"/>
  <c r="AL1644" i="36"/>
  <c r="BB1644" i="36"/>
  <c r="BC1644" i="36" s="1"/>
  <c r="P1644" i="36"/>
  <c r="AB1644" i="36"/>
  <c r="H1644" i="36"/>
  <c r="J1612" i="36"/>
  <c r="Z1612" i="36"/>
  <c r="AP1612" i="36"/>
  <c r="T1612" i="36"/>
  <c r="AF1612" i="36"/>
  <c r="AR1612" i="36"/>
  <c r="N1612" i="36"/>
  <c r="AD1612" i="36"/>
  <c r="AT1612" i="36"/>
  <c r="AJ1612" i="36"/>
  <c r="AV1612" i="36"/>
  <c r="X1612" i="36"/>
  <c r="R1612" i="36"/>
  <c r="AH1612" i="36"/>
  <c r="AX1612" i="36"/>
  <c r="AZ1612" i="36"/>
  <c r="L1612" i="36"/>
  <c r="AN1612" i="36"/>
  <c r="V1612" i="36"/>
  <c r="AL1612" i="36"/>
  <c r="BB1612" i="36"/>
  <c r="BC1612" i="36" s="1"/>
  <c r="P1612" i="36"/>
  <c r="AB1612" i="36"/>
  <c r="H1612" i="36"/>
  <c r="R1741" i="36"/>
  <c r="AH1741" i="36"/>
  <c r="AX1741" i="36"/>
  <c r="T1741" i="36"/>
  <c r="AF1741" i="36"/>
  <c r="AB1741" i="36"/>
  <c r="V1741" i="36"/>
  <c r="AL1741" i="36"/>
  <c r="BB1741" i="36"/>
  <c r="BC1741" i="36" s="1"/>
  <c r="AJ1741" i="36"/>
  <c r="AV1741" i="36"/>
  <c r="H1741" i="36"/>
  <c r="J1741" i="36"/>
  <c r="Z1741" i="36"/>
  <c r="AP1741" i="36"/>
  <c r="X1741" i="36"/>
  <c r="AZ1741" i="36"/>
  <c r="AR1741" i="36"/>
  <c r="N1741" i="36"/>
  <c r="AD1741" i="36"/>
  <c r="AT1741" i="36"/>
  <c r="AN1741" i="36"/>
  <c r="P1741" i="36"/>
  <c r="L1741" i="36"/>
  <c r="V1677" i="36"/>
  <c r="AL1677" i="36"/>
  <c r="BB1677" i="36"/>
  <c r="BC1677" i="36" s="1"/>
  <c r="P1677" i="36"/>
  <c r="AB1677" i="36"/>
  <c r="H1677" i="36"/>
  <c r="J1677" i="36"/>
  <c r="Z1677" i="36"/>
  <c r="AP1677" i="36"/>
  <c r="T1677" i="36"/>
  <c r="AF1677" i="36"/>
  <c r="AR1677" i="36"/>
  <c r="N1677" i="36"/>
  <c r="AD1677" i="36"/>
  <c r="AT1677" i="36"/>
  <c r="AJ1677" i="36"/>
  <c r="AV1677" i="36"/>
  <c r="X1677" i="36"/>
  <c r="R1677" i="36"/>
  <c r="AH1677" i="36"/>
  <c r="AX1677" i="36"/>
  <c r="AZ1677" i="36"/>
  <c r="L1677" i="36"/>
  <c r="AN1677" i="36"/>
  <c r="J1433" i="36"/>
  <c r="Z1433" i="36"/>
  <c r="AP1433" i="36"/>
  <c r="L1433" i="36"/>
  <c r="AB1433" i="36"/>
  <c r="AR1433" i="36"/>
  <c r="N1433" i="36"/>
  <c r="AD1433" i="36"/>
  <c r="AT1433" i="36"/>
  <c r="P1433" i="36"/>
  <c r="AF1433" i="36"/>
  <c r="AV1433" i="36"/>
  <c r="R1433" i="36"/>
  <c r="AH1433" i="36"/>
  <c r="AX1433" i="36"/>
  <c r="T1433" i="36"/>
  <c r="AJ1433" i="36"/>
  <c r="AZ1433" i="36"/>
  <c r="V1433" i="36"/>
  <c r="AL1433" i="36"/>
  <c r="BB1433" i="36"/>
  <c r="BC1433" i="36" s="1"/>
  <c r="X1433" i="36"/>
  <c r="AN1433" i="36"/>
  <c r="H1433" i="36"/>
  <c r="J1409" i="36"/>
  <c r="Z1409" i="36"/>
  <c r="AP1409" i="36"/>
  <c r="L1409" i="36"/>
  <c r="AB1409" i="36"/>
  <c r="AR1409" i="36"/>
  <c r="N1409" i="36"/>
  <c r="AD1409" i="36"/>
  <c r="AT1409" i="36"/>
  <c r="P1409" i="36"/>
  <c r="AF1409" i="36"/>
  <c r="AV1409" i="36"/>
  <c r="R1409" i="36"/>
  <c r="AH1409" i="36"/>
  <c r="AX1409" i="36"/>
  <c r="T1409" i="36"/>
  <c r="AJ1409" i="36"/>
  <c r="AZ1409" i="36"/>
  <c r="V1409" i="36"/>
  <c r="AL1409" i="36"/>
  <c r="BB1409" i="36"/>
  <c r="BC1409" i="36" s="1"/>
  <c r="X1409" i="36"/>
  <c r="AN1409" i="36"/>
  <c r="H1409" i="36"/>
  <c r="P1369" i="36"/>
  <c r="AF1369" i="36"/>
  <c r="AV1369" i="36"/>
  <c r="AX1369" i="36"/>
  <c r="J1369" i="36"/>
  <c r="V1369" i="36"/>
  <c r="T1369" i="36"/>
  <c r="AJ1369" i="36"/>
  <c r="AZ1369" i="36"/>
  <c r="N1369" i="36"/>
  <c r="Z1369" i="36"/>
  <c r="AL1369" i="36"/>
  <c r="X1369" i="36"/>
  <c r="AN1369" i="36"/>
  <c r="R1369" i="36"/>
  <c r="AD1369" i="36"/>
  <c r="AP1369" i="36"/>
  <c r="H1369" i="36"/>
  <c r="L1369" i="36"/>
  <c r="AB1369" i="36"/>
  <c r="AR1369" i="36"/>
  <c r="AH1369" i="36"/>
  <c r="AT1369" i="36"/>
  <c r="BB1369" i="36"/>
  <c r="BC1369" i="36" s="1"/>
  <c r="J1593" i="36"/>
  <c r="AD1593" i="36"/>
  <c r="BB1593" i="36"/>
  <c r="BC1593" i="36" s="1"/>
  <c r="AV1593" i="36"/>
  <c r="AZ1593" i="36"/>
  <c r="AN1593" i="36"/>
  <c r="AX1593" i="36"/>
  <c r="AJ1593" i="36"/>
  <c r="V1593" i="36"/>
  <c r="P1593" i="36"/>
  <c r="T1593" i="36"/>
  <c r="AL1593" i="36"/>
  <c r="R1593" i="36"/>
  <c r="AP1593" i="36"/>
  <c r="AB1593" i="36"/>
  <c r="AT1593" i="36"/>
  <c r="H1593" i="36"/>
  <c r="AR1593" i="36"/>
  <c r="AF1593" i="36"/>
  <c r="X1593" i="36"/>
  <c r="AH1593" i="36"/>
  <c r="N1593" i="36"/>
  <c r="Z1593" i="36"/>
  <c r="L1593" i="36"/>
  <c r="N1416" i="36"/>
  <c r="AD1416" i="36"/>
  <c r="AT1416" i="36"/>
  <c r="P1416" i="36"/>
  <c r="AF1416" i="36"/>
  <c r="AV1416" i="36"/>
  <c r="R1416" i="36"/>
  <c r="AH1416" i="36"/>
  <c r="AX1416" i="36"/>
  <c r="T1416" i="36"/>
  <c r="AJ1416" i="36"/>
  <c r="AZ1416" i="36"/>
  <c r="V1416" i="36"/>
  <c r="AL1416" i="36"/>
  <c r="BB1416" i="36"/>
  <c r="BC1416" i="36" s="1"/>
  <c r="X1416" i="36"/>
  <c r="AN1416" i="36"/>
  <c r="H1416" i="36"/>
  <c r="J1416" i="36"/>
  <c r="Z1416" i="36"/>
  <c r="AP1416" i="36"/>
  <c r="L1416" i="36"/>
  <c r="AB1416" i="36"/>
  <c r="AR1416" i="36"/>
  <c r="V1327" i="36"/>
  <c r="J1327" i="36"/>
  <c r="AH1327" i="36"/>
  <c r="P1327" i="36"/>
  <c r="AR1327" i="36"/>
  <c r="AZ1327" i="36"/>
  <c r="BB1327" i="36"/>
  <c r="BC1327" i="36" s="1"/>
  <c r="AD1327" i="36"/>
  <c r="AP1327" i="36"/>
  <c r="AB1327" i="36"/>
  <c r="T1327" i="36"/>
  <c r="X1327" i="36"/>
  <c r="N1327" i="36"/>
  <c r="R1327" i="36"/>
  <c r="H1327" i="36"/>
  <c r="AJ1327" i="36"/>
  <c r="L1327" i="36"/>
  <c r="AN1327" i="36"/>
  <c r="AT1327" i="36"/>
  <c r="AL1327" i="36"/>
  <c r="AX1327" i="36"/>
  <c r="Z1327" i="36"/>
  <c r="AF1327" i="36"/>
  <c r="AV1327" i="36"/>
  <c r="L1398" i="36"/>
  <c r="AB1398" i="36"/>
  <c r="AR1398" i="36"/>
  <c r="N1398" i="36"/>
  <c r="AD1398" i="36"/>
  <c r="AT1398" i="36"/>
  <c r="P1398" i="36"/>
  <c r="AF1398" i="36"/>
  <c r="AV1398" i="36"/>
  <c r="R1398" i="36"/>
  <c r="AH1398" i="36"/>
  <c r="AX1398" i="36"/>
  <c r="T1398" i="36"/>
  <c r="AJ1398" i="36"/>
  <c r="AZ1398" i="36"/>
  <c r="V1398" i="36"/>
  <c r="AL1398" i="36"/>
  <c r="BB1398" i="36"/>
  <c r="BC1398" i="36" s="1"/>
  <c r="X1398" i="36"/>
  <c r="AN1398" i="36"/>
  <c r="J1398" i="36"/>
  <c r="Z1398" i="36"/>
  <c r="AP1398" i="36"/>
  <c r="H1398" i="36"/>
  <c r="N1232" i="36"/>
  <c r="AD1232" i="36"/>
  <c r="AT1232" i="36"/>
  <c r="P1232" i="36"/>
  <c r="AF1232" i="36"/>
  <c r="AV1232" i="36"/>
  <c r="R1232" i="36"/>
  <c r="AH1232" i="36"/>
  <c r="AX1232" i="36"/>
  <c r="T1232" i="36"/>
  <c r="AJ1232" i="36"/>
  <c r="AZ1232" i="36"/>
  <c r="V1232" i="36"/>
  <c r="AL1232" i="36"/>
  <c r="BB1232" i="36"/>
  <c r="BC1232" i="36" s="1"/>
  <c r="X1232" i="36"/>
  <c r="AN1232" i="36"/>
  <c r="H1232" i="36"/>
  <c r="J1232" i="36"/>
  <c r="Z1232" i="36"/>
  <c r="AP1232" i="36"/>
  <c r="L1232" i="36"/>
  <c r="AB1232" i="36"/>
  <c r="AR1232" i="36"/>
  <c r="J817" i="36"/>
  <c r="Z817" i="36"/>
  <c r="AP817" i="36"/>
  <c r="X817" i="36"/>
  <c r="AZ817" i="36"/>
  <c r="AR817" i="36"/>
  <c r="N817" i="36"/>
  <c r="AD817" i="36"/>
  <c r="AT817" i="36"/>
  <c r="AN817" i="36"/>
  <c r="P817" i="36"/>
  <c r="L817" i="36"/>
  <c r="R817" i="36"/>
  <c r="AH817" i="36"/>
  <c r="AX817" i="36"/>
  <c r="T817" i="36"/>
  <c r="AF817" i="36"/>
  <c r="AB817" i="36"/>
  <c r="V817" i="36"/>
  <c r="AL817" i="36"/>
  <c r="BB817" i="36"/>
  <c r="BC817" i="36" s="1"/>
  <c r="AJ817" i="36"/>
  <c r="AV817" i="36"/>
  <c r="H817" i="36"/>
  <c r="P774" i="36"/>
  <c r="AF774" i="36"/>
  <c r="AV774" i="36"/>
  <c r="AT774" i="36"/>
  <c r="V774" i="36"/>
  <c r="AH774" i="36"/>
  <c r="T774" i="36"/>
  <c r="AJ774" i="36"/>
  <c r="AZ774" i="36"/>
  <c r="J774" i="36"/>
  <c r="AL774" i="36"/>
  <c r="AX774" i="36"/>
  <c r="X774" i="36"/>
  <c r="AN774" i="36"/>
  <c r="N774" i="36"/>
  <c r="Z774" i="36"/>
  <c r="BB774" i="36"/>
  <c r="BC774" i="36" s="1"/>
  <c r="H774" i="36"/>
  <c r="L774" i="36"/>
  <c r="AB774" i="36"/>
  <c r="AR774" i="36"/>
  <c r="AD774" i="36"/>
  <c r="AP774" i="36"/>
  <c r="R774" i="36"/>
  <c r="X742" i="36"/>
  <c r="AN742" i="36"/>
  <c r="J742" i="36"/>
  <c r="Z742" i="36"/>
  <c r="AP742" i="36"/>
  <c r="H742" i="36"/>
  <c r="L742" i="36"/>
  <c r="AB742" i="36"/>
  <c r="AR742" i="36"/>
  <c r="N742" i="36"/>
  <c r="AD742" i="36"/>
  <c r="AT742" i="36"/>
  <c r="P742" i="36"/>
  <c r="AF742" i="36"/>
  <c r="AV742" i="36"/>
  <c r="R742" i="36"/>
  <c r="AH742" i="36"/>
  <c r="AX742" i="36"/>
  <c r="T742" i="36"/>
  <c r="AJ742" i="36"/>
  <c r="AZ742" i="36"/>
  <c r="V742" i="36"/>
  <c r="AL742" i="36"/>
  <c r="BB742" i="36"/>
  <c r="BC742" i="36" s="1"/>
  <c r="X710" i="36"/>
  <c r="AN710" i="36"/>
  <c r="J710" i="36"/>
  <c r="Z710" i="36"/>
  <c r="AP710" i="36"/>
  <c r="H710" i="36"/>
  <c r="L710" i="36"/>
  <c r="AB710" i="36"/>
  <c r="AR710" i="36"/>
  <c r="N710" i="36"/>
  <c r="AD710" i="36"/>
  <c r="AT710" i="36"/>
  <c r="P710" i="36"/>
  <c r="AF710" i="36"/>
  <c r="AV710" i="36"/>
  <c r="R710" i="36"/>
  <c r="AH710" i="36"/>
  <c r="AX710" i="36"/>
  <c r="T710" i="36"/>
  <c r="AJ710" i="36"/>
  <c r="AZ710" i="36"/>
  <c r="V710" i="36"/>
  <c r="AL710" i="36"/>
  <c r="BB710" i="36"/>
  <c r="BC710" i="36" s="1"/>
  <c r="R674" i="36"/>
  <c r="AH674" i="36"/>
  <c r="AX674" i="36"/>
  <c r="T674" i="36"/>
  <c r="AJ674" i="36"/>
  <c r="AZ674" i="36"/>
  <c r="V674" i="36"/>
  <c r="AL674" i="36"/>
  <c r="BB674" i="36"/>
  <c r="BC674" i="36" s="1"/>
  <c r="X674" i="36"/>
  <c r="AN674" i="36"/>
  <c r="H674" i="36"/>
  <c r="J674" i="36"/>
  <c r="Z674" i="36"/>
  <c r="AP674" i="36"/>
  <c r="L674" i="36"/>
  <c r="AB674" i="36"/>
  <c r="AR674" i="36"/>
  <c r="N674" i="36"/>
  <c r="AD674" i="36"/>
  <c r="AT674" i="36"/>
  <c r="P674" i="36"/>
  <c r="AF674" i="36"/>
  <c r="AV674" i="36"/>
  <c r="R590" i="36"/>
  <c r="AH590" i="36"/>
  <c r="AX590" i="36"/>
  <c r="T590" i="36"/>
  <c r="AJ590" i="36"/>
  <c r="AZ590" i="36"/>
  <c r="V590" i="36"/>
  <c r="AL590" i="36"/>
  <c r="BB590" i="36"/>
  <c r="BC590" i="36" s="1"/>
  <c r="X590" i="36"/>
  <c r="AN590" i="36"/>
  <c r="H590" i="36"/>
  <c r="J590" i="36"/>
  <c r="Z590" i="36"/>
  <c r="AP590" i="36"/>
  <c r="L590" i="36"/>
  <c r="AB590" i="36"/>
  <c r="AR590" i="36"/>
  <c r="N590" i="36"/>
  <c r="AD590" i="36"/>
  <c r="AT590" i="36"/>
  <c r="P590" i="36"/>
  <c r="AF590" i="36"/>
  <c r="AV590" i="36"/>
  <c r="R558" i="36"/>
  <c r="AH558" i="36"/>
  <c r="AX558" i="36"/>
  <c r="T558" i="36"/>
  <c r="AJ558" i="36"/>
  <c r="AZ558" i="36"/>
  <c r="V558" i="36"/>
  <c r="AL558" i="36"/>
  <c r="BB558" i="36"/>
  <c r="BC558" i="36" s="1"/>
  <c r="X558" i="36"/>
  <c r="AN558" i="36"/>
  <c r="H558" i="36"/>
  <c r="J558" i="36"/>
  <c r="Z558" i="36"/>
  <c r="AP558" i="36"/>
  <c r="L558" i="36"/>
  <c r="AB558" i="36"/>
  <c r="AR558" i="36"/>
  <c r="N558" i="36"/>
  <c r="AD558" i="36"/>
  <c r="AT558" i="36"/>
  <c r="P558" i="36"/>
  <c r="AF558" i="36"/>
  <c r="AV558" i="36"/>
  <c r="R518" i="36"/>
  <c r="AH518" i="36"/>
  <c r="AX518" i="36"/>
  <c r="T518" i="36"/>
  <c r="AJ518" i="36"/>
  <c r="AZ518" i="36"/>
  <c r="V518" i="36"/>
  <c r="AL518" i="36"/>
  <c r="BB518" i="36"/>
  <c r="BC518" i="36" s="1"/>
  <c r="X518" i="36"/>
  <c r="AN518" i="36"/>
  <c r="H518" i="36"/>
  <c r="J518" i="36"/>
  <c r="Z518" i="36"/>
  <c r="AP518" i="36"/>
  <c r="L518" i="36"/>
  <c r="AB518" i="36"/>
  <c r="AR518" i="36"/>
  <c r="N518" i="36"/>
  <c r="AD518" i="36"/>
  <c r="AT518" i="36"/>
  <c r="P518" i="36"/>
  <c r="AF518" i="36"/>
  <c r="AV518" i="36"/>
  <c r="L504" i="36"/>
  <c r="AB504" i="36"/>
  <c r="AR504" i="36"/>
  <c r="N504" i="36"/>
  <c r="AD504" i="36"/>
  <c r="AT504" i="36"/>
  <c r="P504" i="36"/>
  <c r="AF504" i="36"/>
  <c r="AV504" i="36"/>
  <c r="R504" i="36"/>
  <c r="AH504" i="36"/>
  <c r="AX504" i="36"/>
  <c r="T504" i="36"/>
  <c r="AJ504" i="36"/>
  <c r="AZ504" i="36"/>
  <c r="V504" i="36"/>
  <c r="AL504" i="36"/>
  <c r="BB504" i="36"/>
  <c r="BC504" i="36" s="1"/>
  <c r="X504" i="36"/>
  <c r="AN504" i="36"/>
  <c r="J504" i="36"/>
  <c r="Z504" i="36"/>
  <c r="AP504" i="36"/>
  <c r="H504" i="36"/>
  <c r="N456" i="36"/>
  <c r="AD456" i="36"/>
  <c r="AT456" i="36"/>
  <c r="AF456" i="36"/>
  <c r="X456" i="36"/>
  <c r="P456" i="36"/>
  <c r="R456" i="36"/>
  <c r="AH456" i="36"/>
  <c r="AX456" i="36"/>
  <c r="AR456" i="36"/>
  <c r="AJ456" i="36"/>
  <c r="AB456" i="36"/>
  <c r="V456" i="36"/>
  <c r="AL456" i="36"/>
  <c r="BB456" i="36"/>
  <c r="AZ456" i="36"/>
  <c r="AV456" i="36"/>
  <c r="AN456" i="36"/>
  <c r="J456" i="36"/>
  <c r="Z456" i="36"/>
  <c r="AP456" i="36"/>
  <c r="T456" i="36"/>
  <c r="BC456" i="36"/>
  <c r="L456" i="36"/>
  <c r="H456" i="36"/>
  <c r="N424" i="36"/>
  <c r="AD424" i="36"/>
  <c r="AT424" i="36"/>
  <c r="L424" i="36"/>
  <c r="AB424" i="36"/>
  <c r="AR424" i="36"/>
  <c r="R424" i="36"/>
  <c r="AH424" i="36"/>
  <c r="AX424" i="36"/>
  <c r="P424" i="36"/>
  <c r="AF424" i="36"/>
  <c r="AV424" i="36"/>
  <c r="V424" i="36"/>
  <c r="AL424" i="36"/>
  <c r="BB424" i="36"/>
  <c r="BC424" i="36" s="1"/>
  <c r="T424" i="36"/>
  <c r="AJ424" i="36"/>
  <c r="AZ424" i="36"/>
  <c r="J424" i="36"/>
  <c r="Z424" i="36"/>
  <c r="AP424" i="36"/>
  <c r="X424" i="36"/>
  <c r="AN424" i="36"/>
  <c r="H424" i="36"/>
  <c r="N400" i="36"/>
  <c r="AD400" i="36"/>
  <c r="AT400" i="36"/>
  <c r="T400" i="36"/>
  <c r="AF400" i="36"/>
  <c r="AR400" i="36"/>
  <c r="R400" i="36"/>
  <c r="AH400" i="36"/>
  <c r="AX400" i="36"/>
  <c r="AJ400" i="36"/>
  <c r="AV400" i="36"/>
  <c r="X400" i="36"/>
  <c r="V400" i="36"/>
  <c r="AL400" i="36"/>
  <c r="BB400" i="36"/>
  <c r="BC400" i="36" s="1"/>
  <c r="AZ400" i="36"/>
  <c r="L400" i="36"/>
  <c r="AN400" i="36"/>
  <c r="J400" i="36"/>
  <c r="Z400" i="36"/>
  <c r="AP400" i="36"/>
  <c r="P400" i="36"/>
  <c r="AB400" i="36"/>
  <c r="H400" i="36"/>
  <c r="N368" i="36"/>
  <c r="AD368" i="36"/>
  <c r="AT368" i="36"/>
  <c r="AN368" i="36"/>
  <c r="P368" i="36"/>
  <c r="AB368" i="36"/>
  <c r="R368" i="36"/>
  <c r="AH368" i="36"/>
  <c r="AX368" i="36"/>
  <c r="T368" i="36"/>
  <c r="AF368" i="36"/>
  <c r="AR368" i="36"/>
  <c r="V368" i="36"/>
  <c r="AL368" i="36"/>
  <c r="BB368" i="36"/>
  <c r="BC368" i="36" s="1"/>
  <c r="AJ368" i="36"/>
  <c r="AV368" i="36"/>
  <c r="H368" i="36"/>
  <c r="J368" i="36"/>
  <c r="Z368" i="36"/>
  <c r="AP368" i="36"/>
  <c r="X368" i="36"/>
  <c r="AZ368" i="36"/>
  <c r="L368" i="36"/>
  <c r="V336" i="36"/>
  <c r="AL336" i="36"/>
  <c r="BB336" i="36"/>
  <c r="BC336" i="36" s="1"/>
  <c r="AJ336" i="36"/>
  <c r="AV336" i="36"/>
  <c r="H336" i="36"/>
  <c r="J336" i="36"/>
  <c r="Z336" i="36"/>
  <c r="AP336" i="36"/>
  <c r="X336" i="36"/>
  <c r="AZ336" i="36"/>
  <c r="L336" i="36"/>
  <c r="N336" i="36"/>
  <c r="AD336" i="36"/>
  <c r="AT336" i="36"/>
  <c r="AN336" i="36"/>
  <c r="P336" i="36"/>
  <c r="AB336" i="36"/>
  <c r="R336" i="36"/>
  <c r="AH336" i="36"/>
  <c r="AX336" i="36"/>
  <c r="T336" i="36"/>
  <c r="AF336" i="36"/>
  <c r="AR336" i="36"/>
  <c r="V292" i="36"/>
  <c r="AL292" i="36"/>
  <c r="BB292" i="36"/>
  <c r="BC292" i="36" s="1"/>
  <c r="X292" i="36"/>
  <c r="AN292" i="36"/>
  <c r="H292" i="36"/>
  <c r="J292" i="36"/>
  <c r="Z292" i="36"/>
  <c r="AP292" i="36"/>
  <c r="L292" i="36"/>
  <c r="AB292" i="36"/>
  <c r="AR292" i="36"/>
  <c r="N292" i="36"/>
  <c r="AD292" i="36"/>
  <c r="AT292" i="36"/>
  <c r="P292" i="36"/>
  <c r="AF292" i="36"/>
  <c r="AV292" i="36"/>
  <c r="R292" i="36"/>
  <c r="AH292" i="36"/>
  <c r="AX292" i="36"/>
  <c r="T292" i="36"/>
  <c r="AJ292" i="36"/>
  <c r="AZ292" i="36"/>
  <c r="V256" i="36"/>
  <c r="AL256" i="36"/>
  <c r="BB256" i="36"/>
  <c r="BC256" i="36" s="1"/>
  <c r="X256" i="36"/>
  <c r="AN256" i="36"/>
  <c r="H256" i="36"/>
  <c r="J256" i="36"/>
  <c r="Z256" i="36"/>
  <c r="AP256" i="36"/>
  <c r="L256" i="36"/>
  <c r="AB256" i="36"/>
  <c r="AR256" i="36"/>
  <c r="N256" i="36"/>
  <c r="AD256" i="36"/>
  <c r="AT256" i="36"/>
  <c r="P256" i="36"/>
  <c r="AF256" i="36"/>
  <c r="AV256" i="36"/>
  <c r="R256" i="36"/>
  <c r="AH256" i="36"/>
  <c r="AX256" i="36"/>
  <c r="T256" i="36"/>
  <c r="AJ256" i="36"/>
  <c r="AZ256" i="36"/>
  <c r="L224" i="36"/>
  <c r="AN224" i="36"/>
  <c r="AZ224" i="36"/>
  <c r="AH224" i="36"/>
  <c r="BB224" i="36"/>
  <c r="BC224" i="36" s="1"/>
  <c r="V224" i="36"/>
  <c r="P224" i="36"/>
  <c r="AB224" i="36"/>
  <c r="J224" i="36"/>
  <c r="H224" i="36"/>
  <c r="Z224" i="36"/>
  <c r="N224" i="36"/>
  <c r="AF224" i="36"/>
  <c r="AR224" i="36"/>
  <c r="T224" i="36"/>
  <c r="AP224" i="36"/>
  <c r="AD224" i="36"/>
  <c r="AL224" i="36"/>
  <c r="AV224" i="36"/>
  <c r="X224" i="36"/>
  <c r="AJ224" i="36"/>
  <c r="AT224" i="36"/>
  <c r="R224" i="36"/>
  <c r="AX224" i="36"/>
  <c r="T184" i="36"/>
  <c r="AJ184" i="36"/>
  <c r="AZ184" i="36"/>
  <c r="V184" i="36"/>
  <c r="AL184" i="36"/>
  <c r="BB184" i="36"/>
  <c r="BC184" i="36" s="1"/>
  <c r="X184" i="36"/>
  <c r="AN184" i="36"/>
  <c r="J184" i="36"/>
  <c r="Z184" i="36"/>
  <c r="AP184" i="36"/>
  <c r="H184" i="36"/>
  <c r="L184" i="36"/>
  <c r="AB184" i="36"/>
  <c r="AR184" i="36"/>
  <c r="N184" i="36"/>
  <c r="AD184" i="36"/>
  <c r="AT184" i="36"/>
  <c r="P184" i="36"/>
  <c r="AF184" i="36"/>
  <c r="AV184" i="36"/>
  <c r="R184" i="36"/>
  <c r="AH184" i="36"/>
  <c r="AX184" i="36"/>
  <c r="J144" i="36"/>
  <c r="AP144" i="36"/>
  <c r="AN144" i="36"/>
  <c r="AX144" i="36"/>
  <c r="AR144" i="36"/>
  <c r="AF144" i="36"/>
  <c r="N144" i="36"/>
  <c r="V144" i="36"/>
  <c r="BB144" i="36"/>
  <c r="BC144" i="36" s="1"/>
  <c r="AV144" i="36"/>
  <c r="T144" i="36"/>
  <c r="X144" i="36"/>
  <c r="Z144" i="36"/>
  <c r="AT144" i="36"/>
  <c r="H144" i="36"/>
  <c r="L144" i="36"/>
  <c r="AJ144" i="36"/>
  <c r="AZ144" i="36"/>
  <c r="AL144" i="36"/>
  <c r="AD144" i="36"/>
  <c r="R144" i="36"/>
  <c r="AH144" i="36"/>
  <c r="AB144" i="36"/>
  <c r="P144" i="36"/>
  <c r="R116" i="36"/>
  <c r="AH116" i="36"/>
  <c r="AX116" i="36"/>
  <c r="T116" i="36"/>
  <c r="AJ116" i="36"/>
  <c r="AZ116" i="36"/>
  <c r="V116" i="36"/>
  <c r="AL116" i="36"/>
  <c r="BB116" i="36"/>
  <c r="BC116" i="36" s="1"/>
  <c r="X116" i="36"/>
  <c r="AN116" i="36"/>
  <c r="H116" i="36"/>
  <c r="J116" i="36"/>
  <c r="Z116" i="36"/>
  <c r="AP116" i="36"/>
  <c r="L116" i="36"/>
  <c r="AB116" i="36"/>
  <c r="AR116" i="36"/>
  <c r="N116" i="36"/>
  <c r="AD116" i="36"/>
  <c r="AT116" i="36"/>
  <c r="P116" i="36"/>
  <c r="AF116" i="36"/>
  <c r="AV116" i="36"/>
  <c r="R84" i="36"/>
  <c r="AH84" i="36"/>
  <c r="AX84" i="36"/>
  <c r="T84" i="36"/>
  <c r="AJ84" i="36"/>
  <c r="AZ84" i="36"/>
  <c r="V84" i="36"/>
  <c r="AL84" i="36"/>
  <c r="BB84" i="36"/>
  <c r="BC84" i="36" s="1"/>
  <c r="X84" i="36"/>
  <c r="AN84" i="36"/>
  <c r="H84" i="36"/>
  <c r="J84" i="36"/>
  <c r="Z84" i="36"/>
  <c r="AP84" i="36"/>
  <c r="L84" i="36"/>
  <c r="AB84" i="36"/>
  <c r="AR84" i="36"/>
  <c r="N84" i="36"/>
  <c r="AD84" i="36"/>
  <c r="AT84" i="36"/>
  <c r="P84" i="36"/>
  <c r="AF84" i="36"/>
  <c r="AV84" i="36"/>
  <c r="R52" i="36"/>
  <c r="AH52" i="36"/>
  <c r="AX52" i="36"/>
  <c r="T52" i="36"/>
  <c r="AJ52" i="36"/>
  <c r="AZ52" i="36"/>
  <c r="V52" i="36"/>
  <c r="AL52" i="36"/>
  <c r="BB52" i="36"/>
  <c r="BC52" i="36" s="1"/>
  <c r="X52" i="36"/>
  <c r="AN52" i="36"/>
  <c r="H52" i="36"/>
  <c r="J52" i="36"/>
  <c r="Z52" i="36"/>
  <c r="AP52" i="36"/>
  <c r="L52" i="36"/>
  <c r="AB52" i="36"/>
  <c r="AR52" i="36"/>
  <c r="N52" i="36"/>
  <c r="AD52" i="36"/>
  <c r="AT52" i="36"/>
  <c r="P52" i="36"/>
  <c r="AF52" i="36"/>
  <c r="AV52" i="36"/>
  <c r="T20" i="36"/>
  <c r="AV20" i="36"/>
  <c r="AL20" i="36"/>
  <c r="Z20" i="36"/>
  <c r="R20" i="36"/>
  <c r="AX20" i="36"/>
  <c r="AZ20" i="36"/>
  <c r="AJ20" i="36"/>
  <c r="AR20" i="36"/>
  <c r="X20" i="36"/>
  <c r="AD20" i="36"/>
  <c r="L20" i="36"/>
  <c r="J20" i="36"/>
  <c r="AF20" i="36"/>
  <c r="BB20" i="36"/>
  <c r="BC20" i="36" s="1"/>
  <c r="AP20" i="36"/>
  <c r="AN20" i="36"/>
  <c r="V20" i="36"/>
  <c r="P20" i="36"/>
  <c r="H20" i="36"/>
  <c r="AB20" i="36"/>
  <c r="N20" i="36"/>
  <c r="AT20" i="36"/>
  <c r="AH20" i="36"/>
  <c r="P798" i="36"/>
  <c r="AF798" i="36"/>
  <c r="AV798" i="36"/>
  <c r="AT798" i="36"/>
  <c r="V798" i="36"/>
  <c r="AH798" i="36"/>
  <c r="T798" i="36"/>
  <c r="AJ798" i="36"/>
  <c r="AZ798" i="36"/>
  <c r="J798" i="36"/>
  <c r="AL798" i="36"/>
  <c r="AX798" i="36"/>
  <c r="X798" i="36"/>
  <c r="AN798" i="36"/>
  <c r="N798" i="36"/>
  <c r="Z798" i="36"/>
  <c r="BB798" i="36"/>
  <c r="BC798" i="36" s="1"/>
  <c r="H798" i="36"/>
  <c r="L798" i="36"/>
  <c r="AB798" i="36"/>
  <c r="AR798" i="36"/>
  <c r="AD798" i="36"/>
  <c r="AP798" i="36"/>
  <c r="R798" i="36"/>
  <c r="P775" i="36"/>
  <c r="AF775" i="36"/>
  <c r="AV775" i="36"/>
  <c r="BB775" i="36"/>
  <c r="BC775" i="36" s="1"/>
  <c r="N775" i="36"/>
  <c r="Z775" i="36"/>
  <c r="T775" i="36"/>
  <c r="AJ775" i="36"/>
  <c r="AZ775" i="36"/>
  <c r="R775" i="36"/>
  <c r="AD775" i="36"/>
  <c r="AP775" i="36"/>
  <c r="X775" i="36"/>
  <c r="AN775" i="36"/>
  <c r="V775" i="36"/>
  <c r="AH775" i="36"/>
  <c r="AT775" i="36"/>
  <c r="H775" i="36"/>
  <c r="L775" i="36"/>
  <c r="AB775" i="36"/>
  <c r="AR775" i="36"/>
  <c r="AL775" i="36"/>
  <c r="AX775" i="36"/>
  <c r="J775" i="36"/>
  <c r="N759" i="36"/>
  <c r="AD759" i="36"/>
  <c r="AT759" i="36"/>
  <c r="P759" i="36"/>
  <c r="AF759" i="36"/>
  <c r="AV759" i="36"/>
  <c r="R759" i="36"/>
  <c r="AH759" i="36"/>
  <c r="AX759" i="36"/>
  <c r="T759" i="36"/>
  <c r="AJ759" i="36"/>
  <c r="AZ759" i="36"/>
  <c r="V759" i="36"/>
  <c r="AL759" i="36"/>
  <c r="BB759" i="36"/>
  <c r="BC759" i="36" s="1"/>
  <c r="X759" i="36"/>
  <c r="AN759" i="36"/>
  <c r="H759" i="36"/>
  <c r="J759" i="36"/>
  <c r="Z759" i="36"/>
  <c r="AP759" i="36"/>
  <c r="L759" i="36"/>
  <c r="AB759" i="36"/>
  <c r="AR759" i="36"/>
  <c r="N751" i="36"/>
  <c r="AD751" i="36"/>
  <c r="AT751" i="36"/>
  <c r="P751" i="36"/>
  <c r="AF751" i="36"/>
  <c r="AV751" i="36"/>
  <c r="R751" i="36"/>
  <c r="AH751" i="36"/>
  <c r="AX751" i="36"/>
  <c r="T751" i="36"/>
  <c r="AJ751" i="36"/>
  <c r="AZ751" i="36"/>
  <c r="V751" i="36"/>
  <c r="AL751" i="36"/>
  <c r="BB751" i="36"/>
  <c r="BC751" i="36" s="1"/>
  <c r="X751" i="36"/>
  <c r="AN751" i="36"/>
  <c r="H751" i="36"/>
  <c r="J751" i="36"/>
  <c r="Z751" i="36"/>
  <c r="AP751" i="36"/>
  <c r="L751" i="36"/>
  <c r="AB751" i="36"/>
  <c r="AR751" i="36"/>
  <c r="J793" i="36"/>
  <c r="Z793" i="36"/>
  <c r="AP793" i="36"/>
  <c r="X793" i="36"/>
  <c r="AZ793" i="36"/>
  <c r="L793" i="36"/>
  <c r="N793" i="36"/>
  <c r="AD793" i="36"/>
  <c r="AT793" i="36"/>
  <c r="AN793" i="36"/>
  <c r="P793" i="36"/>
  <c r="AB793" i="36"/>
  <c r="R793" i="36"/>
  <c r="AH793" i="36"/>
  <c r="AX793" i="36"/>
  <c r="T793" i="36"/>
  <c r="AF793" i="36"/>
  <c r="AR793" i="36"/>
  <c r="V793" i="36"/>
  <c r="AL793" i="36"/>
  <c r="BB793" i="36"/>
  <c r="BC793" i="36" s="1"/>
  <c r="AJ793" i="36"/>
  <c r="AV793" i="36"/>
  <c r="H793" i="36"/>
  <c r="L761" i="36"/>
  <c r="AB761" i="36"/>
  <c r="AR761" i="36"/>
  <c r="N761" i="36"/>
  <c r="AD761" i="36"/>
  <c r="AT761" i="36"/>
  <c r="P761" i="36"/>
  <c r="AF761" i="36"/>
  <c r="AV761" i="36"/>
  <c r="R761" i="36"/>
  <c r="AH761" i="36"/>
  <c r="AX761" i="36"/>
  <c r="T761" i="36"/>
  <c r="AJ761" i="36"/>
  <c r="AZ761" i="36"/>
  <c r="V761" i="36"/>
  <c r="AL761" i="36"/>
  <c r="BB761" i="36"/>
  <c r="BC761" i="36" s="1"/>
  <c r="X761" i="36"/>
  <c r="AN761" i="36"/>
  <c r="J761" i="36"/>
  <c r="Z761" i="36"/>
  <c r="AP761" i="36"/>
  <c r="H761" i="36"/>
  <c r="N705" i="36"/>
  <c r="BB705" i="36"/>
  <c r="BC705" i="36" s="1"/>
  <c r="R705" i="36"/>
  <c r="AX705" i="36"/>
  <c r="AF705" i="36"/>
  <c r="P705" i="36"/>
  <c r="AT705" i="36"/>
  <c r="AD705" i="36"/>
  <c r="AV705" i="36"/>
  <c r="L705" i="36"/>
  <c r="AR705" i="36"/>
  <c r="X705" i="36"/>
  <c r="J705" i="36"/>
  <c r="AL705" i="36"/>
  <c r="AH705" i="36"/>
  <c r="AP705" i="36"/>
  <c r="AJ705" i="36"/>
  <c r="H705" i="36"/>
  <c r="V705" i="36"/>
  <c r="T705" i="36"/>
  <c r="AZ705" i="36"/>
  <c r="AB705" i="36"/>
  <c r="Z705" i="36"/>
  <c r="AN705" i="36"/>
  <c r="N828" i="36"/>
  <c r="R828" i="36"/>
  <c r="J828" i="36"/>
  <c r="J1205" i="36"/>
  <c r="Z1205" i="36"/>
  <c r="AP1205" i="36"/>
  <c r="L1205" i="36"/>
  <c r="AB1205" i="36"/>
  <c r="AR1205" i="36"/>
  <c r="N1205" i="36"/>
  <c r="AD1205" i="36"/>
  <c r="AT1205" i="36"/>
  <c r="P1205" i="36"/>
  <c r="AF1205" i="36"/>
  <c r="AV1205" i="36"/>
  <c r="R1205" i="36"/>
  <c r="AH1205" i="36"/>
  <c r="AX1205" i="36"/>
  <c r="T1205" i="36"/>
  <c r="AJ1205" i="36"/>
  <c r="AZ1205" i="36"/>
  <c r="V1205" i="36"/>
  <c r="AL1205" i="36"/>
  <c r="BB1205" i="36"/>
  <c r="BC1205" i="36" s="1"/>
  <c r="X1205" i="36"/>
  <c r="AN1205" i="36"/>
  <c r="H1205" i="36"/>
  <c r="T1219" i="36"/>
  <c r="AJ1219" i="36"/>
  <c r="AZ1219" i="36"/>
  <c r="V1219" i="36"/>
  <c r="AL1219" i="36"/>
  <c r="BB1219" i="36"/>
  <c r="BC1219" i="36" s="1"/>
  <c r="X1219" i="36"/>
  <c r="AN1219" i="36"/>
  <c r="J1219" i="36"/>
  <c r="Z1219" i="36"/>
  <c r="AP1219" i="36"/>
  <c r="H1219" i="36"/>
  <c r="L1219" i="36"/>
  <c r="AB1219" i="36"/>
  <c r="AR1219" i="36"/>
  <c r="N1219" i="36"/>
  <c r="AD1219" i="36"/>
  <c r="AT1219" i="36"/>
  <c r="P1219" i="36"/>
  <c r="AF1219" i="36"/>
  <c r="AV1219" i="36"/>
  <c r="R1219" i="36"/>
  <c r="AH1219" i="36"/>
  <c r="AX1219" i="36"/>
  <c r="T1199" i="36"/>
  <c r="AJ1199" i="36"/>
  <c r="AZ1199" i="36"/>
  <c r="V1199" i="36"/>
  <c r="AL1199" i="36"/>
  <c r="BB1199" i="36"/>
  <c r="BC1199" i="36" s="1"/>
  <c r="X1199" i="36"/>
  <c r="AN1199" i="36"/>
  <c r="J1199" i="36"/>
  <c r="Z1199" i="36"/>
  <c r="AP1199" i="36"/>
  <c r="H1199" i="36"/>
  <c r="L1199" i="36"/>
  <c r="AB1199" i="36"/>
  <c r="AR1199" i="36"/>
  <c r="N1199" i="36"/>
  <c r="AD1199" i="36"/>
  <c r="AT1199" i="36"/>
  <c r="P1199" i="36"/>
  <c r="AF1199" i="36"/>
  <c r="AV1199" i="36"/>
  <c r="R1199" i="36"/>
  <c r="AH1199" i="36"/>
  <c r="AX1199" i="36"/>
  <c r="AH671" i="36"/>
  <c r="AP671" i="36"/>
  <c r="J671" i="36"/>
  <c r="AZ671" i="36"/>
  <c r="X671" i="36"/>
  <c r="AR671" i="36"/>
  <c r="V671" i="36"/>
  <c r="AT671" i="36"/>
  <c r="N671" i="36"/>
  <c r="AX671" i="36"/>
  <c r="AB671" i="36"/>
  <c r="L671" i="36"/>
  <c r="H671" i="36"/>
  <c r="AL671" i="36"/>
  <c r="R671" i="36"/>
  <c r="Z671" i="36"/>
  <c r="AN671" i="36"/>
  <c r="P671" i="36"/>
  <c r="AJ671" i="36"/>
  <c r="BB671" i="36"/>
  <c r="BC671" i="36" s="1"/>
  <c r="AD671" i="36"/>
  <c r="T671" i="36"/>
  <c r="AV671" i="36"/>
  <c r="AF671" i="36"/>
  <c r="X633" i="36"/>
  <c r="AN633" i="36"/>
  <c r="R633" i="36"/>
  <c r="AD633" i="36"/>
  <c r="AP633" i="36"/>
  <c r="H633" i="36"/>
  <c r="L633" i="36"/>
  <c r="AB633" i="36"/>
  <c r="AR633" i="36"/>
  <c r="AH633" i="36"/>
  <c r="AT633" i="36"/>
  <c r="V633" i="36"/>
  <c r="P633" i="36"/>
  <c r="AF633" i="36"/>
  <c r="AV633" i="36"/>
  <c r="AX633" i="36"/>
  <c r="J633" i="36"/>
  <c r="AL633" i="36"/>
  <c r="T633" i="36"/>
  <c r="AJ633" i="36"/>
  <c r="AZ633" i="36"/>
  <c r="N633" i="36"/>
  <c r="Z633" i="36"/>
  <c r="BB633" i="36"/>
  <c r="BC633" i="36" s="1"/>
  <c r="N631" i="36"/>
  <c r="AD631" i="36"/>
  <c r="AT631" i="36"/>
  <c r="AF631" i="36"/>
  <c r="AR631" i="36"/>
  <c r="AJ631" i="36"/>
  <c r="R631" i="36"/>
  <c r="AH631" i="36"/>
  <c r="AX631" i="36"/>
  <c r="AV631" i="36"/>
  <c r="X631" i="36"/>
  <c r="AZ631" i="36"/>
  <c r="V631" i="36"/>
  <c r="AL631" i="36"/>
  <c r="BB631" i="36"/>
  <c r="BC631" i="36" s="1"/>
  <c r="L631" i="36"/>
  <c r="AN631" i="36"/>
  <c r="H631" i="36"/>
  <c r="J631" i="36"/>
  <c r="Z631" i="36"/>
  <c r="AP631" i="36"/>
  <c r="P631" i="36"/>
  <c r="AB631" i="36"/>
  <c r="T631" i="36"/>
  <c r="X605" i="36"/>
  <c r="AN605" i="36"/>
  <c r="V605" i="36"/>
  <c r="AH605" i="36"/>
  <c r="AT605" i="36"/>
  <c r="H605" i="36"/>
  <c r="L605" i="36"/>
  <c r="AB605" i="36"/>
  <c r="AR605" i="36"/>
  <c r="AL605" i="36"/>
  <c r="AX605" i="36"/>
  <c r="J605" i="36"/>
  <c r="P605" i="36"/>
  <c r="AF605" i="36"/>
  <c r="AV605" i="36"/>
  <c r="BB605" i="36"/>
  <c r="BC605" i="36" s="1"/>
  <c r="N605" i="36"/>
  <c r="Z605" i="36"/>
  <c r="T605" i="36"/>
  <c r="AJ605" i="36"/>
  <c r="AZ605" i="36"/>
  <c r="R605" i="36"/>
  <c r="AD605" i="36"/>
  <c r="AP605" i="36"/>
  <c r="X577" i="36"/>
  <c r="AN577" i="36"/>
  <c r="R577" i="36"/>
  <c r="AD577" i="36"/>
  <c r="AP577" i="36"/>
  <c r="H577" i="36"/>
  <c r="L577" i="36"/>
  <c r="AB577" i="36"/>
  <c r="AR577" i="36"/>
  <c r="AH577" i="36"/>
  <c r="AT577" i="36"/>
  <c r="V577" i="36"/>
  <c r="P577" i="36"/>
  <c r="AF577" i="36"/>
  <c r="AV577" i="36"/>
  <c r="AX577" i="36"/>
  <c r="J577" i="36"/>
  <c r="AL577" i="36"/>
  <c r="T577" i="36"/>
  <c r="AJ577" i="36"/>
  <c r="AZ577" i="36"/>
  <c r="N577" i="36"/>
  <c r="Z577" i="36"/>
  <c r="BB577" i="36"/>
  <c r="BC577" i="36" s="1"/>
  <c r="X553" i="36"/>
  <c r="AN553" i="36"/>
  <c r="J553" i="36"/>
  <c r="AL553" i="36"/>
  <c r="AX553" i="36"/>
  <c r="H553" i="36"/>
  <c r="L553" i="36"/>
  <c r="AB553" i="36"/>
  <c r="AR553" i="36"/>
  <c r="Z553" i="36"/>
  <c r="BB553" i="36"/>
  <c r="BC553" i="36" s="1"/>
  <c r="N553" i="36"/>
  <c r="P553" i="36"/>
  <c r="AF553" i="36"/>
  <c r="AV553" i="36"/>
  <c r="AP553" i="36"/>
  <c r="R553" i="36"/>
  <c r="AD553" i="36"/>
  <c r="T553" i="36"/>
  <c r="AJ553" i="36"/>
  <c r="AZ553" i="36"/>
  <c r="V553" i="36"/>
  <c r="AH553" i="36"/>
  <c r="AT553" i="36"/>
  <c r="X537" i="36"/>
  <c r="AN537" i="36"/>
  <c r="J537" i="36"/>
  <c r="AL537" i="36"/>
  <c r="AX537" i="36"/>
  <c r="H537" i="36"/>
  <c r="L537" i="36"/>
  <c r="AB537" i="36"/>
  <c r="AR537" i="36"/>
  <c r="Z537" i="36"/>
  <c r="BB537" i="36"/>
  <c r="BC537" i="36" s="1"/>
  <c r="N537" i="36"/>
  <c r="P537" i="36"/>
  <c r="AF537" i="36"/>
  <c r="AV537" i="36"/>
  <c r="AP537" i="36"/>
  <c r="R537" i="36"/>
  <c r="AD537" i="36"/>
  <c r="T537" i="36"/>
  <c r="AJ537" i="36"/>
  <c r="AZ537" i="36"/>
  <c r="V537" i="36"/>
  <c r="AH537" i="36"/>
  <c r="AT537" i="36"/>
  <c r="X521" i="36"/>
  <c r="AN521" i="36"/>
  <c r="J521" i="36"/>
  <c r="AL521" i="36"/>
  <c r="AX521" i="36"/>
  <c r="H521" i="36"/>
  <c r="L521" i="36"/>
  <c r="AB521" i="36"/>
  <c r="AR521" i="36"/>
  <c r="Z521" i="36"/>
  <c r="BB521" i="36"/>
  <c r="BC521" i="36" s="1"/>
  <c r="N521" i="36"/>
  <c r="P521" i="36"/>
  <c r="AF521" i="36"/>
  <c r="AV521" i="36"/>
  <c r="AP521" i="36"/>
  <c r="R521" i="36"/>
  <c r="AD521" i="36"/>
  <c r="T521" i="36"/>
  <c r="AJ521" i="36"/>
  <c r="AZ521" i="36"/>
  <c r="V521" i="36"/>
  <c r="AH521" i="36"/>
  <c r="AT521" i="36"/>
  <c r="J644" i="36"/>
  <c r="Z644" i="36"/>
  <c r="AP644" i="36"/>
  <c r="L644" i="36"/>
  <c r="AN644" i="36"/>
  <c r="P644" i="36"/>
  <c r="N644" i="36"/>
  <c r="AD644" i="36"/>
  <c r="AT644" i="36"/>
  <c r="AB644" i="36"/>
  <c r="T644" i="36"/>
  <c r="AF644" i="36"/>
  <c r="R644" i="36"/>
  <c r="AH644" i="36"/>
  <c r="AX644" i="36"/>
  <c r="AR644" i="36"/>
  <c r="AJ644" i="36"/>
  <c r="AV644" i="36"/>
  <c r="V644" i="36"/>
  <c r="AL644" i="36"/>
  <c r="BB644" i="36"/>
  <c r="BC644" i="36" s="1"/>
  <c r="X644" i="36"/>
  <c r="AZ644" i="36"/>
  <c r="H644" i="36"/>
  <c r="J636" i="36"/>
  <c r="Z636" i="36"/>
  <c r="AP636" i="36"/>
  <c r="L636" i="36"/>
  <c r="AN636" i="36"/>
  <c r="P636" i="36"/>
  <c r="N636" i="36"/>
  <c r="AD636" i="36"/>
  <c r="AT636" i="36"/>
  <c r="AB636" i="36"/>
  <c r="T636" i="36"/>
  <c r="AF636" i="36"/>
  <c r="R636" i="36"/>
  <c r="AH636" i="36"/>
  <c r="AX636" i="36"/>
  <c r="AR636" i="36"/>
  <c r="AJ636" i="36"/>
  <c r="AV636" i="36"/>
  <c r="V636" i="36"/>
  <c r="AL636" i="36"/>
  <c r="BB636" i="36"/>
  <c r="BC636" i="36" s="1"/>
  <c r="X636" i="36"/>
  <c r="AZ636" i="36"/>
  <c r="H636" i="36"/>
  <c r="N603" i="36"/>
  <c r="AD603" i="36"/>
  <c r="AT603" i="36"/>
  <c r="AF603" i="36"/>
  <c r="AR603" i="36"/>
  <c r="AJ603" i="36"/>
  <c r="R603" i="36"/>
  <c r="AH603" i="36"/>
  <c r="AX603" i="36"/>
  <c r="AV603" i="36"/>
  <c r="X603" i="36"/>
  <c r="AZ603" i="36"/>
  <c r="V603" i="36"/>
  <c r="AL603" i="36"/>
  <c r="BB603" i="36"/>
  <c r="BC603" i="36" s="1"/>
  <c r="L603" i="36"/>
  <c r="AN603" i="36"/>
  <c r="H603" i="36"/>
  <c r="J603" i="36"/>
  <c r="Z603" i="36"/>
  <c r="AP603" i="36"/>
  <c r="P603" i="36"/>
  <c r="AB603" i="36"/>
  <c r="T603" i="36"/>
  <c r="N461" i="36"/>
  <c r="AD461" i="36"/>
  <c r="AT461" i="36"/>
  <c r="X461" i="36"/>
  <c r="P461" i="36"/>
  <c r="T461" i="36"/>
  <c r="R461" i="36"/>
  <c r="AH461" i="36"/>
  <c r="AX461" i="36"/>
  <c r="AF461" i="36"/>
  <c r="AB461" i="36"/>
  <c r="AN461" i="36"/>
  <c r="V461" i="36"/>
  <c r="AL461" i="36"/>
  <c r="BB461" i="36"/>
  <c r="BC461" i="36" s="1"/>
  <c r="AR461" i="36"/>
  <c r="AJ461" i="36"/>
  <c r="H461" i="36"/>
  <c r="J461" i="36"/>
  <c r="Z461" i="36"/>
  <c r="AP461" i="36"/>
  <c r="L461" i="36"/>
  <c r="AZ461" i="36"/>
  <c r="AV461" i="36"/>
  <c r="N429" i="36"/>
  <c r="AD429" i="36"/>
  <c r="AT429" i="36"/>
  <c r="P429" i="36"/>
  <c r="AF429" i="36"/>
  <c r="AV429" i="36"/>
  <c r="R429" i="36"/>
  <c r="AH429" i="36"/>
  <c r="AX429" i="36"/>
  <c r="T429" i="36"/>
  <c r="AJ429" i="36"/>
  <c r="AZ429" i="36"/>
  <c r="V429" i="36"/>
  <c r="AL429" i="36"/>
  <c r="BB429" i="36"/>
  <c r="BC429" i="36" s="1"/>
  <c r="X429" i="36"/>
  <c r="AN429" i="36"/>
  <c r="H429" i="36"/>
  <c r="J429" i="36"/>
  <c r="Z429" i="36"/>
  <c r="AP429" i="36"/>
  <c r="L429" i="36"/>
  <c r="AB429" i="36"/>
  <c r="AR429" i="36"/>
  <c r="N397" i="36"/>
  <c r="AD397" i="36"/>
  <c r="AT397" i="36"/>
  <c r="AB397" i="36"/>
  <c r="T397" i="36"/>
  <c r="AF397" i="36"/>
  <c r="R397" i="36"/>
  <c r="AH397" i="36"/>
  <c r="AX397" i="36"/>
  <c r="AR397" i="36"/>
  <c r="AJ397" i="36"/>
  <c r="AV397" i="36"/>
  <c r="V397" i="36"/>
  <c r="AL397" i="36"/>
  <c r="BB397" i="36"/>
  <c r="BC397" i="36" s="1"/>
  <c r="X397" i="36"/>
  <c r="AZ397" i="36"/>
  <c r="H397" i="36"/>
  <c r="J397" i="36"/>
  <c r="Z397" i="36"/>
  <c r="AP397" i="36"/>
  <c r="L397" i="36"/>
  <c r="AN397" i="36"/>
  <c r="P397" i="36"/>
  <c r="J365" i="36"/>
  <c r="Z365" i="36"/>
  <c r="AP365" i="36"/>
  <c r="L365" i="36"/>
  <c r="AB365" i="36"/>
  <c r="AR365" i="36"/>
  <c r="N365" i="36"/>
  <c r="AD365" i="36"/>
  <c r="AT365" i="36"/>
  <c r="P365" i="36"/>
  <c r="AF365" i="36"/>
  <c r="AV365" i="36"/>
  <c r="R365" i="36"/>
  <c r="AH365" i="36"/>
  <c r="AX365" i="36"/>
  <c r="T365" i="36"/>
  <c r="AJ365" i="36"/>
  <c r="AZ365" i="36"/>
  <c r="V365" i="36"/>
  <c r="AL365" i="36"/>
  <c r="BB365" i="36"/>
  <c r="BC365" i="36" s="1"/>
  <c r="X365" i="36"/>
  <c r="AN365" i="36"/>
  <c r="H365" i="36"/>
  <c r="L343" i="36"/>
  <c r="AB343" i="36"/>
  <c r="AR343" i="36"/>
  <c r="N343" i="36"/>
  <c r="AD343" i="36"/>
  <c r="AT343" i="36"/>
  <c r="P343" i="36"/>
  <c r="AF343" i="36"/>
  <c r="AV343" i="36"/>
  <c r="R343" i="36"/>
  <c r="AH343" i="36"/>
  <c r="AX343" i="36"/>
  <c r="T343" i="36"/>
  <c r="AJ343" i="36"/>
  <c r="AZ343" i="36"/>
  <c r="V343" i="36"/>
  <c r="AL343" i="36"/>
  <c r="BB343" i="36"/>
  <c r="BC343" i="36" s="1"/>
  <c r="X343" i="36"/>
  <c r="AN343" i="36"/>
  <c r="J343" i="36"/>
  <c r="Z343" i="36"/>
  <c r="AP343" i="36"/>
  <c r="H343" i="36"/>
  <c r="L311" i="36"/>
  <c r="AB311" i="36"/>
  <c r="AR311" i="36"/>
  <c r="N311" i="36"/>
  <c r="AD311" i="36"/>
  <c r="AT311" i="36"/>
  <c r="P311" i="36"/>
  <c r="AF311" i="36"/>
  <c r="AV311" i="36"/>
  <c r="R311" i="36"/>
  <c r="AH311" i="36"/>
  <c r="AX311" i="36"/>
  <c r="T311" i="36"/>
  <c r="AJ311" i="36"/>
  <c r="AZ311" i="36"/>
  <c r="V311" i="36"/>
  <c r="AL311" i="36"/>
  <c r="BB311" i="36"/>
  <c r="BC311" i="36" s="1"/>
  <c r="X311" i="36"/>
  <c r="AN311" i="36"/>
  <c r="J311" i="36"/>
  <c r="Z311" i="36"/>
  <c r="AP311" i="36"/>
  <c r="H311" i="36"/>
  <c r="V337" i="36"/>
  <c r="AL337" i="36"/>
  <c r="BB337" i="36"/>
  <c r="BC337" i="36" s="1"/>
  <c r="X337" i="36"/>
  <c r="AN337" i="36"/>
  <c r="H337" i="36"/>
  <c r="J337" i="36"/>
  <c r="Z337" i="36"/>
  <c r="AP337" i="36"/>
  <c r="L337" i="36"/>
  <c r="AB337" i="36"/>
  <c r="AR337" i="36"/>
  <c r="N337" i="36"/>
  <c r="AD337" i="36"/>
  <c r="AT337" i="36"/>
  <c r="P337" i="36"/>
  <c r="AF337" i="36"/>
  <c r="AV337" i="36"/>
  <c r="R337" i="36"/>
  <c r="AH337" i="36"/>
  <c r="AX337" i="36"/>
  <c r="T337" i="36"/>
  <c r="AJ337" i="36"/>
  <c r="AZ337" i="36"/>
  <c r="J321" i="36"/>
  <c r="Z321" i="36"/>
  <c r="AP321" i="36"/>
  <c r="L321" i="36"/>
  <c r="AB321" i="36"/>
  <c r="AR321" i="36"/>
  <c r="N321" i="36"/>
  <c r="AD321" i="36"/>
  <c r="AT321" i="36"/>
  <c r="P321" i="36"/>
  <c r="AF321" i="36"/>
  <c r="AV321" i="36"/>
  <c r="R321" i="36"/>
  <c r="AH321" i="36"/>
  <c r="AX321" i="36"/>
  <c r="T321" i="36"/>
  <c r="AJ321" i="36"/>
  <c r="AZ321" i="36"/>
  <c r="V321" i="36"/>
  <c r="AL321" i="36"/>
  <c r="BB321" i="36"/>
  <c r="BC321" i="36" s="1"/>
  <c r="X321" i="36"/>
  <c r="AN321" i="36"/>
  <c r="H321" i="36"/>
  <c r="H23" i="36"/>
  <c r="AN23" i="36"/>
  <c r="AR23" i="36"/>
  <c r="R23" i="36"/>
  <c r="N23" i="36"/>
  <c r="Z23" i="36"/>
  <c r="T23" i="36"/>
  <c r="AZ23" i="36"/>
  <c r="AJ23" i="36"/>
  <c r="AX45" i="36"/>
  <c r="AJ45" i="36"/>
  <c r="AD45" i="36"/>
  <c r="BB45" i="36"/>
  <c r="Z45" i="36"/>
  <c r="AR45" i="36"/>
  <c r="X45" i="36"/>
  <c r="AV45" i="36"/>
  <c r="AH45" i="36"/>
  <c r="P13" i="36"/>
  <c r="AX13" i="36"/>
  <c r="AR13" i="36"/>
  <c r="AV13" i="36"/>
  <c r="V13" i="36"/>
  <c r="L13" i="36"/>
  <c r="AJ13" i="36"/>
  <c r="AT13" i="36"/>
  <c r="Z13" i="36"/>
  <c r="AZ13" i="36"/>
  <c r="AP13" i="36"/>
  <c r="AB13" i="36"/>
  <c r="T13" i="36"/>
  <c r="BB13" i="36"/>
  <c r="BC13" i="36" s="1"/>
  <c r="AH13" i="36"/>
  <c r="X13" i="36"/>
  <c r="N13" i="36"/>
  <c r="AN13" i="36"/>
  <c r="AF13" i="36"/>
  <c r="AD13" i="36"/>
  <c r="R13" i="36"/>
  <c r="AL13" i="36"/>
  <c r="L741" i="36"/>
  <c r="AB741" i="36"/>
  <c r="AR741" i="36"/>
  <c r="N741" i="36"/>
  <c r="AD741" i="36"/>
  <c r="AT741" i="36"/>
  <c r="P741" i="36"/>
  <c r="AF741" i="36"/>
  <c r="AV741" i="36"/>
  <c r="R741" i="36"/>
  <c r="AH741" i="36"/>
  <c r="AX741" i="36"/>
  <c r="T741" i="36"/>
  <c r="AJ741" i="36"/>
  <c r="AZ741" i="36"/>
  <c r="V741" i="36"/>
  <c r="AL741" i="36"/>
  <c r="BB741" i="36"/>
  <c r="BC741" i="36" s="1"/>
  <c r="X741" i="36"/>
  <c r="AN741" i="36"/>
  <c r="J741" i="36"/>
  <c r="Z741" i="36"/>
  <c r="AP741" i="36"/>
  <c r="H741" i="36"/>
  <c r="T990" i="36"/>
  <c r="AJ990" i="36"/>
  <c r="AZ990" i="36"/>
  <c r="V990" i="36"/>
  <c r="AL990" i="36"/>
  <c r="BB990" i="36"/>
  <c r="BC990" i="36" s="1"/>
  <c r="X990" i="36"/>
  <c r="AN990" i="36"/>
  <c r="J990" i="36"/>
  <c r="Z990" i="36"/>
  <c r="AP990" i="36"/>
  <c r="H990" i="36"/>
  <c r="L990" i="36"/>
  <c r="AB990" i="36"/>
  <c r="AR990" i="36"/>
  <c r="N990" i="36"/>
  <c r="AD990" i="36"/>
  <c r="AT990" i="36"/>
  <c r="P990" i="36"/>
  <c r="AF990" i="36"/>
  <c r="AV990" i="36"/>
  <c r="R990" i="36"/>
  <c r="AH990" i="36"/>
  <c r="AX990" i="36"/>
  <c r="J958" i="36"/>
  <c r="P958" i="36"/>
  <c r="AN958" i="36"/>
  <c r="T958" i="36"/>
  <c r="AT958" i="36"/>
  <c r="L958" i="36"/>
  <c r="AJ958" i="36"/>
  <c r="AD958" i="36"/>
  <c r="BB958" i="36"/>
  <c r="AX958" i="36"/>
  <c r="N958" i="36"/>
  <c r="AP958" i="36"/>
  <c r="AH958" i="36"/>
  <c r="AB958" i="36"/>
  <c r="V958" i="36"/>
  <c r="R958" i="36"/>
  <c r="AR958" i="36"/>
  <c r="H958" i="36"/>
  <c r="BC958" i="36"/>
  <c r="AV958" i="36"/>
  <c r="Z958" i="36"/>
  <c r="AZ958" i="36"/>
  <c r="AF958" i="36"/>
  <c r="X958" i="36"/>
  <c r="AL958" i="36"/>
  <c r="Z918" i="36"/>
  <c r="T918" i="36"/>
  <c r="P918" i="36"/>
  <c r="AP918" i="36"/>
  <c r="AJ918" i="36"/>
  <c r="AH918" i="36"/>
  <c r="X918" i="36"/>
  <c r="AX918" i="36"/>
  <c r="AD918" i="36"/>
  <c r="AN918" i="36"/>
  <c r="AF918" i="36"/>
  <c r="N918" i="36"/>
  <c r="J918" i="36"/>
  <c r="AL918" i="36"/>
  <c r="R918" i="36"/>
  <c r="AR918" i="36"/>
  <c r="BB918" i="36"/>
  <c r="BC918" i="36" s="1"/>
  <c r="H918" i="36"/>
  <c r="AB918" i="36"/>
  <c r="AZ918" i="36"/>
  <c r="AV918" i="36"/>
  <c r="L918" i="36"/>
  <c r="V918" i="36"/>
  <c r="AT918" i="36"/>
  <c r="X886" i="36"/>
  <c r="AJ886" i="36"/>
  <c r="AF886" i="36"/>
  <c r="Z886" i="36"/>
  <c r="AD886" i="36"/>
  <c r="N886" i="36"/>
  <c r="L886" i="36"/>
  <c r="AN886" i="36"/>
  <c r="AZ886" i="36"/>
  <c r="BB886" i="36"/>
  <c r="BC886" i="36" s="1"/>
  <c r="AT886" i="36"/>
  <c r="AH886" i="36"/>
  <c r="AB886" i="36"/>
  <c r="J886" i="36"/>
  <c r="AV886" i="36"/>
  <c r="V886" i="36"/>
  <c r="AX886" i="36"/>
  <c r="R886" i="36"/>
  <c r="AR886" i="36"/>
  <c r="T886" i="36"/>
  <c r="P886" i="36"/>
  <c r="AP886" i="36"/>
  <c r="AL886" i="36"/>
  <c r="H886" i="36"/>
  <c r="J848" i="36"/>
  <c r="L848" i="36"/>
  <c r="AL848" i="36"/>
  <c r="AD848" i="36"/>
  <c r="AZ848" i="36"/>
  <c r="BB848" i="36"/>
  <c r="BC848" i="36" s="1"/>
  <c r="AT848" i="36"/>
  <c r="AP848" i="36"/>
  <c r="AJ848" i="36"/>
  <c r="AB848" i="36"/>
  <c r="T848" i="36"/>
  <c r="R848" i="36"/>
  <c r="N848" i="36"/>
  <c r="AV848" i="36"/>
  <c r="AH848" i="36"/>
  <c r="Z848" i="36"/>
  <c r="AX848" i="36"/>
  <c r="H848" i="36"/>
  <c r="AR848" i="36"/>
  <c r="P848" i="36"/>
  <c r="AN848" i="36"/>
  <c r="AF848" i="36"/>
  <c r="X848" i="36"/>
  <c r="V848" i="36"/>
  <c r="AR1583" i="36"/>
  <c r="X1583" i="36"/>
  <c r="Z1583" i="36"/>
  <c r="AD1581" i="36"/>
  <c r="T1581" i="36"/>
  <c r="Z1580" i="36"/>
  <c r="X1580" i="36"/>
  <c r="R1577" i="36"/>
  <c r="V1576" i="36"/>
  <c r="AB1575" i="36"/>
  <c r="P1571" i="36"/>
  <c r="J1571" i="36"/>
  <c r="AZ1561" i="36"/>
  <c r="H1560" i="36"/>
  <c r="Z1556" i="36"/>
  <c r="AN1556" i="36"/>
  <c r="AZ1555" i="36"/>
  <c r="P1555" i="36"/>
  <c r="Z1555" i="36"/>
  <c r="X1551" i="36"/>
  <c r="AX1545" i="36"/>
  <c r="AZ1545" i="36"/>
  <c r="H1544" i="36"/>
  <c r="V1544" i="36"/>
  <c r="AJ1542" i="36"/>
  <c r="BB1540" i="36"/>
  <c r="BC1540" i="36" s="1"/>
  <c r="AN1540" i="36"/>
  <c r="AB1539" i="36"/>
  <c r="Z1539" i="36"/>
  <c r="AL1529" i="36"/>
  <c r="AJ1529" i="36"/>
  <c r="AH1528" i="36"/>
  <c r="H1524" i="36"/>
  <c r="Z1524" i="36"/>
  <c r="T1523" i="36"/>
  <c r="AP1523" i="36"/>
  <c r="C13" i="38"/>
  <c r="L1752" i="36"/>
  <c r="AB1752" i="36"/>
  <c r="AR1752" i="36"/>
  <c r="P1752" i="36"/>
  <c r="AF1752" i="36"/>
  <c r="AV1752" i="36"/>
  <c r="T1752" i="36"/>
  <c r="AJ1752" i="36"/>
  <c r="AZ1752" i="36"/>
  <c r="X1752" i="36"/>
  <c r="AX1752" i="36"/>
  <c r="AT1752" i="36"/>
  <c r="V1752" i="36"/>
  <c r="AN1752" i="36"/>
  <c r="J1752" i="36"/>
  <c r="AL1752" i="36"/>
  <c r="R1752" i="36"/>
  <c r="N1752" i="36"/>
  <c r="Z1752" i="36"/>
  <c r="BB1752" i="36"/>
  <c r="BC1752" i="36" s="1"/>
  <c r="AH1752" i="36"/>
  <c r="AD1752" i="36"/>
  <c r="AP1752" i="36"/>
  <c r="H1752" i="36"/>
  <c r="X1744" i="36"/>
  <c r="AB1744" i="36"/>
  <c r="AR1744" i="36"/>
  <c r="AL1744" i="36"/>
  <c r="J1744" i="36"/>
  <c r="AP1744" i="36"/>
  <c r="L1744" i="36"/>
  <c r="V1744" i="36"/>
  <c r="AF1744" i="36"/>
  <c r="AV1744" i="36"/>
  <c r="BB1744" i="36"/>
  <c r="AD1744" i="36"/>
  <c r="H1744" i="36"/>
  <c r="P1744" i="36"/>
  <c r="BC1744" i="36"/>
  <c r="AJ1744" i="36"/>
  <c r="AZ1744" i="36"/>
  <c r="AH1744" i="36"/>
  <c r="AT1744" i="36"/>
  <c r="T1744" i="36"/>
  <c r="R1744" i="36"/>
  <c r="AN1744" i="36"/>
  <c r="N1744" i="36"/>
  <c r="AX1744" i="36"/>
  <c r="Z1744" i="36"/>
  <c r="T1736" i="36"/>
  <c r="AJ1736" i="36"/>
  <c r="AZ1736" i="36"/>
  <c r="V1736" i="36"/>
  <c r="AL1736" i="36"/>
  <c r="BB1736" i="36"/>
  <c r="X1736" i="36"/>
  <c r="AN1736" i="36"/>
  <c r="J1736" i="36"/>
  <c r="Z1736" i="36"/>
  <c r="AP1736" i="36"/>
  <c r="BC1736" i="36"/>
  <c r="L1736" i="36"/>
  <c r="AB1736" i="36"/>
  <c r="AR1736" i="36"/>
  <c r="N1736" i="36"/>
  <c r="AD1736" i="36"/>
  <c r="AT1736" i="36"/>
  <c r="H1736" i="36"/>
  <c r="P1736" i="36"/>
  <c r="AF1736" i="36"/>
  <c r="AV1736" i="36"/>
  <c r="R1736" i="36"/>
  <c r="AH1736" i="36"/>
  <c r="AX1736" i="36"/>
  <c r="N1728" i="36"/>
  <c r="AD1728" i="36"/>
  <c r="L1728" i="36"/>
  <c r="AT1728" i="36"/>
  <c r="AJ1728" i="36"/>
  <c r="R1728" i="36"/>
  <c r="AH1728" i="36"/>
  <c r="AB1728" i="36"/>
  <c r="AX1728" i="36"/>
  <c r="AR1728" i="36"/>
  <c r="AZ1728" i="36"/>
  <c r="V1728" i="36"/>
  <c r="P1728" i="36"/>
  <c r="AL1728" i="36"/>
  <c r="BB1728" i="36"/>
  <c r="BC1728" i="36" s="1"/>
  <c r="T1728" i="36"/>
  <c r="AV1728" i="36"/>
  <c r="J1728" i="36"/>
  <c r="Z1728" i="36"/>
  <c r="AF1728" i="36"/>
  <c r="AP1728" i="36"/>
  <c r="X1728" i="36"/>
  <c r="AN1728" i="36"/>
  <c r="H1728" i="36"/>
  <c r="V1720" i="36"/>
  <c r="AL1720" i="36"/>
  <c r="BB1720" i="36"/>
  <c r="BC1720" i="36" s="1"/>
  <c r="X1720" i="36"/>
  <c r="AN1720" i="36"/>
  <c r="H1720" i="36"/>
  <c r="J1720" i="36"/>
  <c r="Z1720" i="36"/>
  <c r="AP1720" i="36"/>
  <c r="L1720" i="36"/>
  <c r="AB1720" i="36"/>
  <c r="AR1720" i="36"/>
  <c r="N1720" i="36"/>
  <c r="AD1720" i="36"/>
  <c r="AT1720" i="36"/>
  <c r="P1720" i="36"/>
  <c r="AF1720" i="36"/>
  <c r="AV1720" i="36"/>
  <c r="R1720" i="36"/>
  <c r="AH1720" i="36"/>
  <c r="AX1720" i="36"/>
  <c r="T1720" i="36"/>
  <c r="AJ1720" i="36"/>
  <c r="AZ1720" i="36"/>
  <c r="R1712" i="36"/>
  <c r="AH1712" i="36"/>
  <c r="AX1712" i="36"/>
  <c r="T1712" i="36"/>
  <c r="AJ1712" i="36"/>
  <c r="AZ1712" i="36"/>
  <c r="V1712" i="36"/>
  <c r="AL1712" i="36"/>
  <c r="BB1712" i="36"/>
  <c r="BC1712" i="36" s="1"/>
  <c r="X1712" i="36"/>
  <c r="AN1712" i="36"/>
  <c r="H1712" i="36"/>
  <c r="J1712" i="36"/>
  <c r="Z1712" i="36"/>
  <c r="AP1712" i="36"/>
  <c r="L1712" i="36"/>
  <c r="AB1712" i="36"/>
  <c r="AR1712" i="36"/>
  <c r="N1712" i="36"/>
  <c r="AD1712" i="36"/>
  <c r="AT1712" i="36"/>
  <c r="P1712" i="36"/>
  <c r="AF1712" i="36"/>
  <c r="AV1712" i="36"/>
  <c r="R1704" i="36"/>
  <c r="AH1704" i="36"/>
  <c r="AX1704" i="36"/>
  <c r="T1704" i="36"/>
  <c r="AJ1704" i="36"/>
  <c r="AZ1704" i="36"/>
  <c r="V1704" i="36"/>
  <c r="AL1704" i="36"/>
  <c r="BB1704" i="36"/>
  <c r="BC1704" i="36" s="1"/>
  <c r="X1704" i="36"/>
  <c r="AN1704" i="36"/>
  <c r="H1704" i="36"/>
  <c r="J1704" i="36"/>
  <c r="Z1704" i="36"/>
  <c r="AP1704" i="36"/>
  <c r="L1704" i="36"/>
  <c r="AB1704" i="36"/>
  <c r="AR1704" i="36"/>
  <c r="N1704" i="36"/>
  <c r="AD1704" i="36"/>
  <c r="AT1704" i="36"/>
  <c r="P1704" i="36"/>
  <c r="AF1704" i="36"/>
  <c r="AV1704" i="36"/>
  <c r="R1696" i="36"/>
  <c r="AH1696" i="36"/>
  <c r="AX1696" i="36"/>
  <c r="T1696" i="36"/>
  <c r="AJ1696" i="36"/>
  <c r="AZ1696" i="36"/>
  <c r="V1696" i="36"/>
  <c r="AL1696" i="36"/>
  <c r="BB1696" i="36"/>
  <c r="BC1696" i="36" s="1"/>
  <c r="X1696" i="36"/>
  <c r="AN1696" i="36"/>
  <c r="H1696" i="36"/>
  <c r="J1696" i="36"/>
  <c r="Z1696" i="36"/>
  <c r="AP1696" i="36"/>
  <c r="L1696" i="36"/>
  <c r="AB1696" i="36"/>
  <c r="AR1696" i="36"/>
  <c r="N1696" i="36"/>
  <c r="AD1696" i="36"/>
  <c r="AT1696" i="36"/>
  <c r="P1696" i="36"/>
  <c r="AF1696" i="36"/>
  <c r="AV1696" i="36"/>
  <c r="L1688" i="36"/>
  <c r="AB1688" i="36"/>
  <c r="AR1688" i="36"/>
  <c r="N1688" i="36"/>
  <c r="AD1688" i="36"/>
  <c r="AT1688" i="36"/>
  <c r="H1688" i="36"/>
  <c r="P1688" i="36"/>
  <c r="AF1688" i="36"/>
  <c r="AV1688" i="36"/>
  <c r="R1688" i="36"/>
  <c r="AH1688" i="36"/>
  <c r="AX1688" i="36"/>
  <c r="T1688" i="36"/>
  <c r="AJ1688" i="36"/>
  <c r="AZ1688" i="36"/>
  <c r="V1688" i="36"/>
  <c r="AL1688" i="36"/>
  <c r="BB1688" i="36"/>
  <c r="BC1688" i="36" s="1"/>
  <c r="X1688" i="36"/>
  <c r="AN1688" i="36"/>
  <c r="J1688" i="36"/>
  <c r="Z1688" i="36"/>
  <c r="AP1688" i="36"/>
  <c r="X1680" i="36"/>
  <c r="AN1680" i="36"/>
  <c r="V1680" i="36"/>
  <c r="AH1680" i="36"/>
  <c r="AT1680" i="36"/>
  <c r="H1680" i="36"/>
  <c r="L1680" i="36"/>
  <c r="AB1680" i="36"/>
  <c r="AR1680" i="36"/>
  <c r="AL1680" i="36"/>
  <c r="AX1680" i="36"/>
  <c r="J1680" i="36"/>
  <c r="P1680" i="36"/>
  <c r="AF1680" i="36"/>
  <c r="AV1680" i="36"/>
  <c r="BB1680" i="36"/>
  <c r="BC1680" i="36" s="1"/>
  <c r="N1680" i="36"/>
  <c r="Z1680" i="36"/>
  <c r="T1680" i="36"/>
  <c r="AJ1680" i="36"/>
  <c r="AZ1680" i="36"/>
  <c r="R1680" i="36"/>
  <c r="AD1680" i="36"/>
  <c r="AP1680" i="36"/>
  <c r="R1667" i="36"/>
  <c r="AH1667" i="36"/>
  <c r="AX1667" i="36"/>
  <c r="T1667" i="36"/>
  <c r="AJ1667" i="36"/>
  <c r="AZ1667" i="36"/>
  <c r="V1667" i="36"/>
  <c r="AL1667" i="36"/>
  <c r="BB1667" i="36"/>
  <c r="BC1667" i="36" s="1"/>
  <c r="X1667" i="36"/>
  <c r="AN1667" i="36"/>
  <c r="H1667" i="36"/>
  <c r="J1667" i="36"/>
  <c r="Z1667" i="36"/>
  <c r="AP1667" i="36"/>
  <c r="L1667" i="36"/>
  <c r="AB1667" i="36"/>
  <c r="AR1667" i="36"/>
  <c r="N1667" i="36"/>
  <c r="AD1667" i="36"/>
  <c r="AT1667" i="36"/>
  <c r="P1667" i="36"/>
  <c r="AF1667" i="36"/>
  <c r="AV1667" i="36"/>
  <c r="R1659" i="36"/>
  <c r="AH1659" i="36"/>
  <c r="AX1659" i="36"/>
  <c r="T1659" i="36"/>
  <c r="AF1659" i="36"/>
  <c r="AB1659" i="36"/>
  <c r="V1659" i="36"/>
  <c r="AL1659" i="36"/>
  <c r="BB1659" i="36"/>
  <c r="BC1659" i="36" s="1"/>
  <c r="AJ1659" i="36"/>
  <c r="AV1659" i="36"/>
  <c r="H1659" i="36"/>
  <c r="J1659" i="36"/>
  <c r="Z1659" i="36"/>
  <c r="AP1659" i="36"/>
  <c r="X1659" i="36"/>
  <c r="AZ1659" i="36"/>
  <c r="AR1659" i="36"/>
  <c r="N1659" i="36"/>
  <c r="AD1659" i="36"/>
  <c r="AT1659" i="36"/>
  <c r="AN1659" i="36"/>
  <c r="P1659" i="36"/>
  <c r="L1659" i="36"/>
  <c r="R1651" i="36"/>
  <c r="AH1651" i="36"/>
  <c r="AX1651" i="36"/>
  <c r="AR1651" i="36"/>
  <c r="AJ1651" i="36"/>
  <c r="P1651" i="36"/>
  <c r="V1651" i="36"/>
  <c r="AL1651" i="36"/>
  <c r="BB1651" i="36"/>
  <c r="BC1651" i="36" s="1"/>
  <c r="X1651" i="36"/>
  <c r="AZ1651" i="36"/>
  <c r="H1651" i="36"/>
  <c r="J1651" i="36"/>
  <c r="Z1651" i="36"/>
  <c r="AP1651" i="36"/>
  <c r="L1651" i="36"/>
  <c r="AN1651" i="36"/>
  <c r="AF1651" i="36"/>
  <c r="N1651" i="36"/>
  <c r="AD1651" i="36"/>
  <c r="AT1651" i="36"/>
  <c r="AB1651" i="36"/>
  <c r="T1651" i="36"/>
  <c r="AV1651" i="36"/>
  <c r="N1643" i="36"/>
  <c r="AD1643" i="36"/>
  <c r="AT1643" i="36"/>
  <c r="AF1643" i="36"/>
  <c r="AR1643" i="36"/>
  <c r="AJ1643" i="36"/>
  <c r="R1643" i="36"/>
  <c r="AH1643" i="36"/>
  <c r="AX1643" i="36"/>
  <c r="AV1643" i="36"/>
  <c r="X1643" i="36"/>
  <c r="AZ1643" i="36"/>
  <c r="V1643" i="36"/>
  <c r="AL1643" i="36"/>
  <c r="BB1643" i="36"/>
  <c r="BC1643" i="36" s="1"/>
  <c r="L1643" i="36"/>
  <c r="AN1643" i="36"/>
  <c r="H1643" i="36"/>
  <c r="J1643" i="36"/>
  <c r="Z1643" i="36"/>
  <c r="AP1643" i="36"/>
  <c r="P1643" i="36"/>
  <c r="AB1643" i="36"/>
  <c r="T1643" i="36"/>
  <c r="N1635" i="36"/>
  <c r="AD1635" i="36"/>
  <c r="AT1635" i="36"/>
  <c r="AF1635" i="36"/>
  <c r="AR1635" i="36"/>
  <c r="AJ1635" i="36"/>
  <c r="R1635" i="36"/>
  <c r="AH1635" i="36"/>
  <c r="AX1635" i="36"/>
  <c r="AV1635" i="36"/>
  <c r="X1635" i="36"/>
  <c r="AZ1635" i="36"/>
  <c r="V1635" i="36"/>
  <c r="AL1635" i="36"/>
  <c r="BB1635" i="36"/>
  <c r="BC1635" i="36" s="1"/>
  <c r="L1635" i="36"/>
  <c r="AN1635" i="36"/>
  <c r="H1635" i="36"/>
  <c r="J1635" i="36"/>
  <c r="Z1635" i="36"/>
  <c r="AP1635" i="36"/>
  <c r="P1635" i="36"/>
  <c r="AB1635" i="36"/>
  <c r="T1635" i="36"/>
  <c r="N1627" i="36"/>
  <c r="AD1627" i="36"/>
  <c r="AT1627" i="36"/>
  <c r="AN1627" i="36"/>
  <c r="P1627" i="36"/>
  <c r="L1627" i="36"/>
  <c r="R1627" i="36"/>
  <c r="AH1627" i="36"/>
  <c r="AX1627" i="36"/>
  <c r="T1627" i="36"/>
  <c r="AF1627" i="36"/>
  <c r="AB1627" i="36"/>
  <c r="V1627" i="36"/>
  <c r="AL1627" i="36"/>
  <c r="BB1627" i="36"/>
  <c r="BC1627" i="36" s="1"/>
  <c r="AJ1627" i="36"/>
  <c r="AV1627" i="36"/>
  <c r="H1627" i="36"/>
  <c r="J1627" i="36"/>
  <c r="Z1627" i="36"/>
  <c r="AP1627" i="36"/>
  <c r="X1627" i="36"/>
  <c r="AZ1627" i="36"/>
  <c r="AR1627" i="36"/>
  <c r="N1619" i="36"/>
  <c r="AD1619" i="36"/>
  <c r="AT1619" i="36"/>
  <c r="AN1619" i="36"/>
  <c r="P1619" i="36"/>
  <c r="L1619" i="36"/>
  <c r="R1619" i="36"/>
  <c r="AH1619" i="36"/>
  <c r="AX1619" i="36"/>
  <c r="T1619" i="36"/>
  <c r="AF1619" i="36"/>
  <c r="AB1619" i="36"/>
  <c r="V1619" i="36"/>
  <c r="AL1619" i="36"/>
  <c r="BB1619" i="36"/>
  <c r="BC1619" i="36" s="1"/>
  <c r="AJ1619" i="36"/>
  <c r="AV1619" i="36"/>
  <c r="H1619" i="36"/>
  <c r="J1619" i="36"/>
  <c r="Z1619" i="36"/>
  <c r="AP1619" i="36"/>
  <c r="X1619" i="36"/>
  <c r="AZ1619" i="36"/>
  <c r="AR1619" i="36"/>
  <c r="P1611" i="36"/>
  <c r="AF1611" i="36"/>
  <c r="AV1611" i="36"/>
  <c r="BB1611" i="36"/>
  <c r="BC1611" i="36" s="1"/>
  <c r="N1611" i="36"/>
  <c r="Z1611" i="36"/>
  <c r="T1611" i="36"/>
  <c r="AJ1611" i="36"/>
  <c r="AZ1611" i="36"/>
  <c r="R1611" i="36"/>
  <c r="AD1611" i="36"/>
  <c r="AP1611" i="36"/>
  <c r="X1611" i="36"/>
  <c r="AN1611" i="36"/>
  <c r="V1611" i="36"/>
  <c r="AH1611" i="36"/>
  <c r="AT1611" i="36"/>
  <c r="H1611" i="36"/>
  <c r="L1611" i="36"/>
  <c r="AB1611" i="36"/>
  <c r="AR1611" i="36"/>
  <c r="AL1611" i="36"/>
  <c r="AX1611" i="36"/>
  <c r="J1611" i="36"/>
  <c r="AB1603" i="36"/>
  <c r="H1603" i="36"/>
  <c r="X1603" i="36"/>
  <c r="R1603" i="36"/>
  <c r="AX1603" i="36"/>
  <c r="T1603" i="36"/>
  <c r="J1603" i="36"/>
  <c r="P1603" i="36"/>
  <c r="V1603" i="36"/>
  <c r="N1603" i="36"/>
  <c r="AT1603" i="36"/>
  <c r="AN1603" i="36"/>
  <c r="AZ1603" i="36"/>
  <c r="AR1603" i="36"/>
  <c r="AD1603" i="36"/>
  <c r="AP1603" i="36"/>
  <c r="AV1603" i="36"/>
  <c r="Z1603" i="36"/>
  <c r="AJ1603" i="36"/>
  <c r="L1603" i="36"/>
  <c r="AH1603" i="36"/>
  <c r="BB1603" i="36"/>
  <c r="BC1603" i="36" s="1"/>
  <c r="AF1603" i="36"/>
  <c r="AL1603" i="36"/>
  <c r="AR1595" i="36"/>
  <c r="H1595" i="36"/>
  <c r="AF1595" i="36"/>
  <c r="X1595" i="36"/>
  <c r="T1595" i="36"/>
  <c r="P1595" i="36"/>
  <c r="J1595" i="36"/>
  <c r="L1595" i="36"/>
  <c r="AL1595" i="36"/>
  <c r="AD1595" i="36"/>
  <c r="BB1595" i="36"/>
  <c r="BC1595" i="36" s="1"/>
  <c r="AX1595" i="36"/>
  <c r="AT1595" i="36"/>
  <c r="AP1595" i="36"/>
  <c r="AJ1595" i="36"/>
  <c r="AB1595" i="36"/>
  <c r="V1595" i="36"/>
  <c r="R1595" i="36"/>
  <c r="N1595" i="36"/>
  <c r="AN1595" i="36"/>
  <c r="AH1595" i="36"/>
  <c r="Z1595" i="36"/>
  <c r="AZ1595" i="36"/>
  <c r="AV1595" i="36"/>
  <c r="N1664" i="36"/>
  <c r="AD1664" i="36"/>
  <c r="AT1664" i="36"/>
  <c r="AJ1664" i="36"/>
  <c r="AV1664" i="36"/>
  <c r="R1664" i="36"/>
  <c r="AH1664" i="36"/>
  <c r="AX1664" i="36"/>
  <c r="AZ1664" i="36"/>
  <c r="L1664" i="36"/>
  <c r="X1664" i="36"/>
  <c r="V1664" i="36"/>
  <c r="AL1664" i="36"/>
  <c r="BB1664" i="36"/>
  <c r="BC1664" i="36" s="1"/>
  <c r="P1664" i="36"/>
  <c r="AB1664" i="36"/>
  <c r="AN1664" i="36"/>
  <c r="J1664" i="36"/>
  <c r="Z1664" i="36"/>
  <c r="AP1664" i="36"/>
  <c r="T1664" i="36"/>
  <c r="AF1664" i="36"/>
  <c r="AR1664" i="36"/>
  <c r="H1664" i="36"/>
  <c r="N1656" i="36"/>
  <c r="AD1656" i="36"/>
  <c r="AT1656" i="36"/>
  <c r="P1656" i="36"/>
  <c r="AF1656" i="36"/>
  <c r="AV1656" i="36"/>
  <c r="R1656" i="36"/>
  <c r="AH1656" i="36"/>
  <c r="AX1656" i="36"/>
  <c r="T1656" i="36"/>
  <c r="AJ1656" i="36"/>
  <c r="AZ1656" i="36"/>
  <c r="V1656" i="36"/>
  <c r="AL1656" i="36"/>
  <c r="BB1656" i="36"/>
  <c r="BC1656" i="36" s="1"/>
  <c r="X1656" i="36"/>
  <c r="AN1656" i="36"/>
  <c r="J1656" i="36"/>
  <c r="Z1656" i="36"/>
  <c r="AP1656" i="36"/>
  <c r="L1656" i="36"/>
  <c r="AB1656" i="36"/>
  <c r="AR1656" i="36"/>
  <c r="H1656" i="36"/>
  <c r="P1648" i="36"/>
  <c r="AF1648" i="36"/>
  <c r="AP1648" i="36"/>
  <c r="N1648" i="36"/>
  <c r="Z1648" i="36"/>
  <c r="AV1648" i="36"/>
  <c r="T1648" i="36"/>
  <c r="R1648" i="36"/>
  <c r="AT1648" i="36"/>
  <c r="AD1648" i="36"/>
  <c r="AJ1648" i="36"/>
  <c r="AZ1648" i="36"/>
  <c r="X1648" i="36"/>
  <c r="AH1648" i="36"/>
  <c r="AX1648" i="36"/>
  <c r="AN1648" i="36"/>
  <c r="V1648" i="36"/>
  <c r="L1648" i="36"/>
  <c r="AB1648" i="36"/>
  <c r="AL1648" i="36"/>
  <c r="BB1648" i="36"/>
  <c r="BC1648" i="36" s="1"/>
  <c r="J1648" i="36"/>
  <c r="AR1648" i="36"/>
  <c r="H1648" i="36"/>
  <c r="R1640" i="36"/>
  <c r="AH1640" i="36"/>
  <c r="AX1640" i="36"/>
  <c r="AR1640" i="36"/>
  <c r="AJ1640" i="36"/>
  <c r="P1640" i="36"/>
  <c r="V1640" i="36"/>
  <c r="AL1640" i="36"/>
  <c r="BB1640" i="36"/>
  <c r="BC1640" i="36" s="1"/>
  <c r="X1640" i="36"/>
  <c r="AZ1640" i="36"/>
  <c r="H1640" i="36"/>
  <c r="J1640" i="36"/>
  <c r="Z1640" i="36"/>
  <c r="AP1640" i="36"/>
  <c r="L1640" i="36"/>
  <c r="AN1640" i="36"/>
  <c r="AF1640" i="36"/>
  <c r="N1640" i="36"/>
  <c r="AD1640" i="36"/>
  <c r="AT1640" i="36"/>
  <c r="AB1640" i="36"/>
  <c r="T1640" i="36"/>
  <c r="AV1640" i="36"/>
  <c r="T1632" i="36"/>
  <c r="AJ1632" i="36"/>
  <c r="AZ1632" i="36"/>
  <c r="V1632" i="36"/>
  <c r="AL1632" i="36"/>
  <c r="BB1632" i="36"/>
  <c r="BC1632" i="36" s="1"/>
  <c r="X1632" i="36"/>
  <c r="AN1632" i="36"/>
  <c r="J1632" i="36"/>
  <c r="Z1632" i="36"/>
  <c r="AP1632" i="36"/>
  <c r="H1632" i="36"/>
  <c r="L1632" i="36"/>
  <c r="AB1632" i="36"/>
  <c r="AR1632" i="36"/>
  <c r="N1632" i="36"/>
  <c r="AD1632" i="36"/>
  <c r="AT1632" i="36"/>
  <c r="P1632" i="36"/>
  <c r="AF1632" i="36"/>
  <c r="AV1632" i="36"/>
  <c r="R1632" i="36"/>
  <c r="AH1632" i="36"/>
  <c r="AX1632" i="36"/>
  <c r="R1624" i="36"/>
  <c r="AF1624" i="36"/>
  <c r="AV1624" i="36"/>
  <c r="Z1624" i="36"/>
  <c r="AP1624" i="36"/>
  <c r="L1624" i="36"/>
  <c r="V1624" i="36"/>
  <c r="AJ1624" i="36"/>
  <c r="AZ1624" i="36"/>
  <c r="AD1624" i="36"/>
  <c r="AT1624" i="36"/>
  <c r="H1624" i="36"/>
  <c r="J1624" i="36"/>
  <c r="X1624" i="36"/>
  <c r="AN1624" i="36"/>
  <c r="T1624" i="36"/>
  <c r="AH1624" i="36"/>
  <c r="AX1624" i="36"/>
  <c r="N1624" i="36"/>
  <c r="AB1624" i="36"/>
  <c r="AR1624" i="36"/>
  <c r="P1624" i="36"/>
  <c r="AL1624" i="36"/>
  <c r="BB1624" i="36"/>
  <c r="BC1624" i="36" s="1"/>
  <c r="R1616" i="36"/>
  <c r="AH1616" i="36"/>
  <c r="AX1616" i="36"/>
  <c r="AZ1616" i="36"/>
  <c r="L1616" i="36"/>
  <c r="AN1616" i="36"/>
  <c r="V1616" i="36"/>
  <c r="AL1616" i="36"/>
  <c r="BB1616" i="36"/>
  <c r="BC1616" i="36" s="1"/>
  <c r="P1616" i="36"/>
  <c r="AB1616" i="36"/>
  <c r="H1616" i="36"/>
  <c r="J1616" i="36"/>
  <c r="Z1616" i="36"/>
  <c r="AP1616" i="36"/>
  <c r="T1616" i="36"/>
  <c r="AF1616" i="36"/>
  <c r="AR1616" i="36"/>
  <c r="N1616" i="36"/>
  <c r="AD1616" i="36"/>
  <c r="AT1616" i="36"/>
  <c r="AJ1616" i="36"/>
  <c r="AV1616" i="36"/>
  <c r="X1616" i="36"/>
  <c r="R1608" i="36"/>
  <c r="AH1608" i="36"/>
  <c r="AX1608" i="36"/>
  <c r="AR1608" i="36"/>
  <c r="AJ1608" i="36"/>
  <c r="AV1608" i="36"/>
  <c r="V1608" i="36"/>
  <c r="AL1608" i="36"/>
  <c r="BB1608" i="36"/>
  <c r="BC1608" i="36" s="1"/>
  <c r="X1608" i="36"/>
  <c r="AZ1608" i="36"/>
  <c r="H1608" i="36"/>
  <c r="J1608" i="36"/>
  <c r="Z1608" i="36"/>
  <c r="AP1608" i="36"/>
  <c r="L1608" i="36"/>
  <c r="AN1608" i="36"/>
  <c r="P1608" i="36"/>
  <c r="N1608" i="36"/>
  <c r="AD1608" i="36"/>
  <c r="AT1608" i="36"/>
  <c r="AB1608" i="36"/>
  <c r="T1608" i="36"/>
  <c r="AF1608" i="36"/>
  <c r="R1600" i="36"/>
  <c r="Z1600" i="36"/>
  <c r="AT1600" i="36"/>
  <c r="AB1600" i="36"/>
  <c r="AZ1600" i="36"/>
  <c r="T1600" i="36"/>
  <c r="AH1600" i="36"/>
  <c r="AP1600" i="36"/>
  <c r="V1600" i="36"/>
  <c r="AN1600" i="36"/>
  <c r="AV1600" i="36"/>
  <c r="AF1600" i="36"/>
  <c r="AX1600" i="36"/>
  <c r="AL1600" i="36"/>
  <c r="AD1600" i="36"/>
  <c r="L1600" i="36"/>
  <c r="X1600" i="36"/>
  <c r="P1600" i="36"/>
  <c r="J1600" i="36"/>
  <c r="N1600" i="36"/>
  <c r="BB1600" i="36"/>
  <c r="BC1600" i="36" s="1"/>
  <c r="AR1600" i="36"/>
  <c r="AJ1600" i="36"/>
  <c r="H1600" i="36"/>
  <c r="V1749" i="36"/>
  <c r="AL1749" i="36"/>
  <c r="BB1749" i="36"/>
  <c r="BC1749" i="36" s="1"/>
  <c r="X1749" i="36"/>
  <c r="AZ1749" i="36"/>
  <c r="H1749" i="36"/>
  <c r="J1749" i="36"/>
  <c r="Z1749" i="36"/>
  <c r="AP1749" i="36"/>
  <c r="L1749" i="36"/>
  <c r="AN1749" i="36"/>
  <c r="AV1749" i="36"/>
  <c r="N1749" i="36"/>
  <c r="AD1749" i="36"/>
  <c r="AT1749" i="36"/>
  <c r="AB1749" i="36"/>
  <c r="T1749" i="36"/>
  <c r="P1749" i="36"/>
  <c r="R1749" i="36"/>
  <c r="AH1749" i="36"/>
  <c r="AX1749" i="36"/>
  <c r="AR1749" i="36"/>
  <c r="AJ1749" i="36"/>
  <c r="AF1749" i="36"/>
  <c r="N1733" i="36"/>
  <c r="AD1733" i="36"/>
  <c r="AT1733" i="36"/>
  <c r="P1733" i="36"/>
  <c r="AF1733" i="36"/>
  <c r="AV1733" i="36"/>
  <c r="R1733" i="36"/>
  <c r="AH1733" i="36"/>
  <c r="AX1733" i="36"/>
  <c r="T1733" i="36"/>
  <c r="AJ1733" i="36"/>
  <c r="AZ1733" i="36"/>
  <c r="V1733" i="36"/>
  <c r="AL1733" i="36"/>
  <c r="BB1733" i="36"/>
  <c r="BC1733" i="36" s="1"/>
  <c r="X1733" i="36"/>
  <c r="AN1733" i="36"/>
  <c r="H1733" i="36"/>
  <c r="J1733" i="36"/>
  <c r="Z1733" i="36"/>
  <c r="AP1733" i="36"/>
  <c r="L1733" i="36"/>
  <c r="AB1733" i="36"/>
  <c r="AR1733" i="36"/>
  <c r="V1717" i="36"/>
  <c r="AL1717" i="36"/>
  <c r="BB1717" i="36"/>
  <c r="BC1717" i="36" s="1"/>
  <c r="X1717" i="36"/>
  <c r="AN1717" i="36"/>
  <c r="H1717" i="36"/>
  <c r="J1717" i="36"/>
  <c r="Z1717" i="36"/>
  <c r="AP1717" i="36"/>
  <c r="L1717" i="36"/>
  <c r="AB1717" i="36"/>
  <c r="AR1717" i="36"/>
  <c r="N1717" i="36"/>
  <c r="AD1717" i="36"/>
  <c r="AT1717" i="36"/>
  <c r="P1717" i="36"/>
  <c r="AF1717" i="36"/>
  <c r="AV1717" i="36"/>
  <c r="R1717" i="36"/>
  <c r="AH1717" i="36"/>
  <c r="AX1717" i="36"/>
  <c r="T1717" i="36"/>
  <c r="AJ1717" i="36"/>
  <c r="AZ1717" i="36"/>
  <c r="J1701" i="36"/>
  <c r="Z1701" i="36"/>
  <c r="AP1701" i="36"/>
  <c r="T1701" i="36"/>
  <c r="AF1701" i="36"/>
  <c r="AR1701" i="36"/>
  <c r="N1701" i="36"/>
  <c r="AD1701" i="36"/>
  <c r="AT1701" i="36"/>
  <c r="AJ1701" i="36"/>
  <c r="AV1701" i="36"/>
  <c r="X1701" i="36"/>
  <c r="R1701" i="36"/>
  <c r="AH1701" i="36"/>
  <c r="AX1701" i="36"/>
  <c r="AZ1701" i="36"/>
  <c r="L1701" i="36"/>
  <c r="AN1701" i="36"/>
  <c r="V1701" i="36"/>
  <c r="AL1701" i="36"/>
  <c r="BB1701" i="36"/>
  <c r="BC1701" i="36" s="1"/>
  <c r="P1701" i="36"/>
  <c r="AB1701" i="36"/>
  <c r="H1701" i="36"/>
  <c r="X1685" i="36"/>
  <c r="AN1685" i="36"/>
  <c r="J1685" i="36"/>
  <c r="Z1685" i="36"/>
  <c r="AP1685" i="36"/>
  <c r="H1685" i="36"/>
  <c r="L1685" i="36"/>
  <c r="AB1685" i="36"/>
  <c r="AR1685" i="36"/>
  <c r="N1685" i="36"/>
  <c r="AD1685" i="36"/>
  <c r="AT1685" i="36"/>
  <c r="P1685" i="36"/>
  <c r="AF1685" i="36"/>
  <c r="AV1685" i="36"/>
  <c r="R1685" i="36"/>
  <c r="AH1685" i="36"/>
  <c r="AX1685" i="36"/>
  <c r="T1685" i="36"/>
  <c r="AJ1685" i="36"/>
  <c r="AZ1685" i="36"/>
  <c r="V1685" i="36"/>
  <c r="AL1685" i="36"/>
  <c r="BB1685" i="36"/>
  <c r="BC1685" i="36" s="1"/>
  <c r="X1445" i="36"/>
  <c r="AN1445" i="36"/>
  <c r="J1445" i="36"/>
  <c r="Z1445" i="36"/>
  <c r="AP1445" i="36"/>
  <c r="H1445" i="36"/>
  <c r="L1445" i="36"/>
  <c r="AB1445" i="36"/>
  <c r="AR1445" i="36"/>
  <c r="N1445" i="36"/>
  <c r="AD1445" i="36"/>
  <c r="AT1445" i="36"/>
  <c r="P1445" i="36"/>
  <c r="AF1445" i="36"/>
  <c r="AV1445" i="36"/>
  <c r="R1445" i="36"/>
  <c r="AH1445" i="36"/>
  <c r="AX1445" i="36"/>
  <c r="T1445" i="36"/>
  <c r="AJ1445" i="36"/>
  <c r="AZ1445" i="36"/>
  <c r="V1445" i="36"/>
  <c r="AL1445" i="36"/>
  <c r="BB1445" i="36"/>
  <c r="BC1445" i="36" s="1"/>
  <c r="J1437" i="36"/>
  <c r="Z1437" i="36"/>
  <c r="AP1437" i="36"/>
  <c r="L1437" i="36"/>
  <c r="AB1437" i="36"/>
  <c r="AR1437" i="36"/>
  <c r="N1437" i="36"/>
  <c r="AD1437" i="36"/>
  <c r="AT1437" i="36"/>
  <c r="P1437" i="36"/>
  <c r="AF1437" i="36"/>
  <c r="AV1437" i="36"/>
  <c r="R1437" i="36"/>
  <c r="AH1437" i="36"/>
  <c r="AX1437" i="36"/>
  <c r="T1437" i="36"/>
  <c r="AJ1437" i="36"/>
  <c r="AZ1437" i="36"/>
  <c r="V1437" i="36"/>
  <c r="AL1437" i="36"/>
  <c r="BB1437" i="36"/>
  <c r="BC1437" i="36" s="1"/>
  <c r="X1437" i="36"/>
  <c r="AN1437" i="36"/>
  <c r="H1437" i="36"/>
  <c r="J1429" i="36"/>
  <c r="Z1429" i="36"/>
  <c r="AP1429" i="36"/>
  <c r="L1429" i="36"/>
  <c r="AB1429" i="36"/>
  <c r="AR1429" i="36"/>
  <c r="N1429" i="36"/>
  <c r="AD1429" i="36"/>
  <c r="AT1429" i="36"/>
  <c r="P1429" i="36"/>
  <c r="AF1429" i="36"/>
  <c r="AV1429" i="36"/>
  <c r="R1429" i="36"/>
  <c r="AH1429" i="36"/>
  <c r="AX1429" i="36"/>
  <c r="T1429" i="36"/>
  <c r="AJ1429" i="36"/>
  <c r="AZ1429" i="36"/>
  <c r="V1429" i="36"/>
  <c r="AL1429" i="36"/>
  <c r="BB1429" i="36"/>
  <c r="BC1429" i="36" s="1"/>
  <c r="X1429" i="36"/>
  <c r="AN1429" i="36"/>
  <c r="H1429" i="36"/>
  <c r="J1421" i="36"/>
  <c r="Z1421" i="36"/>
  <c r="AP1421" i="36"/>
  <c r="L1421" i="36"/>
  <c r="AB1421" i="36"/>
  <c r="AR1421" i="36"/>
  <c r="N1421" i="36"/>
  <c r="AD1421" i="36"/>
  <c r="AT1421" i="36"/>
  <c r="P1421" i="36"/>
  <c r="AF1421" i="36"/>
  <c r="AV1421" i="36"/>
  <c r="R1421" i="36"/>
  <c r="AH1421" i="36"/>
  <c r="AX1421" i="36"/>
  <c r="T1421" i="36"/>
  <c r="AJ1421" i="36"/>
  <c r="AZ1421" i="36"/>
  <c r="V1421" i="36"/>
  <c r="AL1421" i="36"/>
  <c r="BB1421" i="36"/>
  <c r="BC1421" i="36" s="1"/>
  <c r="X1421" i="36"/>
  <c r="AN1421" i="36"/>
  <c r="H1421" i="36"/>
  <c r="J1413" i="36"/>
  <c r="Z1413" i="36"/>
  <c r="AP1413" i="36"/>
  <c r="L1413" i="36"/>
  <c r="AB1413" i="36"/>
  <c r="AR1413" i="36"/>
  <c r="N1413" i="36"/>
  <c r="AD1413" i="36"/>
  <c r="AT1413" i="36"/>
  <c r="P1413" i="36"/>
  <c r="AF1413" i="36"/>
  <c r="AV1413" i="36"/>
  <c r="R1413" i="36"/>
  <c r="AH1413" i="36"/>
  <c r="AX1413" i="36"/>
  <c r="T1413" i="36"/>
  <c r="AJ1413" i="36"/>
  <c r="AZ1413" i="36"/>
  <c r="V1413" i="36"/>
  <c r="AL1413" i="36"/>
  <c r="BB1413" i="36"/>
  <c r="BC1413" i="36" s="1"/>
  <c r="X1413" i="36"/>
  <c r="AN1413" i="36"/>
  <c r="H1413" i="36"/>
  <c r="J1405" i="36"/>
  <c r="Z1405" i="36"/>
  <c r="AP1405" i="36"/>
  <c r="L1405" i="36"/>
  <c r="AB1405" i="36"/>
  <c r="AR1405" i="36"/>
  <c r="N1405" i="36"/>
  <c r="AD1405" i="36"/>
  <c r="AT1405" i="36"/>
  <c r="P1405" i="36"/>
  <c r="AF1405" i="36"/>
  <c r="AV1405" i="36"/>
  <c r="R1405" i="36"/>
  <c r="AH1405" i="36"/>
  <c r="AX1405" i="36"/>
  <c r="T1405" i="36"/>
  <c r="AJ1405" i="36"/>
  <c r="AZ1405" i="36"/>
  <c r="V1405" i="36"/>
  <c r="AL1405" i="36"/>
  <c r="BB1405" i="36"/>
  <c r="BC1405" i="36" s="1"/>
  <c r="X1405" i="36"/>
  <c r="AN1405" i="36"/>
  <c r="H1405" i="36"/>
  <c r="J1397" i="36"/>
  <c r="Z1397" i="36"/>
  <c r="AP1397" i="36"/>
  <c r="L1397" i="36"/>
  <c r="AB1397" i="36"/>
  <c r="AR1397" i="36"/>
  <c r="N1397" i="36"/>
  <c r="AD1397" i="36"/>
  <c r="AT1397" i="36"/>
  <c r="P1397" i="36"/>
  <c r="AF1397" i="36"/>
  <c r="AV1397" i="36"/>
  <c r="R1397" i="36"/>
  <c r="AH1397" i="36"/>
  <c r="AX1397" i="36"/>
  <c r="T1397" i="36"/>
  <c r="AJ1397" i="36"/>
  <c r="AZ1397" i="36"/>
  <c r="V1397" i="36"/>
  <c r="AL1397" i="36"/>
  <c r="BB1397" i="36"/>
  <c r="BC1397" i="36" s="1"/>
  <c r="X1397" i="36"/>
  <c r="AN1397" i="36"/>
  <c r="H1397" i="36"/>
  <c r="J1389" i="36"/>
  <c r="Z1389" i="36"/>
  <c r="AP1389" i="36"/>
  <c r="L1389" i="36"/>
  <c r="AB1389" i="36"/>
  <c r="AR1389" i="36"/>
  <c r="N1389" i="36"/>
  <c r="AD1389" i="36"/>
  <c r="AT1389" i="36"/>
  <c r="P1389" i="36"/>
  <c r="AF1389" i="36"/>
  <c r="AV1389" i="36"/>
  <c r="R1389" i="36"/>
  <c r="AH1389" i="36"/>
  <c r="AX1389" i="36"/>
  <c r="T1389" i="36"/>
  <c r="AJ1389" i="36"/>
  <c r="AZ1389" i="36"/>
  <c r="V1389" i="36"/>
  <c r="AL1389" i="36"/>
  <c r="BB1389" i="36"/>
  <c r="BC1389" i="36" s="1"/>
  <c r="X1389" i="36"/>
  <c r="AN1389" i="36"/>
  <c r="H1389" i="36"/>
  <c r="V1381" i="36"/>
  <c r="AL1381" i="36"/>
  <c r="BB1381" i="36"/>
  <c r="BC1381" i="36" s="1"/>
  <c r="AJ1381" i="36"/>
  <c r="AV1381" i="36"/>
  <c r="H1381" i="36"/>
  <c r="J1381" i="36"/>
  <c r="Z1381" i="36"/>
  <c r="AP1381" i="36"/>
  <c r="X1381" i="36"/>
  <c r="AZ1381" i="36"/>
  <c r="L1381" i="36"/>
  <c r="N1381" i="36"/>
  <c r="AD1381" i="36"/>
  <c r="AT1381" i="36"/>
  <c r="AN1381" i="36"/>
  <c r="P1381" i="36"/>
  <c r="AB1381" i="36"/>
  <c r="R1381" i="36"/>
  <c r="AH1381" i="36"/>
  <c r="AX1381" i="36"/>
  <c r="T1381" i="36"/>
  <c r="AF1381" i="36"/>
  <c r="AR1381" i="36"/>
  <c r="X1373" i="36"/>
  <c r="AN1373" i="36"/>
  <c r="N1373" i="36"/>
  <c r="Z1373" i="36"/>
  <c r="BB1373" i="36"/>
  <c r="BC1373" i="36" s="1"/>
  <c r="H1373" i="36"/>
  <c r="L1373" i="36"/>
  <c r="AB1373" i="36"/>
  <c r="AR1373" i="36"/>
  <c r="AD1373" i="36"/>
  <c r="AP1373" i="36"/>
  <c r="AX1373" i="36"/>
  <c r="P1373" i="36"/>
  <c r="AF1373" i="36"/>
  <c r="AV1373" i="36"/>
  <c r="AT1373" i="36"/>
  <c r="V1373" i="36"/>
  <c r="R1373" i="36"/>
  <c r="T1373" i="36"/>
  <c r="AJ1373" i="36"/>
  <c r="AZ1373" i="36"/>
  <c r="J1373" i="36"/>
  <c r="AL1373" i="36"/>
  <c r="AH1373" i="36"/>
  <c r="T1365" i="36"/>
  <c r="AJ1365" i="36"/>
  <c r="AZ1365" i="36"/>
  <c r="R1365" i="36"/>
  <c r="AD1365" i="36"/>
  <c r="Z1365" i="36"/>
  <c r="X1365" i="36"/>
  <c r="AN1365" i="36"/>
  <c r="V1365" i="36"/>
  <c r="AH1365" i="36"/>
  <c r="AT1365" i="36"/>
  <c r="H1365" i="36"/>
  <c r="L1365" i="36"/>
  <c r="AB1365" i="36"/>
  <c r="AR1365" i="36"/>
  <c r="AL1365" i="36"/>
  <c r="AX1365" i="36"/>
  <c r="AP1365" i="36"/>
  <c r="P1365" i="36"/>
  <c r="AF1365" i="36"/>
  <c r="AV1365" i="36"/>
  <c r="BB1365" i="36"/>
  <c r="BC1365" i="36" s="1"/>
  <c r="N1365" i="36"/>
  <c r="J1365" i="36"/>
  <c r="T1357" i="36"/>
  <c r="AJ1357" i="36"/>
  <c r="AZ1357" i="36"/>
  <c r="J1357" i="36"/>
  <c r="AL1357" i="36"/>
  <c r="R1357" i="36"/>
  <c r="X1357" i="36"/>
  <c r="AN1357" i="36"/>
  <c r="N1357" i="36"/>
  <c r="Z1357" i="36"/>
  <c r="BB1357" i="36"/>
  <c r="BC1357" i="36" s="1"/>
  <c r="H1357" i="36"/>
  <c r="L1357" i="36"/>
  <c r="AB1357" i="36"/>
  <c r="AR1357" i="36"/>
  <c r="AD1357" i="36"/>
  <c r="AP1357" i="36"/>
  <c r="AH1357" i="36"/>
  <c r="P1357" i="36"/>
  <c r="AF1357" i="36"/>
  <c r="AV1357" i="36"/>
  <c r="AT1357" i="36"/>
  <c r="V1357" i="36"/>
  <c r="AX1357" i="36"/>
  <c r="T1349" i="36"/>
  <c r="AJ1349" i="36"/>
  <c r="AZ1349" i="36"/>
  <c r="R1349" i="36"/>
  <c r="AD1349" i="36"/>
  <c r="J1349" i="36"/>
  <c r="X1349" i="36"/>
  <c r="AN1349" i="36"/>
  <c r="V1349" i="36"/>
  <c r="AH1349" i="36"/>
  <c r="AT1349" i="36"/>
  <c r="H1349" i="36"/>
  <c r="L1349" i="36"/>
  <c r="AB1349" i="36"/>
  <c r="AR1349" i="36"/>
  <c r="AL1349" i="36"/>
  <c r="AX1349" i="36"/>
  <c r="Z1349" i="36"/>
  <c r="P1349" i="36"/>
  <c r="AF1349" i="36"/>
  <c r="AV1349" i="36"/>
  <c r="BB1349" i="36"/>
  <c r="BC1349" i="36" s="1"/>
  <c r="N1349" i="36"/>
  <c r="AP1349" i="36"/>
  <c r="P1341" i="36"/>
  <c r="AF1341" i="36"/>
  <c r="AV1341" i="36"/>
  <c r="AT1341" i="36"/>
  <c r="V1341" i="36"/>
  <c r="AH1341" i="36"/>
  <c r="T1341" i="36"/>
  <c r="AJ1341" i="36"/>
  <c r="AZ1341" i="36"/>
  <c r="J1341" i="36"/>
  <c r="AL1341" i="36"/>
  <c r="AX1341" i="36"/>
  <c r="X1341" i="36"/>
  <c r="AN1341" i="36"/>
  <c r="N1341" i="36"/>
  <c r="Z1341" i="36"/>
  <c r="BB1341" i="36"/>
  <c r="BC1341" i="36" s="1"/>
  <c r="H1341" i="36"/>
  <c r="L1341" i="36"/>
  <c r="AB1341" i="36"/>
  <c r="AR1341" i="36"/>
  <c r="AD1341" i="36"/>
  <c r="AP1341" i="36"/>
  <c r="R1341" i="36"/>
  <c r="V1591" i="36"/>
  <c r="X1591" i="36"/>
  <c r="T1591" i="36"/>
  <c r="AL1591" i="36"/>
  <c r="R1591" i="36"/>
  <c r="AP1591" i="36"/>
  <c r="J1591" i="36"/>
  <c r="AB1591" i="36"/>
  <c r="AT1591" i="36"/>
  <c r="Z1591" i="36"/>
  <c r="AR1591" i="36"/>
  <c r="AN1591" i="36"/>
  <c r="AF1591" i="36"/>
  <c r="AH1591" i="36"/>
  <c r="N1591" i="36"/>
  <c r="AV1591" i="36"/>
  <c r="L1591" i="36"/>
  <c r="AD1591" i="36"/>
  <c r="BB1591" i="36"/>
  <c r="BC1591" i="36" s="1"/>
  <c r="H1591" i="36"/>
  <c r="AZ1591" i="36"/>
  <c r="P1591" i="36"/>
  <c r="AX1591" i="36"/>
  <c r="AJ1591" i="36"/>
  <c r="N1436" i="36"/>
  <c r="AD1436" i="36"/>
  <c r="AT1436" i="36"/>
  <c r="P1436" i="36"/>
  <c r="AF1436" i="36"/>
  <c r="AV1436" i="36"/>
  <c r="R1436" i="36"/>
  <c r="AH1436" i="36"/>
  <c r="AX1436" i="36"/>
  <c r="T1436" i="36"/>
  <c r="AJ1436" i="36"/>
  <c r="AZ1436" i="36"/>
  <c r="V1436" i="36"/>
  <c r="AL1436" i="36"/>
  <c r="BB1436" i="36"/>
  <c r="BC1436" i="36" s="1"/>
  <c r="X1436" i="36"/>
  <c r="AN1436" i="36"/>
  <c r="H1436" i="36"/>
  <c r="J1436" i="36"/>
  <c r="Z1436" i="36"/>
  <c r="AP1436" i="36"/>
  <c r="L1436" i="36"/>
  <c r="AB1436" i="36"/>
  <c r="AR1436" i="36"/>
  <c r="N1428" i="36"/>
  <c r="AD1428" i="36"/>
  <c r="AT1428" i="36"/>
  <c r="P1428" i="36"/>
  <c r="AF1428" i="36"/>
  <c r="AV1428" i="36"/>
  <c r="R1428" i="36"/>
  <c r="AH1428" i="36"/>
  <c r="AX1428" i="36"/>
  <c r="T1428" i="36"/>
  <c r="AJ1428" i="36"/>
  <c r="AZ1428" i="36"/>
  <c r="V1428" i="36"/>
  <c r="AL1428" i="36"/>
  <c r="BB1428" i="36"/>
  <c r="BC1428" i="36" s="1"/>
  <c r="X1428" i="36"/>
  <c r="AN1428" i="36"/>
  <c r="H1428" i="36"/>
  <c r="J1428" i="36"/>
  <c r="Z1428" i="36"/>
  <c r="AP1428" i="36"/>
  <c r="L1428" i="36"/>
  <c r="AB1428" i="36"/>
  <c r="AR1428" i="36"/>
  <c r="N1420" i="36"/>
  <c r="AD1420" i="36"/>
  <c r="AT1420" i="36"/>
  <c r="P1420" i="36"/>
  <c r="AF1420" i="36"/>
  <c r="AV1420" i="36"/>
  <c r="R1420" i="36"/>
  <c r="AH1420" i="36"/>
  <c r="AX1420" i="36"/>
  <c r="T1420" i="36"/>
  <c r="AJ1420" i="36"/>
  <c r="AZ1420" i="36"/>
  <c r="V1420" i="36"/>
  <c r="AL1420" i="36"/>
  <c r="BB1420" i="36"/>
  <c r="BC1420" i="36" s="1"/>
  <c r="X1420" i="36"/>
  <c r="AN1420" i="36"/>
  <c r="H1420" i="36"/>
  <c r="J1420" i="36"/>
  <c r="Z1420" i="36"/>
  <c r="AP1420" i="36"/>
  <c r="L1420" i="36"/>
  <c r="AB1420" i="36"/>
  <c r="AR1420" i="36"/>
  <c r="N1412" i="36"/>
  <c r="AD1412" i="36"/>
  <c r="AT1412" i="36"/>
  <c r="P1412" i="36"/>
  <c r="AF1412" i="36"/>
  <c r="AV1412" i="36"/>
  <c r="R1412" i="36"/>
  <c r="AH1412" i="36"/>
  <c r="AX1412" i="36"/>
  <c r="T1412" i="36"/>
  <c r="AJ1412" i="36"/>
  <c r="AZ1412" i="36"/>
  <c r="V1412" i="36"/>
  <c r="AL1412" i="36"/>
  <c r="BB1412" i="36"/>
  <c r="BC1412" i="36" s="1"/>
  <c r="X1412" i="36"/>
  <c r="AN1412" i="36"/>
  <c r="H1412" i="36"/>
  <c r="J1412" i="36"/>
  <c r="Z1412" i="36"/>
  <c r="AP1412" i="36"/>
  <c r="L1412" i="36"/>
  <c r="AB1412" i="36"/>
  <c r="AR1412" i="36"/>
  <c r="J1337" i="36"/>
  <c r="Z1337" i="36"/>
  <c r="AP1337" i="36"/>
  <c r="L1337" i="36"/>
  <c r="AB1337" i="36"/>
  <c r="AR1337" i="36"/>
  <c r="N1337" i="36"/>
  <c r="AD1337" i="36"/>
  <c r="AT1337" i="36"/>
  <c r="P1337" i="36"/>
  <c r="AF1337" i="36"/>
  <c r="AV1337" i="36"/>
  <c r="R1337" i="36"/>
  <c r="AH1337" i="36"/>
  <c r="AX1337" i="36"/>
  <c r="T1337" i="36"/>
  <c r="AJ1337" i="36"/>
  <c r="AZ1337" i="36"/>
  <c r="V1337" i="36"/>
  <c r="AL1337" i="36"/>
  <c r="BB1337" i="36"/>
  <c r="BC1337" i="36" s="1"/>
  <c r="X1337" i="36"/>
  <c r="AN1337" i="36"/>
  <c r="H1337" i="36"/>
  <c r="L1333" i="36"/>
  <c r="AB1333" i="36"/>
  <c r="AR1333" i="36"/>
  <c r="Z1333" i="36"/>
  <c r="BB1333" i="36"/>
  <c r="BC1333" i="36" s="1"/>
  <c r="N1333" i="36"/>
  <c r="P1333" i="36"/>
  <c r="AF1333" i="36"/>
  <c r="AV1333" i="36"/>
  <c r="AP1333" i="36"/>
  <c r="R1333" i="36"/>
  <c r="AD1333" i="36"/>
  <c r="T1333" i="36"/>
  <c r="AJ1333" i="36"/>
  <c r="AZ1333" i="36"/>
  <c r="V1333" i="36"/>
  <c r="AH1333" i="36"/>
  <c r="AT1333" i="36"/>
  <c r="X1333" i="36"/>
  <c r="AN1333" i="36"/>
  <c r="J1333" i="36"/>
  <c r="AL1333" i="36"/>
  <c r="AX1333" i="36"/>
  <c r="H1333" i="36"/>
  <c r="N1329" i="36"/>
  <c r="AL1329" i="36"/>
  <c r="AF1329" i="36"/>
  <c r="Z1329" i="36"/>
  <c r="AJ1329" i="36"/>
  <c r="AZ1329" i="36"/>
  <c r="BB1329" i="36"/>
  <c r="BC1329" i="36" s="1"/>
  <c r="AT1329" i="36"/>
  <c r="P1329" i="36"/>
  <c r="AN1329" i="36"/>
  <c r="AX1329" i="36"/>
  <c r="AB1329" i="36"/>
  <c r="J1329" i="36"/>
  <c r="T1329" i="36"/>
  <c r="AV1329" i="36"/>
  <c r="AP1329" i="36"/>
  <c r="L1329" i="36"/>
  <c r="AR1329" i="36"/>
  <c r="AD1329" i="36"/>
  <c r="V1329" i="36"/>
  <c r="AH1329" i="36"/>
  <c r="X1329" i="36"/>
  <c r="R1329" i="36"/>
  <c r="H1329" i="36"/>
  <c r="BB1325" i="36"/>
  <c r="BC1325" i="36" s="1"/>
  <c r="N1325" i="36"/>
  <c r="AH1325" i="36"/>
  <c r="L1325" i="36"/>
  <c r="AN1325" i="36"/>
  <c r="P1325" i="36"/>
  <c r="R1325" i="36"/>
  <c r="Z1325" i="36"/>
  <c r="AT1325" i="36"/>
  <c r="X1325" i="36"/>
  <c r="AJ1325" i="36"/>
  <c r="AB1325" i="36"/>
  <c r="V1325" i="36"/>
  <c r="AD1325" i="36"/>
  <c r="J1325" i="36"/>
  <c r="AZ1325" i="36"/>
  <c r="T1325" i="36"/>
  <c r="AR1325" i="36"/>
  <c r="AL1325" i="36"/>
  <c r="AP1325" i="36"/>
  <c r="AX1325" i="36"/>
  <c r="AF1325" i="36"/>
  <c r="AV1325" i="36"/>
  <c r="H1325" i="36"/>
  <c r="N1321" i="36"/>
  <c r="L1321" i="36"/>
  <c r="AJ1321" i="36"/>
  <c r="P1321" i="36"/>
  <c r="V1321" i="36"/>
  <c r="AZ1321" i="36"/>
  <c r="AP1321" i="36"/>
  <c r="AL1321" i="36"/>
  <c r="AD1321" i="36"/>
  <c r="AB1321" i="36"/>
  <c r="AX1321" i="36"/>
  <c r="T1321" i="36"/>
  <c r="J1321" i="36"/>
  <c r="AF1321" i="36"/>
  <c r="AH1321" i="36"/>
  <c r="Z1321" i="36"/>
  <c r="H1321" i="36"/>
  <c r="R1321" i="36"/>
  <c r="AT1321" i="36"/>
  <c r="AR1321" i="36"/>
  <c r="X1321" i="36"/>
  <c r="AV1321" i="36"/>
  <c r="BB1321" i="36"/>
  <c r="BC1321" i="36" s="1"/>
  <c r="AN1321" i="36"/>
  <c r="Z1317" i="36"/>
  <c r="P1317" i="36"/>
  <c r="AL1317" i="36"/>
  <c r="AD1317" i="36"/>
  <c r="T1317" i="36"/>
  <c r="X1317" i="36"/>
  <c r="J1317" i="36"/>
  <c r="AT1317" i="36"/>
  <c r="AJ1317" i="36"/>
  <c r="AN1317" i="36"/>
  <c r="AF1317" i="36"/>
  <c r="AH1317" i="36"/>
  <c r="AR1317" i="36"/>
  <c r="N1317" i="36"/>
  <c r="AX1317" i="36"/>
  <c r="AB1317" i="36"/>
  <c r="H1317" i="36"/>
  <c r="BB1317" i="36"/>
  <c r="BC1317" i="36" s="1"/>
  <c r="L1317" i="36"/>
  <c r="AV1317" i="36"/>
  <c r="R1317" i="36"/>
  <c r="AP1317" i="36"/>
  <c r="AZ1317" i="36"/>
  <c r="V1317" i="36"/>
  <c r="L1390" i="36"/>
  <c r="AB1390" i="36"/>
  <c r="AR1390" i="36"/>
  <c r="AD1390" i="36"/>
  <c r="AP1390" i="36"/>
  <c r="R1390" i="36"/>
  <c r="P1390" i="36"/>
  <c r="AF1390" i="36"/>
  <c r="AV1390" i="36"/>
  <c r="AT1390" i="36"/>
  <c r="V1390" i="36"/>
  <c r="AH1390" i="36"/>
  <c r="T1390" i="36"/>
  <c r="AJ1390" i="36"/>
  <c r="AZ1390" i="36"/>
  <c r="J1390" i="36"/>
  <c r="AL1390" i="36"/>
  <c r="AX1390" i="36"/>
  <c r="X1390" i="36"/>
  <c r="AN1390" i="36"/>
  <c r="N1390" i="36"/>
  <c r="Z1390" i="36"/>
  <c r="BB1390" i="36"/>
  <c r="BC1390" i="36" s="1"/>
  <c r="H1390" i="36"/>
  <c r="V1374" i="36"/>
  <c r="AL1374" i="36"/>
  <c r="BB1374" i="36"/>
  <c r="BC1374" i="36" s="1"/>
  <c r="X1374" i="36"/>
  <c r="AN1374" i="36"/>
  <c r="H1374" i="36"/>
  <c r="J1374" i="36"/>
  <c r="Z1374" i="36"/>
  <c r="AP1374" i="36"/>
  <c r="L1374" i="36"/>
  <c r="AB1374" i="36"/>
  <c r="AR1374" i="36"/>
  <c r="N1374" i="36"/>
  <c r="AD1374" i="36"/>
  <c r="AT1374" i="36"/>
  <c r="P1374" i="36"/>
  <c r="AF1374" i="36"/>
  <c r="AV1374" i="36"/>
  <c r="R1374" i="36"/>
  <c r="AH1374" i="36"/>
  <c r="AX1374" i="36"/>
  <c r="T1374" i="36"/>
  <c r="AJ1374" i="36"/>
  <c r="AZ1374" i="36"/>
  <c r="R1358" i="36"/>
  <c r="AH1358" i="36"/>
  <c r="AX1358" i="36"/>
  <c r="T1358" i="36"/>
  <c r="AJ1358" i="36"/>
  <c r="AZ1358" i="36"/>
  <c r="V1358" i="36"/>
  <c r="AL1358" i="36"/>
  <c r="BB1358" i="36"/>
  <c r="BC1358" i="36" s="1"/>
  <c r="X1358" i="36"/>
  <c r="AN1358" i="36"/>
  <c r="H1358" i="36"/>
  <c r="J1358" i="36"/>
  <c r="Z1358" i="36"/>
  <c r="AP1358" i="36"/>
  <c r="L1358" i="36"/>
  <c r="AB1358" i="36"/>
  <c r="AR1358" i="36"/>
  <c r="N1358" i="36"/>
  <c r="AD1358" i="36"/>
  <c r="AT1358" i="36"/>
  <c r="P1358" i="36"/>
  <c r="AF1358" i="36"/>
  <c r="AV1358" i="36"/>
  <c r="N1342" i="36"/>
  <c r="AD1342" i="36"/>
  <c r="AT1342" i="36"/>
  <c r="P1342" i="36"/>
  <c r="AF1342" i="36"/>
  <c r="AV1342" i="36"/>
  <c r="R1342" i="36"/>
  <c r="AH1342" i="36"/>
  <c r="AX1342" i="36"/>
  <c r="T1342" i="36"/>
  <c r="AJ1342" i="36"/>
  <c r="AZ1342" i="36"/>
  <c r="V1342" i="36"/>
  <c r="AL1342" i="36"/>
  <c r="BB1342" i="36"/>
  <c r="BC1342" i="36" s="1"/>
  <c r="X1342" i="36"/>
  <c r="AN1342" i="36"/>
  <c r="H1342" i="36"/>
  <c r="J1342" i="36"/>
  <c r="Z1342" i="36"/>
  <c r="AP1342" i="36"/>
  <c r="L1342" i="36"/>
  <c r="AB1342" i="36"/>
  <c r="AR1342" i="36"/>
  <c r="N1220" i="36"/>
  <c r="AD1220" i="36"/>
  <c r="AT1220" i="36"/>
  <c r="P1220" i="36"/>
  <c r="AF1220" i="36"/>
  <c r="AV1220" i="36"/>
  <c r="R1220" i="36"/>
  <c r="AH1220" i="36"/>
  <c r="AX1220" i="36"/>
  <c r="T1220" i="36"/>
  <c r="AJ1220" i="36"/>
  <c r="AZ1220" i="36"/>
  <c r="V1220" i="36"/>
  <c r="AL1220" i="36"/>
  <c r="BB1220" i="36"/>
  <c r="BC1220" i="36" s="1"/>
  <c r="X1220" i="36"/>
  <c r="AN1220" i="36"/>
  <c r="H1220" i="36"/>
  <c r="J1220" i="36"/>
  <c r="Z1220" i="36"/>
  <c r="AP1220" i="36"/>
  <c r="L1220" i="36"/>
  <c r="AB1220" i="36"/>
  <c r="AR1220" i="36"/>
  <c r="X1234" i="36"/>
  <c r="AN1234" i="36"/>
  <c r="J1234" i="36"/>
  <c r="Z1234" i="36"/>
  <c r="AP1234" i="36"/>
  <c r="H1234" i="36"/>
  <c r="L1234" i="36"/>
  <c r="AB1234" i="36"/>
  <c r="AR1234" i="36"/>
  <c r="N1234" i="36"/>
  <c r="AD1234" i="36"/>
  <c r="AT1234" i="36"/>
  <c r="P1234" i="36"/>
  <c r="AF1234" i="36"/>
  <c r="AV1234" i="36"/>
  <c r="R1234" i="36"/>
  <c r="AH1234" i="36"/>
  <c r="AX1234" i="36"/>
  <c r="T1234" i="36"/>
  <c r="AJ1234" i="36"/>
  <c r="AZ1234" i="36"/>
  <c r="V1234" i="36"/>
  <c r="AL1234" i="36"/>
  <c r="BB1234" i="36"/>
  <c r="BC1234" i="36" s="1"/>
  <c r="X1230" i="36"/>
  <c r="AN1230" i="36"/>
  <c r="J1230" i="36"/>
  <c r="Z1230" i="36"/>
  <c r="AP1230" i="36"/>
  <c r="H1230" i="36"/>
  <c r="L1230" i="36"/>
  <c r="AB1230" i="36"/>
  <c r="AR1230" i="36"/>
  <c r="N1230" i="36"/>
  <c r="AD1230" i="36"/>
  <c r="AT1230" i="36"/>
  <c r="P1230" i="36"/>
  <c r="AF1230" i="36"/>
  <c r="AV1230" i="36"/>
  <c r="R1230" i="36"/>
  <c r="AH1230" i="36"/>
  <c r="AX1230" i="36"/>
  <c r="T1230" i="36"/>
  <c r="AJ1230" i="36"/>
  <c r="AZ1230" i="36"/>
  <c r="V1230" i="36"/>
  <c r="AL1230" i="36"/>
  <c r="BB1230" i="36"/>
  <c r="BC1230" i="36" s="1"/>
  <c r="X1226" i="36"/>
  <c r="AN1226" i="36"/>
  <c r="J1226" i="36"/>
  <c r="Z1226" i="36"/>
  <c r="AP1226" i="36"/>
  <c r="H1226" i="36"/>
  <c r="L1226" i="36"/>
  <c r="AB1226" i="36"/>
  <c r="AR1226" i="36"/>
  <c r="N1226" i="36"/>
  <c r="AD1226" i="36"/>
  <c r="AT1226" i="36"/>
  <c r="P1226" i="36"/>
  <c r="AF1226" i="36"/>
  <c r="AV1226" i="36"/>
  <c r="R1226" i="36"/>
  <c r="AH1226" i="36"/>
  <c r="AX1226" i="36"/>
  <c r="T1226" i="36"/>
  <c r="AJ1226" i="36"/>
  <c r="AZ1226" i="36"/>
  <c r="V1226" i="36"/>
  <c r="AL1226" i="36"/>
  <c r="BB1226" i="36"/>
  <c r="BC1226" i="36" s="1"/>
  <c r="N991" i="36"/>
  <c r="AD991" i="36"/>
  <c r="AT991" i="36"/>
  <c r="P991" i="36"/>
  <c r="AF991" i="36"/>
  <c r="AV991" i="36"/>
  <c r="R991" i="36"/>
  <c r="AH991" i="36"/>
  <c r="AX991" i="36"/>
  <c r="T991" i="36"/>
  <c r="AJ991" i="36"/>
  <c r="AZ991" i="36"/>
  <c r="V991" i="36"/>
  <c r="AL991" i="36"/>
  <c r="BB991" i="36"/>
  <c r="BC991" i="36" s="1"/>
  <c r="X991" i="36"/>
  <c r="AN991" i="36"/>
  <c r="H991" i="36"/>
  <c r="J991" i="36"/>
  <c r="Z991" i="36"/>
  <c r="AP991" i="36"/>
  <c r="L991" i="36"/>
  <c r="AB991" i="36"/>
  <c r="AR991" i="36"/>
  <c r="AV869" i="36"/>
  <c r="X869" i="36"/>
  <c r="AZ869" i="36"/>
  <c r="AX869" i="36"/>
  <c r="AH869" i="36"/>
  <c r="H869" i="36"/>
  <c r="L869" i="36"/>
  <c r="AN869" i="36"/>
  <c r="T869" i="36"/>
  <c r="AP869" i="36"/>
  <c r="BB869" i="36"/>
  <c r="BC869" i="36" s="1"/>
  <c r="AL869" i="36"/>
  <c r="P869" i="36"/>
  <c r="AB869" i="36"/>
  <c r="AJ869" i="36"/>
  <c r="N869" i="36"/>
  <c r="Z869" i="36"/>
  <c r="AD869" i="36"/>
  <c r="AF869" i="36"/>
  <c r="AR869" i="36"/>
  <c r="J869" i="36"/>
  <c r="V869" i="36"/>
  <c r="AT869" i="36"/>
  <c r="R869" i="36"/>
  <c r="AN855" i="36"/>
  <c r="AZ855" i="36"/>
  <c r="AB855" i="36"/>
  <c r="AP855" i="36"/>
  <c r="Z855" i="36"/>
  <c r="AH855" i="36"/>
  <c r="J855" i="36"/>
  <c r="P855" i="36"/>
  <c r="AR855" i="36"/>
  <c r="AT855" i="36"/>
  <c r="AD855" i="36"/>
  <c r="AL855" i="36"/>
  <c r="T855" i="36"/>
  <c r="AF855" i="36"/>
  <c r="L855" i="36"/>
  <c r="R855" i="36"/>
  <c r="BB855" i="36"/>
  <c r="BC855" i="36" s="1"/>
  <c r="H855" i="36"/>
  <c r="X855" i="36"/>
  <c r="AJ855" i="36"/>
  <c r="AV855" i="36"/>
  <c r="V855" i="36"/>
  <c r="AX855" i="36"/>
  <c r="N855" i="36"/>
  <c r="T819" i="36"/>
  <c r="AJ819" i="36"/>
  <c r="AZ819" i="36"/>
  <c r="J819" i="36"/>
  <c r="AL819" i="36"/>
  <c r="R819" i="36"/>
  <c r="X819" i="36"/>
  <c r="AN819" i="36"/>
  <c r="N819" i="36"/>
  <c r="Z819" i="36"/>
  <c r="BB819" i="36"/>
  <c r="BC819" i="36" s="1"/>
  <c r="H819" i="36"/>
  <c r="L819" i="36"/>
  <c r="AB819" i="36"/>
  <c r="AR819" i="36"/>
  <c r="AD819" i="36"/>
  <c r="AP819" i="36"/>
  <c r="AH819" i="36"/>
  <c r="P819" i="36"/>
  <c r="AF819" i="36"/>
  <c r="AV819" i="36"/>
  <c r="AT819" i="36"/>
  <c r="V819" i="36"/>
  <c r="AX819" i="36"/>
  <c r="X794" i="36"/>
  <c r="AN794" i="36"/>
  <c r="V794" i="36"/>
  <c r="AH794" i="36"/>
  <c r="AT794" i="36"/>
  <c r="H794" i="36"/>
  <c r="L794" i="36"/>
  <c r="AB794" i="36"/>
  <c r="AR794" i="36"/>
  <c r="AL794" i="36"/>
  <c r="AX794" i="36"/>
  <c r="J794" i="36"/>
  <c r="P794" i="36"/>
  <c r="AF794" i="36"/>
  <c r="AV794" i="36"/>
  <c r="BB794" i="36"/>
  <c r="BC794" i="36" s="1"/>
  <c r="N794" i="36"/>
  <c r="Z794" i="36"/>
  <c r="T794" i="36"/>
  <c r="AJ794" i="36"/>
  <c r="AZ794" i="36"/>
  <c r="R794" i="36"/>
  <c r="AD794" i="36"/>
  <c r="AP794" i="36"/>
  <c r="X786" i="36"/>
  <c r="AN786" i="36"/>
  <c r="V786" i="36"/>
  <c r="AH786" i="36"/>
  <c r="AT786" i="36"/>
  <c r="H786" i="36"/>
  <c r="L786" i="36"/>
  <c r="AB786" i="36"/>
  <c r="AR786" i="36"/>
  <c r="AL786" i="36"/>
  <c r="AX786" i="36"/>
  <c r="AP786" i="36"/>
  <c r="P786" i="36"/>
  <c r="AF786" i="36"/>
  <c r="AV786" i="36"/>
  <c r="BB786" i="36"/>
  <c r="BC786" i="36" s="1"/>
  <c r="N786" i="36"/>
  <c r="J786" i="36"/>
  <c r="T786" i="36"/>
  <c r="AJ786" i="36"/>
  <c r="AZ786" i="36"/>
  <c r="R786" i="36"/>
  <c r="AD786" i="36"/>
  <c r="Z786" i="36"/>
  <c r="X778" i="36"/>
  <c r="AN778" i="36"/>
  <c r="V778" i="36"/>
  <c r="AH778" i="36"/>
  <c r="AT778" i="36"/>
  <c r="H778" i="36"/>
  <c r="L778" i="36"/>
  <c r="AB778" i="36"/>
  <c r="AR778" i="36"/>
  <c r="AL778" i="36"/>
  <c r="AX778" i="36"/>
  <c r="Z778" i="36"/>
  <c r="P778" i="36"/>
  <c r="AF778" i="36"/>
  <c r="AV778" i="36"/>
  <c r="BB778" i="36"/>
  <c r="BC778" i="36" s="1"/>
  <c r="N778" i="36"/>
  <c r="AP778" i="36"/>
  <c r="T778" i="36"/>
  <c r="AJ778" i="36"/>
  <c r="AZ778" i="36"/>
  <c r="R778" i="36"/>
  <c r="AD778" i="36"/>
  <c r="J778" i="36"/>
  <c r="X770" i="36"/>
  <c r="AN770" i="36"/>
  <c r="V770" i="36"/>
  <c r="AH770" i="36"/>
  <c r="AT770" i="36"/>
  <c r="H770" i="36"/>
  <c r="L770" i="36"/>
  <c r="AB770" i="36"/>
  <c r="AR770" i="36"/>
  <c r="AL770" i="36"/>
  <c r="AX770" i="36"/>
  <c r="J770" i="36"/>
  <c r="P770" i="36"/>
  <c r="AF770" i="36"/>
  <c r="AV770" i="36"/>
  <c r="BB770" i="36"/>
  <c r="BC770" i="36" s="1"/>
  <c r="N770" i="36"/>
  <c r="Z770" i="36"/>
  <c r="T770" i="36"/>
  <c r="AJ770" i="36"/>
  <c r="AZ770" i="36"/>
  <c r="R770" i="36"/>
  <c r="AD770" i="36"/>
  <c r="AP770" i="36"/>
  <c r="X762" i="36"/>
  <c r="AN762" i="36"/>
  <c r="J762" i="36"/>
  <c r="AL762" i="36"/>
  <c r="AX762" i="36"/>
  <c r="H762" i="36"/>
  <c r="L762" i="36"/>
  <c r="AB762" i="36"/>
  <c r="AR762" i="36"/>
  <c r="Z762" i="36"/>
  <c r="BB762" i="36"/>
  <c r="BC762" i="36" s="1"/>
  <c r="N762" i="36"/>
  <c r="P762" i="36"/>
  <c r="AF762" i="36"/>
  <c r="AV762" i="36"/>
  <c r="AP762" i="36"/>
  <c r="R762" i="36"/>
  <c r="AD762" i="36"/>
  <c r="T762" i="36"/>
  <c r="AJ762" i="36"/>
  <c r="AZ762" i="36"/>
  <c r="V762" i="36"/>
  <c r="AH762" i="36"/>
  <c r="AT762" i="36"/>
  <c r="X754" i="36"/>
  <c r="AN754" i="36"/>
  <c r="J754" i="36"/>
  <c r="Z754" i="36"/>
  <c r="AP754" i="36"/>
  <c r="H754" i="36"/>
  <c r="L754" i="36"/>
  <c r="AB754" i="36"/>
  <c r="AR754" i="36"/>
  <c r="N754" i="36"/>
  <c r="AD754" i="36"/>
  <c r="AT754" i="36"/>
  <c r="P754" i="36"/>
  <c r="AF754" i="36"/>
  <c r="AV754" i="36"/>
  <c r="R754" i="36"/>
  <c r="AH754" i="36"/>
  <c r="AX754" i="36"/>
  <c r="T754" i="36"/>
  <c r="AJ754" i="36"/>
  <c r="AZ754" i="36"/>
  <c r="V754" i="36"/>
  <c r="AL754" i="36"/>
  <c r="BB754" i="36"/>
  <c r="BC754" i="36" s="1"/>
  <c r="X746" i="36"/>
  <c r="AN746" i="36"/>
  <c r="J746" i="36"/>
  <c r="Z746" i="36"/>
  <c r="AP746" i="36"/>
  <c r="H746" i="36"/>
  <c r="L746" i="36"/>
  <c r="AB746" i="36"/>
  <c r="AR746" i="36"/>
  <c r="N746" i="36"/>
  <c r="AD746" i="36"/>
  <c r="AT746" i="36"/>
  <c r="P746" i="36"/>
  <c r="AF746" i="36"/>
  <c r="AV746" i="36"/>
  <c r="R746" i="36"/>
  <c r="AH746" i="36"/>
  <c r="AX746" i="36"/>
  <c r="T746" i="36"/>
  <c r="AJ746" i="36"/>
  <c r="AZ746" i="36"/>
  <c r="V746" i="36"/>
  <c r="AL746" i="36"/>
  <c r="BB746" i="36"/>
  <c r="BC746" i="36" s="1"/>
  <c r="X738" i="36"/>
  <c r="AN738" i="36"/>
  <c r="J738" i="36"/>
  <c r="Z738" i="36"/>
  <c r="AP738" i="36"/>
  <c r="H738" i="36"/>
  <c r="L738" i="36"/>
  <c r="AB738" i="36"/>
  <c r="AR738" i="36"/>
  <c r="N738" i="36"/>
  <c r="AD738" i="36"/>
  <c r="AT738" i="36"/>
  <c r="P738" i="36"/>
  <c r="AF738" i="36"/>
  <c r="AV738" i="36"/>
  <c r="R738" i="36"/>
  <c r="AH738" i="36"/>
  <c r="AX738" i="36"/>
  <c r="T738" i="36"/>
  <c r="AJ738" i="36"/>
  <c r="AZ738" i="36"/>
  <c r="V738" i="36"/>
  <c r="AL738" i="36"/>
  <c r="BB738" i="36"/>
  <c r="BC738" i="36" s="1"/>
  <c r="X730" i="36"/>
  <c r="AN730" i="36"/>
  <c r="J730" i="36"/>
  <c r="Z730" i="36"/>
  <c r="AP730" i="36"/>
  <c r="H730" i="36"/>
  <c r="L730" i="36"/>
  <c r="AB730" i="36"/>
  <c r="AR730" i="36"/>
  <c r="N730" i="36"/>
  <c r="AD730" i="36"/>
  <c r="AT730" i="36"/>
  <c r="P730" i="36"/>
  <c r="AF730" i="36"/>
  <c r="AV730" i="36"/>
  <c r="R730" i="36"/>
  <c r="AH730" i="36"/>
  <c r="AX730" i="36"/>
  <c r="T730" i="36"/>
  <c r="AJ730" i="36"/>
  <c r="AZ730" i="36"/>
  <c r="V730" i="36"/>
  <c r="AL730" i="36"/>
  <c r="BB730" i="36"/>
  <c r="BC730" i="36" s="1"/>
  <c r="X722" i="36"/>
  <c r="AN722" i="36"/>
  <c r="J722" i="36"/>
  <c r="Z722" i="36"/>
  <c r="AP722" i="36"/>
  <c r="H722" i="36"/>
  <c r="L722" i="36"/>
  <c r="AB722" i="36"/>
  <c r="AR722" i="36"/>
  <c r="N722" i="36"/>
  <c r="AD722" i="36"/>
  <c r="AT722" i="36"/>
  <c r="P722" i="36"/>
  <c r="AF722" i="36"/>
  <c r="AV722" i="36"/>
  <c r="R722" i="36"/>
  <c r="AH722" i="36"/>
  <c r="AX722" i="36"/>
  <c r="T722" i="36"/>
  <c r="AJ722" i="36"/>
  <c r="AZ722" i="36"/>
  <c r="V722" i="36"/>
  <c r="AL722" i="36"/>
  <c r="BB722" i="36"/>
  <c r="BC722" i="36" s="1"/>
  <c r="X714" i="36"/>
  <c r="AN714" i="36"/>
  <c r="J714" i="36"/>
  <c r="Z714" i="36"/>
  <c r="AP714" i="36"/>
  <c r="H714" i="36"/>
  <c r="L714" i="36"/>
  <c r="AB714" i="36"/>
  <c r="AR714" i="36"/>
  <c r="N714" i="36"/>
  <c r="AD714" i="36"/>
  <c r="AT714" i="36"/>
  <c r="P714" i="36"/>
  <c r="AF714" i="36"/>
  <c r="AV714" i="36"/>
  <c r="R714" i="36"/>
  <c r="AH714" i="36"/>
  <c r="AX714" i="36"/>
  <c r="T714" i="36"/>
  <c r="AJ714" i="36"/>
  <c r="AZ714" i="36"/>
  <c r="V714" i="36"/>
  <c r="AL714" i="36"/>
  <c r="BB714" i="36"/>
  <c r="BC714" i="36" s="1"/>
  <c r="AZ706" i="36"/>
  <c r="BB706" i="36"/>
  <c r="BC706" i="36" s="1"/>
  <c r="AL706" i="36"/>
  <c r="AF706" i="36"/>
  <c r="Z706" i="36"/>
  <c r="H706" i="36"/>
  <c r="L706" i="36"/>
  <c r="J706" i="36"/>
  <c r="R706" i="36"/>
  <c r="AX706" i="36"/>
  <c r="AD706" i="36"/>
  <c r="X706" i="36"/>
  <c r="AR706" i="36"/>
  <c r="AB706" i="36"/>
  <c r="P706" i="36"/>
  <c r="AV706" i="36"/>
  <c r="AP706" i="36"/>
  <c r="N706" i="36"/>
  <c r="T706" i="36"/>
  <c r="AJ706" i="36"/>
  <c r="AT706" i="36"/>
  <c r="AN706" i="36"/>
  <c r="AH706" i="36"/>
  <c r="V706" i="36"/>
  <c r="J698" i="36"/>
  <c r="AZ698" i="36"/>
  <c r="AF698" i="36"/>
  <c r="AP698" i="36"/>
  <c r="AH698" i="36"/>
  <c r="AV698" i="36"/>
  <c r="AN698" i="36"/>
  <c r="T698" i="36"/>
  <c r="AL698" i="36"/>
  <c r="X698" i="36"/>
  <c r="BB698" i="36"/>
  <c r="BC698" i="36" s="1"/>
  <c r="Z698" i="36"/>
  <c r="AT698" i="36"/>
  <c r="AX698" i="36"/>
  <c r="AR698" i="36"/>
  <c r="AD698" i="36"/>
  <c r="V698" i="36"/>
  <c r="P698" i="36"/>
  <c r="N698" i="36"/>
  <c r="R698" i="36"/>
  <c r="L698" i="36"/>
  <c r="AJ698" i="36"/>
  <c r="H698" i="36"/>
  <c r="AB698" i="36"/>
  <c r="P686" i="36"/>
  <c r="AF686" i="36"/>
  <c r="AV686" i="36"/>
  <c r="R686" i="36"/>
  <c r="AH686" i="36"/>
  <c r="AX686" i="36"/>
  <c r="T686" i="36"/>
  <c r="AJ686" i="36"/>
  <c r="AZ686" i="36"/>
  <c r="V686" i="36"/>
  <c r="AL686" i="36"/>
  <c r="BB686" i="36"/>
  <c r="BC686" i="36" s="1"/>
  <c r="X686" i="36"/>
  <c r="AN686" i="36"/>
  <c r="J686" i="36"/>
  <c r="Z686" i="36"/>
  <c r="AP686" i="36"/>
  <c r="H686" i="36"/>
  <c r="L686" i="36"/>
  <c r="AB686" i="36"/>
  <c r="AR686" i="36"/>
  <c r="N686" i="36"/>
  <c r="AD686" i="36"/>
  <c r="AT686" i="36"/>
  <c r="AN678" i="36"/>
  <c r="AZ678" i="36"/>
  <c r="L678" i="36"/>
  <c r="V678" i="36"/>
  <c r="AT678" i="36"/>
  <c r="AX678" i="36"/>
  <c r="J678" i="36"/>
  <c r="P678" i="36"/>
  <c r="AB678" i="36"/>
  <c r="AP678" i="36"/>
  <c r="BB678" i="36"/>
  <c r="BC678" i="36" s="1"/>
  <c r="AL678" i="36"/>
  <c r="T678" i="36"/>
  <c r="AF678" i="36"/>
  <c r="AR678" i="36"/>
  <c r="R678" i="36"/>
  <c r="AD678" i="36"/>
  <c r="N678" i="36"/>
  <c r="X678" i="36"/>
  <c r="AJ678" i="36"/>
  <c r="AV678" i="36"/>
  <c r="AH678" i="36"/>
  <c r="Z678" i="36"/>
  <c r="H678" i="36"/>
  <c r="X670" i="36"/>
  <c r="L670" i="36"/>
  <c r="J670" i="36"/>
  <c r="R670" i="36"/>
  <c r="Z670" i="36"/>
  <c r="AL670" i="36"/>
  <c r="AN670" i="36"/>
  <c r="AZ670" i="36"/>
  <c r="T670" i="36"/>
  <c r="N670" i="36"/>
  <c r="AH670" i="36"/>
  <c r="AP670" i="36"/>
  <c r="P670" i="36"/>
  <c r="AJ670" i="36"/>
  <c r="AF670" i="36"/>
  <c r="BB670" i="36"/>
  <c r="BC670" i="36" s="1"/>
  <c r="AT670" i="36"/>
  <c r="H670" i="36"/>
  <c r="AB670" i="36"/>
  <c r="AV670" i="36"/>
  <c r="AR670" i="36"/>
  <c r="AX670" i="36"/>
  <c r="V670" i="36"/>
  <c r="AD670" i="36"/>
  <c r="AN662" i="36"/>
  <c r="AV662" i="36"/>
  <c r="AB662" i="36"/>
  <c r="N662" i="36"/>
  <c r="AH662" i="36"/>
  <c r="H662" i="36"/>
  <c r="AR662" i="36"/>
  <c r="AZ662" i="36"/>
  <c r="AF662" i="36"/>
  <c r="T662" i="36"/>
  <c r="L662" i="36"/>
  <c r="AT662" i="36"/>
  <c r="J662" i="36"/>
  <c r="R662" i="36"/>
  <c r="Z662" i="36"/>
  <c r="X662" i="36"/>
  <c r="AX662" i="36"/>
  <c r="AL662" i="36"/>
  <c r="V662" i="36"/>
  <c r="AJ662" i="36"/>
  <c r="AP662" i="36"/>
  <c r="P662" i="36"/>
  <c r="AD662" i="36"/>
  <c r="BB662" i="36"/>
  <c r="BC662" i="36" s="1"/>
  <c r="V650" i="36"/>
  <c r="AL650" i="36"/>
  <c r="AJ650" i="36"/>
  <c r="AT650" i="36"/>
  <c r="T650" i="36"/>
  <c r="H650" i="36"/>
  <c r="AX650" i="36"/>
  <c r="BB650" i="36"/>
  <c r="BC650" i="36" s="1"/>
  <c r="AZ650" i="36"/>
  <c r="AP650" i="36"/>
  <c r="AF650" i="36"/>
  <c r="AN650" i="36"/>
  <c r="Z650" i="36"/>
  <c r="L650" i="36"/>
  <c r="AV650" i="36"/>
  <c r="AR650" i="36"/>
  <c r="X650" i="36"/>
  <c r="J650" i="36"/>
  <c r="R650" i="36"/>
  <c r="P650" i="36"/>
  <c r="AB650" i="36"/>
  <c r="N650" i="36"/>
  <c r="AH650" i="36"/>
  <c r="AD650" i="36"/>
  <c r="R594" i="36"/>
  <c r="AH594" i="36"/>
  <c r="AX594" i="36"/>
  <c r="T594" i="36"/>
  <c r="AJ594" i="36"/>
  <c r="AZ594" i="36"/>
  <c r="V594" i="36"/>
  <c r="AL594" i="36"/>
  <c r="BB594" i="36"/>
  <c r="BC594" i="36" s="1"/>
  <c r="X594" i="36"/>
  <c r="AN594" i="36"/>
  <c r="H594" i="36"/>
  <c r="J594" i="36"/>
  <c r="Z594" i="36"/>
  <c r="AP594" i="36"/>
  <c r="L594" i="36"/>
  <c r="AB594" i="36"/>
  <c r="AR594" i="36"/>
  <c r="N594" i="36"/>
  <c r="AD594" i="36"/>
  <c r="AT594" i="36"/>
  <c r="P594" i="36"/>
  <c r="AF594" i="36"/>
  <c r="AV594" i="36"/>
  <c r="R586" i="36"/>
  <c r="AH586" i="36"/>
  <c r="AX586" i="36"/>
  <c r="T586" i="36"/>
  <c r="AJ586" i="36"/>
  <c r="AZ586" i="36"/>
  <c r="V586" i="36"/>
  <c r="AL586" i="36"/>
  <c r="BB586" i="36"/>
  <c r="BC586" i="36" s="1"/>
  <c r="X586" i="36"/>
  <c r="AN586" i="36"/>
  <c r="H586" i="36"/>
  <c r="J586" i="36"/>
  <c r="Z586" i="36"/>
  <c r="AP586" i="36"/>
  <c r="L586" i="36"/>
  <c r="AB586" i="36"/>
  <c r="AR586" i="36"/>
  <c r="N586" i="36"/>
  <c r="AD586" i="36"/>
  <c r="AT586" i="36"/>
  <c r="P586" i="36"/>
  <c r="AF586" i="36"/>
  <c r="AV586" i="36"/>
  <c r="R578" i="36"/>
  <c r="AH578" i="36"/>
  <c r="AX578" i="36"/>
  <c r="T578" i="36"/>
  <c r="AJ578" i="36"/>
  <c r="AZ578" i="36"/>
  <c r="V578" i="36"/>
  <c r="AL578" i="36"/>
  <c r="BB578" i="36"/>
  <c r="BC578" i="36" s="1"/>
  <c r="X578" i="36"/>
  <c r="AN578" i="36"/>
  <c r="H578" i="36"/>
  <c r="J578" i="36"/>
  <c r="Z578" i="36"/>
  <c r="AP578" i="36"/>
  <c r="L578" i="36"/>
  <c r="AB578" i="36"/>
  <c r="AR578" i="36"/>
  <c r="N578" i="36"/>
  <c r="AD578" i="36"/>
  <c r="AT578" i="36"/>
  <c r="P578" i="36"/>
  <c r="AF578" i="36"/>
  <c r="AV578" i="36"/>
  <c r="R570" i="36"/>
  <c r="AH570" i="36"/>
  <c r="AX570" i="36"/>
  <c r="T570" i="36"/>
  <c r="AJ570" i="36"/>
  <c r="AZ570" i="36"/>
  <c r="V570" i="36"/>
  <c r="AL570" i="36"/>
  <c r="BB570" i="36"/>
  <c r="BC570" i="36" s="1"/>
  <c r="X570" i="36"/>
  <c r="AN570" i="36"/>
  <c r="H570" i="36"/>
  <c r="J570" i="36"/>
  <c r="Z570" i="36"/>
  <c r="AP570" i="36"/>
  <c r="L570" i="36"/>
  <c r="AB570" i="36"/>
  <c r="AR570" i="36"/>
  <c r="N570" i="36"/>
  <c r="AD570" i="36"/>
  <c r="AT570" i="36"/>
  <c r="P570" i="36"/>
  <c r="AF570" i="36"/>
  <c r="AV570" i="36"/>
  <c r="R562" i="36"/>
  <c r="AH562" i="36"/>
  <c r="AX562" i="36"/>
  <c r="T562" i="36"/>
  <c r="AJ562" i="36"/>
  <c r="AZ562" i="36"/>
  <c r="V562" i="36"/>
  <c r="AL562" i="36"/>
  <c r="BB562" i="36"/>
  <c r="BC562" i="36" s="1"/>
  <c r="X562" i="36"/>
  <c r="AN562" i="36"/>
  <c r="H562" i="36"/>
  <c r="J562" i="36"/>
  <c r="Z562" i="36"/>
  <c r="AP562" i="36"/>
  <c r="L562" i="36"/>
  <c r="AB562" i="36"/>
  <c r="AR562" i="36"/>
  <c r="N562" i="36"/>
  <c r="AD562" i="36"/>
  <c r="AT562" i="36"/>
  <c r="P562" i="36"/>
  <c r="AF562" i="36"/>
  <c r="AV562" i="36"/>
  <c r="R554" i="36"/>
  <c r="AH554" i="36"/>
  <c r="AX554" i="36"/>
  <c r="T554" i="36"/>
  <c r="AJ554" i="36"/>
  <c r="AZ554" i="36"/>
  <c r="V554" i="36"/>
  <c r="AL554" i="36"/>
  <c r="BB554" i="36"/>
  <c r="BC554" i="36" s="1"/>
  <c r="X554" i="36"/>
  <c r="AN554" i="36"/>
  <c r="H554" i="36"/>
  <c r="J554" i="36"/>
  <c r="Z554" i="36"/>
  <c r="AP554" i="36"/>
  <c r="L554" i="36"/>
  <c r="AB554" i="36"/>
  <c r="AR554" i="36"/>
  <c r="N554" i="36"/>
  <c r="AD554" i="36"/>
  <c r="AT554" i="36"/>
  <c r="P554" i="36"/>
  <c r="AF554" i="36"/>
  <c r="AV554" i="36"/>
  <c r="R546" i="36"/>
  <c r="AH546" i="36"/>
  <c r="AX546" i="36"/>
  <c r="T546" i="36"/>
  <c r="AJ546" i="36"/>
  <c r="AZ546" i="36"/>
  <c r="V546" i="36"/>
  <c r="AL546" i="36"/>
  <c r="BB546" i="36"/>
  <c r="BC546" i="36" s="1"/>
  <c r="X546" i="36"/>
  <c r="AN546" i="36"/>
  <c r="H546" i="36"/>
  <c r="J546" i="36"/>
  <c r="Z546" i="36"/>
  <c r="AP546" i="36"/>
  <c r="L546" i="36"/>
  <c r="AB546" i="36"/>
  <c r="AR546" i="36"/>
  <c r="N546" i="36"/>
  <c r="AD546" i="36"/>
  <c r="AT546" i="36"/>
  <c r="P546" i="36"/>
  <c r="AF546" i="36"/>
  <c r="AV546" i="36"/>
  <c r="R538" i="36"/>
  <c r="AH538" i="36"/>
  <c r="AX538" i="36"/>
  <c r="T538" i="36"/>
  <c r="AJ538" i="36"/>
  <c r="AZ538" i="36"/>
  <c r="V538" i="36"/>
  <c r="AL538" i="36"/>
  <c r="BB538" i="36"/>
  <c r="BC538" i="36" s="1"/>
  <c r="X538" i="36"/>
  <c r="AN538" i="36"/>
  <c r="H538" i="36"/>
  <c r="J538" i="36"/>
  <c r="Z538" i="36"/>
  <c r="AP538" i="36"/>
  <c r="L538" i="36"/>
  <c r="AB538" i="36"/>
  <c r="AR538" i="36"/>
  <c r="N538" i="36"/>
  <c r="AD538" i="36"/>
  <c r="AT538" i="36"/>
  <c r="P538" i="36"/>
  <c r="AF538" i="36"/>
  <c r="AV538" i="36"/>
  <c r="R530" i="36"/>
  <c r="AH530" i="36"/>
  <c r="AX530" i="36"/>
  <c r="T530" i="36"/>
  <c r="AJ530" i="36"/>
  <c r="AZ530" i="36"/>
  <c r="V530" i="36"/>
  <c r="AL530" i="36"/>
  <c r="BB530" i="36"/>
  <c r="BC530" i="36" s="1"/>
  <c r="X530" i="36"/>
  <c r="AN530" i="36"/>
  <c r="H530" i="36"/>
  <c r="J530" i="36"/>
  <c r="Z530" i="36"/>
  <c r="AP530" i="36"/>
  <c r="L530" i="36"/>
  <c r="AB530" i="36"/>
  <c r="AR530" i="36"/>
  <c r="N530" i="36"/>
  <c r="AD530" i="36"/>
  <c r="AT530" i="36"/>
  <c r="P530" i="36"/>
  <c r="AF530" i="36"/>
  <c r="AV530" i="36"/>
  <c r="R522" i="36"/>
  <c r="AH522" i="36"/>
  <c r="AX522" i="36"/>
  <c r="T522" i="36"/>
  <c r="AJ522" i="36"/>
  <c r="AZ522" i="36"/>
  <c r="V522" i="36"/>
  <c r="AL522" i="36"/>
  <c r="BB522" i="36"/>
  <c r="BC522" i="36" s="1"/>
  <c r="X522" i="36"/>
  <c r="AN522" i="36"/>
  <c r="H522" i="36"/>
  <c r="J522" i="36"/>
  <c r="Z522" i="36"/>
  <c r="AP522" i="36"/>
  <c r="L522" i="36"/>
  <c r="AB522" i="36"/>
  <c r="AR522" i="36"/>
  <c r="N522" i="36"/>
  <c r="AD522" i="36"/>
  <c r="AT522" i="36"/>
  <c r="P522" i="36"/>
  <c r="AF522" i="36"/>
  <c r="AV522" i="36"/>
  <c r="R514" i="36"/>
  <c r="AH514" i="36"/>
  <c r="AX514" i="36"/>
  <c r="T514" i="36"/>
  <c r="AJ514" i="36"/>
  <c r="AZ514" i="36"/>
  <c r="V514" i="36"/>
  <c r="AL514" i="36"/>
  <c r="BB514" i="36"/>
  <c r="BC514" i="36" s="1"/>
  <c r="X514" i="36"/>
  <c r="AN514" i="36"/>
  <c r="H514" i="36"/>
  <c r="J514" i="36"/>
  <c r="Z514" i="36"/>
  <c r="AP514" i="36"/>
  <c r="L514" i="36"/>
  <c r="AB514" i="36"/>
  <c r="AR514" i="36"/>
  <c r="N514" i="36"/>
  <c r="AD514" i="36"/>
  <c r="AT514" i="36"/>
  <c r="P514" i="36"/>
  <c r="AF514" i="36"/>
  <c r="AV514" i="36"/>
  <c r="R506" i="36"/>
  <c r="AH506" i="36"/>
  <c r="AX506" i="36"/>
  <c r="T506" i="36"/>
  <c r="AJ506" i="36"/>
  <c r="AZ506" i="36"/>
  <c r="V506" i="36"/>
  <c r="AL506" i="36"/>
  <c r="BB506" i="36"/>
  <c r="BC506" i="36" s="1"/>
  <c r="X506" i="36"/>
  <c r="AN506" i="36"/>
  <c r="H506" i="36"/>
  <c r="J506" i="36"/>
  <c r="Z506" i="36"/>
  <c r="AP506" i="36"/>
  <c r="L506" i="36"/>
  <c r="AB506" i="36"/>
  <c r="AR506" i="36"/>
  <c r="N506" i="36"/>
  <c r="AD506" i="36"/>
  <c r="AT506" i="36"/>
  <c r="P506" i="36"/>
  <c r="AF506" i="36"/>
  <c r="AV506" i="36"/>
  <c r="J813" i="36"/>
  <c r="Z813" i="36"/>
  <c r="AP813" i="36"/>
  <c r="P813" i="36"/>
  <c r="AB813" i="36"/>
  <c r="AJ813" i="36"/>
  <c r="N813" i="36"/>
  <c r="AD813" i="36"/>
  <c r="AT813" i="36"/>
  <c r="AF813" i="36"/>
  <c r="AR813" i="36"/>
  <c r="AZ813" i="36"/>
  <c r="R813" i="36"/>
  <c r="AH813" i="36"/>
  <c r="AX813" i="36"/>
  <c r="AV813" i="36"/>
  <c r="X813" i="36"/>
  <c r="T813" i="36"/>
  <c r="V813" i="36"/>
  <c r="AL813" i="36"/>
  <c r="BB813" i="36"/>
  <c r="BC813" i="36" s="1"/>
  <c r="L813" i="36"/>
  <c r="AN813" i="36"/>
  <c r="H813" i="36"/>
  <c r="N496" i="36"/>
  <c r="BB496" i="36"/>
  <c r="BC496" i="36" s="1"/>
  <c r="AJ496" i="36"/>
  <c r="P496" i="36"/>
  <c r="AV496" i="36"/>
  <c r="AB496" i="36"/>
  <c r="AT496" i="36"/>
  <c r="AD496" i="36"/>
  <c r="AF496" i="36"/>
  <c r="AN496" i="36"/>
  <c r="AH496" i="36"/>
  <c r="AZ496" i="36"/>
  <c r="J496" i="36"/>
  <c r="X496" i="36"/>
  <c r="AR496" i="36"/>
  <c r="Z496" i="36"/>
  <c r="T496" i="36"/>
  <c r="H496" i="36"/>
  <c r="AL496" i="36"/>
  <c r="V496" i="36"/>
  <c r="AX496" i="36"/>
  <c r="L496" i="36"/>
  <c r="R496" i="36"/>
  <c r="AP496" i="36"/>
  <c r="AR488" i="36"/>
  <c r="BB488" i="36"/>
  <c r="BC488" i="36" s="1"/>
  <c r="AF488" i="36"/>
  <c r="AX488" i="36"/>
  <c r="AZ488" i="36"/>
  <c r="AV488" i="36"/>
  <c r="L488" i="36"/>
  <c r="V488" i="36"/>
  <c r="AT488" i="36"/>
  <c r="R488" i="36"/>
  <c r="AL488" i="36"/>
  <c r="H488" i="36"/>
  <c r="J488" i="36"/>
  <c r="AH488" i="36"/>
  <c r="AJ488" i="36"/>
  <c r="N488" i="36"/>
  <c r="X488" i="36"/>
  <c r="T488" i="36"/>
  <c r="AD488" i="36"/>
  <c r="AN488" i="36"/>
  <c r="Z488" i="36"/>
  <c r="AB488" i="36"/>
  <c r="P488" i="36"/>
  <c r="AP488" i="36"/>
  <c r="X476" i="36"/>
  <c r="AN476" i="36"/>
  <c r="J476" i="36"/>
  <c r="AH476" i="36"/>
  <c r="AD476" i="36"/>
  <c r="L476" i="36"/>
  <c r="AB476" i="36"/>
  <c r="AR476" i="36"/>
  <c r="N476" i="36"/>
  <c r="AP476" i="36"/>
  <c r="AL476" i="36"/>
  <c r="H476" i="36"/>
  <c r="P476" i="36"/>
  <c r="AF476" i="36"/>
  <c r="AV476" i="36"/>
  <c r="V476" i="36"/>
  <c r="AX476" i="36"/>
  <c r="AT476" i="36"/>
  <c r="T476" i="36"/>
  <c r="AJ476" i="36"/>
  <c r="AZ476" i="36"/>
  <c r="Z476" i="36"/>
  <c r="R476" i="36"/>
  <c r="BB476" i="36"/>
  <c r="BC476" i="36" s="1"/>
  <c r="X468" i="36"/>
  <c r="AN468" i="36"/>
  <c r="Z468" i="36"/>
  <c r="AL468" i="36"/>
  <c r="N468" i="36"/>
  <c r="L468" i="36"/>
  <c r="AB468" i="36"/>
  <c r="AR468" i="36"/>
  <c r="AH468" i="36"/>
  <c r="AX468" i="36"/>
  <c r="R468" i="36"/>
  <c r="H468" i="36"/>
  <c r="P468" i="36"/>
  <c r="AF468" i="36"/>
  <c r="AV468" i="36"/>
  <c r="AT468" i="36"/>
  <c r="BB468" i="36"/>
  <c r="BC468" i="36" s="1"/>
  <c r="AD468" i="36"/>
  <c r="T468" i="36"/>
  <c r="AJ468" i="36"/>
  <c r="AZ468" i="36"/>
  <c r="V468" i="36"/>
  <c r="J468" i="36"/>
  <c r="AP468" i="36"/>
  <c r="X460" i="36"/>
  <c r="AN460" i="36"/>
  <c r="V460" i="36"/>
  <c r="AL460" i="36"/>
  <c r="J460" i="36"/>
  <c r="AT460" i="36"/>
  <c r="L460" i="36"/>
  <c r="AB460" i="36"/>
  <c r="AR460" i="36"/>
  <c r="AH460" i="36"/>
  <c r="AP460" i="36"/>
  <c r="N460" i="36"/>
  <c r="H460" i="36"/>
  <c r="P460" i="36"/>
  <c r="AF460" i="36"/>
  <c r="AV460" i="36"/>
  <c r="AX460" i="36"/>
  <c r="BB460" i="36"/>
  <c r="BC460" i="36" s="1"/>
  <c r="R460" i="36"/>
  <c r="T460" i="36"/>
  <c r="AJ460" i="36"/>
  <c r="AZ460" i="36"/>
  <c r="Z460" i="36"/>
  <c r="AD460" i="36"/>
  <c r="X452" i="36"/>
  <c r="AN452" i="36"/>
  <c r="J452" i="36"/>
  <c r="AH452" i="36"/>
  <c r="AL452" i="36"/>
  <c r="L452" i="36"/>
  <c r="AB452" i="36"/>
  <c r="AR452" i="36"/>
  <c r="N452" i="36"/>
  <c r="AT452" i="36"/>
  <c r="AX452" i="36"/>
  <c r="H452" i="36"/>
  <c r="P452" i="36"/>
  <c r="AF452" i="36"/>
  <c r="AV452" i="36"/>
  <c r="R452" i="36"/>
  <c r="BB452" i="36"/>
  <c r="BC452" i="36" s="1"/>
  <c r="V452" i="36"/>
  <c r="T452" i="36"/>
  <c r="AJ452" i="36"/>
  <c r="AZ452" i="36"/>
  <c r="Z452" i="36"/>
  <c r="AD452" i="36"/>
  <c r="AP452" i="36"/>
  <c r="X444" i="36"/>
  <c r="AN444" i="36"/>
  <c r="N444" i="36"/>
  <c r="BB444" i="36"/>
  <c r="BC444" i="36" s="1"/>
  <c r="AP444" i="36"/>
  <c r="L444" i="36"/>
  <c r="AB444" i="36"/>
  <c r="AR444" i="36"/>
  <c r="V444" i="36"/>
  <c r="J444" i="36"/>
  <c r="AX444" i="36"/>
  <c r="H444" i="36"/>
  <c r="P444" i="36"/>
  <c r="AF444" i="36"/>
  <c r="AV444" i="36"/>
  <c r="AD444" i="36"/>
  <c r="Z444" i="36"/>
  <c r="R444" i="36"/>
  <c r="T444" i="36"/>
  <c r="AJ444" i="36"/>
  <c r="AZ444" i="36"/>
  <c r="AT444" i="36"/>
  <c r="AH444" i="36"/>
  <c r="AL444" i="36"/>
  <c r="X436" i="36"/>
  <c r="AN436" i="36"/>
  <c r="J436" i="36"/>
  <c r="Z436" i="36"/>
  <c r="AP436" i="36"/>
  <c r="L436" i="36"/>
  <c r="AB436" i="36"/>
  <c r="AR436" i="36"/>
  <c r="N436" i="36"/>
  <c r="AD436" i="36"/>
  <c r="AT436" i="36"/>
  <c r="H436" i="36"/>
  <c r="P436" i="36"/>
  <c r="AF436" i="36"/>
  <c r="AV436" i="36"/>
  <c r="R436" i="36"/>
  <c r="AH436" i="36"/>
  <c r="AX436" i="36"/>
  <c r="T436" i="36"/>
  <c r="AJ436" i="36"/>
  <c r="AZ436" i="36"/>
  <c r="V436" i="36"/>
  <c r="AL436" i="36"/>
  <c r="BB436" i="36"/>
  <c r="BC436" i="36" s="1"/>
  <c r="X428" i="36"/>
  <c r="AN428" i="36"/>
  <c r="J428" i="36"/>
  <c r="Z428" i="36"/>
  <c r="AP428" i="36"/>
  <c r="L428" i="36"/>
  <c r="AB428" i="36"/>
  <c r="AR428" i="36"/>
  <c r="N428" i="36"/>
  <c r="AD428" i="36"/>
  <c r="AT428" i="36"/>
  <c r="H428" i="36"/>
  <c r="P428" i="36"/>
  <c r="AF428" i="36"/>
  <c r="AV428" i="36"/>
  <c r="R428" i="36"/>
  <c r="AH428" i="36"/>
  <c r="AX428" i="36"/>
  <c r="T428" i="36"/>
  <c r="AJ428" i="36"/>
  <c r="AZ428" i="36"/>
  <c r="V428" i="36"/>
  <c r="AL428" i="36"/>
  <c r="BB428" i="36"/>
  <c r="BC428" i="36" s="1"/>
  <c r="X420" i="36"/>
  <c r="AN420" i="36"/>
  <c r="N420" i="36"/>
  <c r="AD420" i="36"/>
  <c r="AT420" i="36"/>
  <c r="L420" i="36"/>
  <c r="AB420" i="36"/>
  <c r="AR420" i="36"/>
  <c r="R420" i="36"/>
  <c r="AH420" i="36"/>
  <c r="AX420" i="36"/>
  <c r="H420" i="36"/>
  <c r="P420" i="36"/>
  <c r="AF420" i="36"/>
  <c r="AV420" i="36"/>
  <c r="V420" i="36"/>
  <c r="AL420" i="36"/>
  <c r="BB420" i="36"/>
  <c r="BC420" i="36" s="1"/>
  <c r="T420" i="36"/>
  <c r="AJ420" i="36"/>
  <c r="AZ420" i="36"/>
  <c r="Z420" i="36"/>
  <c r="AP420" i="36"/>
  <c r="J420" i="36"/>
  <c r="X412" i="36"/>
  <c r="AN412" i="36"/>
  <c r="R412" i="36"/>
  <c r="AD412" i="36"/>
  <c r="AP412" i="36"/>
  <c r="L412" i="36"/>
  <c r="AB412" i="36"/>
  <c r="AR412" i="36"/>
  <c r="V412" i="36"/>
  <c r="AH412" i="36"/>
  <c r="AT412" i="36"/>
  <c r="H412" i="36"/>
  <c r="P412" i="36"/>
  <c r="AF412" i="36"/>
  <c r="AV412" i="36"/>
  <c r="AL412" i="36"/>
  <c r="AX412" i="36"/>
  <c r="J412" i="36"/>
  <c r="T412" i="36"/>
  <c r="AJ412" i="36"/>
  <c r="AZ412" i="36"/>
  <c r="BB412" i="36"/>
  <c r="BC412" i="36" s="1"/>
  <c r="N412" i="36"/>
  <c r="Z412" i="36"/>
  <c r="X404" i="36"/>
  <c r="AN404" i="36"/>
  <c r="V404" i="36"/>
  <c r="AH404" i="36"/>
  <c r="AT404" i="36"/>
  <c r="L404" i="36"/>
  <c r="AB404" i="36"/>
  <c r="AR404" i="36"/>
  <c r="J404" i="36"/>
  <c r="AL404" i="36"/>
  <c r="AX404" i="36"/>
  <c r="H404" i="36"/>
  <c r="P404" i="36"/>
  <c r="AF404" i="36"/>
  <c r="AV404" i="36"/>
  <c r="Z404" i="36"/>
  <c r="BB404" i="36"/>
  <c r="BC404" i="36" s="1"/>
  <c r="N404" i="36"/>
  <c r="T404" i="36"/>
  <c r="AJ404" i="36"/>
  <c r="AZ404" i="36"/>
  <c r="AP404" i="36"/>
  <c r="R404" i="36"/>
  <c r="AD404" i="36"/>
  <c r="X396" i="36"/>
  <c r="AN396" i="36"/>
  <c r="BC396" i="36"/>
  <c r="J396" i="36"/>
  <c r="AL396" i="36"/>
  <c r="AX396" i="36"/>
  <c r="L396" i="36"/>
  <c r="AB396" i="36"/>
  <c r="AR396" i="36"/>
  <c r="N396" i="36"/>
  <c r="Z396" i="36"/>
  <c r="BB396" i="36"/>
  <c r="H396" i="36"/>
  <c r="P396" i="36"/>
  <c r="AF396" i="36"/>
  <c r="AV396" i="36"/>
  <c r="AD396" i="36"/>
  <c r="AP396" i="36"/>
  <c r="R396" i="36"/>
  <c r="T396" i="36"/>
  <c r="AJ396" i="36"/>
  <c r="AZ396" i="36"/>
  <c r="AT396" i="36"/>
  <c r="V396" i="36"/>
  <c r="AH396" i="36"/>
  <c r="X388" i="36"/>
  <c r="AN388" i="36"/>
  <c r="N388" i="36"/>
  <c r="Z388" i="36"/>
  <c r="BB388" i="36"/>
  <c r="BC388" i="36" s="1"/>
  <c r="L388" i="36"/>
  <c r="AB388" i="36"/>
  <c r="AR388" i="36"/>
  <c r="R388" i="36"/>
  <c r="AD388" i="36"/>
  <c r="AP388" i="36"/>
  <c r="H388" i="36"/>
  <c r="P388" i="36"/>
  <c r="AF388" i="36"/>
  <c r="AV388" i="36"/>
  <c r="AH388" i="36"/>
  <c r="AT388" i="36"/>
  <c r="V388" i="36"/>
  <c r="T388" i="36"/>
  <c r="AJ388" i="36"/>
  <c r="AZ388" i="36"/>
  <c r="AX388" i="36"/>
  <c r="J388" i="36"/>
  <c r="AL388" i="36"/>
  <c r="X380" i="36"/>
  <c r="AN380" i="36"/>
  <c r="R380" i="36"/>
  <c r="AD380" i="36"/>
  <c r="AP380" i="36"/>
  <c r="L380" i="36"/>
  <c r="AB380" i="36"/>
  <c r="AR380" i="36"/>
  <c r="V380" i="36"/>
  <c r="AH380" i="36"/>
  <c r="AT380" i="36"/>
  <c r="H380" i="36"/>
  <c r="P380" i="36"/>
  <c r="AF380" i="36"/>
  <c r="AV380" i="36"/>
  <c r="AL380" i="36"/>
  <c r="AX380" i="36"/>
  <c r="J380" i="36"/>
  <c r="T380" i="36"/>
  <c r="AJ380" i="36"/>
  <c r="AZ380" i="36"/>
  <c r="BB380" i="36"/>
  <c r="BC380" i="36" s="1"/>
  <c r="N380" i="36"/>
  <c r="Z380" i="36"/>
  <c r="N372" i="36"/>
  <c r="AD372" i="36"/>
  <c r="AT372" i="36"/>
  <c r="AJ372" i="36"/>
  <c r="AV372" i="36"/>
  <c r="X372" i="36"/>
  <c r="R372" i="36"/>
  <c r="AH372" i="36"/>
  <c r="AX372" i="36"/>
  <c r="AZ372" i="36"/>
  <c r="L372" i="36"/>
  <c r="AN372" i="36"/>
  <c r="V372" i="36"/>
  <c r="AL372" i="36"/>
  <c r="BB372" i="36"/>
  <c r="BC372" i="36" s="1"/>
  <c r="P372" i="36"/>
  <c r="AB372" i="36"/>
  <c r="H372" i="36"/>
  <c r="J372" i="36"/>
  <c r="Z372" i="36"/>
  <c r="AP372" i="36"/>
  <c r="T372" i="36"/>
  <c r="AF372" i="36"/>
  <c r="AR372" i="36"/>
  <c r="N364" i="36"/>
  <c r="AD364" i="36"/>
  <c r="AT364" i="36"/>
  <c r="AB364" i="36"/>
  <c r="T364" i="36"/>
  <c r="AF364" i="36"/>
  <c r="R364" i="36"/>
  <c r="AH364" i="36"/>
  <c r="AX364" i="36"/>
  <c r="AR364" i="36"/>
  <c r="AJ364" i="36"/>
  <c r="AV364" i="36"/>
  <c r="V364" i="36"/>
  <c r="AL364" i="36"/>
  <c r="BB364" i="36"/>
  <c r="BC364" i="36" s="1"/>
  <c r="X364" i="36"/>
  <c r="AZ364" i="36"/>
  <c r="H364" i="36"/>
  <c r="J364" i="36"/>
  <c r="Z364" i="36"/>
  <c r="AP364" i="36"/>
  <c r="L364" i="36"/>
  <c r="AN364" i="36"/>
  <c r="P364" i="36"/>
  <c r="N356" i="36"/>
  <c r="AD356" i="36"/>
  <c r="AT356" i="36"/>
  <c r="AJ356" i="36"/>
  <c r="AV356" i="36"/>
  <c r="X356" i="36"/>
  <c r="R356" i="36"/>
  <c r="AH356" i="36"/>
  <c r="AX356" i="36"/>
  <c r="AZ356" i="36"/>
  <c r="L356" i="36"/>
  <c r="AN356" i="36"/>
  <c r="V356" i="36"/>
  <c r="AL356" i="36"/>
  <c r="BB356" i="36"/>
  <c r="BC356" i="36" s="1"/>
  <c r="P356" i="36"/>
  <c r="AB356" i="36"/>
  <c r="H356" i="36"/>
  <c r="J356" i="36"/>
  <c r="Z356" i="36"/>
  <c r="AP356" i="36"/>
  <c r="T356" i="36"/>
  <c r="AF356" i="36"/>
  <c r="AR356" i="36"/>
  <c r="N348" i="36"/>
  <c r="AD348" i="36"/>
  <c r="AT348" i="36"/>
  <c r="AB348" i="36"/>
  <c r="T348" i="36"/>
  <c r="AF348" i="36"/>
  <c r="R348" i="36"/>
  <c r="AH348" i="36"/>
  <c r="AX348" i="36"/>
  <c r="AR348" i="36"/>
  <c r="AJ348" i="36"/>
  <c r="AV348" i="36"/>
  <c r="V348" i="36"/>
  <c r="AL348" i="36"/>
  <c r="BB348" i="36"/>
  <c r="BC348" i="36" s="1"/>
  <c r="X348" i="36"/>
  <c r="AZ348" i="36"/>
  <c r="H348" i="36"/>
  <c r="J348" i="36"/>
  <c r="Z348" i="36"/>
  <c r="AP348" i="36"/>
  <c r="L348" i="36"/>
  <c r="AN348" i="36"/>
  <c r="P348" i="36"/>
  <c r="N340" i="36"/>
  <c r="AD340" i="36"/>
  <c r="AT340" i="36"/>
  <c r="AJ340" i="36"/>
  <c r="AV340" i="36"/>
  <c r="X340" i="36"/>
  <c r="R340" i="36"/>
  <c r="AH340" i="36"/>
  <c r="AX340" i="36"/>
  <c r="AZ340" i="36"/>
  <c r="L340" i="36"/>
  <c r="AN340" i="36"/>
  <c r="V340" i="36"/>
  <c r="AL340" i="36"/>
  <c r="BB340" i="36"/>
  <c r="BC340" i="36" s="1"/>
  <c r="P340" i="36"/>
  <c r="AB340" i="36"/>
  <c r="H340" i="36"/>
  <c r="J340" i="36"/>
  <c r="Z340" i="36"/>
  <c r="AP340" i="36"/>
  <c r="T340" i="36"/>
  <c r="AF340" i="36"/>
  <c r="AR340" i="36"/>
  <c r="N332" i="36"/>
  <c r="AD332" i="36"/>
  <c r="AT332" i="36"/>
  <c r="AB332" i="36"/>
  <c r="T332" i="36"/>
  <c r="AF332" i="36"/>
  <c r="R332" i="36"/>
  <c r="AH332" i="36"/>
  <c r="AX332" i="36"/>
  <c r="AR332" i="36"/>
  <c r="AJ332" i="36"/>
  <c r="AV332" i="36"/>
  <c r="V332" i="36"/>
  <c r="AL332" i="36"/>
  <c r="BB332" i="36"/>
  <c r="BC332" i="36" s="1"/>
  <c r="X332" i="36"/>
  <c r="AZ332" i="36"/>
  <c r="H332" i="36"/>
  <c r="J332" i="36"/>
  <c r="Z332" i="36"/>
  <c r="AP332" i="36"/>
  <c r="L332" i="36"/>
  <c r="AN332" i="36"/>
  <c r="P332" i="36"/>
  <c r="J320" i="36"/>
  <c r="Z320" i="36"/>
  <c r="AP320" i="36"/>
  <c r="L320" i="36"/>
  <c r="AB320" i="36"/>
  <c r="AR320" i="36"/>
  <c r="N320" i="36"/>
  <c r="AD320" i="36"/>
  <c r="AT320" i="36"/>
  <c r="P320" i="36"/>
  <c r="AF320" i="36"/>
  <c r="AV320" i="36"/>
  <c r="R320" i="36"/>
  <c r="AH320" i="36"/>
  <c r="AX320" i="36"/>
  <c r="T320" i="36"/>
  <c r="AJ320" i="36"/>
  <c r="AZ320" i="36"/>
  <c r="V320" i="36"/>
  <c r="AL320" i="36"/>
  <c r="BB320" i="36"/>
  <c r="BC320" i="36" s="1"/>
  <c r="X320" i="36"/>
  <c r="AN320" i="36"/>
  <c r="H320" i="36"/>
  <c r="J312" i="36"/>
  <c r="Z312" i="36"/>
  <c r="AP312" i="36"/>
  <c r="L312" i="36"/>
  <c r="AB312" i="36"/>
  <c r="AR312" i="36"/>
  <c r="N312" i="36"/>
  <c r="AD312" i="36"/>
  <c r="AT312" i="36"/>
  <c r="P312" i="36"/>
  <c r="AF312" i="36"/>
  <c r="AV312" i="36"/>
  <c r="R312" i="36"/>
  <c r="AH312" i="36"/>
  <c r="AX312" i="36"/>
  <c r="T312" i="36"/>
  <c r="AJ312" i="36"/>
  <c r="AZ312" i="36"/>
  <c r="V312" i="36"/>
  <c r="AL312" i="36"/>
  <c r="BB312" i="36"/>
  <c r="BC312" i="36" s="1"/>
  <c r="X312" i="36"/>
  <c r="AN312" i="36"/>
  <c r="H312" i="36"/>
  <c r="N304" i="36"/>
  <c r="AD304" i="36"/>
  <c r="AT304" i="36"/>
  <c r="P304" i="36"/>
  <c r="AF304" i="36"/>
  <c r="AV304" i="36"/>
  <c r="R304" i="36"/>
  <c r="AH304" i="36"/>
  <c r="AX304" i="36"/>
  <c r="T304" i="36"/>
  <c r="AJ304" i="36"/>
  <c r="AZ304" i="36"/>
  <c r="V304" i="36"/>
  <c r="AL304" i="36"/>
  <c r="BB304" i="36"/>
  <c r="BC304" i="36" s="1"/>
  <c r="X304" i="36"/>
  <c r="AN304" i="36"/>
  <c r="H304" i="36"/>
  <c r="J304" i="36"/>
  <c r="Z304" i="36"/>
  <c r="AP304" i="36"/>
  <c r="L304" i="36"/>
  <c r="AB304" i="36"/>
  <c r="AR304" i="36"/>
  <c r="N296" i="36"/>
  <c r="AD296" i="36"/>
  <c r="AT296" i="36"/>
  <c r="P296" i="36"/>
  <c r="AF296" i="36"/>
  <c r="AV296" i="36"/>
  <c r="R296" i="36"/>
  <c r="AH296" i="36"/>
  <c r="AX296" i="36"/>
  <c r="T296" i="36"/>
  <c r="AJ296" i="36"/>
  <c r="AZ296" i="36"/>
  <c r="V296" i="36"/>
  <c r="AL296" i="36"/>
  <c r="BB296" i="36"/>
  <c r="BC296" i="36" s="1"/>
  <c r="X296" i="36"/>
  <c r="AN296" i="36"/>
  <c r="H296" i="36"/>
  <c r="J296" i="36"/>
  <c r="Z296" i="36"/>
  <c r="AP296" i="36"/>
  <c r="L296" i="36"/>
  <c r="AB296" i="36"/>
  <c r="AR296" i="36"/>
  <c r="AN288" i="36"/>
  <c r="AX288" i="36"/>
  <c r="V288" i="36"/>
  <c r="AT288" i="36"/>
  <c r="AJ288" i="36"/>
  <c r="L288" i="36"/>
  <c r="J288" i="36"/>
  <c r="N288" i="36"/>
  <c r="AL288" i="36"/>
  <c r="Z288" i="36"/>
  <c r="T288" i="36"/>
  <c r="P288" i="36"/>
  <c r="X288" i="36"/>
  <c r="AF288" i="36"/>
  <c r="AD288" i="36"/>
  <c r="BB288" i="36"/>
  <c r="BC288" i="36" s="1"/>
  <c r="AP288" i="36"/>
  <c r="H288" i="36"/>
  <c r="AB288" i="36"/>
  <c r="AV288" i="36"/>
  <c r="AR288" i="36"/>
  <c r="AZ288" i="36"/>
  <c r="R288" i="36"/>
  <c r="AH288" i="36"/>
  <c r="X276" i="36"/>
  <c r="AN276" i="36"/>
  <c r="J276" i="36"/>
  <c r="Z276" i="36"/>
  <c r="AP276" i="36"/>
  <c r="H276" i="36"/>
  <c r="L276" i="36"/>
  <c r="AB276" i="36"/>
  <c r="AR276" i="36"/>
  <c r="N276" i="36"/>
  <c r="AD276" i="36"/>
  <c r="AT276" i="36"/>
  <c r="P276" i="36"/>
  <c r="AF276" i="36"/>
  <c r="AV276" i="36"/>
  <c r="R276" i="36"/>
  <c r="AH276" i="36"/>
  <c r="AX276" i="36"/>
  <c r="T276" i="36"/>
  <c r="AJ276" i="36"/>
  <c r="AZ276" i="36"/>
  <c r="V276" i="36"/>
  <c r="AL276" i="36"/>
  <c r="BB276" i="36"/>
  <c r="BC276" i="36" s="1"/>
  <c r="X268" i="36"/>
  <c r="AN268" i="36"/>
  <c r="J268" i="36"/>
  <c r="Z268" i="36"/>
  <c r="AP268" i="36"/>
  <c r="H268" i="36"/>
  <c r="L268" i="36"/>
  <c r="AB268" i="36"/>
  <c r="AR268" i="36"/>
  <c r="N268" i="36"/>
  <c r="AD268" i="36"/>
  <c r="AT268" i="36"/>
  <c r="P268" i="36"/>
  <c r="AF268" i="36"/>
  <c r="AV268" i="36"/>
  <c r="R268" i="36"/>
  <c r="AH268" i="36"/>
  <c r="AX268" i="36"/>
  <c r="T268" i="36"/>
  <c r="AJ268" i="36"/>
  <c r="AZ268" i="36"/>
  <c r="V268" i="36"/>
  <c r="AL268" i="36"/>
  <c r="BB268" i="36"/>
  <c r="BC268" i="36" s="1"/>
  <c r="X260" i="36"/>
  <c r="AN260" i="36"/>
  <c r="J260" i="36"/>
  <c r="Z260" i="36"/>
  <c r="AP260" i="36"/>
  <c r="H260" i="36"/>
  <c r="L260" i="36"/>
  <c r="AB260" i="36"/>
  <c r="AR260" i="36"/>
  <c r="N260" i="36"/>
  <c r="AD260" i="36"/>
  <c r="AT260" i="36"/>
  <c r="P260" i="36"/>
  <c r="AF260" i="36"/>
  <c r="AV260" i="36"/>
  <c r="R260" i="36"/>
  <c r="AH260" i="36"/>
  <c r="AX260" i="36"/>
  <c r="T260" i="36"/>
  <c r="AJ260" i="36"/>
  <c r="AZ260" i="36"/>
  <c r="V260" i="36"/>
  <c r="AL260" i="36"/>
  <c r="BB260" i="36"/>
  <c r="BC260" i="36" s="1"/>
  <c r="X252" i="36"/>
  <c r="AN252" i="36"/>
  <c r="J252" i="36"/>
  <c r="Z252" i="36"/>
  <c r="AP252" i="36"/>
  <c r="H252" i="36"/>
  <c r="L252" i="36"/>
  <c r="AB252" i="36"/>
  <c r="AR252" i="36"/>
  <c r="N252" i="36"/>
  <c r="AD252" i="36"/>
  <c r="AT252" i="36"/>
  <c r="P252" i="36"/>
  <c r="AF252" i="36"/>
  <c r="AV252" i="36"/>
  <c r="R252" i="36"/>
  <c r="AH252" i="36"/>
  <c r="AX252" i="36"/>
  <c r="T252" i="36"/>
  <c r="AJ252" i="36"/>
  <c r="AZ252" i="36"/>
  <c r="V252" i="36"/>
  <c r="AL252" i="36"/>
  <c r="BB252" i="36"/>
  <c r="BC252" i="36" s="1"/>
  <c r="X244" i="36"/>
  <c r="AN244" i="36"/>
  <c r="J244" i="36"/>
  <c r="Z244" i="36"/>
  <c r="AP244" i="36"/>
  <c r="H244" i="36"/>
  <c r="L244" i="36"/>
  <c r="AB244" i="36"/>
  <c r="AR244" i="36"/>
  <c r="N244" i="36"/>
  <c r="AD244" i="36"/>
  <c r="AT244" i="36"/>
  <c r="P244" i="36"/>
  <c r="AF244" i="36"/>
  <c r="AV244" i="36"/>
  <c r="R244" i="36"/>
  <c r="AH244" i="36"/>
  <c r="AX244" i="36"/>
  <c r="T244" i="36"/>
  <c r="AJ244" i="36"/>
  <c r="AZ244" i="36"/>
  <c r="V244" i="36"/>
  <c r="AL244" i="36"/>
  <c r="BB244" i="36"/>
  <c r="BC244" i="36" s="1"/>
  <c r="X236" i="36"/>
  <c r="AN236" i="36"/>
  <c r="J236" i="36"/>
  <c r="Z236" i="36"/>
  <c r="AP236" i="36"/>
  <c r="H236" i="36"/>
  <c r="L236" i="36"/>
  <c r="AB236" i="36"/>
  <c r="AR236" i="36"/>
  <c r="N236" i="36"/>
  <c r="AD236" i="36"/>
  <c r="AT236" i="36"/>
  <c r="P236" i="36"/>
  <c r="AF236" i="36"/>
  <c r="AV236" i="36"/>
  <c r="R236" i="36"/>
  <c r="AH236" i="36"/>
  <c r="AX236" i="36"/>
  <c r="T236" i="36"/>
  <c r="AJ236" i="36"/>
  <c r="AZ236" i="36"/>
  <c r="V236" i="36"/>
  <c r="AL236" i="36"/>
  <c r="BB236" i="36"/>
  <c r="BC236" i="36" s="1"/>
  <c r="X228" i="36"/>
  <c r="AN228" i="36"/>
  <c r="J228" i="36"/>
  <c r="Z228" i="36"/>
  <c r="AP228" i="36"/>
  <c r="H228" i="36"/>
  <c r="L228" i="36"/>
  <c r="AB228" i="36"/>
  <c r="AR228" i="36"/>
  <c r="N228" i="36"/>
  <c r="AD228" i="36"/>
  <c r="AT228" i="36"/>
  <c r="P228" i="36"/>
  <c r="AF228" i="36"/>
  <c r="AV228" i="36"/>
  <c r="R228" i="36"/>
  <c r="AH228" i="36"/>
  <c r="AX228" i="36"/>
  <c r="T228" i="36"/>
  <c r="AJ228" i="36"/>
  <c r="AZ228" i="36"/>
  <c r="V228" i="36"/>
  <c r="AL228" i="36"/>
  <c r="BB228" i="36"/>
  <c r="BC228" i="36" s="1"/>
  <c r="R220" i="36"/>
  <c r="AH220" i="36"/>
  <c r="AX220" i="36"/>
  <c r="T220" i="36"/>
  <c r="AJ220" i="36"/>
  <c r="AZ220" i="36"/>
  <c r="V220" i="36"/>
  <c r="AL220" i="36"/>
  <c r="BB220" i="36"/>
  <c r="BC220" i="36" s="1"/>
  <c r="X220" i="36"/>
  <c r="AN220" i="36"/>
  <c r="H220" i="36"/>
  <c r="J220" i="36"/>
  <c r="Z220" i="36"/>
  <c r="AP220" i="36"/>
  <c r="L220" i="36"/>
  <c r="AB220" i="36"/>
  <c r="AR220" i="36"/>
  <c r="N220" i="36"/>
  <c r="AD220" i="36"/>
  <c r="AT220" i="36"/>
  <c r="P220" i="36"/>
  <c r="AF220" i="36"/>
  <c r="AV220" i="36"/>
  <c r="N212" i="36"/>
  <c r="AD212" i="36"/>
  <c r="AT212" i="36"/>
  <c r="P212" i="36"/>
  <c r="AF212" i="36"/>
  <c r="AV212" i="36"/>
  <c r="R212" i="36"/>
  <c r="AH212" i="36"/>
  <c r="AX212" i="36"/>
  <c r="T212" i="36"/>
  <c r="AJ212" i="36"/>
  <c r="AZ212" i="36"/>
  <c r="V212" i="36"/>
  <c r="AL212" i="36"/>
  <c r="BB212" i="36"/>
  <c r="BC212" i="36" s="1"/>
  <c r="X212" i="36"/>
  <c r="AN212" i="36"/>
  <c r="H212" i="36"/>
  <c r="J212" i="36"/>
  <c r="Z212" i="36"/>
  <c r="AP212" i="36"/>
  <c r="L212" i="36"/>
  <c r="AB212" i="36"/>
  <c r="AR212" i="36"/>
  <c r="L204" i="36"/>
  <c r="AB204" i="36"/>
  <c r="AR204" i="36"/>
  <c r="N204" i="36"/>
  <c r="AD204" i="36"/>
  <c r="AT204" i="36"/>
  <c r="P204" i="36"/>
  <c r="AF204" i="36"/>
  <c r="AV204" i="36"/>
  <c r="R204" i="36"/>
  <c r="AH204" i="36"/>
  <c r="AX204" i="36"/>
  <c r="T204" i="36"/>
  <c r="AJ204" i="36"/>
  <c r="AZ204" i="36"/>
  <c r="V204" i="36"/>
  <c r="AL204" i="36"/>
  <c r="BB204" i="36"/>
  <c r="BC204" i="36" s="1"/>
  <c r="X204" i="36"/>
  <c r="AN204" i="36"/>
  <c r="J204" i="36"/>
  <c r="Z204" i="36"/>
  <c r="AP204" i="36"/>
  <c r="H204" i="36"/>
  <c r="L196" i="36"/>
  <c r="AB196" i="36"/>
  <c r="AR196" i="36"/>
  <c r="N196" i="36"/>
  <c r="AD196" i="36"/>
  <c r="AT196" i="36"/>
  <c r="P196" i="36"/>
  <c r="AF196" i="36"/>
  <c r="AV196" i="36"/>
  <c r="R196" i="36"/>
  <c r="AH196" i="36"/>
  <c r="AX196" i="36"/>
  <c r="T196" i="36"/>
  <c r="AJ196" i="36"/>
  <c r="AZ196" i="36"/>
  <c r="V196" i="36"/>
  <c r="AL196" i="36"/>
  <c r="BB196" i="36"/>
  <c r="BC196" i="36" s="1"/>
  <c r="X196" i="36"/>
  <c r="AN196" i="36"/>
  <c r="J196" i="36"/>
  <c r="Z196" i="36"/>
  <c r="AP196" i="36"/>
  <c r="H196" i="36"/>
  <c r="L188" i="36"/>
  <c r="AB188" i="36"/>
  <c r="AR188" i="36"/>
  <c r="N188" i="36"/>
  <c r="AD188" i="36"/>
  <c r="AT188" i="36"/>
  <c r="P188" i="36"/>
  <c r="AF188" i="36"/>
  <c r="AV188" i="36"/>
  <c r="R188" i="36"/>
  <c r="AH188" i="36"/>
  <c r="AX188" i="36"/>
  <c r="T188" i="36"/>
  <c r="AJ188" i="36"/>
  <c r="AZ188" i="36"/>
  <c r="V188" i="36"/>
  <c r="AL188" i="36"/>
  <c r="BB188" i="36"/>
  <c r="BC188" i="36" s="1"/>
  <c r="X188" i="36"/>
  <c r="AN188" i="36"/>
  <c r="J188" i="36"/>
  <c r="Z188" i="36"/>
  <c r="AP188" i="36"/>
  <c r="H188" i="36"/>
  <c r="L180" i="36"/>
  <c r="AB180" i="36"/>
  <c r="AR180" i="36"/>
  <c r="N180" i="36"/>
  <c r="AD180" i="36"/>
  <c r="AT180" i="36"/>
  <c r="P180" i="36"/>
  <c r="AF180" i="36"/>
  <c r="AV180" i="36"/>
  <c r="R180" i="36"/>
  <c r="AH180" i="36"/>
  <c r="AX180" i="36"/>
  <c r="T180" i="36"/>
  <c r="AJ180" i="36"/>
  <c r="AZ180" i="36"/>
  <c r="V180" i="36"/>
  <c r="AL180" i="36"/>
  <c r="BB180" i="36"/>
  <c r="BC180" i="36" s="1"/>
  <c r="X180" i="36"/>
  <c r="AN180" i="36"/>
  <c r="J180" i="36"/>
  <c r="Z180" i="36"/>
  <c r="AP180" i="36"/>
  <c r="H180" i="36"/>
  <c r="L172" i="36"/>
  <c r="AB172" i="36"/>
  <c r="AR172" i="36"/>
  <c r="N172" i="36"/>
  <c r="AD172" i="36"/>
  <c r="AT172" i="36"/>
  <c r="P172" i="36"/>
  <c r="AF172" i="36"/>
  <c r="AV172" i="36"/>
  <c r="R172" i="36"/>
  <c r="AH172" i="36"/>
  <c r="AX172" i="36"/>
  <c r="T172" i="36"/>
  <c r="AJ172" i="36"/>
  <c r="AZ172" i="36"/>
  <c r="V172" i="36"/>
  <c r="AL172" i="36"/>
  <c r="BB172" i="36"/>
  <c r="BC172" i="36" s="1"/>
  <c r="X172" i="36"/>
  <c r="AN172" i="36"/>
  <c r="J172" i="36"/>
  <c r="Z172" i="36"/>
  <c r="AP172" i="36"/>
  <c r="H172" i="36"/>
  <c r="L164" i="36"/>
  <c r="AB164" i="36"/>
  <c r="AR164" i="36"/>
  <c r="N164" i="36"/>
  <c r="AD164" i="36"/>
  <c r="AT164" i="36"/>
  <c r="P164" i="36"/>
  <c r="AF164" i="36"/>
  <c r="AV164" i="36"/>
  <c r="R164" i="36"/>
  <c r="AH164" i="36"/>
  <c r="AX164" i="36"/>
  <c r="T164" i="36"/>
  <c r="AJ164" i="36"/>
  <c r="AZ164" i="36"/>
  <c r="V164" i="36"/>
  <c r="AL164" i="36"/>
  <c r="BB164" i="36"/>
  <c r="BC164" i="36" s="1"/>
  <c r="X164" i="36"/>
  <c r="AN164" i="36"/>
  <c r="J164" i="36"/>
  <c r="Z164" i="36"/>
  <c r="AP164" i="36"/>
  <c r="H164" i="36"/>
  <c r="L156" i="36"/>
  <c r="AB156" i="36"/>
  <c r="AR156" i="36"/>
  <c r="N156" i="36"/>
  <c r="AD156" i="36"/>
  <c r="AT156" i="36"/>
  <c r="P156" i="36"/>
  <c r="AF156" i="36"/>
  <c r="AV156" i="36"/>
  <c r="R156" i="36"/>
  <c r="AH156" i="36"/>
  <c r="AX156" i="36"/>
  <c r="T156" i="36"/>
  <c r="AJ156" i="36"/>
  <c r="AZ156" i="36"/>
  <c r="V156" i="36"/>
  <c r="AL156" i="36"/>
  <c r="BB156" i="36"/>
  <c r="BC156" i="36" s="1"/>
  <c r="X156" i="36"/>
  <c r="AN156" i="36"/>
  <c r="J156" i="36"/>
  <c r="Z156" i="36"/>
  <c r="AP156" i="36"/>
  <c r="H156" i="36"/>
  <c r="AP148" i="36"/>
  <c r="AX148" i="36"/>
  <c r="AH148" i="36"/>
  <c r="L148" i="36"/>
  <c r="AB148" i="36"/>
  <c r="AZ148" i="36"/>
  <c r="N148" i="36"/>
  <c r="BB148" i="36"/>
  <c r="BC148" i="36" s="1"/>
  <c r="R148" i="36"/>
  <c r="AN148" i="36"/>
  <c r="P148" i="36"/>
  <c r="T148" i="36"/>
  <c r="Z148" i="36"/>
  <c r="J148" i="36"/>
  <c r="H148" i="36"/>
  <c r="AR148" i="36"/>
  <c r="AF148" i="36"/>
  <c r="X148" i="36"/>
  <c r="AL148" i="36"/>
  <c r="V148" i="36"/>
  <c r="AV148" i="36"/>
  <c r="AJ148" i="36"/>
  <c r="AD148" i="36"/>
  <c r="AT148" i="36"/>
  <c r="AT140" i="36"/>
  <c r="BB140" i="36"/>
  <c r="BC140" i="36" s="1"/>
  <c r="H140" i="36"/>
  <c r="AN140" i="36"/>
  <c r="L140" i="36"/>
  <c r="X140" i="36"/>
  <c r="R140" i="36"/>
  <c r="J140" i="36"/>
  <c r="AB140" i="36"/>
  <c r="P140" i="36"/>
  <c r="Z140" i="36"/>
  <c r="AZ140" i="36"/>
  <c r="V140" i="36"/>
  <c r="AD140" i="36"/>
  <c r="AL140" i="36"/>
  <c r="AR140" i="36"/>
  <c r="AF140" i="36"/>
  <c r="AJ140" i="36"/>
  <c r="AH140" i="36"/>
  <c r="N140" i="36"/>
  <c r="AX140" i="36"/>
  <c r="AV140" i="36"/>
  <c r="AP140" i="36"/>
  <c r="T140" i="36"/>
  <c r="AD132" i="36"/>
  <c r="AP132" i="36"/>
  <c r="R132" i="36"/>
  <c r="H132" i="36"/>
  <c r="X132" i="36"/>
  <c r="AF132" i="36"/>
  <c r="AT132" i="36"/>
  <c r="V132" i="36"/>
  <c r="AH132" i="36"/>
  <c r="AN132" i="36"/>
  <c r="AR132" i="36"/>
  <c r="T132" i="36"/>
  <c r="J132" i="36"/>
  <c r="AL132" i="36"/>
  <c r="AX132" i="36"/>
  <c r="AZ132" i="36"/>
  <c r="AV132" i="36"/>
  <c r="L132" i="36"/>
  <c r="N132" i="36"/>
  <c r="Z132" i="36"/>
  <c r="BB132" i="36"/>
  <c r="BC132" i="36" s="1"/>
  <c r="AJ132" i="36"/>
  <c r="AB132" i="36"/>
  <c r="P132" i="36"/>
  <c r="H124" i="36"/>
  <c r="AN124" i="36"/>
  <c r="V124" i="36"/>
  <c r="AF124" i="36"/>
  <c r="X124" i="36"/>
  <c r="R124" i="36"/>
  <c r="AZ124" i="36"/>
  <c r="AT124" i="36"/>
  <c r="AR124" i="36"/>
  <c r="AD124" i="36"/>
  <c r="BB124" i="36"/>
  <c r="BC124" i="36" s="1"/>
  <c r="AV124" i="36"/>
  <c r="T124" i="36"/>
  <c r="N124" i="36"/>
  <c r="L124" i="36"/>
  <c r="AJ124" i="36"/>
  <c r="AB124" i="36"/>
  <c r="P124" i="36"/>
  <c r="J124" i="36"/>
  <c r="AP124" i="36"/>
  <c r="AL124" i="36"/>
  <c r="AH124" i="36"/>
  <c r="Z124" i="36"/>
  <c r="AX124" i="36"/>
  <c r="J112" i="36"/>
  <c r="Z112" i="36"/>
  <c r="AP112" i="36"/>
  <c r="L112" i="36"/>
  <c r="AB112" i="36"/>
  <c r="AR112" i="36"/>
  <c r="N112" i="36"/>
  <c r="AD112" i="36"/>
  <c r="AT112" i="36"/>
  <c r="P112" i="36"/>
  <c r="AF112" i="36"/>
  <c r="AV112" i="36"/>
  <c r="R112" i="36"/>
  <c r="AH112" i="36"/>
  <c r="AX112" i="36"/>
  <c r="T112" i="36"/>
  <c r="AJ112" i="36"/>
  <c r="AZ112" i="36"/>
  <c r="V112" i="36"/>
  <c r="AL112" i="36"/>
  <c r="BB112" i="36"/>
  <c r="BC112" i="36" s="1"/>
  <c r="X112" i="36"/>
  <c r="AN112" i="36"/>
  <c r="H112" i="36"/>
  <c r="J104" i="36"/>
  <c r="Z104" i="36"/>
  <c r="AP104" i="36"/>
  <c r="L104" i="36"/>
  <c r="AB104" i="36"/>
  <c r="AR104" i="36"/>
  <c r="N104" i="36"/>
  <c r="AD104" i="36"/>
  <c r="AT104" i="36"/>
  <c r="P104" i="36"/>
  <c r="AF104" i="36"/>
  <c r="AV104" i="36"/>
  <c r="R104" i="36"/>
  <c r="AH104" i="36"/>
  <c r="AX104" i="36"/>
  <c r="T104" i="36"/>
  <c r="AJ104" i="36"/>
  <c r="AZ104" i="36"/>
  <c r="V104" i="36"/>
  <c r="AL104" i="36"/>
  <c r="BB104" i="36"/>
  <c r="BC104" i="36" s="1"/>
  <c r="X104" i="36"/>
  <c r="AN104" i="36"/>
  <c r="H104" i="36"/>
  <c r="J96" i="36"/>
  <c r="Z96" i="36"/>
  <c r="AP96" i="36"/>
  <c r="L96" i="36"/>
  <c r="AB96" i="36"/>
  <c r="AR96" i="36"/>
  <c r="N96" i="36"/>
  <c r="AD96" i="36"/>
  <c r="AT96" i="36"/>
  <c r="P96" i="36"/>
  <c r="AF96" i="36"/>
  <c r="AV96" i="36"/>
  <c r="R96" i="36"/>
  <c r="AH96" i="36"/>
  <c r="AX96" i="36"/>
  <c r="T96" i="36"/>
  <c r="AJ96" i="36"/>
  <c r="AZ96" i="36"/>
  <c r="V96" i="36"/>
  <c r="AL96" i="36"/>
  <c r="BB96" i="36"/>
  <c r="BC96" i="36" s="1"/>
  <c r="X96" i="36"/>
  <c r="AN96" i="36"/>
  <c r="H96" i="36"/>
  <c r="J88" i="36"/>
  <c r="Z88" i="36"/>
  <c r="AP88" i="36"/>
  <c r="L88" i="36"/>
  <c r="AB88" i="36"/>
  <c r="AR88" i="36"/>
  <c r="N88" i="36"/>
  <c r="AD88" i="36"/>
  <c r="AT88" i="36"/>
  <c r="P88" i="36"/>
  <c r="AF88" i="36"/>
  <c r="AV88" i="36"/>
  <c r="R88" i="36"/>
  <c r="AH88" i="36"/>
  <c r="AX88" i="36"/>
  <c r="T88" i="36"/>
  <c r="AJ88" i="36"/>
  <c r="AZ88" i="36"/>
  <c r="V88" i="36"/>
  <c r="AL88" i="36"/>
  <c r="BB88" i="36"/>
  <c r="BC88" i="36" s="1"/>
  <c r="X88" i="36"/>
  <c r="AN88" i="36"/>
  <c r="H88" i="36"/>
  <c r="J80" i="36"/>
  <c r="Z80" i="36"/>
  <c r="AP80" i="36"/>
  <c r="L80" i="36"/>
  <c r="AB80" i="36"/>
  <c r="AR80" i="36"/>
  <c r="N80" i="36"/>
  <c r="AD80" i="36"/>
  <c r="AT80" i="36"/>
  <c r="P80" i="36"/>
  <c r="AF80" i="36"/>
  <c r="AV80" i="36"/>
  <c r="R80" i="36"/>
  <c r="AH80" i="36"/>
  <c r="AX80" i="36"/>
  <c r="T80" i="36"/>
  <c r="AJ80" i="36"/>
  <c r="AZ80" i="36"/>
  <c r="V80" i="36"/>
  <c r="AL80" i="36"/>
  <c r="BB80" i="36"/>
  <c r="BC80" i="36" s="1"/>
  <c r="X80" i="36"/>
  <c r="AN80" i="36"/>
  <c r="H80" i="36"/>
  <c r="J72" i="36"/>
  <c r="Z72" i="36"/>
  <c r="AP72" i="36"/>
  <c r="L72" i="36"/>
  <c r="AB72" i="36"/>
  <c r="AR72" i="36"/>
  <c r="N72" i="36"/>
  <c r="AD72" i="36"/>
  <c r="AT72" i="36"/>
  <c r="P72" i="36"/>
  <c r="AF72" i="36"/>
  <c r="AV72" i="36"/>
  <c r="R72" i="36"/>
  <c r="AH72" i="36"/>
  <c r="AX72" i="36"/>
  <c r="T72" i="36"/>
  <c r="AJ72" i="36"/>
  <c r="AZ72" i="36"/>
  <c r="V72" i="36"/>
  <c r="AL72" i="36"/>
  <c r="BB72" i="36"/>
  <c r="BC72" i="36" s="1"/>
  <c r="X72" i="36"/>
  <c r="AN72" i="36"/>
  <c r="H72" i="36"/>
  <c r="J64" i="36"/>
  <c r="Z64" i="36"/>
  <c r="AP64" i="36"/>
  <c r="L64" i="36"/>
  <c r="AB64" i="36"/>
  <c r="AR64" i="36"/>
  <c r="N64" i="36"/>
  <c r="AD64" i="36"/>
  <c r="AT64" i="36"/>
  <c r="P64" i="36"/>
  <c r="AF64" i="36"/>
  <c r="AV64" i="36"/>
  <c r="R64" i="36"/>
  <c r="AH64" i="36"/>
  <c r="AX64" i="36"/>
  <c r="T64" i="36"/>
  <c r="AJ64" i="36"/>
  <c r="AZ64" i="36"/>
  <c r="V64" i="36"/>
  <c r="AL64" i="36"/>
  <c r="BB64" i="36"/>
  <c r="BC64" i="36" s="1"/>
  <c r="X64" i="36"/>
  <c r="AN64" i="36"/>
  <c r="H64" i="36"/>
  <c r="J56" i="36"/>
  <c r="Z56" i="36"/>
  <c r="AP56" i="36"/>
  <c r="L56" i="36"/>
  <c r="AB56" i="36"/>
  <c r="AR56" i="36"/>
  <c r="N56" i="36"/>
  <c r="AD56" i="36"/>
  <c r="AT56" i="36"/>
  <c r="P56" i="36"/>
  <c r="AF56" i="36"/>
  <c r="AV56" i="36"/>
  <c r="R56" i="36"/>
  <c r="AH56" i="36"/>
  <c r="AX56" i="36"/>
  <c r="T56" i="36"/>
  <c r="AJ56" i="36"/>
  <c r="AZ56" i="36"/>
  <c r="V56" i="36"/>
  <c r="AL56" i="36"/>
  <c r="BB56" i="36"/>
  <c r="BC56" i="36" s="1"/>
  <c r="X56" i="36"/>
  <c r="AN56" i="36"/>
  <c r="H56" i="36"/>
  <c r="J48" i="36"/>
  <c r="AH48" i="36"/>
  <c r="Z48" i="36"/>
  <c r="AZ48" i="36"/>
  <c r="X48" i="36"/>
  <c r="L48" i="36"/>
  <c r="H48" i="36"/>
  <c r="AN48" i="36"/>
  <c r="AF48" i="36"/>
  <c r="T48" i="36"/>
  <c r="AT48" i="36"/>
  <c r="AP48" i="36"/>
  <c r="AL48" i="36"/>
  <c r="AD48" i="36"/>
  <c r="BB48" i="36"/>
  <c r="AX48" i="36"/>
  <c r="N48" i="36"/>
  <c r="AV48" i="36"/>
  <c r="BC48" i="36"/>
  <c r="AJ48" i="36"/>
  <c r="AB48" i="36"/>
  <c r="V48" i="36"/>
  <c r="R48" i="36"/>
  <c r="AR48" i="36"/>
  <c r="P48" i="36"/>
  <c r="J40" i="36"/>
  <c r="AH40" i="36"/>
  <c r="Z40" i="36"/>
  <c r="AZ40" i="36"/>
  <c r="X40" i="36"/>
  <c r="L40" i="36"/>
  <c r="H40" i="36"/>
  <c r="AN40" i="36"/>
  <c r="AF40" i="36"/>
  <c r="T40" i="36"/>
  <c r="AT40" i="36"/>
  <c r="AP40" i="36"/>
  <c r="AL40" i="36"/>
  <c r="AD40" i="36"/>
  <c r="BB40" i="36"/>
  <c r="AX40" i="36"/>
  <c r="N40" i="36"/>
  <c r="AV40" i="36"/>
  <c r="BC40" i="36"/>
  <c r="AJ40" i="36"/>
  <c r="AB40" i="36"/>
  <c r="V40" i="36"/>
  <c r="R40" i="36"/>
  <c r="AR40" i="36"/>
  <c r="P40" i="36"/>
  <c r="AB32" i="36"/>
  <c r="AR32" i="36"/>
  <c r="AH32" i="36"/>
  <c r="N32" i="36"/>
  <c r="AT32" i="36"/>
  <c r="P32" i="36"/>
  <c r="AJ32" i="36"/>
  <c r="T32" i="36"/>
  <c r="AL32" i="36"/>
  <c r="AF32" i="36"/>
  <c r="Z32" i="36"/>
  <c r="AN32" i="36"/>
  <c r="AZ32" i="36"/>
  <c r="X32" i="36"/>
  <c r="R32" i="36"/>
  <c r="AX32" i="36"/>
  <c r="AD32" i="36"/>
  <c r="J32" i="36"/>
  <c r="L32" i="36"/>
  <c r="H32" i="36"/>
  <c r="AP32" i="36"/>
  <c r="V32" i="36"/>
  <c r="BB32" i="36"/>
  <c r="BC32" i="36" s="1"/>
  <c r="AV32" i="36"/>
  <c r="L24" i="36"/>
  <c r="AN24" i="36"/>
  <c r="AZ24" i="36"/>
  <c r="H24" i="36"/>
  <c r="AH24" i="36"/>
  <c r="AT24" i="36"/>
  <c r="AB24" i="36"/>
  <c r="J24" i="36"/>
  <c r="P24" i="36"/>
  <c r="AL24" i="36"/>
  <c r="V24" i="36"/>
  <c r="BB24" i="36"/>
  <c r="BC24" i="36" s="1"/>
  <c r="AR24" i="36"/>
  <c r="T24" i="36"/>
  <c r="AF24" i="36"/>
  <c r="AP24" i="36"/>
  <c r="Z24" i="36"/>
  <c r="AD24" i="36"/>
  <c r="X24" i="36"/>
  <c r="AJ24" i="36"/>
  <c r="AV24" i="36"/>
  <c r="N24" i="36"/>
  <c r="R24" i="36"/>
  <c r="AX24" i="36"/>
  <c r="P16" i="36"/>
  <c r="AB16" i="36"/>
  <c r="J16" i="36"/>
  <c r="H16" i="36"/>
  <c r="AD16" i="36"/>
  <c r="N16" i="36"/>
  <c r="AF16" i="36"/>
  <c r="AR16" i="36"/>
  <c r="T16" i="36"/>
  <c r="AT16" i="36"/>
  <c r="R16" i="36"/>
  <c r="V16" i="36"/>
  <c r="AV16" i="36"/>
  <c r="X16" i="36"/>
  <c r="AJ16" i="36"/>
  <c r="AH16" i="36"/>
  <c r="AL16" i="36"/>
  <c r="Z16" i="36"/>
  <c r="L16" i="36"/>
  <c r="AN16" i="36"/>
  <c r="AZ16" i="36"/>
  <c r="BB16" i="36"/>
  <c r="BC16" i="36" s="1"/>
  <c r="AP16" i="36"/>
  <c r="AX16" i="36"/>
  <c r="N8" i="36"/>
  <c r="Z8" i="36"/>
  <c r="BB8" i="36"/>
  <c r="BC8" i="36" s="1"/>
  <c r="T8" i="36"/>
  <c r="AZ8" i="36"/>
  <c r="AN8" i="36"/>
  <c r="R8" i="36"/>
  <c r="AD8" i="36"/>
  <c r="AP8" i="36"/>
  <c r="H8" i="36"/>
  <c r="X8" i="36"/>
  <c r="AR8" i="36"/>
  <c r="AH8" i="36"/>
  <c r="AT8" i="36"/>
  <c r="V8" i="36"/>
  <c r="AB8" i="36"/>
  <c r="L8" i="36"/>
  <c r="AV8" i="36"/>
  <c r="AX8" i="36"/>
  <c r="J8" i="36"/>
  <c r="AL8" i="36"/>
  <c r="AF8" i="36"/>
  <c r="P8" i="36"/>
  <c r="AJ8" i="36"/>
  <c r="X326" i="36"/>
  <c r="AN326" i="36"/>
  <c r="J326" i="36"/>
  <c r="AL326" i="36"/>
  <c r="AX326" i="36"/>
  <c r="H326" i="36"/>
  <c r="L326" i="36"/>
  <c r="AB326" i="36"/>
  <c r="AR326" i="36"/>
  <c r="Z326" i="36"/>
  <c r="BB326" i="36"/>
  <c r="BC326" i="36" s="1"/>
  <c r="N326" i="36"/>
  <c r="P326" i="36"/>
  <c r="AF326" i="36"/>
  <c r="AV326" i="36"/>
  <c r="AP326" i="36"/>
  <c r="R326" i="36"/>
  <c r="AD326" i="36"/>
  <c r="T326" i="36"/>
  <c r="AJ326" i="36"/>
  <c r="AZ326" i="36"/>
  <c r="V326" i="36"/>
  <c r="AH326" i="36"/>
  <c r="AT326" i="36"/>
  <c r="X117" i="36"/>
  <c r="AN117" i="36"/>
  <c r="J117" i="36"/>
  <c r="Z117" i="36"/>
  <c r="AP117" i="36"/>
  <c r="X1462" i="36"/>
  <c r="AF1462" i="36"/>
  <c r="AX1462" i="36"/>
  <c r="P1462" i="36"/>
  <c r="N1462" i="36"/>
  <c r="V1462" i="36"/>
  <c r="AN1462" i="36"/>
  <c r="AJ1462" i="36"/>
  <c r="AV1462" i="36"/>
  <c r="AT1462" i="36"/>
  <c r="BB1462" i="36"/>
  <c r="BC1462" i="36" s="1"/>
  <c r="J1462" i="36"/>
  <c r="AD1462" i="36"/>
  <c r="AB1462" i="36"/>
  <c r="AL1462" i="36"/>
  <c r="AH1462" i="36"/>
  <c r="AP1462" i="36"/>
  <c r="R1462" i="36"/>
  <c r="H1462" i="36"/>
  <c r="X810" i="36"/>
  <c r="AN810" i="36"/>
  <c r="V810" i="36"/>
  <c r="AH810" i="36"/>
  <c r="AT810" i="36"/>
  <c r="H810" i="36"/>
  <c r="L810" i="36"/>
  <c r="AB810" i="36"/>
  <c r="AR810" i="36"/>
  <c r="AL810" i="36"/>
  <c r="AX810" i="36"/>
  <c r="Z810" i="36"/>
  <c r="P810" i="36"/>
  <c r="AF810" i="36"/>
  <c r="AV810" i="36"/>
  <c r="BB810" i="36"/>
  <c r="BC810" i="36" s="1"/>
  <c r="N810" i="36"/>
  <c r="AP810" i="36"/>
  <c r="T810" i="36"/>
  <c r="AJ810" i="36"/>
  <c r="AZ810" i="36"/>
  <c r="R810" i="36"/>
  <c r="AD810" i="36"/>
  <c r="J810" i="36"/>
  <c r="X787" i="36"/>
  <c r="AN787" i="36"/>
  <c r="N787" i="36"/>
  <c r="Z787" i="36"/>
  <c r="BB787" i="36"/>
  <c r="BC787" i="36" s="1"/>
  <c r="H787" i="36"/>
  <c r="L787" i="36"/>
  <c r="AB787" i="36"/>
  <c r="AR787" i="36"/>
  <c r="AD787" i="36"/>
  <c r="AP787" i="36"/>
  <c r="AH787" i="36"/>
  <c r="P787" i="36"/>
  <c r="AF787" i="36"/>
  <c r="AV787" i="36"/>
  <c r="AT787" i="36"/>
  <c r="V787" i="36"/>
  <c r="AX787" i="36"/>
  <c r="T787" i="36"/>
  <c r="AJ787" i="36"/>
  <c r="AZ787" i="36"/>
  <c r="J787" i="36"/>
  <c r="AL787" i="36"/>
  <c r="R787" i="36"/>
  <c r="X779" i="36"/>
  <c r="AN779" i="36"/>
  <c r="N779" i="36"/>
  <c r="Z779" i="36"/>
  <c r="BB779" i="36"/>
  <c r="BC779" i="36" s="1"/>
  <c r="H779" i="36"/>
  <c r="L779" i="36"/>
  <c r="AB779" i="36"/>
  <c r="AR779" i="36"/>
  <c r="AD779" i="36"/>
  <c r="AP779" i="36"/>
  <c r="R779" i="36"/>
  <c r="P779" i="36"/>
  <c r="AF779" i="36"/>
  <c r="AV779" i="36"/>
  <c r="AT779" i="36"/>
  <c r="V779" i="36"/>
  <c r="AH779" i="36"/>
  <c r="T779" i="36"/>
  <c r="AJ779" i="36"/>
  <c r="AZ779" i="36"/>
  <c r="J779" i="36"/>
  <c r="AL779" i="36"/>
  <c r="AX779" i="36"/>
  <c r="X771" i="36"/>
  <c r="AN771" i="36"/>
  <c r="N771" i="36"/>
  <c r="Z771" i="36"/>
  <c r="BB771" i="36"/>
  <c r="BC771" i="36" s="1"/>
  <c r="H771" i="36"/>
  <c r="L771" i="36"/>
  <c r="AB771" i="36"/>
  <c r="AR771" i="36"/>
  <c r="AD771" i="36"/>
  <c r="AP771" i="36"/>
  <c r="R771" i="36"/>
  <c r="P771" i="36"/>
  <c r="AF771" i="36"/>
  <c r="AV771" i="36"/>
  <c r="AT771" i="36"/>
  <c r="V771" i="36"/>
  <c r="AH771" i="36"/>
  <c r="T771" i="36"/>
  <c r="AJ771" i="36"/>
  <c r="AZ771" i="36"/>
  <c r="J771" i="36"/>
  <c r="AL771" i="36"/>
  <c r="AX771" i="36"/>
  <c r="V763" i="36"/>
  <c r="AL763" i="36"/>
  <c r="BB763" i="36"/>
  <c r="BC763" i="36" s="1"/>
  <c r="X763" i="36"/>
  <c r="AN763" i="36"/>
  <c r="H763" i="36"/>
  <c r="J763" i="36"/>
  <c r="Z763" i="36"/>
  <c r="AP763" i="36"/>
  <c r="L763" i="36"/>
  <c r="AB763" i="36"/>
  <c r="AR763" i="36"/>
  <c r="N763" i="36"/>
  <c r="AD763" i="36"/>
  <c r="AT763" i="36"/>
  <c r="P763" i="36"/>
  <c r="AF763" i="36"/>
  <c r="AV763" i="36"/>
  <c r="R763" i="36"/>
  <c r="AH763" i="36"/>
  <c r="AX763" i="36"/>
  <c r="T763" i="36"/>
  <c r="AJ763" i="36"/>
  <c r="AZ763" i="36"/>
  <c r="V755" i="36"/>
  <c r="AL755" i="36"/>
  <c r="BB755" i="36"/>
  <c r="BC755" i="36" s="1"/>
  <c r="X755" i="36"/>
  <c r="AN755" i="36"/>
  <c r="H755" i="36"/>
  <c r="J755" i="36"/>
  <c r="Z755" i="36"/>
  <c r="AP755" i="36"/>
  <c r="L755" i="36"/>
  <c r="AB755" i="36"/>
  <c r="AR755" i="36"/>
  <c r="N755" i="36"/>
  <c r="AD755" i="36"/>
  <c r="AT755" i="36"/>
  <c r="P755" i="36"/>
  <c r="AF755" i="36"/>
  <c r="AV755" i="36"/>
  <c r="R755" i="36"/>
  <c r="AH755" i="36"/>
  <c r="AX755" i="36"/>
  <c r="T755" i="36"/>
  <c r="AJ755" i="36"/>
  <c r="AZ755" i="36"/>
  <c r="V747" i="36"/>
  <c r="AL747" i="36"/>
  <c r="BB747" i="36"/>
  <c r="BC747" i="36" s="1"/>
  <c r="X747" i="36"/>
  <c r="AN747" i="36"/>
  <c r="H747" i="36"/>
  <c r="J747" i="36"/>
  <c r="Z747" i="36"/>
  <c r="AP747" i="36"/>
  <c r="L747" i="36"/>
  <c r="AB747" i="36"/>
  <c r="AR747" i="36"/>
  <c r="N747" i="36"/>
  <c r="AD747" i="36"/>
  <c r="AT747" i="36"/>
  <c r="P747" i="36"/>
  <c r="AF747" i="36"/>
  <c r="AV747" i="36"/>
  <c r="R747" i="36"/>
  <c r="AH747" i="36"/>
  <c r="AX747" i="36"/>
  <c r="T747" i="36"/>
  <c r="AJ747" i="36"/>
  <c r="AZ747" i="36"/>
  <c r="R735" i="36"/>
  <c r="AH735" i="36"/>
  <c r="AX735" i="36"/>
  <c r="T735" i="36"/>
  <c r="AJ735" i="36"/>
  <c r="AZ735" i="36"/>
  <c r="V735" i="36"/>
  <c r="AL735" i="36"/>
  <c r="BB735" i="36"/>
  <c r="BC735" i="36" s="1"/>
  <c r="X735" i="36"/>
  <c r="AN735" i="36"/>
  <c r="H735" i="36"/>
  <c r="J735" i="36"/>
  <c r="Z735" i="36"/>
  <c r="AP735" i="36"/>
  <c r="L735" i="36"/>
  <c r="AB735" i="36"/>
  <c r="AR735" i="36"/>
  <c r="N735" i="36"/>
  <c r="AD735" i="36"/>
  <c r="AT735" i="36"/>
  <c r="P735" i="36"/>
  <c r="AF735" i="36"/>
  <c r="AV735" i="36"/>
  <c r="AT703" i="36"/>
  <c r="AD703" i="36"/>
  <c r="Z703" i="36"/>
  <c r="AX703" i="36"/>
  <c r="AP703" i="36"/>
  <c r="H703" i="36"/>
  <c r="N703" i="36"/>
  <c r="V703" i="36"/>
  <c r="X703" i="36"/>
  <c r="L703" i="36"/>
  <c r="AV703" i="36"/>
  <c r="AF703" i="36"/>
  <c r="AL703" i="36"/>
  <c r="BB703" i="36"/>
  <c r="BC703" i="36" s="1"/>
  <c r="AJ703" i="36"/>
  <c r="AB703" i="36"/>
  <c r="P703" i="36"/>
  <c r="AN703" i="36"/>
  <c r="J703" i="36"/>
  <c r="R703" i="36"/>
  <c r="AH703" i="36"/>
  <c r="T703" i="36"/>
  <c r="AZ703" i="36"/>
  <c r="AR703" i="36"/>
  <c r="P807" i="36"/>
  <c r="AF807" i="36"/>
  <c r="AV807" i="36"/>
  <c r="BB807" i="36"/>
  <c r="BC807" i="36" s="1"/>
  <c r="N807" i="36"/>
  <c r="Z807" i="36"/>
  <c r="T807" i="36"/>
  <c r="AJ807" i="36"/>
  <c r="AZ807" i="36"/>
  <c r="R807" i="36"/>
  <c r="AD807" i="36"/>
  <c r="AP807" i="36"/>
  <c r="X807" i="36"/>
  <c r="AN807" i="36"/>
  <c r="V807" i="36"/>
  <c r="AH807" i="36"/>
  <c r="AT807" i="36"/>
  <c r="H807" i="36"/>
  <c r="L807" i="36"/>
  <c r="AB807" i="36"/>
  <c r="AR807" i="36"/>
  <c r="AL807" i="36"/>
  <c r="AX807" i="36"/>
  <c r="J807" i="36"/>
  <c r="R789" i="36"/>
  <c r="AH789" i="36"/>
  <c r="AX789" i="36"/>
  <c r="AV789" i="36"/>
  <c r="X789" i="36"/>
  <c r="AJ789" i="36"/>
  <c r="V789" i="36"/>
  <c r="AL789" i="36"/>
  <c r="BB789" i="36"/>
  <c r="BC789" i="36" s="1"/>
  <c r="L789" i="36"/>
  <c r="AN789" i="36"/>
  <c r="H789" i="36"/>
  <c r="J789" i="36"/>
  <c r="Z789" i="36"/>
  <c r="AP789" i="36"/>
  <c r="P789" i="36"/>
  <c r="AB789" i="36"/>
  <c r="AZ789" i="36"/>
  <c r="N789" i="36"/>
  <c r="AD789" i="36"/>
  <c r="AT789" i="36"/>
  <c r="AF789" i="36"/>
  <c r="AR789" i="36"/>
  <c r="T789" i="36"/>
  <c r="R773" i="36"/>
  <c r="AH773" i="36"/>
  <c r="AX773" i="36"/>
  <c r="AV773" i="36"/>
  <c r="X773" i="36"/>
  <c r="AZ773" i="36"/>
  <c r="V773" i="36"/>
  <c r="AL773" i="36"/>
  <c r="BB773" i="36"/>
  <c r="BC773" i="36" s="1"/>
  <c r="L773" i="36"/>
  <c r="AN773" i="36"/>
  <c r="H773" i="36"/>
  <c r="J773" i="36"/>
  <c r="Z773" i="36"/>
  <c r="AP773" i="36"/>
  <c r="P773" i="36"/>
  <c r="AB773" i="36"/>
  <c r="T773" i="36"/>
  <c r="N773" i="36"/>
  <c r="AD773" i="36"/>
  <c r="AT773" i="36"/>
  <c r="AF773" i="36"/>
  <c r="AR773" i="36"/>
  <c r="AJ773" i="36"/>
  <c r="T765" i="36"/>
  <c r="AJ765" i="36"/>
  <c r="N765" i="36"/>
  <c r="AD765" i="36"/>
  <c r="AT765" i="36"/>
  <c r="AZ765" i="36"/>
  <c r="X765" i="36"/>
  <c r="AN765" i="36"/>
  <c r="R765" i="36"/>
  <c r="AH765" i="36"/>
  <c r="AX765" i="36"/>
  <c r="H765" i="36"/>
  <c r="L765" i="36"/>
  <c r="AB765" i="36"/>
  <c r="AR765" i="36"/>
  <c r="V765" i="36"/>
  <c r="AL765" i="36"/>
  <c r="BB765" i="36"/>
  <c r="BC765" i="36" s="1"/>
  <c r="P765" i="36"/>
  <c r="AF765" i="36"/>
  <c r="J765" i="36"/>
  <c r="Z765" i="36"/>
  <c r="AP765" i="36"/>
  <c r="AV765" i="36"/>
  <c r="L753" i="36"/>
  <c r="AB753" i="36"/>
  <c r="AR753" i="36"/>
  <c r="N753" i="36"/>
  <c r="AD753" i="36"/>
  <c r="AT753" i="36"/>
  <c r="P753" i="36"/>
  <c r="AF753" i="36"/>
  <c r="AV753" i="36"/>
  <c r="R753" i="36"/>
  <c r="AH753" i="36"/>
  <c r="AX753" i="36"/>
  <c r="T753" i="36"/>
  <c r="AJ753" i="36"/>
  <c r="AZ753" i="36"/>
  <c r="V753" i="36"/>
  <c r="AL753" i="36"/>
  <c r="BB753" i="36"/>
  <c r="BC753" i="36" s="1"/>
  <c r="X753" i="36"/>
  <c r="AN753" i="36"/>
  <c r="J753" i="36"/>
  <c r="Z753" i="36"/>
  <c r="AP753" i="36"/>
  <c r="H753" i="36"/>
  <c r="X818" i="36"/>
  <c r="AN818" i="36"/>
  <c r="V818" i="36"/>
  <c r="AH818" i="36"/>
  <c r="AT818" i="36"/>
  <c r="H818" i="36"/>
  <c r="L818" i="36"/>
  <c r="AB818" i="36"/>
  <c r="AR818" i="36"/>
  <c r="AL818" i="36"/>
  <c r="AX818" i="36"/>
  <c r="AP818" i="36"/>
  <c r="P818" i="36"/>
  <c r="AF818" i="36"/>
  <c r="AV818" i="36"/>
  <c r="BB818" i="36"/>
  <c r="BC818" i="36" s="1"/>
  <c r="N818" i="36"/>
  <c r="J818" i="36"/>
  <c r="T818" i="36"/>
  <c r="AJ818" i="36"/>
  <c r="AZ818" i="36"/>
  <c r="R818" i="36"/>
  <c r="AD818" i="36"/>
  <c r="Z818" i="36"/>
  <c r="R731" i="36"/>
  <c r="AH731" i="36"/>
  <c r="AX731" i="36"/>
  <c r="T731" i="36"/>
  <c r="AJ731" i="36"/>
  <c r="AZ731" i="36"/>
  <c r="V731" i="36"/>
  <c r="AL731" i="36"/>
  <c r="BB731" i="36"/>
  <c r="BC731" i="36" s="1"/>
  <c r="X731" i="36"/>
  <c r="AN731" i="36"/>
  <c r="H731" i="36"/>
  <c r="J731" i="36"/>
  <c r="Z731" i="36"/>
  <c r="AP731" i="36"/>
  <c r="L731" i="36"/>
  <c r="AB731" i="36"/>
  <c r="AR731" i="36"/>
  <c r="N731" i="36"/>
  <c r="AD731" i="36"/>
  <c r="AT731" i="36"/>
  <c r="P731" i="36"/>
  <c r="AF731" i="36"/>
  <c r="AV731" i="36"/>
  <c r="AF693" i="36"/>
  <c r="T693" i="36"/>
  <c r="AR693" i="36"/>
  <c r="P693" i="36"/>
  <c r="V693" i="36"/>
  <c r="AB693" i="36"/>
  <c r="AT693" i="36"/>
  <c r="AP693" i="36"/>
  <c r="L693" i="36"/>
  <c r="AD693" i="36"/>
  <c r="AX693" i="36"/>
  <c r="H693" i="36"/>
  <c r="J693" i="36"/>
  <c r="N693" i="36"/>
  <c r="X693" i="36"/>
  <c r="AH693" i="36"/>
  <c r="AJ693" i="36"/>
  <c r="AN693" i="36"/>
  <c r="BB693" i="36"/>
  <c r="BC693" i="36" s="1"/>
  <c r="AZ693" i="36"/>
  <c r="AL693" i="36"/>
  <c r="AV693" i="36"/>
  <c r="Z693" i="36"/>
  <c r="R693" i="36"/>
  <c r="L709" i="36"/>
  <c r="AB709" i="36"/>
  <c r="AR709" i="36"/>
  <c r="N709" i="36"/>
  <c r="AD709" i="36"/>
  <c r="AT709" i="36"/>
  <c r="P709" i="36"/>
  <c r="AF709" i="36"/>
  <c r="AV709" i="36"/>
  <c r="R709" i="36"/>
  <c r="AH709" i="36"/>
  <c r="AX709" i="36"/>
  <c r="T709" i="36"/>
  <c r="AJ709" i="36"/>
  <c r="AZ709" i="36"/>
  <c r="V709" i="36"/>
  <c r="AL709" i="36"/>
  <c r="BB709" i="36"/>
  <c r="BC709" i="36" s="1"/>
  <c r="X709" i="36"/>
  <c r="AN709" i="36"/>
  <c r="J709" i="36"/>
  <c r="Z709" i="36"/>
  <c r="AP709" i="36"/>
  <c r="H709" i="36"/>
  <c r="N824" i="36"/>
  <c r="AD824" i="36"/>
  <c r="AT824" i="36"/>
  <c r="P824" i="36"/>
  <c r="AF824" i="36"/>
  <c r="AV824" i="36"/>
  <c r="R824" i="36"/>
  <c r="AH824" i="36"/>
  <c r="AX824" i="36"/>
  <c r="T824" i="36"/>
  <c r="AJ824" i="36"/>
  <c r="AZ824" i="36"/>
  <c r="V824" i="36"/>
  <c r="AL824" i="36"/>
  <c r="BB824" i="36"/>
  <c r="BC824" i="36" s="1"/>
  <c r="X824" i="36"/>
  <c r="AN824" i="36"/>
  <c r="H824" i="36"/>
  <c r="J824" i="36"/>
  <c r="Z824" i="36"/>
  <c r="AP824" i="36"/>
  <c r="L824" i="36"/>
  <c r="AB824" i="36"/>
  <c r="AR824" i="36"/>
  <c r="R715" i="36"/>
  <c r="AH715" i="36"/>
  <c r="AX715" i="36"/>
  <c r="T715" i="36"/>
  <c r="AJ715" i="36"/>
  <c r="AZ715" i="36"/>
  <c r="V715" i="36"/>
  <c r="AL715" i="36"/>
  <c r="BB715" i="36"/>
  <c r="BC715" i="36" s="1"/>
  <c r="X715" i="36"/>
  <c r="AN715" i="36"/>
  <c r="H715" i="36"/>
  <c r="J715" i="36"/>
  <c r="Z715" i="36"/>
  <c r="AP715" i="36"/>
  <c r="L715" i="36"/>
  <c r="AB715" i="36"/>
  <c r="AR715" i="36"/>
  <c r="N715" i="36"/>
  <c r="AD715" i="36"/>
  <c r="AT715" i="36"/>
  <c r="P715" i="36"/>
  <c r="AF715" i="36"/>
  <c r="AV715" i="36"/>
  <c r="L717" i="36"/>
  <c r="AB717" i="36"/>
  <c r="AR717" i="36"/>
  <c r="N717" i="36"/>
  <c r="AD717" i="36"/>
  <c r="AT717" i="36"/>
  <c r="P717" i="36"/>
  <c r="AF717" i="36"/>
  <c r="AV717" i="36"/>
  <c r="R717" i="36"/>
  <c r="AH717" i="36"/>
  <c r="AX717" i="36"/>
  <c r="T717" i="36"/>
  <c r="AJ717" i="36"/>
  <c r="AZ717" i="36"/>
  <c r="V717" i="36"/>
  <c r="AL717" i="36"/>
  <c r="BB717" i="36"/>
  <c r="BC717" i="36" s="1"/>
  <c r="X717" i="36"/>
  <c r="AN717" i="36"/>
  <c r="J717" i="36"/>
  <c r="Z717" i="36"/>
  <c r="AP717" i="36"/>
  <c r="H717" i="36"/>
  <c r="R739" i="36"/>
  <c r="AH739" i="36"/>
  <c r="AX739" i="36"/>
  <c r="T739" i="36"/>
  <c r="AJ739" i="36"/>
  <c r="AZ739" i="36"/>
  <c r="V739" i="36"/>
  <c r="AL739" i="36"/>
  <c r="BB739" i="36"/>
  <c r="BC739" i="36" s="1"/>
  <c r="X739" i="36"/>
  <c r="AN739" i="36"/>
  <c r="H739" i="36"/>
  <c r="J739" i="36"/>
  <c r="Z739" i="36"/>
  <c r="AP739" i="36"/>
  <c r="L739" i="36"/>
  <c r="AB739" i="36"/>
  <c r="AR739" i="36"/>
  <c r="N739" i="36"/>
  <c r="AD739" i="36"/>
  <c r="AT739" i="36"/>
  <c r="P739" i="36"/>
  <c r="AF739" i="36"/>
  <c r="AV739" i="36"/>
  <c r="N1457" i="36"/>
  <c r="AD1457" i="36"/>
  <c r="AT1457" i="36"/>
  <c r="P1457" i="36"/>
  <c r="AF1457" i="36"/>
  <c r="AV1457" i="36"/>
  <c r="R1457" i="36"/>
  <c r="AH1457" i="36"/>
  <c r="AX1457" i="36"/>
  <c r="T1457" i="36"/>
  <c r="AJ1457" i="36"/>
  <c r="AZ1457" i="36"/>
  <c r="V1457" i="36"/>
  <c r="AL1457" i="36"/>
  <c r="BB1457" i="36"/>
  <c r="BC1457" i="36" s="1"/>
  <c r="X1457" i="36"/>
  <c r="AN1457" i="36"/>
  <c r="H1457" i="36"/>
  <c r="J1457" i="36"/>
  <c r="Z1457" i="36"/>
  <c r="AP1457" i="36"/>
  <c r="L1457" i="36"/>
  <c r="AB1457" i="36"/>
  <c r="AR1457" i="36"/>
  <c r="V1444" i="36"/>
  <c r="AL1444" i="36"/>
  <c r="BB1444" i="36"/>
  <c r="BC1444" i="36" s="1"/>
  <c r="X1444" i="36"/>
  <c r="AN1444" i="36"/>
  <c r="H1444" i="36"/>
  <c r="J1444" i="36"/>
  <c r="Z1444" i="36"/>
  <c r="AP1444" i="36"/>
  <c r="L1444" i="36"/>
  <c r="AB1444" i="36"/>
  <c r="AR1444" i="36"/>
  <c r="N1444" i="36"/>
  <c r="AD1444" i="36"/>
  <c r="AT1444" i="36"/>
  <c r="P1444" i="36"/>
  <c r="AF1444" i="36"/>
  <c r="AV1444" i="36"/>
  <c r="R1444" i="36"/>
  <c r="AH1444" i="36"/>
  <c r="AX1444" i="36"/>
  <c r="T1444" i="36"/>
  <c r="AJ1444" i="36"/>
  <c r="AZ1444" i="36"/>
  <c r="V1455" i="36"/>
  <c r="AL1455" i="36"/>
  <c r="BB1455" i="36"/>
  <c r="BC1455" i="36" s="1"/>
  <c r="X1455" i="36"/>
  <c r="AN1455" i="36"/>
  <c r="H1455" i="36"/>
  <c r="J1455" i="36"/>
  <c r="Z1455" i="36"/>
  <c r="AP1455" i="36"/>
  <c r="L1455" i="36"/>
  <c r="AB1455" i="36"/>
  <c r="AR1455" i="36"/>
  <c r="N1455" i="36"/>
  <c r="AD1455" i="36"/>
  <c r="AT1455" i="36"/>
  <c r="P1455" i="36"/>
  <c r="AF1455" i="36"/>
  <c r="AV1455" i="36"/>
  <c r="R1455" i="36"/>
  <c r="AH1455" i="36"/>
  <c r="AX1455" i="36"/>
  <c r="T1455" i="36"/>
  <c r="AJ1455" i="36"/>
  <c r="AZ1455" i="36"/>
  <c r="L1189" i="36"/>
  <c r="AB1189" i="36"/>
  <c r="AR1189" i="36"/>
  <c r="AH1189" i="36"/>
  <c r="AT1189" i="36"/>
  <c r="V1189" i="36"/>
  <c r="P1189" i="36"/>
  <c r="AF1189" i="36"/>
  <c r="AV1189" i="36"/>
  <c r="AX1189" i="36"/>
  <c r="J1189" i="36"/>
  <c r="AL1189" i="36"/>
  <c r="T1189" i="36"/>
  <c r="AJ1189" i="36"/>
  <c r="AZ1189" i="36"/>
  <c r="N1189" i="36"/>
  <c r="Z1189" i="36"/>
  <c r="BB1189" i="36"/>
  <c r="BC1189" i="36" s="1"/>
  <c r="X1189" i="36"/>
  <c r="AN1189" i="36"/>
  <c r="R1189" i="36"/>
  <c r="AD1189" i="36"/>
  <c r="AP1189" i="36"/>
  <c r="H1189" i="36"/>
  <c r="AV1157" i="36"/>
  <c r="AB1157" i="36"/>
  <c r="AL1157" i="36"/>
  <c r="AF1157" i="36"/>
  <c r="AH1157" i="36"/>
  <c r="X1157" i="36"/>
  <c r="P1157" i="36"/>
  <c r="AX1157" i="36"/>
  <c r="AZ1157" i="36"/>
  <c r="AD1157" i="36"/>
  <c r="Z1157" i="36"/>
  <c r="V1157" i="36"/>
  <c r="J1157" i="36"/>
  <c r="AT1157" i="36"/>
  <c r="R1157" i="36"/>
  <c r="T1157" i="36"/>
  <c r="AR1157" i="36"/>
  <c r="BB1157" i="36"/>
  <c r="BC1157" i="36" s="1"/>
  <c r="AJ1157" i="36"/>
  <c r="N1157" i="36"/>
  <c r="AN1157" i="36"/>
  <c r="AP1157" i="36"/>
  <c r="L1157" i="36"/>
  <c r="H1157" i="36"/>
  <c r="T1223" i="36"/>
  <c r="AJ1223" i="36"/>
  <c r="AZ1223" i="36"/>
  <c r="V1223" i="36"/>
  <c r="AL1223" i="36"/>
  <c r="BB1223" i="36"/>
  <c r="BC1223" i="36" s="1"/>
  <c r="X1223" i="36"/>
  <c r="AN1223" i="36"/>
  <c r="J1223" i="36"/>
  <c r="Z1223" i="36"/>
  <c r="AP1223" i="36"/>
  <c r="H1223" i="36"/>
  <c r="L1223" i="36"/>
  <c r="AB1223" i="36"/>
  <c r="AR1223" i="36"/>
  <c r="N1223" i="36"/>
  <c r="AD1223" i="36"/>
  <c r="AT1223" i="36"/>
  <c r="P1223" i="36"/>
  <c r="AF1223" i="36"/>
  <c r="AV1223" i="36"/>
  <c r="R1223" i="36"/>
  <c r="AH1223" i="36"/>
  <c r="AX1223" i="36"/>
  <c r="T1203" i="36"/>
  <c r="AJ1203" i="36"/>
  <c r="AZ1203" i="36"/>
  <c r="V1203" i="36"/>
  <c r="AL1203" i="36"/>
  <c r="BB1203" i="36"/>
  <c r="BC1203" i="36" s="1"/>
  <c r="X1203" i="36"/>
  <c r="AN1203" i="36"/>
  <c r="J1203" i="36"/>
  <c r="Z1203" i="36"/>
  <c r="AP1203" i="36"/>
  <c r="H1203" i="36"/>
  <c r="L1203" i="36"/>
  <c r="AB1203" i="36"/>
  <c r="AR1203" i="36"/>
  <c r="N1203" i="36"/>
  <c r="AD1203" i="36"/>
  <c r="AT1203" i="36"/>
  <c r="P1203" i="36"/>
  <c r="AF1203" i="36"/>
  <c r="AV1203" i="36"/>
  <c r="R1203" i="36"/>
  <c r="AH1203" i="36"/>
  <c r="AX1203" i="36"/>
  <c r="R1187" i="36"/>
  <c r="AH1187" i="36"/>
  <c r="AX1187" i="36"/>
  <c r="AR1187" i="36"/>
  <c r="AJ1187" i="36"/>
  <c r="AV1187" i="36"/>
  <c r="V1187" i="36"/>
  <c r="AL1187" i="36"/>
  <c r="BB1187" i="36"/>
  <c r="BC1187" i="36" s="1"/>
  <c r="X1187" i="36"/>
  <c r="AZ1187" i="36"/>
  <c r="H1187" i="36"/>
  <c r="J1187" i="36"/>
  <c r="Z1187" i="36"/>
  <c r="AP1187" i="36"/>
  <c r="L1187" i="36"/>
  <c r="AN1187" i="36"/>
  <c r="P1187" i="36"/>
  <c r="N1187" i="36"/>
  <c r="AD1187" i="36"/>
  <c r="AT1187" i="36"/>
  <c r="AB1187" i="36"/>
  <c r="T1187" i="36"/>
  <c r="AF1187" i="36"/>
  <c r="T1171" i="36"/>
  <c r="AJ1171" i="36"/>
  <c r="AZ1171" i="36"/>
  <c r="V1171" i="36"/>
  <c r="AL1171" i="36"/>
  <c r="BB1171" i="36"/>
  <c r="BC1171" i="36" s="1"/>
  <c r="X1171" i="36"/>
  <c r="AN1171" i="36"/>
  <c r="J1171" i="36"/>
  <c r="Z1171" i="36"/>
  <c r="AP1171" i="36"/>
  <c r="H1171" i="36"/>
  <c r="L1171" i="36"/>
  <c r="AB1171" i="36"/>
  <c r="AR1171" i="36"/>
  <c r="N1171" i="36"/>
  <c r="AD1171" i="36"/>
  <c r="AT1171" i="36"/>
  <c r="P1171" i="36"/>
  <c r="AF1171" i="36"/>
  <c r="AV1171" i="36"/>
  <c r="R1171" i="36"/>
  <c r="AH1171" i="36"/>
  <c r="AX1171" i="36"/>
  <c r="AV1155" i="36"/>
  <c r="AB1155" i="36"/>
  <c r="AZ1155" i="36"/>
  <c r="AD1155" i="36"/>
  <c r="R1155" i="36"/>
  <c r="V1155" i="36"/>
  <c r="P1155" i="36"/>
  <c r="AH1155" i="36"/>
  <c r="T1155" i="36"/>
  <c r="AR1155" i="36"/>
  <c r="X1155" i="36"/>
  <c r="AJ1155" i="36"/>
  <c r="J1155" i="36"/>
  <c r="AT1155" i="36"/>
  <c r="AN1155" i="36"/>
  <c r="Z1155" i="36"/>
  <c r="L1155" i="36"/>
  <c r="H1155" i="36"/>
  <c r="AP1155" i="36"/>
  <c r="N1155" i="36"/>
  <c r="AL1155" i="36"/>
  <c r="AF1155" i="36"/>
  <c r="AX1155" i="36"/>
  <c r="BB1155" i="36"/>
  <c r="BC1155" i="36" s="1"/>
  <c r="L1193" i="36"/>
  <c r="AB1193" i="36"/>
  <c r="AR1193" i="36"/>
  <c r="Z1193" i="36"/>
  <c r="BB1193" i="36"/>
  <c r="BC1193" i="36" s="1"/>
  <c r="N1193" i="36"/>
  <c r="P1193" i="36"/>
  <c r="AF1193" i="36"/>
  <c r="AV1193" i="36"/>
  <c r="AP1193" i="36"/>
  <c r="R1193" i="36"/>
  <c r="AD1193" i="36"/>
  <c r="T1193" i="36"/>
  <c r="AJ1193" i="36"/>
  <c r="AZ1193" i="36"/>
  <c r="V1193" i="36"/>
  <c r="AH1193" i="36"/>
  <c r="AT1193" i="36"/>
  <c r="X1193" i="36"/>
  <c r="AN1193" i="36"/>
  <c r="J1193" i="36"/>
  <c r="AL1193" i="36"/>
  <c r="AX1193" i="36"/>
  <c r="H1193" i="36"/>
  <c r="T1207" i="36"/>
  <c r="AJ1207" i="36"/>
  <c r="AZ1207" i="36"/>
  <c r="V1207" i="36"/>
  <c r="AL1207" i="36"/>
  <c r="BB1207" i="36"/>
  <c r="BC1207" i="36" s="1"/>
  <c r="X1207" i="36"/>
  <c r="AN1207" i="36"/>
  <c r="J1207" i="36"/>
  <c r="Z1207" i="36"/>
  <c r="AP1207" i="36"/>
  <c r="H1207" i="36"/>
  <c r="L1207" i="36"/>
  <c r="AB1207" i="36"/>
  <c r="AR1207" i="36"/>
  <c r="N1207" i="36"/>
  <c r="AD1207" i="36"/>
  <c r="AT1207" i="36"/>
  <c r="P1207" i="36"/>
  <c r="AF1207" i="36"/>
  <c r="AV1207" i="36"/>
  <c r="R1207" i="36"/>
  <c r="AH1207" i="36"/>
  <c r="AX1207" i="36"/>
  <c r="J1161" i="36"/>
  <c r="Z1161" i="36"/>
  <c r="AP1161" i="36"/>
  <c r="L1161" i="36"/>
  <c r="AB1161" i="36"/>
  <c r="AR1161" i="36"/>
  <c r="N1161" i="36"/>
  <c r="AD1161" i="36"/>
  <c r="AT1161" i="36"/>
  <c r="P1161" i="36"/>
  <c r="AF1161" i="36"/>
  <c r="AV1161" i="36"/>
  <c r="R1161" i="36"/>
  <c r="AH1161" i="36"/>
  <c r="AX1161" i="36"/>
  <c r="T1161" i="36"/>
  <c r="AJ1161" i="36"/>
  <c r="AZ1161" i="36"/>
  <c r="V1161" i="36"/>
  <c r="AL1161" i="36"/>
  <c r="BB1161" i="36"/>
  <c r="BC1161" i="36" s="1"/>
  <c r="X1161" i="36"/>
  <c r="AN1161" i="36"/>
  <c r="H1161" i="36"/>
  <c r="J1197" i="36"/>
  <c r="Z1197" i="36"/>
  <c r="AP1197" i="36"/>
  <c r="L1197" i="36"/>
  <c r="AB1197" i="36"/>
  <c r="AR1197" i="36"/>
  <c r="N1197" i="36"/>
  <c r="AD1197" i="36"/>
  <c r="AT1197" i="36"/>
  <c r="P1197" i="36"/>
  <c r="AF1197" i="36"/>
  <c r="AV1197" i="36"/>
  <c r="R1197" i="36"/>
  <c r="AH1197" i="36"/>
  <c r="AX1197" i="36"/>
  <c r="T1197" i="36"/>
  <c r="AJ1197" i="36"/>
  <c r="AZ1197" i="36"/>
  <c r="V1197" i="36"/>
  <c r="AL1197" i="36"/>
  <c r="BB1197" i="36"/>
  <c r="BC1197" i="36" s="1"/>
  <c r="X1197" i="36"/>
  <c r="AN1197" i="36"/>
  <c r="H1197" i="36"/>
  <c r="P1160" i="36"/>
  <c r="AF1160" i="36"/>
  <c r="AV1160" i="36"/>
  <c r="BB1160" i="36"/>
  <c r="BC1160" i="36" s="1"/>
  <c r="N1160" i="36"/>
  <c r="Z1160" i="36"/>
  <c r="T1160" i="36"/>
  <c r="AJ1160" i="36"/>
  <c r="AZ1160" i="36"/>
  <c r="R1160" i="36"/>
  <c r="AD1160" i="36"/>
  <c r="AP1160" i="36"/>
  <c r="X1160" i="36"/>
  <c r="AN1160" i="36"/>
  <c r="V1160" i="36"/>
  <c r="AH1160" i="36"/>
  <c r="AT1160" i="36"/>
  <c r="H1160" i="36"/>
  <c r="L1160" i="36"/>
  <c r="AB1160" i="36"/>
  <c r="AR1160" i="36"/>
  <c r="AL1160" i="36"/>
  <c r="AX1160" i="36"/>
  <c r="J1160" i="36"/>
  <c r="T1215" i="36"/>
  <c r="AJ1215" i="36"/>
  <c r="AZ1215" i="36"/>
  <c r="V1215" i="36"/>
  <c r="AL1215" i="36"/>
  <c r="BB1215" i="36"/>
  <c r="BC1215" i="36" s="1"/>
  <c r="X1215" i="36"/>
  <c r="AN1215" i="36"/>
  <c r="J1215" i="36"/>
  <c r="Z1215" i="36"/>
  <c r="AP1215" i="36"/>
  <c r="H1215" i="36"/>
  <c r="L1215" i="36"/>
  <c r="AB1215" i="36"/>
  <c r="AR1215" i="36"/>
  <c r="N1215" i="36"/>
  <c r="AD1215" i="36"/>
  <c r="AT1215" i="36"/>
  <c r="P1215" i="36"/>
  <c r="AF1215" i="36"/>
  <c r="AV1215" i="36"/>
  <c r="R1215" i="36"/>
  <c r="AH1215" i="36"/>
  <c r="AX1215" i="36"/>
  <c r="R1191" i="36"/>
  <c r="AH1191" i="36"/>
  <c r="AX1191" i="36"/>
  <c r="AZ1191" i="36"/>
  <c r="L1191" i="36"/>
  <c r="AN1191" i="36"/>
  <c r="V1191" i="36"/>
  <c r="AL1191" i="36"/>
  <c r="BB1191" i="36"/>
  <c r="BC1191" i="36" s="1"/>
  <c r="P1191" i="36"/>
  <c r="AB1191" i="36"/>
  <c r="H1191" i="36"/>
  <c r="J1191" i="36"/>
  <c r="Z1191" i="36"/>
  <c r="AP1191" i="36"/>
  <c r="T1191" i="36"/>
  <c r="AF1191" i="36"/>
  <c r="AR1191" i="36"/>
  <c r="N1191" i="36"/>
  <c r="AD1191" i="36"/>
  <c r="AT1191" i="36"/>
  <c r="AJ1191" i="36"/>
  <c r="AV1191" i="36"/>
  <c r="X1191" i="36"/>
  <c r="T1167" i="36"/>
  <c r="AJ1167" i="36"/>
  <c r="AZ1167" i="36"/>
  <c r="V1167" i="36"/>
  <c r="AL1167" i="36"/>
  <c r="BB1167" i="36"/>
  <c r="BC1167" i="36" s="1"/>
  <c r="X1167" i="36"/>
  <c r="AN1167" i="36"/>
  <c r="J1167" i="36"/>
  <c r="Z1167" i="36"/>
  <c r="AP1167" i="36"/>
  <c r="H1167" i="36"/>
  <c r="L1167" i="36"/>
  <c r="AB1167" i="36"/>
  <c r="AR1167" i="36"/>
  <c r="N1167" i="36"/>
  <c r="AD1167" i="36"/>
  <c r="AT1167" i="36"/>
  <c r="P1167" i="36"/>
  <c r="AF1167" i="36"/>
  <c r="AV1167" i="36"/>
  <c r="R1167" i="36"/>
  <c r="AH1167" i="36"/>
  <c r="AX1167" i="36"/>
  <c r="V1174" i="36"/>
  <c r="AL1174" i="36"/>
  <c r="BB1174" i="36"/>
  <c r="BC1174" i="36" s="1"/>
  <c r="L1174" i="36"/>
  <c r="AN1174" i="36"/>
  <c r="H1174" i="36"/>
  <c r="AP1174" i="36"/>
  <c r="P1174" i="36"/>
  <c r="AB1174" i="36"/>
  <c r="T1174" i="36"/>
  <c r="AT1174" i="36"/>
  <c r="AF1174" i="36"/>
  <c r="AR1174" i="36"/>
  <c r="AJ1174" i="36"/>
  <c r="AH1174" i="36"/>
  <c r="AX1174" i="36"/>
  <c r="AV1174" i="36"/>
  <c r="X1174" i="36"/>
  <c r="AZ1174" i="36"/>
  <c r="T626" i="36"/>
  <c r="AJ626" i="36"/>
  <c r="AZ626" i="36"/>
  <c r="V626" i="36"/>
  <c r="AH626" i="36"/>
  <c r="AT626" i="36"/>
  <c r="X626" i="36"/>
  <c r="AN626" i="36"/>
  <c r="J626" i="36"/>
  <c r="AL626" i="36"/>
  <c r="AX626" i="36"/>
  <c r="H626" i="36"/>
  <c r="L626" i="36"/>
  <c r="AB626" i="36"/>
  <c r="AR626" i="36"/>
  <c r="Z626" i="36"/>
  <c r="BB626" i="36"/>
  <c r="BC626" i="36" s="1"/>
  <c r="N626" i="36"/>
  <c r="P626" i="36"/>
  <c r="AF626" i="36"/>
  <c r="AV626" i="36"/>
  <c r="AP626" i="36"/>
  <c r="R626" i="36"/>
  <c r="AD626" i="36"/>
  <c r="R683" i="36"/>
  <c r="AH683" i="36"/>
  <c r="AX683" i="36"/>
  <c r="P683" i="36"/>
  <c r="AF683" i="36"/>
  <c r="AV683" i="36"/>
  <c r="V683" i="36"/>
  <c r="AL683" i="36"/>
  <c r="BB683" i="36"/>
  <c r="BC683" i="36" s="1"/>
  <c r="T683" i="36"/>
  <c r="AJ683" i="36"/>
  <c r="AZ683" i="36"/>
  <c r="J683" i="36"/>
  <c r="Z683" i="36"/>
  <c r="AP683" i="36"/>
  <c r="X683" i="36"/>
  <c r="AN683" i="36"/>
  <c r="H683" i="36"/>
  <c r="N683" i="36"/>
  <c r="AD683" i="36"/>
  <c r="AT683" i="36"/>
  <c r="L683" i="36"/>
  <c r="AB683" i="36"/>
  <c r="AR683" i="36"/>
  <c r="P675" i="36"/>
  <c r="AF675" i="36"/>
  <c r="N675" i="36"/>
  <c r="BB675" i="36"/>
  <c r="BC675" i="36" s="1"/>
  <c r="V675" i="36"/>
  <c r="R675" i="36"/>
  <c r="T675" i="36"/>
  <c r="AJ675" i="36"/>
  <c r="AD675" i="36"/>
  <c r="J675" i="36"/>
  <c r="AL675" i="36"/>
  <c r="AH675" i="36"/>
  <c r="X675" i="36"/>
  <c r="AN675" i="36"/>
  <c r="AT675" i="36"/>
  <c r="Z675" i="36"/>
  <c r="AV675" i="36"/>
  <c r="H675" i="36"/>
  <c r="L675" i="36"/>
  <c r="AB675" i="36"/>
  <c r="AR675" i="36"/>
  <c r="AX675" i="36"/>
  <c r="AP675" i="36"/>
  <c r="AZ675" i="36"/>
  <c r="R667" i="36"/>
  <c r="AD667" i="36"/>
  <c r="Z667" i="36"/>
  <c r="AF667" i="36"/>
  <c r="AN667" i="36"/>
  <c r="X667" i="36"/>
  <c r="AH667" i="36"/>
  <c r="AP667" i="36"/>
  <c r="AL667" i="36"/>
  <c r="AZ667" i="36"/>
  <c r="AB667" i="36"/>
  <c r="AR667" i="36"/>
  <c r="AX667" i="36"/>
  <c r="BB667" i="36"/>
  <c r="BC667" i="36" s="1"/>
  <c r="J667" i="36"/>
  <c r="AV667" i="36"/>
  <c r="T667" i="36"/>
  <c r="P667" i="36"/>
  <c r="AT667" i="36"/>
  <c r="N667" i="36"/>
  <c r="V667" i="36"/>
  <c r="AJ667" i="36"/>
  <c r="L667" i="36"/>
  <c r="H667" i="36"/>
  <c r="L659" i="36"/>
  <c r="AT659" i="36"/>
  <c r="AL659" i="36"/>
  <c r="AD659" i="36"/>
  <c r="BB659" i="36"/>
  <c r="AH659" i="36"/>
  <c r="AR659" i="36"/>
  <c r="AN659" i="36"/>
  <c r="P659" i="36"/>
  <c r="V659" i="36"/>
  <c r="AX659" i="36"/>
  <c r="X659" i="36"/>
  <c r="H659" i="36"/>
  <c r="AB659" i="36"/>
  <c r="BC659" i="36"/>
  <c r="AJ659" i="36"/>
  <c r="AF659" i="36"/>
  <c r="N659" i="36"/>
  <c r="R659" i="36"/>
  <c r="J659" i="36"/>
  <c r="T659" i="36"/>
  <c r="AZ659" i="36"/>
  <c r="AV659" i="36"/>
  <c r="Z659" i="36"/>
  <c r="AP659" i="36"/>
  <c r="X641" i="36"/>
  <c r="AN641" i="36"/>
  <c r="R641" i="36"/>
  <c r="AD641" i="36"/>
  <c r="AP641" i="36"/>
  <c r="H641" i="36"/>
  <c r="L641" i="36"/>
  <c r="AB641" i="36"/>
  <c r="AR641" i="36"/>
  <c r="AH641" i="36"/>
  <c r="AT641" i="36"/>
  <c r="V641" i="36"/>
  <c r="P641" i="36"/>
  <c r="AF641" i="36"/>
  <c r="AV641" i="36"/>
  <c r="AX641" i="36"/>
  <c r="J641" i="36"/>
  <c r="AL641" i="36"/>
  <c r="T641" i="36"/>
  <c r="AJ641" i="36"/>
  <c r="AZ641" i="36"/>
  <c r="N641" i="36"/>
  <c r="Z641" i="36"/>
  <c r="BB641" i="36"/>
  <c r="BC641" i="36" s="1"/>
  <c r="X625" i="36"/>
  <c r="AN625" i="36"/>
  <c r="R625" i="36"/>
  <c r="AD625" i="36"/>
  <c r="AP625" i="36"/>
  <c r="H625" i="36"/>
  <c r="L625" i="36"/>
  <c r="AB625" i="36"/>
  <c r="AR625" i="36"/>
  <c r="AH625" i="36"/>
  <c r="AT625" i="36"/>
  <c r="V625" i="36"/>
  <c r="P625" i="36"/>
  <c r="AF625" i="36"/>
  <c r="AV625" i="36"/>
  <c r="AX625" i="36"/>
  <c r="J625" i="36"/>
  <c r="AL625" i="36"/>
  <c r="T625" i="36"/>
  <c r="AJ625" i="36"/>
  <c r="AZ625" i="36"/>
  <c r="N625" i="36"/>
  <c r="Z625" i="36"/>
  <c r="BB625" i="36"/>
  <c r="BC625" i="36" s="1"/>
  <c r="L608" i="36"/>
  <c r="AB608" i="36"/>
  <c r="N608" i="36"/>
  <c r="AD608" i="36"/>
  <c r="AT608" i="36"/>
  <c r="AV608" i="36"/>
  <c r="P608" i="36"/>
  <c r="AF608" i="36"/>
  <c r="R608" i="36"/>
  <c r="AH608" i="36"/>
  <c r="AX608" i="36"/>
  <c r="AR608" i="36"/>
  <c r="T608" i="36"/>
  <c r="AJ608" i="36"/>
  <c r="V608" i="36"/>
  <c r="AL608" i="36"/>
  <c r="BB608" i="36"/>
  <c r="BC608" i="36" s="1"/>
  <c r="AN608" i="36"/>
  <c r="X608" i="36"/>
  <c r="J608" i="36"/>
  <c r="Z608" i="36"/>
  <c r="AP608" i="36"/>
  <c r="AZ608" i="36"/>
  <c r="H608" i="36"/>
  <c r="N639" i="36"/>
  <c r="AD639" i="36"/>
  <c r="AT639" i="36"/>
  <c r="AF639" i="36"/>
  <c r="AR639" i="36"/>
  <c r="AJ639" i="36"/>
  <c r="R639" i="36"/>
  <c r="AH639" i="36"/>
  <c r="AX639" i="36"/>
  <c r="AV639" i="36"/>
  <c r="X639" i="36"/>
  <c r="AZ639" i="36"/>
  <c r="V639" i="36"/>
  <c r="AL639" i="36"/>
  <c r="BB639" i="36"/>
  <c r="BC639" i="36" s="1"/>
  <c r="L639" i="36"/>
  <c r="AN639" i="36"/>
  <c r="H639" i="36"/>
  <c r="J639" i="36"/>
  <c r="Z639" i="36"/>
  <c r="AP639" i="36"/>
  <c r="P639" i="36"/>
  <c r="AB639" i="36"/>
  <c r="T639" i="36"/>
  <c r="N623" i="36"/>
  <c r="AD623" i="36"/>
  <c r="AT623" i="36"/>
  <c r="AF623" i="36"/>
  <c r="AR623" i="36"/>
  <c r="AJ623" i="36"/>
  <c r="R623" i="36"/>
  <c r="AH623" i="36"/>
  <c r="AX623" i="36"/>
  <c r="AV623" i="36"/>
  <c r="X623" i="36"/>
  <c r="AZ623" i="36"/>
  <c r="V623" i="36"/>
  <c r="AL623" i="36"/>
  <c r="BB623" i="36"/>
  <c r="BC623" i="36" s="1"/>
  <c r="L623" i="36"/>
  <c r="AN623" i="36"/>
  <c r="H623" i="36"/>
  <c r="J623" i="36"/>
  <c r="Z623" i="36"/>
  <c r="AP623" i="36"/>
  <c r="P623" i="36"/>
  <c r="AB623" i="36"/>
  <c r="T623" i="36"/>
  <c r="N607" i="36"/>
  <c r="AD607" i="36"/>
  <c r="AT607" i="36"/>
  <c r="AB607" i="36"/>
  <c r="T607" i="36"/>
  <c r="AF607" i="36"/>
  <c r="R607" i="36"/>
  <c r="AH607" i="36"/>
  <c r="AX607" i="36"/>
  <c r="AR607" i="36"/>
  <c r="AJ607" i="36"/>
  <c r="AV607" i="36"/>
  <c r="V607" i="36"/>
  <c r="AL607" i="36"/>
  <c r="BB607" i="36"/>
  <c r="BC607" i="36" s="1"/>
  <c r="X607" i="36"/>
  <c r="AZ607" i="36"/>
  <c r="H607" i="36"/>
  <c r="J607" i="36"/>
  <c r="Z607" i="36"/>
  <c r="AP607" i="36"/>
  <c r="L607" i="36"/>
  <c r="AN607" i="36"/>
  <c r="P607" i="36"/>
  <c r="X597" i="36"/>
  <c r="AN597" i="36"/>
  <c r="N597" i="36"/>
  <c r="Z597" i="36"/>
  <c r="BB597" i="36"/>
  <c r="BC597" i="36" s="1"/>
  <c r="H597" i="36"/>
  <c r="L597" i="36"/>
  <c r="AB597" i="36"/>
  <c r="AR597" i="36"/>
  <c r="AD597" i="36"/>
  <c r="AP597" i="36"/>
  <c r="R597" i="36"/>
  <c r="P597" i="36"/>
  <c r="AF597" i="36"/>
  <c r="AV597" i="36"/>
  <c r="AT597" i="36"/>
  <c r="V597" i="36"/>
  <c r="AH597" i="36"/>
  <c r="T597" i="36"/>
  <c r="AJ597" i="36"/>
  <c r="AZ597" i="36"/>
  <c r="J597" i="36"/>
  <c r="AL597" i="36"/>
  <c r="AX597" i="36"/>
  <c r="X589" i="36"/>
  <c r="AN589" i="36"/>
  <c r="V589" i="36"/>
  <c r="AH589" i="36"/>
  <c r="AT589" i="36"/>
  <c r="H589" i="36"/>
  <c r="L589" i="36"/>
  <c r="AB589" i="36"/>
  <c r="AR589" i="36"/>
  <c r="AL589" i="36"/>
  <c r="AX589" i="36"/>
  <c r="J589" i="36"/>
  <c r="P589" i="36"/>
  <c r="AF589" i="36"/>
  <c r="AV589" i="36"/>
  <c r="BB589" i="36"/>
  <c r="BC589" i="36" s="1"/>
  <c r="N589" i="36"/>
  <c r="Z589" i="36"/>
  <c r="T589" i="36"/>
  <c r="AJ589" i="36"/>
  <c r="AZ589" i="36"/>
  <c r="R589" i="36"/>
  <c r="AD589" i="36"/>
  <c r="AP589" i="36"/>
  <c r="X581" i="36"/>
  <c r="AN581" i="36"/>
  <c r="N581" i="36"/>
  <c r="Z581" i="36"/>
  <c r="BB581" i="36"/>
  <c r="BC581" i="36" s="1"/>
  <c r="H581" i="36"/>
  <c r="L581" i="36"/>
  <c r="AB581" i="36"/>
  <c r="AR581" i="36"/>
  <c r="AD581" i="36"/>
  <c r="AP581" i="36"/>
  <c r="R581" i="36"/>
  <c r="P581" i="36"/>
  <c r="AF581" i="36"/>
  <c r="AV581" i="36"/>
  <c r="AT581" i="36"/>
  <c r="V581" i="36"/>
  <c r="AH581" i="36"/>
  <c r="T581" i="36"/>
  <c r="AJ581" i="36"/>
  <c r="AZ581" i="36"/>
  <c r="J581" i="36"/>
  <c r="AL581" i="36"/>
  <c r="AX581" i="36"/>
  <c r="X573" i="36"/>
  <c r="AN573" i="36"/>
  <c r="V573" i="36"/>
  <c r="AH573" i="36"/>
  <c r="AT573" i="36"/>
  <c r="H573" i="36"/>
  <c r="L573" i="36"/>
  <c r="AB573" i="36"/>
  <c r="AR573" i="36"/>
  <c r="AL573" i="36"/>
  <c r="AX573" i="36"/>
  <c r="J573" i="36"/>
  <c r="P573" i="36"/>
  <c r="AF573" i="36"/>
  <c r="AV573" i="36"/>
  <c r="BB573" i="36"/>
  <c r="BC573" i="36" s="1"/>
  <c r="N573" i="36"/>
  <c r="Z573" i="36"/>
  <c r="T573" i="36"/>
  <c r="AJ573" i="36"/>
  <c r="AZ573" i="36"/>
  <c r="R573" i="36"/>
  <c r="AD573" i="36"/>
  <c r="AP573" i="36"/>
  <c r="X565" i="36"/>
  <c r="AN565" i="36"/>
  <c r="N565" i="36"/>
  <c r="Z565" i="36"/>
  <c r="BB565" i="36"/>
  <c r="BC565" i="36" s="1"/>
  <c r="H565" i="36"/>
  <c r="L565" i="36"/>
  <c r="AB565" i="36"/>
  <c r="AR565" i="36"/>
  <c r="AD565" i="36"/>
  <c r="AP565" i="36"/>
  <c r="R565" i="36"/>
  <c r="P565" i="36"/>
  <c r="AF565" i="36"/>
  <c r="AV565" i="36"/>
  <c r="AT565" i="36"/>
  <c r="V565" i="36"/>
  <c r="AH565" i="36"/>
  <c r="T565" i="36"/>
  <c r="AJ565" i="36"/>
  <c r="AZ565" i="36"/>
  <c r="J565" i="36"/>
  <c r="AL565" i="36"/>
  <c r="AX565" i="36"/>
  <c r="X557" i="36"/>
  <c r="AN557" i="36"/>
  <c r="V557" i="36"/>
  <c r="AH557" i="36"/>
  <c r="AT557" i="36"/>
  <c r="H557" i="36"/>
  <c r="L557" i="36"/>
  <c r="AB557" i="36"/>
  <c r="AR557" i="36"/>
  <c r="AL557" i="36"/>
  <c r="AX557" i="36"/>
  <c r="J557" i="36"/>
  <c r="P557" i="36"/>
  <c r="AF557" i="36"/>
  <c r="AV557" i="36"/>
  <c r="BB557" i="36"/>
  <c r="BC557" i="36" s="1"/>
  <c r="N557" i="36"/>
  <c r="Z557" i="36"/>
  <c r="T557" i="36"/>
  <c r="AJ557" i="36"/>
  <c r="AZ557" i="36"/>
  <c r="R557" i="36"/>
  <c r="AD557" i="36"/>
  <c r="AP557" i="36"/>
  <c r="X549" i="36"/>
  <c r="AN549" i="36"/>
  <c r="N549" i="36"/>
  <c r="Z549" i="36"/>
  <c r="BB549" i="36"/>
  <c r="BC549" i="36" s="1"/>
  <c r="H549" i="36"/>
  <c r="L549" i="36"/>
  <c r="AB549" i="36"/>
  <c r="AR549" i="36"/>
  <c r="AD549" i="36"/>
  <c r="AP549" i="36"/>
  <c r="R549" i="36"/>
  <c r="P549" i="36"/>
  <c r="AF549" i="36"/>
  <c r="AV549" i="36"/>
  <c r="AT549" i="36"/>
  <c r="V549" i="36"/>
  <c r="AH549" i="36"/>
  <c r="T549" i="36"/>
  <c r="AJ549" i="36"/>
  <c r="AZ549" i="36"/>
  <c r="J549" i="36"/>
  <c r="AL549" i="36"/>
  <c r="AX549" i="36"/>
  <c r="X541" i="36"/>
  <c r="AN541" i="36"/>
  <c r="V541" i="36"/>
  <c r="AH541" i="36"/>
  <c r="AT541" i="36"/>
  <c r="H541" i="36"/>
  <c r="L541" i="36"/>
  <c r="AB541" i="36"/>
  <c r="AR541" i="36"/>
  <c r="AL541" i="36"/>
  <c r="AX541" i="36"/>
  <c r="J541" i="36"/>
  <c r="P541" i="36"/>
  <c r="AF541" i="36"/>
  <c r="AV541" i="36"/>
  <c r="BB541" i="36"/>
  <c r="BC541" i="36" s="1"/>
  <c r="N541" i="36"/>
  <c r="Z541" i="36"/>
  <c r="T541" i="36"/>
  <c r="AJ541" i="36"/>
  <c r="AZ541" i="36"/>
  <c r="R541" i="36"/>
  <c r="AD541" i="36"/>
  <c r="AP541" i="36"/>
  <c r="X533" i="36"/>
  <c r="AN533" i="36"/>
  <c r="N533" i="36"/>
  <c r="Z533" i="36"/>
  <c r="BB533" i="36"/>
  <c r="BC533" i="36" s="1"/>
  <c r="H533" i="36"/>
  <c r="L533" i="36"/>
  <c r="AB533" i="36"/>
  <c r="AR533" i="36"/>
  <c r="AD533" i="36"/>
  <c r="AP533" i="36"/>
  <c r="R533" i="36"/>
  <c r="P533" i="36"/>
  <c r="AF533" i="36"/>
  <c r="AV533" i="36"/>
  <c r="AT533" i="36"/>
  <c r="V533" i="36"/>
  <c r="AH533" i="36"/>
  <c r="T533" i="36"/>
  <c r="AJ533" i="36"/>
  <c r="AZ533" i="36"/>
  <c r="J533" i="36"/>
  <c r="AL533" i="36"/>
  <c r="AX533" i="36"/>
  <c r="X525" i="36"/>
  <c r="AN525" i="36"/>
  <c r="V525" i="36"/>
  <c r="AH525" i="36"/>
  <c r="AT525" i="36"/>
  <c r="H525" i="36"/>
  <c r="L525" i="36"/>
  <c r="AB525" i="36"/>
  <c r="AR525" i="36"/>
  <c r="AL525" i="36"/>
  <c r="AX525" i="36"/>
  <c r="J525" i="36"/>
  <c r="P525" i="36"/>
  <c r="AF525" i="36"/>
  <c r="AV525" i="36"/>
  <c r="BB525" i="36"/>
  <c r="BC525" i="36" s="1"/>
  <c r="N525" i="36"/>
  <c r="Z525" i="36"/>
  <c r="T525" i="36"/>
  <c r="AJ525" i="36"/>
  <c r="AZ525" i="36"/>
  <c r="R525" i="36"/>
  <c r="AD525" i="36"/>
  <c r="AP525" i="36"/>
  <c r="X517" i="36"/>
  <c r="AN517" i="36"/>
  <c r="N517" i="36"/>
  <c r="Z517" i="36"/>
  <c r="BB517" i="36"/>
  <c r="BC517" i="36" s="1"/>
  <c r="H517" i="36"/>
  <c r="L517" i="36"/>
  <c r="AB517" i="36"/>
  <c r="AR517" i="36"/>
  <c r="AD517" i="36"/>
  <c r="AP517" i="36"/>
  <c r="R517" i="36"/>
  <c r="P517" i="36"/>
  <c r="AF517" i="36"/>
  <c r="AV517" i="36"/>
  <c r="AT517" i="36"/>
  <c r="V517" i="36"/>
  <c r="AH517" i="36"/>
  <c r="T517" i="36"/>
  <c r="AJ517" i="36"/>
  <c r="AZ517" i="36"/>
  <c r="J517" i="36"/>
  <c r="AL517" i="36"/>
  <c r="AX517" i="36"/>
  <c r="X509" i="36"/>
  <c r="AN509" i="36"/>
  <c r="V509" i="36"/>
  <c r="AH509" i="36"/>
  <c r="AT509" i="36"/>
  <c r="H509" i="36"/>
  <c r="L509" i="36"/>
  <c r="AB509" i="36"/>
  <c r="AR509" i="36"/>
  <c r="AL509" i="36"/>
  <c r="AX509" i="36"/>
  <c r="J509" i="36"/>
  <c r="P509" i="36"/>
  <c r="AF509" i="36"/>
  <c r="AV509" i="36"/>
  <c r="BB509" i="36"/>
  <c r="BC509" i="36" s="1"/>
  <c r="N509" i="36"/>
  <c r="Z509" i="36"/>
  <c r="T509" i="36"/>
  <c r="AJ509" i="36"/>
  <c r="AZ509" i="36"/>
  <c r="R509" i="36"/>
  <c r="AD509" i="36"/>
  <c r="AP509" i="36"/>
  <c r="R502" i="36"/>
  <c r="AH502" i="36"/>
  <c r="AX502" i="36"/>
  <c r="T502" i="36"/>
  <c r="AJ502" i="36"/>
  <c r="AZ502" i="36"/>
  <c r="V502" i="36"/>
  <c r="AL502" i="36"/>
  <c r="BB502" i="36"/>
  <c r="BC502" i="36" s="1"/>
  <c r="X502" i="36"/>
  <c r="AN502" i="36"/>
  <c r="H502" i="36"/>
  <c r="J502" i="36"/>
  <c r="Z502" i="36"/>
  <c r="AP502" i="36"/>
  <c r="L502" i="36"/>
  <c r="AB502" i="36"/>
  <c r="AR502" i="36"/>
  <c r="N502" i="36"/>
  <c r="AD502" i="36"/>
  <c r="AT502" i="36"/>
  <c r="P502" i="36"/>
  <c r="AF502" i="36"/>
  <c r="AV502" i="36"/>
  <c r="AV647" i="36"/>
  <c r="AF647" i="36"/>
  <c r="N647" i="36"/>
  <c r="AX647" i="36"/>
  <c r="AJ647" i="36"/>
  <c r="AD647" i="36"/>
  <c r="L647" i="36"/>
  <c r="V647" i="36"/>
  <c r="AP647" i="36"/>
  <c r="R647" i="36"/>
  <c r="AH647" i="36"/>
  <c r="P647" i="36"/>
  <c r="AB647" i="36"/>
  <c r="T647" i="36"/>
  <c r="Z647" i="36"/>
  <c r="BB647" i="36"/>
  <c r="BC647" i="36" s="1"/>
  <c r="AZ647" i="36"/>
  <c r="J647" i="36"/>
  <c r="AR647" i="36"/>
  <c r="AT647" i="36"/>
  <c r="AN647" i="36"/>
  <c r="AL647" i="36"/>
  <c r="X647" i="36"/>
  <c r="H647" i="36"/>
  <c r="T642" i="36"/>
  <c r="AJ642" i="36"/>
  <c r="AZ642" i="36"/>
  <c r="V642" i="36"/>
  <c r="AH642" i="36"/>
  <c r="AT642" i="36"/>
  <c r="X642" i="36"/>
  <c r="AN642" i="36"/>
  <c r="J642" i="36"/>
  <c r="AL642" i="36"/>
  <c r="AX642" i="36"/>
  <c r="H642" i="36"/>
  <c r="L642" i="36"/>
  <c r="AB642" i="36"/>
  <c r="AR642" i="36"/>
  <c r="Z642" i="36"/>
  <c r="BB642" i="36"/>
  <c r="BC642" i="36" s="1"/>
  <c r="N642" i="36"/>
  <c r="P642" i="36"/>
  <c r="AF642" i="36"/>
  <c r="AV642" i="36"/>
  <c r="AP642" i="36"/>
  <c r="R642" i="36"/>
  <c r="AD642" i="36"/>
  <c r="AN487" i="36"/>
  <c r="AX487" i="36"/>
  <c r="N487" i="36"/>
  <c r="X487" i="36"/>
  <c r="AD487" i="36"/>
  <c r="H487" i="36"/>
  <c r="J487" i="36"/>
  <c r="BB487" i="36"/>
  <c r="BC487" i="36" s="1"/>
  <c r="R487" i="36"/>
  <c r="AZ487" i="36"/>
  <c r="AL487" i="36"/>
  <c r="L487" i="36"/>
  <c r="AN485" i="36"/>
  <c r="AH485" i="36"/>
  <c r="AR485" i="36"/>
  <c r="AT485" i="36"/>
  <c r="AB485" i="36"/>
  <c r="H485" i="36"/>
  <c r="AD485" i="36"/>
  <c r="AF485" i="36"/>
  <c r="L485" i="36"/>
  <c r="N485" i="36"/>
  <c r="AV485" i="36"/>
  <c r="AX485" i="36"/>
  <c r="J485" i="36"/>
  <c r="AZ485" i="36"/>
  <c r="BB485" i="36"/>
  <c r="BC485" i="36" s="1"/>
  <c r="Z485" i="36"/>
  <c r="AJ485" i="36"/>
  <c r="P485" i="36"/>
  <c r="AP485" i="36"/>
  <c r="T485" i="36"/>
  <c r="V485" i="36"/>
  <c r="X485" i="36"/>
  <c r="R485" i="36"/>
  <c r="AL485" i="36"/>
  <c r="X629" i="36"/>
  <c r="AN629" i="36"/>
  <c r="J629" i="36"/>
  <c r="AL629" i="36"/>
  <c r="AX629" i="36"/>
  <c r="H629" i="36"/>
  <c r="L629" i="36"/>
  <c r="AB629" i="36"/>
  <c r="AR629" i="36"/>
  <c r="Z629" i="36"/>
  <c r="BB629" i="36"/>
  <c r="BC629" i="36" s="1"/>
  <c r="N629" i="36"/>
  <c r="P629" i="36"/>
  <c r="AF629" i="36"/>
  <c r="AV629" i="36"/>
  <c r="AP629" i="36"/>
  <c r="R629" i="36"/>
  <c r="AD629" i="36"/>
  <c r="T629" i="36"/>
  <c r="AJ629" i="36"/>
  <c r="AZ629" i="36"/>
  <c r="V629" i="36"/>
  <c r="AH629" i="36"/>
  <c r="AT629" i="36"/>
  <c r="J620" i="36"/>
  <c r="Z620" i="36"/>
  <c r="AP620" i="36"/>
  <c r="L620" i="36"/>
  <c r="AN620" i="36"/>
  <c r="P620" i="36"/>
  <c r="N620" i="36"/>
  <c r="AD620" i="36"/>
  <c r="AT620" i="36"/>
  <c r="AB620" i="36"/>
  <c r="T620" i="36"/>
  <c r="AF620" i="36"/>
  <c r="R620" i="36"/>
  <c r="AH620" i="36"/>
  <c r="AX620" i="36"/>
  <c r="AR620" i="36"/>
  <c r="AJ620" i="36"/>
  <c r="AV620" i="36"/>
  <c r="V620" i="36"/>
  <c r="AL620" i="36"/>
  <c r="BB620" i="36"/>
  <c r="BC620" i="36" s="1"/>
  <c r="X620" i="36"/>
  <c r="AZ620" i="36"/>
  <c r="H620" i="36"/>
  <c r="T610" i="36"/>
  <c r="AJ610" i="36"/>
  <c r="AZ610" i="36"/>
  <c r="V610" i="36"/>
  <c r="AH610" i="36"/>
  <c r="AT610" i="36"/>
  <c r="X610" i="36"/>
  <c r="AN610" i="36"/>
  <c r="J610" i="36"/>
  <c r="AL610" i="36"/>
  <c r="AX610" i="36"/>
  <c r="H610" i="36"/>
  <c r="L610" i="36"/>
  <c r="AB610" i="36"/>
  <c r="AR610" i="36"/>
  <c r="Z610" i="36"/>
  <c r="BB610" i="36"/>
  <c r="BC610" i="36" s="1"/>
  <c r="N610" i="36"/>
  <c r="P610" i="36"/>
  <c r="AF610" i="36"/>
  <c r="AV610" i="36"/>
  <c r="AP610" i="36"/>
  <c r="R610" i="36"/>
  <c r="AD610" i="36"/>
  <c r="X601" i="36"/>
  <c r="AN601" i="36"/>
  <c r="J601" i="36"/>
  <c r="AL601" i="36"/>
  <c r="AX601" i="36"/>
  <c r="H601" i="36"/>
  <c r="AR601" i="36"/>
  <c r="Z601" i="36"/>
  <c r="BB601" i="36"/>
  <c r="BC601" i="36" s="1"/>
  <c r="N601" i="36"/>
  <c r="X473" i="36"/>
  <c r="AN473" i="36"/>
  <c r="N473" i="36"/>
  <c r="AX473" i="36"/>
  <c r="AT473" i="36"/>
  <c r="H473" i="36"/>
  <c r="L473" i="36"/>
  <c r="AB473" i="36"/>
  <c r="AR473" i="36"/>
  <c r="R473" i="36"/>
  <c r="J473" i="36"/>
  <c r="BB473" i="36"/>
  <c r="BC473" i="36" s="1"/>
  <c r="P473" i="36"/>
  <c r="AF473" i="36"/>
  <c r="AV473" i="36"/>
  <c r="AD473" i="36"/>
  <c r="V473" i="36"/>
  <c r="Z473" i="36"/>
  <c r="T473" i="36"/>
  <c r="AJ473" i="36"/>
  <c r="AZ473" i="36"/>
  <c r="AL473" i="36"/>
  <c r="AH473" i="36"/>
  <c r="AP473" i="36"/>
  <c r="X465" i="36"/>
  <c r="AN465" i="36"/>
  <c r="N465" i="36"/>
  <c r="BB465" i="36"/>
  <c r="BC465" i="36" s="1"/>
  <c r="AP465" i="36"/>
  <c r="H465" i="36"/>
  <c r="L465" i="36"/>
  <c r="AB465" i="36"/>
  <c r="AR465" i="36"/>
  <c r="Z465" i="36"/>
  <c r="J465" i="36"/>
  <c r="AX465" i="36"/>
  <c r="P465" i="36"/>
  <c r="AF465" i="36"/>
  <c r="AV465" i="36"/>
  <c r="AH465" i="36"/>
  <c r="V465" i="36"/>
  <c r="R465" i="36"/>
  <c r="T465" i="36"/>
  <c r="AJ465" i="36"/>
  <c r="AZ465" i="36"/>
  <c r="AT465" i="36"/>
  <c r="AD465" i="36"/>
  <c r="AL465" i="36"/>
  <c r="X457" i="36"/>
  <c r="AN457" i="36"/>
  <c r="R457" i="36"/>
  <c r="N457" i="36"/>
  <c r="BB457" i="36"/>
  <c r="BC457" i="36" s="1"/>
  <c r="H457" i="36"/>
  <c r="L457" i="36"/>
  <c r="AB457" i="36"/>
  <c r="AR457" i="36"/>
  <c r="Z457" i="36"/>
  <c r="V457" i="36"/>
  <c r="J457" i="36"/>
  <c r="P457" i="36"/>
  <c r="AF457" i="36"/>
  <c r="AV457" i="36"/>
  <c r="AL457" i="36"/>
  <c r="AH457" i="36"/>
  <c r="AD457" i="36"/>
  <c r="T457" i="36"/>
  <c r="AJ457" i="36"/>
  <c r="AZ457" i="36"/>
  <c r="AT457" i="36"/>
  <c r="AP457" i="36"/>
  <c r="AX457" i="36"/>
  <c r="X449" i="36"/>
  <c r="AN449" i="36"/>
  <c r="N449" i="36"/>
  <c r="J449" i="36"/>
  <c r="AX449" i="36"/>
  <c r="H449" i="36"/>
  <c r="L449" i="36"/>
  <c r="AB449" i="36"/>
  <c r="AR449" i="36"/>
  <c r="Z449" i="36"/>
  <c r="V449" i="36"/>
  <c r="R449" i="36"/>
  <c r="P449" i="36"/>
  <c r="AF449" i="36"/>
  <c r="AV449" i="36"/>
  <c r="AL449" i="36"/>
  <c r="AD449" i="36"/>
  <c r="AH449" i="36"/>
  <c r="T449" i="36"/>
  <c r="AJ449" i="36"/>
  <c r="AZ449" i="36"/>
  <c r="AT449" i="36"/>
  <c r="AP449" i="36"/>
  <c r="BB449" i="36"/>
  <c r="BC449" i="36" s="1"/>
  <c r="X441" i="36"/>
  <c r="AN441" i="36"/>
  <c r="J441" i="36"/>
  <c r="Z441" i="36"/>
  <c r="AP441" i="36"/>
  <c r="H441" i="36"/>
  <c r="L441" i="36"/>
  <c r="AB441" i="36"/>
  <c r="AR441" i="36"/>
  <c r="N441" i="36"/>
  <c r="AD441" i="36"/>
  <c r="AT441" i="36"/>
  <c r="P441" i="36"/>
  <c r="AF441" i="36"/>
  <c r="AV441" i="36"/>
  <c r="R441" i="36"/>
  <c r="AH441" i="36"/>
  <c r="AX441" i="36"/>
  <c r="T441" i="36"/>
  <c r="AJ441" i="36"/>
  <c r="AZ441" i="36"/>
  <c r="V441" i="36"/>
  <c r="AL441" i="36"/>
  <c r="BB441" i="36"/>
  <c r="BC441" i="36" s="1"/>
  <c r="X433" i="36"/>
  <c r="AN433" i="36"/>
  <c r="J433" i="36"/>
  <c r="Z433" i="36"/>
  <c r="AP433" i="36"/>
  <c r="H433" i="36"/>
  <c r="L433" i="36"/>
  <c r="AB433" i="36"/>
  <c r="AR433" i="36"/>
  <c r="N433" i="36"/>
  <c r="AD433" i="36"/>
  <c r="AT433" i="36"/>
  <c r="P433" i="36"/>
  <c r="AF433" i="36"/>
  <c r="AV433" i="36"/>
  <c r="R433" i="36"/>
  <c r="AH433" i="36"/>
  <c r="AX433" i="36"/>
  <c r="T433" i="36"/>
  <c r="AJ433" i="36"/>
  <c r="AZ433" i="36"/>
  <c r="V433" i="36"/>
  <c r="AL433" i="36"/>
  <c r="BB433" i="36"/>
  <c r="BC433" i="36" s="1"/>
  <c r="X425" i="36"/>
  <c r="AN425" i="36"/>
  <c r="J425" i="36"/>
  <c r="Z425" i="36"/>
  <c r="AP425" i="36"/>
  <c r="H425" i="36"/>
  <c r="L425" i="36"/>
  <c r="AB425" i="36"/>
  <c r="AR425" i="36"/>
  <c r="N425" i="36"/>
  <c r="AD425" i="36"/>
  <c r="AT425" i="36"/>
  <c r="P425" i="36"/>
  <c r="AF425" i="36"/>
  <c r="AV425" i="36"/>
  <c r="R425" i="36"/>
  <c r="AH425" i="36"/>
  <c r="AX425" i="36"/>
  <c r="T425" i="36"/>
  <c r="AJ425" i="36"/>
  <c r="AZ425" i="36"/>
  <c r="V425" i="36"/>
  <c r="AL425" i="36"/>
  <c r="BB425" i="36"/>
  <c r="BC425" i="36" s="1"/>
  <c r="X417" i="36"/>
  <c r="AN417" i="36"/>
  <c r="J417" i="36"/>
  <c r="AL417" i="36"/>
  <c r="AX417" i="36"/>
  <c r="H417" i="36"/>
  <c r="L417" i="36"/>
  <c r="AB417" i="36"/>
  <c r="AR417" i="36"/>
  <c r="Z417" i="36"/>
  <c r="BB417" i="36"/>
  <c r="BC417" i="36" s="1"/>
  <c r="N417" i="36"/>
  <c r="P417" i="36"/>
  <c r="AF417" i="36"/>
  <c r="AV417" i="36"/>
  <c r="AP417" i="36"/>
  <c r="R417" i="36"/>
  <c r="AD417" i="36"/>
  <c r="T417" i="36"/>
  <c r="AJ417" i="36"/>
  <c r="AZ417" i="36"/>
  <c r="V417" i="36"/>
  <c r="AH417" i="36"/>
  <c r="AT417" i="36"/>
  <c r="X409" i="36"/>
  <c r="AN409" i="36"/>
  <c r="N409" i="36"/>
  <c r="Z409" i="36"/>
  <c r="BB409" i="36"/>
  <c r="BC409" i="36" s="1"/>
  <c r="H409" i="36"/>
  <c r="L409" i="36"/>
  <c r="AB409" i="36"/>
  <c r="AR409" i="36"/>
  <c r="AD409" i="36"/>
  <c r="AP409" i="36"/>
  <c r="R409" i="36"/>
  <c r="P409" i="36"/>
  <c r="AF409" i="36"/>
  <c r="AV409" i="36"/>
  <c r="AT409" i="36"/>
  <c r="V409" i="36"/>
  <c r="AH409" i="36"/>
  <c r="T409" i="36"/>
  <c r="AJ409" i="36"/>
  <c r="AZ409" i="36"/>
  <c r="J409" i="36"/>
  <c r="AL409" i="36"/>
  <c r="AX409" i="36"/>
  <c r="X401" i="36"/>
  <c r="AN401" i="36"/>
  <c r="R401" i="36"/>
  <c r="AD401" i="36"/>
  <c r="AP401" i="36"/>
  <c r="H401" i="36"/>
  <c r="L401" i="36"/>
  <c r="AB401" i="36"/>
  <c r="AR401" i="36"/>
  <c r="AH401" i="36"/>
  <c r="AT401" i="36"/>
  <c r="V401" i="36"/>
  <c r="P401" i="36"/>
  <c r="AF401" i="36"/>
  <c r="AV401" i="36"/>
  <c r="AX401" i="36"/>
  <c r="J401" i="36"/>
  <c r="AL401" i="36"/>
  <c r="T401" i="36"/>
  <c r="AJ401" i="36"/>
  <c r="AZ401" i="36"/>
  <c r="N401" i="36"/>
  <c r="Z401" i="36"/>
  <c r="BB401" i="36"/>
  <c r="BC401" i="36" s="1"/>
  <c r="X393" i="36"/>
  <c r="AN393" i="36"/>
  <c r="V393" i="36"/>
  <c r="AH393" i="36"/>
  <c r="AT393" i="36"/>
  <c r="H393" i="36"/>
  <c r="L393" i="36"/>
  <c r="AB393" i="36"/>
  <c r="AR393" i="36"/>
  <c r="AL393" i="36"/>
  <c r="AX393" i="36"/>
  <c r="J393" i="36"/>
  <c r="P393" i="36"/>
  <c r="AF393" i="36"/>
  <c r="AV393" i="36"/>
  <c r="BB393" i="36"/>
  <c r="BC393" i="36" s="1"/>
  <c r="N393" i="36"/>
  <c r="Z393" i="36"/>
  <c r="T393" i="36"/>
  <c r="AJ393" i="36"/>
  <c r="AZ393" i="36"/>
  <c r="R393" i="36"/>
  <c r="AD393" i="36"/>
  <c r="AP393" i="36"/>
  <c r="X385" i="36"/>
  <c r="AN385" i="36"/>
  <c r="J385" i="36"/>
  <c r="AL385" i="36"/>
  <c r="AX385" i="36"/>
  <c r="H385" i="36"/>
  <c r="L385" i="36"/>
  <c r="AB385" i="36"/>
  <c r="AR385" i="36"/>
  <c r="Z385" i="36"/>
  <c r="BB385" i="36"/>
  <c r="BC385" i="36" s="1"/>
  <c r="N385" i="36"/>
  <c r="P385" i="36"/>
  <c r="AF385" i="36"/>
  <c r="AV385" i="36"/>
  <c r="AP385" i="36"/>
  <c r="R385" i="36"/>
  <c r="AD385" i="36"/>
  <c r="T385" i="36"/>
  <c r="AJ385" i="36"/>
  <c r="AZ385" i="36"/>
  <c r="V385" i="36"/>
  <c r="AH385" i="36"/>
  <c r="AT385" i="36"/>
  <c r="X377" i="36"/>
  <c r="AN377" i="36"/>
  <c r="N377" i="36"/>
  <c r="Z377" i="36"/>
  <c r="BB377" i="36"/>
  <c r="BC377" i="36" s="1"/>
  <c r="H377" i="36"/>
  <c r="L377" i="36"/>
  <c r="AB377" i="36"/>
  <c r="AR377" i="36"/>
  <c r="AD377" i="36"/>
  <c r="AP377" i="36"/>
  <c r="R377" i="36"/>
  <c r="P377" i="36"/>
  <c r="AF377" i="36"/>
  <c r="AV377" i="36"/>
  <c r="AT377" i="36"/>
  <c r="V377" i="36"/>
  <c r="AH377" i="36"/>
  <c r="T377" i="36"/>
  <c r="AJ377" i="36"/>
  <c r="AZ377" i="36"/>
  <c r="J377" i="36"/>
  <c r="AL377" i="36"/>
  <c r="AX377" i="36"/>
  <c r="J369" i="36"/>
  <c r="Z369" i="36"/>
  <c r="AP369" i="36"/>
  <c r="L369" i="36"/>
  <c r="AB369" i="36"/>
  <c r="AR369" i="36"/>
  <c r="N369" i="36"/>
  <c r="AD369" i="36"/>
  <c r="AT369" i="36"/>
  <c r="P369" i="36"/>
  <c r="AF369" i="36"/>
  <c r="AV369" i="36"/>
  <c r="R369" i="36"/>
  <c r="AH369" i="36"/>
  <c r="AX369" i="36"/>
  <c r="T369" i="36"/>
  <c r="AJ369" i="36"/>
  <c r="AZ369" i="36"/>
  <c r="V369" i="36"/>
  <c r="AL369" i="36"/>
  <c r="BB369" i="36"/>
  <c r="BC369" i="36" s="1"/>
  <c r="X369" i="36"/>
  <c r="AN369" i="36"/>
  <c r="H369" i="36"/>
  <c r="J361" i="36"/>
  <c r="Z361" i="36"/>
  <c r="AP361" i="36"/>
  <c r="L361" i="36"/>
  <c r="AB361" i="36"/>
  <c r="AR361" i="36"/>
  <c r="N361" i="36"/>
  <c r="AD361" i="36"/>
  <c r="AT361" i="36"/>
  <c r="P361" i="36"/>
  <c r="AF361" i="36"/>
  <c r="AV361" i="36"/>
  <c r="R361" i="36"/>
  <c r="AH361" i="36"/>
  <c r="AX361" i="36"/>
  <c r="T361" i="36"/>
  <c r="AJ361" i="36"/>
  <c r="AZ361" i="36"/>
  <c r="V361" i="36"/>
  <c r="AL361" i="36"/>
  <c r="BB361" i="36"/>
  <c r="BC361" i="36" s="1"/>
  <c r="X361" i="36"/>
  <c r="AN361" i="36"/>
  <c r="H361" i="36"/>
  <c r="T355" i="36"/>
  <c r="AJ355" i="36"/>
  <c r="AZ355" i="36"/>
  <c r="V355" i="36"/>
  <c r="AL355" i="36"/>
  <c r="BB355" i="36"/>
  <c r="BC355" i="36" s="1"/>
  <c r="X355" i="36"/>
  <c r="AN355" i="36"/>
  <c r="J355" i="36"/>
  <c r="Z355" i="36"/>
  <c r="AP355" i="36"/>
  <c r="H355" i="36"/>
  <c r="L355" i="36"/>
  <c r="AB355" i="36"/>
  <c r="AR355" i="36"/>
  <c r="N355" i="36"/>
  <c r="AD355" i="36"/>
  <c r="AT355" i="36"/>
  <c r="P355" i="36"/>
  <c r="AF355" i="36"/>
  <c r="AV355" i="36"/>
  <c r="R355" i="36"/>
  <c r="AH355" i="36"/>
  <c r="AX355" i="36"/>
  <c r="T347" i="36"/>
  <c r="AJ347" i="36"/>
  <c r="AZ347" i="36"/>
  <c r="V347" i="36"/>
  <c r="AL347" i="36"/>
  <c r="BB347" i="36"/>
  <c r="BC347" i="36" s="1"/>
  <c r="X347" i="36"/>
  <c r="AN347" i="36"/>
  <c r="J347" i="36"/>
  <c r="Z347" i="36"/>
  <c r="AP347" i="36"/>
  <c r="H347" i="36"/>
  <c r="L347" i="36"/>
  <c r="AB347" i="36"/>
  <c r="AR347" i="36"/>
  <c r="N347" i="36"/>
  <c r="AD347" i="36"/>
  <c r="AT347" i="36"/>
  <c r="P347" i="36"/>
  <c r="AF347" i="36"/>
  <c r="AV347" i="36"/>
  <c r="R347" i="36"/>
  <c r="AH347" i="36"/>
  <c r="AX347" i="36"/>
  <c r="T339" i="36"/>
  <c r="AJ339" i="36"/>
  <c r="AZ339" i="36"/>
  <c r="V339" i="36"/>
  <c r="AL339" i="36"/>
  <c r="BB339" i="36"/>
  <c r="BC339" i="36" s="1"/>
  <c r="X339" i="36"/>
  <c r="AN339" i="36"/>
  <c r="J339" i="36"/>
  <c r="Z339" i="36"/>
  <c r="AP339" i="36"/>
  <c r="H339" i="36"/>
  <c r="L339" i="36"/>
  <c r="AB339" i="36"/>
  <c r="AR339" i="36"/>
  <c r="N339" i="36"/>
  <c r="AD339" i="36"/>
  <c r="AT339" i="36"/>
  <c r="P339" i="36"/>
  <c r="AF339" i="36"/>
  <c r="AV339" i="36"/>
  <c r="R339" i="36"/>
  <c r="AH339" i="36"/>
  <c r="AX339" i="36"/>
  <c r="T331" i="36"/>
  <c r="AJ331" i="36"/>
  <c r="AZ331" i="36"/>
  <c r="V331" i="36"/>
  <c r="AL331" i="36"/>
  <c r="BB331" i="36"/>
  <c r="BC331" i="36" s="1"/>
  <c r="X331" i="36"/>
  <c r="AN331" i="36"/>
  <c r="J331" i="36"/>
  <c r="Z331" i="36"/>
  <c r="AP331" i="36"/>
  <c r="H331" i="36"/>
  <c r="L331" i="36"/>
  <c r="AB331" i="36"/>
  <c r="AR331" i="36"/>
  <c r="N331" i="36"/>
  <c r="AD331" i="36"/>
  <c r="AT331" i="36"/>
  <c r="P331" i="36"/>
  <c r="AF331" i="36"/>
  <c r="AV331" i="36"/>
  <c r="R331" i="36"/>
  <c r="AH331" i="36"/>
  <c r="AX331" i="36"/>
  <c r="L323" i="36"/>
  <c r="AB323" i="36"/>
  <c r="AR323" i="36"/>
  <c r="N323" i="36"/>
  <c r="AD323" i="36"/>
  <c r="AT323" i="36"/>
  <c r="P323" i="36"/>
  <c r="AF323" i="36"/>
  <c r="AV323" i="36"/>
  <c r="R323" i="36"/>
  <c r="AH323" i="36"/>
  <c r="AX323" i="36"/>
  <c r="T323" i="36"/>
  <c r="AJ323" i="36"/>
  <c r="AZ323" i="36"/>
  <c r="V323" i="36"/>
  <c r="AL323" i="36"/>
  <c r="BB323" i="36"/>
  <c r="BC323" i="36" s="1"/>
  <c r="X323" i="36"/>
  <c r="AN323" i="36"/>
  <c r="J323" i="36"/>
  <c r="Z323" i="36"/>
  <c r="AP323" i="36"/>
  <c r="H323" i="36"/>
  <c r="L315" i="36"/>
  <c r="AB315" i="36"/>
  <c r="AR315" i="36"/>
  <c r="N315" i="36"/>
  <c r="AD315" i="36"/>
  <c r="AT315" i="36"/>
  <c r="P315" i="36"/>
  <c r="AF315" i="36"/>
  <c r="AV315" i="36"/>
  <c r="R315" i="36"/>
  <c r="AH315" i="36"/>
  <c r="AX315" i="36"/>
  <c r="T315" i="36"/>
  <c r="AJ315" i="36"/>
  <c r="AZ315" i="36"/>
  <c r="V315" i="36"/>
  <c r="AL315" i="36"/>
  <c r="BB315" i="36"/>
  <c r="BC315" i="36" s="1"/>
  <c r="X315" i="36"/>
  <c r="AN315" i="36"/>
  <c r="J315" i="36"/>
  <c r="Z315" i="36"/>
  <c r="AP315" i="36"/>
  <c r="H315" i="36"/>
  <c r="L307" i="36"/>
  <c r="AB307" i="36"/>
  <c r="AR307" i="36"/>
  <c r="N307" i="36"/>
  <c r="AD307" i="36"/>
  <c r="AT307" i="36"/>
  <c r="P307" i="36"/>
  <c r="AF307" i="36"/>
  <c r="AV307" i="36"/>
  <c r="R307" i="36"/>
  <c r="AH307" i="36"/>
  <c r="AX307" i="36"/>
  <c r="T307" i="36"/>
  <c r="AJ307" i="36"/>
  <c r="AZ307" i="36"/>
  <c r="V307" i="36"/>
  <c r="AL307" i="36"/>
  <c r="BB307" i="36"/>
  <c r="BC307" i="36" s="1"/>
  <c r="X307" i="36"/>
  <c r="AN307" i="36"/>
  <c r="J307" i="36"/>
  <c r="Z307" i="36"/>
  <c r="AP307" i="36"/>
  <c r="H307" i="36"/>
  <c r="N349" i="36"/>
  <c r="AD349" i="36"/>
  <c r="AT349" i="36"/>
  <c r="P349" i="36"/>
  <c r="AF349" i="36"/>
  <c r="AV349" i="36"/>
  <c r="R349" i="36"/>
  <c r="AH349" i="36"/>
  <c r="AX349" i="36"/>
  <c r="T349" i="36"/>
  <c r="AJ349" i="36"/>
  <c r="AZ349" i="36"/>
  <c r="V349" i="36"/>
  <c r="AL349" i="36"/>
  <c r="BB349" i="36"/>
  <c r="BC349" i="36" s="1"/>
  <c r="X349" i="36"/>
  <c r="AN349" i="36"/>
  <c r="H349" i="36"/>
  <c r="J349" i="36"/>
  <c r="Z349" i="36"/>
  <c r="AP349" i="36"/>
  <c r="L349" i="36"/>
  <c r="AB349" i="36"/>
  <c r="AR349" i="36"/>
  <c r="N341" i="36"/>
  <c r="AD341" i="36"/>
  <c r="AT341" i="36"/>
  <c r="P341" i="36"/>
  <c r="AF341" i="36"/>
  <c r="AV341" i="36"/>
  <c r="R341" i="36"/>
  <c r="AH341" i="36"/>
  <c r="AX341" i="36"/>
  <c r="T341" i="36"/>
  <c r="AJ341" i="36"/>
  <c r="AZ341" i="36"/>
  <c r="V341" i="36"/>
  <c r="AL341" i="36"/>
  <c r="BB341" i="36"/>
  <c r="BC341" i="36" s="1"/>
  <c r="X341" i="36"/>
  <c r="AN341" i="36"/>
  <c r="H341" i="36"/>
  <c r="J341" i="36"/>
  <c r="Z341" i="36"/>
  <c r="AP341" i="36"/>
  <c r="L341" i="36"/>
  <c r="AB341" i="36"/>
  <c r="AR341" i="36"/>
  <c r="N333" i="36"/>
  <c r="AD333" i="36"/>
  <c r="AT333" i="36"/>
  <c r="P333" i="36"/>
  <c r="AF333" i="36"/>
  <c r="AV333" i="36"/>
  <c r="R333" i="36"/>
  <c r="AH333" i="36"/>
  <c r="AX333" i="36"/>
  <c r="T333" i="36"/>
  <c r="AJ333" i="36"/>
  <c r="AZ333" i="36"/>
  <c r="V333" i="36"/>
  <c r="AL333" i="36"/>
  <c r="BB333" i="36"/>
  <c r="BC333" i="36" s="1"/>
  <c r="X333" i="36"/>
  <c r="AN333" i="36"/>
  <c r="H333" i="36"/>
  <c r="J333" i="36"/>
  <c r="Z333" i="36"/>
  <c r="AP333" i="36"/>
  <c r="L333" i="36"/>
  <c r="AB333" i="36"/>
  <c r="AR333" i="36"/>
  <c r="V325" i="36"/>
  <c r="AL325" i="36"/>
  <c r="BB325" i="36"/>
  <c r="BC325" i="36" s="1"/>
  <c r="X325" i="36"/>
  <c r="AN325" i="36"/>
  <c r="H325" i="36"/>
  <c r="J325" i="36"/>
  <c r="Z325" i="36"/>
  <c r="AP325" i="36"/>
  <c r="L325" i="36"/>
  <c r="AB325" i="36"/>
  <c r="AR325" i="36"/>
  <c r="N325" i="36"/>
  <c r="AD325" i="36"/>
  <c r="AT325" i="36"/>
  <c r="P325" i="36"/>
  <c r="AF325" i="36"/>
  <c r="AV325" i="36"/>
  <c r="R325" i="36"/>
  <c r="AH325" i="36"/>
  <c r="AX325" i="36"/>
  <c r="T325" i="36"/>
  <c r="AJ325" i="36"/>
  <c r="AZ325" i="36"/>
  <c r="J317" i="36"/>
  <c r="Z317" i="36"/>
  <c r="AP317" i="36"/>
  <c r="L317" i="36"/>
  <c r="AB317" i="36"/>
  <c r="AR317" i="36"/>
  <c r="N317" i="36"/>
  <c r="AD317" i="36"/>
  <c r="AT317" i="36"/>
  <c r="P317" i="36"/>
  <c r="AF317" i="36"/>
  <c r="AV317" i="36"/>
  <c r="R317" i="36"/>
  <c r="AH317" i="36"/>
  <c r="AX317" i="36"/>
  <c r="T317" i="36"/>
  <c r="AJ317" i="36"/>
  <c r="AZ317" i="36"/>
  <c r="V317" i="36"/>
  <c r="AL317" i="36"/>
  <c r="BB317" i="36"/>
  <c r="BC317" i="36" s="1"/>
  <c r="X317" i="36"/>
  <c r="AN317" i="36"/>
  <c r="H317" i="36"/>
  <c r="J309" i="36"/>
  <c r="Z309" i="36"/>
  <c r="AP309" i="36"/>
  <c r="L309" i="36"/>
  <c r="AB309" i="36"/>
  <c r="AR309" i="36"/>
  <c r="N309" i="36"/>
  <c r="AD309" i="36"/>
  <c r="AT309" i="36"/>
  <c r="P309" i="36"/>
  <c r="AF309" i="36"/>
  <c r="AV309" i="36"/>
  <c r="R309" i="36"/>
  <c r="AH309" i="36"/>
  <c r="AX309" i="36"/>
  <c r="T309" i="36"/>
  <c r="AJ309" i="36"/>
  <c r="AZ309" i="36"/>
  <c r="V309" i="36"/>
  <c r="AL309" i="36"/>
  <c r="BB309" i="36"/>
  <c r="BC309" i="36" s="1"/>
  <c r="X309" i="36"/>
  <c r="AN309" i="36"/>
  <c r="H309" i="36"/>
  <c r="J71" i="36"/>
  <c r="Z71" i="36"/>
  <c r="AP71" i="36"/>
  <c r="L71" i="36"/>
  <c r="AB71" i="36"/>
  <c r="AR71" i="36"/>
  <c r="AT71" i="36"/>
  <c r="P71" i="36"/>
  <c r="AF71" i="36"/>
  <c r="AV71" i="36"/>
  <c r="R71" i="36"/>
  <c r="AH71" i="36"/>
  <c r="AX71" i="36"/>
  <c r="T71" i="36"/>
  <c r="AJ71" i="36"/>
  <c r="AZ71" i="36"/>
  <c r="V71" i="36"/>
  <c r="AL71" i="36"/>
  <c r="BB71" i="36"/>
  <c r="BC71" i="36" s="1"/>
  <c r="X71" i="36"/>
  <c r="AN71" i="36"/>
  <c r="H71" i="36"/>
  <c r="H39" i="36"/>
  <c r="T39" i="36"/>
  <c r="AT39" i="36"/>
  <c r="AH39" i="36"/>
  <c r="Z39" i="36"/>
  <c r="AX39" i="36"/>
  <c r="BB39" i="36"/>
  <c r="BC39" i="36" s="1"/>
  <c r="AP39" i="36"/>
  <c r="N39" i="36"/>
  <c r="AN39" i="36"/>
  <c r="AF39" i="36"/>
  <c r="R39" i="36"/>
  <c r="V39" i="36"/>
  <c r="AV39" i="36"/>
  <c r="AR39" i="36"/>
  <c r="AL39" i="36"/>
  <c r="AD39" i="36"/>
  <c r="X39" i="36"/>
  <c r="L39" i="36"/>
  <c r="AJ39" i="36"/>
  <c r="AB39" i="36"/>
  <c r="AZ7" i="36"/>
  <c r="L7" i="36"/>
  <c r="AN7" i="36"/>
  <c r="BB7" i="36"/>
  <c r="BC7" i="36" s="1"/>
  <c r="AL7" i="36"/>
  <c r="V7" i="36"/>
  <c r="X57" i="36"/>
  <c r="AN57" i="36"/>
  <c r="H57" i="36"/>
  <c r="V57" i="36"/>
  <c r="AL57" i="36"/>
  <c r="BB57" i="36"/>
  <c r="BC57" i="36" s="1"/>
  <c r="P57" i="36"/>
  <c r="AF57" i="36"/>
  <c r="AV57" i="36"/>
  <c r="N57" i="36"/>
  <c r="AD57" i="36"/>
  <c r="AT57" i="36"/>
  <c r="N19" i="36"/>
  <c r="AD19" i="36"/>
  <c r="AX19" i="36"/>
  <c r="AF19" i="36"/>
  <c r="T19" i="36"/>
  <c r="AZ19" i="36"/>
  <c r="L19" i="36"/>
  <c r="AR19" i="36"/>
  <c r="AL19" i="36"/>
  <c r="R19" i="36"/>
  <c r="J19" i="36"/>
  <c r="H19" i="36"/>
  <c r="AV19" i="36"/>
  <c r="AJ19" i="36"/>
  <c r="X19" i="36"/>
  <c r="P19" i="36"/>
  <c r="AP19" i="36"/>
  <c r="AN19" i="36"/>
  <c r="V19" i="36"/>
  <c r="BB19" i="36"/>
  <c r="BC19" i="36" s="1"/>
  <c r="AH19" i="36"/>
  <c r="AB19" i="36"/>
  <c r="R59" i="36"/>
  <c r="AH59" i="36"/>
  <c r="AX59" i="36"/>
  <c r="T59" i="36"/>
  <c r="AJ59" i="36"/>
  <c r="AZ59" i="36"/>
  <c r="V59" i="36"/>
  <c r="AL59" i="36"/>
  <c r="BB59" i="36"/>
  <c r="BC59" i="36" s="1"/>
  <c r="X59" i="36"/>
  <c r="AN59" i="36"/>
  <c r="H59" i="36"/>
  <c r="J59" i="36"/>
  <c r="Z59" i="36"/>
  <c r="AP59" i="36"/>
  <c r="L59" i="36"/>
  <c r="AB59" i="36"/>
  <c r="AR59" i="36"/>
  <c r="P59" i="36"/>
  <c r="AF59" i="36"/>
  <c r="AV59" i="36"/>
  <c r="X73" i="36"/>
  <c r="AN73" i="36"/>
  <c r="H73" i="36"/>
  <c r="V73" i="36"/>
  <c r="AL73" i="36"/>
  <c r="BB73" i="36"/>
  <c r="BC73" i="36" s="1"/>
  <c r="P73" i="36"/>
  <c r="AF73" i="36"/>
  <c r="AV73" i="36"/>
  <c r="N73" i="36"/>
  <c r="AD73" i="36"/>
  <c r="AT73" i="36"/>
  <c r="J35" i="36"/>
  <c r="AN35" i="36"/>
  <c r="AF35" i="36"/>
  <c r="Z35" i="36"/>
  <c r="AX35" i="36"/>
  <c r="L35" i="36"/>
  <c r="AD35" i="36"/>
  <c r="AZ35" i="36"/>
  <c r="AR35" i="36"/>
  <c r="R35" i="36"/>
  <c r="T35" i="36"/>
  <c r="AP35" i="36"/>
  <c r="X85" i="36"/>
  <c r="AN85" i="36"/>
  <c r="H85" i="36"/>
  <c r="V85" i="36"/>
  <c r="AL85" i="36"/>
  <c r="BB85" i="36"/>
  <c r="BC85" i="36" s="1"/>
  <c r="J87" i="36"/>
  <c r="Z87" i="36"/>
  <c r="AP87" i="36"/>
  <c r="L87" i="36"/>
  <c r="AB87" i="36"/>
  <c r="AR87" i="36"/>
  <c r="AF87" i="36"/>
  <c r="AV87" i="36"/>
  <c r="R87" i="36"/>
  <c r="AH87" i="36"/>
  <c r="AX87" i="36"/>
  <c r="T87" i="36"/>
  <c r="AJ87" i="36"/>
  <c r="AZ87" i="36"/>
  <c r="V87" i="36"/>
  <c r="AL87" i="36"/>
  <c r="BB87" i="36"/>
  <c r="BC87" i="36" s="1"/>
  <c r="X87" i="36"/>
  <c r="AN87" i="36"/>
  <c r="H87" i="36"/>
  <c r="V43" i="36"/>
  <c r="AV43" i="36"/>
  <c r="AR43" i="36"/>
  <c r="AL43" i="36"/>
  <c r="AD43" i="36"/>
  <c r="X43" i="36"/>
  <c r="L43" i="36"/>
  <c r="AJ43" i="36"/>
  <c r="AB43" i="36"/>
  <c r="H43" i="36"/>
  <c r="T43" i="36"/>
  <c r="AT43" i="36"/>
  <c r="AH43" i="36"/>
  <c r="Z43" i="36"/>
  <c r="AX43" i="36"/>
  <c r="BB43" i="36"/>
  <c r="BC43" i="36" s="1"/>
  <c r="AP43" i="36"/>
  <c r="N43" i="36"/>
  <c r="AN43" i="36"/>
  <c r="AF43" i="36"/>
  <c r="R43" i="36"/>
  <c r="X97" i="36"/>
  <c r="AN97" i="36"/>
  <c r="H97" i="36"/>
  <c r="V97" i="36"/>
  <c r="AL97" i="36"/>
  <c r="BB97" i="36"/>
  <c r="BC97" i="36" s="1"/>
  <c r="P97" i="36"/>
  <c r="AF97" i="36"/>
  <c r="AV97" i="36"/>
  <c r="N97" i="36"/>
  <c r="AD97" i="36"/>
  <c r="AT97" i="36"/>
  <c r="H33" i="36"/>
  <c r="AD33" i="36"/>
  <c r="Z33" i="36"/>
  <c r="AB33" i="36"/>
  <c r="AZ33" i="36"/>
  <c r="AF33" i="36"/>
  <c r="AZ129" i="36"/>
  <c r="AV129" i="36"/>
  <c r="AL129" i="36"/>
  <c r="L129" i="36"/>
  <c r="AH129" i="36"/>
  <c r="X129" i="36"/>
  <c r="T129" i="36"/>
  <c r="P129" i="36"/>
  <c r="AD129" i="36"/>
  <c r="AP129" i="36"/>
  <c r="AF129" i="36"/>
  <c r="BB129" i="36"/>
  <c r="BC129" i="36" s="1"/>
  <c r="J129" i="36"/>
  <c r="AX129" i="36"/>
  <c r="AT129" i="36"/>
  <c r="V129" i="36"/>
  <c r="AN129" i="36"/>
  <c r="AB129" i="36"/>
  <c r="H129" i="36"/>
  <c r="R129" i="36"/>
  <c r="N129" i="36"/>
  <c r="AR129" i="36"/>
  <c r="AJ129" i="36"/>
  <c r="Z129" i="36"/>
  <c r="P269" i="36"/>
  <c r="AF269" i="36"/>
  <c r="AV269" i="36"/>
  <c r="N269" i="36"/>
  <c r="AD269" i="36"/>
  <c r="AT269" i="36"/>
  <c r="T269" i="36"/>
  <c r="AJ269" i="36"/>
  <c r="AZ269" i="36"/>
  <c r="R269" i="36"/>
  <c r="AH269" i="36"/>
  <c r="AX269" i="36"/>
  <c r="X269" i="36"/>
  <c r="AN269" i="36"/>
  <c r="H269" i="36"/>
  <c r="V269" i="36"/>
  <c r="AL269" i="36"/>
  <c r="BB269" i="36"/>
  <c r="BC269" i="36" s="1"/>
  <c r="L269" i="36"/>
  <c r="AB269" i="36"/>
  <c r="AR269" i="36"/>
  <c r="J269" i="36"/>
  <c r="Z269" i="36"/>
  <c r="AP269" i="36"/>
  <c r="P261" i="36"/>
  <c r="AF261" i="36"/>
  <c r="AV261" i="36"/>
  <c r="N261" i="36"/>
  <c r="AD261" i="36"/>
  <c r="AT261" i="36"/>
  <c r="T261" i="36"/>
  <c r="AJ261" i="36"/>
  <c r="AZ261" i="36"/>
  <c r="R261" i="36"/>
  <c r="AH261" i="36"/>
  <c r="AX261" i="36"/>
  <c r="X261" i="36"/>
  <c r="AN261" i="36"/>
  <c r="H261" i="36"/>
  <c r="V261" i="36"/>
  <c r="AL261" i="36"/>
  <c r="BB261" i="36"/>
  <c r="BC261" i="36" s="1"/>
  <c r="L261" i="36"/>
  <c r="AB261" i="36"/>
  <c r="AR261" i="36"/>
  <c r="J261" i="36"/>
  <c r="Z261" i="36"/>
  <c r="AP261" i="36"/>
  <c r="P253" i="36"/>
  <c r="AF253" i="36"/>
  <c r="AV253" i="36"/>
  <c r="N253" i="36"/>
  <c r="AD253" i="36"/>
  <c r="AT253" i="36"/>
  <c r="T253" i="36"/>
  <c r="AJ253" i="36"/>
  <c r="AZ253" i="36"/>
  <c r="R253" i="36"/>
  <c r="AH253" i="36"/>
  <c r="AX253" i="36"/>
  <c r="X253" i="36"/>
  <c r="AN253" i="36"/>
  <c r="H253" i="36"/>
  <c r="V253" i="36"/>
  <c r="AL253" i="36"/>
  <c r="BB253" i="36"/>
  <c r="BC253" i="36" s="1"/>
  <c r="L253" i="36"/>
  <c r="AB253" i="36"/>
  <c r="AR253" i="36"/>
  <c r="J253" i="36"/>
  <c r="Z253" i="36"/>
  <c r="AP253" i="36"/>
  <c r="P245" i="36"/>
  <c r="AF245" i="36"/>
  <c r="AV245" i="36"/>
  <c r="N245" i="36"/>
  <c r="AD245" i="36"/>
  <c r="AT245" i="36"/>
  <c r="T245" i="36"/>
  <c r="AJ245" i="36"/>
  <c r="AZ245" i="36"/>
  <c r="R245" i="36"/>
  <c r="AH245" i="36"/>
  <c r="AX245" i="36"/>
  <c r="X245" i="36"/>
  <c r="AN245" i="36"/>
  <c r="H245" i="36"/>
  <c r="V245" i="36"/>
  <c r="AL245" i="36"/>
  <c r="BB245" i="36"/>
  <c r="BC245" i="36" s="1"/>
  <c r="L245" i="36"/>
  <c r="AB245" i="36"/>
  <c r="AR245" i="36"/>
  <c r="J245" i="36"/>
  <c r="Z245" i="36"/>
  <c r="AP245" i="36"/>
  <c r="P237" i="36"/>
  <c r="AF237" i="36"/>
  <c r="AV237" i="36"/>
  <c r="N237" i="36"/>
  <c r="AD237" i="36"/>
  <c r="AT237" i="36"/>
  <c r="T237" i="36"/>
  <c r="AJ237" i="36"/>
  <c r="AZ237" i="36"/>
  <c r="R237" i="36"/>
  <c r="AH237" i="36"/>
  <c r="AX237" i="36"/>
  <c r="X237" i="36"/>
  <c r="AN237" i="36"/>
  <c r="H237" i="36"/>
  <c r="V237" i="36"/>
  <c r="AL237" i="36"/>
  <c r="BB237" i="36"/>
  <c r="BC237" i="36" s="1"/>
  <c r="L237" i="36"/>
  <c r="AB237" i="36"/>
  <c r="AR237" i="36"/>
  <c r="J237" i="36"/>
  <c r="Z237" i="36"/>
  <c r="AP237" i="36"/>
  <c r="P229" i="36"/>
  <c r="AF229" i="36"/>
  <c r="AV229" i="36"/>
  <c r="N229" i="36"/>
  <c r="AD229" i="36"/>
  <c r="AT229" i="36"/>
  <c r="T229" i="36"/>
  <c r="AJ229" i="36"/>
  <c r="AZ229" i="36"/>
  <c r="R229" i="36"/>
  <c r="AH229" i="36"/>
  <c r="AX229" i="36"/>
  <c r="X229" i="36"/>
  <c r="AN229" i="36"/>
  <c r="H229" i="36"/>
  <c r="V229" i="36"/>
  <c r="AL229" i="36"/>
  <c r="BB229" i="36"/>
  <c r="BC229" i="36" s="1"/>
  <c r="L229" i="36"/>
  <c r="AB229" i="36"/>
  <c r="AR229" i="36"/>
  <c r="J229" i="36"/>
  <c r="Z229" i="36"/>
  <c r="AP229" i="36"/>
  <c r="P221" i="36"/>
  <c r="AF221" i="36"/>
  <c r="AV221" i="36"/>
  <c r="R221" i="36"/>
  <c r="AH221" i="36"/>
  <c r="AX221" i="36"/>
  <c r="T221" i="36"/>
  <c r="AJ221" i="36"/>
  <c r="AZ221" i="36"/>
  <c r="V221" i="36"/>
  <c r="AL221" i="36"/>
  <c r="BB221" i="36"/>
  <c r="BC221" i="36" s="1"/>
  <c r="X221" i="36"/>
  <c r="AN221" i="36"/>
  <c r="J221" i="36"/>
  <c r="Z221" i="36"/>
  <c r="AP221" i="36"/>
  <c r="H221" i="36"/>
  <c r="L221" i="36"/>
  <c r="AB221" i="36"/>
  <c r="AR221" i="36"/>
  <c r="N221" i="36"/>
  <c r="AD221" i="36"/>
  <c r="AT221" i="36"/>
  <c r="J213" i="36"/>
  <c r="Z213" i="36"/>
  <c r="AP213" i="36"/>
  <c r="H213" i="36"/>
  <c r="X213" i="36"/>
  <c r="AN213" i="36"/>
  <c r="N213" i="36"/>
  <c r="AD213" i="36"/>
  <c r="AT213" i="36"/>
  <c r="L213" i="36"/>
  <c r="AB213" i="36"/>
  <c r="AR213" i="36"/>
  <c r="R213" i="36"/>
  <c r="AH213" i="36"/>
  <c r="AX213" i="36"/>
  <c r="P213" i="36"/>
  <c r="AF213" i="36"/>
  <c r="AV213" i="36"/>
  <c r="V213" i="36"/>
  <c r="AL213" i="36"/>
  <c r="BB213" i="36"/>
  <c r="BC213" i="36" s="1"/>
  <c r="T213" i="36"/>
  <c r="AJ213" i="36"/>
  <c r="AZ213" i="36"/>
  <c r="X205" i="36"/>
  <c r="AN205" i="36"/>
  <c r="H205" i="36"/>
  <c r="V205" i="36"/>
  <c r="AL205" i="36"/>
  <c r="BB205" i="36"/>
  <c r="BC205" i="36" s="1"/>
  <c r="L205" i="36"/>
  <c r="AB205" i="36"/>
  <c r="AR205" i="36"/>
  <c r="J205" i="36"/>
  <c r="Z205" i="36"/>
  <c r="AP205" i="36"/>
  <c r="P205" i="36"/>
  <c r="AF205" i="36"/>
  <c r="AV205" i="36"/>
  <c r="N205" i="36"/>
  <c r="AD205" i="36"/>
  <c r="AT205" i="36"/>
  <c r="T205" i="36"/>
  <c r="AJ205" i="36"/>
  <c r="AZ205" i="36"/>
  <c r="R205" i="36"/>
  <c r="AH205" i="36"/>
  <c r="AX205" i="36"/>
  <c r="X197" i="36"/>
  <c r="AN197" i="36"/>
  <c r="H197" i="36"/>
  <c r="V197" i="36"/>
  <c r="AL197" i="36"/>
  <c r="BB197" i="36"/>
  <c r="BC197" i="36" s="1"/>
  <c r="L197" i="36"/>
  <c r="AB197" i="36"/>
  <c r="AR197" i="36"/>
  <c r="J197" i="36"/>
  <c r="Z197" i="36"/>
  <c r="AP197" i="36"/>
  <c r="P197" i="36"/>
  <c r="AF197" i="36"/>
  <c r="AV197" i="36"/>
  <c r="N197" i="36"/>
  <c r="AD197" i="36"/>
  <c r="AT197" i="36"/>
  <c r="T197" i="36"/>
  <c r="AJ197" i="36"/>
  <c r="AZ197" i="36"/>
  <c r="R197" i="36"/>
  <c r="AH197" i="36"/>
  <c r="AX197" i="36"/>
  <c r="X189" i="36"/>
  <c r="AN189" i="36"/>
  <c r="H189" i="36"/>
  <c r="V189" i="36"/>
  <c r="AL189" i="36"/>
  <c r="BB189" i="36"/>
  <c r="BC189" i="36" s="1"/>
  <c r="L189" i="36"/>
  <c r="AB189" i="36"/>
  <c r="AR189" i="36"/>
  <c r="J189" i="36"/>
  <c r="Z189" i="36"/>
  <c r="AP189" i="36"/>
  <c r="P189" i="36"/>
  <c r="AF189" i="36"/>
  <c r="AV189" i="36"/>
  <c r="N189" i="36"/>
  <c r="AD189" i="36"/>
  <c r="AT189" i="36"/>
  <c r="T189" i="36"/>
  <c r="AJ189" i="36"/>
  <c r="AZ189" i="36"/>
  <c r="R189" i="36"/>
  <c r="AH189" i="36"/>
  <c r="AX189" i="36"/>
  <c r="X181" i="36"/>
  <c r="AN181" i="36"/>
  <c r="H181" i="36"/>
  <c r="V181" i="36"/>
  <c r="AL181" i="36"/>
  <c r="BB181" i="36"/>
  <c r="BC181" i="36" s="1"/>
  <c r="L181" i="36"/>
  <c r="AB181" i="36"/>
  <c r="AR181" i="36"/>
  <c r="J181" i="36"/>
  <c r="Z181" i="36"/>
  <c r="AP181" i="36"/>
  <c r="P181" i="36"/>
  <c r="AF181" i="36"/>
  <c r="AV181" i="36"/>
  <c r="N181" i="36"/>
  <c r="AD181" i="36"/>
  <c r="AT181" i="36"/>
  <c r="T181" i="36"/>
  <c r="AJ181" i="36"/>
  <c r="AZ181" i="36"/>
  <c r="R181" i="36"/>
  <c r="AH181" i="36"/>
  <c r="AX181" i="36"/>
  <c r="X173" i="36"/>
  <c r="AN173" i="36"/>
  <c r="H173" i="36"/>
  <c r="V173" i="36"/>
  <c r="AL173" i="36"/>
  <c r="BB173" i="36"/>
  <c r="BC173" i="36" s="1"/>
  <c r="L173" i="36"/>
  <c r="AB173" i="36"/>
  <c r="AR173" i="36"/>
  <c r="J173" i="36"/>
  <c r="Z173" i="36"/>
  <c r="AP173" i="36"/>
  <c r="P173" i="36"/>
  <c r="AF173" i="36"/>
  <c r="AV173" i="36"/>
  <c r="N173" i="36"/>
  <c r="AD173" i="36"/>
  <c r="AT173" i="36"/>
  <c r="T173" i="36"/>
  <c r="AJ173" i="36"/>
  <c r="AZ173" i="36"/>
  <c r="R173" i="36"/>
  <c r="AH173" i="36"/>
  <c r="AX173" i="36"/>
  <c r="T165" i="36"/>
  <c r="AJ165" i="36"/>
  <c r="AZ165" i="36"/>
  <c r="R165" i="36"/>
  <c r="AH165" i="36"/>
  <c r="AX165" i="36"/>
  <c r="X165" i="36"/>
  <c r="AN165" i="36"/>
  <c r="H165" i="36"/>
  <c r="V165" i="36"/>
  <c r="AL165" i="36"/>
  <c r="BB165" i="36"/>
  <c r="BC165" i="36" s="1"/>
  <c r="L165" i="36"/>
  <c r="AB165" i="36"/>
  <c r="AR165" i="36"/>
  <c r="J165" i="36"/>
  <c r="Z165" i="36"/>
  <c r="AP165" i="36"/>
  <c r="P165" i="36"/>
  <c r="AF165" i="36"/>
  <c r="AV165" i="36"/>
  <c r="N165" i="36"/>
  <c r="AD165" i="36"/>
  <c r="AT165" i="36"/>
  <c r="T157" i="36"/>
  <c r="AJ157" i="36"/>
  <c r="AZ157" i="36"/>
  <c r="R157" i="36"/>
  <c r="AH157" i="36"/>
  <c r="AX157" i="36"/>
  <c r="X157" i="36"/>
  <c r="AN157" i="36"/>
  <c r="H157" i="36"/>
  <c r="V157" i="36"/>
  <c r="AL157" i="36"/>
  <c r="BB157" i="36"/>
  <c r="BC157" i="36" s="1"/>
  <c r="L157" i="36"/>
  <c r="AB157" i="36"/>
  <c r="AR157" i="36"/>
  <c r="J157" i="36"/>
  <c r="Z157" i="36"/>
  <c r="AP157" i="36"/>
  <c r="P157" i="36"/>
  <c r="AF157" i="36"/>
  <c r="AV157" i="36"/>
  <c r="N157" i="36"/>
  <c r="AD157" i="36"/>
  <c r="AT157" i="36"/>
  <c r="AV149" i="36"/>
  <c r="AF149" i="36"/>
  <c r="AN149" i="36"/>
  <c r="R149" i="36"/>
  <c r="AP149" i="36"/>
  <c r="AH149" i="36"/>
  <c r="AR149" i="36"/>
  <c r="AX149" i="36"/>
  <c r="AZ149" i="36"/>
  <c r="AT149" i="36"/>
  <c r="N149" i="36"/>
  <c r="L149" i="36"/>
  <c r="H149" i="36"/>
  <c r="P149" i="36"/>
  <c r="AL149" i="36"/>
  <c r="V149" i="36"/>
  <c r="T149" i="36"/>
  <c r="AD149" i="36"/>
  <c r="X149" i="36"/>
  <c r="J149" i="36"/>
  <c r="AB149" i="36"/>
  <c r="BB149" i="36"/>
  <c r="BC149" i="36" s="1"/>
  <c r="Z149" i="36"/>
  <c r="AJ149" i="36"/>
  <c r="AZ141" i="36"/>
  <c r="H141" i="36"/>
  <c r="P141" i="36"/>
  <c r="AH141" i="36"/>
  <c r="AB141" i="36"/>
  <c r="V141" i="36"/>
  <c r="X141" i="36"/>
  <c r="T141" i="36"/>
  <c r="AT141" i="36"/>
  <c r="AR141" i="36"/>
  <c r="AL141" i="36"/>
  <c r="Z141" i="36"/>
  <c r="AJ141" i="36"/>
  <c r="AF141" i="36"/>
  <c r="AX141" i="36"/>
  <c r="BB141" i="36"/>
  <c r="BC141" i="36" s="1"/>
  <c r="AP141" i="36"/>
  <c r="N141" i="36"/>
  <c r="AN141" i="36"/>
  <c r="AV141" i="36"/>
  <c r="J141" i="36"/>
  <c r="AD141" i="36"/>
  <c r="R141" i="36"/>
  <c r="L141" i="36"/>
  <c r="AZ133" i="36"/>
  <c r="H133" i="36"/>
  <c r="X133" i="36"/>
  <c r="AT133" i="36"/>
  <c r="BB133" i="36"/>
  <c r="BC133" i="36" s="1"/>
  <c r="AL133" i="36"/>
  <c r="J133" i="36"/>
  <c r="P133" i="36"/>
  <c r="L133" i="36"/>
  <c r="AN133" i="36"/>
  <c r="Z133" i="36"/>
  <c r="AP133" i="36"/>
  <c r="T133" i="36"/>
  <c r="AF133" i="36"/>
  <c r="AB133" i="36"/>
  <c r="R133" i="36"/>
  <c r="AD133" i="36"/>
  <c r="N133" i="36"/>
  <c r="AJ133" i="36"/>
  <c r="AV133" i="36"/>
  <c r="AR133" i="36"/>
  <c r="V133" i="36"/>
  <c r="AX133" i="36"/>
  <c r="AH133" i="36"/>
  <c r="AH123" i="36"/>
  <c r="V123" i="36"/>
  <c r="Z123" i="36"/>
  <c r="AZ123" i="36"/>
  <c r="AL123" i="36"/>
  <c r="AD123" i="36"/>
  <c r="AV123" i="36"/>
  <c r="AB123" i="36"/>
  <c r="AN123" i="36"/>
  <c r="AX123" i="36"/>
  <c r="AR123" i="36"/>
  <c r="AJ123" i="36"/>
  <c r="J123" i="36"/>
  <c r="P123" i="36"/>
  <c r="T123" i="36"/>
  <c r="AT123" i="36"/>
  <c r="R123" i="36"/>
  <c r="AP123" i="36"/>
  <c r="H123" i="36"/>
  <c r="BB123" i="36"/>
  <c r="BC123" i="36" s="1"/>
  <c r="L123" i="36"/>
  <c r="N123" i="36"/>
  <c r="AF123" i="36"/>
  <c r="X123" i="36"/>
  <c r="V1672" i="36"/>
  <c r="AL1672" i="36"/>
  <c r="BB1672" i="36"/>
  <c r="BC1672" i="36" s="1"/>
  <c r="L1672" i="36"/>
  <c r="AN1672" i="36"/>
  <c r="H1672" i="36"/>
  <c r="J1672" i="36"/>
  <c r="Z1672" i="36"/>
  <c r="AP1672" i="36"/>
  <c r="P1672" i="36"/>
  <c r="AB1672" i="36"/>
  <c r="T1672" i="36"/>
  <c r="N1672" i="36"/>
  <c r="AD1672" i="36"/>
  <c r="AT1672" i="36"/>
  <c r="AF1672" i="36"/>
  <c r="AR1672" i="36"/>
  <c r="AJ1672" i="36"/>
  <c r="R1672" i="36"/>
  <c r="AH1672" i="36"/>
  <c r="AX1672" i="36"/>
  <c r="AV1672" i="36"/>
  <c r="X1672" i="36"/>
  <c r="AZ1672" i="36"/>
  <c r="P1208" i="36"/>
  <c r="AF1208" i="36"/>
  <c r="AV1208" i="36"/>
  <c r="T1208" i="36"/>
  <c r="AJ1208" i="36"/>
  <c r="AZ1208" i="36"/>
  <c r="V1208" i="36"/>
  <c r="AL1208" i="36"/>
  <c r="BB1208" i="36"/>
  <c r="BC1208" i="36" s="1"/>
  <c r="X1208" i="36"/>
  <c r="AN1208" i="36"/>
  <c r="H1208" i="36"/>
  <c r="L1208" i="36"/>
  <c r="AB1208" i="36"/>
  <c r="AR1208" i="36"/>
  <c r="V800" i="36"/>
  <c r="AL800" i="36"/>
  <c r="BB800" i="36"/>
  <c r="BC800" i="36" s="1"/>
  <c r="P800" i="36"/>
  <c r="AB800" i="36"/>
  <c r="H800" i="36"/>
  <c r="T800" i="36"/>
  <c r="AF800" i="36"/>
  <c r="AR800" i="36"/>
  <c r="AD800" i="36"/>
  <c r="AT800" i="36"/>
  <c r="AJ800" i="36"/>
  <c r="AV800" i="36"/>
  <c r="X800" i="36"/>
  <c r="R800" i="36"/>
  <c r="AH800" i="36"/>
  <c r="AX800" i="36"/>
  <c r="AZ800" i="36"/>
  <c r="L800" i="36"/>
  <c r="AN800" i="36"/>
  <c r="X299" i="36"/>
  <c r="AN299" i="36"/>
  <c r="J299" i="36"/>
  <c r="Z299" i="36"/>
  <c r="AP299" i="36"/>
  <c r="H299" i="36"/>
  <c r="L299" i="36"/>
  <c r="AB299" i="36"/>
  <c r="AR299" i="36"/>
  <c r="N299" i="36"/>
  <c r="AD299" i="36"/>
  <c r="AT299" i="36"/>
  <c r="P299" i="36"/>
  <c r="AF299" i="36"/>
  <c r="AV299" i="36"/>
  <c r="R299" i="36"/>
  <c r="AH299" i="36"/>
  <c r="AX299" i="36"/>
  <c r="T299" i="36"/>
  <c r="AJ299" i="36"/>
  <c r="AZ299" i="36"/>
  <c r="V299" i="36"/>
  <c r="AL299" i="36"/>
  <c r="BB299" i="36"/>
  <c r="BC299" i="36" s="1"/>
  <c r="X291" i="36"/>
  <c r="AN291" i="36"/>
  <c r="J291" i="36"/>
  <c r="Z291" i="36"/>
  <c r="AP291" i="36"/>
  <c r="H291" i="36"/>
  <c r="L291" i="36"/>
  <c r="AB291" i="36"/>
  <c r="AR291" i="36"/>
  <c r="N291" i="36"/>
  <c r="AD291" i="36"/>
  <c r="AT291" i="36"/>
  <c r="P291" i="36"/>
  <c r="AF291" i="36"/>
  <c r="AV291" i="36"/>
  <c r="R291" i="36"/>
  <c r="AH291" i="36"/>
  <c r="AX291" i="36"/>
  <c r="T291" i="36"/>
  <c r="AJ291" i="36"/>
  <c r="AZ291" i="36"/>
  <c r="V291" i="36"/>
  <c r="AL291" i="36"/>
  <c r="BB291" i="36"/>
  <c r="BC291" i="36" s="1"/>
  <c r="Z283" i="36"/>
  <c r="BB283" i="36"/>
  <c r="BC283" i="36" s="1"/>
  <c r="N283" i="36"/>
  <c r="AF283" i="36"/>
  <c r="AN283" i="36"/>
  <c r="X283" i="36"/>
  <c r="AP283" i="36"/>
  <c r="R283" i="36"/>
  <c r="AD283" i="36"/>
  <c r="AZ283" i="36"/>
  <c r="AR283" i="36"/>
  <c r="AB283" i="36"/>
  <c r="V283" i="36"/>
  <c r="AH283" i="36"/>
  <c r="AT283" i="36"/>
  <c r="P283" i="36"/>
  <c r="AV283" i="36"/>
  <c r="H283" i="36"/>
  <c r="J283" i="36"/>
  <c r="AL283" i="36"/>
  <c r="AX283" i="36"/>
  <c r="L283" i="36"/>
  <c r="AJ283" i="36"/>
  <c r="T283" i="36"/>
  <c r="L1454" i="36"/>
  <c r="AB1454" i="36"/>
  <c r="AR1454" i="36"/>
  <c r="N1454" i="36"/>
  <c r="AD1454" i="36"/>
  <c r="AT1454" i="36"/>
  <c r="P1454" i="36"/>
  <c r="AF1454" i="36"/>
  <c r="AV1454" i="36"/>
  <c r="R1454" i="36"/>
  <c r="AH1454" i="36"/>
  <c r="AX1454" i="36"/>
  <c r="T1454" i="36"/>
  <c r="AJ1454" i="36"/>
  <c r="AZ1454" i="36"/>
  <c r="V1454" i="36"/>
  <c r="AL1454" i="36"/>
  <c r="BB1454" i="36"/>
  <c r="BC1454" i="36" s="1"/>
  <c r="X1454" i="36"/>
  <c r="AN1454" i="36"/>
  <c r="J1454" i="36"/>
  <c r="Z1454" i="36"/>
  <c r="AP1454" i="36"/>
  <c r="H1454" i="36"/>
  <c r="T986" i="36"/>
  <c r="AJ986" i="36"/>
  <c r="AZ986" i="36"/>
  <c r="V986" i="36"/>
  <c r="AL986" i="36"/>
  <c r="BB986" i="36"/>
  <c r="BC986" i="36" s="1"/>
  <c r="X986" i="36"/>
  <c r="AN986" i="36"/>
  <c r="J986" i="36"/>
  <c r="Z986" i="36"/>
  <c r="AP986" i="36"/>
  <c r="H986" i="36"/>
  <c r="L986" i="36"/>
  <c r="AB986" i="36"/>
  <c r="AR986" i="36"/>
  <c r="N986" i="36"/>
  <c r="AD986" i="36"/>
  <c r="AT986" i="36"/>
  <c r="P986" i="36"/>
  <c r="AF986" i="36"/>
  <c r="AV986" i="36"/>
  <c r="R986" i="36"/>
  <c r="AH986" i="36"/>
  <c r="AX986" i="36"/>
  <c r="T978" i="36"/>
  <c r="AJ978" i="36"/>
  <c r="AZ978" i="36"/>
  <c r="V978" i="36"/>
  <c r="AL978" i="36"/>
  <c r="BB978" i="36"/>
  <c r="BC978" i="36" s="1"/>
  <c r="X978" i="36"/>
  <c r="AN978" i="36"/>
  <c r="J978" i="36"/>
  <c r="Z978" i="36"/>
  <c r="AP978" i="36"/>
  <c r="H978" i="36"/>
  <c r="L978" i="36"/>
  <c r="AB978" i="36"/>
  <c r="AR978" i="36"/>
  <c r="N978" i="36"/>
  <c r="AD978" i="36"/>
  <c r="AT978" i="36"/>
  <c r="P978" i="36"/>
  <c r="AF978" i="36"/>
  <c r="AV978" i="36"/>
  <c r="R978" i="36"/>
  <c r="AH978" i="36"/>
  <c r="AX978" i="36"/>
  <c r="AV970" i="36"/>
  <c r="AZ970" i="36"/>
  <c r="BB970" i="36"/>
  <c r="BC970" i="36" s="1"/>
  <c r="AF970" i="36"/>
  <c r="N970" i="36"/>
  <c r="X970" i="36"/>
  <c r="J970" i="36"/>
  <c r="P970" i="36"/>
  <c r="T970" i="36"/>
  <c r="V970" i="36"/>
  <c r="AX970" i="36"/>
  <c r="AJ970" i="36"/>
  <c r="AP970" i="36"/>
  <c r="AH970" i="36"/>
  <c r="AN970" i="36"/>
  <c r="AR970" i="36"/>
  <c r="R970" i="36"/>
  <c r="AL970" i="36"/>
  <c r="AB970" i="36"/>
  <c r="AD970" i="36"/>
  <c r="Z970" i="36"/>
  <c r="L970" i="36"/>
  <c r="AT970" i="36"/>
  <c r="H970" i="36"/>
  <c r="L962" i="36"/>
  <c r="AJ962" i="36"/>
  <c r="V962" i="36"/>
  <c r="AX962" i="36"/>
  <c r="AP962" i="36"/>
  <c r="T962" i="36"/>
  <c r="J962" i="36"/>
  <c r="AF962" i="36"/>
  <c r="X962" i="36"/>
  <c r="AB962" i="36"/>
  <c r="R962" i="36"/>
  <c r="AL962" i="36"/>
  <c r="AN962" i="36"/>
  <c r="AH962" i="36"/>
  <c r="Z962" i="36"/>
  <c r="AV962" i="36"/>
  <c r="AT962" i="36"/>
  <c r="AZ962" i="36"/>
  <c r="AR962" i="36"/>
  <c r="AD962" i="36"/>
  <c r="BB962" i="36"/>
  <c r="BC962" i="36" s="1"/>
  <c r="P962" i="36"/>
  <c r="N962" i="36"/>
  <c r="H962" i="36"/>
  <c r="AF954" i="36"/>
  <c r="AH954" i="36"/>
  <c r="AZ954" i="36"/>
  <c r="P954" i="36"/>
  <c r="AX954" i="36"/>
  <c r="H954" i="36"/>
  <c r="BB954" i="36"/>
  <c r="BC954" i="36" s="1"/>
  <c r="X954" i="36"/>
  <c r="T954" i="36"/>
  <c r="AL954" i="36"/>
  <c r="AJ954" i="36"/>
  <c r="AN954" i="36"/>
  <c r="J954" i="36"/>
  <c r="V954" i="36"/>
  <c r="AT954" i="36"/>
  <c r="Z954" i="36"/>
  <c r="AR954" i="36"/>
  <c r="R954" i="36"/>
  <c r="AP954" i="36"/>
  <c r="AB954" i="36"/>
  <c r="N954" i="36"/>
  <c r="AV954" i="36"/>
  <c r="L954" i="36"/>
  <c r="AD954" i="36"/>
  <c r="AH946" i="36"/>
  <c r="V946" i="36"/>
  <c r="BB946" i="36"/>
  <c r="BC946" i="36" s="1"/>
  <c r="AJ946" i="36"/>
  <c r="T946" i="36"/>
  <c r="L946" i="36"/>
  <c r="R946" i="36"/>
  <c r="J946" i="36"/>
  <c r="AZ946" i="36"/>
  <c r="P946" i="36"/>
  <c r="AV946" i="36"/>
  <c r="AD946" i="36"/>
  <c r="AX946" i="36"/>
  <c r="AP946" i="36"/>
  <c r="N946" i="36"/>
  <c r="AT946" i="36"/>
  <c r="AN946" i="36"/>
  <c r="AB946" i="36"/>
  <c r="Z946" i="36"/>
  <c r="X946" i="36"/>
  <c r="AR946" i="36"/>
  <c r="AL946" i="36"/>
  <c r="AF946" i="36"/>
  <c r="H946" i="36"/>
  <c r="Z938" i="36"/>
  <c r="R938" i="36"/>
  <c r="AN938" i="36"/>
  <c r="T938" i="36"/>
  <c r="P938" i="36"/>
  <c r="AT938" i="36"/>
  <c r="AH938" i="36"/>
  <c r="AX938" i="36"/>
  <c r="L938" i="36"/>
  <c r="AR938" i="36"/>
  <c r="AZ938" i="36"/>
  <c r="AV938" i="36"/>
  <c r="J938" i="36"/>
  <c r="AD938" i="36"/>
  <c r="X938" i="36"/>
  <c r="AL938" i="36"/>
  <c r="N938" i="36"/>
  <c r="H938" i="36"/>
  <c r="AP938" i="36"/>
  <c r="AB938" i="36"/>
  <c r="V938" i="36"/>
  <c r="BB938" i="36"/>
  <c r="BC938" i="36" s="1"/>
  <c r="AJ938" i="36"/>
  <c r="AF938" i="36"/>
  <c r="AJ930" i="36"/>
  <c r="AB930" i="36"/>
  <c r="AD930" i="36"/>
  <c r="R930" i="36"/>
  <c r="H930" i="36"/>
  <c r="AF930" i="36"/>
  <c r="AH930" i="36"/>
  <c r="Z930" i="36"/>
  <c r="AZ930" i="36"/>
  <c r="AR930" i="36"/>
  <c r="BB930" i="36"/>
  <c r="BC930" i="36" s="1"/>
  <c r="AT930" i="36"/>
  <c r="X930" i="36"/>
  <c r="AV930" i="36"/>
  <c r="T930" i="36"/>
  <c r="AN930" i="36"/>
  <c r="AP930" i="36"/>
  <c r="N930" i="36"/>
  <c r="L930" i="36"/>
  <c r="AL930" i="36"/>
  <c r="V930" i="36"/>
  <c r="P930" i="36"/>
  <c r="J930" i="36"/>
  <c r="AX930" i="36"/>
  <c r="J922" i="36"/>
  <c r="T922" i="36"/>
  <c r="BB922" i="36"/>
  <c r="BC922" i="36" s="1"/>
  <c r="AV922" i="36"/>
  <c r="AJ922" i="36"/>
  <c r="AF922" i="36"/>
  <c r="L922" i="36"/>
  <c r="AX922" i="36"/>
  <c r="V922" i="36"/>
  <c r="P922" i="36"/>
  <c r="AH922" i="36"/>
  <c r="H922" i="36"/>
  <c r="AD922" i="36"/>
  <c r="R922" i="36"/>
  <c r="AR922" i="36"/>
  <c r="AT922" i="36"/>
  <c r="AN922" i="36"/>
  <c r="AL922" i="36"/>
  <c r="AZ922" i="36"/>
  <c r="X922" i="36"/>
  <c r="AP922" i="36"/>
  <c r="N922" i="36"/>
  <c r="Z922" i="36"/>
  <c r="AB922" i="36"/>
  <c r="J914" i="36"/>
  <c r="BB914" i="36"/>
  <c r="BC914" i="36" s="1"/>
  <c r="AH914" i="36"/>
  <c r="AR914" i="36"/>
  <c r="AL914" i="36"/>
  <c r="R914" i="36"/>
  <c r="AB914" i="36"/>
  <c r="V914" i="36"/>
  <c r="AF914" i="36"/>
  <c r="L914" i="36"/>
  <c r="AX914" i="36"/>
  <c r="H914" i="36"/>
  <c r="AP914" i="36"/>
  <c r="AZ914" i="36"/>
  <c r="AT914" i="36"/>
  <c r="Z914" i="36"/>
  <c r="AD914" i="36"/>
  <c r="AV914" i="36"/>
  <c r="AN914" i="36"/>
  <c r="T914" i="36"/>
  <c r="N914" i="36"/>
  <c r="X914" i="36"/>
  <c r="AJ914" i="36"/>
  <c r="P914" i="36"/>
  <c r="AZ906" i="36"/>
  <c r="BB906" i="36"/>
  <c r="BC906" i="36" s="1"/>
  <c r="AD906" i="36"/>
  <c r="X906" i="36"/>
  <c r="H906" i="36"/>
  <c r="J906" i="36"/>
  <c r="L906" i="36"/>
  <c r="AT906" i="36"/>
  <c r="P906" i="36"/>
  <c r="AV906" i="36"/>
  <c r="AP906" i="36"/>
  <c r="AF906" i="36"/>
  <c r="AB906" i="36"/>
  <c r="AR906" i="36"/>
  <c r="Z906" i="36"/>
  <c r="N906" i="36"/>
  <c r="AH906" i="36"/>
  <c r="R906" i="36"/>
  <c r="AJ906" i="36"/>
  <c r="T906" i="36"/>
  <c r="AX906" i="36"/>
  <c r="AN906" i="36"/>
  <c r="AL906" i="36"/>
  <c r="V906" i="36"/>
  <c r="T898" i="36"/>
  <c r="BB898" i="36"/>
  <c r="BC898" i="36" s="1"/>
  <c r="AD898" i="36"/>
  <c r="X898" i="36"/>
  <c r="H898" i="36"/>
  <c r="J898" i="36"/>
  <c r="L898" i="36"/>
  <c r="N898" i="36"/>
  <c r="P898" i="36"/>
  <c r="AV898" i="36"/>
  <c r="AP898" i="36"/>
  <c r="AF898" i="36"/>
  <c r="AB898" i="36"/>
  <c r="AR898" i="36"/>
  <c r="Z898" i="36"/>
  <c r="AH898" i="36"/>
  <c r="AT898" i="36"/>
  <c r="R898" i="36"/>
  <c r="AJ898" i="36"/>
  <c r="AZ898" i="36"/>
  <c r="AX898" i="36"/>
  <c r="AN898" i="36"/>
  <c r="AL898" i="36"/>
  <c r="V898" i="36"/>
  <c r="AB890" i="36"/>
  <c r="J890" i="36"/>
  <c r="AV890" i="36"/>
  <c r="AL890" i="36"/>
  <c r="AT890" i="36"/>
  <c r="N890" i="36"/>
  <c r="AR890" i="36"/>
  <c r="T890" i="36"/>
  <c r="P890" i="36"/>
  <c r="V890" i="36"/>
  <c r="AX890" i="36"/>
  <c r="R890" i="36"/>
  <c r="X890" i="36"/>
  <c r="AJ890" i="36"/>
  <c r="AF890" i="36"/>
  <c r="AP890" i="36"/>
  <c r="AD890" i="36"/>
  <c r="H890" i="36"/>
  <c r="L890" i="36"/>
  <c r="AN890" i="36"/>
  <c r="AZ890" i="36"/>
  <c r="BB890" i="36"/>
  <c r="BC890" i="36" s="1"/>
  <c r="Z890" i="36"/>
  <c r="AH890" i="36"/>
  <c r="AR882" i="36"/>
  <c r="T882" i="36"/>
  <c r="J882" i="36"/>
  <c r="V882" i="36"/>
  <c r="Z882" i="36"/>
  <c r="AH882" i="36"/>
  <c r="X882" i="36"/>
  <c r="AJ882" i="36"/>
  <c r="AF882" i="36"/>
  <c r="AP882" i="36"/>
  <c r="AT882" i="36"/>
  <c r="H882" i="36"/>
  <c r="AN882" i="36"/>
  <c r="AZ882" i="36"/>
  <c r="BB882" i="36"/>
  <c r="BC882" i="36" s="1"/>
  <c r="L882" i="36"/>
  <c r="AX882" i="36"/>
  <c r="R882" i="36"/>
  <c r="AB882" i="36"/>
  <c r="N882" i="36"/>
  <c r="AV882" i="36"/>
  <c r="AL882" i="36"/>
  <c r="P882" i="36"/>
  <c r="AD882" i="36"/>
  <c r="AV850" i="36"/>
  <c r="AB850" i="36"/>
  <c r="AL850" i="36"/>
  <c r="AF850" i="36"/>
  <c r="AH850" i="36"/>
  <c r="AJ850" i="36"/>
  <c r="P850" i="36"/>
  <c r="AX850" i="36"/>
  <c r="AZ850" i="36"/>
  <c r="AD850" i="36"/>
  <c r="H850" i="36"/>
  <c r="V850" i="36"/>
  <c r="J850" i="36"/>
  <c r="AT850" i="36"/>
  <c r="R850" i="36"/>
  <c r="T850" i="36"/>
  <c r="AR850" i="36"/>
  <c r="X850" i="36"/>
  <c r="Z850" i="36"/>
  <c r="N850" i="36"/>
  <c r="AN850" i="36"/>
  <c r="AP850" i="36"/>
  <c r="L850" i="36"/>
  <c r="BB850" i="36"/>
  <c r="BC850" i="36" s="1"/>
  <c r="R876" i="36"/>
  <c r="AH876" i="36"/>
  <c r="AD876" i="36"/>
  <c r="AN876" i="36"/>
  <c r="AP876" i="36"/>
  <c r="P876" i="36"/>
  <c r="J876" i="36"/>
  <c r="AX876" i="36"/>
  <c r="AB876" i="36"/>
  <c r="AV876" i="36"/>
  <c r="AZ876" i="36"/>
  <c r="X876" i="36"/>
  <c r="H876" i="36"/>
  <c r="V876" i="36"/>
  <c r="Z876" i="36"/>
  <c r="T876" i="36"/>
  <c r="N876" i="36"/>
  <c r="AJ876" i="36"/>
  <c r="BB876" i="36"/>
  <c r="BC876" i="36" s="1"/>
  <c r="AL876" i="36"/>
  <c r="L876" i="36"/>
  <c r="AR876" i="36"/>
  <c r="AF876" i="36"/>
  <c r="AT876" i="36"/>
  <c r="J860" i="36"/>
  <c r="L860" i="36"/>
  <c r="N860" i="36"/>
  <c r="AV860" i="36"/>
  <c r="Z860" i="36"/>
  <c r="AL860" i="36"/>
  <c r="BB860" i="36"/>
  <c r="BC860" i="36" s="1"/>
  <c r="AD860" i="36"/>
  <c r="AR860" i="36"/>
  <c r="AT860" i="36"/>
  <c r="H860" i="36"/>
  <c r="R860" i="36"/>
  <c r="AH860" i="36"/>
  <c r="AB860" i="36"/>
  <c r="P860" i="36"/>
  <c r="AJ860" i="36"/>
  <c r="AF860" i="36"/>
  <c r="AN860" i="36"/>
  <c r="AX860" i="36"/>
  <c r="V860" i="36"/>
  <c r="T860" i="36"/>
  <c r="AZ860" i="36"/>
  <c r="AP860" i="36"/>
  <c r="X860" i="36"/>
  <c r="J868" i="36"/>
  <c r="AL868" i="36"/>
  <c r="AX868" i="36"/>
  <c r="AF868" i="36"/>
  <c r="AJ868" i="36"/>
  <c r="H868" i="36"/>
  <c r="N868" i="36"/>
  <c r="Z868" i="36"/>
  <c r="BB868" i="36"/>
  <c r="BC868" i="36" s="1"/>
  <c r="AN868" i="36"/>
  <c r="AZ868" i="36"/>
  <c r="X868" i="36"/>
  <c r="AD868" i="36"/>
  <c r="AP868" i="36"/>
  <c r="R868" i="36"/>
  <c r="AV868" i="36"/>
  <c r="AB868" i="36"/>
  <c r="T868" i="36"/>
  <c r="AT868" i="36"/>
  <c r="V868" i="36"/>
  <c r="AH868" i="36"/>
  <c r="AR868" i="36"/>
  <c r="P868" i="36"/>
  <c r="L868" i="36"/>
  <c r="AN857" i="36"/>
  <c r="AJ857" i="36"/>
  <c r="AB857" i="36"/>
  <c r="AL857" i="36"/>
  <c r="AH857" i="36"/>
  <c r="AP857" i="36"/>
  <c r="T857" i="36"/>
  <c r="AV857" i="36"/>
  <c r="AR857" i="36"/>
  <c r="AT857" i="36"/>
  <c r="H857" i="36"/>
  <c r="L857" i="36"/>
  <c r="J857" i="36"/>
  <c r="R857" i="36"/>
  <c r="N857" i="36"/>
  <c r="AX857" i="36"/>
  <c r="Z857" i="36"/>
  <c r="AF857" i="36"/>
  <c r="X857" i="36"/>
  <c r="P857" i="36"/>
  <c r="AZ857" i="36"/>
  <c r="BB857" i="36"/>
  <c r="BC857" i="36" s="1"/>
  <c r="V857" i="36"/>
  <c r="AD857" i="36"/>
  <c r="AR851" i="36"/>
  <c r="AT851" i="36"/>
  <c r="X851" i="36"/>
  <c r="AV851" i="36"/>
  <c r="BB851" i="36"/>
  <c r="BC851" i="36" s="1"/>
  <c r="V851" i="36"/>
  <c r="L851" i="36"/>
  <c r="N851" i="36"/>
  <c r="AL851" i="36"/>
  <c r="P851" i="36"/>
  <c r="H851" i="36"/>
  <c r="AZ851" i="36"/>
  <c r="AP851" i="36"/>
  <c r="AJ851" i="36"/>
  <c r="AB851" i="36"/>
  <c r="AD851" i="36"/>
  <c r="R851" i="36"/>
  <c r="T851" i="36"/>
  <c r="J851" i="36"/>
  <c r="AF851" i="36"/>
  <c r="AH851" i="36"/>
  <c r="Z851" i="36"/>
  <c r="AX851" i="36"/>
  <c r="AN851" i="36"/>
  <c r="H1590" i="36"/>
  <c r="J1590" i="36"/>
  <c r="AH1590" i="36"/>
  <c r="Z1590" i="36"/>
  <c r="AB1590" i="36"/>
  <c r="X1590" i="36"/>
  <c r="AT1585" i="36"/>
  <c r="BB1585" i="36"/>
  <c r="BC1585" i="36" s="1"/>
  <c r="Z1585" i="36"/>
  <c r="AR1585" i="36"/>
  <c r="AB1585" i="36"/>
  <c r="L1585" i="36"/>
  <c r="AL1584" i="36"/>
  <c r="J1584" i="36"/>
  <c r="AX1584" i="36"/>
  <c r="AV1584" i="36"/>
  <c r="AF1584" i="36"/>
  <c r="P1584" i="36"/>
  <c r="AB1583" i="36"/>
  <c r="AF1583" i="36"/>
  <c r="T1583" i="36"/>
  <c r="AX1583" i="36"/>
  <c r="AH1583" i="36"/>
  <c r="R1583" i="36"/>
  <c r="H1582" i="36"/>
  <c r="AN1582" i="36"/>
  <c r="L1582" i="36"/>
  <c r="BB1582" i="36"/>
  <c r="BC1582" i="36" s="1"/>
  <c r="AL1582" i="36"/>
  <c r="V1582" i="36"/>
  <c r="Z1581" i="36"/>
  <c r="AX1581" i="36"/>
  <c r="AL1581" i="36"/>
  <c r="AR1581" i="36"/>
  <c r="AB1581" i="36"/>
  <c r="L1581" i="36"/>
  <c r="R1580" i="36"/>
  <c r="V1580" i="36"/>
  <c r="AT1580" i="36"/>
  <c r="AV1580" i="36"/>
  <c r="AF1580" i="36"/>
  <c r="P1580" i="36"/>
  <c r="AJ1579" i="36"/>
  <c r="X1579" i="36"/>
  <c r="AV1579" i="36"/>
  <c r="AX1579" i="36"/>
  <c r="AH1579" i="36"/>
  <c r="R1579" i="36"/>
  <c r="H1578" i="36"/>
  <c r="AZ1578" i="36"/>
  <c r="X1578" i="36"/>
  <c r="BB1578" i="36"/>
  <c r="BC1578" i="36" s="1"/>
  <c r="AL1578" i="36"/>
  <c r="V1578" i="36"/>
  <c r="AH1577" i="36"/>
  <c r="AP1577" i="36"/>
  <c r="AD1577" i="36"/>
  <c r="AR1577" i="36"/>
  <c r="AB1577" i="36"/>
  <c r="L1577" i="36"/>
  <c r="AP1576" i="36"/>
  <c r="N1576" i="36"/>
  <c r="BB1576" i="36"/>
  <c r="BC1576" i="36" s="1"/>
  <c r="AV1576" i="36"/>
  <c r="AF1576" i="36"/>
  <c r="P1576" i="36"/>
  <c r="L1575" i="36"/>
  <c r="AF1575" i="36"/>
  <c r="T1575" i="36"/>
  <c r="AX1575" i="36"/>
  <c r="AH1575" i="36"/>
  <c r="R1575" i="36"/>
  <c r="H1574" i="36"/>
  <c r="AB1574" i="36"/>
  <c r="P1574" i="36"/>
  <c r="BB1574" i="36"/>
  <c r="BC1574" i="36" s="1"/>
  <c r="AL1574" i="36"/>
  <c r="V1574" i="36"/>
  <c r="J1573" i="36"/>
  <c r="AX1573" i="36"/>
  <c r="AL1573" i="36"/>
  <c r="AR1573" i="36"/>
  <c r="AB1573" i="36"/>
  <c r="L1573" i="36"/>
  <c r="AH1572" i="36"/>
  <c r="V1572" i="36"/>
  <c r="AT1572" i="36"/>
  <c r="AV1572" i="36"/>
  <c r="AF1572" i="36"/>
  <c r="P1572" i="36"/>
  <c r="AZ1571" i="36"/>
  <c r="X1571" i="36"/>
  <c r="AV1571" i="36"/>
  <c r="AX1571" i="36"/>
  <c r="AH1571" i="36"/>
  <c r="R1571" i="36"/>
  <c r="H1570" i="36"/>
  <c r="AZ1570" i="36"/>
  <c r="X1570" i="36"/>
  <c r="BB1570" i="36"/>
  <c r="BC1570" i="36" s="1"/>
  <c r="AL1570" i="36"/>
  <c r="V1570" i="36"/>
  <c r="R1569" i="36"/>
  <c r="AP1569" i="36"/>
  <c r="AD1569" i="36"/>
  <c r="AR1569" i="36"/>
  <c r="AB1569" i="36"/>
  <c r="L1569" i="36"/>
  <c r="Z1568" i="36"/>
  <c r="N1568" i="36"/>
  <c r="BB1568" i="36"/>
  <c r="BC1568" i="36" s="1"/>
  <c r="AV1568" i="36"/>
  <c r="AF1568" i="36"/>
  <c r="P1568" i="36"/>
  <c r="AR1567" i="36"/>
  <c r="AF1567" i="36"/>
  <c r="T1567" i="36"/>
  <c r="AX1567" i="36"/>
  <c r="AH1567" i="36"/>
  <c r="R1567" i="36"/>
  <c r="H1566" i="36"/>
  <c r="AB1566" i="36"/>
  <c r="P1566" i="36"/>
  <c r="BB1566" i="36"/>
  <c r="BC1566" i="36" s="1"/>
  <c r="AL1566" i="36"/>
  <c r="V1566" i="36"/>
  <c r="AP1565" i="36"/>
  <c r="AX1565" i="36"/>
  <c r="AL1565" i="36"/>
  <c r="AR1565" i="36"/>
  <c r="AB1565" i="36"/>
  <c r="L1565" i="36"/>
  <c r="AH1564" i="36"/>
  <c r="V1564" i="36"/>
  <c r="AT1564" i="36"/>
  <c r="AV1564" i="36"/>
  <c r="AF1564" i="36"/>
  <c r="P1564" i="36"/>
  <c r="AZ1563" i="36"/>
  <c r="X1563" i="36"/>
  <c r="AV1563" i="36"/>
  <c r="AX1563" i="36"/>
  <c r="AH1563" i="36"/>
  <c r="R1563" i="36"/>
  <c r="H1562" i="36"/>
  <c r="AZ1562" i="36"/>
  <c r="X1562" i="36"/>
  <c r="BB1562" i="36"/>
  <c r="BC1562" i="36" s="1"/>
  <c r="AL1562" i="36"/>
  <c r="V1562" i="36"/>
  <c r="AX1561" i="36"/>
  <c r="AP1561" i="36"/>
  <c r="AD1561" i="36"/>
  <c r="AR1561" i="36"/>
  <c r="AB1561" i="36"/>
  <c r="L1561" i="36"/>
  <c r="Z1560" i="36"/>
  <c r="N1560" i="36"/>
  <c r="BB1560" i="36"/>
  <c r="BC1560" i="36" s="1"/>
  <c r="AV1560" i="36"/>
  <c r="AF1560" i="36"/>
  <c r="P1560" i="36"/>
  <c r="AR1559" i="36"/>
  <c r="AF1559" i="36"/>
  <c r="T1559" i="36"/>
  <c r="AX1559" i="36"/>
  <c r="AH1559" i="36"/>
  <c r="R1559" i="36"/>
  <c r="H1558" i="36"/>
  <c r="AB1558" i="36"/>
  <c r="P1558" i="36"/>
  <c r="BB1558" i="36"/>
  <c r="BC1558" i="36" s="1"/>
  <c r="AL1558" i="36"/>
  <c r="V1558" i="36"/>
  <c r="Z1557" i="36"/>
  <c r="AX1557" i="36"/>
  <c r="AL1557" i="36"/>
  <c r="AR1557" i="36"/>
  <c r="AB1557" i="36"/>
  <c r="L1557" i="36"/>
  <c r="R1556" i="36"/>
  <c r="V1556" i="36"/>
  <c r="AT1556" i="36"/>
  <c r="AV1556" i="36"/>
  <c r="AF1556" i="36"/>
  <c r="P1556" i="36"/>
  <c r="AJ1555" i="36"/>
  <c r="X1555" i="36"/>
  <c r="AV1555" i="36"/>
  <c r="AX1555" i="36"/>
  <c r="AH1555" i="36"/>
  <c r="R1555" i="36"/>
  <c r="H1554" i="36"/>
  <c r="AZ1554" i="36"/>
  <c r="X1554" i="36"/>
  <c r="BB1554" i="36"/>
  <c r="BC1554" i="36" s="1"/>
  <c r="AL1554" i="36"/>
  <c r="V1554" i="36"/>
  <c r="AH1553" i="36"/>
  <c r="AP1553" i="36"/>
  <c r="AD1553" i="36"/>
  <c r="AR1553" i="36"/>
  <c r="AB1553" i="36"/>
  <c r="L1553" i="36"/>
  <c r="J1552" i="36"/>
  <c r="N1552" i="36"/>
  <c r="BB1552" i="36"/>
  <c r="BC1552" i="36" s="1"/>
  <c r="AV1552" i="36"/>
  <c r="AF1552" i="36"/>
  <c r="P1552" i="36"/>
  <c r="AB1551" i="36"/>
  <c r="AF1551" i="36"/>
  <c r="T1551" i="36"/>
  <c r="AX1551" i="36"/>
  <c r="AH1551" i="36"/>
  <c r="R1551" i="36"/>
  <c r="H1550" i="36"/>
  <c r="AB1550" i="36"/>
  <c r="P1550" i="36"/>
  <c r="BB1550" i="36"/>
  <c r="BC1550" i="36" s="1"/>
  <c r="AL1550" i="36"/>
  <c r="V1550" i="36"/>
  <c r="J1549" i="36"/>
  <c r="AX1549" i="36"/>
  <c r="AL1549" i="36"/>
  <c r="AR1549" i="36"/>
  <c r="AB1549" i="36"/>
  <c r="L1549" i="36"/>
  <c r="AX1548" i="36"/>
  <c r="V1548" i="36"/>
  <c r="AT1548" i="36"/>
  <c r="AV1548" i="36"/>
  <c r="AF1548" i="36"/>
  <c r="P1548" i="36"/>
  <c r="T1547" i="36"/>
  <c r="X1547" i="36"/>
  <c r="AV1547" i="36"/>
  <c r="AX1547" i="36"/>
  <c r="AH1547" i="36"/>
  <c r="R1547" i="36"/>
  <c r="H1546" i="36"/>
  <c r="AZ1546" i="36"/>
  <c r="X1546" i="36"/>
  <c r="BB1546" i="36"/>
  <c r="BC1546" i="36" s="1"/>
  <c r="AL1546" i="36"/>
  <c r="V1546" i="36"/>
  <c r="R1545" i="36"/>
  <c r="AP1545" i="36"/>
  <c r="AD1545" i="36"/>
  <c r="AR1545" i="36"/>
  <c r="AB1545" i="36"/>
  <c r="L1545" i="36"/>
  <c r="AP1544" i="36"/>
  <c r="N1544" i="36"/>
  <c r="BB1544" i="36"/>
  <c r="BC1544" i="36" s="1"/>
  <c r="AV1544" i="36"/>
  <c r="AF1544" i="36"/>
  <c r="P1544" i="36"/>
  <c r="L1543" i="36"/>
  <c r="AF1543" i="36"/>
  <c r="T1543" i="36"/>
  <c r="AX1543" i="36"/>
  <c r="AH1543" i="36"/>
  <c r="R1543" i="36"/>
  <c r="H1542" i="36"/>
  <c r="AB1542" i="36"/>
  <c r="P1542" i="36"/>
  <c r="BB1542" i="36"/>
  <c r="BC1542" i="36" s="1"/>
  <c r="AL1542" i="36"/>
  <c r="V1542" i="36"/>
  <c r="J1541" i="36"/>
  <c r="AX1541" i="36"/>
  <c r="AL1541" i="36"/>
  <c r="AR1541" i="36"/>
  <c r="AB1541" i="36"/>
  <c r="L1541" i="36"/>
  <c r="AH1540" i="36"/>
  <c r="V1540" i="36"/>
  <c r="AT1540" i="36"/>
  <c r="AV1540" i="36"/>
  <c r="AF1540" i="36"/>
  <c r="P1540" i="36"/>
  <c r="AZ1539" i="36"/>
  <c r="X1539" i="36"/>
  <c r="AV1539" i="36"/>
  <c r="AX1539" i="36"/>
  <c r="AH1539" i="36"/>
  <c r="R1539" i="36"/>
  <c r="H1538" i="36"/>
  <c r="AZ1538" i="36"/>
  <c r="X1538" i="36"/>
  <c r="BB1538" i="36"/>
  <c r="BC1538" i="36" s="1"/>
  <c r="AL1538" i="36"/>
  <c r="V1538" i="36"/>
  <c r="R1537" i="36"/>
  <c r="AP1537" i="36"/>
  <c r="AD1537" i="36"/>
  <c r="AR1537" i="36"/>
  <c r="AB1537" i="36"/>
  <c r="L1537" i="36"/>
  <c r="Z1536" i="36"/>
  <c r="N1536" i="36"/>
  <c r="BB1536" i="36"/>
  <c r="BC1536" i="36" s="1"/>
  <c r="AV1536" i="36"/>
  <c r="AF1536" i="36"/>
  <c r="P1536" i="36"/>
  <c r="AR1535" i="36"/>
  <c r="AF1535" i="36"/>
  <c r="T1535" i="36"/>
  <c r="AX1535" i="36"/>
  <c r="AH1535" i="36"/>
  <c r="R1535" i="36"/>
  <c r="H1534" i="36"/>
  <c r="AB1534" i="36"/>
  <c r="P1534" i="36"/>
  <c r="BB1534" i="36"/>
  <c r="BC1534" i="36" s="1"/>
  <c r="AL1534" i="36"/>
  <c r="V1534" i="36"/>
  <c r="AP1533" i="36"/>
  <c r="AX1533" i="36"/>
  <c r="AL1533" i="36"/>
  <c r="AR1533" i="36"/>
  <c r="AB1533" i="36"/>
  <c r="L1533" i="36"/>
  <c r="AH1532" i="36"/>
  <c r="V1532" i="36"/>
  <c r="AT1532" i="36"/>
  <c r="AV1532" i="36"/>
  <c r="AF1532" i="36"/>
  <c r="P1532" i="36"/>
  <c r="AZ1531" i="36"/>
  <c r="X1531" i="36"/>
  <c r="AV1531" i="36"/>
  <c r="AX1531" i="36"/>
  <c r="AH1531" i="36"/>
  <c r="R1531" i="36"/>
  <c r="H1530" i="36"/>
  <c r="AZ1530" i="36"/>
  <c r="X1530" i="36"/>
  <c r="BB1530" i="36"/>
  <c r="BC1530" i="36" s="1"/>
  <c r="AL1530" i="36"/>
  <c r="V1530" i="36"/>
  <c r="R1529" i="36"/>
  <c r="AP1529" i="36"/>
  <c r="AD1529" i="36"/>
  <c r="AR1529" i="36"/>
  <c r="AB1529" i="36"/>
  <c r="L1529" i="36"/>
  <c r="Z1528" i="36"/>
  <c r="N1528" i="36"/>
  <c r="BB1528" i="36"/>
  <c r="BC1528" i="36" s="1"/>
  <c r="AV1528" i="36"/>
  <c r="AF1528" i="36"/>
  <c r="P1528" i="36"/>
  <c r="AR1527" i="36"/>
  <c r="AF1527" i="36"/>
  <c r="T1527" i="36"/>
  <c r="AX1527" i="36"/>
  <c r="AH1527" i="36"/>
  <c r="R1527" i="36"/>
  <c r="H1526" i="36"/>
  <c r="AB1526" i="36"/>
  <c r="P1526" i="36"/>
  <c r="BB1526" i="36"/>
  <c r="BC1526" i="36" s="1"/>
  <c r="AL1526" i="36"/>
  <c r="V1526" i="36"/>
  <c r="J1525" i="36"/>
  <c r="AX1525" i="36"/>
  <c r="AL1525" i="36"/>
  <c r="AR1525" i="36"/>
  <c r="AB1525" i="36"/>
  <c r="L1525" i="36"/>
  <c r="AH1524" i="36"/>
  <c r="V1524" i="36"/>
  <c r="AT1524" i="36"/>
  <c r="AV1524" i="36"/>
  <c r="AF1524" i="36"/>
  <c r="P1524" i="36"/>
  <c r="AZ1523" i="36"/>
  <c r="X1523" i="36"/>
  <c r="AV1523" i="36"/>
  <c r="AX1523" i="36"/>
  <c r="AH1523" i="36"/>
  <c r="R1523" i="36"/>
  <c r="H1522" i="36"/>
  <c r="AZ1522" i="36"/>
  <c r="X1522" i="36"/>
  <c r="BB1522" i="36"/>
  <c r="BC1522" i="36" s="1"/>
  <c r="AL1522" i="36"/>
  <c r="V1522" i="36"/>
  <c r="R1521" i="36"/>
  <c r="AP1521" i="36"/>
  <c r="AD1521" i="36"/>
  <c r="AR1521" i="36"/>
  <c r="AB1521" i="36"/>
  <c r="L1521" i="36"/>
  <c r="P1520" i="36"/>
  <c r="AF1520" i="36"/>
  <c r="T1520" i="36"/>
  <c r="AN1520" i="36"/>
  <c r="AD1520" i="36"/>
  <c r="N1520" i="36"/>
  <c r="AR1519" i="36"/>
  <c r="AF1519" i="36"/>
  <c r="T1519" i="36"/>
  <c r="AX1519" i="36"/>
  <c r="AH1519" i="36"/>
  <c r="R1519" i="36"/>
  <c r="H1518" i="36"/>
  <c r="AT1518" i="36"/>
  <c r="AH1518" i="36"/>
  <c r="V1518" i="36"/>
  <c r="AN1518" i="36"/>
  <c r="X1518" i="36"/>
  <c r="N1517" i="36"/>
  <c r="BB1517" i="36"/>
  <c r="BC1517" i="36" s="1"/>
  <c r="Z1517" i="36"/>
  <c r="AR1517" i="36"/>
  <c r="AB1517" i="36"/>
  <c r="L1517" i="36"/>
  <c r="AR1516" i="36"/>
  <c r="AV1516" i="36"/>
  <c r="AJ1516" i="36"/>
  <c r="AT1516" i="36"/>
  <c r="AD1516" i="36"/>
  <c r="N1516" i="36"/>
  <c r="AZ1515" i="36"/>
  <c r="X1515" i="36"/>
  <c r="AV1515" i="36"/>
  <c r="AX1515" i="36"/>
  <c r="AH1515" i="36"/>
  <c r="R1515" i="36"/>
  <c r="H1514" i="36"/>
  <c r="AL1514" i="36"/>
  <c r="AD1514" i="36"/>
  <c r="R1514" i="36"/>
  <c r="AN1514" i="36"/>
  <c r="X1514" i="36"/>
  <c r="P1513" i="36"/>
  <c r="AN1513" i="36"/>
  <c r="L1513" i="36"/>
  <c r="AP1513" i="36"/>
  <c r="Z1513" i="36"/>
  <c r="J1513" i="36"/>
  <c r="AN1512" i="36"/>
  <c r="AR1512" i="36"/>
  <c r="AF1512" i="36"/>
  <c r="AT1512" i="36"/>
  <c r="AD1512" i="36"/>
  <c r="N1512" i="36"/>
  <c r="BB1511" i="36"/>
  <c r="BC1511" i="36" s="1"/>
  <c r="Z1511" i="36"/>
  <c r="N1511" i="36"/>
  <c r="AZ1511" i="36"/>
  <c r="AJ1511" i="36"/>
  <c r="T1511" i="36"/>
  <c r="H1510" i="36"/>
  <c r="BB1510" i="36"/>
  <c r="BC1510" i="36" s="1"/>
  <c r="Z1510" i="36"/>
  <c r="N1510" i="36"/>
  <c r="AN1510" i="36"/>
  <c r="X1510" i="36"/>
  <c r="AR1509" i="36"/>
  <c r="AF1509" i="36"/>
  <c r="T1509" i="36"/>
  <c r="AP1509" i="36"/>
  <c r="Z1509" i="36"/>
  <c r="J1509" i="36"/>
  <c r="T1508" i="36"/>
  <c r="P1508" i="36"/>
  <c r="AB1508" i="36"/>
  <c r="AT1508" i="36"/>
  <c r="AD1508" i="36"/>
  <c r="N1508" i="36"/>
  <c r="AP1507" i="36"/>
  <c r="AD1507" i="36"/>
  <c r="R1507" i="36"/>
  <c r="AZ1507" i="36"/>
  <c r="AJ1507" i="36"/>
  <c r="T1507" i="36"/>
  <c r="H1506" i="36"/>
  <c r="N1506" i="36"/>
  <c r="AL1506" i="36"/>
  <c r="J1506" i="36"/>
  <c r="AN1506" i="36"/>
  <c r="X1506" i="36"/>
  <c r="R1505" i="36"/>
  <c r="AP1505" i="36"/>
  <c r="AD1505" i="36"/>
  <c r="AR1505" i="36"/>
  <c r="AB1505" i="36"/>
  <c r="L1505" i="36"/>
  <c r="AV1504" i="36"/>
  <c r="P1504" i="36"/>
  <c r="AN1504" i="36"/>
  <c r="AT1504" i="36"/>
  <c r="AD1504" i="36"/>
  <c r="N1504" i="36"/>
  <c r="AR1503" i="36"/>
  <c r="AF1503" i="36"/>
  <c r="T1503" i="36"/>
  <c r="AX1503" i="36"/>
  <c r="AH1503" i="36"/>
  <c r="R1503" i="36"/>
  <c r="H1502" i="36"/>
  <c r="AT1502" i="36"/>
  <c r="AH1502" i="36"/>
  <c r="V1502" i="36"/>
  <c r="AN1502" i="36"/>
  <c r="X1502" i="36"/>
  <c r="AT1501" i="36"/>
  <c r="AD1501" i="36"/>
  <c r="N1501" i="36"/>
  <c r="AR1501" i="36"/>
  <c r="AB1501" i="36"/>
  <c r="L1501" i="36"/>
  <c r="AR1500" i="36"/>
  <c r="AX1500" i="36"/>
  <c r="AH1500" i="36"/>
  <c r="R1500" i="36"/>
  <c r="AF1500" i="36"/>
  <c r="P1500" i="36"/>
  <c r="AF1499" i="36"/>
  <c r="AJ1499" i="36"/>
  <c r="AR1499" i="36"/>
  <c r="AX1499" i="36"/>
  <c r="AH1499" i="36"/>
  <c r="R1499" i="36"/>
  <c r="H1498" i="36"/>
  <c r="AN1498" i="36"/>
  <c r="X1498" i="36"/>
  <c r="BB1498" i="36"/>
  <c r="BC1498" i="36" s="1"/>
  <c r="AL1498" i="36"/>
  <c r="V1498" i="36"/>
  <c r="J1497" i="36"/>
  <c r="AX1497" i="36"/>
  <c r="AL1497" i="36"/>
  <c r="AR1497" i="36"/>
  <c r="AB1497" i="36"/>
  <c r="L1497" i="36"/>
  <c r="AX1496" i="36"/>
  <c r="AH1496" i="36"/>
  <c r="R1496" i="36"/>
  <c r="AV1496" i="36"/>
  <c r="AF1496" i="36"/>
  <c r="P1496" i="36"/>
  <c r="AJ1495" i="36"/>
  <c r="X1495" i="36"/>
  <c r="AV1495" i="36"/>
  <c r="AX1495" i="36"/>
  <c r="AH1495" i="36"/>
  <c r="R1495" i="36"/>
  <c r="H1494" i="36"/>
  <c r="AN1494" i="36"/>
  <c r="X1494" i="36"/>
  <c r="BB1494" i="36"/>
  <c r="BC1494" i="36" s="1"/>
  <c r="AL1494" i="36"/>
  <c r="V1494" i="36"/>
  <c r="N1493" i="36"/>
  <c r="BB1493" i="36"/>
  <c r="BC1493" i="36" s="1"/>
  <c r="Z1493" i="36"/>
  <c r="AR1493" i="36"/>
  <c r="AB1493" i="36"/>
  <c r="L1493" i="36"/>
  <c r="AX1492" i="36"/>
  <c r="AH1492" i="36"/>
  <c r="R1492" i="36"/>
  <c r="AV1492" i="36"/>
  <c r="AF1492" i="36"/>
  <c r="P1492" i="36"/>
  <c r="X1491" i="36"/>
  <c r="L1491" i="36"/>
  <c r="AZ1491" i="36"/>
  <c r="AX1491" i="36"/>
  <c r="AH1491" i="36"/>
  <c r="R1491" i="36"/>
  <c r="H1490" i="36"/>
  <c r="AN1490" i="36"/>
  <c r="X1490" i="36"/>
  <c r="BB1490" i="36"/>
  <c r="BC1490" i="36" s="1"/>
  <c r="AL1490" i="36"/>
  <c r="V1490" i="36"/>
  <c r="R1489" i="36"/>
  <c r="AP1489" i="36"/>
  <c r="AD1489" i="36"/>
  <c r="AR1489" i="36"/>
  <c r="AB1489" i="36"/>
  <c r="L1489" i="36"/>
  <c r="AX1488" i="36"/>
  <c r="AH1488" i="36"/>
  <c r="R1488" i="36"/>
  <c r="AV1488" i="36"/>
  <c r="AF1488" i="36"/>
  <c r="P1488" i="36"/>
  <c r="AZ1487" i="36"/>
  <c r="AJ1487" i="36"/>
  <c r="T1487" i="36"/>
  <c r="BB1487" i="36"/>
  <c r="BC1487" i="36" s="1"/>
  <c r="AL1487" i="36"/>
  <c r="V1487" i="36"/>
  <c r="H1486" i="36"/>
  <c r="AT1486" i="36"/>
  <c r="P1486" i="36"/>
  <c r="T1486" i="36"/>
  <c r="AN1486" i="36"/>
  <c r="AV1485" i="36"/>
  <c r="V1485" i="36"/>
  <c r="AR1485" i="36"/>
  <c r="AL1485" i="36"/>
  <c r="AD1485" i="36"/>
  <c r="AX1485" i="36"/>
  <c r="AH1484" i="36"/>
  <c r="V1484" i="36"/>
  <c r="Z1484" i="36"/>
  <c r="T1484" i="36"/>
  <c r="X1484" i="36"/>
  <c r="P1484" i="36"/>
  <c r="AZ1483" i="36"/>
  <c r="AB1483" i="36"/>
  <c r="AN1483" i="36"/>
  <c r="Z1483" i="36"/>
  <c r="BB1483" i="36"/>
  <c r="BC1483" i="36" s="1"/>
  <c r="V1483" i="36"/>
  <c r="AB1482" i="36"/>
  <c r="R1482" i="36"/>
  <c r="Z1482" i="36"/>
  <c r="V1482" i="36"/>
  <c r="AJ1482" i="36"/>
  <c r="J1482" i="36"/>
  <c r="AV1481" i="36"/>
  <c r="L1481" i="36"/>
  <c r="V1481" i="36"/>
  <c r="AJ1481" i="36"/>
  <c r="AT1481" i="36"/>
  <c r="N1481" i="36"/>
  <c r="N1480" i="36"/>
  <c r="AP1480" i="36"/>
  <c r="AD1480" i="36"/>
  <c r="AB1480" i="36"/>
  <c r="P1480" i="36"/>
  <c r="J1480" i="36"/>
  <c r="AR1479" i="36"/>
  <c r="H1479" i="36"/>
  <c r="L1479" i="36"/>
  <c r="AL1479" i="36"/>
  <c r="AT1479" i="36"/>
  <c r="AH1479" i="36"/>
  <c r="P1478" i="36"/>
  <c r="AJ1478" i="36"/>
  <c r="H1478" i="36"/>
  <c r="AT1478" i="36"/>
  <c r="R1478" i="36"/>
  <c r="J1478" i="36"/>
  <c r="L1477" i="36"/>
  <c r="AH1477" i="36"/>
  <c r="AL1477" i="36"/>
  <c r="N1477" i="36"/>
  <c r="R1477" i="36"/>
  <c r="BB1477" i="36"/>
  <c r="BC1477" i="36" s="1"/>
  <c r="AR1476" i="36"/>
  <c r="AH1476" i="36"/>
  <c r="BB1476" i="36"/>
  <c r="BC1476" i="36" s="1"/>
  <c r="AB1476" i="36"/>
  <c r="AX1476" i="36"/>
  <c r="J1476" i="36"/>
  <c r="AB1475" i="36"/>
  <c r="AJ1475" i="36"/>
  <c r="AP1475" i="36"/>
  <c r="AT1475" i="36"/>
  <c r="AX1475" i="36"/>
  <c r="BB1475" i="36"/>
  <c r="BC1475" i="36" s="1"/>
  <c r="AT1474" i="36"/>
  <c r="AR1474" i="36"/>
  <c r="R1474" i="36"/>
  <c r="H1474" i="36"/>
  <c r="Z1474" i="36"/>
  <c r="AH1474" i="36"/>
  <c r="AB1473" i="36"/>
  <c r="AV1473" i="36"/>
  <c r="V1473" i="36"/>
  <c r="L1473" i="36"/>
  <c r="AP1473" i="36"/>
  <c r="AN1473" i="36"/>
  <c r="AD1472" i="36"/>
  <c r="AJ1472" i="36"/>
  <c r="L1472" i="36"/>
  <c r="P1472" i="36"/>
  <c r="AZ1472" i="36"/>
  <c r="J1472" i="36"/>
  <c r="AP1471" i="36"/>
  <c r="BB1471" i="36"/>
  <c r="BC1471" i="36" s="1"/>
  <c r="T1471" i="36"/>
  <c r="Z1471" i="36"/>
  <c r="AN1471" i="36"/>
  <c r="AT1471" i="36"/>
  <c r="R1470" i="36"/>
  <c r="AF1470" i="36"/>
  <c r="H1470" i="36"/>
  <c r="AR1470" i="36"/>
  <c r="AV1470" i="36"/>
  <c r="V1470" i="36"/>
  <c r="AR1469" i="36"/>
  <c r="AH1469" i="36"/>
  <c r="AT1469" i="36"/>
  <c r="AB1469" i="36"/>
  <c r="R1469" i="36"/>
  <c r="J1469" i="36"/>
  <c r="AN1468" i="36"/>
  <c r="AT1468" i="36"/>
  <c r="AJ1468" i="36"/>
  <c r="R1468" i="36"/>
  <c r="AD1468" i="36"/>
  <c r="AZ1468" i="36"/>
  <c r="L1467" i="36"/>
  <c r="X1467" i="36"/>
  <c r="AZ1467" i="36"/>
  <c r="AB1467" i="36"/>
  <c r="AH1467" i="36"/>
  <c r="J1467" i="36"/>
  <c r="R1466" i="36"/>
  <c r="AF1466" i="36"/>
  <c r="H1466" i="36"/>
  <c r="AR1466" i="36"/>
  <c r="AV1466" i="36"/>
  <c r="V1466" i="36"/>
  <c r="AP1465" i="36"/>
  <c r="N1465" i="36"/>
  <c r="AX1465" i="36"/>
  <c r="BB1465" i="36"/>
  <c r="BC1465" i="36" s="1"/>
  <c r="P1465" i="36"/>
  <c r="J1465" i="36"/>
  <c r="V1464" i="36"/>
  <c r="AX1464" i="36"/>
  <c r="Z1464" i="36"/>
  <c r="P1464" i="36"/>
  <c r="AZ1464" i="36"/>
  <c r="AP1464" i="36"/>
  <c r="AP1463" i="36"/>
  <c r="X1463" i="36"/>
  <c r="AR1463" i="36"/>
  <c r="Z1463" i="36"/>
  <c r="AN1463" i="36"/>
  <c r="AL1463" i="36"/>
  <c r="AT1315" i="36"/>
  <c r="V1315" i="36"/>
  <c r="Z1315" i="36"/>
  <c r="AF1315" i="36"/>
  <c r="L1315" i="36"/>
  <c r="AR1315" i="36"/>
  <c r="AL1310" i="36"/>
  <c r="AT1310" i="36"/>
  <c r="N1310" i="36"/>
  <c r="AV1310" i="36"/>
  <c r="AN1310" i="36"/>
  <c r="L1310" i="36"/>
  <c r="AB1309" i="36"/>
  <c r="AJ1309" i="36"/>
  <c r="L1309" i="36"/>
  <c r="J1309" i="36"/>
  <c r="N1309" i="36"/>
  <c r="R1309" i="36"/>
  <c r="H1308" i="36"/>
  <c r="V1308" i="36"/>
  <c r="R1308" i="36"/>
  <c r="AB1308" i="36"/>
  <c r="AF1308" i="36"/>
  <c r="T1308" i="36"/>
  <c r="AJ1307" i="36"/>
  <c r="AZ1307" i="36"/>
  <c r="AF1307" i="36"/>
  <c r="AP1307" i="36"/>
  <c r="AD1307" i="36"/>
  <c r="AH1307" i="36"/>
  <c r="AH1306" i="36"/>
  <c r="V1306" i="36"/>
  <c r="BB1306" i="36"/>
  <c r="BC1306" i="36" s="1"/>
  <c r="X1306" i="36"/>
  <c r="AV1306" i="36"/>
  <c r="AJ1306" i="36"/>
  <c r="L1305" i="36"/>
  <c r="AB1305" i="36"/>
  <c r="AR1305" i="36"/>
  <c r="BB1305" i="36"/>
  <c r="BC1305" i="36" s="1"/>
  <c r="Z1305" i="36"/>
  <c r="N1305" i="36"/>
  <c r="BB1304" i="36"/>
  <c r="BC1304" i="36" s="1"/>
  <c r="AD1304" i="36"/>
  <c r="Z1304" i="36"/>
  <c r="J1304" i="36"/>
  <c r="AB1304" i="36"/>
  <c r="P1304" i="36"/>
  <c r="H1303" i="36"/>
  <c r="AB1303" i="36"/>
  <c r="P1303" i="36"/>
  <c r="N1303" i="36"/>
  <c r="R1303" i="36"/>
  <c r="AP1303" i="36"/>
  <c r="R1302" i="36"/>
  <c r="Z1302" i="36"/>
  <c r="AP1302" i="36"/>
  <c r="AV1302" i="36"/>
  <c r="AJ1302" i="36"/>
  <c r="X1302" i="36"/>
  <c r="AZ1301" i="36"/>
  <c r="P1301" i="36"/>
  <c r="AF1301" i="36"/>
  <c r="AT1301" i="36"/>
  <c r="AX1301" i="36"/>
  <c r="AL1301" i="36"/>
  <c r="AL1300" i="36"/>
  <c r="AX1300" i="36"/>
  <c r="V1300" i="36"/>
  <c r="L1300" i="36"/>
  <c r="AZ1300" i="36"/>
  <c r="AN1300" i="36"/>
  <c r="AZ1299" i="36"/>
  <c r="AN1299" i="36"/>
  <c r="AV1299" i="36"/>
  <c r="AL1299" i="36"/>
  <c r="J1299" i="36"/>
  <c r="BC1299" i="36"/>
  <c r="R1298" i="36"/>
  <c r="AD1298" i="36"/>
  <c r="AT1298" i="36"/>
  <c r="AB1298" i="36"/>
  <c r="P1298" i="36"/>
  <c r="J1298" i="36"/>
  <c r="AJ1297" i="36"/>
  <c r="AF1297" i="36"/>
  <c r="AB1297" i="36"/>
  <c r="AH1297" i="36"/>
  <c r="V1297" i="36"/>
  <c r="AT1297" i="36"/>
  <c r="V1296" i="36"/>
  <c r="AT1296" i="36"/>
  <c r="AP1296" i="36"/>
  <c r="AJ1296" i="36"/>
  <c r="X1296" i="36"/>
  <c r="AV1296" i="36"/>
  <c r="AZ1295" i="36"/>
  <c r="X1295" i="36"/>
  <c r="T1295" i="36"/>
  <c r="AT1295" i="36"/>
  <c r="AX1295" i="36"/>
  <c r="AL1295" i="36"/>
  <c r="J1295" i="36"/>
  <c r="AP1294" i="36"/>
  <c r="BB1294" i="36"/>
  <c r="BC1294" i="36" s="1"/>
  <c r="Z1294" i="36"/>
  <c r="P1294" i="36"/>
  <c r="J1294" i="36"/>
  <c r="AB1294" i="36"/>
  <c r="H1293" i="36"/>
  <c r="X1293" i="36"/>
  <c r="AZ1293" i="36"/>
  <c r="Z1293" i="36"/>
  <c r="N1293" i="36"/>
  <c r="R1293" i="36"/>
  <c r="H1292" i="36"/>
  <c r="V1292" i="36"/>
  <c r="AH1292" i="36"/>
  <c r="AR1292" i="36"/>
  <c r="AF1292" i="36"/>
  <c r="T1292" i="36"/>
  <c r="AV1291" i="36"/>
  <c r="P1291" i="36"/>
  <c r="AB1291" i="36"/>
  <c r="AP1291" i="36"/>
  <c r="AD1291" i="36"/>
  <c r="AH1291" i="36"/>
  <c r="Z1290" i="36"/>
  <c r="V1290" i="36"/>
  <c r="BB1290" i="36"/>
  <c r="BC1290" i="36" s="1"/>
  <c r="X1290" i="36"/>
  <c r="AV1290" i="36"/>
  <c r="AJ1290" i="36"/>
  <c r="H1289" i="36"/>
  <c r="AB1289" i="36"/>
  <c r="AR1289" i="36"/>
  <c r="BB1289" i="36"/>
  <c r="BC1289" i="36" s="1"/>
  <c r="Z1289" i="36"/>
  <c r="N1289" i="36"/>
  <c r="AP1288" i="36"/>
  <c r="AD1288" i="36"/>
  <c r="Z1288" i="36"/>
  <c r="J1288" i="36"/>
  <c r="AB1288" i="36"/>
  <c r="P1288" i="36"/>
  <c r="T1287" i="36"/>
  <c r="AB1287" i="36"/>
  <c r="P1287" i="36"/>
  <c r="N1287" i="36"/>
  <c r="R1287" i="36"/>
  <c r="AP1287" i="36"/>
  <c r="H1286" i="36"/>
  <c r="Z1286" i="36"/>
  <c r="AP1286" i="36"/>
  <c r="AV1286" i="36"/>
  <c r="AJ1286" i="36"/>
  <c r="X1286" i="36"/>
  <c r="AZ1285" i="36"/>
  <c r="P1285" i="36"/>
  <c r="AF1285" i="36"/>
  <c r="AT1285" i="36"/>
  <c r="AX1285" i="36"/>
  <c r="AL1285" i="36"/>
  <c r="AT1284" i="36"/>
  <c r="AX1284" i="36"/>
  <c r="V1284" i="36"/>
  <c r="L1284" i="36"/>
  <c r="AZ1284" i="36"/>
  <c r="AN1284" i="36"/>
  <c r="N1283" i="36"/>
  <c r="R1283" i="36"/>
  <c r="AV1283" i="36"/>
  <c r="BB1283" i="36"/>
  <c r="BC1283" i="36" s="1"/>
  <c r="AP1283" i="36"/>
  <c r="AX1282" i="36"/>
  <c r="AZ1282" i="36"/>
  <c r="AB1282" i="36"/>
  <c r="AL1282" i="36"/>
  <c r="AP1282" i="36"/>
  <c r="J1282" i="36"/>
  <c r="AV1281" i="36"/>
  <c r="AL1281" i="36"/>
  <c r="AX1281" i="36"/>
  <c r="AB1281" i="36"/>
  <c r="X1281" i="36"/>
  <c r="AN1281" i="36"/>
  <c r="T1280" i="36"/>
  <c r="P1280" i="36"/>
  <c r="V1280" i="36"/>
  <c r="X1280" i="36"/>
  <c r="AX1280" i="36"/>
  <c r="J1280" i="36"/>
  <c r="AH1279" i="36"/>
  <c r="AD1279" i="36"/>
  <c r="Z1279" i="36"/>
  <c r="AN1279" i="36"/>
  <c r="V1279" i="36"/>
  <c r="AR1279" i="36"/>
  <c r="P1279" i="36"/>
  <c r="N1278" i="36"/>
  <c r="AF1278" i="36"/>
  <c r="AB1278" i="36"/>
  <c r="AX1278" i="36"/>
  <c r="AP1278" i="36"/>
  <c r="Z1278" i="36"/>
  <c r="H1277" i="36"/>
  <c r="AR1277" i="36"/>
  <c r="AB1277" i="36"/>
  <c r="AX1277" i="36"/>
  <c r="R1277" i="36"/>
  <c r="AZ1277" i="36"/>
  <c r="Z1276" i="36"/>
  <c r="AP1276" i="36"/>
  <c r="AJ1276" i="36"/>
  <c r="AR1276" i="36"/>
  <c r="AD1276" i="36"/>
  <c r="N1276" i="36"/>
  <c r="BB1275" i="36"/>
  <c r="BC1275" i="36" s="1"/>
  <c r="AH1275" i="36"/>
  <c r="AX1275" i="36"/>
  <c r="N1275" i="36"/>
  <c r="T1275" i="36"/>
  <c r="J1275" i="36"/>
  <c r="AN1274" i="36"/>
  <c r="X1274" i="36"/>
  <c r="AT1274" i="36"/>
  <c r="P1274" i="36"/>
  <c r="BB1274" i="36"/>
  <c r="BC1274" i="36" s="1"/>
  <c r="AP1274" i="36"/>
  <c r="H1273" i="36"/>
  <c r="AP1273" i="36"/>
  <c r="AT1273" i="36"/>
  <c r="N1273" i="36"/>
  <c r="AB1273" i="36"/>
  <c r="X1273" i="36"/>
  <c r="H1272" i="36"/>
  <c r="BB1272" i="36"/>
  <c r="BC1272" i="36" s="1"/>
  <c r="Z1272" i="36"/>
  <c r="T1272" i="36"/>
  <c r="AV1272" i="36"/>
  <c r="N1272" i="36"/>
  <c r="N1271" i="36"/>
  <c r="AN1271" i="36"/>
  <c r="R1271" i="36"/>
  <c r="AH1271" i="36"/>
  <c r="AX1271" i="36"/>
  <c r="AV1271" i="36"/>
  <c r="AF1271" i="36"/>
  <c r="AB1270" i="36"/>
  <c r="N1270" i="36"/>
  <c r="AH1270" i="36"/>
  <c r="AN1270" i="36"/>
  <c r="Z1270" i="36"/>
  <c r="BB1270" i="36"/>
  <c r="BC1270" i="36" s="1"/>
  <c r="H1269" i="36"/>
  <c r="AT1269" i="36"/>
  <c r="AP1269" i="36"/>
  <c r="AJ1269" i="36"/>
  <c r="AR1269" i="36"/>
  <c r="AZ1269" i="36"/>
  <c r="L1268" i="36"/>
  <c r="AZ1268" i="36"/>
  <c r="AV1268" i="36"/>
  <c r="R1268" i="36"/>
  <c r="AF1268" i="36"/>
  <c r="AN1268" i="36"/>
  <c r="L1267" i="36"/>
  <c r="AP1267" i="36"/>
  <c r="AX1267" i="36"/>
  <c r="AL1267" i="36"/>
  <c r="AT1267" i="36"/>
  <c r="BB1267" i="36"/>
  <c r="BC1267" i="36" s="1"/>
  <c r="AF1266" i="36"/>
  <c r="P1266" i="36"/>
  <c r="Z1266" i="36"/>
  <c r="AZ1266" i="36"/>
  <c r="N1266" i="36"/>
  <c r="AJ1266" i="36"/>
  <c r="N1265" i="36"/>
  <c r="V1265" i="36"/>
  <c r="AF1265" i="36"/>
  <c r="AH1265" i="36"/>
  <c r="AV1265" i="36"/>
  <c r="R1265" i="36"/>
  <c r="AF1264" i="36"/>
  <c r="AR1264" i="36"/>
  <c r="V1264" i="36"/>
  <c r="AD1264" i="36"/>
  <c r="AL1264" i="36"/>
  <c r="J1264" i="36"/>
  <c r="AF1263" i="36"/>
  <c r="AH1263" i="36"/>
  <c r="V1263" i="36"/>
  <c r="AR1263" i="36"/>
  <c r="T1263" i="36"/>
  <c r="J1263" i="36"/>
  <c r="T1262" i="36"/>
  <c r="AJ1262" i="36"/>
  <c r="BB1262" i="36"/>
  <c r="BC1262" i="36" s="1"/>
  <c r="AL1262" i="36"/>
  <c r="AN1262" i="36"/>
  <c r="P1262" i="36"/>
  <c r="H1261" i="36"/>
  <c r="AV1261" i="36"/>
  <c r="BB1261" i="36"/>
  <c r="BC1261" i="36" s="1"/>
  <c r="V1261" i="36"/>
  <c r="AH1261" i="36"/>
  <c r="AP1261" i="36"/>
  <c r="AD1260" i="36"/>
  <c r="BB1260" i="36"/>
  <c r="BC1260" i="36" s="1"/>
  <c r="AZ1260" i="36"/>
  <c r="AB1260" i="36"/>
  <c r="AN1260" i="36"/>
  <c r="L1260" i="36"/>
  <c r="AD1259" i="36"/>
  <c r="H1259" i="36"/>
  <c r="AB1259" i="36"/>
  <c r="P1259" i="36"/>
  <c r="J1259" i="36"/>
  <c r="Z1259" i="36"/>
  <c r="N1258" i="36"/>
  <c r="V1258" i="36"/>
  <c r="BB1258" i="36"/>
  <c r="BC1258" i="36" s="1"/>
  <c r="AF1258" i="36"/>
  <c r="X1258" i="36"/>
  <c r="J1258" i="36"/>
  <c r="V1257" i="36"/>
  <c r="AB1257" i="36"/>
  <c r="AJ1257" i="36"/>
  <c r="AP1257" i="36"/>
  <c r="AH1257" i="36"/>
  <c r="N1257" i="36"/>
  <c r="AZ1256" i="36"/>
  <c r="N1256" i="36"/>
  <c r="AX1256" i="36"/>
  <c r="AJ1256" i="36"/>
  <c r="AB1256" i="36"/>
  <c r="J1256" i="36"/>
  <c r="AZ1255" i="36"/>
  <c r="H1255" i="36"/>
  <c r="AN1255" i="36"/>
  <c r="BB1255" i="36"/>
  <c r="BC1255" i="36" s="1"/>
  <c r="AD1255" i="36"/>
  <c r="AD1254" i="36"/>
  <c r="AL1254" i="36"/>
  <c r="Z1254" i="36"/>
  <c r="AV1254" i="36"/>
  <c r="AJ1254" i="36"/>
  <c r="X1254" i="36"/>
  <c r="X1253" i="36"/>
  <c r="AZ1253" i="36"/>
  <c r="AR1253" i="36"/>
  <c r="AP1253" i="36"/>
  <c r="AD1253" i="36"/>
  <c r="AH1253" i="36"/>
  <c r="AL1252" i="36"/>
  <c r="AH1252" i="36"/>
  <c r="AP1252" i="36"/>
  <c r="L1252" i="36"/>
  <c r="AZ1252" i="36"/>
  <c r="AV1252" i="36"/>
  <c r="AF1251" i="36"/>
  <c r="AV1251" i="36"/>
  <c r="T1251" i="36"/>
  <c r="N1251" i="36"/>
  <c r="V1251" i="36"/>
  <c r="R1251" i="36"/>
  <c r="AP1250" i="36"/>
  <c r="H1250" i="36"/>
  <c r="V1250" i="36"/>
  <c r="AF1250" i="36"/>
  <c r="AN1250" i="36"/>
  <c r="J1250" i="36"/>
  <c r="AV1249" i="36"/>
  <c r="AN1249" i="36"/>
  <c r="AJ1249" i="36"/>
  <c r="AL1249" i="36"/>
  <c r="AT1249" i="36"/>
  <c r="R1249" i="36"/>
  <c r="H1248" i="36"/>
  <c r="V1248" i="36"/>
  <c r="Z1248" i="36"/>
  <c r="X1248" i="36"/>
  <c r="AF1248" i="36"/>
  <c r="J1248" i="36"/>
  <c r="X1247" i="36"/>
  <c r="V1247" i="36"/>
  <c r="H1247" i="36"/>
  <c r="R1247" i="36"/>
  <c r="AV1247" i="36"/>
  <c r="AP1247" i="36"/>
  <c r="AL1247" i="36"/>
  <c r="AR1246" i="36"/>
  <c r="AZ1246" i="36"/>
  <c r="P1246" i="36"/>
  <c r="BB1246" i="36"/>
  <c r="BC1246" i="36" s="1"/>
  <c r="AD1246" i="36"/>
  <c r="AP1246" i="36"/>
  <c r="AN1245" i="36"/>
  <c r="P1245" i="36"/>
  <c r="L1245" i="36"/>
  <c r="T1245" i="36"/>
  <c r="N1245" i="36"/>
  <c r="V1245" i="36"/>
  <c r="BC1245" i="36"/>
  <c r="AV1244" i="36"/>
  <c r="AX1244" i="36"/>
  <c r="Z1244" i="36"/>
  <c r="AH1244" i="36"/>
  <c r="AL1244" i="36"/>
  <c r="BB1244" i="36"/>
  <c r="BC1244" i="36" s="1"/>
  <c r="X1243" i="36"/>
  <c r="AP1243" i="36"/>
  <c r="N1243" i="36"/>
  <c r="T1243" i="36"/>
  <c r="AX1243" i="36"/>
  <c r="AD1243" i="36"/>
  <c r="BC1243" i="36"/>
  <c r="AR1242" i="36"/>
  <c r="T1242" i="36"/>
  <c r="P1242" i="36"/>
  <c r="AT1242" i="36"/>
  <c r="BB1242" i="36"/>
  <c r="BC1242" i="36" s="1"/>
  <c r="AH1242" i="36"/>
  <c r="AN1241" i="36"/>
  <c r="P1241" i="36"/>
  <c r="X1241" i="36"/>
  <c r="T1241" i="36"/>
  <c r="AH1241" i="36"/>
  <c r="AT1241" i="36"/>
  <c r="BC1241" i="36"/>
  <c r="BB1240" i="36"/>
  <c r="BC1240" i="36" s="1"/>
  <c r="R1240" i="36"/>
  <c r="AJ1240" i="36"/>
  <c r="L1240" i="36"/>
  <c r="AZ1240" i="36"/>
  <c r="X1240" i="36"/>
  <c r="N1151" i="36"/>
  <c r="AT1151" i="36"/>
  <c r="AF1151" i="36"/>
  <c r="R1151" i="36"/>
  <c r="AX1151" i="36"/>
  <c r="AJ1151" i="36"/>
  <c r="H1146" i="36"/>
  <c r="AP1146" i="36"/>
  <c r="Z1146" i="36"/>
  <c r="J1146" i="36"/>
  <c r="AN1146" i="36"/>
  <c r="X1146" i="36"/>
  <c r="AR1145" i="36"/>
  <c r="AB1145" i="36"/>
  <c r="L1145" i="36"/>
  <c r="AP1145" i="36"/>
  <c r="Z1145" i="36"/>
  <c r="J1145" i="36"/>
  <c r="AV1144" i="36"/>
  <c r="AF1144" i="36"/>
  <c r="P1144" i="36"/>
  <c r="AT1144" i="36"/>
  <c r="AD1144" i="36"/>
  <c r="N1144" i="36"/>
  <c r="BB1143" i="36"/>
  <c r="BC1143" i="36" s="1"/>
  <c r="AL1143" i="36"/>
  <c r="V1143" i="36"/>
  <c r="AZ1143" i="36"/>
  <c r="AJ1143" i="36"/>
  <c r="T1143" i="36"/>
  <c r="H1142" i="36"/>
  <c r="AP1142" i="36"/>
  <c r="Z1142" i="36"/>
  <c r="J1142" i="36"/>
  <c r="AN1142" i="36"/>
  <c r="X1142" i="36"/>
  <c r="AR1141" i="36"/>
  <c r="AB1141" i="36"/>
  <c r="L1141" i="36"/>
  <c r="AP1141" i="36"/>
  <c r="Z1141" i="36"/>
  <c r="J1141" i="36"/>
  <c r="AV1140" i="36"/>
  <c r="AF1140" i="36"/>
  <c r="P1140" i="36"/>
  <c r="AT1140" i="36"/>
  <c r="AD1140" i="36"/>
  <c r="N1140" i="36"/>
  <c r="BB1139" i="36"/>
  <c r="BC1139" i="36" s="1"/>
  <c r="AL1139" i="36"/>
  <c r="V1139" i="36"/>
  <c r="AZ1139" i="36"/>
  <c r="AJ1139" i="36"/>
  <c r="T1139" i="36"/>
  <c r="H1138" i="36"/>
  <c r="AP1138" i="36"/>
  <c r="Z1138" i="36"/>
  <c r="J1138" i="36"/>
  <c r="AN1138" i="36"/>
  <c r="X1138" i="36"/>
  <c r="AR1137" i="36"/>
  <c r="AB1137" i="36"/>
  <c r="L1137" i="36"/>
  <c r="AP1137" i="36"/>
  <c r="Z1137" i="36"/>
  <c r="J1137" i="36"/>
  <c r="AV1136" i="36"/>
  <c r="AF1136" i="36"/>
  <c r="P1136" i="36"/>
  <c r="AT1136" i="36"/>
  <c r="AD1136" i="36"/>
  <c r="N1136" i="36"/>
  <c r="BB1135" i="36"/>
  <c r="BC1135" i="36" s="1"/>
  <c r="AL1135" i="36"/>
  <c r="V1135" i="36"/>
  <c r="AZ1135" i="36"/>
  <c r="AJ1135" i="36"/>
  <c r="T1135" i="36"/>
  <c r="H1134" i="36"/>
  <c r="AP1134" i="36"/>
  <c r="Z1134" i="36"/>
  <c r="J1134" i="36"/>
  <c r="AN1134" i="36"/>
  <c r="X1134" i="36"/>
  <c r="AR1133" i="36"/>
  <c r="AB1133" i="36"/>
  <c r="L1133" i="36"/>
  <c r="AP1133" i="36"/>
  <c r="Z1133" i="36"/>
  <c r="J1133" i="36"/>
  <c r="AV1132" i="36"/>
  <c r="AF1132" i="36"/>
  <c r="P1132" i="36"/>
  <c r="AT1132" i="36"/>
  <c r="AD1132" i="36"/>
  <c r="N1132" i="36"/>
  <c r="BB1131" i="36"/>
  <c r="BC1131" i="36" s="1"/>
  <c r="AL1131" i="36"/>
  <c r="V1131" i="36"/>
  <c r="AZ1131" i="36"/>
  <c r="AJ1131" i="36"/>
  <c r="T1131" i="36"/>
  <c r="H1130" i="36"/>
  <c r="AP1130" i="36"/>
  <c r="Z1130" i="36"/>
  <c r="J1130" i="36"/>
  <c r="AN1130" i="36"/>
  <c r="X1130" i="36"/>
  <c r="AR1129" i="36"/>
  <c r="AB1129" i="36"/>
  <c r="L1129" i="36"/>
  <c r="AP1129" i="36"/>
  <c r="Z1129" i="36"/>
  <c r="J1129" i="36"/>
  <c r="AV1128" i="36"/>
  <c r="AF1128" i="36"/>
  <c r="P1128" i="36"/>
  <c r="AT1128" i="36"/>
  <c r="AD1128" i="36"/>
  <c r="N1128" i="36"/>
  <c r="BB1127" i="36"/>
  <c r="BC1127" i="36" s="1"/>
  <c r="AL1127" i="36"/>
  <c r="V1127" i="36"/>
  <c r="AZ1127" i="36"/>
  <c r="AJ1127" i="36"/>
  <c r="T1127" i="36"/>
  <c r="H1126" i="36"/>
  <c r="AP1126" i="36"/>
  <c r="Z1126" i="36"/>
  <c r="J1126" i="36"/>
  <c r="AN1126" i="36"/>
  <c r="X1126" i="36"/>
  <c r="AR1125" i="36"/>
  <c r="AB1125" i="36"/>
  <c r="L1125" i="36"/>
  <c r="AP1125" i="36"/>
  <c r="Z1125" i="36"/>
  <c r="J1125" i="36"/>
  <c r="AV1124" i="36"/>
  <c r="AF1124" i="36"/>
  <c r="P1124" i="36"/>
  <c r="AT1124" i="36"/>
  <c r="AD1124" i="36"/>
  <c r="N1124" i="36"/>
  <c r="BB1123" i="36"/>
  <c r="BC1123" i="36" s="1"/>
  <c r="AL1123" i="36"/>
  <c r="V1123" i="36"/>
  <c r="AZ1123" i="36"/>
  <c r="AJ1123" i="36"/>
  <c r="T1123" i="36"/>
  <c r="H1122" i="36"/>
  <c r="AP1122" i="36"/>
  <c r="Z1122" i="36"/>
  <c r="J1122" i="36"/>
  <c r="AN1122" i="36"/>
  <c r="X1122" i="36"/>
  <c r="AR1121" i="36"/>
  <c r="AB1121" i="36"/>
  <c r="L1121" i="36"/>
  <c r="AP1121" i="36"/>
  <c r="Z1121" i="36"/>
  <c r="J1121" i="36"/>
  <c r="AV1120" i="36"/>
  <c r="AF1120" i="36"/>
  <c r="P1120" i="36"/>
  <c r="AT1120" i="36"/>
  <c r="AD1120" i="36"/>
  <c r="N1120" i="36"/>
  <c r="BB1119" i="36"/>
  <c r="BC1119" i="36" s="1"/>
  <c r="AL1119" i="36"/>
  <c r="V1119" i="36"/>
  <c r="AZ1119" i="36"/>
  <c r="AJ1119" i="36"/>
  <c r="T1119" i="36"/>
  <c r="H1118" i="36"/>
  <c r="AP1118" i="36"/>
  <c r="Z1118" i="36"/>
  <c r="J1118" i="36"/>
  <c r="AN1118" i="36"/>
  <c r="X1118" i="36"/>
  <c r="AR1117" i="36"/>
  <c r="AB1117" i="36"/>
  <c r="L1117" i="36"/>
  <c r="AP1117" i="36"/>
  <c r="Z1117" i="36"/>
  <c r="J1117" i="36"/>
  <c r="AV1116" i="36"/>
  <c r="AF1116" i="36"/>
  <c r="P1116" i="36"/>
  <c r="AT1116" i="36"/>
  <c r="AD1116" i="36"/>
  <c r="N1116" i="36"/>
  <c r="BB1115" i="36"/>
  <c r="BC1115" i="36" s="1"/>
  <c r="AL1115" i="36"/>
  <c r="V1115" i="36"/>
  <c r="AZ1115" i="36"/>
  <c r="AJ1115" i="36"/>
  <c r="T1115" i="36"/>
  <c r="H1114" i="36"/>
  <c r="AP1114" i="36"/>
  <c r="Z1114" i="36"/>
  <c r="J1114" i="36"/>
  <c r="AN1114" i="36"/>
  <c r="X1114" i="36"/>
  <c r="AR1113" i="36"/>
  <c r="AB1113" i="36"/>
  <c r="L1113" i="36"/>
  <c r="AP1113" i="36"/>
  <c r="Z1113" i="36"/>
  <c r="J1113" i="36"/>
  <c r="AR1112" i="36"/>
  <c r="AB1112" i="36"/>
  <c r="L1112" i="36"/>
  <c r="AP1112" i="36"/>
  <c r="Z1112" i="36"/>
  <c r="AX1111" i="36"/>
  <c r="AH1111" i="36"/>
  <c r="R1111" i="36"/>
  <c r="AV1111" i="36"/>
  <c r="AF1111" i="36"/>
  <c r="P1111" i="36"/>
  <c r="AX1110" i="36"/>
  <c r="AH1110" i="36"/>
  <c r="R1110" i="36"/>
  <c r="AV1110" i="36"/>
  <c r="AF1110" i="36"/>
  <c r="P1110" i="36"/>
  <c r="AZ1109" i="36"/>
  <c r="AJ1109" i="36"/>
  <c r="T1109" i="36"/>
  <c r="AX1109" i="36"/>
  <c r="AH1109" i="36"/>
  <c r="R1109" i="36"/>
  <c r="AZ1108" i="36"/>
  <c r="AJ1108" i="36"/>
  <c r="T1108" i="36"/>
  <c r="AX1108" i="36"/>
  <c r="AH1108" i="36"/>
  <c r="R1108" i="36"/>
  <c r="H1107" i="36"/>
  <c r="AP1107" i="36"/>
  <c r="Z1107" i="36"/>
  <c r="J1107" i="36"/>
  <c r="AN1107" i="36"/>
  <c r="X1107" i="36"/>
  <c r="H1106" i="36"/>
  <c r="AP1106" i="36"/>
  <c r="Z1106" i="36"/>
  <c r="J1106" i="36"/>
  <c r="AN1106" i="36"/>
  <c r="X1106" i="36"/>
  <c r="AR1105" i="36"/>
  <c r="AB1105" i="36"/>
  <c r="L1105" i="36"/>
  <c r="AP1105" i="36"/>
  <c r="Z1105" i="36"/>
  <c r="J1105" i="36"/>
  <c r="AR1104" i="36"/>
  <c r="AB1104" i="36"/>
  <c r="L1104" i="36"/>
  <c r="AP1104" i="36"/>
  <c r="Z1104" i="36"/>
  <c r="AX1103" i="36"/>
  <c r="AH1103" i="36"/>
  <c r="R1103" i="36"/>
  <c r="AV1103" i="36"/>
  <c r="AF1103" i="36"/>
  <c r="P1103" i="36"/>
  <c r="AX1102" i="36"/>
  <c r="AH1102" i="36"/>
  <c r="R1102" i="36"/>
  <c r="AV1102" i="36"/>
  <c r="AF1102" i="36"/>
  <c r="P1102" i="36"/>
  <c r="AZ1101" i="36"/>
  <c r="AJ1101" i="36"/>
  <c r="T1101" i="36"/>
  <c r="AX1101" i="36"/>
  <c r="AH1101" i="36"/>
  <c r="R1101" i="36"/>
  <c r="AZ1100" i="36"/>
  <c r="AJ1100" i="36"/>
  <c r="T1100" i="36"/>
  <c r="AX1100" i="36"/>
  <c r="AH1100" i="36"/>
  <c r="R1100" i="36"/>
  <c r="H1099" i="36"/>
  <c r="AP1099" i="36"/>
  <c r="Z1099" i="36"/>
  <c r="J1099" i="36"/>
  <c r="AN1099" i="36"/>
  <c r="X1099" i="36"/>
  <c r="H1098" i="36"/>
  <c r="AP1098" i="36"/>
  <c r="Z1098" i="36"/>
  <c r="J1098" i="36"/>
  <c r="AN1098" i="36"/>
  <c r="X1098" i="36"/>
  <c r="AR1097" i="36"/>
  <c r="AB1097" i="36"/>
  <c r="L1097" i="36"/>
  <c r="AP1097" i="36"/>
  <c r="Z1097" i="36"/>
  <c r="J1097" i="36"/>
  <c r="AR1096" i="36"/>
  <c r="AB1096" i="36"/>
  <c r="L1096" i="36"/>
  <c r="AP1096" i="36"/>
  <c r="Z1096" i="36"/>
  <c r="AX1095" i="36"/>
  <c r="AH1095" i="36"/>
  <c r="R1095" i="36"/>
  <c r="AV1095" i="36"/>
  <c r="AF1095" i="36"/>
  <c r="P1095" i="36"/>
  <c r="AX1094" i="36"/>
  <c r="AH1094" i="36"/>
  <c r="R1094" i="36"/>
  <c r="AV1094" i="36"/>
  <c r="AF1094" i="36"/>
  <c r="P1094" i="36"/>
  <c r="AZ1093" i="36"/>
  <c r="AJ1093" i="36"/>
  <c r="T1093" i="36"/>
  <c r="AX1093" i="36"/>
  <c r="AH1093" i="36"/>
  <c r="R1093" i="36"/>
  <c r="AZ1092" i="36"/>
  <c r="AJ1092" i="36"/>
  <c r="T1092" i="36"/>
  <c r="AX1092" i="36"/>
  <c r="AH1092" i="36"/>
  <c r="R1092" i="36"/>
  <c r="H1091" i="36"/>
  <c r="AP1091" i="36"/>
  <c r="Z1091" i="36"/>
  <c r="J1091" i="36"/>
  <c r="AN1091" i="36"/>
  <c r="X1091" i="36"/>
  <c r="H1090" i="36"/>
  <c r="AP1090" i="36"/>
  <c r="Z1090" i="36"/>
  <c r="J1090" i="36"/>
  <c r="AN1090" i="36"/>
  <c r="X1090" i="36"/>
  <c r="AR1089" i="36"/>
  <c r="AB1089" i="36"/>
  <c r="L1089" i="36"/>
  <c r="AP1089" i="36"/>
  <c r="Z1089" i="36"/>
  <c r="J1089" i="36"/>
  <c r="AR1088" i="36"/>
  <c r="AB1088" i="36"/>
  <c r="L1088" i="36"/>
  <c r="AP1088" i="36"/>
  <c r="Z1088" i="36"/>
  <c r="AX1087" i="36"/>
  <c r="AH1087" i="36"/>
  <c r="R1087" i="36"/>
  <c r="AV1087" i="36"/>
  <c r="AF1087" i="36"/>
  <c r="P1087" i="36"/>
  <c r="AX1086" i="36"/>
  <c r="AH1086" i="36"/>
  <c r="R1086" i="36"/>
  <c r="AV1086" i="36"/>
  <c r="AF1086" i="36"/>
  <c r="P1086" i="36"/>
  <c r="AZ1085" i="36"/>
  <c r="AJ1085" i="36"/>
  <c r="T1085" i="36"/>
  <c r="AX1085" i="36"/>
  <c r="AH1085" i="36"/>
  <c r="R1085" i="36"/>
  <c r="AZ1084" i="36"/>
  <c r="AJ1084" i="36"/>
  <c r="T1084" i="36"/>
  <c r="AX1084" i="36"/>
  <c r="AH1084" i="36"/>
  <c r="R1084" i="36"/>
  <c r="H1083" i="36"/>
  <c r="AP1083" i="36"/>
  <c r="Z1083" i="36"/>
  <c r="J1083" i="36"/>
  <c r="AN1083" i="36"/>
  <c r="X1083" i="36"/>
  <c r="H1082" i="36"/>
  <c r="AP1082" i="36"/>
  <c r="Z1082" i="36"/>
  <c r="J1082" i="36"/>
  <c r="AN1082" i="36"/>
  <c r="X1082" i="36"/>
  <c r="AR1081" i="36"/>
  <c r="AB1081" i="36"/>
  <c r="L1081" i="36"/>
  <c r="AP1081" i="36"/>
  <c r="Z1081" i="36"/>
  <c r="J1081" i="36"/>
  <c r="AR1080" i="36"/>
  <c r="AB1080" i="36"/>
  <c r="L1080" i="36"/>
  <c r="AP1080" i="36"/>
  <c r="Z1080" i="36"/>
  <c r="AX1079" i="36"/>
  <c r="AH1079" i="36"/>
  <c r="R1079" i="36"/>
  <c r="AV1079" i="36"/>
  <c r="AF1079" i="36"/>
  <c r="P1079" i="36"/>
  <c r="AX1078" i="36"/>
  <c r="AH1078" i="36"/>
  <c r="R1078" i="36"/>
  <c r="AV1078" i="36"/>
  <c r="AF1078" i="36"/>
  <c r="P1078" i="36"/>
  <c r="AZ1077" i="36"/>
  <c r="AJ1077" i="36"/>
  <c r="T1077" i="36"/>
  <c r="AX1077" i="36"/>
  <c r="AH1077" i="36"/>
  <c r="R1077" i="36"/>
  <c r="AZ1076" i="36"/>
  <c r="AJ1076" i="36"/>
  <c r="T1076" i="36"/>
  <c r="AX1076" i="36"/>
  <c r="AH1076" i="36"/>
  <c r="R1076" i="36"/>
  <c r="H1075" i="36"/>
  <c r="AP1075" i="36"/>
  <c r="Z1075" i="36"/>
  <c r="J1075" i="36"/>
  <c r="AN1075" i="36"/>
  <c r="X1075" i="36"/>
  <c r="H1074" i="36"/>
  <c r="AP1074" i="36"/>
  <c r="Z1074" i="36"/>
  <c r="J1074" i="36"/>
  <c r="AN1074" i="36"/>
  <c r="X1074" i="36"/>
  <c r="AR1073" i="36"/>
  <c r="AB1073" i="36"/>
  <c r="L1073" i="36"/>
  <c r="AP1073" i="36"/>
  <c r="Z1073" i="36"/>
  <c r="J1073" i="36"/>
  <c r="AR1072" i="36"/>
  <c r="AB1072" i="36"/>
  <c r="L1072" i="36"/>
  <c r="AP1072" i="36"/>
  <c r="Z1072" i="36"/>
  <c r="AX1071" i="36"/>
  <c r="AH1071" i="36"/>
  <c r="R1071" i="36"/>
  <c r="AV1071" i="36"/>
  <c r="AF1071" i="36"/>
  <c r="P1071" i="36"/>
  <c r="AX1070" i="36"/>
  <c r="AH1070" i="36"/>
  <c r="R1070" i="36"/>
  <c r="AV1070" i="36"/>
  <c r="AF1070" i="36"/>
  <c r="P1070" i="36"/>
  <c r="AT1069" i="36"/>
  <c r="AH1069" i="36"/>
  <c r="V1069" i="36"/>
  <c r="AZ1069" i="36"/>
  <c r="AJ1069" i="36"/>
  <c r="T1069" i="36"/>
  <c r="BB1068" i="36"/>
  <c r="BC1068" i="36" s="1"/>
  <c r="AL1068" i="36"/>
  <c r="V1068" i="36"/>
  <c r="AZ1068" i="36"/>
  <c r="AJ1068" i="36"/>
  <c r="T1068" i="36"/>
  <c r="H1067" i="36"/>
  <c r="AV1067" i="36"/>
  <c r="AJ1067" i="36"/>
  <c r="BB1067" i="36"/>
  <c r="BC1067" i="36" s="1"/>
  <c r="AL1067" i="36"/>
  <c r="V1067" i="36"/>
  <c r="H1066" i="36"/>
  <c r="AN1066" i="36"/>
  <c r="X1066" i="36"/>
  <c r="BB1066" i="36"/>
  <c r="BC1066" i="36" s="1"/>
  <c r="AL1066" i="36"/>
  <c r="V1066" i="36"/>
  <c r="J1065" i="36"/>
  <c r="AX1065" i="36"/>
  <c r="AL1065" i="36"/>
  <c r="AR1065" i="36"/>
  <c r="AB1065" i="36"/>
  <c r="L1065" i="36"/>
  <c r="AX1064" i="36"/>
  <c r="AH1064" i="36"/>
  <c r="R1064" i="36"/>
  <c r="AV1064" i="36"/>
  <c r="AF1064" i="36"/>
  <c r="P1064" i="36"/>
  <c r="AN1063" i="36"/>
  <c r="L1063" i="36"/>
  <c r="AZ1063" i="36"/>
  <c r="AX1063" i="36"/>
  <c r="AH1063" i="36"/>
  <c r="R1063" i="36"/>
  <c r="H1062" i="36"/>
  <c r="AN1062" i="36"/>
  <c r="X1062" i="36"/>
  <c r="BB1062" i="36"/>
  <c r="BC1062" i="36" s="1"/>
  <c r="AL1062" i="36"/>
  <c r="V1062" i="36"/>
  <c r="V1061" i="36"/>
  <c r="AT1061" i="36"/>
  <c r="AH1061" i="36"/>
  <c r="AR1061" i="36"/>
  <c r="AB1061" i="36"/>
  <c r="L1061" i="36"/>
  <c r="AV1060" i="36"/>
  <c r="AF1060" i="36"/>
  <c r="P1060" i="36"/>
  <c r="AT1060" i="36"/>
  <c r="AD1060" i="36"/>
  <c r="N1060" i="36"/>
  <c r="AZ1059" i="36"/>
  <c r="X1059" i="36"/>
  <c r="AV1059" i="36"/>
  <c r="AX1059" i="36"/>
  <c r="AH1059" i="36"/>
  <c r="R1059" i="36"/>
  <c r="H1058" i="36"/>
  <c r="AP1058" i="36"/>
  <c r="Z1058" i="36"/>
  <c r="J1058" i="36"/>
  <c r="AN1058" i="36"/>
  <c r="X1058" i="36"/>
  <c r="R1057" i="36"/>
  <c r="AP1057" i="36"/>
  <c r="AD1057" i="36"/>
  <c r="AR1057" i="36"/>
  <c r="AB1057" i="36"/>
  <c r="L1057" i="36"/>
  <c r="Z1056" i="36"/>
  <c r="N1056" i="36"/>
  <c r="BB1056" i="36"/>
  <c r="BC1056" i="36" s="1"/>
  <c r="AV1056" i="36"/>
  <c r="AF1056" i="36"/>
  <c r="P1056" i="36"/>
  <c r="AZ1055" i="36"/>
  <c r="AP1055" i="36"/>
  <c r="Z1055" i="36"/>
  <c r="J1055" i="36"/>
  <c r="AJ1055" i="36"/>
  <c r="T1055" i="36"/>
  <c r="H1054" i="36"/>
  <c r="AZ1054" i="36"/>
  <c r="X1054" i="36"/>
  <c r="BB1054" i="36"/>
  <c r="BC1054" i="36" s="1"/>
  <c r="AL1054" i="36"/>
  <c r="V1054" i="36"/>
  <c r="AR1053" i="36"/>
  <c r="AB1053" i="36"/>
  <c r="L1053" i="36"/>
  <c r="AP1053" i="36"/>
  <c r="Z1053" i="36"/>
  <c r="J1053" i="36"/>
  <c r="Z1052" i="36"/>
  <c r="N1052" i="36"/>
  <c r="BB1052" i="36"/>
  <c r="BC1052" i="36" s="1"/>
  <c r="AV1052" i="36"/>
  <c r="AF1052" i="36"/>
  <c r="P1052" i="36"/>
  <c r="AB1051" i="36"/>
  <c r="P1051" i="36"/>
  <c r="R1051" i="36"/>
  <c r="AX1051" i="36"/>
  <c r="AH1051" i="36"/>
  <c r="AR1051" i="36"/>
  <c r="AN1050" i="36"/>
  <c r="AH1050" i="36"/>
  <c r="AP1050" i="36"/>
  <c r="X1050" i="36"/>
  <c r="N1050" i="36"/>
  <c r="AJ1050" i="36"/>
  <c r="V1049" i="36"/>
  <c r="AV1049" i="36"/>
  <c r="AJ1049" i="36"/>
  <c r="L1049" i="36"/>
  <c r="AH1049" i="36"/>
  <c r="AT1049" i="36"/>
  <c r="H1048" i="36"/>
  <c r="X1048" i="36"/>
  <c r="AF1048" i="36"/>
  <c r="V1048" i="36"/>
  <c r="AB1048" i="36"/>
  <c r="AP1048" i="36"/>
  <c r="AB1047" i="36"/>
  <c r="AH1047" i="36"/>
  <c r="P1047" i="36"/>
  <c r="AR1047" i="36"/>
  <c r="R1047" i="36"/>
  <c r="AD1047" i="36"/>
  <c r="L1046" i="36"/>
  <c r="AN1046" i="36"/>
  <c r="AP1046" i="36"/>
  <c r="X1046" i="36"/>
  <c r="N1046" i="36"/>
  <c r="AJ1046" i="36"/>
  <c r="BC1046" i="36"/>
  <c r="AP1045" i="36"/>
  <c r="BB1045" i="36"/>
  <c r="BC1045" i="36" s="1"/>
  <c r="AJ1045" i="36"/>
  <c r="L1045" i="36"/>
  <c r="AH1045" i="36"/>
  <c r="AT1045" i="36"/>
  <c r="H1044" i="36"/>
  <c r="N1044" i="36"/>
  <c r="AF1044" i="36"/>
  <c r="V1044" i="36"/>
  <c r="AB1044" i="36"/>
  <c r="AP1044" i="36"/>
  <c r="Z1043" i="36"/>
  <c r="AH1043" i="36"/>
  <c r="P1043" i="36"/>
  <c r="AR1043" i="36"/>
  <c r="R1043" i="36"/>
  <c r="AD1043" i="36"/>
  <c r="AD1042" i="36"/>
  <c r="L1042" i="36"/>
  <c r="AP1042" i="36"/>
  <c r="X1042" i="36"/>
  <c r="N1042" i="36"/>
  <c r="AJ1042" i="36"/>
  <c r="BC1042" i="36"/>
  <c r="BB1041" i="36"/>
  <c r="BC1041" i="36" s="1"/>
  <c r="V1041" i="36"/>
  <c r="AJ1041" i="36"/>
  <c r="L1041" i="36"/>
  <c r="AH1041" i="36"/>
  <c r="AT1041" i="36"/>
  <c r="H1040" i="36"/>
  <c r="AD1040" i="36"/>
  <c r="R1040" i="36"/>
  <c r="N1040" i="36"/>
  <c r="T1040" i="36"/>
  <c r="P1039" i="36"/>
  <c r="T1039" i="36"/>
  <c r="R1039" i="36"/>
  <c r="AT1039" i="36"/>
  <c r="V1039" i="36"/>
  <c r="J1039" i="36"/>
  <c r="AD1038" i="36"/>
  <c r="L1038" i="36"/>
  <c r="AL1038" i="36"/>
  <c r="N1038" i="36"/>
  <c r="AX1038" i="36"/>
  <c r="AN1038" i="36"/>
  <c r="H1037" i="36"/>
  <c r="AD1037" i="36"/>
  <c r="AV1037" i="36"/>
  <c r="AP1037" i="36"/>
  <c r="P1037" i="36"/>
  <c r="T1037" i="36"/>
  <c r="L1036" i="36"/>
  <c r="P1036" i="36"/>
  <c r="AJ1036" i="36"/>
  <c r="AP1036" i="36"/>
  <c r="V1036" i="36"/>
  <c r="AL1036" i="36"/>
  <c r="AL1035" i="36"/>
  <c r="AT1035" i="36"/>
  <c r="Z1035" i="36"/>
  <c r="AF1035" i="36"/>
  <c r="AZ1035" i="36"/>
  <c r="AJ1035" i="36"/>
  <c r="AR1034" i="36"/>
  <c r="H1034" i="36"/>
  <c r="AN1034" i="36"/>
  <c r="AV1034" i="36"/>
  <c r="AB1034" i="36"/>
  <c r="AL1033" i="36"/>
  <c r="V1033" i="36"/>
  <c r="AP1033" i="36"/>
  <c r="R1033" i="36"/>
  <c r="BC1033" i="36"/>
  <c r="AZ1033" i="36"/>
  <c r="P1032" i="36"/>
  <c r="V1032" i="36"/>
  <c r="AB1032" i="36"/>
  <c r="N1032" i="36"/>
  <c r="AZ1032" i="36"/>
  <c r="AP1032" i="36"/>
  <c r="V1031" i="36"/>
  <c r="H1031" i="36"/>
  <c r="AZ1031" i="36"/>
  <c r="AX1031" i="36"/>
  <c r="AT1031" i="36"/>
  <c r="AV1031" i="36"/>
  <c r="H1030" i="36"/>
  <c r="N1030" i="36"/>
  <c r="AR1030" i="36"/>
  <c r="AP1030" i="36"/>
  <c r="AD1030" i="36"/>
  <c r="L1030" i="36"/>
  <c r="H1029" i="36"/>
  <c r="L1029" i="36"/>
  <c r="R1029" i="36"/>
  <c r="AN1029" i="36"/>
  <c r="AZ1029" i="36"/>
  <c r="AX1029" i="36"/>
  <c r="H1028" i="36"/>
  <c r="AX1028" i="36"/>
  <c r="AV1028" i="36"/>
  <c r="AL1028" i="36"/>
  <c r="N1028" i="36"/>
  <c r="Z1027" i="36"/>
  <c r="AF1027" i="36"/>
  <c r="AL1027" i="36"/>
  <c r="AZ1027" i="36"/>
  <c r="AV1027" i="36"/>
  <c r="J1027" i="36"/>
  <c r="H1026" i="36"/>
  <c r="AR1026" i="36"/>
  <c r="AP1026" i="36"/>
  <c r="BB1026" i="36"/>
  <c r="BC1026" i="36" s="1"/>
  <c r="AX1026" i="36"/>
  <c r="Z1026" i="36"/>
  <c r="R1025" i="36"/>
  <c r="N1025" i="36"/>
  <c r="AB1025" i="36"/>
  <c r="AV1025" i="36"/>
  <c r="X1025" i="36"/>
  <c r="AL1025" i="36"/>
  <c r="H1024" i="36"/>
  <c r="AL1024" i="36"/>
  <c r="N1024" i="36"/>
  <c r="AX1024" i="36"/>
  <c r="BB1024" i="36"/>
  <c r="BC1024" i="36" s="1"/>
  <c r="AL1023" i="36"/>
  <c r="AT1023" i="36"/>
  <c r="AX1023" i="36"/>
  <c r="BB1023" i="36"/>
  <c r="BC1023" i="36" s="1"/>
  <c r="AD1023" i="36"/>
  <c r="J1023" i="36"/>
  <c r="V1022" i="36"/>
  <c r="BB1022" i="36"/>
  <c r="BC1022" i="36" s="1"/>
  <c r="AD1022" i="36"/>
  <c r="AL1022" i="36"/>
  <c r="AR1022" i="36"/>
  <c r="AP1022" i="36"/>
  <c r="AJ1021" i="36"/>
  <c r="AP1021" i="36"/>
  <c r="AF1021" i="36"/>
  <c r="AZ1021" i="36"/>
  <c r="Z1021" i="36"/>
  <c r="P1021" i="36"/>
  <c r="H1020" i="36"/>
  <c r="AV1020" i="36"/>
  <c r="R1020" i="36"/>
  <c r="BB1020" i="36"/>
  <c r="BC1020" i="36" s="1"/>
  <c r="AD1020" i="36"/>
  <c r="AR1020" i="36"/>
  <c r="J1020" i="36"/>
  <c r="V1019" i="36"/>
  <c r="H1019" i="36"/>
  <c r="AD1019" i="36"/>
  <c r="L1019" i="36"/>
  <c r="Z1019" i="36"/>
  <c r="AT1019" i="36"/>
  <c r="AP1018" i="36"/>
  <c r="AL1018" i="36"/>
  <c r="T1018" i="36"/>
  <c r="AN1018" i="36"/>
  <c r="BB1018" i="36"/>
  <c r="BC1018" i="36" s="1"/>
  <c r="AL1017" i="36"/>
  <c r="AT1017" i="36"/>
  <c r="V1017" i="36"/>
  <c r="L1017" i="36"/>
  <c r="R1017" i="36"/>
  <c r="J1017" i="36"/>
  <c r="X1016" i="36"/>
  <c r="AD1016" i="36"/>
  <c r="AL1016" i="36"/>
  <c r="L1016" i="36"/>
  <c r="P1016" i="36"/>
  <c r="AZ1016" i="36"/>
  <c r="AJ1015" i="36"/>
  <c r="AX1015" i="36"/>
  <c r="N1015" i="36"/>
  <c r="Z1015" i="36"/>
  <c r="BB1015" i="36"/>
  <c r="BC1015" i="36" s="1"/>
  <c r="AD1015" i="36"/>
  <c r="AX1014" i="36"/>
  <c r="AD1014" i="36"/>
  <c r="AJ1014" i="36"/>
  <c r="N1014" i="36"/>
  <c r="AP1014" i="36"/>
  <c r="AF1013" i="36"/>
  <c r="AN1013" i="36"/>
  <c r="AZ1013" i="36"/>
  <c r="P1013" i="36"/>
  <c r="N1013" i="36"/>
  <c r="Z1013" i="36"/>
  <c r="AF1012" i="36"/>
  <c r="AJ1012" i="36"/>
  <c r="L1012" i="36"/>
  <c r="P1012" i="36"/>
  <c r="AZ1012" i="36"/>
  <c r="AX1011" i="36"/>
  <c r="X1011" i="36"/>
  <c r="BB1011" i="36"/>
  <c r="BC1011" i="36" s="1"/>
  <c r="AD1011" i="36"/>
  <c r="AR1011" i="36"/>
  <c r="AP1011" i="36"/>
  <c r="X1010" i="36"/>
  <c r="AT1010" i="36"/>
  <c r="AR1010" i="36"/>
  <c r="AP1010" i="36"/>
  <c r="P1010" i="36"/>
  <c r="J1010" i="36"/>
  <c r="H1009" i="36"/>
  <c r="R1009" i="36"/>
  <c r="AT1009" i="36"/>
  <c r="V1009" i="36"/>
  <c r="AH1009" i="36"/>
  <c r="X1009" i="36"/>
  <c r="BB1008" i="36"/>
  <c r="BC1008" i="36" s="1"/>
  <c r="AJ1008" i="36"/>
  <c r="AR1008" i="36"/>
  <c r="AH1008" i="36"/>
  <c r="X1008" i="36"/>
  <c r="AJ1007" i="36"/>
  <c r="Z1007" i="36"/>
  <c r="AN1007" i="36"/>
  <c r="N1007" i="36"/>
  <c r="AP1007" i="36"/>
  <c r="J1007" i="36"/>
  <c r="T1006" i="36"/>
  <c r="N1006" i="36"/>
  <c r="V1006" i="36"/>
  <c r="AP1006" i="36"/>
  <c r="R1006" i="36"/>
  <c r="AL1006" i="36"/>
  <c r="H1005" i="36"/>
  <c r="Z1005" i="36"/>
  <c r="N1005" i="36"/>
  <c r="R1005" i="36"/>
  <c r="AX1005" i="36"/>
  <c r="AR1005" i="36"/>
  <c r="AP1004" i="36"/>
  <c r="AV1004" i="36"/>
  <c r="AL1004" i="36"/>
  <c r="N1004" i="36"/>
  <c r="L1004" i="36"/>
  <c r="J1004" i="36"/>
  <c r="AH1003" i="36"/>
  <c r="H1003" i="36"/>
  <c r="L1003" i="36"/>
  <c r="R1003" i="36"/>
  <c r="N1003" i="36"/>
  <c r="AB1003" i="36"/>
  <c r="H1002" i="36"/>
  <c r="L1002" i="36"/>
  <c r="AV1002" i="36"/>
  <c r="N1002" i="36"/>
  <c r="AB1002" i="36"/>
  <c r="R1002" i="36"/>
  <c r="H1001" i="36"/>
  <c r="AX1001" i="36"/>
  <c r="Z1001" i="36"/>
  <c r="AN1001" i="36"/>
  <c r="P1001" i="36"/>
  <c r="N1001" i="36"/>
  <c r="AJ1000" i="36"/>
  <c r="AH1000" i="36"/>
  <c r="AN1000" i="36"/>
  <c r="AL1000" i="36"/>
  <c r="AX1000" i="36"/>
  <c r="J1000" i="36"/>
  <c r="H999" i="36"/>
  <c r="BB999" i="36"/>
  <c r="BC999" i="36" s="1"/>
  <c r="V999" i="36"/>
  <c r="R999" i="36"/>
  <c r="X999" i="36"/>
  <c r="AT999" i="36"/>
  <c r="AB998" i="36"/>
  <c r="AT998" i="36"/>
  <c r="P998" i="36"/>
  <c r="AD998" i="36"/>
  <c r="L998" i="36"/>
  <c r="AB845" i="36"/>
  <c r="N845" i="36"/>
  <c r="AT845" i="36"/>
  <c r="AF845" i="36"/>
  <c r="R845" i="36"/>
  <c r="AX845" i="36"/>
  <c r="AV840" i="36"/>
  <c r="AF840" i="36"/>
  <c r="P840" i="36"/>
  <c r="AT840" i="36"/>
  <c r="AD840" i="36"/>
  <c r="N840" i="36"/>
  <c r="AL839" i="36"/>
  <c r="Z839" i="36"/>
  <c r="N839" i="36"/>
  <c r="AZ839" i="36"/>
  <c r="AJ839" i="36"/>
  <c r="T839" i="36"/>
  <c r="H838" i="36"/>
  <c r="AZ838" i="36"/>
  <c r="X838" i="36"/>
  <c r="BB838" i="36"/>
  <c r="BC838" i="36" s="1"/>
  <c r="AL838" i="36"/>
  <c r="AJ837" i="36"/>
  <c r="AB837" i="36"/>
  <c r="P837" i="36"/>
  <c r="AP837" i="36"/>
  <c r="Z837" i="36"/>
  <c r="J837" i="36"/>
  <c r="AD836" i="36"/>
  <c r="R836" i="36"/>
  <c r="AP836" i="36"/>
  <c r="AV836" i="36"/>
  <c r="AF836" i="36"/>
  <c r="P836" i="36"/>
  <c r="R835" i="36"/>
  <c r="AL835" i="36"/>
  <c r="J835" i="36"/>
  <c r="AZ835" i="36"/>
  <c r="AJ835" i="36"/>
  <c r="T835" i="36"/>
  <c r="H834" i="36"/>
  <c r="AN834" i="36"/>
  <c r="X834" i="36"/>
  <c r="BB834" i="36"/>
  <c r="BC834" i="36" s="1"/>
  <c r="AL834" i="36"/>
  <c r="V834" i="36"/>
  <c r="AF833" i="36"/>
  <c r="AN833" i="36"/>
  <c r="L833" i="36"/>
  <c r="AP833" i="36"/>
  <c r="Z833" i="36"/>
  <c r="J833" i="36"/>
  <c r="AX832" i="36"/>
  <c r="AH832" i="36"/>
  <c r="R832" i="36"/>
  <c r="AV832" i="36"/>
  <c r="AF832" i="36"/>
  <c r="P832" i="36"/>
  <c r="N831" i="36"/>
  <c r="AH831" i="36"/>
  <c r="V831" i="36"/>
  <c r="AZ831" i="36"/>
  <c r="AJ831" i="36"/>
  <c r="T831" i="36"/>
  <c r="H830" i="36"/>
  <c r="AT830" i="36"/>
  <c r="AH830" i="36"/>
  <c r="V830" i="36"/>
  <c r="AN830" i="36"/>
  <c r="X830" i="36"/>
  <c r="H829" i="36"/>
  <c r="AV829" i="36"/>
  <c r="AJ829" i="36"/>
  <c r="BB829" i="36"/>
  <c r="BC829" i="36" s="1"/>
  <c r="AL829" i="36"/>
  <c r="V829" i="36"/>
  <c r="H828" i="36"/>
  <c r="AB828" i="36"/>
  <c r="P828" i="36"/>
  <c r="BB828" i="36"/>
  <c r="BC828" i="36" s="1"/>
  <c r="AL828" i="36"/>
  <c r="V828" i="36"/>
  <c r="L729" i="36"/>
  <c r="N115" i="36"/>
  <c r="N107" i="36"/>
  <c r="N91" i="36"/>
  <c r="N83" i="36"/>
  <c r="N75" i="36"/>
  <c r="N67" i="36"/>
  <c r="N59" i="36"/>
  <c r="N51" i="36"/>
  <c r="J43" i="36"/>
  <c r="V35" i="36"/>
  <c r="AD27" i="36"/>
  <c r="AT19" i="36"/>
  <c r="AB11" i="36"/>
  <c r="R1740" i="36"/>
  <c r="AH1740" i="36"/>
  <c r="AX1740" i="36"/>
  <c r="T1740" i="36"/>
  <c r="AJ1740" i="36"/>
  <c r="AZ1740" i="36"/>
  <c r="V1740" i="36"/>
  <c r="AL1740" i="36"/>
  <c r="BB1740" i="36"/>
  <c r="BC1740" i="36" s="1"/>
  <c r="X1740" i="36"/>
  <c r="AN1740" i="36"/>
  <c r="H1740" i="36"/>
  <c r="J1740" i="36"/>
  <c r="Z1740" i="36"/>
  <c r="AP1740" i="36"/>
  <c r="L1740" i="36"/>
  <c r="AB1740" i="36"/>
  <c r="AR1740" i="36"/>
  <c r="N1740" i="36"/>
  <c r="AD1740" i="36"/>
  <c r="AT1740" i="36"/>
  <c r="P1740" i="36"/>
  <c r="AF1740" i="36"/>
  <c r="AV1740" i="36"/>
  <c r="J1708" i="36"/>
  <c r="Z1708" i="36"/>
  <c r="AP1708" i="36"/>
  <c r="L1708" i="36"/>
  <c r="AB1708" i="36"/>
  <c r="AR1708" i="36"/>
  <c r="N1708" i="36"/>
  <c r="AD1708" i="36"/>
  <c r="AT1708" i="36"/>
  <c r="P1708" i="36"/>
  <c r="AF1708" i="36"/>
  <c r="AV1708" i="36"/>
  <c r="R1708" i="36"/>
  <c r="AH1708" i="36"/>
  <c r="AX1708" i="36"/>
  <c r="T1708" i="36"/>
  <c r="AJ1708" i="36"/>
  <c r="AZ1708" i="36"/>
  <c r="V1708" i="36"/>
  <c r="AL1708" i="36"/>
  <c r="BB1708" i="36"/>
  <c r="BC1708" i="36" s="1"/>
  <c r="X1708" i="36"/>
  <c r="AN1708" i="36"/>
  <c r="H1708" i="36"/>
  <c r="V1676" i="36"/>
  <c r="AL1676" i="36"/>
  <c r="BB1676" i="36"/>
  <c r="BC1676" i="36" s="1"/>
  <c r="X1676" i="36"/>
  <c r="AN1676" i="36"/>
  <c r="H1676" i="36"/>
  <c r="J1676" i="36"/>
  <c r="Z1676" i="36"/>
  <c r="AP1676" i="36"/>
  <c r="L1676" i="36"/>
  <c r="AB1676" i="36"/>
  <c r="AR1676" i="36"/>
  <c r="N1676" i="36"/>
  <c r="AD1676" i="36"/>
  <c r="AT1676" i="36"/>
  <c r="P1676" i="36"/>
  <c r="AF1676" i="36"/>
  <c r="AV1676" i="36"/>
  <c r="R1676" i="36"/>
  <c r="AH1676" i="36"/>
  <c r="AX1676" i="36"/>
  <c r="T1676" i="36"/>
  <c r="AJ1676" i="36"/>
  <c r="AZ1676" i="36"/>
  <c r="T1655" i="36"/>
  <c r="AJ1655" i="36"/>
  <c r="AZ1655" i="36"/>
  <c r="V1655" i="36"/>
  <c r="AL1655" i="36"/>
  <c r="BB1655" i="36"/>
  <c r="BC1655" i="36" s="1"/>
  <c r="X1655" i="36"/>
  <c r="AN1655" i="36"/>
  <c r="J1655" i="36"/>
  <c r="Z1655" i="36"/>
  <c r="AP1655" i="36"/>
  <c r="H1655" i="36"/>
  <c r="L1655" i="36"/>
  <c r="AB1655" i="36"/>
  <c r="AR1655" i="36"/>
  <c r="N1655" i="36"/>
  <c r="AD1655" i="36"/>
  <c r="AT1655" i="36"/>
  <c r="P1655" i="36"/>
  <c r="AF1655" i="36"/>
  <c r="AV1655" i="36"/>
  <c r="R1655" i="36"/>
  <c r="AH1655" i="36"/>
  <c r="AX1655" i="36"/>
  <c r="X1607" i="36"/>
  <c r="AN1607" i="36"/>
  <c r="N1607" i="36"/>
  <c r="Z1607" i="36"/>
  <c r="BB1607" i="36"/>
  <c r="BC1607" i="36" s="1"/>
  <c r="H1607" i="36"/>
  <c r="L1607" i="36"/>
  <c r="AB1607" i="36"/>
  <c r="AR1607" i="36"/>
  <c r="AD1607" i="36"/>
  <c r="AP1607" i="36"/>
  <c r="R1607" i="36"/>
  <c r="P1607" i="36"/>
  <c r="AF1607" i="36"/>
  <c r="AV1607" i="36"/>
  <c r="AT1607" i="36"/>
  <c r="V1607" i="36"/>
  <c r="AH1607" i="36"/>
  <c r="T1607" i="36"/>
  <c r="AJ1607" i="36"/>
  <c r="AZ1607" i="36"/>
  <c r="J1607" i="36"/>
  <c r="AL1607" i="36"/>
  <c r="AX1607" i="36"/>
  <c r="L1668" i="36"/>
  <c r="AB1668" i="36"/>
  <c r="AR1668" i="36"/>
  <c r="N1668" i="36"/>
  <c r="AD1668" i="36"/>
  <c r="AT1668" i="36"/>
  <c r="P1668" i="36"/>
  <c r="AF1668" i="36"/>
  <c r="AV1668" i="36"/>
  <c r="R1668" i="36"/>
  <c r="AH1668" i="36"/>
  <c r="AX1668" i="36"/>
  <c r="T1668" i="36"/>
  <c r="AJ1668" i="36"/>
  <c r="AZ1668" i="36"/>
  <c r="V1668" i="36"/>
  <c r="AL1668" i="36"/>
  <c r="BB1668" i="36"/>
  <c r="BC1668" i="36" s="1"/>
  <c r="X1668" i="36"/>
  <c r="AN1668" i="36"/>
  <c r="J1668" i="36"/>
  <c r="Z1668" i="36"/>
  <c r="AP1668" i="36"/>
  <c r="H1668" i="36"/>
  <c r="J1636" i="36"/>
  <c r="Z1636" i="36"/>
  <c r="AP1636" i="36"/>
  <c r="T1636" i="36"/>
  <c r="AF1636" i="36"/>
  <c r="AR1636" i="36"/>
  <c r="N1636" i="36"/>
  <c r="AD1636" i="36"/>
  <c r="AT1636" i="36"/>
  <c r="AJ1636" i="36"/>
  <c r="AV1636" i="36"/>
  <c r="X1636" i="36"/>
  <c r="R1636" i="36"/>
  <c r="AH1636" i="36"/>
  <c r="AX1636" i="36"/>
  <c r="AZ1636" i="36"/>
  <c r="L1636" i="36"/>
  <c r="AN1636" i="36"/>
  <c r="V1636" i="36"/>
  <c r="AL1636" i="36"/>
  <c r="BB1636" i="36"/>
  <c r="BC1636" i="36" s="1"/>
  <c r="P1636" i="36"/>
  <c r="AB1636" i="36"/>
  <c r="H1636" i="36"/>
  <c r="N1604" i="36"/>
  <c r="J1604" i="36"/>
  <c r="AF1604" i="36"/>
  <c r="Z1604" i="36"/>
  <c r="L1604" i="36"/>
  <c r="AZ1604" i="36"/>
  <c r="AT1604" i="36"/>
  <c r="BB1604" i="36"/>
  <c r="BC1604" i="36" s="1"/>
  <c r="P1604" i="36"/>
  <c r="AP1604" i="36"/>
  <c r="AJ1604" i="36"/>
  <c r="X1604" i="36"/>
  <c r="V1604" i="36"/>
  <c r="T1604" i="36"/>
  <c r="AN1604" i="36"/>
  <c r="AH1604" i="36"/>
  <c r="AB1604" i="36"/>
  <c r="H1604" i="36"/>
  <c r="AD1604" i="36"/>
  <c r="AL1604" i="36"/>
  <c r="AV1604" i="36"/>
  <c r="R1604" i="36"/>
  <c r="AX1604" i="36"/>
  <c r="AR1604" i="36"/>
  <c r="J1709" i="36"/>
  <c r="Z1709" i="36"/>
  <c r="AP1709" i="36"/>
  <c r="L1709" i="36"/>
  <c r="AN1709" i="36"/>
  <c r="AF1709" i="36"/>
  <c r="N1709" i="36"/>
  <c r="AD1709" i="36"/>
  <c r="AT1709" i="36"/>
  <c r="AB1709" i="36"/>
  <c r="T1709" i="36"/>
  <c r="AV1709" i="36"/>
  <c r="R1709" i="36"/>
  <c r="AH1709" i="36"/>
  <c r="AX1709" i="36"/>
  <c r="AR1709" i="36"/>
  <c r="AJ1709" i="36"/>
  <c r="P1709" i="36"/>
  <c r="V1709" i="36"/>
  <c r="AL1709" i="36"/>
  <c r="BB1709" i="36"/>
  <c r="BC1709" i="36" s="1"/>
  <c r="X1709" i="36"/>
  <c r="AZ1709" i="36"/>
  <c r="H1709" i="36"/>
  <c r="N1449" i="36"/>
  <c r="AD1449" i="36"/>
  <c r="AT1449" i="36"/>
  <c r="P1449" i="36"/>
  <c r="AF1449" i="36"/>
  <c r="AV1449" i="36"/>
  <c r="R1449" i="36"/>
  <c r="AH1449" i="36"/>
  <c r="AX1449" i="36"/>
  <c r="T1449" i="36"/>
  <c r="AJ1449" i="36"/>
  <c r="AZ1449" i="36"/>
  <c r="V1449" i="36"/>
  <c r="AL1449" i="36"/>
  <c r="BB1449" i="36"/>
  <c r="BC1449" i="36" s="1"/>
  <c r="X1449" i="36"/>
  <c r="AN1449" i="36"/>
  <c r="H1449" i="36"/>
  <c r="J1449" i="36"/>
  <c r="Z1449" i="36"/>
  <c r="AP1449" i="36"/>
  <c r="L1449" i="36"/>
  <c r="AB1449" i="36"/>
  <c r="AR1449" i="36"/>
  <c r="J1417" i="36"/>
  <c r="Z1417" i="36"/>
  <c r="AP1417" i="36"/>
  <c r="L1417" i="36"/>
  <c r="AB1417" i="36"/>
  <c r="AR1417" i="36"/>
  <c r="N1417" i="36"/>
  <c r="AD1417" i="36"/>
  <c r="AT1417" i="36"/>
  <c r="P1417" i="36"/>
  <c r="AF1417" i="36"/>
  <c r="AV1417" i="36"/>
  <c r="R1417" i="36"/>
  <c r="AH1417" i="36"/>
  <c r="AX1417" i="36"/>
  <c r="T1417" i="36"/>
  <c r="AJ1417" i="36"/>
  <c r="AZ1417" i="36"/>
  <c r="V1417" i="36"/>
  <c r="AL1417" i="36"/>
  <c r="BB1417" i="36"/>
  <c r="BC1417" i="36" s="1"/>
  <c r="X1417" i="36"/>
  <c r="AN1417" i="36"/>
  <c r="H1417" i="36"/>
  <c r="R1385" i="36"/>
  <c r="AH1385" i="36"/>
  <c r="AX1385" i="36"/>
  <c r="AV1385" i="36"/>
  <c r="X1385" i="36"/>
  <c r="AZ1385" i="36"/>
  <c r="V1385" i="36"/>
  <c r="AL1385" i="36"/>
  <c r="BB1385" i="36"/>
  <c r="BC1385" i="36" s="1"/>
  <c r="L1385" i="36"/>
  <c r="AN1385" i="36"/>
  <c r="H1385" i="36"/>
  <c r="J1385" i="36"/>
  <c r="Z1385" i="36"/>
  <c r="AP1385" i="36"/>
  <c r="P1385" i="36"/>
  <c r="AB1385" i="36"/>
  <c r="T1385" i="36"/>
  <c r="N1385" i="36"/>
  <c r="AD1385" i="36"/>
  <c r="AT1385" i="36"/>
  <c r="AF1385" i="36"/>
  <c r="AR1385" i="36"/>
  <c r="AJ1385" i="36"/>
  <c r="L1353" i="36"/>
  <c r="AB1353" i="36"/>
  <c r="AR1353" i="36"/>
  <c r="AH1353" i="36"/>
  <c r="AT1353" i="36"/>
  <c r="AL1353" i="36"/>
  <c r="P1353" i="36"/>
  <c r="AF1353" i="36"/>
  <c r="AV1353" i="36"/>
  <c r="AX1353" i="36"/>
  <c r="J1353" i="36"/>
  <c r="BB1353" i="36"/>
  <c r="BC1353" i="36" s="1"/>
  <c r="T1353" i="36"/>
  <c r="AJ1353" i="36"/>
  <c r="AZ1353" i="36"/>
  <c r="N1353" i="36"/>
  <c r="Z1353" i="36"/>
  <c r="V1353" i="36"/>
  <c r="X1353" i="36"/>
  <c r="AN1353" i="36"/>
  <c r="R1353" i="36"/>
  <c r="AD1353" i="36"/>
  <c r="AP1353" i="36"/>
  <c r="H1353" i="36"/>
  <c r="N1408" i="36"/>
  <c r="AD1408" i="36"/>
  <c r="AT1408" i="36"/>
  <c r="P1408" i="36"/>
  <c r="AF1408" i="36"/>
  <c r="AV1408" i="36"/>
  <c r="R1408" i="36"/>
  <c r="AH1408" i="36"/>
  <c r="AX1408" i="36"/>
  <c r="T1408" i="36"/>
  <c r="AJ1408" i="36"/>
  <c r="AZ1408" i="36"/>
  <c r="V1408" i="36"/>
  <c r="AL1408" i="36"/>
  <c r="BB1408" i="36"/>
  <c r="BC1408" i="36" s="1"/>
  <c r="X1408" i="36"/>
  <c r="AN1408" i="36"/>
  <c r="H1408" i="36"/>
  <c r="J1408" i="36"/>
  <c r="Z1408" i="36"/>
  <c r="AP1408" i="36"/>
  <c r="L1408" i="36"/>
  <c r="AB1408" i="36"/>
  <c r="AR1408" i="36"/>
  <c r="BB1323" i="36"/>
  <c r="BC1323" i="36" s="1"/>
  <c r="J1323" i="36"/>
  <c r="L1323" i="36"/>
  <c r="R1323" i="36"/>
  <c r="AN1323" i="36"/>
  <c r="AF1323" i="36"/>
  <c r="Z1323" i="36"/>
  <c r="AX1323" i="36"/>
  <c r="AR1323" i="36"/>
  <c r="AJ1323" i="36"/>
  <c r="AB1323" i="36"/>
  <c r="V1323" i="36"/>
  <c r="AT1323" i="36"/>
  <c r="AV1323" i="36"/>
  <c r="P1323" i="36"/>
  <c r="AZ1323" i="36"/>
  <c r="AH1323" i="36"/>
  <c r="T1323" i="36"/>
  <c r="AP1323" i="36"/>
  <c r="N1323" i="36"/>
  <c r="H1323" i="36"/>
  <c r="AL1323" i="36"/>
  <c r="AD1323" i="36"/>
  <c r="X1323" i="36"/>
  <c r="R1366" i="36"/>
  <c r="AH1366" i="36"/>
  <c r="AX1366" i="36"/>
  <c r="T1366" i="36"/>
  <c r="AJ1366" i="36"/>
  <c r="AZ1366" i="36"/>
  <c r="V1366" i="36"/>
  <c r="AL1366" i="36"/>
  <c r="BB1366" i="36"/>
  <c r="BC1366" i="36" s="1"/>
  <c r="X1366" i="36"/>
  <c r="AN1366" i="36"/>
  <c r="H1366" i="36"/>
  <c r="J1366" i="36"/>
  <c r="Z1366" i="36"/>
  <c r="AP1366" i="36"/>
  <c r="L1366" i="36"/>
  <c r="AB1366" i="36"/>
  <c r="AR1366" i="36"/>
  <c r="N1366" i="36"/>
  <c r="AD1366" i="36"/>
  <c r="AT1366" i="36"/>
  <c r="P1366" i="36"/>
  <c r="AF1366" i="36"/>
  <c r="AV1366" i="36"/>
  <c r="N987" i="36"/>
  <c r="AD987" i="36"/>
  <c r="AT987" i="36"/>
  <c r="P987" i="36"/>
  <c r="AF987" i="36"/>
  <c r="AV987" i="36"/>
  <c r="R987" i="36"/>
  <c r="AH987" i="36"/>
  <c r="AX987" i="36"/>
  <c r="T987" i="36"/>
  <c r="AJ987" i="36"/>
  <c r="AZ987" i="36"/>
  <c r="V987" i="36"/>
  <c r="AL987" i="36"/>
  <c r="BB987" i="36"/>
  <c r="BC987" i="36" s="1"/>
  <c r="X987" i="36"/>
  <c r="AN987" i="36"/>
  <c r="H987" i="36"/>
  <c r="J987" i="36"/>
  <c r="Z987" i="36"/>
  <c r="AP987" i="36"/>
  <c r="L987" i="36"/>
  <c r="AB987" i="36"/>
  <c r="AR987" i="36"/>
  <c r="AV853" i="36"/>
  <c r="BB853" i="36"/>
  <c r="BC853" i="36" s="1"/>
  <c r="Z853" i="36"/>
  <c r="AD853" i="36"/>
  <c r="V853" i="36"/>
  <c r="T853" i="36"/>
  <c r="J853" i="36"/>
  <c r="AR853" i="36"/>
  <c r="N853" i="36"/>
  <c r="AJ853" i="36"/>
  <c r="AB853" i="36"/>
  <c r="AN853" i="36"/>
  <c r="AF853" i="36"/>
  <c r="AL853" i="36"/>
  <c r="AP853" i="36"/>
  <c r="AH853" i="36"/>
  <c r="AT853" i="36"/>
  <c r="H853" i="36"/>
  <c r="AZ853" i="36"/>
  <c r="P853" i="36"/>
  <c r="L853" i="36"/>
  <c r="R853" i="36"/>
  <c r="X853" i="36"/>
  <c r="AX853" i="36"/>
  <c r="P871" i="36"/>
  <c r="AB871" i="36"/>
  <c r="J871" i="36"/>
  <c r="AP871" i="36"/>
  <c r="AD871" i="36"/>
  <c r="V871" i="36"/>
  <c r="AF871" i="36"/>
  <c r="AR871" i="36"/>
  <c r="AZ871" i="36"/>
  <c r="AT871" i="36"/>
  <c r="R871" i="36"/>
  <c r="Z871" i="36"/>
  <c r="AV871" i="36"/>
  <c r="X871" i="36"/>
  <c r="T871" i="36"/>
  <c r="AH871" i="36"/>
  <c r="AL871" i="36"/>
  <c r="AX871" i="36"/>
  <c r="L871" i="36"/>
  <c r="AN871" i="36"/>
  <c r="AJ871" i="36"/>
  <c r="BB871" i="36"/>
  <c r="BC871" i="36" s="1"/>
  <c r="N871" i="36"/>
  <c r="H871" i="36"/>
  <c r="P782" i="36"/>
  <c r="AF782" i="36"/>
  <c r="AV782" i="36"/>
  <c r="AT782" i="36"/>
  <c r="V782" i="36"/>
  <c r="AX782" i="36"/>
  <c r="T782" i="36"/>
  <c r="AJ782" i="36"/>
  <c r="AZ782" i="36"/>
  <c r="J782" i="36"/>
  <c r="AL782" i="36"/>
  <c r="R782" i="36"/>
  <c r="X782" i="36"/>
  <c r="AN782" i="36"/>
  <c r="N782" i="36"/>
  <c r="Z782" i="36"/>
  <c r="BB782" i="36"/>
  <c r="BC782" i="36" s="1"/>
  <c r="H782" i="36"/>
  <c r="L782" i="36"/>
  <c r="AB782" i="36"/>
  <c r="AR782" i="36"/>
  <c r="AD782" i="36"/>
  <c r="AP782" i="36"/>
  <c r="AH782" i="36"/>
  <c r="P750" i="36"/>
  <c r="AF750" i="36"/>
  <c r="AV750" i="36"/>
  <c r="R750" i="36"/>
  <c r="AH750" i="36"/>
  <c r="AX750" i="36"/>
  <c r="T750" i="36"/>
  <c r="AJ750" i="36"/>
  <c r="AZ750" i="36"/>
  <c r="V750" i="36"/>
  <c r="AL750" i="36"/>
  <c r="BB750" i="36"/>
  <c r="BC750" i="36" s="1"/>
  <c r="X750" i="36"/>
  <c r="AN750" i="36"/>
  <c r="J750" i="36"/>
  <c r="Z750" i="36"/>
  <c r="AP750" i="36"/>
  <c r="H750" i="36"/>
  <c r="L750" i="36"/>
  <c r="AB750" i="36"/>
  <c r="AR750" i="36"/>
  <c r="N750" i="36"/>
  <c r="AD750" i="36"/>
  <c r="AT750" i="36"/>
  <c r="X718" i="36"/>
  <c r="AN718" i="36"/>
  <c r="J718" i="36"/>
  <c r="Z718" i="36"/>
  <c r="AP718" i="36"/>
  <c r="H718" i="36"/>
  <c r="L718" i="36"/>
  <c r="AB718" i="36"/>
  <c r="AR718" i="36"/>
  <c r="N718" i="36"/>
  <c r="AD718" i="36"/>
  <c r="AT718" i="36"/>
  <c r="P718" i="36"/>
  <c r="AF718" i="36"/>
  <c r="AV718" i="36"/>
  <c r="R718" i="36"/>
  <c r="AH718" i="36"/>
  <c r="AX718" i="36"/>
  <c r="T718" i="36"/>
  <c r="AJ718" i="36"/>
  <c r="AZ718" i="36"/>
  <c r="V718" i="36"/>
  <c r="AL718" i="36"/>
  <c r="BB718" i="36"/>
  <c r="BC718" i="36" s="1"/>
  <c r="V682" i="36"/>
  <c r="AL682" i="36"/>
  <c r="BB682" i="36"/>
  <c r="BC682" i="36" s="1"/>
  <c r="X682" i="36"/>
  <c r="AN682" i="36"/>
  <c r="H682" i="36"/>
  <c r="J682" i="36"/>
  <c r="Z682" i="36"/>
  <c r="AP682" i="36"/>
  <c r="L682" i="36"/>
  <c r="AB682" i="36"/>
  <c r="AR682" i="36"/>
  <c r="N682" i="36"/>
  <c r="AD682" i="36"/>
  <c r="AT682" i="36"/>
  <c r="P682" i="36"/>
  <c r="AF682" i="36"/>
  <c r="AV682" i="36"/>
  <c r="R682" i="36"/>
  <c r="AH682" i="36"/>
  <c r="AX682" i="36"/>
  <c r="T682" i="36"/>
  <c r="AJ682" i="36"/>
  <c r="AZ682" i="36"/>
  <c r="P646" i="36"/>
  <c r="AF646" i="36"/>
  <c r="AH646" i="36"/>
  <c r="AV646" i="36"/>
  <c r="AL646" i="36"/>
  <c r="AP646" i="36"/>
  <c r="T646" i="36"/>
  <c r="AJ646" i="36"/>
  <c r="AZ646" i="36"/>
  <c r="J646" i="36"/>
  <c r="AT646" i="36"/>
  <c r="H646" i="36"/>
  <c r="AR646" i="36"/>
  <c r="X646" i="36"/>
  <c r="AN646" i="36"/>
  <c r="N646" i="36"/>
  <c r="Z646" i="36"/>
  <c r="BB646" i="36"/>
  <c r="BC646" i="36" s="1"/>
  <c r="L646" i="36"/>
  <c r="AB646" i="36"/>
  <c r="R646" i="36"/>
  <c r="AD646" i="36"/>
  <c r="V646" i="36"/>
  <c r="AX646" i="36"/>
  <c r="R574" i="36"/>
  <c r="AH574" i="36"/>
  <c r="AX574" i="36"/>
  <c r="T574" i="36"/>
  <c r="AJ574" i="36"/>
  <c r="AZ574" i="36"/>
  <c r="V574" i="36"/>
  <c r="AL574" i="36"/>
  <c r="BB574" i="36"/>
  <c r="BC574" i="36" s="1"/>
  <c r="X574" i="36"/>
  <c r="AN574" i="36"/>
  <c r="H574" i="36"/>
  <c r="J574" i="36"/>
  <c r="Z574" i="36"/>
  <c r="AP574" i="36"/>
  <c r="L574" i="36"/>
  <c r="AB574" i="36"/>
  <c r="AR574" i="36"/>
  <c r="N574" i="36"/>
  <c r="AD574" i="36"/>
  <c r="AT574" i="36"/>
  <c r="P574" i="36"/>
  <c r="AF574" i="36"/>
  <c r="AV574" i="36"/>
  <c r="R542" i="36"/>
  <c r="AH542" i="36"/>
  <c r="AX542" i="36"/>
  <c r="T542" i="36"/>
  <c r="AJ542" i="36"/>
  <c r="AZ542" i="36"/>
  <c r="V542" i="36"/>
  <c r="AL542" i="36"/>
  <c r="BB542" i="36"/>
  <c r="BC542" i="36" s="1"/>
  <c r="X542" i="36"/>
  <c r="AN542" i="36"/>
  <c r="H542" i="36"/>
  <c r="J542" i="36"/>
  <c r="Z542" i="36"/>
  <c r="AP542" i="36"/>
  <c r="L542" i="36"/>
  <c r="AB542" i="36"/>
  <c r="AR542" i="36"/>
  <c r="N542" i="36"/>
  <c r="AD542" i="36"/>
  <c r="AT542" i="36"/>
  <c r="P542" i="36"/>
  <c r="AF542" i="36"/>
  <c r="AV542" i="36"/>
  <c r="R510" i="36"/>
  <c r="AH510" i="36"/>
  <c r="AX510" i="36"/>
  <c r="T510" i="36"/>
  <c r="AJ510" i="36"/>
  <c r="AZ510" i="36"/>
  <c r="V510" i="36"/>
  <c r="AL510" i="36"/>
  <c r="BB510" i="36"/>
  <c r="BC510" i="36" s="1"/>
  <c r="X510" i="36"/>
  <c r="AN510" i="36"/>
  <c r="H510" i="36"/>
  <c r="J510" i="36"/>
  <c r="Z510" i="36"/>
  <c r="AP510" i="36"/>
  <c r="L510" i="36"/>
  <c r="AB510" i="36"/>
  <c r="AR510" i="36"/>
  <c r="N510" i="36"/>
  <c r="AD510" i="36"/>
  <c r="AT510" i="36"/>
  <c r="P510" i="36"/>
  <c r="AF510" i="36"/>
  <c r="AV510" i="36"/>
  <c r="AP492" i="36"/>
  <c r="R492" i="36"/>
  <c r="AD492" i="36"/>
  <c r="AJ492" i="36"/>
  <c r="X492" i="36"/>
  <c r="AV492" i="36"/>
  <c r="V492" i="36"/>
  <c r="AH492" i="36"/>
  <c r="AT492" i="36"/>
  <c r="AN492" i="36"/>
  <c r="AR492" i="36"/>
  <c r="H492" i="36"/>
  <c r="J492" i="36"/>
  <c r="AL492" i="36"/>
  <c r="AX492" i="36"/>
  <c r="L492" i="36"/>
  <c r="P492" i="36"/>
  <c r="T492" i="36"/>
  <c r="Z492" i="36"/>
  <c r="BB492" i="36"/>
  <c r="BC492" i="36" s="1"/>
  <c r="N492" i="36"/>
  <c r="AF492" i="36"/>
  <c r="AZ492" i="36"/>
  <c r="AB492" i="36"/>
  <c r="N464" i="36"/>
  <c r="AD464" i="36"/>
  <c r="AT464" i="36"/>
  <c r="AF464" i="36"/>
  <c r="AB464" i="36"/>
  <c r="T464" i="36"/>
  <c r="R464" i="36"/>
  <c r="AH464" i="36"/>
  <c r="AX464" i="36"/>
  <c r="AR464" i="36"/>
  <c r="AN464" i="36"/>
  <c r="AJ464" i="36"/>
  <c r="V464" i="36"/>
  <c r="AL464" i="36"/>
  <c r="BB464" i="36"/>
  <c r="BC464" i="36" s="1"/>
  <c r="AV464" i="36"/>
  <c r="AZ464" i="36"/>
  <c r="J464" i="36"/>
  <c r="Z464" i="36"/>
  <c r="AP464" i="36"/>
  <c r="X464" i="36"/>
  <c r="P464" i="36"/>
  <c r="L464" i="36"/>
  <c r="H464" i="36"/>
  <c r="N432" i="36"/>
  <c r="AD432" i="36"/>
  <c r="AT432" i="36"/>
  <c r="L432" i="36"/>
  <c r="AB432" i="36"/>
  <c r="AR432" i="36"/>
  <c r="R432" i="36"/>
  <c r="AH432" i="36"/>
  <c r="AX432" i="36"/>
  <c r="P432" i="36"/>
  <c r="AF432" i="36"/>
  <c r="AV432" i="36"/>
  <c r="V432" i="36"/>
  <c r="AL432" i="36"/>
  <c r="BB432" i="36"/>
  <c r="BC432" i="36" s="1"/>
  <c r="T432" i="36"/>
  <c r="AJ432" i="36"/>
  <c r="AZ432" i="36"/>
  <c r="J432" i="36"/>
  <c r="Z432" i="36"/>
  <c r="AP432" i="36"/>
  <c r="X432" i="36"/>
  <c r="AN432" i="36"/>
  <c r="H432" i="36"/>
  <c r="N392" i="36"/>
  <c r="AD392" i="36"/>
  <c r="AT392" i="36"/>
  <c r="X392" i="36"/>
  <c r="AZ392" i="36"/>
  <c r="L392" i="36"/>
  <c r="R392" i="36"/>
  <c r="AH392" i="36"/>
  <c r="AX392" i="36"/>
  <c r="AN392" i="36"/>
  <c r="P392" i="36"/>
  <c r="AB392" i="36"/>
  <c r="V392" i="36"/>
  <c r="AL392" i="36"/>
  <c r="BB392" i="36"/>
  <c r="BC392" i="36" s="1"/>
  <c r="T392" i="36"/>
  <c r="AF392" i="36"/>
  <c r="AR392" i="36"/>
  <c r="J392" i="36"/>
  <c r="Z392" i="36"/>
  <c r="AP392" i="36"/>
  <c r="AJ392" i="36"/>
  <c r="AV392" i="36"/>
  <c r="H392" i="36"/>
  <c r="V352" i="36"/>
  <c r="AL352" i="36"/>
  <c r="BB352" i="36"/>
  <c r="BC352" i="36" s="1"/>
  <c r="AJ352" i="36"/>
  <c r="AV352" i="36"/>
  <c r="H352" i="36"/>
  <c r="J352" i="36"/>
  <c r="Z352" i="36"/>
  <c r="AP352" i="36"/>
  <c r="X352" i="36"/>
  <c r="AZ352" i="36"/>
  <c r="L352" i="36"/>
  <c r="N352" i="36"/>
  <c r="AD352" i="36"/>
  <c r="AT352" i="36"/>
  <c r="AN352" i="36"/>
  <c r="P352" i="36"/>
  <c r="AB352" i="36"/>
  <c r="R352" i="36"/>
  <c r="AH352" i="36"/>
  <c r="AX352" i="36"/>
  <c r="T352" i="36"/>
  <c r="AF352" i="36"/>
  <c r="AR352" i="36"/>
  <c r="J316" i="36"/>
  <c r="Z316" i="36"/>
  <c r="AP316" i="36"/>
  <c r="L316" i="36"/>
  <c r="AB316" i="36"/>
  <c r="AR316" i="36"/>
  <c r="N316" i="36"/>
  <c r="AD316" i="36"/>
  <c r="AT316" i="36"/>
  <c r="P316" i="36"/>
  <c r="AF316" i="36"/>
  <c r="AV316" i="36"/>
  <c r="R316" i="36"/>
  <c r="AH316" i="36"/>
  <c r="AX316" i="36"/>
  <c r="T316" i="36"/>
  <c r="AJ316" i="36"/>
  <c r="AZ316" i="36"/>
  <c r="V316" i="36"/>
  <c r="AL316" i="36"/>
  <c r="BB316" i="36"/>
  <c r="BC316" i="36" s="1"/>
  <c r="X316" i="36"/>
  <c r="AN316" i="36"/>
  <c r="H316" i="36"/>
  <c r="AB284" i="36"/>
  <c r="J284" i="36"/>
  <c r="P284" i="36"/>
  <c r="AP284" i="36"/>
  <c r="N284" i="36"/>
  <c r="AL284" i="36"/>
  <c r="AR284" i="36"/>
  <c r="T284" i="36"/>
  <c r="AF284" i="36"/>
  <c r="AD284" i="36"/>
  <c r="AH284" i="36"/>
  <c r="AT284" i="36"/>
  <c r="X284" i="36"/>
  <c r="AJ284" i="36"/>
  <c r="AV284" i="36"/>
  <c r="AX284" i="36"/>
  <c r="BB284" i="36"/>
  <c r="BC284" i="36" s="1"/>
  <c r="H284" i="36"/>
  <c r="L284" i="36"/>
  <c r="AN284" i="36"/>
  <c r="AZ284" i="36"/>
  <c r="V284" i="36"/>
  <c r="Z284" i="36"/>
  <c r="R284" i="36"/>
  <c r="V248" i="36"/>
  <c r="AL248" i="36"/>
  <c r="BB248" i="36"/>
  <c r="BC248" i="36" s="1"/>
  <c r="X248" i="36"/>
  <c r="AN248" i="36"/>
  <c r="H248" i="36"/>
  <c r="J248" i="36"/>
  <c r="Z248" i="36"/>
  <c r="AP248" i="36"/>
  <c r="L248" i="36"/>
  <c r="AB248" i="36"/>
  <c r="AR248" i="36"/>
  <c r="N248" i="36"/>
  <c r="AD248" i="36"/>
  <c r="AT248" i="36"/>
  <c r="P248" i="36"/>
  <c r="AF248" i="36"/>
  <c r="AV248" i="36"/>
  <c r="R248" i="36"/>
  <c r="AH248" i="36"/>
  <c r="AX248" i="36"/>
  <c r="T248" i="36"/>
  <c r="AJ248" i="36"/>
  <c r="AZ248" i="36"/>
  <c r="AR216" i="36"/>
  <c r="T216" i="36"/>
  <c r="AF216" i="36"/>
  <c r="BB216" i="36"/>
  <c r="BC216" i="36" s="1"/>
  <c r="AL216" i="36"/>
  <c r="N216" i="36"/>
  <c r="X216" i="36"/>
  <c r="AJ216" i="36"/>
  <c r="AV216" i="36"/>
  <c r="AP216" i="36"/>
  <c r="Z216" i="36"/>
  <c r="AX216" i="36"/>
  <c r="L216" i="36"/>
  <c r="AN216" i="36"/>
  <c r="AZ216" i="36"/>
  <c r="H216" i="36"/>
  <c r="AT216" i="36"/>
  <c r="AD216" i="36"/>
  <c r="AB216" i="36"/>
  <c r="J216" i="36"/>
  <c r="P216" i="36"/>
  <c r="AH216" i="36"/>
  <c r="R216" i="36"/>
  <c r="V216" i="36"/>
  <c r="T192" i="36"/>
  <c r="AJ192" i="36"/>
  <c r="AZ192" i="36"/>
  <c r="V192" i="36"/>
  <c r="AL192" i="36"/>
  <c r="BB192" i="36"/>
  <c r="BC192" i="36" s="1"/>
  <c r="X192" i="36"/>
  <c r="AN192" i="36"/>
  <c r="J192" i="36"/>
  <c r="Z192" i="36"/>
  <c r="AP192" i="36"/>
  <c r="H192" i="36"/>
  <c r="L192" i="36"/>
  <c r="AB192" i="36"/>
  <c r="AR192" i="36"/>
  <c r="N192" i="36"/>
  <c r="AD192" i="36"/>
  <c r="AT192" i="36"/>
  <c r="P192" i="36"/>
  <c r="AF192" i="36"/>
  <c r="AV192" i="36"/>
  <c r="R192" i="36"/>
  <c r="AH192" i="36"/>
  <c r="AX192" i="36"/>
  <c r="J160" i="36"/>
  <c r="Z160" i="36"/>
  <c r="AP160" i="36"/>
  <c r="L160" i="36"/>
  <c r="AB160" i="36"/>
  <c r="AR160" i="36"/>
  <c r="N160" i="36"/>
  <c r="AD160" i="36"/>
  <c r="AT160" i="36"/>
  <c r="P160" i="36"/>
  <c r="AF160" i="36"/>
  <c r="AV160" i="36"/>
  <c r="R160" i="36"/>
  <c r="AH160" i="36"/>
  <c r="AX160" i="36"/>
  <c r="T160" i="36"/>
  <c r="AJ160" i="36"/>
  <c r="AZ160" i="36"/>
  <c r="V160" i="36"/>
  <c r="AL160" i="36"/>
  <c r="BB160" i="36"/>
  <c r="BC160" i="36" s="1"/>
  <c r="X160" i="36"/>
  <c r="AN160" i="36"/>
  <c r="H160" i="36"/>
  <c r="X128" i="36"/>
  <c r="L128" i="36"/>
  <c r="BB128" i="36"/>
  <c r="BC128" i="36" s="1"/>
  <c r="AX128" i="36"/>
  <c r="N128" i="36"/>
  <c r="AL128" i="36"/>
  <c r="J128" i="36"/>
  <c r="AD128" i="36"/>
  <c r="Z128" i="36"/>
  <c r="V128" i="36"/>
  <c r="R128" i="36"/>
  <c r="AR128" i="36"/>
  <c r="H128" i="36"/>
  <c r="AB128" i="36"/>
  <c r="AV128" i="36"/>
  <c r="AZ128" i="36"/>
  <c r="AN128" i="36"/>
  <c r="AP128" i="36"/>
  <c r="AH128" i="36"/>
  <c r="T128" i="36"/>
  <c r="P128" i="36"/>
  <c r="AJ128" i="36"/>
  <c r="AT128" i="36"/>
  <c r="AF128" i="36"/>
  <c r="R92" i="36"/>
  <c r="AH92" i="36"/>
  <c r="AX92" i="36"/>
  <c r="T92" i="36"/>
  <c r="AJ92" i="36"/>
  <c r="AZ92" i="36"/>
  <c r="V92" i="36"/>
  <c r="AL92" i="36"/>
  <c r="BB92" i="36"/>
  <c r="BC92" i="36" s="1"/>
  <c r="X92" i="36"/>
  <c r="AN92" i="36"/>
  <c r="H92" i="36"/>
  <c r="J92" i="36"/>
  <c r="Z92" i="36"/>
  <c r="AP92" i="36"/>
  <c r="L92" i="36"/>
  <c r="AB92" i="36"/>
  <c r="AR92" i="36"/>
  <c r="N92" i="36"/>
  <c r="AD92" i="36"/>
  <c r="AT92" i="36"/>
  <c r="P92" i="36"/>
  <c r="AF92" i="36"/>
  <c r="AV92" i="36"/>
  <c r="R60" i="36"/>
  <c r="AH60" i="36"/>
  <c r="AX60" i="36"/>
  <c r="T60" i="36"/>
  <c r="AJ60" i="36"/>
  <c r="AZ60" i="36"/>
  <c r="V60" i="36"/>
  <c r="AL60" i="36"/>
  <c r="BB60" i="36"/>
  <c r="BC60" i="36" s="1"/>
  <c r="X60" i="36"/>
  <c r="AN60" i="36"/>
  <c r="H60" i="36"/>
  <c r="J60" i="36"/>
  <c r="Z60" i="36"/>
  <c r="AP60" i="36"/>
  <c r="L60" i="36"/>
  <c r="AB60" i="36"/>
  <c r="AR60" i="36"/>
  <c r="N60" i="36"/>
  <c r="AD60" i="36"/>
  <c r="AT60" i="36"/>
  <c r="P60" i="36"/>
  <c r="AF60" i="36"/>
  <c r="AV60" i="36"/>
  <c r="J28" i="36"/>
  <c r="P28" i="36"/>
  <c r="AB28" i="36"/>
  <c r="H28" i="36"/>
  <c r="AX28" i="36"/>
  <c r="BB28" i="36"/>
  <c r="BC28" i="36" s="1"/>
  <c r="T28" i="36"/>
  <c r="AF28" i="36"/>
  <c r="AR28" i="36"/>
  <c r="V28" i="36"/>
  <c r="Z28" i="36"/>
  <c r="N28" i="36"/>
  <c r="AJ28" i="36"/>
  <c r="AV28" i="36"/>
  <c r="X28" i="36"/>
  <c r="AP28" i="36"/>
  <c r="AD28" i="36"/>
  <c r="R28" i="36"/>
  <c r="AZ28" i="36"/>
  <c r="L28" i="36"/>
  <c r="AN28" i="36"/>
  <c r="AT28" i="36"/>
  <c r="AH28" i="36"/>
  <c r="AL28" i="36"/>
  <c r="R719" i="36"/>
  <c r="AH719" i="36"/>
  <c r="AX719" i="36"/>
  <c r="T719" i="36"/>
  <c r="AJ719" i="36"/>
  <c r="AZ719" i="36"/>
  <c r="V719" i="36"/>
  <c r="AL719" i="36"/>
  <c r="BB719" i="36"/>
  <c r="BC719" i="36" s="1"/>
  <c r="X719" i="36"/>
  <c r="AN719" i="36"/>
  <c r="H719" i="36"/>
  <c r="J719" i="36"/>
  <c r="Z719" i="36"/>
  <c r="AP719" i="36"/>
  <c r="L719" i="36"/>
  <c r="AB719" i="36"/>
  <c r="AR719" i="36"/>
  <c r="N719" i="36"/>
  <c r="AD719" i="36"/>
  <c r="AT719" i="36"/>
  <c r="P719" i="36"/>
  <c r="AF719" i="36"/>
  <c r="AV719" i="36"/>
  <c r="J777" i="36"/>
  <c r="Z777" i="36"/>
  <c r="AP777" i="36"/>
  <c r="X777" i="36"/>
  <c r="AZ777" i="36"/>
  <c r="AB777" i="36"/>
  <c r="N777" i="36"/>
  <c r="AD777" i="36"/>
  <c r="AT777" i="36"/>
  <c r="AN777" i="36"/>
  <c r="P777" i="36"/>
  <c r="AR777" i="36"/>
  <c r="R777" i="36"/>
  <c r="AH777" i="36"/>
  <c r="AX777" i="36"/>
  <c r="T777" i="36"/>
  <c r="AF777" i="36"/>
  <c r="L777" i="36"/>
  <c r="V777" i="36"/>
  <c r="AL777" i="36"/>
  <c r="BB777" i="36"/>
  <c r="BC777" i="36" s="1"/>
  <c r="AJ777" i="36"/>
  <c r="AV777" i="36"/>
  <c r="H777" i="36"/>
  <c r="T815" i="36"/>
  <c r="AJ815" i="36"/>
  <c r="AZ815" i="36"/>
  <c r="R815" i="36"/>
  <c r="AD815" i="36"/>
  <c r="AP815" i="36"/>
  <c r="X815" i="36"/>
  <c r="AN815" i="36"/>
  <c r="V815" i="36"/>
  <c r="AH815" i="36"/>
  <c r="AT815" i="36"/>
  <c r="H815" i="36"/>
  <c r="L815" i="36"/>
  <c r="AB815" i="36"/>
  <c r="AR815" i="36"/>
  <c r="AL815" i="36"/>
  <c r="AX815" i="36"/>
  <c r="J815" i="36"/>
  <c r="P815" i="36"/>
  <c r="AF815" i="36"/>
  <c r="AV815" i="36"/>
  <c r="BB815" i="36"/>
  <c r="BC815" i="36" s="1"/>
  <c r="N815" i="36"/>
  <c r="Z815" i="36"/>
  <c r="N445" i="36"/>
  <c r="AD445" i="36"/>
  <c r="AT445" i="36"/>
  <c r="AB445" i="36"/>
  <c r="X445" i="36"/>
  <c r="AF445" i="36"/>
  <c r="R445" i="36"/>
  <c r="AH445" i="36"/>
  <c r="AX445" i="36"/>
  <c r="AN445" i="36"/>
  <c r="AJ445" i="36"/>
  <c r="AZ445" i="36"/>
  <c r="V445" i="36"/>
  <c r="AL445" i="36"/>
  <c r="BB445" i="36"/>
  <c r="BC445" i="36" s="1"/>
  <c r="AV445" i="36"/>
  <c r="AR445" i="36"/>
  <c r="H445" i="36"/>
  <c r="J445" i="36"/>
  <c r="Z445" i="36"/>
  <c r="AP445" i="36"/>
  <c r="T445" i="36"/>
  <c r="P445" i="36"/>
  <c r="L445" i="36"/>
  <c r="N413" i="36"/>
  <c r="AD413" i="36"/>
  <c r="AT413" i="36"/>
  <c r="AJ413" i="36"/>
  <c r="AV413" i="36"/>
  <c r="X413" i="36"/>
  <c r="R413" i="36"/>
  <c r="AH413" i="36"/>
  <c r="AX413" i="36"/>
  <c r="AZ413" i="36"/>
  <c r="L413" i="36"/>
  <c r="AN413" i="36"/>
  <c r="V413" i="36"/>
  <c r="AL413" i="36"/>
  <c r="BB413" i="36"/>
  <c r="BC413" i="36" s="1"/>
  <c r="P413" i="36"/>
  <c r="AB413" i="36"/>
  <c r="H413" i="36"/>
  <c r="J413" i="36"/>
  <c r="Z413" i="36"/>
  <c r="AP413" i="36"/>
  <c r="T413" i="36"/>
  <c r="AF413" i="36"/>
  <c r="AR413" i="36"/>
  <c r="N381" i="36"/>
  <c r="AD381" i="36"/>
  <c r="AT381" i="36"/>
  <c r="AJ381" i="36"/>
  <c r="AV381" i="36"/>
  <c r="X381" i="36"/>
  <c r="R381" i="36"/>
  <c r="AH381" i="36"/>
  <c r="AX381" i="36"/>
  <c r="AZ381" i="36"/>
  <c r="L381" i="36"/>
  <c r="AN381" i="36"/>
  <c r="V381" i="36"/>
  <c r="AL381" i="36"/>
  <c r="BB381" i="36"/>
  <c r="BC381" i="36" s="1"/>
  <c r="P381" i="36"/>
  <c r="AB381" i="36"/>
  <c r="H381" i="36"/>
  <c r="J381" i="36"/>
  <c r="Z381" i="36"/>
  <c r="AP381" i="36"/>
  <c r="T381" i="36"/>
  <c r="AF381" i="36"/>
  <c r="AR381" i="36"/>
  <c r="L351" i="36"/>
  <c r="AB351" i="36"/>
  <c r="AR351" i="36"/>
  <c r="N351" i="36"/>
  <c r="AD351" i="36"/>
  <c r="AT351" i="36"/>
  <c r="P351" i="36"/>
  <c r="AF351" i="36"/>
  <c r="AV351" i="36"/>
  <c r="R351" i="36"/>
  <c r="AH351" i="36"/>
  <c r="AX351" i="36"/>
  <c r="T351" i="36"/>
  <c r="AJ351" i="36"/>
  <c r="AZ351" i="36"/>
  <c r="V351" i="36"/>
  <c r="AL351" i="36"/>
  <c r="BB351" i="36"/>
  <c r="BC351" i="36" s="1"/>
  <c r="X351" i="36"/>
  <c r="AN351" i="36"/>
  <c r="J351" i="36"/>
  <c r="Z351" i="36"/>
  <c r="AP351" i="36"/>
  <c r="H351" i="36"/>
  <c r="L319" i="36"/>
  <c r="AB319" i="36"/>
  <c r="AR319" i="36"/>
  <c r="N319" i="36"/>
  <c r="AD319" i="36"/>
  <c r="AT319" i="36"/>
  <c r="P319" i="36"/>
  <c r="AF319" i="36"/>
  <c r="AV319" i="36"/>
  <c r="R319" i="36"/>
  <c r="AH319" i="36"/>
  <c r="AX319" i="36"/>
  <c r="T319" i="36"/>
  <c r="AJ319" i="36"/>
  <c r="AZ319" i="36"/>
  <c r="V319" i="36"/>
  <c r="AL319" i="36"/>
  <c r="BB319" i="36"/>
  <c r="BC319" i="36" s="1"/>
  <c r="X319" i="36"/>
  <c r="AN319" i="36"/>
  <c r="J319" i="36"/>
  <c r="Z319" i="36"/>
  <c r="AP319" i="36"/>
  <c r="H319" i="36"/>
  <c r="J17" i="36"/>
  <c r="V17" i="36"/>
  <c r="AH17" i="36"/>
  <c r="AV17" i="36"/>
  <c r="AZ17" i="36"/>
  <c r="L17" i="36"/>
  <c r="AR17" i="36"/>
  <c r="P17" i="36"/>
  <c r="P295" i="36"/>
  <c r="AF295" i="36"/>
  <c r="AV295" i="36"/>
  <c r="R295" i="36"/>
  <c r="AH295" i="36"/>
  <c r="AX295" i="36"/>
  <c r="T295" i="36"/>
  <c r="AJ295" i="36"/>
  <c r="AZ295" i="36"/>
  <c r="V295" i="36"/>
  <c r="AL295" i="36"/>
  <c r="BB295" i="36"/>
  <c r="BC295" i="36" s="1"/>
  <c r="X295" i="36"/>
  <c r="AN295" i="36"/>
  <c r="J295" i="36"/>
  <c r="Z295" i="36"/>
  <c r="AP295" i="36"/>
  <c r="H295" i="36"/>
  <c r="L295" i="36"/>
  <c r="AB295" i="36"/>
  <c r="AR295" i="36"/>
  <c r="N295" i="36"/>
  <c r="AD295" i="36"/>
  <c r="AT295" i="36"/>
  <c r="R1452" i="36"/>
  <c r="AH1452" i="36"/>
  <c r="AX1452" i="36"/>
  <c r="T1452" i="36"/>
  <c r="AJ1452" i="36"/>
  <c r="AZ1452" i="36"/>
  <c r="V1452" i="36"/>
  <c r="AL1452" i="36"/>
  <c r="BB1452" i="36"/>
  <c r="BC1452" i="36" s="1"/>
  <c r="X1452" i="36"/>
  <c r="AN1452" i="36"/>
  <c r="H1452" i="36"/>
  <c r="J1452" i="36"/>
  <c r="Z1452" i="36"/>
  <c r="AP1452" i="36"/>
  <c r="L1452" i="36"/>
  <c r="AB1452" i="36"/>
  <c r="AR1452" i="36"/>
  <c r="N1452" i="36"/>
  <c r="AD1452" i="36"/>
  <c r="AT1452" i="36"/>
  <c r="P1452" i="36"/>
  <c r="AF1452" i="36"/>
  <c r="AV1452" i="36"/>
  <c r="J974" i="36"/>
  <c r="AB974" i="36"/>
  <c r="AD974" i="36"/>
  <c r="X974" i="36"/>
  <c r="L974" i="36"/>
  <c r="AT974" i="36"/>
  <c r="Z974" i="36"/>
  <c r="AX974" i="36"/>
  <c r="AZ974" i="36"/>
  <c r="BB974" i="36"/>
  <c r="BC974" i="36" s="1"/>
  <c r="P974" i="36"/>
  <c r="H974" i="36"/>
  <c r="AN974" i="36"/>
  <c r="R974" i="36"/>
  <c r="T974" i="36"/>
  <c r="V974" i="36"/>
  <c r="AJ974" i="36"/>
  <c r="N974" i="36"/>
  <c r="AL974" i="36"/>
  <c r="AF974" i="36"/>
  <c r="AP974" i="36"/>
  <c r="AR974" i="36"/>
  <c r="AH974" i="36"/>
  <c r="AV974" i="36"/>
  <c r="AJ934" i="36"/>
  <c r="AL934" i="36"/>
  <c r="AD934" i="36"/>
  <c r="R934" i="36"/>
  <c r="AP934" i="36"/>
  <c r="X934" i="36"/>
  <c r="AV934" i="36"/>
  <c r="AN934" i="36"/>
  <c r="AF934" i="36"/>
  <c r="AR934" i="36"/>
  <c r="AT934" i="36"/>
  <c r="P934" i="36"/>
  <c r="AZ934" i="36"/>
  <c r="BB934" i="36"/>
  <c r="BC934" i="36" s="1"/>
  <c r="L934" i="36"/>
  <c r="N934" i="36"/>
  <c r="AB934" i="36"/>
  <c r="T934" i="36"/>
  <c r="V934" i="36"/>
  <c r="J934" i="36"/>
  <c r="AH934" i="36"/>
  <c r="Z934" i="36"/>
  <c r="AX934" i="36"/>
  <c r="H934" i="36"/>
  <c r="AZ902" i="36"/>
  <c r="P902" i="36"/>
  <c r="AX902" i="36"/>
  <c r="AT902" i="36"/>
  <c r="H902" i="36"/>
  <c r="L902" i="36"/>
  <c r="J902" i="36"/>
  <c r="R902" i="36"/>
  <c r="AH902" i="36"/>
  <c r="AV902" i="36"/>
  <c r="AL902" i="36"/>
  <c r="V902" i="36"/>
  <c r="AR902" i="36"/>
  <c r="AB902" i="36"/>
  <c r="X902" i="36"/>
  <c r="Z902" i="36"/>
  <c r="N902" i="36"/>
  <c r="AN902" i="36"/>
  <c r="T902" i="36"/>
  <c r="AJ902" i="36"/>
  <c r="BB902" i="36"/>
  <c r="BC902" i="36" s="1"/>
  <c r="AD902" i="36"/>
  <c r="AP902" i="36"/>
  <c r="AF902" i="36"/>
  <c r="V880" i="36"/>
  <c r="AR880" i="36"/>
  <c r="AP880" i="36"/>
  <c r="N880" i="36"/>
  <c r="AD880" i="36"/>
  <c r="BB880" i="36"/>
  <c r="BC880" i="36" s="1"/>
  <c r="AL880" i="36"/>
  <c r="AB880" i="36"/>
  <c r="P880" i="36"/>
  <c r="X880" i="36"/>
  <c r="AN880" i="36"/>
  <c r="R880" i="36"/>
  <c r="AH880" i="36"/>
  <c r="T880" i="36"/>
  <c r="AV880" i="36"/>
  <c r="AJ880" i="36"/>
  <c r="AT880" i="36"/>
  <c r="J880" i="36"/>
  <c r="AX880" i="36"/>
  <c r="Z880" i="36"/>
  <c r="AF880" i="36"/>
  <c r="AZ880" i="36"/>
  <c r="L880" i="36"/>
  <c r="H880" i="36"/>
  <c r="V856" i="36"/>
  <c r="AH856" i="36"/>
  <c r="AD856" i="36"/>
  <c r="J856" i="36"/>
  <c r="T856" i="36"/>
  <c r="AB856" i="36"/>
  <c r="H856" i="36"/>
  <c r="AL856" i="36"/>
  <c r="AX856" i="36"/>
  <c r="AT856" i="36"/>
  <c r="P856" i="36"/>
  <c r="AR856" i="36"/>
  <c r="L856" i="36"/>
  <c r="BB856" i="36"/>
  <c r="BC856" i="36" s="1"/>
  <c r="Z856" i="36"/>
  <c r="AV856" i="36"/>
  <c r="AF856" i="36"/>
  <c r="X856" i="36"/>
  <c r="R856" i="36"/>
  <c r="N856" i="36"/>
  <c r="AP856" i="36"/>
  <c r="AJ856" i="36"/>
  <c r="AN856" i="36"/>
  <c r="AZ856" i="36"/>
  <c r="AH1585" i="36"/>
  <c r="AZ1585" i="36"/>
  <c r="T1585" i="36"/>
  <c r="J1581" i="36"/>
  <c r="AZ1581" i="36"/>
  <c r="H1580" i="36"/>
  <c r="AL1577" i="36"/>
  <c r="AZ1575" i="36"/>
  <c r="Z1575" i="36"/>
  <c r="J1575" i="36"/>
  <c r="H1572" i="36"/>
  <c r="AB1571" i="36"/>
  <c r="Z1571" i="36"/>
  <c r="J1561" i="36"/>
  <c r="AJ1561" i="36"/>
  <c r="AH1560" i="36"/>
  <c r="AN1560" i="36"/>
  <c r="X1560" i="36"/>
  <c r="H1556" i="36"/>
  <c r="AB1555" i="36"/>
  <c r="AZ1551" i="36"/>
  <c r="Z1551" i="36"/>
  <c r="J1551" i="36"/>
  <c r="AP1549" i="36"/>
  <c r="R1549" i="36"/>
  <c r="AJ1549" i="36"/>
  <c r="AL1545" i="36"/>
  <c r="AJ1545" i="36"/>
  <c r="AH1544" i="36"/>
  <c r="AV1542" i="36"/>
  <c r="AD1542" i="36"/>
  <c r="Z1540" i="36"/>
  <c r="P1539" i="36"/>
  <c r="J1539" i="36"/>
  <c r="J1529" i="36"/>
  <c r="T1529" i="36"/>
  <c r="Z1523" i="36"/>
  <c r="AT1750" i="36"/>
  <c r="R1750" i="36"/>
  <c r="AR1750" i="36"/>
  <c r="H1750" i="36"/>
  <c r="AF1750" i="36"/>
  <c r="J1750" i="36"/>
  <c r="AP1750" i="36"/>
  <c r="AX1750" i="36"/>
  <c r="L1750" i="36"/>
  <c r="P1750" i="36"/>
  <c r="AV1750" i="36"/>
  <c r="N1750" i="36"/>
  <c r="V1750" i="36"/>
  <c r="BB1750" i="36"/>
  <c r="BC1750" i="36" s="1"/>
  <c r="AL1750" i="36"/>
  <c r="AN1750" i="36"/>
  <c r="AB1750" i="36"/>
  <c r="T1750" i="36"/>
  <c r="AD1750" i="36"/>
  <c r="AH1750" i="36"/>
  <c r="Z1750" i="36"/>
  <c r="X1750" i="36"/>
  <c r="AZ1750" i="36"/>
  <c r="AJ1750" i="36"/>
  <c r="AD1742" i="36"/>
  <c r="AP1742" i="36"/>
  <c r="BB1742" i="36"/>
  <c r="AF1742" i="36"/>
  <c r="H1742" i="36"/>
  <c r="L1742" i="36"/>
  <c r="AT1742" i="36"/>
  <c r="AL1742" i="36"/>
  <c r="R1742" i="36"/>
  <c r="X1742" i="36"/>
  <c r="AR1742" i="36"/>
  <c r="AB1742" i="36"/>
  <c r="J1742" i="36"/>
  <c r="AH1742" i="36"/>
  <c r="BC1742" i="36"/>
  <c r="P1742" i="36"/>
  <c r="AN1742" i="36"/>
  <c r="AV1742" i="36"/>
  <c r="N1742" i="36"/>
  <c r="Z1742" i="36"/>
  <c r="V1742" i="36"/>
  <c r="AX1742" i="36"/>
  <c r="AZ1742" i="36"/>
  <c r="AJ1742" i="36"/>
  <c r="T1742" i="36"/>
  <c r="N1734" i="36"/>
  <c r="Z1734" i="36"/>
  <c r="BB1734" i="36"/>
  <c r="AH1734" i="36"/>
  <c r="AR1734" i="36"/>
  <c r="AB1734" i="36"/>
  <c r="T1734" i="36"/>
  <c r="AD1734" i="36"/>
  <c r="AP1734" i="36"/>
  <c r="AX1734" i="36"/>
  <c r="AN1734" i="36"/>
  <c r="P1734" i="36"/>
  <c r="AJ1734" i="36"/>
  <c r="AT1734" i="36"/>
  <c r="V1734" i="36"/>
  <c r="R1734" i="36"/>
  <c r="AF1734" i="36"/>
  <c r="AZ1734" i="36"/>
  <c r="L1734" i="36"/>
  <c r="J1734" i="36"/>
  <c r="AL1734" i="36"/>
  <c r="BC1734" i="36"/>
  <c r="X1734" i="36"/>
  <c r="H1734" i="36"/>
  <c r="AV1734" i="36"/>
  <c r="N1726" i="36"/>
  <c r="AX1726" i="36"/>
  <c r="AD1726" i="36"/>
  <c r="AN1726" i="36"/>
  <c r="L1726" i="36"/>
  <c r="T1726" i="36"/>
  <c r="V1726" i="36"/>
  <c r="Z1726" i="36"/>
  <c r="AH1726" i="36"/>
  <c r="R1726" i="36"/>
  <c r="AB1726" i="36"/>
  <c r="H1726" i="36"/>
  <c r="AR1726" i="36"/>
  <c r="AL1726" i="36"/>
  <c r="AT1726" i="36"/>
  <c r="AV1726" i="36"/>
  <c r="AZ1726" i="36"/>
  <c r="X1726" i="36"/>
  <c r="BB1726" i="36"/>
  <c r="BC1726" i="36" s="1"/>
  <c r="J1726" i="36"/>
  <c r="AP1726" i="36"/>
  <c r="AJ1726" i="36"/>
  <c r="P1726" i="36"/>
  <c r="AF1726" i="36"/>
  <c r="AX1718" i="36"/>
  <c r="AL1718" i="36"/>
  <c r="AD1718" i="36"/>
  <c r="AZ1718" i="36"/>
  <c r="H1718" i="36"/>
  <c r="X1718" i="36"/>
  <c r="J1718" i="36"/>
  <c r="BB1718" i="36"/>
  <c r="BC1718" i="36" s="1"/>
  <c r="AJ1718" i="36"/>
  <c r="L1718" i="36"/>
  <c r="AV1718" i="36"/>
  <c r="R1718" i="36"/>
  <c r="N1718" i="36"/>
  <c r="V1718" i="36"/>
  <c r="AP1718" i="36"/>
  <c r="AB1718" i="36"/>
  <c r="P1718" i="36"/>
  <c r="AF1718" i="36"/>
  <c r="AH1718" i="36"/>
  <c r="Z1718" i="36"/>
  <c r="AT1718" i="36"/>
  <c r="T1718" i="36"/>
  <c r="AN1718" i="36"/>
  <c r="AR1718" i="36"/>
  <c r="X1710" i="36"/>
  <c r="AN1710" i="36"/>
  <c r="J1710" i="36"/>
  <c r="Z1710" i="36"/>
  <c r="AP1710" i="36"/>
  <c r="H1710" i="36"/>
  <c r="L1710" i="36"/>
  <c r="AB1710" i="36"/>
  <c r="AR1710" i="36"/>
  <c r="N1710" i="36"/>
  <c r="AD1710" i="36"/>
  <c r="AT1710" i="36"/>
  <c r="P1710" i="36"/>
  <c r="AF1710" i="36"/>
  <c r="AV1710" i="36"/>
  <c r="R1710" i="36"/>
  <c r="AH1710" i="36"/>
  <c r="AX1710" i="36"/>
  <c r="T1710" i="36"/>
  <c r="AJ1710" i="36"/>
  <c r="AZ1710" i="36"/>
  <c r="V1710" i="36"/>
  <c r="AL1710" i="36"/>
  <c r="BB1710" i="36"/>
  <c r="BC1710" i="36" s="1"/>
  <c r="X1702" i="36"/>
  <c r="AN1702" i="36"/>
  <c r="J1702" i="36"/>
  <c r="Z1702" i="36"/>
  <c r="AP1702" i="36"/>
  <c r="H1702" i="36"/>
  <c r="L1702" i="36"/>
  <c r="AB1702" i="36"/>
  <c r="AR1702" i="36"/>
  <c r="N1702" i="36"/>
  <c r="AD1702" i="36"/>
  <c r="AT1702" i="36"/>
  <c r="P1702" i="36"/>
  <c r="AF1702" i="36"/>
  <c r="AV1702" i="36"/>
  <c r="R1702" i="36"/>
  <c r="AH1702" i="36"/>
  <c r="AX1702" i="36"/>
  <c r="T1702" i="36"/>
  <c r="AJ1702" i="36"/>
  <c r="AZ1702" i="36"/>
  <c r="V1702" i="36"/>
  <c r="AL1702" i="36"/>
  <c r="BB1702" i="36"/>
  <c r="BC1702" i="36" s="1"/>
  <c r="X1694" i="36"/>
  <c r="AN1694" i="36"/>
  <c r="J1694" i="36"/>
  <c r="Z1694" i="36"/>
  <c r="AP1694" i="36"/>
  <c r="H1694" i="36"/>
  <c r="L1694" i="36"/>
  <c r="AB1694" i="36"/>
  <c r="AR1694" i="36"/>
  <c r="N1694" i="36"/>
  <c r="AD1694" i="36"/>
  <c r="AT1694" i="36"/>
  <c r="P1694" i="36"/>
  <c r="AF1694" i="36"/>
  <c r="AV1694" i="36"/>
  <c r="R1694" i="36"/>
  <c r="AH1694" i="36"/>
  <c r="AX1694" i="36"/>
  <c r="T1694" i="36"/>
  <c r="AJ1694" i="36"/>
  <c r="AZ1694" i="36"/>
  <c r="V1694" i="36"/>
  <c r="AL1694" i="36"/>
  <c r="BB1694" i="36"/>
  <c r="BC1694" i="36" s="1"/>
  <c r="P1686" i="36"/>
  <c r="AF1686" i="36"/>
  <c r="AV1686" i="36"/>
  <c r="AX1686" i="36"/>
  <c r="J1686" i="36"/>
  <c r="AL1686" i="36"/>
  <c r="T1686" i="36"/>
  <c r="AJ1686" i="36"/>
  <c r="AZ1686" i="36"/>
  <c r="N1686" i="36"/>
  <c r="Z1686" i="36"/>
  <c r="BB1686" i="36"/>
  <c r="BC1686" i="36" s="1"/>
  <c r="X1686" i="36"/>
  <c r="AN1686" i="36"/>
  <c r="R1686" i="36"/>
  <c r="AD1686" i="36"/>
  <c r="AP1686" i="36"/>
  <c r="H1686" i="36"/>
  <c r="L1686" i="36"/>
  <c r="AB1686" i="36"/>
  <c r="AR1686" i="36"/>
  <c r="AH1686" i="36"/>
  <c r="AT1686" i="36"/>
  <c r="V1686" i="36"/>
  <c r="R1678" i="36"/>
  <c r="AH1678" i="36"/>
  <c r="AX1678" i="36"/>
  <c r="T1678" i="36"/>
  <c r="AJ1678" i="36"/>
  <c r="AZ1678" i="36"/>
  <c r="V1678" i="36"/>
  <c r="AL1678" i="36"/>
  <c r="BB1678" i="36"/>
  <c r="BC1678" i="36" s="1"/>
  <c r="X1678" i="36"/>
  <c r="AN1678" i="36"/>
  <c r="J1678" i="36"/>
  <c r="Z1678" i="36"/>
  <c r="AP1678" i="36"/>
  <c r="L1678" i="36"/>
  <c r="AB1678" i="36"/>
  <c r="AR1678" i="36"/>
  <c r="H1678" i="36"/>
  <c r="N1678" i="36"/>
  <c r="AD1678" i="36"/>
  <c r="AT1678" i="36"/>
  <c r="P1678" i="36"/>
  <c r="AF1678" i="36"/>
  <c r="AV1678" i="36"/>
  <c r="J1743" i="36"/>
  <c r="P1743" i="36"/>
  <c r="L1743" i="36"/>
  <c r="AT1743" i="36"/>
  <c r="H1743" i="36"/>
  <c r="N1743" i="36"/>
  <c r="T1743" i="36"/>
  <c r="AF1743" i="36"/>
  <c r="AR1743" i="36"/>
  <c r="AD1743" i="36"/>
  <c r="AH1743" i="36"/>
  <c r="V1743" i="36"/>
  <c r="AJ1743" i="36"/>
  <c r="AV1743" i="36"/>
  <c r="AN1743" i="36"/>
  <c r="BB1743" i="36"/>
  <c r="BC1743" i="36" s="1"/>
  <c r="R1743" i="36"/>
  <c r="AX1743" i="36"/>
  <c r="AZ1743" i="36"/>
  <c r="X1743" i="36"/>
  <c r="AB1743" i="36"/>
  <c r="Z1743" i="36"/>
  <c r="AL1743" i="36"/>
  <c r="AP1743" i="36"/>
  <c r="AR1727" i="36"/>
  <c r="P1727" i="36"/>
  <c r="AJ1727" i="36"/>
  <c r="AX1727" i="36"/>
  <c r="AP1727" i="36"/>
  <c r="N1727" i="36"/>
  <c r="T1727" i="36"/>
  <c r="AN1727" i="36"/>
  <c r="X1727" i="36"/>
  <c r="H1727" i="36"/>
  <c r="AT1727" i="36"/>
  <c r="V1727" i="36"/>
  <c r="L1727" i="36"/>
  <c r="AF1727" i="36"/>
  <c r="AZ1727" i="36"/>
  <c r="AD1727" i="36"/>
  <c r="Z1727" i="36"/>
  <c r="R1727" i="36"/>
  <c r="AB1727" i="36"/>
  <c r="J1727" i="36"/>
  <c r="AV1727" i="36"/>
  <c r="AL1727" i="36"/>
  <c r="AH1727" i="36"/>
  <c r="BB1727" i="36"/>
  <c r="BC1727" i="36" s="1"/>
  <c r="X1711" i="36"/>
  <c r="AN1711" i="36"/>
  <c r="R1711" i="36"/>
  <c r="AD1711" i="36"/>
  <c r="AP1711" i="36"/>
  <c r="H1711" i="36"/>
  <c r="L1711" i="36"/>
  <c r="AB1711" i="36"/>
  <c r="AR1711" i="36"/>
  <c r="AH1711" i="36"/>
  <c r="AT1711" i="36"/>
  <c r="V1711" i="36"/>
  <c r="P1711" i="36"/>
  <c r="AF1711" i="36"/>
  <c r="AV1711" i="36"/>
  <c r="AX1711" i="36"/>
  <c r="J1711" i="36"/>
  <c r="AL1711" i="36"/>
  <c r="T1711" i="36"/>
  <c r="AJ1711" i="36"/>
  <c r="AZ1711" i="36"/>
  <c r="N1711" i="36"/>
  <c r="Z1711" i="36"/>
  <c r="BB1711" i="36"/>
  <c r="BC1711" i="36" s="1"/>
  <c r="X1695" i="36"/>
  <c r="AN1695" i="36"/>
  <c r="R1695" i="36"/>
  <c r="AD1695" i="36"/>
  <c r="AP1695" i="36"/>
  <c r="H1695" i="36"/>
  <c r="L1695" i="36"/>
  <c r="AB1695" i="36"/>
  <c r="AR1695" i="36"/>
  <c r="AH1695" i="36"/>
  <c r="AT1695" i="36"/>
  <c r="BB1695" i="36"/>
  <c r="BC1695" i="36" s="1"/>
  <c r="P1695" i="36"/>
  <c r="AF1695" i="36"/>
  <c r="AV1695" i="36"/>
  <c r="AX1695" i="36"/>
  <c r="J1695" i="36"/>
  <c r="V1695" i="36"/>
  <c r="T1695" i="36"/>
  <c r="AJ1695" i="36"/>
  <c r="AZ1695" i="36"/>
  <c r="N1695" i="36"/>
  <c r="Z1695" i="36"/>
  <c r="AL1695" i="36"/>
  <c r="P1679" i="36"/>
  <c r="AF1679" i="36"/>
  <c r="AV1679" i="36"/>
  <c r="R1679" i="36"/>
  <c r="AH1679" i="36"/>
  <c r="BB1679" i="36"/>
  <c r="BC1679" i="36" s="1"/>
  <c r="T1679" i="36"/>
  <c r="AJ1679" i="36"/>
  <c r="AZ1679" i="36"/>
  <c r="V1679" i="36"/>
  <c r="AL1679" i="36"/>
  <c r="AX1679" i="36"/>
  <c r="X1679" i="36"/>
  <c r="AN1679" i="36"/>
  <c r="J1679" i="36"/>
  <c r="Z1679" i="36"/>
  <c r="AT1679" i="36"/>
  <c r="H1679" i="36"/>
  <c r="L1679" i="36"/>
  <c r="AB1679" i="36"/>
  <c r="AR1679" i="36"/>
  <c r="N1679" i="36"/>
  <c r="AD1679" i="36"/>
  <c r="AP1679" i="36"/>
  <c r="L1665" i="36"/>
  <c r="Z1665" i="36"/>
  <c r="AP1665" i="36"/>
  <c r="N1665" i="36"/>
  <c r="AB1665" i="36"/>
  <c r="AJ1665" i="36"/>
  <c r="P1665" i="36"/>
  <c r="AD1665" i="36"/>
  <c r="AT1665" i="36"/>
  <c r="AF1665" i="36"/>
  <c r="AR1665" i="36"/>
  <c r="AZ1665" i="36"/>
  <c r="R1665" i="36"/>
  <c r="AH1665" i="36"/>
  <c r="AX1665" i="36"/>
  <c r="AV1665" i="36"/>
  <c r="X1665" i="36"/>
  <c r="T1665" i="36"/>
  <c r="V1665" i="36"/>
  <c r="AL1665" i="36"/>
  <c r="BB1665" i="36"/>
  <c r="BC1665" i="36" s="1"/>
  <c r="J1665" i="36"/>
  <c r="AN1665" i="36"/>
  <c r="H1665" i="36"/>
  <c r="L1657" i="36"/>
  <c r="AB1657" i="36"/>
  <c r="AR1657" i="36"/>
  <c r="N1657" i="36"/>
  <c r="AD1657" i="36"/>
  <c r="AT1657" i="36"/>
  <c r="P1657" i="36"/>
  <c r="AF1657" i="36"/>
  <c r="AV1657" i="36"/>
  <c r="R1657" i="36"/>
  <c r="AH1657" i="36"/>
  <c r="AX1657" i="36"/>
  <c r="T1657" i="36"/>
  <c r="AJ1657" i="36"/>
  <c r="AZ1657" i="36"/>
  <c r="V1657" i="36"/>
  <c r="AL1657" i="36"/>
  <c r="BB1657" i="36"/>
  <c r="BC1657" i="36" s="1"/>
  <c r="X1657" i="36"/>
  <c r="AN1657" i="36"/>
  <c r="J1657" i="36"/>
  <c r="Z1657" i="36"/>
  <c r="AP1657" i="36"/>
  <c r="H1657" i="36"/>
  <c r="L1649" i="36"/>
  <c r="AB1649" i="36"/>
  <c r="AR1649" i="36"/>
  <c r="N1649" i="36"/>
  <c r="AD1649" i="36"/>
  <c r="AT1649" i="36"/>
  <c r="P1649" i="36"/>
  <c r="AF1649" i="36"/>
  <c r="AV1649" i="36"/>
  <c r="R1649" i="36"/>
  <c r="AH1649" i="36"/>
  <c r="AX1649" i="36"/>
  <c r="T1649" i="36"/>
  <c r="AJ1649" i="36"/>
  <c r="AZ1649" i="36"/>
  <c r="V1649" i="36"/>
  <c r="AL1649" i="36"/>
  <c r="BB1649" i="36"/>
  <c r="BC1649" i="36" s="1"/>
  <c r="X1649" i="36"/>
  <c r="AN1649" i="36"/>
  <c r="J1649" i="36"/>
  <c r="Z1649" i="36"/>
  <c r="AP1649" i="36"/>
  <c r="H1649" i="36"/>
  <c r="T1641" i="36"/>
  <c r="AJ1641" i="36"/>
  <c r="AZ1641" i="36"/>
  <c r="V1641" i="36"/>
  <c r="AH1641" i="36"/>
  <c r="N1641" i="36"/>
  <c r="X1641" i="36"/>
  <c r="AN1641" i="36"/>
  <c r="J1641" i="36"/>
  <c r="AL1641" i="36"/>
  <c r="AX1641" i="36"/>
  <c r="H1641" i="36"/>
  <c r="L1641" i="36"/>
  <c r="AB1641" i="36"/>
  <c r="AR1641" i="36"/>
  <c r="Z1641" i="36"/>
  <c r="BB1641" i="36"/>
  <c r="BC1641" i="36" s="1"/>
  <c r="AD1641" i="36"/>
  <c r="P1641" i="36"/>
  <c r="AF1641" i="36"/>
  <c r="AV1641" i="36"/>
  <c r="AP1641" i="36"/>
  <c r="R1641" i="36"/>
  <c r="AT1641" i="36"/>
  <c r="T1633" i="36"/>
  <c r="AJ1633" i="36"/>
  <c r="AZ1633" i="36"/>
  <c r="V1633" i="36"/>
  <c r="AH1633" i="36"/>
  <c r="N1633" i="36"/>
  <c r="X1633" i="36"/>
  <c r="AN1633" i="36"/>
  <c r="J1633" i="36"/>
  <c r="AL1633" i="36"/>
  <c r="AX1633" i="36"/>
  <c r="H1633" i="36"/>
  <c r="L1633" i="36"/>
  <c r="AB1633" i="36"/>
  <c r="AR1633" i="36"/>
  <c r="Z1633" i="36"/>
  <c r="BB1633" i="36"/>
  <c r="BC1633" i="36" s="1"/>
  <c r="AD1633" i="36"/>
  <c r="P1633" i="36"/>
  <c r="AF1633" i="36"/>
  <c r="AV1633" i="36"/>
  <c r="AP1633" i="36"/>
  <c r="R1633" i="36"/>
  <c r="AT1633" i="36"/>
  <c r="T1625" i="36"/>
  <c r="AJ1625" i="36"/>
  <c r="AZ1625" i="36"/>
  <c r="N1625" i="36"/>
  <c r="Z1625" i="36"/>
  <c r="BB1625" i="36"/>
  <c r="BC1625" i="36" s="1"/>
  <c r="X1625" i="36"/>
  <c r="AN1625" i="36"/>
  <c r="R1625" i="36"/>
  <c r="AD1625" i="36"/>
  <c r="AP1625" i="36"/>
  <c r="H1625" i="36"/>
  <c r="L1625" i="36"/>
  <c r="AB1625" i="36"/>
  <c r="AR1625" i="36"/>
  <c r="AH1625" i="36"/>
  <c r="AT1625" i="36"/>
  <c r="V1625" i="36"/>
  <c r="P1625" i="36"/>
  <c r="AF1625" i="36"/>
  <c r="AV1625" i="36"/>
  <c r="AX1625" i="36"/>
  <c r="J1625" i="36"/>
  <c r="AL1625" i="36"/>
  <c r="T1617" i="36"/>
  <c r="AJ1617" i="36"/>
  <c r="AZ1617" i="36"/>
  <c r="V1617" i="36"/>
  <c r="AL1617" i="36"/>
  <c r="BB1617" i="36"/>
  <c r="BC1617" i="36" s="1"/>
  <c r="X1617" i="36"/>
  <c r="AN1617" i="36"/>
  <c r="J1617" i="36"/>
  <c r="Z1617" i="36"/>
  <c r="AP1617" i="36"/>
  <c r="H1617" i="36"/>
  <c r="L1617" i="36"/>
  <c r="AB1617" i="36"/>
  <c r="AR1617" i="36"/>
  <c r="N1617" i="36"/>
  <c r="AD1617" i="36"/>
  <c r="AT1617" i="36"/>
  <c r="P1617" i="36"/>
  <c r="AF1617" i="36"/>
  <c r="AV1617" i="36"/>
  <c r="R1617" i="36"/>
  <c r="AH1617" i="36"/>
  <c r="AX1617" i="36"/>
  <c r="R1609" i="36"/>
  <c r="AH1609" i="36"/>
  <c r="AX1609" i="36"/>
  <c r="AV1609" i="36"/>
  <c r="X1609" i="36"/>
  <c r="AZ1609" i="36"/>
  <c r="V1609" i="36"/>
  <c r="AL1609" i="36"/>
  <c r="BB1609" i="36"/>
  <c r="BC1609" i="36" s="1"/>
  <c r="L1609" i="36"/>
  <c r="AN1609" i="36"/>
  <c r="H1609" i="36"/>
  <c r="J1609" i="36"/>
  <c r="Z1609" i="36"/>
  <c r="AP1609" i="36"/>
  <c r="P1609" i="36"/>
  <c r="AB1609" i="36"/>
  <c r="T1609" i="36"/>
  <c r="N1609" i="36"/>
  <c r="AD1609" i="36"/>
  <c r="AT1609" i="36"/>
  <c r="AF1609" i="36"/>
  <c r="AR1609" i="36"/>
  <c r="AJ1609" i="36"/>
  <c r="J1601" i="36"/>
  <c r="L1601" i="36"/>
  <c r="AN1601" i="36"/>
  <c r="N1601" i="36"/>
  <c r="AX1601" i="36"/>
  <c r="V1601" i="36"/>
  <c r="T1601" i="36"/>
  <c r="AB1601" i="36"/>
  <c r="X1601" i="36"/>
  <c r="R1601" i="36"/>
  <c r="AP1601" i="36"/>
  <c r="AT1601" i="36"/>
  <c r="AJ1601" i="36"/>
  <c r="AR1601" i="36"/>
  <c r="AV1601" i="36"/>
  <c r="AL1601" i="36"/>
  <c r="H1601" i="36"/>
  <c r="AH1601" i="36"/>
  <c r="AZ1601" i="36"/>
  <c r="AF1601" i="36"/>
  <c r="P1601" i="36"/>
  <c r="BB1601" i="36"/>
  <c r="BC1601" i="36" s="1"/>
  <c r="AD1601" i="36"/>
  <c r="Z1601" i="36"/>
  <c r="J1753" i="36"/>
  <c r="Z1753" i="36"/>
  <c r="AP1753" i="36"/>
  <c r="T1753" i="36"/>
  <c r="AF1753" i="36"/>
  <c r="AR1753" i="36"/>
  <c r="N1753" i="36"/>
  <c r="AD1753" i="36"/>
  <c r="AT1753" i="36"/>
  <c r="AJ1753" i="36"/>
  <c r="AV1753" i="36"/>
  <c r="X1753" i="36"/>
  <c r="R1753" i="36"/>
  <c r="AH1753" i="36"/>
  <c r="AX1753" i="36"/>
  <c r="AZ1753" i="36"/>
  <c r="L1753" i="36"/>
  <c r="AN1753" i="36"/>
  <c r="V1753" i="36"/>
  <c r="AL1753" i="36"/>
  <c r="BB1753" i="36"/>
  <c r="BC1753" i="36" s="1"/>
  <c r="P1753" i="36"/>
  <c r="AB1753" i="36"/>
  <c r="H1753" i="36"/>
  <c r="N1737" i="36"/>
  <c r="AD1737" i="36"/>
  <c r="AT1737" i="36"/>
  <c r="P1737" i="36"/>
  <c r="AF1737" i="36"/>
  <c r="AV1737" i="36"/>
  <c r="R1737" i="36"/>
  <c r="AH1737" i="36"/>
  <c r="AX1737" i="36"/>
  <c r="T1737" i="36"/>
  <c r="AJ1737" i="36"/>
  <c r="AZ1737" i="36"/>
  <c r="V1737" i="36"/>
  <c r="AL1737" i="36"/>
  <c r="BB1737" i="36"/>
  <c r="BC1737" i="36" s="1"/>
  <c r="X1737" i="36"/>
  <c r="AN1737" i="36"/>
  <c r="H1737" i="36"/>
  <c r="J1737" i="36"/>
  <c r="Z1737" i="36"/>
  <c r="AP1737" i="36"/>
  <c r="L1737" i="36"/>
  <c r="AB1737" i="36"/>
  <c r="AR1737" i="36"/>
  <c r="V1721" i="36"/>
  <c r="AL1721" i="36"/>
  <c r="BB1721" i="36"/>
  <c r="BC1721" i="36" s="1"/>
  <c r="P1721" i="36"/>
  <c r="AB1721" i="36"/>
  <c r="H1721" i="36"/>
  <c r="J1721" i="36"/>
  <c r="Z1721" i="36"/>
  <c r="AP1721" i="36"/>
  <c r="T1721" i="36"/>
  <c r="AF1721" i="36"/>
  <c r="AR1721" i="36"/>
  <c r="N1721" i="36"/>
  <c r="AD1721" i="36"/>
  <c r="AT1721" i="36"/>
  <c r="AJ1721" i="36"/>
  <c r="AV1721" i="36"/>
  <c r="X1721" i="36"/>
  <c r="R1721" i="36"/>
  <c r="AH1721" i="36"/>
  <c r="AX1721" i="36"/>
  <c r="AZ1721" i="36"/>
  <c r="L1721" i="36"/>
  <c r="AN1721" i="36"/>
  <c r="R1705" i="36"/>
  <c r="AH1705" i="36"/>
  <c r="AX1705" i="36"/>
  <c r="AV1705" i="36"/>
  <c r="X1705" i="36"/>
  <c r="T1705" i="36"/>
  <c r="V1705" i="36"/>
  <c r="AL1705" i="36"/>
  <c r="BB1705" i="36"/>
  <c r="BC1705" i="36" s="1"/>
  <c r="L1705" i="36"/>
  <c r="AN1705" i="36"/>
  <c r="H1705" i="36"/>
  <c r="J1705" i="36"/>
  <c r="Z1705" i="36"/>
  <c r="AP1705" i="36"/>
  <c r="P1705" i="36"/>
  <c r="AB1705" i="36"/>
  <c r="AJ1705" i="36"/>
  <c r="N1705" i="36"/>
  <c r="AD1705" i="36"/>
  <c r="AT1705" i="36"/>
  <c r="AF1705" i="36"/>
  <c r="AR1705" i="36"/>
  <c r="AZ1705" i="36"/>
  <c r="V1689" i="36"/>
  <c r="AL1689" i="36"/>
  <c r="BB1689" i="36"/>
  <c r="BC1689" i="36" s="1"/>
  <c r="X1689" i="36"/>
  <c r="AN1689" i="36"/>
  <c r="H1689" i="36"/>
  <c r="J1689" i="36"/>
  <c r="Z1689" i="36"/>
  <c r="AP1689" i="36"/>
  <c r="L1689" i="36"/>
  <c r="AB1689" i="36"/>
  <c r="AR1689" i="36"/>
  <c r="N1689" i="36"/>
  <c r="AD1689" i="36"/>
  <c r="AT1689" i="36"/>
  <c r="P1689" i="36"/>
  <c r="AF1689" i="36"/>
  <c r="AV1689" i="36"/>
  <c r="R1689" i="36"/>
  <c r="AH1689" i="36"/>
  <c r="AX1689" i="36"/>
  <c r="T1689" i="36"/>
  <c r="AJ1689" i="36"/>
  <c r="AZ1689" i="36"/>
  <c r="R1755" i="36"/>
  <c r="AH1755" i="36"/>
  <c r="AX1755" i="36"/>
  <c r="T1755" i="36"/>
  <c r="AJ1755" i="36"/>
  <c r="AZ1755" i="36"/>
  <c r="V1755" i="36"/>
  <c r="AL1755" i="36"/>
  <c r="BB1755" i="36"/>
  <c r="BC1755" i="36" s="1"/>
  <c r="X1755" i="36"/>
  <c r="AN1755" i="36"/>
  <c r="H1755" i="36"/>
  <c r="J1755" i="36"/>
  <c r="Z1755" i="36"/>
  <c r="AP1755" i="36"/>
  <c r="L1755" i="36"/>
  <c r="AB1755" i="36"/>
  <c r="AR1755" i="36"/>
  <c r="N1755" i="36"/>
  <c r="AD1755" i="36"/>
  <c r="AT1755" i="36"/>
  <c r="P1755" i="36"/>
  <c r="AF1755" i="36"/>
  <c r="AV1755" i="36"/>
  <c r="X1739" i="36"/>
  <c r="AN1739" i="36"/>
  <c r="R1739" i="36"/>
  <c r="AD1739" i="36"/>
  <c r="AP1739" i="36"/>
  <c r="H1739" i="36"/>
  <c r="L1739" i="36"/>
  <c r="AB1739" i="36"/>
  <c r="AR1739" i="36"/>
  <c r="AH1739" i="36"/>
  <c r="AT1739" i="36"/>
  <c r="V1739" i="36"/>
  <c r="P1739" i="36"/>
  <c r="AF1739" i="36"/>
  <c r="AV1739" i="36"/>
  <c r="AX1739" i="36"/>
  <c r="J1739" i="36"/>
  <c r="AL1739" i="36"/>
  <c r="T1739" i="36"/>
  <c r="AJ1739" i="36"/>
  <c r="AZ1739" i="36"/>
  <c r="N1739" i="36"/>
  <c r="Z1739" i="36"/>
  <c r="BB1739" i="36"/>
  <c r="BC1739" i="36" s="1"/>
  <c r="N1723" i="36"/>
  <c r="AD1723" i="36"/>
  <c r="AT1723" i="36"/>
  <c r="AJ1723" i="36"/>
  <c r="AV1723" i="36"/>
  <c r="X1723" i="36"/>
  <c r="R1723" i="36"/>
  <c r="AH1723" i="36"/>
  <c r="AX1723" i="36"/>
  <c r="AZ1723" i="36"/>
  <c r="L1723" i="36"/>
  <c r="AN1723" i="36"/>
  <c r="V1723" i="36"/>
  <c r="AL1723" i="36"/>
  <c r="BB1723" i="36"/>
  <c r="BC1723" i="36" s="1"/>
  <c r="P1723" i="36"/>
  <c r="AB1723" i="36"/>
  <c r="H1723" i="36"/>
  <c r="J1723" i="36"/>
  <c r="Z1723" i="36"/>
  <c r="AP1723" i="36"/>
  <c r="T1723" i="36"/>
  <c r="AF1723" i="36"/>
  <c r="AR1723" i="36"/>
  <c r="P1707" i="36"/>
  <c r="AF1707" i="36"/>
  <c r="AV1707" i="36"/>
  <c r="BB1707" i="36"/>
  <c r="BC1707" i="36" s="1"/>
  <c r="N1707" i="36"/>
  <c r="Z1707" i="36"/>
  <c r="T1707" i="36"/>
  <c r="AJ1707" i="36"/>
  <c r="AZ1707" i="36"/>
  <c r="R1707" i="36"/>
  <c r="AD1707" i="36"/>
  <c r="AP1707" i="36"/>
  <c r="X1707" i="36"/>
  <c r="AN1707" i="36"/>
  <c r="V1707" i="36"/>
  <c r="AH1707" i="36"/>
  <c r="AT1707" i="36"/>
  <c r="H1707" i="36"/>
  <c r="L1707" i="36"/>
  <c r="AB1707" i="36"/>
  <c r="AR1707" i="36"/>
  <c r="AL1707" i="36"/>
  <c r="AX1707" i="36"/>
  <c r="J1707" i="36"/>
  <c r="P1691" i="36"/>
  <c r="AF1691" i="36"/>
  <c r="AV1691" i="36"/>
  <c r="BB1691" i="36"/>
  <c r="BC1691" i="36" s="1"/>
  <c r="N1691" i="36"/>
  <c r="J1691" i="36"/>
  <c r="T1691" i="36"/>
  <c r="AJ1691" i="36"/>
  <c r="AZ1691" i="36"/>
  <c r="R1691" i="36"/>
  <c r="AD1691" i="36"/>
  <c r="Z1691" i="36"/>
  <c r="X1691" i="36"/>
  <c r="AN1691" i="36"/>
  <c r="V1691" i="36"/>
  <c r="AH1691" i="36"/>
  <c r="AT1691" i="36"/>
  <c r="H1691" i="36"/>
  <c r="L1691" i="36"/>
  <c r="AB1691" i="36"/>
  <c r="AR1691" i="36"/>
  <c r="AL1691" i="36"/>
  <c r="AX1691" i="36"/>
  <c r="AP1691" i="36"/>
  <c r="N1675" i="36"/>
  <c r="AD1675" i="36"/>
  <c r="AT1675" i="36"/>
  <c r="P1675" i="36"/>
  <c r="AF1675" i="36"/>
  <c r="AV1675" i="36"/>
  <c r="R1675" i="36"/>
  <c r="AH1675" i="36"/>
  <c r="AX1675" i="36"/>
  <c r="T1675" i="36"/>
  <c r="AJ1675" i="36"/>
  <c r="AZ1675" i="36"/>
  <c r="V1675" i="36"/>
  <c r="AL1675" i="36"/>
  <c r="BB1675" i="36"/>
  <c r="BC1675" i="36" s="1"/>
  <c r="X1675" i="36"/>
  <c r="AN1675" i="36"/>
  <c r="H1675" i="36"/>
  <c r="J1675" i="36"/>
  <c r="Z1675" i="36"/>
  <c r="AP1675" i="36"/>
  <c r="L1675" i="36"/>
  <c r="AB1675" i="36"/>
  <c r="AR1675" i="36"/>
  <c r="V1670" i="36"/>
  <c r="AL1670" i="36"/>
  <c r="BB1670" i="36"/>
  <c r="BC1670" i="36" s="1"/>
  <c r="X1670" i="36"/>
  <c r="AN1670" i="36"/>
  <c r="J1670" i="36"/>
  <c r="Z1670" i="36"/>
  <c r="AP1670" i="36"/>
  <c r="L1670" i="36"/>
  <c r="AB1670" i="36"/>
  <c r="AR1670" i="36"/>
  <c r="H1670" i="36"/>
  <c r="N1670" i="36"/>
  <c r="AD1670" i="36"/>
  <c r="AT1670" i="36"/>
  <c r="P1670" i="36"/>
  <c r="AF1670" i="36"/>
  <c r="AV1670" i="36"/>
  <c r="R1670" i="36"/>
  <c r="AH1670" i="36"/>
  <c r="AX1670" i="36"/>
  <c r="T1670" i="36"/>
  <c r="AJ1670" i="36"/>
  <c r="AZ1670" i="36"/>
  <c r="X1662" i="36"/>
  <c r="AN1662" i="36"/>
  <c r="J1662" i="36"/>
  <c r="Z1662" i="36"/>
  <c r="AP1662" i="36"/>
  <c r="L1662" i="36"/>
  <c r="AB1662" i="36"/>
  <c r="AR1662" i="36"/>
  <c r="N1662" i="36"/>
  <c r="AD1662" i="36"/>
  <c r="AT1662" i="36"/>
  <c r="H1662" i="36"/>
  <c r="P1662" i="36"/>
  <c r="AF1662" i="36"/>
  <c r="AV1662" i="36"/>
  <c r="R1662" i="36"/>
  <c r="AH1662" i="36"/>
  <c r="AX1662" i="36"/>
  <c r="T1662" i="36"/>
  <c r="AJ1662" i="36"/>
  <c r="AZ1662" i="36"/>
  <c r="V1662" i="36"/>
  <c r="AL1662" i="36"/>
  <c r="BB1662" i="36"/>
  <c r="BC1662" i="36" s="1"/>
  <c r="R1654" i="36"/>
  <c r="AH1654" i="36"/>
  <c r="AX1654" i="36"/>
  <c r="AZ1654" i="36"/>
  <c r="L1654" i="36"/>
  <c r="AN1654" i="36"/>
  <c r="V1654" i="36"/>
  <c r="AL1654" i="36"/>
  <c r="BB1654" i="36"/>
  <c r="BC1654" i="36" s="1"/>
  <c r="P1654" i="36"/>
  <c r="AB1654" i="36"/>
  <c r="H1654" i="36"/>
  <c r="J1654" i="36"/>
  <c r="Z1654" i="36"/>
  <c r="AP1654" i="36"/>
  <c r="T1654" i="36"/>
  <c r="AF1654" i="36"/>
  <c r="AR1654" i="36"/>
  <c r="N1654" i="36"/>
  <c r="AD1654" i="36"/>
  <c r="AT1654" i="36"/>
  <c r="AJ1654" i="36"/>
  <c r="AV1654" i="36"/>
  <c r="X1654" i="36"/>
  <c r="R1646" i="36"/>
  <c r="AH1646" i="36"/>
  <c r="AX1646" i="36"/>
  <c r="T1646" i="36"/>
  <c r="AJ1646" i="36"/>
  <c r="AZ1646" i="36"/>
  <c r="V1646" i="36"/>
  <c r="AL1646" i="36"/>
  <c r="BB1646" i="36"/>
  <c r="BC1646" i="36" s="1"/>
  <c r="X1646" i="36"/>
  <c r="AN1646" i="36"/>
  <c r="H1646" i="36"/>
  <c r="J1646" i="36"/>
  <c r="Z1646" i="36"/>
  <c r="AP1646" i="36"/>
  <c r="L1646" i="36"/>
  <c r="AB1646" i="36"/>
  <c r="AR1646" i="36"/>
  <c r="N1646" i="36"/>
  <c r="AD1646" i="36"/>
  <c r="AT1646" i="36"/>
  <c r="P1646" i="36"/>
  <c r="AF1646" i="36"/>
  <c r="AV1646" i="36"/>
  <c r="X1638" i="36"/>
  <c r="AN1638" i="36"/>
  <c r="J1638" i="36"/>
  <c r="AL1638" i="36"/>
  <c r="AX1638" i="36"/>
  <c r="H1638" i="36"/>
  <c r="L1638" i="36"/>
  <c r="AB1638" i="36"/>
  <c r="AR1638" i="36"/>
  <c r="Z1638" i="36"/>
  <c r="BB1638" i="36"/>
  <c r="BC1638" i="36" s="1"/>
  <c r="N1638" i="36"/>
  <c r="P1638" i="36"/>
  <c r="AF1638" i="36"/>
  <c r="AV1638" i="36"/>
  <c r="AP1638" i="36"/>
  <c r="R1638" i="36"/>
  <c r="AD1638" i="36"/>
  <c r="T1638" i="36"/>
  <c r="AJ1638" i="36"/>
  <c r="AZ1638" i="36"/>
  <c r="V1638" i="36"/>
  <c r="AH1638" i="36"/>
  <c r="AT1638" i="36"/>
  <c r="V1630" i="36"/>
  <c r="AL1630" i="36"/>
  <c r="BB1630" i="36"/>
  <c r="BC1630" i="36" s="1"/>
  <c r="X1630" i="36"/>
  <c r="AN1630" i="36"/>
  <c r="H1630" i="36"/>
  <c r="J1630" i="36"/>
  <c r="Z1630" i="36"/>
  <c r="AP1630" i="36"/>
  <c r="L1630" i="36"/>
  <c r="AB1630" i="36"/>
  <c r="AR1630" i="36"/>
  <c r="N1630" i="36"/>
  <c r="AD1630" i="36"/>
  <c r="AT1630" i="36"/>
  <c r="P1630" i="36"/>
  <c r="AF1630" i="36"/>
  <c r="AV1630" i="36"/>
  <c r="R1630" i="36"/>
  <c r="AH1630" i="36"/>
  <c r="AX1630" i="36"/>
  <c r="T1630" i="36"/>
  <c r="AJ1630" i="36"/>
  <c r="AZ1630" i="36"/>
  <c r="X1622" i="36"/>
  <c r="AN1622" i="36"/>
  <c r="V1622" i="36"/>
  <c r="AH1622" i="36"/>
  <c r="AT1622" i="36"/>
  <c r="H1622" i="36"/>
  <c r="L1622" i="36"/>
  <c r="AB1622" i="36"/>
  <c r="AR1622" i="36"/>
  <c r="AL1622" i="36"/>
  <c r="AX1622" i="36"/>
  <c r="J1622" i="36"/>
  <c r="P1622" i="36"/>
  <c r="AF1622" i="36"/>
  <c r="AV1622" i="36"/>
  <c r="BB1622" i="36"/>
  <c r="BC1622" i="36" s="1"/>
  <c r="N1622" i="36"/>
  <c r="Z1622" i="36"/>
  <c r="T1622" i="36"/>
  <c r="AJ1622" i="36"/>
  <c r="AZ1622" i="36"/>
  <c r="R1622" i="36"/>
  <c r="AD1622" i="36"/>
  <c r="AP1622" i="36"/>
  <c r="X1614" i="36"/>
  <c r="AN1614" i="36"/>
  <c r="V1614" i="36"/>
  <c r="AH1614" i="36"/>
  <c r="AT1614" i="36"/>
  <c r="H1614" i="36"/>
  <c r="L1614" i="36"/>
  <c r="AB1614" i="36"/>
  <c r="AR1614" i="36"/>
  <c r="AL1614" i="36"/>
  <c r="AX1614" i="36"/>
  <c r="Z1614" i="36"/>
  <c r="P1614" i="36"/>
  <c r="AF1614" i="36"/>
  <c r="AV1614" i="36"/>
  <c r="BB1614" i="36"/>
  <c r="BC1614" i="36" s="1"/>
  <c r="N1614" i="36"/>
  <c r="AP1614" i="36"/>
  <c r="T1614" i="36"/>
  <c r="AJ1614" i="36"/>
  <c r="AZ1614" i="36"/>
  <c r="R1614" i="36"/>
  <c r="AD1614" i="36"/>
  <c r="J1614" i="36"/>
  <c r="AB1606" i="36"/>
  <c r="AR1606" i="36"/>
  <c r="AL1606" i="36"/>
  <c r="AX1606" i="36"/>
  <c r="J1606" i="36"/>
  <c r="H1606" i="36"/>
  <c r="P1606" i="36"/>
  <c r="AF1606" i="36"/>
  <c r="AV1606" i="36"/>
  <c r="BB1606" i="36"/>
  <c r="BC1606" i="36" s="1"/>
  <c r="N1606" i="36"/>
  <c r="Z1606" i="36"/>
  <c r="T1606" i="36"/>
  <c r="AJ1606" i="36"/>
  <c r="AZ1606" i="36"/>
  <c r="R1606" i="36"/>
  <c r="AD1606" i="36"/>
  <c r="AP1606" i="36"/>
  <c r="X1606" i="36"/>
  <c r="AN1606" i="36"/>
  <c r="V1606" i="36"/>
  <c r="AH1606" i="36"/>
  <c r="AT1606" i="36"/>
  <c r="L1606" i="36"/>
  <c r="AT1598" i="36"/>
  <c r="AP1598" i="36"/>
  <c r="AH1598" i="36"/>
  <c r="T1598" i="36"/>
  <c r="V1598" i="36"/>
  <c r="R1598" i="36"/>
  <c r="J1598" i="36"/>
  <c r="AF1598" i="36"/>
  <c r="X1598" i="36"/>
  <c r="Z1598" i="36"/>
  <c r="AR1598" i="36"/>
  <c r="AN1598" i="36"/>
  <c r="BB1598" i="36"/>
  <c r="BC1598" i="36" s="1"/>
  <c r="AL1598" i="36"/>
  <c r="AD1598" i="36"/>
  <c r="AZ1598" i="36"/>
  <c r="L1598" i="36"/>
  <c r="N1598" i="36"/>
  <c r="AX1598" i="36"/>
  <c r="AJ1598" i="36"/>
  <c r="AB1598" i="36"/>
  <c r="H1598" i="36"/>
  <c r="P1598" i="36"/>
  <c r="AV1598" i="36"/>
  <c r="L1443" i="36"/>
  <c r="AB1443" i="36"/>
  <c r="AR1443" i="36"/>
  <c r="N1443" i="36"/>
  <c r="AD1443" i="36"/>
  <c r="AT1443" i="36"/>
  <c r="P1443" i="36"/>
  <c r="AF1443" i="36"/>
  <c r="AV1443" i="36"/>
  <c r="R1443" i="36"/>
  <c r="AH1443" i="36"/>
  <c r="AX1443" i="36"/>
  <c r="T1443" i="36"/>
  <c r="AJ1443" i="36"/>
  <c r="AZ1443" i="36"/>
  <c r="V1443" i="36"/>
  <c r="AL1443" i="36"/>
  <c r="BB1443" i="36"/>
  <c r="BC1443" i="36" s="1"/>
  <c r="X1443" i="36"/>
  <c r="AN1443" i="36"/>
  <c r="J1443" i="36"/>
  <c r="Z1443" i="36"/>
  <c r="AP1443" i="36"/>
  <c r="H1443" i="36"/>
  <c r="T1435" i="36"/>
  <c r="AJ1435" i="36"/>
  <c r="AZ1435" i="36"/>
  <c r="V1435" i="36"/>
  <c r="AL1435" i="36"/>
  <c r="BB1435" i="36"/>
  <c r="BC1435" i="36" s="1"/>
  <c r="X1435" i="36"/>
  <c r="AN1435" i="36"/>
  <c r="J1435" i="36"/>
  <c r="Z1435" i="36"/>
  <c r="AP1435" i="36"/>
  <c r="H1435" i="36"/>
  <c r="L1435" i="36"/>
  <c r="AB1435" i="36"/>
  <c r="AR1435" i="36"/>
  <c r="N1435" i="36"/>
  <c r="AD1435" i="36"/>
  <c r="AT1435" i="36"/>
  <c r="P1435" i="36"/>
  <c r="AF1435" i="36"/>
  <c r="AV1435" i="36"/>
  <c r="R1435" i="36"/>
  <c r="AH1435" i="36"/>
  <c r="AX1435" i="36"/>
  <c r="T1427" i="36"/>
  <c r="AJ1427" i="36"/>
  <c r="AZ1427" i="36"/>
  <c r="V1427" i="36"/>
  <c r="AL1427" i="36"/>
  <c r="BB1427" i="36"/>
  <c r="BC1427" i="36" s="1"/>
  <c r="X1427" i="36"/>
  <c r="AN1427" i="36"/>
  <c r="J1427" i="36"/>
  <c r="Z1427" i="36"/>
  <c r="AP1427" i="36"/>
  <c r="H1427" i="36"/>
  <c r="L1427" i="36"/>
  <c r="AB1427" i="36"/>
  <c r="AR1427" i="36"/>
  <c r="N1427" i="36"/>
  <c r="AD1427" i="36"/>
  <c r="AT1427" i="36"/>
  <c r="P1427" i="36"/>
  <c r="AF1427" i="36"/>
  <c r="AV1427" i="36"/>
  <c r="R1427" i="36"/>
  <c r="AH1427" i="36"/>
  <c r="AX1427" i="36"/>
  <c r="T1419" i="36"/>
  <c r="AJ1419" i="36"/>
  <c r="AZ1419" i="36"/>
  <c r="V1419" i="36"/>
  <c r="AL1419" i="36"/>
  <c r="BB1419" i="36"/>
  <c r="BC1419" i="36" s="1"/>
  <c r="X1419" i="36"/>
  <c r="AN1419" i="36"/>
  <c r="J1419" i="36"/>
  <c r="Z1419" i="36"/>
  <c r="AP1419" i="36"/>
  <c r="H1419" i="36"/>
  <c r="L1419" i="36"/>
  <c r="AB1419" i="36"/>
  <c r="AR1419" i="36"/>
  <c r="N1419" i="36"/>
  <c r="AD1419" i="36"/>
  <c r="AT1419" i="36"/>
  <c r="P1419" i="36"/>
  <c r="AF1419" i="36"/>
  <c r="AV1419" i="36"/>
  <c r="R1419" i="36"/>
  <c r="AH1419" i="36"/>
  <c r="AX1419" i="36"/>
  <c r="T1411" i="36"/>
  <c r="AJ1411" i="36"/>
  <c r="AZ1411" i="36"/>
  <c r="V1411" i="36"/>
  <c r="AL1411" i="36"/>
  <c r="BB1411" i="36"/>
  <c r="BC1411" i="36" s="1"/>
  <c r="X1411" i="36"/>
  <c r="AN1411" i="36"/>
  <c r="J1411" i="36"/>
  <c r="Z1411" i="36"/>
  <c r="AP1411" i="36"/>
  <c r="H1411" i="36"/>
  <c r="L1411" i="36"/>
  <c r="AB1411" i="36"/>
  <c r="AR1411" i="36"/>
  <c r="N1411" i="36"/>
  <c r="AD1411" i="36"/>
  <c r="AT1411" i="36"/>
  <c r="P1411" i="36"/>
  <c r="AF1411" i="36"/>
  <c r="AV1411" i="36"/>
  <c r="R1411" i="36"/>
  <c r="AH1411" i="36"/>
  <c r="AX1411" i="36"/>
  <c r="P1403" i="36"/>
  <c r="AF1403" i="36"/>
  <c r="AV1403" i="36"/>
  <c r="R1403" i="36"/>
  <c r="AH1403" i="36"/>
  <c r="AX1403" i="36"/>
  <c r="T1403" i="36"/>
  <c r="AJ1403" i="36"/>
  <c r="AZ1403" i="36"/>
  <c r="V1403" i="36"/>
  <c r="AL1403" i="36"/>
  <c r="BB1403" i="36"/>
  <c r="BC1403" i="36" s="1"/>
  <c r="X1403" i="36"/>
  <c r="AN1403" i="36"/>
  <c r="J1403" i="36"/>
  <c r="Z1403" i="36"/>
  <c r="AP1403" i="36"/>
  <c r="H1403" i="36"/>
  <c r="L1403" i="36"/>
  <c r="AB1403" i="36"/>
  <c r="AR1403" i="36"/>
  <c r="N1403" i="36"/>
  <c r="AD1403" i="36"/>
  <c r="AT1403" i="36"/>
  <c r="P1395" i="36"/>
  <c r="AF1395" i="36"/>
  <c r="AV1395" i="36"/>
  <c r="R1395" i="36"/>
  <c r="AH1395" i="36"/>
  <c r="AX1395" i="36"/>
  <c r="T1395" i="36"/>
  <c r="AJ1395" i="36"/>
  <c r="AZ1395" i="36"/>
  <c r="V1395" i="36"/>
  <c r="AL1395" i="36"/>
  <c r="BB1395" i="36"/>
  <c r="BC1395" i="36" s="1"/>
  <c r="X1395" i="36"/>
  <c r="AN1395" i="36"/>
  <c r="J1395" i="36"/>
  <c r="Z1395" i="36"/>
  <c r="AP1395" i="36"/>
  <c r="H1395" i="36"/>
  <c r="L1395" i="36"/>
  <c r="AB1395" i="36"/>
  <c r="AR1395" i="36"/>
  <c r="N1395" i="36"/>
  <c r="AD1395" i="36"/>
  <c r="AT1395" i="36"/>
  <c r="P1387" i="36"/>
  <c r="AF1387" i="36"/>
  <c r="AV1387" i="36"/>
  <c r="R1387" i="36"/>
  <c r="AH1387" i="36"/>
  <c r="AX1387" i="36"/>
  <c r="T1387" i="36"/>
  <c r="AJ1387" i="36"/>
  <c r="AZ1387" i="36"/>
  <c r="V1387" i="36"/>
  <c r="AL1387" i="36"/>
  <c r="BB1387" i="36"/>
  <c r="BC1387" i="36" s="1"/>
  <c r="X1387" i="36"/>
  <c r="AN1387" i="36"/>
  <c r="J1387" i="36"/>
  <c r="Z1387" i="36"/>
  <c r="AP1387" i="36"/>
  <c r="H1387" i="36"/>
  <c r="L1387" i="36"/>
  <c r="AB1387" i="36"/>
  <c r="AR1387" i="36"/>
  <c r="N1387" i="36"/>
  <c r="AD1387" i="36"/>
  <c r="AT1387" i="36"/>
  <c r="L1379" i="36"/>
  <c r="AB1379" i="36"/>
  <c r="AR1379" i="36"/>
  <c r="AL1379" i="36"/>
  <c r="AX1379" i="36"/>
  <c r="J1379" i="36"/>
  <c r="P1379" i="36"/>
  <c r="AF1379" i="36"/>
  <c r="AV1379" i="36"/>
  <c r="BB1379" i="36"/>
  <c r="BC1379" i="36" s="1"/>
  <c r="N1379" i="36"/>
  <c r="Z1379" i="36"/>
  <c r="T1379" i="36"/>
  <c r="AJ1379" i="36"/>
  <c r="AZ1379" i="36"/>
  <c r="R1379" i="36"/>
  <c r="AD1379" i="36"/>
  <c r="AP1379" i="36"/>
  <c r="X1379" i="36"/>
  <c r="AN1379" i="36"/>
  <c r="V1379" i="36"/>
  <c r="AH1379" i="36"/>
  <c r="AT1379" i="36"/>
  <c r="H1379" i="36"/>
  <c r="J1371" i="36"/>
  <c r="Z1371" i="36"/>
  <c r="AP1371" i="36"/>
  <c r="X1371" i="36"/>
  <c r="AZ1371" i="36"/>
  <c r="L1371" i="36"/>
  <c r="N1371" i="36"/>
  <c r="AD1371" i="36"/>
  <c r="AT1371" i="36"/>
  <c r="AN1371" i="36"/>
  <c r="P1371" i="36"/>
  <c r="AB1371" i="36"/>
  <c r="R1371" i="36"/>
  <c r="AH1371" i="36"/>
  <c r="AX1371" i="36"/>
  <c r="T1371" i="36"/>
  <c r="AF1371" i="36"/>
  <c r="AR1371" i="36"/>
  <c r="V1371" i="36"/>
  <c r="AL1371" i="36"/>
  <c r="BB1371" i="36"/>
  <c r="BC1371" i="36" s="1"/>
  <c r="AJ1371" i="36"/>
  <c r="AV1371" i="36"/>
  <c r="H1371" i="36"/>
  <c r="V1363" i="36"/>
  <c r="AL1363" i="36"/>
  <c r="BB1363" i="36"/>
  <c r="BC1363" i="36" s="1"/>
  <c r="L1363" i="36"/>
  <c r="AN1363" i="36"/>
  <c r="H1363" i="36"/>
  <c r="J1363" i="36"/>
  <c r="Z1363" i="36"/>
  <c r="AP1363" i="36"/>
  <c r="P1363" i="36"/>
  <c r="AB1363" i="36"/>
  <c r="T1363" i="36"/>
  <c r="N1363" i="36"/>
  <c r="AD1363" i="36"/>
  <c r="AT1363" i="36"/>
  <c r="AF1363" i="36"/>
  <c r="AR1363" i="36"/>
  <c r="AJ1363" i="36"/>
  <c r="R1363" i="36"/>
  <c r="AH1363" i="36"/>
  <c r="AX1363" i="36"/>
  <c r="AV1363" i="36"/>
  <c r="X1363" i="36"/>
  <c r="AZ1363" i="36"/>
  <c r="V1355" i="36"/>
  <c r="AL1355" i="36"/>
  <c r="BB1355" i="36"/>
  <c r="BC1355" i="36" s="1"/>
  <c r="AJ1355" i="36"/>
  <c r="AV1355" i="36"/>
  <c r="H1355" i="36"/>
  <c r="J1355" i="36"/>
  <c r="Z1355" i="36"/>
  <c r="AP1355" i="36"/>
  <c r="X1355" i="36"/>
  <c r="AZ1355" i="36"/>
  <c r="L1355" i="36"/>
  <c r="N1355" i="36"/>
  <c r="AD1355" i="36"/>
  <c r="AT1355" i="36"/>
  <c r="AN1355" i="36"/>
  <c r="P1355" i="36"/>
  <c r="AB1355" i="36"/>
  <c r="R1355" i="36"/>
  <c r="AH1355" i="36"/>
  <c r="AX1355" i="36"/>
  <c r="T1355" i="36"/>
  <c r="AF1355" i="36"/>
  <c r="AR1355" i="36"/>
  <c r="V1347" i="36"/>
  <c r="AL1347" i="36"/>
  <c r="BB1347" i="36"/>
  <c r="BC1347" i="36" s="1"/>
  <c r="L1347" i="36"/>
  <c r="AN1347" i="36"/>
  <c r="H1347" i="36"/>
  <c r="J1347" i="36"/>
  <c r="Z1347" i="36"/>
  <c r="AP1347" i="36"/>
  <c r="P1347" i="36"/>
  <c r="AB1347" i="36"/>
  <c r="T1347" i="36"/>
  <c r="N1347" i="36"/>
  <c r="AD1347" i="36"/>
  <c r="AT1347" i="36"/>
  <c r="AF1347" i="36"/>
  <c r="AR1347" i="36"/>
  <c r="AJ1347" i="36"/>
  <c r="R1347" i="36"/>
  <c r="AH1347" i="36"/>
  <c r="AX1347" i="36"/>
  <c r="AV1347" i="36"/>
  <c r="X1347" i="36"/>
  <c r="AZ1347" i="36"/>
  <c r="T1339" i="36"/>
  <c r="AJ1339" i="36"/>
  <c r="AZ1339" i="36"/>
  <c r="V1339" i="36"/>
  <c r="AL1339" i="36"/>
  <c r="BB1339" i="36"/>
  <c r="BC1339" i="36" s="1"/>
  <c r="X1339" i="36"/>
  <c r="AN1339" i="36"/>
  <c r="J1339" i="36"/>
  <c r="Z1339" i="36"/>
  <c r="AP1339" i="36"/>
  <c r="H1339" i="36"/>
  <c r="L1339" i="36"/>
  <c r="AB1339" i="36"/>
  <c r="AR1339" i="36"/>
  <c r="N1339" i="36"/>
  <c r="AD1339" i="36"/>
  <c r="AT1339" i="36"/>
  <c r="P1339" i="36"/>
  <c r="AF1339" i="36"/>
  <c r="AV1339" i="36"/>
  <c r="R1339" i="36"/>
  <c r="AH1339" i="36"/>
  <c r="AX1339" i="36"/>
  <c r="X1434" i="36"/>
  <c r="AN1434" i="36"/>
  <c r="J1434" i="36"/>
  <c r="Z1434" i="36"/>
  <c r="AP1434" i="36"/>
  <c r="H1434" i="36"/>
  <c r="L1434" i="36"/>
  <c r="AB1434" i="36"/>
  <c r="AR1434" i="36"/>
  <c r="N1434" i="36"/>
  <c r="AD1434" i="36"/>
  <c r="AT1434" i="36"/>
  <c r="P1434" i="36"/>
  <c r="AF1434" i="36"/>
  <c r="AV1434" i="36"/>
  <c r="R1434" i="36"/>
  <c r="AH1434" i="36"/>
  <c r="AX1434" i="36"/>
  <c r="T1434" i="36"/>
  <c r="AJ1434" i="36"/>
  <c r="AZ1434" i="36"/>
  <c r="V1434" i="36"/>
  <c r="AL1434" i="36"/>
  <c r="BB1434" i="36"/>
  <c r="BC1434" i="36" s="1"/>
  <c r="X1426" i="36"/>
  <c r="AN1426" i="36"/>
  <c r="J1426" i="36"/>
  <c r="Z1426" i="36"/>
  <c r="AP1426" i="36"/>
  <c r="H1426" i="36"/>
  <c r="L1426" i="36"/>
  <c r="AB1426" i="36"/>
  <c r="AR1426" i="36"/>
  <c r="N1426" i="36"/>
  <c r="AD1426" i="36"/>
  <c r="AT1426" i="36"/>
  <c r="P1426" i="36"/>
  <c r="AF1426" i="36"/>
  <c r="AV1426" i="36"/>
  <c r="R1426" i="36"/>
  <c r="AH1426" i="36"/>
  <c r="AX1426" i="36"/>
  <c r="T1426" i="36"/>
  <c r="AJ1426" i="36"/>
  <c r="AZ1426" i="36"/>
  <c r="V1426" i="36"/>
  <c r="AL1426" i="36"/>
  <c r="BB1426" i="36"/>
  <c r="BC1426" i="36" s="1"/>
  <c r="X1418" i="36"/>
  <c r="AN1418" i="36"/>
  <c r="J1418" i="36"/>
  <c r="Z1418" i="36"/>
  <c r="AP1418" i="36"/>
  <c r="H1418" i="36"/>
  <c r="L1418" i="36"/>
  <c r="AB1418" i="36"/>
  <c r="AR1418" i="36"/>
  <c r="N1418" i="36"/>
  <c r="AD1418" i="36"/>
  <c r="AT1418" i="36"/>
  <c r="P1418" i="36"/>
  <c r="AF1418" i="36"/>
  <c r="AV1418" i="36"/>
  <c r="R1418" i="36"/>
  <c r="AH1418" i="36"/>
  <c r="AX1418" i="36"/>
  <c r="T1418" i="36"/>
  <c r="AJ1418" i="36"/>
  <c r="AZ1418" i="36"/>
  <c r="V1418" i="36"/>
  <c r="AL1418" i="36"/>
  <c r="BB1418" i="36"/>
  <c r="BC1418" i="36" s="1"/>
  <c r="X1410" i="36"/>
  <c r="AN1410" i="36"/>
  <c r="J1410" i="36"/>
  <c r="Z1410" i="36"/>
  <c r="AP1410" i="36"/>
  <c r="H1410" i="36"/>
  <c r="L1410" i="36"/>
  <c r="AB1410" i="36"/>
  <c r="AR1410" i="36"/>
  <c r="N1410" i="36"/>
  <c r="AD1410" i="36"/>
  <c r="AT1410" i="36"/>
  <c r="P1410" i="36"/>
  <c r="AF1410" i="36"/>
  <c r="AV1410" i="36"/>
  <c r="R1410" i="36"/>
  <c r="AH1410" i="36"/>
  <c r="AX1410" i="36"/>
  <c r="T1410" i="36"/>
  <c r="AJ1410" i="36"/>
  <c r="AZ1410" i="36"/>
  <c r="V1410" i="36"/>
  <c r="AL1410" i="36"/>
  <c r="BB1410" i="36"/>
  <c r="BC1410" i="36" s="1"/>
  <c r="T1402" i="36"/>
  <c r="AJ1402" i="36"/>
  <c r="AZ1402" i="36"/>
  <c r="V1402" i="36"/>
  <c r="AL1402" i="36"/>
  <c r="BB1402" i="36"/>
  <c r="BC1402" i="36" s="1"/>
  <c r="X1402" i="36"/>
  <c r="AN1402" i="36"/>
  <c r="J1402" i="36"/>
  <c r="Z1402" i="36"/>
  <c r="AP1402" i="36"/>
  <c r="H1402" i="36"/>
  <c r="L1402" i="36"/>
  <c r="AB1402" i="36"/>
  <c r="AR1402" i="36"/>
  <c r="N1402" i="36"/>
  <c r="AD1402" i="36"/>
  <c r="AT1402" i="36"/>
  <c r="P1402" i="36"/>
  <c r="AF1402" i="36"/>
  <c r="AV1402" i="36"/>
  <c r="R1402" i="36"/>
  <c r="AH1402" i="36"/>
  <c r="AX1402" i="36"/>
  <c r="T1386" i="36"/>
  <c r="AJ1386" i="36"/>
  <c r="AZ1386" i="36"/>
  <c r="V1386" i="36"/>
  <c r="AL1386" i="36"/>
  <c r="BB1386" i="36"/>
  <c r="BC1386" i="36" s="1"/>
  <c r="X1386" i="36"/>
  <c r="AN1386" i="36"/>
  <c r="J1386" i="36"/>
  <c r="Z1386" i="36"/>
  <c r="AP1386" i="36"/>
  <c r="H1386" i="36"/>
  <c r="L1386" i="36"/>
  <c r="AB1386" i="36"/>
  <c r="AR1386" i="36"/>
  <c r="N1386" i="36"/>
  <c r="AD1386" i="36"/>
  <c r="AT1386" i="36"/>
  <c r="P1386" i="36"/>
  <c r="AF1386" i="36"/>
  <c r="AV1386" i="36"/>
  <c r="R1386" i="36"/>
  <c r="AH1386" i="36"/>
  <c r="AX1386" i="36"/>
  <c r="N1370" i="36"/>
  <c r="AD1370" i="36"/>
  <c r="AT1370" i="36"/>
  <c r="P1370" i="36"/>
  <c r="AF1370" i="36"/>
  <c r="AV1370" i="36"/>
  <c r="R1370" i="36"/>
  <c r="AH1370" i="36"/>
  <c r="AX1370" i="36"/>
  <c r="T1370" i="36"/>
  <c r="AJ1370" i="36"/>
  <c r="AZ1370" i="36"/>
  <c r="V1370" i="36"/>
  <c r="AL1370" i="36"/>
  <c r="BB1370" i="36"/>
  <c r="BC1370" i="36" s="1"/>
  <c r="X1370" i="36"/>
  <c r="AN1370" i="36"/>
  <c r="H1370" i="36"/>
  <c r="J1370" i="36"/>
  <c r="Z1370" i="36"/>
  <c r="AP1370" i="36"/>
  <c r="L1370" i="36"/>
  <c r="AB1370" i="36"/>
  <c r="AR1370" i="36"/>
  <c r="J1354" i="36"/>
  <c r="Z1354" i="36"/>
  <c r="AP1354" i="36"/>
  <c r="L1354" i="36"/>
  <c r="AB1354" i="36"/>
  <c r="AR1354" i="36"/>
  <c r="N1354" i="36"/>
  <c r="AD1354" i="36"/>
  <c r="AT1354" i="36"/>
  <c r="P1354" i="36"/>
  <c r="AF1354" i="36"/>
  <c r="AV1354" i="36"/>
  <c r="R1354" i="36"/>
  <c r="AH1354" i="36"/>
  <c r="AX1354" i="36"/>
  <c r="T1354" i="36"/>
  <c r="AJ1354" i="36"/>
  <c r="AZ1354" i="36"/>
  <c r="V1354" i="36"/>
  <c r="AL1354" i="36"/>
  <c r="BB1354" i="36"/>
  <c r="BC1354" i="36" s="1"/>
  <c r="X1354" i="36"/>
  <c r="AN1354" i="36"/>
  <c r="H1354" i="36"/>
  <c r="N1404" i="36"/>
  <c r="AD1404" i="36"/>
  <c r="AT1404" i="36"/>
  <c r="P1404" i="36"/>
  <c r="AF1404" i="36"/>
  <c r="AV1404" i="36"/>
  <c r="R1404" i="36"/>
  <c r="AH1404" i="36"/>
  <c r="AX1404" i="36"/>
  <c r="T1404" i="36"/>
  <c r="AJ1404" i="36"/>
  <c r="AZ1404" i="36"/>
  <c r="V1404" i="36"/>
  <c r="AL1404" i="36"/>
  <c r="BB1404" i="36"/>
  <c r="BC1404" i="36" s="1"/>
  <c r="X1404" i="36"/>
  <c r="AN1404" i="36"/>
  <c r="H1404" i="36"/>
  <c r="J1404" i="36"/>
  <c r="Z1404" i="36"/>
  <c r="AP1404" i="36"/>
  <c r="L1404" i="36"/>
  <c r="AB1404" i="36"/>
  <c r="AR1404" i="36"/>
  <c r="N1388" i="36"/>
  <c r="AD1388" i="36"/>
  <c r="AT1388" i="36"/>
  <c r="P1388" i="36"/>
  <c r="AF1388" i="36"/>
  <c r="AZ1388" i="36"/>
  <c r="R1388" i="36"/>
  <c r="AH1388" i="36"/>
  <c r="AX1388" i="36"/>
  <c r="T1388" i="36"/>
  <c r="AJ1388" i="36"/>
  <c r="AV1388" i="36"/>
  <c r="V1388" i="36"/>
  <c r="AL1388" i="36"/>
  <c r="BB1388" i="36"/>
  <c r="BC1388" i="36" s="1"/>
  <c r="X1388" i="36"/>
  <c r="AN1388" i="36"/>
  <c r="H1388" i="36"/>
  <c r="J1388" i="36"/>
  <c r="Z1388" i="36"/>
  <c r="AP1388" i="36"/>
  <c r="L1388" i="36"/>
  <c r="AB1388" i="36"/>
  <c r="AR1388" i="36"/>
  <c r="L1372" i="36"/>
  <c r="AB1372" i="36"/>
  <c r="AR1372" i="36"/>
  <c r="N1372" i="36"/>
  <c r="AD1372" i="36"/>
  <c r="AT1372" i="36"/>
  <c r="P1372" i="36"/>
  <c r="AF1372" i="36"/>
  <c r="AV1372" i="36"/>
  <c r="R1372" i="36"/>
  <c r="AH1372" i="36"/>
  <c r="AX1372" i="36"/>
  <c r="T1372" i="36"/>
  <c r="AJ1372" i="36"/>
  <c r="AZ1372" i="36"/>
  <c r="V1372" i="36"/>
  <c r="AL1372" i="36"/>
  <c r="BB1372" i="36"/>
  <c r="BC1372" i="36" s="1"/>
  <c r="X1372" i="36"/>
  <c r="AN1372" i="36"/>
  <c r="J1372" i="36"/>
  <c r="Z1372" i="36"/>
  <c r="AP1372" i="36"/>
  <c r="H1372" i="36"/>
  <c r="X1356" i="36"/>
  <c r="AN1356" i="36"/>
  <c r="J1356" i="36"/>
  <c r="Z1356" i="36"/>
  <c r="AP1356" i="36"/>
  <c r="H1356" i="36"/>
  <c r="L1356" i="36"/>
  <c r="AB1356" i="36"/>
  <c r="AR1356" i="36"/>
  <c r="N1356" i="36"/>
  <c r="AD1356" i="36"/>
  <c r="AT1356" i="36"/>
  <c r="P1356" i="36"/>
  <c r="AF1356" i="36"/>
  <c r="AV1356" i="36"/>
  <c r="R1356" i="36"/>
  <c r="AH1356" i="36"/>
  <c r="AX1356" i="36"/>
  <c r="T1356" i="36"/>
  <c r="AJ1356" i="36"/>
  <c r="AZ1356" i="36"/>
  <c r="V1356" i="36"/>
  <c r="AL1356" i="36"/>
  <c r="BB1356" i="36"/>
  <c r="BC1356" i="36" s="1"/>
  <c r="T1340" i="36"/>
  <c r="AF1340" i="36"/>
  <c r="AV1340" i="36"/>
  <c r="AD1340" i="36"/>
  <c r="AT1340" i="36"/>
  <c r="Z1340" i="36"/>
  <c r="X1340" i="36"/>
  <c r="AJ1340" i="36"/>
  <c r="AZ1340" i="36"/>
  <c r="AH1340" i="36"/>
  <c r="AX1340" i="36"/>
  <c r="H1340" i="36"/>
  <c r="L1340" i="36"/>
  <c r="AB1340" i="36"/>
  <c r="AN1340" i="36"/>
  <c r="R1340" i="36"/>
  <c r="AL1340" i="36"/>
  <c r="BB1340" i="36"/>
  <c r="BC1340" i="36" s="1"/>
  <c r="P1340" i="36"/>
  <c r="V1340" i="36"/>
  <c r="AR1340" i="36"/>
  <c r="N1340" i="36"/>
  <c r="AP1340" i="36"/>
  <c r="J1340" i="36"/>
  <c r="P1336" i="36"/>
  <c r="AF1336" i="36"/>
  <c r="AV1336" i="36"/>
  <c r="AX1336" i="36"/>
  <c r="J1336" i="36"/>
  <c r="V1336" i="36"/>
  <c r="T1336" i="36"/>
  <c r="AJ1336" i="36"/>
  <c r="AZ1336" i="36"/>
  <c r="N1336" i="36"/>
  <c r="Z1336" i="36"/>
  <c r="AL1336" i="36"/>
  <c r="X1336" i="36"/>
  <c r="AN1336" i="36"/>
  <c r="R1336" i="36"/>
  <c r="AD1336" i="36"/>
  <c r="AP1336" i="36"/>
  <c r="H1336" i="36"/>
  <c r="L1336" i="36"/>
  <c r="AB1336" i="36"/>
  <c r="AR1336" i="36"/>
  <c r="AH1336" i="36"/>
  <c r="AT1336" i="36"/>
  <c r="BB1336" i="36"/>
  <c r="BC1336" i="36" s="1"/>
  <c r="P1332" i="36"/>
  <c r="AF1332" i="36"/>
  <c r="AV1332" i="36"/>
  <c r="AT1332" i="36"/>
  <c r="V1332" i="36"/>
  <c r="AX1332" i="36"/>
  <c r="T1332" i="36"/>
  <c r="AJ1332" i="36"/>
  <c r="AZ1332" i="36"/>
  <c r="J1332" i="36"/>
  <c r="AL1332" i="36"/>
  <c r="R1332" i="36"/>
  <c r="X1332" i="36"/>
  <c r="AN1332" i="36"/>
  <c r="N1332" i="36"/>
  <c r="Z1332" i="36"/>
  <c r="BB1332" i="36"/>
  <c r="BC1332" i="36" s="1"/>
  <c r="H1332" i="36"/>
  <c r="L1332" i="36"/>
  <c r="AB1332" i="36"/>
  <c r="AR1332" i="36"/>
  <c r="AD1332" i="36"/>
  <c r="AP1332" i="36"/>
  <c r="AH1332" i="36"/>
  <c r="L1328" i="36"/>
  <c r="AN1328" i="36"/>
  <c r="AH1328" i="36"/>
  <c r="V1328" i="36"/>
  <c r="AT1328" i="36"/>
  <c r="T1328" i="36"/>
  <c r="J1328" i="36"/>
  <c r="R1328" i="36"/>
  <c r="AL1328" i="36"/>
  <c r="BB1328" i="36"/>
  <c r="BC1328" i="36" s="1"/>
  <c r="N1328" i="36"/>
  <c r="H1328" i="36"/>
  <c r="AZ1328" i="36"/>
  <c r="AJ1328" i="36"/>
  <c r="P1328" i="36"/>
  <c r="AX1328" i="36"/>
  <c r="AF1328" i="36"/>
  <c r="Z1328" i="36"/>
  <c r="AB1328" i="36"/>
  <c r="AR1328" i="36"/>
  <c r="AV1328" i="36"/>
  <c r="AP1328" i="36"/>
  <c r="AD1328" i="36"/>
  <c r="X1328" i="36"/>
  <c r="AZ1324" i="36"/>
  <c r="T1324" i="36"/>
  <c r="P1324" i="36"/>
  <c r="AT1324" i="36"/>
  <c r="AD1324" i="36"/>
  <c r="H1324" i="36"/>
  <c r="X1324" i="36"/>
  <c r="AJ1324" i="36"/>
  <c r="AF1324" i="36"/>
  <c r="AX1324" i="36"/>
  <c r="V1324" i="36"/>
  <c r="Z1324" i="36"/>
  <c r="AN1324" i="36"/>
  <c r="AV1324" i="36"/>
  <c r="AR1324" i="36"/>
  <c r="R1324" i="36"/>
  <c r="AH1324" i="36"/>
  <c r="AP1324" i="36"/>
  <c r="L1324" i="36"/>
  <c r="J1324" i="36"/>
  <c r="AB1324" i="36"/>
  <c r="AL1324" i="36"/>
  <c r="BB1324" i="36"/>
  <c r="BC1324" i="36" s="1"/>
  <c r="N1324" i="36"/>
  <c r="AV1320" i="36"/>
  <c r="Z1320" i="36"/>
  <c r="AX1320" i="36"/>
  <c r="AD1320" i="36"/>
  <c r="X1320" i="36"/>
  <c r="H1320" i="36"/>
  <c r="J1320" i="36"/>
  <c r="P1320" i="36"/>
  <c r="AJ1320" i="36"/>
  <c r="R1320" i="36"/>
  <c r="AP1320" i="36"/>
  <c r="BB1320" i="36"/>
  <c r="BC1320" i="36" s="1"/>
  <c r="AR1320" i="36"/>
  <c r="AT1320" i="36"/>
  <c r="AN1320" i="36"/>
  <c r="AB1320" i="36"/>
  <c r="AZ1320" i="36"/>
  <c r="V1320" i="36"/>
  <c r="L1320" i="36"/>
  <c r="N1320" i="36"/>
  <c r="AL1320" i="36"/>
  <c r="AF1320" i="36"/>
  <c r="T1320" i="36"/>
  <c r="AH1320" i="36"/>
  <c r="Z1316" i="36"/>
  <c r="AX1316" i="36"/>
  <c r="T1316" i="36"/>
  <c r="AV1316" i="36"/>
  <c r="AT1316" i="36"/>
  <c r="AJ1316" i="36"/>
  <c r="AF1316" i="36"/>
  <c r="R1316" i="36"/>
  <c r="BB1316" i="36"/>
  <c r="BC1316" i="36" s="1"/>
  <c r="P1316" i="36"/>
  <c r="N1316" i="36"/>
  <c r="AL1316" i="36"/>
  <c r="AB1316" i="36"/>
  <c r="X1316" i="36"/>
  <c r="V1316" i="36"/>
  <c r="AR1316" i="36"/>
  <c r="AH1316" i="36"/>
  <c r="H1316" i="36"/>
  <c r="J1316" i="36"/>
  <c r="AD1316" i="36"/>
  <c r="AZ1316" i="36"/>
  <c r="AP1316" i="36"/>
  <c r="L1316" i="36"/>
  <c r="AN1316" i="36"/>
  <c r="V1392" i="36"/>
  <c r="AL1392" i="36"/>
  <c r="BB1392" i="36"/>
  <c r="BC1392" i="36" s="1"/>
  <c r="X1392" i="36"/>
  <c r="AN1392" i="36"/>
  <c r="H1392" i="36"/>
  <c r="J1392" i="36"/>
  <c r="Z1392" i="36"/>
  <c r="AP1392" i="36"/>
  <c r="L1392" i="36"/>
  <c r="AB1392" i="36"/>
  <c r="AR1392" i="36"/>
  <c r="N1392" i="36"/>
  <c r="AD1392" i="36"/>
  <c r="AT1392" i="36"/>
  <c r="P1392" i="36"/>
  <c r="AF1392" i="36"/>
  <c r="AV1392" i="36"/>
  <c r="R1392" i="36"/>
  <c r="AH1392" i="36"/>
  <c r="AX1392" i="36"/>
  <c r="T1392" i="36"/>
  <c r="AJ1392" i="36"/>
  <c r="AZ1392" i="36"/>
  <c r="T1376" i="36"/>
  <c r="AJ1376" i="36"/>
  <c r="AZ1376" i="36"/>
  <c r="V1376" i="36"/>
  <c r="AL1376" i="36"/>
  <c r="BB1376" i="36"/>
  <c r="BC1376" i="36" s="1"/>
  <c r="X1376" i="36"/>
  <c r="AN1376" i="36"/>
  <c r="J1376" i="36"/>
  <c r="Z1376" i="36"/>
  <c r="AP1376" i="36"/>
  <c r="H1376" i="36"/>
  <c r="L1376" i="36"/>
  <c r="AB1376" i="36"/>
  <c r="AR1376" i="36"/>
  <c r="N1376" i="36"/>
  <c r="AD1376" i="36"/>
  <c r="AT1376" i="36"/>
  <c r="P1376" i="36"/>
  <c r="AF1376" i="36"/>
  <c r="AV1376" i="36"/>
  <c r="R1376" i="36"/>
  <c r="AH1376" i="36"/>
  <c r="AX1376" i="36"/>
  <c r="P1360" i="36"/>
  <c r="AF1360" i="36"/>
  <c r="AV1360" i="36"/>
  <c r="R1360" i="36"/>
  <c r="AH1360" i="36"/>
  <c r="AX1360" i="36"/>
  <c r="T1360" i="36"/>
  <c r="AJ1360" i="36"/>
  <c r="AZ1360" i="36"/>
  <c r="V1360" i="36"/>
  <c r="AL1360" i="36"/>
  <c r="BB1360" i="36"/>
  <c r="BC1360" i="36" s="1"/>
  <c r="X1360" i="36"/>
  <c r="AN1360" i="36"/>
  <c r="J1360" i="36"/>
  <c r="Z1360" i="36"/>
  <c r="AP1360" i="36"/>
  <c r="H1360" i="36"/>
  <c r="L1360" i="36"/>
  <c r="AB1360" i="36"/>
  <c r="AR1360" i="36"/>
  <c r="N1360" i="36"/>
  <c r="AD1360" i="36"/>
  <c r="AT1360" i="36"/>
  <c r="P1344" i="36"/>
  <c r="AF1344" i="36"/>
  <c r="AV1344" i="36"/>
  <c r="R1344" i="36"/>
  <c r="AH1344" i="36"/>
  <c r="AX1344" i="36"/>
  <c r="T1344" i="36"/>
  <c r="AJ1344" i="36"/>
  <c r="AZ1344" i="36"/>
  <c r="V1344" i="36"/>
  <c r="AL1344" i="36"/>
  <c r="BB1344" i="36"/>
  <c r="BC1344" i="36" s="1"/>
  <c r="X1344" i="36"/>
  <c r="AN1344" i="36"/>
  <c r="J1344" i="36"/>
  <c r="Z1344" i="36"/>
  <c r="AP1344" i="36"/>
  <c r="H1344" i="36"/>
  <c r="L1344" i="36"/>
  <c r="AB1344" i="36"/>
  <c r="AR1344" i="36"/>
  <c r="N1344" i="36"/>
  <c r="AD1344" i="36"/>
  <c r="AT1344" i="36"/>
  <c r="N1216" i="36"/>
  <c r="AD1216" i="36"/>
  <c r="AT1216" i="36"/>
  <c r="P1216" i="36"/>
  <c r="AF1216" i="36"/>
  <c r="AV1216" i="36"/>
  <c r="R1216" i="36"/>
  <c r="AH1216" i="36"/>
  <c r="AX1216" i="36"/>
  <c r="T1216" i="36"/>
  <c r="AJ1216" i="36"/>
  <c r="AZ1216" i="36"/>
  <c r="V1216" i="36"/>
  <c r="AL1216" i="36"/>
  <c r="BB1216" i="36"/>
  <c r="BC1216" i="36" s="1"/>
  <c r="X1216" i="36"/>
  <c r="AN1216" i="36"/>
  <c r="H1216" i="36"/>
  <c r="J1216" i="36"/>
  <c r="Z1216" i="36"/>
  <c r="AP1216" i="36"/>
  <c r="L1216" i="36"/>
  <c r="AB1216" i="36"/>
  <c r="AR1216" i="36"/>
  <c r="J1233" i="36"/>
  <c r="Z1233" i="36"/>
  <c r="AP1233" i="36"/>
  <c r="L1233" i="36"/>
  <c r="AB1233" i="36"/>
  <c r="AR1233" i="36"/>
  <c r="N1233" i="36"/>
  <c r="AD1233" i="36"/>
  <c r="AT1233" i="36"/>
  <c r="P1233" i="36"/>
  <c r="AF1233" i="36"/>
  <c r="AV1233" i="36"/>
  <c r="R1233" i="36"/>
  <c r="AH1233" i="36"/>
  <c r="AX1233" i="36"/>
  <c r="T1233" i="36"/>
  <c r="AJ1233" i="36"/>
  <c r="AZ1233" i="36"/>
  <c r="V1233" i="36"/>
  <c r="AL1233" i="36"/>
  <c r="BB1233" i="36"/>
  <c r="BC1233" i="36" s="1"/>
  <c r="X1233" i="36"/>
  <c r="AN1233" i="36"/>
  <c r="H1233" i="36"/>
  <c r="J1229" i="36"/>
  <c r="Z1229" i="36"/>
  <c r="AP1229" i="36"/>
  <c r="L1229" i="36"/>
  <c r="AB1229" i="36"/>
  <c r="AR1229" i="36"/>
  <c r="N1229" i="36"/>
  <c r="AD1229" i="36"/>
  <c r="AT1229" i="36"/>
  <c r="P1229" i="36"/>
  <c r="AF1229" i="36"/>
  <c r="AV1229" i="36"/>
  <c r="R1229" i="36"/>
  <c r="AH1229" i="36"/>
  <c r="AX1229" i="36"/>
  <c r="T1229" i="36"/>
  <c r="AJ1229" i="36"/>
  <c r="AZ1229" i="36"/>
  <c r="V1229" i="36"/>
  <c r="AL1229" i="36"/>
  <c r="BB1229" i="36"/>
  <c r="BC1229" i="36" s="1"/>
  <c r="X1229" i="36"/>
  <c r="AN1229" i="36"/>
  <c r="H1229" i="36"/>
  <c r="X1222" i="36"/>
  <c r="AN1222" i="36"/>
  <c r="J1222" i="36"/>
  <c r="Z1222" i="36"/>
  <c r="AP1222" i="36"/>
  <c r="H1222" i="36"/>
  <c r="L1222" i="36"/>
  <c r="AB1222" i="36"/>
  <c r="AR1222" i="36"/>
  <c r="N1222" i="36"/>
  <c r="AD1222" i="36"/>
  <c r="AT1222" i="36"/>
  <c r="P1222" i="36"/>
  <c r="AF1222" i="36"/>
  <c r="AV1222" i="36"/>
  <c r="R1222" i="36"/>
  <c r="AH1222" i="36"/>
  <c r="AX1222" i="36"/>
  <c r="T1222" i="36"/>
  <c r="AJ1222" i="36"/>
  <c r="AZ1222" i="36"/>
  <c r="V1222" i="36"/>
  <c r="AL1222" i="36"/>
  <c r="BB1222" i="36"/>
  <c r="BC1222" i="36" s="1"/>
  <c r="X989" i="36"/>
  <c r="AN989" i="36"/>
  <c r="J989" i="36"/>
  <c r="Z989" i="36"/>
  <c r="AP989" i="36"/>
  <c r="H989" i="36"/>
  <c r="L989" i="36"/>
  <c r="AB989" i="36"/>
  <c r="AR989" i="36"/>
  <c r="N989" i="36"/>
  <c r="AD989" i="36"/>
  <c r="AT989" i="36"/>
  <c r="P989" i="36"/>
  <c r="AF989" i="36"/>
  <c r="AV989" i="36"/>
  <c r="R989" i="36"/>
  <c r="AH989" i="36"/>
  <c r="AX989" i="36"/>
  <c r="T989" i="36"/>
  <c r="AJ989" i="36"/>
  <c r="AZ989" i="36"/>
  <c r="V989" i="36"/>
  <c r="AL989" i="36"/>
  <c r="BB989" i="36"/>
  <c r="BC989" i="36" s="1"/>
  <c r="P973" i="36"/>
  <c r="L973" i="36"/>
  <c r="AJ973" i="36"/>
  <c r="AL973" i="36"/>
  <c r="AZ973" i="36"/>
  <c r="AD973" i="36"/>
  <c r="J973" i="36"/>
  <c r="BB973" i="36"/>
  <c r="AN973" i="36"/>
  <c r="AH973" i="36"/>
  <c r="AB973" i="36"/>
  <c r="AP973" i="36"/>
  <c r="R973" i="36"/>
  <c r="BC973" i="36"/>
  <c r="V973" i="36"/>
  <c r="AT973" i="36"/>
  <c r="AX973" i="36"/>
  <c r="Z973" i="36"/>
  <c r="T973" i="36"/>
  <c r="AV973" i="36"/>
  <c r="AR973" i="36"/>
  <c r="N973" i="36"/>
  <c r="AF973" i="36"/>
  <c r="X973" i="36"/>
  <c r="H973" i="36"/>
  <c r="T957" i="36"/>
  <c r="N957" i="36"/>
  <c r="AV957" i="36"/>
  <c r="Z957" i="36"/>
  <c r="AB957" i="36"/>
  <c r="R957" i="36"/>
  <c r="AP957" i="36"/>
  <c r="AR957" i="36"/>
  <c r="P957" i="36"/>
  <c r="AN957" i="36"/>
  <c r="AF957" i="36"/>
  <c r="BB957" i="36"/>
  <c r="BC957" i="36" s="1"/>
  <c r="J957" i="36"/>
  <c r="X957" i="36"/>
  <c r="L957" i="36"/>
  <c r="AL957" i="36"/>
  <c r="AD957" i="36"/>
  <c r="AX957" i="36"/>
  <c r="AZ957" i="36"/>
  <c r="AT957" i="36"/>
  <c r="AH957" i="36"/>
  <c r="AJ957" i="36"/>
  <c r="V957" i="36"/>
  <c r="H957" i="36"/>
  <c r="P941" i="36"/>
  <c r="AD941" i="36"/>
  <c r="BB941" i="36"/>
  <c r="BC941" i="36" s="1"/>
  <c r="T941" i="36"/>
  <c r="N941" i="36"/>
  <c r="H941" i="36"/>
  <c r="AF941" i="36"/>
  <c r="AV941" i="36"/>
  <c r="V941" i="36"/>
  <c r="Z941" i="36"/>
  <c r="AL941" i="36"/>
  <c r="R941" i="36"/>
  <c r="AN941" i="36"/>
  <c r="X941" i="36"/>
  <c r="AT941" i="36"/>
  <c r="AP941" i="36"/>
  <c r="AZ941" i="36"/>
  <c r="AJ941" i="36"/>
  <c r="J941" i="36"/>
  <c r="L941" i="36"/>
  <c r="AR941" i="36"/>
  <c r="AH941" i="36"/>
  <c r="AX941" i="36"/>
  <c r="AB941" i="36"/>
  <c r="R925" i="36"/>
  <c r="AZ925" i="36"/>
  <c r="AD925" i="36"/>
  <c r="AF925" i="36"/>
  <c r="N925" i="36"/>
  <c r="H925" i="36"/>
  <c r="AV925" i="36"/>
  <c r="T925" i="36"/>
  <c r="AR925" i="36"/>
  <c r="BB925" i="36"/>
  <c r="BC925" i="36" s="1"/>
  <c r="AB925" i="36"/>
  <c r="AT925" i="36"/>
  <c r="J925" i="36"/>
  <c r="P925" i="36"/>
  <c r="AP925" i="36"/>
  <c r="L925" i="36"/>
  <c r="V925" i="36"/>
  <c r="Z925" i="36"/>
  <c r="AX925" i="36"/>
  <c r="AL925" i="36"/>
  <c r="AN925" i="36"/>
  <c r="AH925" i="36"/>
  <c r="AJ925" i="36"/>
  <c r="X925" i="36"/>
  <c r="N909" i="36"/>
  <c r="BB909" i="36"/>
  <c r="BC909" i="36" s="1"/>
  <c r="R909" i="36"/>
  <c r="P909" i="36"/>
  <c r="T909" i="36"/>
  <c r="AP909" i="36"/>
  <c r="AT909" i="36"/>
  <c r="AD909" i="36"/>
  <c r="AJ909" i="36"/>
  <c r="AN909" i="36"/>
  <c r="AR909" i="36"/>
  <c r="AB909" i="36"/>
  <c r="J909" i="36"/>
  <c r="AL909" i="36"/>
  <c r="AX909" i="36"/>
  <c r="AF909" i="36"/>
  <c r="AV909" i="36"/>
  <c r="H909" i="36"/>
  <c r="V909" i="36"/>
  <c r="Z909" i="36"/>
  <c r="L909" i="36"/>
  <c r="AZ909" i="36"/>
  <c r="AH909" i="36"/>
  <c r="X909" i="36"/>
  <c r="Z893" i="36"/>
  <c r="R893" i="36"/>
  <c r="T893" i="36"/>
  <c r="AZ893" i="36"/>
  <c r="BB893" i="36"/>
  <c r="BC893" i="36" s="1"/>
  <c r="AV893" i="36"/>
  <c r="AH893" i="36"/>
  <c r="AX893" i="36"/>
  <c r="AR893" i="36"/>
  <c r="N893" i="36"/>
  <c r="P893" i="36"/>
  <c r="AN893" i="36"/>
  <c r="J893" i="36"/>
  <c r="AL893" i="36"/>
  <c r="AJ893" i="36"/>
  <c r="L893" i="36"/>
  <c r="AT893" i="36"/>
  <c r="H893" i="36"/>
  <c r="AP893" i="36"/>
  <c r="AB893" i="36"/>
  <c r="V893" i="36"/>
  <c r="AD893" i="36"/>
  <c r="AF893" i="36"/>
  <c r="X893" i="36"/>
  <c r="R979" i="36"/>
  <c r="AH979" i="36"/>
  <c r="AX979" i="36"/>
  <c r="T979" i="36"/>
  <c r="AJ979" i="36"/>
  <c r="AZ979" i="36"/>
  <c r="V979" i="36"/>
  <c r="AL979" i="36"/>
  <c r="BB979" i="36"/>
  <c r="BC979" i="36" s="1"/>
  <c r="X979" i="36"/>
  <c r="AN979" i="36"/>
  <c r="H979" i="36"/>
  <c r="J979" i="36"/>
  <c r="Z979" i="36"/>
  <c r="AP979" i="36"/>
  <c r="L979" i="36"/>
  <c r="AB979" i="36"/>
  <c r="AR979" i="36"/>
  <c r="N979" i="36"/>
  <c r="AD979" i="36"/>
  <c r="AT979" i="36"/>
  <c r="P979" i="36"/>
  <c r="AF979" i="36"/>
  <c r="AV979" i="36"/>
  <c r="AB963" i="36"/>
  <c r="N963" i="36"/>
  <c r="AX963" i="36"/>
  <c r="L963" i="36"/>
  <c r="AJ963" i="36"/>
  <c r="BB963" i="36"/>
  <c r="BC963" i="36" s="1"/>
  <c r="AN963" i="36"/>
  <c r="AZ963" i="36"/>
  <c r="R963" i="36"/>
  <c r="X963" i="36"/>
  <c r="AV963" i="36"/>
  <c r="AH963" i="36"/>
  <c r="J963" i="36"/>
  <c r="Z963" i="36"/>
  <c r="T963" i="36"/>
  <c r="AL963" i="36"/>
  <c r="AP963" i="36"/>
  <c r="H963" i="36"/>
  <c r="V963" i="36"/>
  <c r="AT963" i="36"/>
  <c r="AF963" i="36"/>
  <c r="AR963" i="36"/>
  <c r="AD963" i="36"/>
  <c r="P963" i="36"/>
  <c r="J947" i="36"/>
  <c r="AT947" i="36"/>
  <c r="Z947" i="36"/>
  <c r="T947" i="36"/>
  <c r="H947" i="36"/>
  <c r="N947" i="36"/>
  <c r="X947" i="36"/>
  <c r="P947" i="36"/>
  <c r="AR947" i="36"/>
  <c r="AL947" i="36"/>
  <c r="R947" i="36"/>
  <c r="AX947" i="36"/>
  <c r="AF947" i="36"/>
  <c r="AV947" i="36"/>
  <c r="AP947" i="36"/>
  <c r="AJ947" i="36"/>
  <c r="AD947" i="36"/>
  <c r="AZ947" i="36"/>
  <c r="AN947" i="36"/>
  <c r="V947" i="36"/>
  <c r="BB947" i="36"/>
  <c r="BC947" i="36" s="1"/>
  <c r="AH947" i="36"/>
  <c r="AB947" i="36"/>
  <c r="L947" i="36"/>
  <c r="J931" i="36"/>
  <c r="AZ931" i="36"/>
  <c r="BB931" i="36"/>
  <c r="BC931" i="36" s="1"/>
  <c r="AX931" i="36"/>
  <c r="AT931" i="36"/>
  <c r="H931" i="36"/>
  <c r="AB931" i="36"/>
  <c r="T931" i="36"/>
  <c r="V931" i="36"/>
  <c r="R931" i="36"/>
  <c r="N931" i="36"/>
  <c r="AL931" i="36"/>
  <c r="AF931" i="36"/>
  <c r="Z931" i="36"/>
  <c r="AR931" i="36"/>
  <c r="AV931" i="36"/>
  <c r="AJ931" i="36"/>
  <c r="AH931" i="36"/>
  <c r="L931" i="36"/>
  <c r="P931" i="36"/>
  <c r="AD931" i="36"/>
  <c r="AP931" i="36"/>
  <c r="X931" i="36"/>
  <c r="AN931" i="36"/>
  <c r="J915" i="36"/>
  <c r="AH915" i="36"/>
  <c r="T915" i="36"/>
  <c r="AR915" i="36"/>
  <c r="X915" i="36"/>
  <c r="V915" i="36"/>
  <c r="AT915" i="36"/>
  <c r="AN915" i="36"/>
  <c r="Z915" i="36"/>
  <c r="L915" i="36"/>
  <c r="H915" i="36"/>
  <c r="AV915" i="36"/>
  <c r="N915" i="36"/>
  <c r="AL915" i="36"/>
  <c r="AF915" i="36"/>
  <c r="AX915" i="36"/>
  <c r="BB915" i="36"/>
  <c r="BC915" i="36" s="1"/>
  <c r="AJ915" i="36"/>
  <c r="AB915" i="36"/>
  <c r="AZ915" i="36"/>
  <c r="AD915" i="36"/>
  <c r="R915" i="36"/>
  <c r="AP915" i="36"/>
  <c r="P915" i="36"/>
  <c r="AT899" i="36"/>
  <c r="AD899" i="36"/>
  <c r="AZ899" i="36"/>
  <c r="AF899" i="36"/>
  <c r="T899" i="36"/>
  <c r="AP899" i="36"/>
  <c r="J899" i="36"/>
  <c r="L899" i="36"/>
  <c r="X899" i="36"/>
  <c r="AV899" i="36"/>
  <c r="H899" i="36"/>
  <c r="AB899" i="36"/>
  <c r="AL899" i="36"/>
  <c r="V899" i="36"/>
  <c r="R899" i="36"/>
  <c r="P899" i="36"/>
  <c r="AH899" i="36"/>
  <c r="AR899" i="36"/>
  <c r="N899" i="36"/>
  <c r="BB899" i="36"/>
  <c r="BC899" i="36" s="1"/>
  <c r="AJ899" i="36"/>
  <c r="AN899" i="36"/>
  <c r="Z899" i="36"/>
  <c r="AX899" i="36"/>
  <c r="Z883" i="36"/>
  <c r="BB883" i="36"/>
  <c r="BC883" i="36" s="1"/>
  <c r="AT883" i="36"/>
  <c r="P883" i="36"/>
  <c r="AJ883" i="36"/>
  <c r="T883" i="36"/>
  <c r="AP883" i="36"/>
  <c r="R883" i="36"/>
  <c r="N883" i="36"/>
  <c r="AN883" i="36"/>
  <c r="X883" i="36"/>
  <c r="AB883" i="36"/>
  <c r="V883" i="36"/>
  <c r="AH883" i="36"/>
  <c r="AD883" i="36"/>
  <c r="AR883" i="36"/>
  <c r="H883" i="36"/>
  <c r="AF883" i="36"/>
  <c r="J883" i="36"/>
  <c r="AL883" i="36"/>
  <c r="AX883" i="36"/>
  <c r="L883" i="36"/>
  <c r="AV883" i="36"/>
  <c r="AZ883" i="36"/>
  <c r="X861" i="36"/>
  <c r="AJ861" i="36"/>
  <c r="AV861" i="36"/>
  <c r="AX861" i="36"/>
  <c r="AH861" i="36"/>
  <c r="AP861" i="36"/>
  <c r="AN861" i="36"/>
  <c r="AZ861" i="36"/>
  <c r="AB861" i="36"/>
  <c r="AL861" i="36"/>
  <c r="R861" i="36"/>
  <c r="BB861" i="36"/>
  <c r="BC861" i="36" s="1"/>
  <c r="J861" i="36"/>
  <c r="P861" i="36"/>
  <c r="AR861" i="36"/>
  <c r="Z861" i="36"/>
  <c r="V861" i="36"/>
  <c r="H861" i="36"/>
  <c r="T861" i="36"/>
  <c r="AF861" i="36"/>
  <c r="L861" i="36"/>
  <c r="N861" i="36"/>
  <c r="AT861" i="36"/>
  <c r="AD861" i="36"/>
  <c r="J825" i="36"/>
  <c r="Z825" i="36"/>
  <c r="AP825" i="36"/>
  <c r="T825" i="36"/>
  <c r="AF825" i="36"/>
  <c r="AR825" i="36"/>
  <c r="N825" i="36"/>
  <c r="AD825" i="36"/>
  <c r="AT825" i="36"/>
  <c r="AJ825" i="36"/>
  <c r="AV825" i="36"/>
  <c r="X825" i="36"/>
  <c r="R825" i="36"/>
  <c r="AH825" i="36"/>
  <c r="AX825" i="36"/>
  <c r="AZ825" i="36"/>
  <c r="L825" i="36"/>
  <c r="AN825" i="36"/>
  <c r="V825" i="36"/>
  <c r="AL825" i="36"/>
  <c r="BB825" i="36"/>
  <c r="BC825" i="36" s="1"/>
  <c r="P825" i="36"/>
  <c r="AB825" i="36"/>
  <c r="H825" i="36"/>
  <c r="X977" i="36"/>
  <c r="AN977" i="36"/>
  <c r="J977" i="36"/>
  <c r="Z977" i="36"/>
  <c r="AP977" i="36"/>
  <c r="H977" i="36"/>
  <c r="L977" i="36"/>
  <c r="AB977" i="36"/>
  <c r="AR977" i="36"/>
  <c r="N977" i="36"/>
  <c r="AD977" i="36"/>
  <c r="AT977" i="36"/>
  <c r="P977" i="36"/>
  <c r="AF977" i="36"/>
  <c r="AV977" i="36"/>
  <c r="R977" i="36"/>
  <c r="AH977" i="36"/>
  <c r="AX977" i="36"/>
  <c r="T977" i="36"/>
  <c r="AJ977" i="36"/>
  <c r="AZ977" i="36"/>
  <c r="V977" i="36"/>
  <c r="AL977" i="36"/>
  <c r="BB977" i="36"/>
  <c r="BC977" i="36" s="1"/>
  <c r="AP961" i="36"/>
  <c r="AR961" i="36"/>
  <c r="X961" i="36"/>
  <c r="AV961" i="36"/>
  <c r="AB961" i="36"/>
  <c r="AN961" i="36"/>
  <c r="AT961" i="36"/>
  <c r="L961" i="36"/>
  <c r="AJ961" i="36"/>
  <c r="AX961" i="36"/>
  <c r="R961" i="36"/>
  <c r="AZ961" i="36"/>
  <c r="N961" i="36"/>
  <c r="AH961" i="36"/>
  <c r="Z961" i="36"/>
  <c r="BB961" i="36"/>
  <c r="BC961" i="36" s="1"/>
  <c r="V961" i="36"/>
  <c r="J961" i="36"/>
  <c r="T961" i="36"/>
  <c r="AF961" i="36"/>
  <c r="AL961" i="36"/>
  <c r="AD961" i="36"/>
  <c r="P961" i="36"/>
  <c r="H961" i="36"/>
  <c r="X945" i="36"/>
  <c r="P945" i="36"/>
  <c r="T945" i="36"/>
  <c r="V945" i="36"/>
  <c r="BB945" i="36"/>
  <c r="BC945" i="36" s="1"/>
  <c r="Z945" i="36"/>
  <c r="AF945" i="36"/>
  <c r="AV945" i="36"/>
  <c r="AX945" i="36"/>
  <c r="AZ945" i="36"/>
  <c r="AT945" i="36"/>
  <c r="AH945" i="36"/>
  <c r="AN945" i="36"/>
  <c r="AD945" i="36"/>
  <c r="L945" i="36"/>
  <c r="N945" i="36"/>
  <c r="AL945" i="36"/>
  <c r="H945" i="36"/>
  <c r="J945" i="36"/>
  <c r="AB945" i="36"/>
  <c r="AP945" i="36"/>
  <c r="AR945" i="36"/>
  <c r="R945" i="36"/>
  <c r="AJ945" i="36"/>
  <c r="AD929" i="36"/>
  <c r="AF929" i="36"/>
  <c r="L929" i="36"/>
  <c r="N929" i="36"/>
  <c r="AL929" i="36"/>
  <c r="H929" i="36"/>
  <c r="J929" i="36"/>
  <c r="AZ929" i="36"/>
  <c r="BB929" i="36"/>
  <c r="AH929" i="36"/>
  <c r="AJ929" i="36"/>
  <c r="R929" i="36"/>
  <c r="AX929" i="36"/>
  <c r="BC929" i="36"/>
  <c r="T929" i="36"/>
  <c r="V929" i="36"/>
  <c r="X929" i="36"/>
  <c r="Z929" i="36"/>
  <c r="P929" i="36"/>
  <c r="AN929" i="36"/>
  <c r="AV929" i="36"/>
  <c r="AP929" i="36"/>
  <c r="AB929" i="36"/>
  <c r="AR929" i="36"/>
  <c r="AT929" i="36"/>
  <c r="AP913" i="36"/>
  <c r="V913" i="36"/>
  <c r="AT913" i="36"/>
  <c r="AF913" i="36"/>
  <c r="AD913" i="36"/>
  <c r="X913" i="36"/>
  <c r="AV913" i="36"/>
  <c r="AJ913" i="36"/>
  <c r="N913" i="36"/>
  <c r="AL913" i="36"/>
  <c r="AX913" i="36"/>
  <c r="L913" i="36"/>
  <c r="P913" i="36"/>
  <c r="AH913" i="36"/>
  <c r="AB913" i="36"/>
  <c r="AZ913" i="36"/>
  <c r="AR913" i="36"/>
  <c r="H913" i="36"/>
  <c r="J913" i="36"/>
  <c r="BB913" i="36"/>
  <c r="BC913" i="36" s="1"/>
  <c r="AN913" i="36"/>
  <c r="Z913" i="36"/>
  <c r="T913" i="36"/>
  <c r="R913" i="36"/>
  <c r="AD897" i="36"/>
  <c r="V897" i="36"/>
  <c r="R897" i="36"/>
  <c r="AX897" i="36"/>
  <c r="AH897" i="36"/>
  <c r="X897" i="36"/>
  <c r="AL897" i="36"/>
  <c r="J897" i="36"/>
  <c r="AJ897" i="36"/>
  <c r="L897" i="36"/>
  <c r="Z897" i="36"/>
  <c r="H897" i="36"/>
  <c r="N897" i="36"/>
  <c r="BB897" i="36"/>
  <c r="BC897" i="36" s="1"/>
  <c r="AN897" i="36"/>
  <c r="AP897" i="36"/>
  <c r="AR897" i="36"/>
  <c r="P897" i="36"/>
  <c r="AT897" i="36"/>
  <c r="AZ897" i="36"/>
  <c r="AF897" i="36"/>
  <c r="AV897" i="36"/>
  <c r="T897" i="36"/>
  <c r="AB897" i="36"/>
  <c r="T879" i="36"/>
  <c r="AV879" i="36"/>
  <c r="AT879" i="36"/>
  <c r="AL879" i="36"/>
  <c r="X879" i="36"/>
  <c r="R879" i="36"/>
  <c r="AZ879" i="36"/>
  <c r="V879" i="36"/>
  <c r="AX879" i="36"/>
  <c r="AR879" i="36"/>
  <c r="H879" i="36"/>
  <c r="AN879" i="36"/>
  <c r="AJ879" i="36"/>
  <c r="J879" i="36"/>
  <c r="BB879" i="36"/>
  <c r="BC879" i="36" s="1"/>
  <c r="L879" i="36"/>
  <c r="AP879" i="36"/>
  <c r="N879" i="36"/>
  <c r="AF879" i="36"/>
  <c r="P879" i="36"/>
  <c r="AH879" i="36"/>
  <c r="AB879" i="36"/>
  <c r="Z879" i="36"/>
  <c r="AD879" i="36"/>
  <c r="AD847" i="36"/>
  <c r="X847" i="36"/>
  <c r="T847" i="36"/>
  <c r="AT847" i="36"/>
  <c r="AH847" i="36"/>
  <c r="AJ847" i="36"/>
  <c r="AB847" i="36"/>
  <c r="BB847" i="36"/>
  <c r="AP847" i="36"/>
  <c r="N847" i="36"/>
  <c r="AN847" i="36"/>
  <c r="AF847" i="36"/>
  <c r="BC847" i="36"/>
  <c r="AX847" i="36"/>
  <c r="V847" i="36"/>
  <c r="AV847" i="36"/>
  <c r="AR847" i="36"/>
  <c r="AL847" i="36"/>
  <c r="Z847" i="36"/>
  <c r="J847" i="36"/>
  <c r="R847" i="36"/>
  <c r="AZ847" i="36"/>
  <c r="P847" i="36"/>
  <c r="L847" i="36"/>
  <c r="H847" i="36"/>
  <c r="T811" i="36"/>
  <c r="AJ811" i="36"/>
  <c r="AZ811" i="36"/>
  <c r="J811" i="36"/>
  <c r="AL811" i="36"/>
  <c r="AX811" i="36"/>
  <c r="X811" i="36"/>
  <c r="AN811" i="36"/>
  <c r="N811" i="36"/>
  <c r="Z811" i="36"/>
  <c r="BB811" i="36"/>
  <c r="BC811" i="36" s="1"/>
  <c r="H811" i="36"/>
  <c r="L811" i="36"/>
  <c r="AB811" i="36"/>
  <c r="AR811" i="36"/>
  <c r="AD811" i="36"/>
  <c r="AP811" i="36"/>
  <c r="R811" i="36"/>
  <c r="P811" i="36"/>
  <c r="AF811" i="36"/>
  <c r="AV811" i="36"/>
  <c r="AT811" i="36"/>
  <c r="V811" i="36"/>
  <c r="AH811" i="36"/>
  <c r="J792" i="36"/>
  <c r="Z792" i="36"/>
  <c r="AP792" i="36"/>
  <c r="T792" i="36"/>
  <c r="AF792" i="36"/>
  <c r="AR792" i="36"/>
  <c r="N792" i="36"/>
  <c r="AD792" i="36"/>
  <c r="AT792" i="36"/>
  <c r="AJ792" i="36"/>
  <c r="AV792" i="36"/>
  <c r="AN792" i="36"/>
  <c r="R792" i="36"/>
  <c r="AH792" i="36"/>
  <c r="AX792" i="36"/>
  <c r="AZ792" i="36"/>
  <c r="L792" i="36"/>
  <c r="X792" i="36"/>
  <c r="V792" i="36"/>
  <c r="AL792" i="36"/>
  <c r="BB792" i="36"/>
  <c r="BC792" i="36" s="1"/>
  <c r="P792" i="36"/>
  <c r="AB792" i="36"/>
  <c r="H792" i="36"/>
  <c r="J784" i="36"/>
  <c r="Z784" i="36"/>
  <c r="AP784" i="36"/>
  <c r="T784" i="36"/>
  <c r="AF784" i="36"/>
  <c r="AR784" i="36"/>
  <c r="N784" i="36"/>
  <c r="AD784" i="36"/>
  <c r="AT784" i="36"/>
  <c r="AJ784" i="36"/>
  <c r="AV784" i="36"/>
  <c r="X784" i="36"/>
  <c r="R784" i="36"/>
  <c r="AH784" i="36"/>
  <c r="AX784" i="36"/>
  <c r="AZ784" i="36"/>
  <c r="L784" i="36"/>
  <c r="AN784" i="36"/>
  <c r="V784" i="36"/>
  <c r="AL784" i="36"/>
  <c r="BB784" i="36"/>
  <c r="BC784" i="36" s="1"/>
  <c r="P784" i="36"/>
  <c r="AB784" i="36"/>
  <c r="H784" i="36"/>
  <c r="J776" i="36"/>
  <c r="Z776" i="36"/>
  <c r="AP776" i="36"/>
  <c r="T776" i="36"/>
  <c r="AF776" i="36"/>
  <c r="AR776" i="36"/>
  <c r="N776" i="36"/>
  <c r="AD776" i="36"/>
  <c r="AT776" i="36"/>
  <c r="AJ776" i="36"/>
  <c r="AV776" i="36"/>
  <c r="X776" i="36"/>
  <c r="R776" i="36"/>
  <c r="AH776" i="36"/>
  <c r="AX776" i="36"/>
  <c r="AZ776" i="36"/>
  <c r="L776" i="36"/>
  <c r="AN776" i="36"/>
  <c r="V776" i="36"/>
  <c r="AL776" i="36"/>
  <c r="BB776" i="36"/>
  <c r="BC776" i="36" s="1"/>
  <c r="P776" i="36"/>
  <c r="AB776" i="36"/>
  <c r="H776" i="36"/>
  <c r="J768" i="36"/>
  <c r="Z768" i="36"/>
  <c r="AP768" i="36"/>
  <c r="T768" i="36"/>
  <c r="AF768" i="36"/>
  <c r="AR768" i="36"/>
  <c r="N768" i="36"/>
  <c r="AD768" i="36"/>
  <c r="AT768" i="36"/>
  <c r="AJ768" i="36"/>
  <c r="AV768" i="36"/>
  <c r="X768" i="36"/>
  <c r="R768" i="36"/>
  <c r="AH768" i="36"/>
  <c r="AX768" i="36"/>
  <c r="AZ768" i="36"/>
  <c r="L768" i="36"/>
  <c r="AN768" i="36"/>
  <c r="V768" i="36"/>
  <c r="AL768" i="36"/>
  <c r="BB768" i="36"/>
  <c r="BC768" i="36" s="1"/>
  <c r="P768" i="36"/>
  <c r="AB768" i="36"/>
  <c r="H768" i="36"/>
  <c r="J760" i="36"/>
  <c r="Z760" i="36"/>
  <c r="AP760" i="36"/>
  <c r="T760" i="36"/>
  <c r="AF760" i="36"/>
  <c r="AR760" i="36"/>
  <c r="N760" i="36"/>
  <c r="AD760" i="36"/>
  <c r="AT760" i="36"/>
  <c r="AJ760" i="36"/>
  <c r="AV760" i="36"/>
  <c r="AN760" i="36"/>
  <c r="R760" i="36"/>
  <c r="AH760" i="36"/>
  <c r="AX760" i="36"/>
  <c r="AZ760" i="36"/>
  <c r="L760" i="36"/>
  <c r="X760" i="36"/>
  <c r="V760" i="36"/>
  <c r="AL760" i="36"/>
  <c r="BB760" i="36"/>
  <c r="BC760" i="36" s="1"/>
  <c r="P760" i="36"/>
  <c r="AB760" i="36"/>
  <c r="H760" i="36"/>
  <c r="J752" i="36"/>
  <c r="Z752" i="36"/>
  <c r="AP752" i="36"/>
  <c r="L752" i="36"/>
  <c r="AB752" i="36"/>
  <c r="AR752" i="36"/>
  <c r="N752" i="36"/>
  <c r="AD752" i="36"/>
  <c r="AT752" i="36"/>
  <c r="P752" i="36"/>
  <c r="AF752" i="36"/>
  <c r="AV752" i="36"/>
  <c r="R752" i="36"/>
  <c r="AH752" i="36"/>
  <c r="AX752" i="36"/>
  <c r="T752" i="36"/>
  <c r="AJ752" i="36"/>
  <c r="AZ752" i="36"/>
  <c r="V752" i="36"/>
  <c r="AL752" i="36"/>
  <c r="BB752" i="36"/>
  <c r="BC752" i="36" s="1"/>
  <c r="X752" i="36"/>
  <c r="AN752" i="36"/>
  <c r="H752" i="36"/>
  <c r="N744" i="36"/>
  <c r="AD744" i="36"/>
  <c r="AT744" i="36"/>
  <c r="P744" i="36"/>
  <c r="AF744" i="36"/>
  <c r="AV744" i="36"/>
  <c r="R744" i="36"/>
  <c r="AH744" i="36"/>
  <c r="AX744" i="36"/>
  <c r="T744" i="36"/>
  <c r="AJ744" i="36"/>
  <c r="AZ744" i="36"/>
  <c r="V744" i="36"/>
  <c r="AL744" i="36"/>
  <c r="BB744" i="36"/>
  <c r="BC744" i="36" s="1"/>
  <c r="X744" i="36"/>
  <c r="AN744" i="36"/>
  <c r="H744" i="36"/>
  <c r="J744" i="36"/>
  <c r="Z744" i="36"/>
  <c r="AP744" i="36"/>
  <c r="L744" i="36"/>
  <c r="AB744" i="36"/>
  <c r="AR744" i="36"/>
  <c r="N736" i="36"/>
  <c r="AD736" i="36"/>
  <c r="AT736" i="36"/>
  <c r="P736" i="36"/>
  <c r="AF736" i="36"/>
  <c r="AV736" i="36"/>
  <c r="R736" i="36"/>
  <c r="AH736" i="36"/>
  <c r="AX736" i="36"/>
  <c r="T736" i="36"/>
  <c r="AJ736" i="36"/>
  <c r="AZ736" i="36"/>
  <c r="V736" i="36"/>
  <c r="AL736" i="36"/>
  <c r="BB736" i="36"/>
  <c r="BC736" i="36" s="1"/>
  <c r="X736" i="36"/>
  <c r="AN736" i="36"/>
  <c r="H736" i="36"/>
  <c r="J736" i="36"/>
  <c r="Z736" i="36"/>
  <c r="AP736" i="36"/>
  <c r="L736" i="36"/>
  <c r="AB736" i="36"/>
  <c r="AR736" i="36"/>
  <c r="N728" i="36"/>
  <c r="AD728" i="36"/>
  <c r="AT728" i="36"/>
  <c r="P728" i="36"/>
  <c r="AF728" i="36"/>
  <c r="AV728" i="36"/>
  <c r="R728" i="36"/>
  <c r="AH728" i="36"/>
  <c r="AX728" i="36"/>
  <c r="T728" i="36"/>
  <c r="AJ728" i="36"/>
  <c r="AZ728" i="36"/>
  <c r="V728" i="36"/>
  <c r="AL728" i="36"/>
  <c r="BB728" i="36"/>
  <c r="BC728" i="36" s="1"/>
  <c r="X728" i="36"/>
  <c r="AN728" i="36"/>
  <c r="H728" i="36"/>
  <c r="J728" i="36"/>
  <c r="Z728" i="36"/>
  <c r="AP728" i="36"/>
  <c r="L728" i="36"/>
  <c r="AB728" i="36"/>
  <c r="AR728" i="36"/>
  <c r="N720" i="36"/>
  <c r="AD720" i="36"/>
  <c r="AT720" i="36"/>
  <c r="P720" i="36"/>
  <c r="AF720" i="36"/>
  <c r="AV720" i="36"/>
  <c r="R720" i="36"/>
  <c r="AH720" i="36"/>
  <c r="AX720" i="36"/>
  <c r="T720" i="36"/>
  <c r="AJ720" i="36"/>
  <c r="AZ720" i="36"/>
  <c r="V720" i="36"/>
  <c r="AL720" i="36"/>
  <c r="BB720" i="36"/>
  <c r="BC720" i="36" s="1"/>
  <c r="X720" i="36"/>
  <c r="AN720" i="36"/>
  <c r="H720" i="36"/>
  <c r="J720" i="36"/>
  <c r="Z720" i="36"/>
  <c r="AP720" i="36"/>
  <c r="L720" i="36"/>
  <c r="AB720" i="36"/>
  <c r="AR720" i="36"/>
  <c r="N712" i="36"/>
  <c r="AD712" i="36"/>
  <c r="AT712" i="36"/>
  <c r="P712" i="36"/>
  <c r="AF712" i="36"/>
  <c r="AV712" i="36"/>
  <c r="R712" i="36"/>
  <c r="AH712" i="36"/>
  <c r="AX712" i="36"/>
  <c r="T712" i="36"/>
  <c r="AJ712" i="36"/>
  <c r="AZ712" i="36"/>
  <c r="V712" i="36"/>
  <c r="AL712" i="36"/>
  <c r="BB712" i="36"/>
  <c r="BC712" i="36" s="1"/>
  <c r="X712" i="36"/>
  <c r="AN712" i="36"/>
  <c r="H712" i="36"/>
  <c r="J712" i="36"/>
  <c r="Z712" i="36"/>
  <c r="AP712" i="36"/>
  <c r="L712" i="36"/>
  <c r="AB712" i="36"/>
  <c r="AR712" i="36"/>
  <c r="L704" i="36"/>
  <c r="J704" i="36"/>
  <c r="AL704" i="36"/>
  <c r="N704" i="36"/>
  <c r="AT704" i="36"/>
  <c r="H704" i="36"/>
  <c r="AR704" i="36"/>
  <c r="AB704" i="36"/>
  <c r="X704" i="36"/>
  <c r="AF704" i="36"/>
  <c r="Z704" i="36"/>
  <c r="AP704" i="36"/>
  <c r="AJ704" i="36"/>
  <c r="T704" i="36"/>
  <c r="V704" i="36"/>
  <c r="BB704" i="36"/>
  <c r="BC704" i="36" s="1"/>
  <c r="R704" i="36"/>
  <c r="AX704" i="36"/>
  <c r="AN704" i="36"/>
  <c r="AZ704" i="36"/>
  <c r="AH704" i="36"/>
  <c r="P704" i="36"/>
  <c r="AV704" i="36"/>
  <c r="AD704" i="36"/>
  <c r="AP696" i="36"/>
  <c r="AH696" i="36"/>
  <c r="T696" i="36"/>
  <c r="V696" i="36"/>
  <c r="AV696" i="36"/>
  <c r="H696" i="36"/>
  <c r="AN696" i="36"/>
  <c r="AF696" i="36"/>
  <c r="Z696" i="36"/>
  <c r="R696" i="36"/>
  <c r="N696" i="36"/>
  <c r="AX696" i="36"/>
  <c r="J696" i="36"/>
  <c r="AL696" i="36"/>
  <c r="AD696" i="36"/>
  <c r="X696" i="36"/>
  <c r="AT696" i="36"/>
  <c r="L696" i="36"/>
  <c r="AJ696" i="36"/>
  <c r="AB696" i="36"/>
  <c r="AZ696" i="36"/>
  <c r="BB696" i="36"/>
  <c r="BC696" i="36" s="1"/>
  <c r="AR696" i="36"/>
  <c r="P696" i="36"/>
  <c r="L684" i="36"/>
  <c r="AB684" i="36"/>
  <c r="AR684" i="36"/>
  <c r="N684" i="36"/>
  <c r="AD684" i="36"/>
  <c r="AT684" i="36"/>
  <c r="P684" i="36"/>
  <c r="AF684" i="36"/>
  <c r="AV684" i="36"/>
  <c r="R684" i="36"/>
  <c r="AH684" i="36"/>
  <c r="AX684" i="36"/>
  <c r="T684" i="36"/>
  <c r="AJ684" i="36"/>
  <c r="AZ684" i="36"/>
  <c r="V684" i="36"/>
  <c r="AL684" i="36"/>
  <c r="BB684" i="36"/>
  <c r="BC684" i="36" s="1"/>
  <c r="X684" i="36"/>
  <c r="AN684" i="36"/>
  <c r="J684" i="36"/>
  <c r="Z684" i="36"/>
  <c r="AP684" i="36"/>
  <c r="H684" i="36"/>
  <c r="J676" i="36"/>
  <c r="Z676" i="36"/>
  <c r="AP676" i="36"/>
  <c r="L676" i="36"/>
  <c r="AB676" i="36"/>
  <c r="AR676" i="36"/>
  <c r="N676" i="36"/>
  <c r="AD676" i="36"/>
  <c r="AT676" i="36"/>
  <c r="P676" i="36"/>
  <c r="AF676" i="36"/>
  <c r="AV676" i="36"/>
  <c r="R676" i="36"/>
  <c r="AH676" i="36"/>
  <c r="AX676" i="36"/>
  <c r="T676" i="36"/>
  <c r="AJ676" i="36"/>
  <c r="AZ676" i="36"/>
  <c r="V676" i="36"/>
  <c r="AL676" i="36"/>
  <c r="BB676" i="36"/>
  <c r="BC676" i="36" s="1"/>
  <c r="X676" i="36"/>
  <c r="AN676" i="36"/>
  <c r="H676" i="36"/>
  <c r="AZ668" i="36"/>
  <c r="P668" i="36"/>
  <c r="X668" i="36"/>
  <c r="Z668" i="36"/>
  <c r="AP668" i="36"/>
  <c r="AX668" i="36"/>
  <c r="J668" i="36"/>
  <c r="AV668" i="36"/>
  <c r="AB668" i="36"/>
  <c r="R668" i="36"/>
  <c r="AT668" i="36"/>
  <c r="AL668" i="36"/>
  <c r="T668" i="36"/>
  <c r="AF668" i="36"/>
  <c r="AN668" i="36"/>
  <c r="V668" i="36"/>
  <c r="BB668" i="36"/>
  <c r="BC668" i="36" s="1"/>
  <c r="H668" i="36"/>
  <c r="AJ668" i="36"/>
  <c r="AR668" i="36"/>
  <c r="L668" i="36"/>
  <c r="N668" i="36"/>
  <c r="AH668" i="36"/>
  <c r="AD668" i="36"/>
  <c r="J660" i="36"/>
  <c r="AB660" i="36"/>
  <c r="AZ660" i="36"/>
  <c r="P660" i="36"/>
  <c r="BB660" i="36"/>
  <c r="BC660" i="36" s="1"/>
  <c r="AN660" i="36"/>
  <c r="AT660" i="36"/>
  <c r="AP660" i="36"/>
  <c r="AX660" i="36"/>
  <c r="AL660" i="36"/>
  <c r="R660" i="36"/>
  <c r="L660" i="36"/>
  <c r="Z660" i="36"/>
  <c r="AF660" i="36"/>
  <c r="V660" i="36"/>
  <c r="AR660" i="36"/>
  <c r="AJ660" i="36"/>
  <c r="H660" i="36"/>
  <c r="AD660" i="36"/>
  <c r="N660" i="36"/>
  <c r="X660" i="36"/>
  <c r="AH660" i="36"/>
  <c r="T660" i="36"/>
  <c r="AV660" i="36"/>
  <c r="AX648" i="36"/>
  <c r="AN648" i="36"/>
  <c r="AF648" i="36"/>
  <c r="X648" i="36"/>
  <c r="V648" i="36"/>
  <c r="H648" i="36"/>
  <c r="N648" i="36"/>
  <c r="AT648" i="36"/>
  <c r="AR648" i="36"/>
  <c r="AJ648" i="36"/>
  <c r="AL648" i="36"/>
  <c r="AP648" i="36"/>
  <c r="AH648" i="36"/>
  <c r="R648" i="36"/>
  <c r="P648" i="36"/>
  <c r="BB648" i="36"/>
  <c r="BC648" i="36" s="1"/>
  <c r="AD648" i="36"/>
  <c r="Z648" i="36"/>
  <c r="J648" i="36"/>
  <c r="L648" i="36"/>
  <c r="AB648" i="36"/>
  <c r="T648" i="36"/>
  <c r="AV648" i="36"/>
  <c r="AZ648" i="36"/>
  <c r="L592" i="36"/>
  <c r="AB592" i="36"/>
  <c r="AR592" i="36"/>
  <c r="N592" i="36"/>
  <c r="AD592" i="36"/>
  <c r="AT592" i="36"/>
  <c r="P592" i="36"/>
  <c r="AF592" i="36"/>
  <c r="AV592" i="36"/>
  <c r="R592" i="36"/>
  <c r="AH592" i="36"/>
  <c r="AX592" i="36"/>
  <c r="T592" i="36"/>
  <c r="AJ592" i="36"/>
  <c r="AZ592" i="36"/>
  <c r="V592" i="36"/>
  <c r="AL592" i="36"/>
  <c r="BB592" i="36"/>
  <c r="BC592" i="36" s="1"/>
  <c r="X592" i="36"/>
  <c r="AN592" i="36"/>
  <c r="J592" i="36"/>
  <c r="Z592" i="36"/>
  <c r="AP592" i="36"/>
  <c r="H592" i="36"/>
  <c r="L584" i="36"/>
  <c r="AB584" i="36"/>
  <c r="AR584" i="36"/>
  <c r="N584" i="36"/>
  <c r="AD584" i="36"/>
  <c r="AT584" i="36"/>
  <c r="P584" i="36"/>
  <c r="AF584" i="36"/>
  <c r="AV584" i="36"/>
  <c r="R584" i="36"/>
  <c r="AH584" i="36"/>
  <c r="AX584" i="36"/>
  <c r="T584" i="36"/>
  <c r="AJ584" i="36"/>
  <c r="AZ584" i="36"/>
  <c r="V584" i="36"/>
  <c r="AL584" i="36"/>
  <c r="BB584" i="36"/>
  <c r="BC584" i="36" s="1"/>
  <c r="X584" i="36"/>
  <c r="AN584" i="36"/>
  <c r="J584" i="36"/>
  <c r="Z584" i="36"/>
  <c r="AP584" i="36"/>
  <c r="H584" i="36"/>
  <c r="L576" i="36"/>
  <c r="AB576" i="36"/>
  <c r="AR576" i="36"/>
  <c r="N576" i="36"/>
  <c r="AD576" i="36"/>
  <c r="AT576" i="36"/>
  <c r="P576" i="36"/>
  <c r="AF576" i="36"/>
  <c r="AV576" i="36"/>
  <c r="R576" i="36"/>
  <c r="AH576" i="36"/>
  <c r="AX576" i="36"/>
  <c r="T576" i="36"/>
  <c r="AJ576" i="36"/>
  <c r="AZ576" i="36"/>
  <c r="V576" i="36"/>
  <c r="AL576" i="36"/>
  <c r="BB576" i="36"/>
  <c r="BC576" i="36" s="1"/>
  <c r="X576" i="36"/>
  <c r="AN576" i="36"/>
  <c r="J576" i="36"/>
  <c r="Z576" i="36"/>
  <c r="AP576" i="36"/>
  <c r="H576" i="36"/>
  <c r="L568" i="36"/>
  <c r="AB568" i="36"/>
  <c r="AR568" i="36"/>
  <c r="N568" i="36"/>
  <c r="AD568" i="36"/>
  <c r="AT568" i="36"/>
  <c r="P568" i="36"/>
  <c r="AF568" i="36"/>
  <c r="AV568" i="36"/>
  <c r="R568" i="36"/>
  <c r="AH568" i="36"/>
  <c r="AX568" i="36"/>
  <c r="T568" i="36"/>
  <c r="AJ568" i="36"/>
  <c r="AZ568" i="36"/>
  <c r="V568" i="36"/>
  <c r="AL568" i="36"/>
  <c r="BB568" i="36"/>
  <c r="BC568" i="36" s="1"/>
  <c r="X568" i="36"/>
  <c r="AN568" i="36"/>
  <c r="J568" i="36"/>
  <c r="Z568" i="36"/>
  <c r="AP568" i="36"/>
  <c r="H568" i="36"/>
  <c r="L560" i="36"/>
  <c r="AB560" i="36"/>
  <c r="AR560" i="36"/>
  <c r="N560" i="36"/>
  <c r="AD560" i="36"/>
  <c r="AT560" i="36"/>
  <c r="P560" i="36"/>
  <c r="AF560" i="36"/>
  <c r="AV560" i="36"/>
  <c r="R560" i="36"/>
  <c r="AH560" i="36"/>
  <c r="AX560" i="36"/>
  <c r="T560" i="36"/>
  <c r="AJ560" i="36"/>
  <c r="AZ560" i="36"/>
  <c r="V560" i="36"/>
  <c r="AL560" i="36"/>
  <c r="BB560" i="36"/>
  <c r="BC560" i="36" s="1"/>
  <c r="X560" i="36"/>
  <c r="AN560" i="36"/>
  <c r="J560" i="36"/>
  <c r="Z560" i="36"/>
  <c r="AP560" i="36"/>
  <c r="H560" i="36"/>
  <c r="L552" i="36"/>
  <c r="AB552" i="36"/>
  <c r="AR552" i="36"/>
  <c r="N552" i="36"/>
  <c r="AD552" i="36"/>
  <c r="AT552" i="36"/>
  <c r="P552" i="36"/>
  <c r="AF552" i="36"/>
  <c r="AV552" i="36"/>
  <c r="R552" i="36"/>
  <c r="AH552" i="36"/>
  <c r="AX552" i="36"/>
  <c r="T552" i="36"/>
  <c r="AJ552" i="36"/>
  <c r="AZ552" i="36"/>
  <c r="V552" i="36"/>
  <c r="AL552" i="36"/>
  <c r="BB552" i="36"/>
  <c r="BC552" i="36" s="1"/>
  <c r="X552" i="36"/>
  <c r="AN552" i="36"/>
  <c r="J552" i="36"/>
  <c r="Z552" i="36"/>
  <c r="AP552" i="36"/>
  <c r="H552" i="36"/>
  <c r="L544" i="36"/>
  <c r="AB544" i="36"/>
  <c r="AR544" i="36"/>
  <c r="N544" i="36"/>
  <c r="AD544" i="36"/>
  <c r="AT544" i="36"/>
  <c r="P544" i="36"/>
  <c r="AF544" i="36"/>
  <c r="AV544" i="36"/>
  <c r="R544" i="36"/>
  <c r="AH544" i="36"/>
  <c r="AX544" i="36"/>
  <c r="T544" i="36"/>
  <c r="AJ544" i="36"/>
  <c r="AZ544" i="36"/>
  <c r="V544" i="36"/>
  <c r="AL544" i="36"/>
  <c r="BB544" i="36"/>
  <c r="BC544" i="36" s="1"/>
  <c r="X544" i="36"/>
  <c r="AN544" i="36"/>
  <c r="J544" i="36"/>
  <c r="Z544" i="36"/>
  <c r="AP544" i="36"/>
  <c r="H544" i="36"/>
  <c r="L536" i="36"/>
  <c r="AB536" i="36"/>
  <c r="AR536" i="36"/>
  <c r="N536" i="36"/>
  <c r="AD536" i="36"/>
  <c r="AT536" i="36"/>
  <c r="P536" i="36"/>
  <c r="AF536" i="36"/>
  <c r="AV536" i="36"/>
  <c r="R536" i="36"/>
  <c r="AH536" i="36"/>
  <c r="AX536" i="36"/>
  <c r="T536" i="36"/>
  <c r="AJ536" i="36"/>
  <c r="AZ536" i="36"/>
  <c r="V536" i="36"/>
  <c r="AL536" i="36"/>
  <c r="BB536" i="36"/>
  <c r="BC536" i="36" s="1"/>
  <c r="X536" i="36"/>
  <c r="AN536" i="36"/>
  <c r="J536" i="36"/>
  <c r="Z536" i="36"/>
  <c r="AP536" i="36"/>
  <c r="H536" i="36"/>
  <c r="L528" i="36"/>
  <c r="AB528" i="36"/>
  <c r="AR528" i="36"/>
  <c r="N528" i="36"/>
  <c r="AD528" i="36"/>
  <c r="AT528" i="36"/>
  <c r="P528" i="36"/>
  <c r="AF528" i="36"/>
  <c r="AV528" i="36"/>
  <c r="R528" i="36"/>
  <c r="AH528" i="36"/>
  <c r="AX528" i="36"/>
  <c r="T528" i="36"/>
  <c r="AJ528" i="36"/>
  <c r="AZ528" i="36"/>
  <c r="V528" i="36"/>
  <c r="AL528" i="36"/>
  <c r="BB528" i="36"/>
  <c r="BC528" i="36" s="1"/>
  <c r="X528" i="36"/>
  <c r="AN528" i="36"/>
  <c r="J528" i="36"/>
  <c r="Z528" i="36"/>
  <c r="AP528" i="36"/>
  <c r="H528" i="36"/>
  <c r="L520" i="36"/>
  <c r="AB520" i="36"/>
  <c r="AR520" i="36"/>
  <c r="N520" i="36"/>
  <c r="AD520" i="36"/>
  <c r="AT520" i="36"/>
  <c r="P520" i="36"/>
  <c r="AF520" i="36"/>
  <c r="AV520" i="36"/>
  <c r="R520" i="36"/>
  <c r="AH520" i="36"/>
  <c r="AX520" i="36"/>
  <c r="T520" i="36"/>
  <c r="AJ520" i="36"/>
  <c r="AZ520" i="36"/>
  <c r="V520" i="36"/>
  <c r="AL520" i="36"/>
  <c r="BB520" i="36"/>
  <c r="BC520" i="36" s="1"/>
  <c r="X520" i="36"/>
  <c r="AN520" i="36"/>
  <c r="J520" i="36"/>
  <c r="Z520" i="36"/>
  <c r="AP520" i="36"/>
  <c r="H520" i="36"/>
  <c r="L512" i="36"/>
  <c r="AB512" i="36"/>
  <c r="AR512" i="36"/>
  <c r="N512" i="36"/>
  <c r="AD512" i="36"/>
  <c r="AT512" i="36"/>
  <c r="P512" i="36"/>
  <c r="AF512" i="36"/>
  <c r="AV512" i="36"/>
  <c r="R512" i="36"/>
  <c r="AH512" i="36"/>
  <c r="AX512" i="36"/>
  <c r="T512" i="36"/>
  <c r="AJ512" i="36"/>
  <c r="AZ512" i="36"/>
  <c r="V512" i="36"/>
  <c r="AL512" i="36"/>
  <c r="BB512" i="36"/>
  <c r="BC512" i="36" s="1"/>
  <c r="X512" i="36"/>
  <c r="AN512" i="36"/>
  <c r="J512" i="36"/>
  <c r="Z512" i="36"/>
  <c r="AP512" i="36"/>
  <c r="H512" i="36"/>
  <c r="J983" i="36"/>
  <c r="Z983" i="36"/>
  <c r="AP983" i="36"/>
  <c r="L983" i="36"/>
  <c r="AB983" i="36"/>
  <c r="AR983" i="36"/>
  <c r="N983" i="36"/>
  <c r="AD983" i="36"/>
  <c r="AT983" i="36"/>
  <c r="P983" i="36"/>
  <c r="AF983" i="36"/>
  <c r="AV983" i="36"/>
  <c r="R983" i="36"/>
  <c r="AH983" i="36"/>
  <c r="AX983" i="36"/>
  <c r="T983" i="36"/>
  <c r="AJ983" i="36"/>
  <c r="AZ983" i="36"/>
  <c r="V983" i="36"/>
  <c r="AL983" i="36"/>
  <c r="BB983" i="36"/>
  <c r="BC983" i="36" s="1"/>
  <c r="X983" i="36"/>
  <c r="AN983" i="36"/>
  <c r="H983" i="36"/>
  <c r="J967" i="36"/>
  <c r="P967" i="36"/>
  <c r="AB967" i="36"/>
  <c r="AL967" i="36"/>
  <c r="AP967" i="36"/>
  <c r="AR967" i="36"/>
  <c r="AH967" i="36"/>
  <c r="Z967" i="36"/>
  <c r="AN967" i="36"/>
  <c r="AZ967" i="36"/>
  <c r="AD967" i="36"/>
  <c r="V967" i="36"/>
  <c r="AJ967" i="36"/>
  <c r="AT967" i="36"/>
  <c r="AX967" i="36"/>
  <c r="T967" i="36"/>
  <c r="BB967" i="36"/>
  <c r="BC967" i="36" s="1"/>
  <c r="L967" i="36"/>
  <c r="AV967" i="36"/>
  <c r="N967" i="36"/>
  <c r="R967" i="36"/>
  <c r="AF967" i="36"/>
  <c r="H967" i="36"/>
  <c r="X967" i="36"/>
  <c r="J951" i="36"/>
  <c r="L951" i="36"/>
  <c r="N951" i="36"/>
  <c r="AV951" i="36"/>
  <c r="AP951" i="36"/>
  <c r="H951" i="36"/>
  <c r="BB951" i="36"/>
  <c r="Z951" i="36"/>
  <c r="AJ951" i="36"/>
  <c r="P951" i="36"/>
  <c r="AN951" i="36"/>
  <c r="AH951" i="36"/>
  <c r="V951" i="36"/>
  <c r="X951" i="36"/>
  <c r="AX951" i="36"/>
  <c r="AL951" i="36"/>
  <c r="AD951" i="36"/>
  <c r="AZ951" i="36"/>
  <c r="BC951" i="36"/>
  <c r="AR951" i="36"/>
  <c r="AT951" i="36"/>
  <c r="R951" i="36"/>
  <c r="AB951" i="36"/>
  <c r="AF951" i="36"/>
  <c r="T951" i="36"/>
  <c r="J935" i="36"/>
  <c r="AZ935" i="36"/>
  <c r="P935" i="36"/>
  <c r="L935" i="36"/>
  <c r="AT935" i="36"/>
  <c r="AD935" i="36"/>
  <c r="BB935" i="36"/>
  <c r="R935" i="36"/>
  <c r="AP935" i="36"/>
  <c r="AF935" i="36"/>
  <c r="T935" i="36"/>
  <c r="V935" i="36"/>
  <c r="AN935" i="36"/>
  <c r="AH935" i="36"/>
  <c r="AL935" i="36"/>
  <c r="BC935" i="36"/>
  <c r="Z935" i="36"/>
  <c r="AR935" i="36"/>
  <c r="N935" i="36"/>
  <c r="H935" i="36"/>
  <c r="X935" i="36"/>
  <c r="AV935" i="36"/>
  <c r="AX935" i="36"/>
  <c r="AJ935" i="36"/>
  <c r="AB935" i="36"/>
  <c r="N919" i="36"/>
  <c r="R919" i="36"/>
  <c r="AP919" i="36"/>
  <c r="AB919" i="36"/>
  <c r="Z919" i="36"/>
  <c r="T919" i="36"/>
  <c r="AR919" i="36"/>
  <c r="X919" i="36"/>
  <c r="AV919" i="36"/>
  <c r="AH919" i="36"/>
  <c r="H919" i="36"/>
  <c r="BB919" i="36"/>
  <c r="BC919" i="36" s="1"/>
  <c r="J919" i="36"/>
  <c r="L919" i="36"/>
  <c r="AL919" i="36"/>
  <c r="P919" i="36"/>
  <c r="AN919" i="36"/>
  <c r="AZ919" i="36"/>
  <c r="AT919" i="36"/>
  <c r="AX919" i="36"/>
  <c r="AJ919" i="36"/>
  <c r="AD919" i="36"/>
  <c r="V919" i="36"/>
  <c r="AF919" i="36"/>
  <c r="BB903" i="36"/>
  <c r="BC903" i="36" s="1"/>
  <c r="AT903" i="36"/>
  <c r="R903" i="36"/>
  <c r="L903" i="36"/>
  <c r="AV903" i="36"/>
  <c r="T903" i="36"/>
  <c r="AD903" i="36"/>
  <c r="AB903" i="36"/>
  <c r="AJ903" i="36"/>
  <c r="P903" i="36"/>
  <c r="AN903" i="36"/>
  <c r="X903" i="36"/>
  <c r="J903" i="36"/>
  <c r="AL903" i="36"/>
  <c r="AH903" i="36"/>
  <c r="AF903" i="36"/>
  <c r="Z903" i="36"/>
  <c r="AP903" i="36"/>
  <c r="V903" i="36"/>
  <c r="N903" i="36"/>
  <c r="AZ903" i="36"/>
  <c r="AX903" i="36"/>
  <c r="AR903" i="36"/>
  <c r="H903" i="36"/>
  <c r="V887" i="36"/>
  <c r="AH887" i="36"/>
  <c r="AD887" i="36"/>
  <c r="AN887" i="36"/>
  <c r="T887" i="36"/>
  <c r="AF887" i="36"/>
  <c r="J887" i="36"/>
  <c r="AL887" i="36"/>
  <c r="AX887" i="36"/>
  <c r="L887" i="36"/>
  <c r="AR887" i="36"/>
  <c r="H887" i="36"/>
  <c r="Z887" i="36"/>
  <c r="BB887" i="36"/>
  <c r="BC887" i="36" s="1"/>
  <c r="AT887" i="36"/>
  <c r="P887" i="36"/>
  <c r="AV887" i="36"/>
  <c r="X887" i="36"/>
  <c r="AP887" i="36"/>
  <c r="R887" i="36"/>
  <c r="N887" i="36"/>
  <c r="AJ887" i="36"/>
  <c r="AZ887" i="36"/>
  <c r="AB887" i="36"/>
  <c r="R805" i="36"/>
  <c r="AH805" i="36"/>
  <c r="AX805" i="36"/>
  <c r="AV805" i="36"/>
  <c r="X805" i="36"/>
  <c r="AZ805" i="36"/>
  <c r="V805" i="36"/>
  <c r="AL805" i="36"/>
  <c r="BB805" i="36"/>
  <c r="BC805" i="36" s="1"/>
  <c r="L805" i="36"/>
  <c r="AN805" i="36"/>
  <c r="H805" i="36"/>
  <c r="J805" i="36"/>
  <c r="Z805" i="36"/>
  <c r="AP805" i="36"/>
  <c r="P805" i="36"/>
  <c r="AB805" i="36"/>
  <c r="T805" i="36"/>
  <c r="N805" i="36"/>
  <c r="AD805" i="36"/>
  <c r="AT805" i="36"/>
  <c r="AF805" i="36"/>
  <c r="AR805" i="36"/>
  <c r="AJ805" i="36"/>
  <c r="J494" i="36"/>
  <c r="R494" i="36"/>
  <c r="N494" i="36"/>
  <c r="AZ494" i="36"/>
  <c r="AR494" i="36"/>
  <c r="AJ494" i="36"/>
  <c r="Z494" i="36"/>
  <c r="AH494" i="36"/>
  <c r="AD494" i="36"/>
  <c r="AX494" i="36"/>
  <c r="X494" i="36"/>
  <c r="H494" i="36"/>
  <c r="V494" i="36"/>
  <c r="AT494" i="36"/>
  <c r="T494" i="36"/>
  <c r="AN494" i="36"/>
  <c r="L494" i="36"/>
  <c r="AP494" i="36"/>
  <c r="AL494" i="36"/>
  <c r="BB494" i="36"/>
  <c r="BC494" i="36" s="1"/>
  <c r="AV494" i="36"/>
  <c r="AB494" i="36"/>
  <c r="AF494" i="36"/>
  <c r="P494" i="36"/>
  <c r="J486" i="36"/>
  <c r="AV486" i="36"/>
  <c r="L486" i="36"/>
  <c r="AJ486" i="36"/>
  <c r="BB486" i="36"/>
  <c r="BC486" i="36" s="1"/>
  <c r="H486" i="36"/>
  <c r="AZ486" i="36"/>
  <c r="P486" i="36"/>
  <c r="Z486" i="36"/>
  <c r="AX486" i="36"/>
  <c r="V486" i="36"/>
  <c r="AB486" i="36"/>
  <c r="T486" i="36"/>
  <c r="AL486" i="36"/>
  <c r="AN486" i="36"/>
  <c r="R486" i="36"/>
  <c r="AP486" i="36"/>
  <c r="AT486" i="36"/>
  <c r="AH486" i="36"/>
  <c r="AR486" i="36"/>
  <c r="AD486" i="36"/>
  <c r="AF486" i="36"/>
  <c r="X486" i="36"/>
  <c r="N486" i="36"/>
  <c r="AD474" i="36"/>
  <c r="T474" i="36"/>
  <c r="AJ474" i="36"/>
  <c r="AZ474" i="36"/>
  <c r="BB474" i="36"/>
  <c r="AL474" i="36"/>
  <c r="AT474" i="36"/>
  <c r="X474" i="36"/>
  <c r="AN474" i="36"/>
  <c r="R474" i="36"/>
  <c r="J474" i="36"/>
  <c r="AX474" i="36"/>
  <c r="BC474" i="36"/>
  <c r="L474" i="36"/>
  <c r="AB474" i="36"/>
  <c r="AR474" i="36"/>
  <c r="AH474" i="36"/>
  <c r="N474" i="36"/>
  <c r="H474" i="36"/>
  <c r="V474" i="36"/>
  <c r="P474" i="36"/>
  <c r="AF474" i="36"/>
  <c r="AV474" i="36"/>
  <c r="AP474" i="36"/>
  <c r="Z474" i="36"/>
  <c r="Z466" i="36"/>
  <c r="P466" i="36"/>
  <c r="AF466" i="36"/>
  <c r="AV466" i="36"/>
  <c r="AL466" i="36"/>
  <c r="AH466" i="36"/>
  <c r="AP466" i="36"/>
  <c r="T466" i="36"/>
  <c r="AJ466" i="36"/>
  <c r="AZ466" i="36"/>
  <c r="BB466" i="36"/>
  <c r="BC466" i="36" s="1"/>
  <c r="AT466" i="36"/>
  <c r="AX466" i="36"/>
  <c r="X466" i="36"/>
  <c r="AN466" i="36"/>
  <c r="R466" i="36"/>
  <c r="J466" i="36"/>
  <c r="H466" i="36"/>
  <c r="N466" i="36"/>
  <c r="L466" i="36"/>
  <c r="AB466" i="36"/>
  <c r="AR466" i="36"/>
  <c r="AD466" i="36"/>
  <c r="V466" i="36"/>
  <c r="N458" i="36"/>
  <c r="AT458" i="36"/>
  <c r="T458" i="36"/>
  <c r="AJ458" i="36"/>
  <c r="AZ458" i="36"/>
  <c r="AP458" i="36"/>
  <c r="V458" i="36"/>
  <c r="BB458" i="36"/>
  <c r="BC458" i="36" s="1"/>
  <c r="X458" i="36"/>
  <c r="AN458" i="36"/>
  <c r="R458" i="36"/>
  <c r="AX458" i="36"/>
  <c r="AD458" i="36"/>
  <c r="L458" i="36"/>
  <c r="AB458" i="36"/>
  <c r="AR458" i="36"/>
  <c r="Z458" i="36"/>
  <c r="H458" i="36"/>
  <c r="J458" i="36"/>
  <c r="AL458" i="36"/>
  <c r="P458" i="36"/>
  <c r="AF458" i="36"/>
  <c r="AV458" i="36"/>
  <c r="AH458" i="36"/>
  <c r="P450" i="36"/>
  <c r="AF450" i="36"/>
  <c r="AV450" i="36"/>
  <c r="R450" i="36"/>
  <c r="AH450" i="36"/>
  <c r="AX450" i="36"/>
  <c r="T450" i="36"/>
  <c r="AJ450" i="36"/>
  <c r="AZ450" i="36"/>
  <c r="V450" i="36"/>
  <c r="AL450" i="36"/>
  <c r="BB450" i="36"/>
  <c r="BC450" i="36" s="1"/>
  <c r="X450" i="36"/>
  <c r="AN450" i="36"/>
  <c r="J450" i="36"/>
  <c r="Z450" i="36"/>
  <c r="AP450" i="36"/>
  <c r="H450" i="36"/>
  <c r="L450" i="36"/>
  <c r="AB450" i="36"/>
  <c r="AR450" i="36"/>
  <c r="N450" i="36"/>
  <c r="AD450" i="36"/>
  <c r="AT450" i="36"/>
  <c r="P442" i="36"/>
  <c r="AF442" i="36"/>
  <c r="AV442" i="36"/>
  <c r="R442" i="36"/>
  <c r="AH442" i="36"/>
  <c r="AX442" i="36"/>
  <c r="T442" i="36"/>
  <c r="AJ442" i="36"/>
  <c r="AZ442" i="36"/>
  <c r="V442" i="36"/>
  <c r="AL442" i="36"/>
  <c r="BB442" i="36"/>
  <c r="BC442" i="36" s="1"/>
  <c r="X442" i="36"/>
  <c r="AN442" i="36"/>
  <c r="J442" i="36"/>
  <c r="Z442" i="36"/>
  <c r="AP442" i="36"/>
  <c r="H442" i="36"/>
  <c r="L442" i="36"/>
  <c r="AB442" i="36"/>
  <c r="AR442" i="36"/>
  <c r="N442" i="36"/>
  <c r="AD442" i="36"/>
  <c r="AT442" i="36"/>
  <c r="P434" i="36"/>
  <c r="AF434" i="36"/>
  <c r="AV434" i="36"/>
  <c r="R434" i="36"/>
  <c r="AH434" i="36"/>
  <c r="AX434" i="36"/>
  <c r="T434" i="36"/>
  <c r="AJ434" i="36"/>
  <c r="AZ434" i="36"/>
  <c r="V434" i="36"/>
  <c r="AL434" i="36"/>
  <c r="BB434" i="36"/>
  <c r="BC434" i="36" s="1"/>
  <c r="X434" i="36"/>
  <c r="AN434" i="36"/>
  <c r="J434" i="36"/>
  <c r="Z434" i="36"/>
  <c r="AP434" i="36"/>
  <c r="H434" i="36"/>
  <c r="L434" i="36"/>
  <c r="AB434" i="36"/>
  <c r="AR434" i="36"/>
  <c r="N434" i="36"/>
  <c r="AD434" i="36"/>
  <c r="AT434" i="36"/>
  <c r="P426" i="36"/>
  <c r="AF426" i="36"/>
  <c r="AV426" i="36"/>
  <c r="R426" i="36"/>
  <c r="AH426" i="36"/>
  <c r="AX426" i="36"/>
  <c r="T426" i="36"/>
  <c r="AJ426" i="36"/>
  <c r="AZ426" i="36"/>
  <c r="V426" i="36"/>
  <c r="AL426" i="36"/>
  <c r="BB426" i="36"/>
  <c r="BC426" i="36" s="1"/>
  <c r="X426" i="36"/>
  <c r="AN426" i="36"/>
  <c r="J426" i="36"/>
  <c r="Z426" i="36"/>
  <c r="AP426" i="36"/>
  <c r="H426" i="36"/>
  <c r="L426" i="36"/>
  <c r="AB426" i="36"/>
  <c r="AR426" i="36"/>
  <c r="N426" i="36"/>
  <c r="AD426" i="36"/>
  <c r="AT426" i="36"/>
  <c r="P418" i="36"/>
  <c r="AF418" i="36"/>
  <c r="AV418" i="36"/>
  <c r="R418" i="36"/>
  <c r="AH418" i="36"/>
  <c r="AX418" i="36"/>
  <c r="T418" i="36"/>
  <c r="AJ418" i="36"/>
  <c r="AZ418" i="36"/>
  <c r="V418" i="36"/>
  <c r="AL418" i="36"/>
  <c r="BB418" i="36"/>
  <c r="BC418" i="36" s="1"/>
  <c r="X418" i="36"/>
  <c r="AN418" i="36"/>
  <c r="J418" i="36"/>
  <c r="Z418" i="36"/>
  <c r="AP418" i="36"/>
  <c r="H418" i="36"/>
  <c r="L418" i="36"/>
  <c r="AB418" i="36"/>
  <c r="AR418" i="36"/>
  <c r="N418" i="36"/>
  <c r="AD418" i="36"/>
  <c r="AT418" i="36"/>
  <c r="P410" i="36"/>
  <c r="AF410" i="36"/>
  <c r="AV410" i="36"/>
  <c r="R410" i="36"/>
  <c r="AH410" i="36"/>
  <c r="AX410" i="36"/>
  <c r="T410" i="36"/>
  <c r="AJ410" i="36"/>
  <c r="AZ410" i="36"/>
  <c r="V410" i="36"/>
  <c r="AL410" i="36"/>
  <c r="BB410" i="36"/>
  <c r="BC410" i="36" s="1"/>
  <c r="X410" i="36"/>
  <c r="AN410" i="36"/>
  <c r="J410" i="36"/>
  <c r="Z410" i="36"/>
  <c r="AP410" i="36"/>
  <c r="H410" i="36"/>
  <c r="L410" i="36"/>
  <c r="AB410" i="36"/>
  <c r="AR410" i="36"/>
  <c r="N410" i="36"/>
  <c r="AD410" i="36"/>
  <c r="AT410" i="36"/>
  <c r="P402" i="36"/>
  <c r="AF402" i="36"/>
  <c r="AV402" i="36"/>
  <c r="R402" i="36"/>
  <c r="AH402" i="36"/>
  <c r="AX402" i="36"/>
  <c r="T402" i="36"/>
  <c r="AJ402" i="36"/>
  <c r="AZ402" i="36"/>
  <c r="V402" i="36"/>
  <c r="AL402" i="36"/>
  <c r="BB402" i="36"/>
  <c r="BC402" i="36" s="1"/>
  <c r="X402" i="36"/>
  <c r="AN402" i="36"/>
  <c r="J402" i="36"/>
  <c r="Z402" i="36"/>
  <c r="AP402" i="36"/>
  <c r="H402" i="36"/>
  <c r="L402" i="36"/>
  <c r="AB402" i="36"/>
  <c r="AR402" i="36"/>
  <c r="N402" i="36"/>
  <c r="AD402" i="36"/>
  <c r="AT402" i="36"/>
  <c r="P394" i="36"/>
  <c r="AF394" i="36"/>
  <c r="AV394" i="36"/>
  <c r="R394" i="36"/>
  <c r="AH394" i="36"/>
  <c r="AX394" i="36"/>
  <c r="T394" i="36"/>
  <c r="AJ394" i="36"/>
  <c r="AZ394" i="36"/>
  <c r="V394" i="36"/>
  <c r="AL394" i="36"/>
  <c r="BB394" i="36"/>
  <c r="BC394" i="36" s="1"/>
  <c r="X394" i="36"/>
  <c r="AN394" i="36"/>
  <c r="J394" i="36"/>
  <c r="Z394" i="36"/>
  <c r="AP394" i="36"/>
  <c r="H394" i="36"/>
  <c r="L394" i="36"/>
  <c r="AB394" i="36"/>
  <c r="AR394" i="36"/>
  <c r="N394" i="36"/>
  <c r="AD394" i="36"/>
  <c r="AT394" i="36"/>
  <c r="P386" i="36"/>
  <c r="AF386" i="36"/>
  <c r="AV386" i="36"/>
  <c r="R386" i="36"/>
  <c r="AH386" i="36"/>
  <c r="AX386" i="36"/>
  <c r="T386" i="36"/>
  <c r="AJ386" i="36"/>
  <c r="AZ386" i="36"/>
  <c r="V386" i="36"/>
  <c r="AL386" i="36"/>
  <c r="BB386" i="36"/>
  <c r="BC386" i="36" s="1"/>
  <c r="X386" i="36"/>
  <c r="AN386" i="36"/>
  <c r="J386" i="36"/>
  <c r="Z386" i="36"/>
  <c r="AP386" i="36"/>
  <c r="H386" i="36"/>
  <c r="L386" i="36"/>
  <c r="AB386" i="36"/>
  <c r="AR386" i="36"/>
  <c r="N386" i="36"/>
  <c r="AD386" i="36"/>
  <c r="AT386" i="36"/>
  <c r="P378" i="36"/>
  <c r="AF378" i="36"/>
  <c r="AV378" i="36"/>
  <c r="R378" i="36"/>
  <c r="AH378" i="36"/>
  <c r="AX378" i="36"/>
  <c r="T378" i="36"/>
  <c r="AJ378" i="36"/>
  <c r="AZ378" i="36"/>
  <c r="V378" i="36"/>
  <c r="AL378" i="36"/>
  <c r="BB378" i="36"/>
  <c r="BC378" i="36" s="1"/>
  <c r="X378" i="36"/>
  <c r="AN378" i="36"/>
  <c r="J378" i="36"/>
  <c r="Z378" i="36"/>
  <c r="AP378" i="36"/>
  <c r="H378" i="36"/>
  <c r="L378" i="36"/>
  <c r="AB378" i="36"/>
  <c r="AR378" i="36"/>
  <c r="N378" i="36"/>
  <c r="AD378" i="36"/>
  <c r="AT378" i="36"/>
  <c r="X370" i="36"/>
  <c r="AN370" i="36"/>
  <c r="N370" i="36"/>
  <c r="Z370" i="36"/>
  <c r="BB370" i="36"/>
  <c r="BC370" i="36" s="1"/>
  <c r="H370" i="36"/>
  <c r="L370" i="36"/>
  <c r="AB370" i="36"/>
  <c r="AR370" i="36"/>
  <c r="AD370" i="36"/>
  <c r="AP370" i="36"/>
  <c r="R370" i="36"/>
  <c r="P370" i="36"/>
  <c r="AF370" i="36"/>
  <c r="AV370" i="36"/>
  <c r="AT370" i="36"/>
  <c r="V370" i="36"/>
  <c r="AH370" i="36"/>
  <c r="T370" i="36"/>
  <c r="AJ370" i="36"/>
  <c r="AZ370" i="36"/>
  <c r="J370" i="36"/>
  <c r="AL370" i="36"/>
  <c r="AX370" i="36"/>
  <c r="X362" i="36"/>
  <c r="AN362" i="36"/>
  <c r="V362" i="36"/>
  <c r="AH362" i="36"/>
  <c r="AT362" i="36"/>
  <c r="H362" i="36"/>
  <c r="L362" i="36"/>
  <c r="AB362" i="36"/>
  <c r="AR362" i="36"/>
  <c r="AL362" i="36"/>
  <c r="AX362" i="36"/>
  <c r="J362" i="36"/>
  <c r="P362" i="36"/>
  <c r="AF362" i="36"/>
  <c r="AV362" i="36"/>
  <c r="BB362" i="36"/>
  <c r="BC362" i="36" s="1"/>
  <c r="N362" i="36"/>
  <c r="Z362" i="36"/>
  <c r="T362" i="36"/>
  <c r="AJ362" i="36"/>
  <c r="AZ362" i="36"/>
  <c r="R362" i="36"/>
  <c r="AD362" i="36"/>
  <c r="AP362" i="36"/>
  <c r="T354" i="36"/>
  <c r="AJ354" i="36"/>
  <c r="AZ354" i="36"/>
  <c r="J354" i="36"/>
  <c r="AL354" i="36"/>
  <c r="AX354" i="36"/>
  <c r="X354" i="36"/>
  <c r="AN354" i="36"/>
  <c r="N354" i="36"/>
  <c r="Z354" i="36"/>
  <c r="BB354" i="36"/>
  <c r="BC354" i="36" s="1"/>
  <c r="H354" i="36"/>
  <c r="L354" i="36"/>
  <c r="AB354" i="36"/>
  <c r="AR354" i="36"/>
  <c r="AD354" i="36"/>
  <c r="AP354" i="36"/>
  <c r="R354" i="36"/>
  <c r="P354" i="36"/>
  <c r="AF354" i="36"/>
  <c r="AV354" i="36"/>
  <c r="AT354" i="36"/>
  <c r="V354" i="36"/>
  <c r="AH354" i="36"/>
  <c r="T346" i="36"/>
  <c r="AJ346" i="36"/>
  <c r="AZ346" i="36"/>
  <c r="R346" i="36"/>
  <c r="AD346" i="36"/>
  <c r="AP346" i="36"/>
  <c r="X346" i="36"/>
  <c r="AN346" i="36"/>
  <c r="V346" i="36"/>
  <c r="AH346" i="36"/>
  <c r="AT346" i="36"/>
  <c r="H346" i="36"/>
  <c r="L346" i="36"/>
  <c r="AB346" i="36"/>
  <c r="AR346" i="36"/>
  <c r="AL346" i="36"/>
  <c r="AX346" i="36"/>
  <c r="J346" i="36"/>
  <c r="P346" i="36"/>
  <c r="AF346" i="36"/>
  <c r="AV346" i="36"/>
  <c r="BB346" i="36"/>
  <c r="BC346" i="36" s="1"/>
  <c r="N346" i="36"/>
  <c r="Z346" i="36"/>
  <c r="T338" i="36"/>
  <c r="AJ338" i="36"/>
  <c r="AZ338" i="36"/>
  <c r="J338" i="36"/>
  <c r="AL338" i="36"/>
  <c r="AX338" i="36"/>
  <c r="X338" i="36"/>
  <c r="AN338" i="36"/>
  <c r="N338" i="36"/>
  <c r="Z338" i="36"/>
  <c r="BB338" i="36"/>
  <c r="BC338" i="36" s="1"/>
  <c r="H338" i="36"/>
  <c r="L338" i="36"/>
  <c r="AB338" i="36"/>
  <c r="AR338" i="36"/>
  <c r="AD338" i="36"/>
  <c r="AP338" i="36"/>
  <c r="R338" i="36"/>
  <c r="P338" i="36"/>
  <c r="AF338" i="36"/>
  <c r="AV338" i="36"/>
  <c r="AT338" i="36"/>
  <c r="V338" i="36"/>
  <c r="AH338" i="36"/>
  <c r="T330" i="36"/>
  <c r="AJ330" i="36"/>
  <c r="AZ330" i="36"/>
  <c r="R330" i="36"/>
  <c r="AD330" i="36"/>
  <c r="AP330" i="36"/>
  <c r="X330" i="36"/>
  <c r="AN330" i="36"/>
  <c r="V330" i="36"/>
  <c r="AH330" i="36"/>
  <c r="AT330" i="36"/>
  <c r="H330" i="36"/>
  <c r="L330" i="36"/>
  <c r="AB330" i="36"/>
  <c r="AR330" i="36"/>
  <c r="AL330" i="36"/>
  <c r="AX330" i="36"/>
  <c r="J330" i="36"/>
  <c r="P330" i="36"/>
  <c r="AF330" i="36"/>
  <c r="AV330" i="36"/>
  <c r="BB330" i="36"/>
  <c r="BC330" i="36" s="1"/>
  <c r="N330" i="36"/>
  <c r="Z330" i="36"/>
  <c r="L318" i="36"/>
  <c r="AB318" i="36"/>
  <c r="AR318" i="36"/>
  <c r="N318" i="36"/>
  <c r="AD318" i="36"/>
  <c r="AT318" i="36"/>
  <c r="P318" i="36"/>
  <c r="AF318" i="36"/>
  <c r="AV318" i="36"/>
  <c r="R318" i="36"/>
  <c r="AH318" i="36"/>
  <c r="AX318" i="36"/>
  <c r="T318" i="36"/>
  <c r="AJ318" i="36"/>
  <c r="AZ318" i="36"/>
  <c r="V318" i="36"/>
  <c r="AL318" i="36"/>
  <c r="BB318" i="36"/>
  <c r="BC318" i="36" s="1"/>
  <c r="X318" i="36"/>
  <c r="AN318" i="36"/>
  <c r="J318" i="36"/>
  <c r="Z318" i="36"/>
  <c r="AP318" i="36"/>
  <c r="H318" i="36"/>
  <c r="L310" i="36"/>
  <c r="AB310" i="36"/>
  <c r="AR310" i="36"/>
  <c r="N310" i="36"/>
  <c r="AD310" i="36"/>
  <c r="AT310" i="36"/>
  <c r="P310" i="36"/>
  <c r="AF310" i="36"/>
  <c r="AV310" i="36"/>
  <c r="R310" i="36"/>
  <c r="AH310" i="36"/>
  <c r="AX310" i="36"/>
  <c r="T310" i="36"/>
  <c r="AJ310" i="36"/>
  <c r="AZ310" i="36"/>
  <c r="V310" i="36"/>
  <c r="AL310" i="36"/>
  <c r="BB310" i="36"/>
  <c r="BC310" i="36" s="1"/>
  <c r="X310" i="36"/>
  <c r="AN310" i="36"/>
  <c r="J310" i="36"/>
  <c r="Z310" i="36"/>
  <c r="AP310" i="36"/>
  <c r="H310" i="36"/>
  <c r="T302" i="36"/>
  <c r="AJ302" i="36"/>
  <c r="AZ302" i="36"/>
  <c r="V302" i="36"/>
  <c r="AL302" i="36"/>
  <c r="BB302" i="36"/>
  <c r="BC302" i="36" s="1"/>
  <c r="X302" i="36"/>
  <c r="AN302" i="36"/>
  <c r="J302" i="36"/>
  <c r="Z302" i="36"/>
  <c r="AP302" i="36"/>
  <c r="H302" i="36"/>
  <c r="L302" i="36"/>
  <c r="AB302" i="36"/>
  <c r="AR302" i="36"/>
  <c r="N302" i="36"/>
  <c r="AD302" i="36"/>
  <c r="AT302" i="36"/>
  <c r="P302" i="36"/>
  <c r="AF302" i="36"/>
  <c r="AV302" i="36"/>
  <c r="R302" i="36"/>
  <c r="AH302" i="36"/>
  <c r="AX302" i="36"/>
  <c r="T294" i="36"/>
  <c r="AJ294" i="36"/>
  <c r="AZ294" i="36"/>
  <c r="V294" i="36"/>
  <c r="AL294" i="36"/>
  <c r="BB294" i="36"/>
  <c r="BC294" i="36" s="1"/>
  <c r="X294" i="36"/>
  <c r="AN294" i="36"/>
  <c r="J294" i="36"/>
  <c r="Z294" i="36"/>
  <c r="AP294" i="36"/>
  <c r="H294" i="36"/>
  <c r="L294" i="36"/>
  <c r="AB294" i="36"/>
  <c r="AR294" i="36"/>
  <c r="N294" i="36"/>
  <c r="AD294" i="36"/>
  <c r="AT294" i="36"/>
  <c r="P294" i="36"/>
  <c r="AF294" i="36"/>
  <c r="AV294" i="36"/>
  <c r="R294" i="36"/>
  <c r="AH294" i="36"/>
  <c r="AX294" i="36"/>
  <c r="J286" i="36"/>
  <c r="X286" i="36"/>
  <c r="AF286" i="36"/>
  <c r="Z286" i="36"/>
  <c r="AX286" i="36"/>
  <c r="AR286" i="36"/>
  <c r="P286" i="36"/>
  <c r="AJ286" i="36"/>
  <c r="AL286" i="36"/>
  <c r="N286" i="36"/>
  <c r="R286" i="36"/>
  <c r="V286" i="36"/>
  <c r="AN286" i="36"/>
  <c r="AV286" i="36"/>
  <c r="AP286" i="36"/>
  <c r="AD286" i="36"/>
  <c r="AB286" i="36"/>
  <c r="BB286" i="36"/>
  <c r="BC286" i="36" s="1"/>
  <c r="AZ286" i="36"/>
  <c r="T286" i="36"/>
  <c r="AT286" i="36"/>
  <c r="AH286" i="36"/>
  <c r="H286" i="36"/>
  <c r="L286" i="36"/>
  <c r="P274" i="36"/>
  <c r="AF274" i="36"/>
  <c r="AV274" i="36"/>
  <c r="N274" i="36"/>
  <c r="AD274" i="36"/>
  <c r="AT274" i="36"/>
  <c r="T274" i="36"/>
  <c r="AJ274" i="36"/>
  <c r="AZ274" i="36"/>
  <c r="R274" i="36"/>
  <c r="AH274" i="36"/>
  <c r="AX274" i="36"/>
  <c r="X274" i="36"/>
  <c r="AN274" i="36"/>
  <c r="H274" i="36"/>
  <c r="V274" i="36"/>
  <c r="AL274" i="36"/>
  <c r="BB274" i="36"/>
  <c r="BC274" i="36" s="1"/>
  <c r="L274" i="36"/>
  <c r="AB274" i="36"/>
  <c r="AR274" i="36"/>
  <c r="J274" i="36"/>
  <c r="Z274" i="36"/>
  <c r="AP274" i="36"/>
  <c r="P266" i="36"/>
  <c r="AF266" i="36"/>
  <c r="AV266" i="36"/>
  <c r="N266" i="36"/>
  <c r="AD266" i="36"/>
  <c r="AT266" i="36"/>
  <c r="T266" i="36"/>
  <c r="AJ266" i="36"/>
  <c r="AZ266" i="36"/>
  <c r="R266" i="36"/>
  <c r="AH266" i="36"/>
  <c r="AX266" i="36"/>
  <c r="X266" i="36"/>
  <c r="AN266" i="36"/>
  <c r="H266" i="36"/>
  <c r="V266" i="36"/>
  <c r="AL266" i="36"/>
  <c r="BB266" i="36"/>
  <c r="BC266" i="36" s="1"/>
  <c r="L266" i="36"/>
  <c r="AB266" i="36"/>
  <c r="AR266" i="36"/>
  <c r="J266" i="36"/>
  <c r="Z266" i="36"/>
  <c r="AP266" i="36"/>
  <c r="P258" i="36"/>
  <c r="AF258" i="36"/>
  <c r="AV258" i="36"/>
  <c r="N258" i="36"/>
  <c r="AD258" i="36"/>
  <c r="AT258" i="36"/>
  <c r="T258" i="36"/>
  <c r="AJ258" i="36"/>
  <c r="AZ258" i="36"/>
  <c r="R258" i="36"/>
  <c r="AH258" i="36"/>
  <c r="AX258" i="36"/>
  <c r="X258" i="36"/>
  <c r="AN258" i="36"/>
  <c r="H258" i="36"/>
  <c r="V258" i="36"/>
  <c r="AL258" i="36"/>
  <c r="BB258" i="36"/>
  <c r="BC258" i="36" s="1"/>
  <c r="L258" i="36"/>
  <c r="AB258" i="36"/>
  <c r="AR258" i="36"/>
  <c r="J258" i="36"/>
  <c r="Z258" i="36"/>
  <c r="AP258" i="36"/>
  <c r="P250" i="36"/>
  <c r="AF250" i="36"/>
  <c r="AV250" i="36"/>
  <c r="N250" i="36"/>
  <c r="AD250" i="36"/>
  <c r="AT250" i="36"/>
  <c r="T250" i="36"/>
  <c r="AJ250" i="36"/>
  <c r="AZ250" i="36"/>
  <c r="R250" i="36"/>
  <c r="AH250" i="36"/>
  <c r="AX250" i="36"/>
  <c r="X250" i="36"/>
  <c r="AN250" i="36"/>
  <c r="H250" i="36"/>
  <c r="V250" i="36"/>
  <c r="AL250" i="36"/>
  <c r="BB250" i="36"/>
  <c r="BC250" i="36" s="1"/>
  <c r="L250" i="36"/>
  <c r="AB250" i="36"/>
  <c r="AR250" i="36"/>
  <c r="J250" i="36"/>
  <c r="Z250" i="36"/>
  <c r="AP250" i="36"/>
  <c r="P242" i="36"/>
  <c r="AF242" i="36"/>
  <c r="AV242" i="36"/>
  <c r="N242" i="36"/>
  <c r="AD242" i="36"/>
  <c r="AT242" i="36"/>
  <c r="T242" i="36"/>
  <c r="AJ242" i="36"/>
  <c r="AZ242" i="36"/>
  <c r="R242" i="36"/>
  <c r="AH242" i="36"/>
  <c r="AX242" i="36"/>
  <c r="X242" i="36"/>
  <c r="AN242" i="36"/>
  <c r="H242" i="36"/>
  <c r="V242" i="36"/>
  <c r="AL242" i="36"/>
  <c r="BB242" i="36"/>
  <c r="BC242" i="36" s="1"/>
  <c r="L242" i="36"/>
  <c r="AB242" i="36"/>
  <c r="AR242" i="36"/>
  <c r="J242" i="36"/>
  <c r="Z242" i="36"/>
  <c r="AP242" i="36"/>
  <c r="P234" i="36"/>
  <c r="AF234" i="36"/>
  <c r="AV234" i="36"/>
  <c r="N234" i="36"/>
  <c r="AD234" i="36"/>
  <c r="AT234" i="36"/>
  <c r="T234" i="36"/>
  <c r="AJ234" i="36"/>
  <c r="AZ234" i="36"/>
  <c r="R234" i="36"/>
  <c r="AH234" i="36"/>
  <c r="AX234" i="36"/>
  <c r="X234" i="36"/>
  <c r="AN234" i="36"/>
  <c r="H234" i="36"/>
  <c r="V234" i="36"/>
  <c r="AL234" i="36"/>
  <c r="BB234" i="36"/>
  <c r="BC234" i="36" s="1"/>
  <c r="L234" i="36"/>
  <c r="AB234" i="36"/>
  <c r="AR234" i="36"/>
  <c r="J234" i="36"/>
  <c r="Z234" i="36"/>
  <c r="AP234" i="36"/>
  <c r="P226" i="36"/>
  <c r="AF226" i="36"/>
  <c r="AV226" i="36"/>
  <c r="N226" i="36"/>
  <c r="AD226" i="36"/>
  <c r="AT226" i="36"/>
  <c r="T226" i="36"/>
  <c r="AJ226" i="36"/>
  <c r="AZ226" i="36"/>
  <c r="R226" i="36"/>
  <c r="AH226" i="36"/>
  <c r="AX226" i="36"/>
  <c r="X226" i="36"/>
  <c r="AN226" i="36"/>
  <c r="H226" i="36"/>
  <c r="V226" i="36"/>
  <c r="AL226" i="36"/>
  <c r="BB226" i="36"/>
  <c r="BC226" i="36" s="1"/>
  <c r="L226" i="36"/>
  <c r="AB226" i="36"/>
  <c r="AR226" i="36"/>
  <c r="J226" i="36"/>
  <c r="Z226" i="36"/>
  <c r="AP226" i="36"/>
  <c r="L218" i="36"/>
  <c r="AB218" i="36"/>
  <c r="AR218" i="36"/>
  <c r="J218" i="36"/>
  <c r="Z218" i="36"/>
  <c r="AP218" i="36"/>
  <c r="P218" i="36"/>
  <c r="AF218" i="36"/>
  <c r="AV218" i="36"/>
  <c r="N218" i="36"/>
  <c r="AD218" i="36"/>
  <c r="AT218" i="36"/>
  <c r="T218" i="36"/>
  <c r="AJ218" i="36"/>
  <c r="AZ218" i="36"/>
  <c r="R218" i="36"/>
  <c r="AH218" i="36"/>
  <c r="AX218" i="36"/>
  <c r="X218" i="36"/>
  <c r="AN218" i="36"/>
  <c r="H218" i="36"/>
  <c r="V218" i="36"/>
  <c r="AL218" i="36"/>
  <c r="BB218" i="36"/>
  <c r="BC218" i="36" s="1"/>
  <c r="V210" i="36"/>
  <c r="AL210" i="36"/>
  <c r="BB210" i="36"/>
  <c r="BC210" i="36" s="1"/>
  <c r="T210" i="36"/>
  <c r="AJ210" i="36"/>
  <c r="AZ210" i="36"/>
  <c r="J210" i="36"/>
  <c r="Z210" i="36"/>
  <c r="AP210" i="36"/>
  <c r="H210" i="36"/>
  <c r="X210" i="36"/>
  <c r="AN210" i="36"/>
  <c r="N210" i="36"/>
  <c r="AD210" i="36"/>
  <c r="AT210" i="36"/>
  <c r="L210" i="36"/>
  <c r="AB210" i="36"/>
  <c r="AR210" i="36"/>
  <c r="R210" i="36"/>
  <c r="AH210" i="36"/>
  <c r="AX210" i="36"/>
  <c r="P210" i="36"/>
  <c r="AF210" i="36"/>
  <c r="AV210" i="36"/>
  <c r="N202" i="36"/>
  <c r="AD202" i="36"/>
  <c r="AT202" i="36"/>
  <c r="L202" i="36"/>
  <c r="AB202" i="36"/>
  <c r="AR202" i="36"/>
  <c r="R202" i="36"/>
  <c r="AH202" i="36"/>
  <c r="AX202" i="36"/>
  <c r="P202" i="36"/>
  <c r="AF202" i="36"/>
  <c r="AV202" i="36"/>
  <c r="V202" i="36"/>
  <c r="AL202" i="36"/>
  <c r="BB202" i="36"/>
  <c r="BC202" i="36" s="1"/>
  <c r="T202" i="36"/>
  <c r="AJ202" i="36"/>
  <c r="AZ202" i="36"/>
  <c r="J202" i="36"/>
  <c r="Z202" i="36"/>
  <c r="AP202" i="36"/>
  <c r="H202" i="36"/>
  <c r="X202" i="36"/>
  <c r="AN202" i="36"/>
  <c r="N194" i="36"/>
  <c r="AD194" i="36"/>
  <c r="AT194" i="36"/>
  <c r="L194" i="36"/>
  <c r="AB194" i="36"/>
  <c r="AR194" i="36"/>
  <c r="R194" i="36"/>
  <c r="AH194" i="36"/>
  <c r="AX194" i="36"/>
  <c r="P194" i="36"/>
  <c r="AF194" i="36"/>
  <c r="AV194" i="36"/>
  <c r="V194" i="36"/>
  <c r="AL194" i="36"/>
  <c r="BB194" i="36"/>
  <c r="BC194" i="36" s="1"/>
  <c r="T194" i="36"/>
  <c r="AJ194" i="36"/>
  <c r="AZ194" i="36"/>
  <c r="J194" i="36"/>
  <c r="Z194" i="36"/>
  <c r="AP194" i="36"/>
  <c r="H194" i="36"/>
  <c r="X194" i="36"/>
  <c r="AN194" i="36"/>
  <c r="N186" i="36"/>
  <c r="AD186" i="36"/>
  <c r="AT186" i="36"/>
  <c r="L186" i="36"/>
  <c r="AB186" i="36"/>
  <c r="AR186" i="36"/>
  <c r="R186" i="36"/>
  <c r="AH186" i="36"/>
  <c r="AX186" i="36"/>
  <c r="P186" i="36"/>
  <c r="AF186" i="36"/>
  <c r="AV186" i="36"/>
  <c r="V186" i="36"/>
  <c r="AL186" i="36"/>
  <c r="BB186" i="36"/>
  <c r="BC186" i="36" s="1"/>
  <c r="T186" i="36"/>
  <c r="AJ186" i="36"/>
  <c r="AZ186" i="36"/>
  <c r="J186" i="36"/>
  <c r="Z186" i="36"/>
  <c r="AP186" i="36"/>
  <c r="H186" i="36"/>
  <c r="X186" i="36"/>
  <c r="AN186" i="36"/>
  <c r="N178" i="36"/>
  <c r="AD178" i="36"/>
  <c r="AT178" i="36"/>
  <c r="L178" i="36"/>
  <c r="AB178" i="36"/>
  <c r="AR178" i="36"/>
  <c r="R178" i="36"/>
  <c r="AH178" i="36"/>
  <c r="AX178" i="36"/>
  <c r="P178" i="36"/>
  <c r="AF178" i="36"/>
  <c r="AV178" i="36"/>
  <c r="V178" i="36"/>
  <c r="AL178" i="36"/>
  <c r="BB178" i="36"/>
  <c r="BC178" i="36" s="1"/>
  <c r="T178" i="36"/>
  <c r="AJ178" i="36"/>
  <c r="AZ178" i="36"/>
  <c r="J178" i="36"/>
  <c r="Z178" i="36"/>
  <c r="AP178" i="36"/>
  <c r="H178" i="36"/>
  <c r="X178" i="36"/>
  <c r="AN178" i="36"/>
  <c r="T170" i="36"/>
  <c r="AJ170" i="36"/>
  <c r="AZ170" i="36"/>
  <c r="R170" i="36"/>
  <c r="AH170" i="36"/>
  <c r="AX170" i="36"/>
  <c r="X170" i="36"/>
  <c r="AN170" i="36"/>
  <c r="H170" i="36"/>
  <c r="V170" i="36"/>
  <c r="AL170" i="36"/>
  <c r="BB170" i="36"/>
  <c r="BC170" i="36" s="1"/>
  <c r="L170" i="36"/>
  <c r="AB170" i="36"/>
  <c r="AR170" i="36"/>
  <c r="J170" i="36"/>
  <c r="Z170" i="36"/>
  <c r="AP170" i="36"/>
  <c r="P170" i="36"/>
  <c r="AF170" i="36"/>
  <c r="AV170" i="36"/>
  <c r="N170" i="36"/>
  <c r="AD170" i="36"/>
  <c r="AT170" i="36"/>
  <c r="T162" i="36"/>
  <c r="AJ162" i="36"/>
  <c r="AZ162" i="36"/>
  <c r="R162" i="36"/>
  <c r="AH162" i="36"/>
  <c r="AX162" i="36"/>
  <c r="X162" i="36"/>
  <c r="AN162" i="36"/>
  <c r="H162" i="36"/>
  <c r="V162" i="36"/>
  <c r="AL162" i="36"/>
  <c r="BB162" i="36"/>
  <c r="BC162" i="36" s="1"/>
  <c r="L162" i="36"/>
  <c r="AB162" i="36"/>
  <c r="AR162" i="36"/>
  <c r="J162" i="36"/>
  <c r="Z162" i="36"/>
  <c r="AP162" i="36"/>
  <c r="P162" i="36"/>
  <c r="AF162" i="36"/>
  <c r="AV162" i="36"/>
  <c r="N162" i="36"/>
  <c r="AD162" i="36"/>
  <c r="AT162" i="36"/>
  <c r="T154" i="36"/>
  <c r="AJ154" i="36"/>
  <c r="AZ154" i="36"/>
  <c r="R154" i="36"/>
  <c r="AH154" i="36"/>
  <c r="AX154" i="36"/>
  <c r="X154" i="36"/>
  <c r="AN154" i="36"/>
  <c r="H154" i="36"/>
  <c r="V154" i="36"/>
  <c r="AL154" i="36"/>
  <c r="BB154" i="36"/>
  <c r="BC154" i="36" s="1"/>
  <c r="L154" i="36"/>
  <c r="AB154" i="36"/>
  <c r="AR154" i="36"/>
  <c r="J154" i="36"/>
  <c r="Z154" i="36"/>
  <c r="AP154" i="36"/>
  <c r="P154" i="36"/>
  <c r="AF154" i="36"/>
  <c r="AV154" i="36"/>
  <c r="N154" i="36"/>
  <c r="AD154" i="36"/>
  <c r="AT154" i="36"/>
  <c r="AX146" i="36"/>
  <c r="R146" i="36"/>
  <c r="Z146" i="36"/>
  <c r="AR146" i="36"/>
  <c r="BB146" i="36"/>
  <c r="BC146" i="36" s="1"/>
  <c r="AV146" i="36"/>
  <c r="AH146" i="36"/>
  <c r="AD146" i="36"/>
  <c r="T146" i="36"/>
  <c r="AZ146" i="36"/>
  <c r="X146" i="36"/>
  <c r="L146" i="36"/>
  <c r="AT146" i="36"/>
  <c r="AP146" i="36"/>
  <c r="AJ146" i="36"/>
  <c r="V146" i="36"/>
  <c r="P146" i="36"/>
  <c r="AN146" i="36"/>
  <c r="J146" i="36"/>
  <c r="H146" i="36"/>
  <c r="N146" i="36"/>
  <c r="AB146" i="36"/>
  <c r="AL146" i="36"/>
  <c r="AF146" i="36"/>
  <c r="AH138" i="36"/>
  <c r="AP138" i="36"/>
  <c r="J138" i="36"/>
  <c r="AV138" i="36"/>
  <c r="AJ138" i="36"/>
  <c r="AB138" i="36"/>
  <c r="AT138" i="36"/>
  <c r="H138" i="36"/>
  <c r="AX138" i="36"/>
  <c r="L138" i="36"/>
  <c r="AN138" i="36"/>
  <c r="AL138" i="36"/>
  <c r="R138" i="36"/>
  <c r="N138" i="36"/>
  <c r="V138" i="36"/>
  <c r="P138" i="36"/>
  <c r="AR138" i="36"/>
  <c r="BB138" i="36"/>
  <c r="BC138" i="36" s="1"/>
  <c r="AD138" i="36"/>
  <c r="Z138" i="36"/>
  <c r="AF138" i="36"/>
  <c r="T138" i="36"/>
  <c r="AZ138" i="36"/>
  <c r="X138" i="36"/>
  <c r="H130" i="36"/>
  <c r="AJ130" i="36"/>
  <c r="AD130" i="36"/>
  <c r="T130" i="36"/>
  <c r="AN130" i="36"/>
  <c r="AV130" i="36"/>
  <c r="BB130" i="36"/>
  <c r="BC130" i="36" s="1"/>
  <c r="AP130" i="36"/>
  <c r="AB130" i="36"/>
  <c r="Z130" i="36"/>
  <c r="N130" i="36"/>
  <c r="R130" i="36"/>
  <c r="AT130" i="36"/>
  <c r="AX130" i="36"/>
  <c r="AF130" i="36"/>
  <c r="AH130" i="36"/>
  <c r="AZ130" i="36"/>
  <c r="AR130" i="36"/>
  <c r="J130" i="36"/>
  <c r="AL130" i="36"/>
  <c r="X130" i="36"/>
  <c r="V130" i="36"/>
  <c r="P130" i="36"/>
  <c r="L130" i="36"/>
  <c r="AJ122" i="36"/>
  <c r="AX122" i="36"/>
  <c r="R122" i="36"/>
  <c r="AN122" i="36"/>
  <c r="BB122" i="36"/>
  <c r="BC122" i="36" s="1"/>
  <c r="V122" i="36"/>
  <c r="AB122" i="36"/>
  <c r="AP122" i="36"/>
  <c r="J122" i="36"/>
  <c r="AF122" i="36"/>
  <c r="AT122" i="36"/>
  <c r="N122" i="36"/>
  <c r="AZ122" i="36"/>
  <c r="T122" i="36"/>
  <c r="AH122" i="36"/>
  <c r="H122" i="36"/>
  <c r="X122" i="36"/>
  <c r="AL122" i="36"/>
  <c r="AR122" i="36"/>
  <c r="L122" i="36"/>
  <c r="Z122" i="36"/>
  <c r="AV122" i="36"/>
  <c r="P122" i="36"/>
  <c r="AD122" i="36"/>
  <c r="P110" i="36"/>
  <c r="AF110" i="36"/>
  <c r="AV110" i="36"/>
  <c r="N110" i="36"/>
  <c r="AD110" i="36"/>
  <c r="AT110" i="36"/>
  <c r="T110" i="36"/>
  <c r="AJ110" i="36"/>
  <c r="AZ110" i="36"/>
  <c r="R110" i="36"/>
  <c r="AH110" i="36"/>
  <c r="AX110" i="36"/>
  <c r="X110" i="36"/>
  <c r="AN110" i="36"/>
  <c r="H110" i="36"/>
  <c r="V110" i="36"/>
  <c r="AL110" i="36"/>
  <c r="BB110" i="36"/>
  <c r="BC110" i="36" s="1"/>
  <c r="L110" i="36"/>
  <c r="AB110" i="36"/>
  <c r="AR110" i="36"/>
  <c r="J110" i="36"/>
  <c r="Z110" i="36"/>
  <c r="AP110" i="36"/>
  <c r="P102" i="36"/>
  <c r="AF102" i="36"/>
  <c r="AV102" i="36"/>
  <c r="N102" i="36"/>
  <c r="AD102" i="36"/>
  <c r="AT102" i="36"/>
  <c r="T102" i="36"/>
  <c r="AJ102" i="36"/>
  <c r="AZ102" i="36"/>
  <c r="R102" i="36"/>
  <c r="AH102" i="36"/>
  <c r="AX102" i="36"/>
  <c r="X102" i="36"/>
  <c r="AN102" i="36"/>
  <c r="H102" i="36"/>
  <c r="V102" i="36"/>
  <c r="AL102" i="36"/>
  <c r="BB102" i="36"/>
  <c r="BC102" i="36" s="1"/>
  <c r="L102" i="36"/>
  <c r="AB102" i="36"/>
  <c r="AR102" i="36"/>
  <c r="J102" i="36"/>
  <c r="Z102" i="36"/>
  <c r="AP102" i="36"/>
  <c r="P94" i="36"/>
  <c r="AF94" i="36"/>
  <c r="AV94" i="36"/>
  <c r="N94" i="36"/>
  <c r="AD94" i="36"/>
  <c r="AT94" i="36"/>
  <c r="T94" i="36"/>
  <c r="AJ94" i="36"/>
  <c r="AZ94" i="36"/>
  <c r="R94" i="36"/>
  <c r="AH94" i="36"/>
  <c r="AX94" i="36"/>
  <c r="X94" i="36"/>
  <c r="AN94" i="36"/>
  <c r="H94" i="36"/>
  <c r="V94" i="36"/>
  <c r="AL94" i="36"/>
  <c r="BB94" i="36"/>
  <c r="BC94" i="36" s="1"/>
  <c r="L94" i="36"/>
  <c r="AB94" i="36"/>
  <c r="AR94" i="36"/>
  <c r="J94" i="36"/>
  <c r="Z94" i="36"/>
  <c r="AP94" i="36"/>
  <c r="P86" i="36"/>
  <c r="AF86" i="36"/>
  <c r="AV86" i="36"/>
  <c r="N86" i="36"/>
  <c r="AD86" i="36"/>
  <c r="AT86" i="36"/>
  <c r="T86" i="36"/>
  <c r="AJ86" i="36"/>
  <c r="AZ86" i="36"/>
  <c r="R86" i="36"/>
  <c r="AH86" i="36"/>
  <c r="AX86" i="36"/>
  <c r="X86" i="36"/>
  <c r="AN86" i="36"/>
  <c r="H86" i="36"/>
  <c r="V86" i="36"/>
  <c r="AL86" i="36"/>
  <c r="BB86" i="36"/>
  <c r="BC86" i="36" s="1"/>
  <c r="L86" i="36"/>
  <c r="AB86" i="36"/>
  <c r="AR86" i="36"/>
  <c r="J86" i="36"/>
  <c r="Z86" i="36"/>
  <c r="AP86" i="36"/>
  <c r="P78" i="36"/>
  <c r="AF78" i="36"/>
  <c r="AV78" i="36"/>
  <c r="N78" i="36"/>
  <c r="AD78" i="36"/>
  <c r="AT78" i="36"/>
  <c r="T78" i="36"/>
  <c r="AJ78" i="36"/>
  <c r="AZ78" i="36"/>
  <c r="R78" i="36"/>
  <c r="AH78" i="36"/>
  <c r="AX78" i="36"/>
  <c r="X78" i="36"/>
  <c r="AN78" i="36"/>
  <c r="H78" i="36"/>
  <c r="V78" i="36"/>
  <c r="AL78" i="36"/>
  <c r="BB78" i="36"/>
  <c r="BC78" i="36" s="1"/>
  <c r="L78" i="36"/>
  <c r="AB78" i="36"/>
  <c r="AR78" i="36"/>
  <c r="J78" i="36"/>
  <c r="Z78" i="36"/>
  <c r="AP78" i="36"/>
  <c r="P70" i="36"/>
  <c r="AF70" i="36"/>
  <c r="AV70" i="36"/>
  <c r="N70" i="36"/>
  <c r="AD70" i="36"/>
  <c r="AT70" i="36"/>
  <c r="T70" i="36"/>
  <c r="AJ70" i="36"/>
  <c r="AZ70" i="36"/>
  <c r="R70" i="36"/>
  <c r="AH70" i="36"/>
  <c r="AX70" i="36"/>
  <c r="X70" i="36"/>
  <c r="AN70" i="36"/>
  <c r="H70" i="36"/>
  <c r="V70" i="36"/>
  <c r="AL70" i="36"/>
  <c r="BB70" i="36"/>
  <c r="BC70" i="36" s="1"/>
  <c r="L70" i="36"/>
  <c r="AB70" i="36"/>
  <c r="AR70" i="36"/>
  <c r="J70" i="36"/>
  <c r="Z70" i="36"/>
  <c r="AP70" i="36"/>
  <c r="P62" i="36"/>
  <c r="AF62" i="36"/>
  <c r="AV62" i="36"/>
  <c r="N62" i="36"/>
  <c r="AD62" i="36"/>
  <c r="AT62" i="36"/>
  <c r="T62" i="36"/>
  <c r="AJ62" i="36"/>
  <c r="AZ62" i="36"/>
  <c r="R62" i="36"/>
  <c r="AH62" i="36"/>
  <c r="AX62" i="36"/>
  <c r="X62" i="36"/>
  <c r="AN62" i="36"/>
  <c r="H62" i="36"/>
  <c r="V62" i="36"/>
  <c r="AL62" i="36"/>
  <c r="BB62" i="36"/>
  <c r="BC62" i="36" s="1"/>
  <c r="L62" i="36"/>
  <c r="AB62" i="36"/>
  <c r="AR62" i="36"/>
  <c r="J62" i="36"/>
  <c r="Z62" i="36"/>
  <c r="AP62" i="36"/>
  <c r="P54" i="36"/>
  <c r="AF54" i="36"/>
  <c r="AV54" i="36"/>
  <c r="N54" i="36"/>
  <c r="AD54" i="36"/>
  <c r="AT54" i="36"/>
  <c r="T54" i="36"/>
  <c r="AJ54" i="36"/>
  <c r="AZ54" i="36"/>
  <c r="R54" i="36"/>
  <c r="AH54" i="36"/>
  <c r="AX54" i="36"/>
  <c r="X54" i="36"/>
  <c r="AN54" i="36"/>
  <c r="H54" i="36"/>
  <c r="V54" i="36"/>
  <c r="AL54" i="36"/>
  <c r="BB54" i="36"/>
  <c r="BC54" i="36" s="1"/>
  <c r="L54" i="36"/>
  <c r="AB54" i="36"/>
  <c r="AR54" i="36"/>
  <c r="J54" i="36"/>
  <c r="Z54" i="36"/>
  <c r="AP54" i="36"/>
  <c r="AJ46" i="36"/>
  <c r="AD46" i="36"/>
  <c r="P46" i="36"/>
  <c r="T46" i="36"/>
  <c r="N46" i="36"/>
  <c r="AF46" i="36"/>
  <c r="J46" i="36"/>
  <c r="AX46" i="36"/>
  <c r="AB46" i="36"/>
  <c r="BB46" i="36"/>
  <c r="BC46" i="36" s="1"/>
  <c r="AH46" i="36"/>
  <c r="AR46" i="36"/>
  <c r="H46" i="36"/>
  <c r="R46" i="36"/>
  <c r="AP46" i="36"/>
  <c r="V46" i="36"/>
  <c r="AN46" i="36"/>
  <c r="L46" i="36"/>
  <c r="AL46" i="36"/>
  <c r="X46" i="36"/>
  <c r="AV46" i="36"/>
  <c r="AZ46" i="36"/>
  <c r="AT46" i="36"/>
  <c r="Z46" i="36"/>
  <c r="AJ38" i="36"/>
  <c r="AD38" i="36"/>
  <c r="P38" i="36"/>
  <c r="T38" i="36"/>
  <c r="N38" i="36"/>
  <c r="AF38" i="36"/>
  <c r="J38" i="36"/>
  <c r="AX38" i="36"/>
  <c r="AB38" i="36"/>
  <c r="BB38" i="36"/>
  <c r="BC38" i="36" s="1"/>
  <c r="AH38" i="36"/>
  <c r="AR38" i="36"/>
  <c r="H38" i="36"/>
  <c r="R38" i="36"/>
  <c r="AP38" i="36"/>
  <c r="V38" i="36"/>
  <c r="AN38" i="36"/>
  <c r="L38" i="36"/>
  <c r="AL38" i="36"/>
  <c r="X38" i="36"/>
  <c r="AV38" i="36"/>
  <c r="AZ38" i="36"/>
  <c r="AT38" i="36"/>
  <c r="Z38" i="36"/>
  <c r="AB30" i="36"/>
  <c r="L30" i="36"/>
  <c r="AP30" i="36"/>
  <c r="AN30" i="36"/>
  <c r="P30" i="36"/>
  <c r="AV30" i="36"/>
  <c r="T30" i="36"/>
  <c r="H30" i="36"/>
  <c r="AR30" i="36"/>
  <c r="AT30" i="36"/>
  <c r="AL30" i="36"/>
  <c r="AH30" i="36"/>
  <c r="N30" i="36"/>
  <c r="AZ30" i="36"/>
  <c r="AJ30" i="36"/>
  <c r="Z30" i="36"/>
  <c r="R30" i="36"/>
  <c r="AX30" i="36"/>
  <c r="AF30" i="36"/>
  <c r="J30" i="36"/>
  <c r="X30" i="36"/>
  <c r="V30" i="36"/>
  <c r="BB30" i="36"/>
  <c r="BC30" i="36" s="1"/>
  <c r="AD30" i="36"/>
  <c r="J22" i="36"/>
  <c r="H22" i="36"/>
  <c r="L22" i="36"/>
  <c r="AX22" i="36"/>
  <c r="AL22" i="36"/>
  <c r="AP22" i="36"/>
  <c r="T22" i="36"/>
  <c r="P22" i="36"/>
  <c r="AB22" i="36"/>
  <c r="BB22" i="36"/>
  <c r="BC22" i="36" s="1"/>
  <c r="AD22" i="36"/>
  <c r="N22" i="36"/>
  <c r="X22" i="36"/>
  <c r="AJ22" i="36"/>
  <c r="AF22" i="36"/>
  <c r="AR22" i="36"/>
  <c r="AT22" i="36"/>
  <c r="R22" i="36"/>
  <c r="AN22" i="36"/>
  <c r="AZ22" i="36"/>
  <c r="AV22" i="36"/>
  <c r="Z22" i="36"/>
  <c r="AH22" i="36"/>
  <c r="V22" i="36"/>
  <c r="AR14" i="36"/>
  <c r="T14" i="36"/>
  <c r="P14" i="36"/>
  <c r="R14" i="36"/>
  <c r="Z14" i="36"/>
  <c r="N14" i="36"/>
  <c r="X14" i="36"/>
  <c r="AJ14" i="36"/>
  <c r="AF14" i="36"/>
  <c r="V14" i="36"/>
  <c r="AD14" i="36"/>
  <c r="AH14" i="36"/>
  <c r="L14" i="36"/>
  <c r="AN14" i="36"/>
  <c r="AZ14" i="36"/>
  <c r="AV14" i="36"/>
  <c r="AP14" i="36"/>
  <c r="AX14" i="36"/>
  <c r="AB14" i="36"/>
  <c r="J14" i="36"/>
  <c r="H14" i="36"/>
  <c r="AL14" i="36"/>
  <c r="AT14" i="36"/>
  <c r="BB14" i="36"/>
  <c r="BC14" i="36" s="1"/>
  <c r="R6" i="36"/>
  <c r="AD6" i="36"/>
  <c r="AP6" i="36"/>
  <c r="BB6" i="36"/>
  <c r="BC6" i="36" s="1"/>
  <c r="AV6" i="36"/>
  <c r="T6" i="36"/>
  <c r="AH6" i="36"/>
  <c r="AT6" i="36"/>
  <c r="H6" i="36"/>
  <c r="AZ6" i="36"/>
  <c r="AJ6" i="36"/>
  <c r="L6" i="36"/>
  <c r="AX6" i="36"/>
  <c r="J6" i="36"/>
  <c r="V6" i="36"/>
  <c r="X6" i="36"/>
  <c r="AB6" i="36"/>
  <c r="P6" i="36"/>
  <c r="N6" i="36"/>
  <c r="Z6" i="36"/>
  <c r="AL6" i="36"/>
  <c r="AR6" i="36"/>
  <c r="AF6" i="36"/>
  <c r="AN6" i="36"/>
  <c r="X109" i="36"/>
  <c r="AN109" i="36"/>
  <c r="H109" i="36"/>
  <c r="V109" i="36"/>
  <c r="AL109" i="36"/>
  <c r="BB109" i="36"/>
  <c r="BC109" i="36" s="1"/>
  <c r="J809" i="36"/>
  <c r="Z809" i="36"/>
  <c r="AP809" i="36"/>
  <c r="X809" i="36"/>
  <c r="AZ809" i="36"/>
  <c r="AB809" i="36"/>
  <c r="N809" i="36"/>
  <c r="AD809" i="36"/>
  <c r="AT809" i="36"/>
  <c r="AN809" i="36"/>
  <c r="P809" i="36"/>
  <c r="AR809" i="36"/>
  <c r="R809" i="36"/>
  <c r="AH809" i="36"/>
  <c r="AX809" i="36"/>
  <c r="T809" i="36"/>
  <c r="AF809" i="36"/>
  <c r="L809" i="36"/>
  <c r="V809" i="36"/>
  <c r="AL809" i="36"/>
  <c r="BB809" i="36"/>
  <c r="BC809" i="36" s="1"/>
  <c r="AJ809" i="36"/>
  <c r="AV809" i="36"/>
  <c r="H809" i="36"/>
  <c r="P791" i="36"/>
  <c r="AF791" i="36"/>
  <c r="AV791" i="36"/>
  <c r="BB791" i="36"/>
  <c r="BC791" i="36" s="1"/>
  <c r="N791" i="36"/>
  <c r="AP791" i="36"/>
  <c r="T791" i="36"/>
  <c r="AJ791" i="36"/>
  <c r="AZ791" i="36"/>
  <c r="R791" i="36"/>
  <c r="AD791" i="36"/>
  <c r="J791" i="36"/>
  <c r="X791" i="36"/>
  <c r="AN791" i="36"/>
  <c r="V791" i="36"/>
  <c r="AH791" i="36"/>
  <c r="AT791" i="36"/>
  <c r="H791" i="36"/>
  <c r="L791" i="36"/>
  <c r="AB791" i="36"/>
  <c r="AR791" i="36"/>
  <c r="AL791" i="36"/>
  <c r="AX791" i="36"/>
  <c r="Z791" i="36"/>
  <c r="J785" i="36"/>
  <c r="Z785" i="36"/>
  <c r="AP785" i="36"/>
  <c r="X785" i="36"/>
  <c r="AZ785" i="36"/>
  <c r="AR785" i="36"/>
  <c r="N785" i="36"/>
  <c r="AD785" i="36"/>
  <c r="AT785" i="36"/>
  <c r="AN785" i="36"/>
  <c r="P785" i="36"/>
  <c r="L785" i="36"/>
  <c r="R785" i="36"/>
  <c r="AH785" i="36"/>
  <c r="AX785" i="36"/>
  <c r="T785" i="36"/>
  <c r="AF785" i="36"/>
  <c r="AB785" i="36"/>
  <c r="V785" i="36"/>
  <c r="AL785" i="36"/>
  <c r="BB785" i="36"/>
  <c r="BC785" i="36" s="1"/>
  <c r="AJ785" i="36"/>
  <c r="AV785" i="36"/>
  <c r="H785" i="36"/>
  <c r="T757" i="36"/>
  <c r="AJ757" i="36"/>
  <c r="AZ757" i="36"/>
  <c r="V757" i="36"/>
  <c r="AL757" i="36"/>
  <c r="BB757" i="36"/>
  <c r="BC757" i="36" s="1"/>
  <c r="X757" i="36"/>
  <c r="AN757" i="36"/>
  <c r="J757" i="36"/>
  <c r="Z757" i="36"/>
  <c r="AP757" i="36"/>
  <c r="H757" i="36"/>
  <c r="L757" i="36"/>
  <c r="AB757" i="36"/>
  <c r="AR757" i="36"/>
  <c r="N757" i="36"/>
  <c r="AD757" i="36"/>
  <c r="AT757" i="36"/>
  <c r="P757" i="36"/>
  <c r="AF757" i="36"/>
  <c r="AV757" i="36"/>
  <c r="R757" i="36"/>
  <c r="AH757" i="36"/>
  <c r="AX757" i="36"/>
  <c r="R727" i="36"/>
  <c r="AH727" i="36"/>
  <c r="AX727" i="36"/>
  <c r="T727" i="36"/>
  <c r="AJ727" i="36"/>
  <c r="AZ727" i="36"/>
  <c r="V727" i="36"/>
  <c r="AL727" i="36"/>
  <c r="BB727" i="36"/>
  <c r="BC727" i="36" s="1"/>
  <c r="X727" i="36"/>
  <c r="AN727" i="36"/>
  <c r="H727" i="36"/>
  <c r="J727" i="36"/>
  <c r="Z727" i="36"/>
  <c r="AP727" i="36"/>
  <c r="L727" i="36"/>
  <c r="AB727" i="36"/>
  <c r="AR727" i="36"/>
  <c r="N727" i="36"/>
  <c r="AD727" i="36"/>
  <c r="AT727" i="36"/>
  <c r="P727" i="36"/>
  <c r="AF727" i="36"/>
  <c r="AV727" i="36"/>
  <c r="AV695" i="36"/>
  <c r="AZ695" i="36"/>
  <c r="AT695" i="36"/>
  <c r="AH695" i="36"/>
  <c r="X695" i="36"/>
  <c r="H695" i="36"/>
  <c r="J695" i="36"/>
  <c r="P695" i="36"/>
  <c r="T695" i="36"/>
  <c r="N695" i="36"/>
  <c r="AF695" i="36"/>
  <c r="AB695" i="36"/>
  <c r="AX695" i="36"/>
  <c r="BB695" i="36"/>
  <c r="BC695" i="36" s="1"/>
  <c r="AP695" i="36"/>
  <c r="AR695" i="36"/>
  <c r="AL695" i="36"/>
  <c r="Z695" i="36"/>
  <c r="R695" i="36"/>
  <c r="V695" i="36"/>
  <c r="AN695" i="36"/>
  <c r="L695" i="36"/>
  <c r="AJ695" i="36"/>
  <c r="AD695" i="36"/>
  <c r="N816" i="36"/>
  <c r="AD816" i="36"/>
  <c r="AT816" i="36"/>
  <c r="AJ816" i="36"/>
  <c r="AV816" i="36"/>
  <c r="X816" i="36"/>
  <c r="R816" i="36"/>
  <c r="AH816" i="36"/>
  <c r="AX816" i="36"/>
  <c r="AZ816" i="36"/>
  <c r="L816" i="36"/>
  <c r="AN816" i="36"/>
  <c r="V816" i="36"/>
  <c r="AL816" i="36"/>
  <c r="BB816" i="36"/>
  <c r="BC816" i="36" s="1"/>
  <c r="P816" i="36"/>
  <c r="AB816" i="36"/>
  <c r="H816" i="36"/>
  <c r="J816" i="36"/>
  <c r="Z816" i="36"/>
  <c r="AP816" i="36"/>
  <c r="T816" i="36"/>
  <c r="AF816" i="36"/>
  <c r="AR816" i="36"/>
  <c r="L725" i="36"/>
  <c r="AB725" i="36"/>
  <c r="AR725" i="36"/>
  <c r="N725" i="36"/>
  <c r="AD725" i="36"/>
  <c r="AT725" i="36"/>
  <c r="P725" i="36"/>
  <c r="AF725" i="36"/>
  <c r="AV725" i="36"/>
  <c r="R725" i="36"/>
  <c r="AH725" i="36"/>
  <c r="AX725" i="36"/>
  <c r="T725" i="36"/>
  <c r="AJ725" i="36"/>
  <c r="AZ725" i="36"/>
  <c r="V725" i="36"/>
  <c r="AL725" i="36"/>
  <c r="BB725" i="36"/>
  <c r="BC725" i="36" s="1"/>
  <c r="X725" i="36"/>
  <c r="AN725" i="36"/>
  <c r="J725" i="36"/>
  <c r="Z725" i="36"/>
  <c r="AP725" i="36"/>
  <c r="H725" i="36"/>
  <c r="R707" i="36"/>
  <c r="AH707" i="36"/>
  <c r="AX707" i="36"/>
  <c r="T707" i="36"/>
  <c r="AJ707" i="36"/>
  <c r="AZ707" i="36"/>
  <c r="V707" i="36"/>
  <c r="AL707" i="36"/>
  <c r="BB707" i="36"/>
  <c r="BC707" i="36" s="1"/>
  <c r="X707" i="36"/>
  <c r="AN707" i="36"/>
  <c r="H707" i="36"/>
  <c r="J707" i="36"/>
  <c r="Z707" i="36"/>
  <c r="AP707" i="36"/>
  <c r="L707" i="36"/>
  <c r="AB707" i="36"/>
  <c r="AR707" i="36"/>
  <c r="N707" i="36"/>
  <c r="AD707" i="36"/>
  <c r="AT707" i="36"/>
  <c r="P707" i="36"/>
  <c r="AF707" i="36"/>
  <c r="AV707" i="36"/>
  <c r="L713" i="36"/>
  <c r="AB713" i="36"/>
  <c r="AR713" i="36"/>
  <c r="N713" i="36"/>
  <c r="AD713" i="36"/>
  <c r="AT713" i="36"/>
  <c r="P713" i="36"/>
  <c r="AF713" i="36"/>
  <c r="AV713" i="36"/>
  <c r="R713" i="36"/>
  <c r="AH713" i="36"/>
  <c r="AX713" i="36"/>
  <c r="T713" i="36"/>
  <c r="AJ713" i="36"/>
  <c r="AZ713" i="36"/>
  <c r="V713" i="36"/>
  <c r="AL713" i="36"/>
  <c r="BB713" i="36"/>
  <c r="BC713" i="36" s="1"/>
  <c r="X713" i="36"/>
  <c r="AN713" i="36"/>
  <c r="J713" i="36"/>
  <c r="Z713" i="36"/>
  <c r="AP713" i="36"/>
  <c r="H713" i="36"/>
  <c r="AV691" i="36"/>
  <c r="P691" i="36"/>
  <c r="AD691" i="36"/>
  <c r="AR691" i="36"/>
  <c r="L691" i="36"/>
  <c r="Z691" i="36"/>
  <c r="AN691" i="36"/>
  <c r="BB691" i="36"/>
  <c r="BC691" i="36" s="1"/>
  <c r="V691" i="36"/>
  <c r="AJ691" i="36"/>
  <c r="AP691" i="36"/>
  <c r="AX691" i="36"/>
  <c r="AF691" i="36"/>
  <c r="AT691" i="36"/>
  <c r="N691" i="36"/>
  <c r="AB691" i="36"/>
  <c r="J691" i="36"/>
  <c r="R691" i="36"/>
  <c r="X691" i="36"/>
  <c r="AL691" i="36"/>
  <c r="AZ691" i="36"/>
  <c r="T691" i="36"/>
  <c r="AH691" i="36"/>
  <c r="H691" i="36"/>
  <c r="T823" i="36"/>
  <c r="AJ823" i="36"/>
  <c r="AZ823" i="36"/>
  <c r="N823" i="36"/>
  <c r="Z823" i="36"/>
  <c r="BB823" i="36"/>
  <c r="BC823" i="36" s="1"/>
  <c r="X823" i="36"/>
  <c r="AN823" i="36"/>
  <c r="R823" i="36"/>
  <c r="AD823" i="36"/>
  <c r="AP823" i="36"/>
  <c r="H823" i="36"/>
  <c r="L823" i="36"/>
  <c r="AB823" i="36"/>
  <c r="AR823" i="36"/>
  <c r="AH823" i="36"/>
  <c r="AT823" i="36"/>
  <c r="V823" i="36"/>
  <c r="P823" i="36"/>
  <c r="AF823" i="36"/>
  <c r="AV823" i="36"/>
  <c r="AX823" i="36"/>
  <c r="J823" i="36"/>
  <c r="AL823" i="36"/>
  <c r="BB697" i="36"/>
  <c r="BC697" i="36" s="1"/>
  <c r="X697" i="36"/>
  <c r="T697" i="36"/>
  <c r="AL697" i="36"/>
  <c r="R697" i="36"/>
  <c r="AJ697" i="36"/>
  <c r="V697" i="36"/>
  <c r="AT697" i="36"/>
  <c r="Z697" i="36"/>
  <c r="AR697" i="36"/>
  <c r="AN697" i="36"/>
  <c r="H697" i="36"/>
  <c r="AB697" i="36"/>
  <c r="N697" i="36"/>
  <c r="AV697" i="36"/>
  <c r="L697" i="36"/>
  <c r="AD697" i="36"/>
  <c r="AF697" i="36"/>
  <c r="J697" i="36"/>
  <c r="AH697" i="36"/>
  <c r="AZ697" i="36"/>
  <c r="P697" i="36"/>
  <c r="AX697" i="36"/>
  <c r="AP697" i="36"/>
  <c r="P802" i="36"/>
  <c r="AF802" i="36"/>
  <c r="AV802" i="36"/>
  <c r="BB802" i="36"/>
  <c r="BC802" i="36" s="1"/>
  <c r="N802" i="36"/>
  <c r="Z802" i="36"/>
  <c r="T802" i="36"/>
  <c r="AJ802" i="36"/>
  <c r="AZ802" i="36"/>
  <c r="R802" i="36"/>
  <c r="AD802" i="36"/>
  <c r="AP802" i="36"/>
  <c r="X802" i="36"/>
  <c r="AN802" i="36"/>
  <c r="V802" i="36"/>
  <c r="AH802" i="36"/>
  <c r="AT802" i="36"/>
  <c r="H802" i="36"/>
  <c r="L802" i="36"/>
  <c r="AB802" i="36"/>
  <c r="AR802" i="36"/>
  <c r="AL802" i="36"/>
  <c r="AX802" i="36"/>
  <c r="J802" i="36"/>
  <c r="L799" i="36"/>
  <c r="AB799" i="36"/>
  <c r="AR799" i="36"/>
  <c r="AL799" i="36"/>
  <c r="AX799" i="36"/>
  <c r="AP799" i="36"/>
  <c r="P799" i="36"/>
  <c r="AF799" i="36"/>
  <c r="AV799" i="36"/>
  <c r="BB799" i="36"/>
  <c r="BC799" i="36" s="1"/>
  <c r="N799" i="36"/>
  <c r="J799" i="36"/>
  <c r="T799" i="36"/>
  <c r="AJ799" i="36"/>
  <c r="AZ799" i="36"/>
  <c r="R799" i="36"/>
  <c r="AD799" i="36"/>
  <c r="Z799" i="36"/>
  <c r="X799" i="36"/>
  <c r="AN799" i="36"/>
  <c r="V799" i="36"/>
  <c r="AH799" i="36"/>
  <c r="AT799" i="36"/>
  <c r="H799" i="36"/>
  <c r="L1450" i="36"/>
  <c r="AB1450" i="36"/>
  <c r="AR1450" i="36"/>
  <c r="N1450" i="36"/>
  <c r="AD1450" i="36"/>
  <c r="AT1450" i="36"/>
  <c r="P1450" i="36"/>
  <c r="AF1450" i="36"/>
  <c r="AV1450" i="36"/>
  <c r="R1450" i="36"/>
  <c r="AH1450" i="36"/>
  <c r="AX1450" i="36"/>
  <c r="T1450" i="36"/>
  <c r="AJ1450" i="36"/>
  <c r="AZ1450" i="36"/>
  <c r="V1450" i="36"/>
  <c r="AL1450" i="36"/>
  <c r="BB1450" i="36"/>
  <c r="BC1450" i="36" s="1"/>
  <c r="X1450" i="36"/>
  <c r="AN1450" i="36"/>
  <c r="J1450" i="36"/>
  <c r="Z1450" i="36"/>
  <c r="AP1450" i="36"/>
  <c r="H1450" i="36"/>
  <c r="L1442" i="36"/>
  <c r="AB1442" i="36"/>
  <c r="AR1442" i="36"/>
  <c r="N1442" i="36"/>
  <c r="AD1442" i="36"/>
  <c r="AT1442" i="36"/>
  <c r="P1442" i="36"/>
  <c r="AF1442" i="36"/>
  <c r="AV1442" i="36"/>
  <c r="R1442" i="36"/>
  <c r="AH1442" i="36"/>
  <c r="AX1442" i="36"/>
  <c r="T1442" i="36"/>
  <c r="AJ1442" i="36"/>
  <c r="AZ1442" i="36"/>
  <c r="V1442" i="36"/>
  <c r="AL1442" i="36"/>
  <c r="BB1442" i="36"/>
  <c r="BC1442" i="36" s="1"/>
  <c r="X1442" i="36"/>
  <c r="AN1442" i="36"/>
  <c r="J1442" i="36"/>
  <c r="Z1442" i="36"/>
  <c r="AP1442" i="36"/>
  <c r="H1442" i="36"/>
  <c r="L1181" i="36"/>
  <c r="AB1181" i="36"/>
  <c r="AR1181" i="36"/>
  <c r="AH1181" i="36"/>
  <c r="AT1181" i="36"/>
  <c r="V1181" i="36"/>
  <c r="P1181" i="36"/>
  <c r="AF1181" i="36"/>
  <c r="AV1181" i="36"/>
  <c r="AX1181" i="36"/>
  <c r="J1181" i="36"/>
  <c r="AL1181" i="36"/>
  <c r="T1181" i="36"/>
  <c r="AJ1181" i="36"/>
  <c r="AZ1181" i="36"/>
  <c r="N1181" i="36"/>
  <c r="Z1181" i="36"/>
  <c r="BB1181" i="36"/>
  <c r="BC1181" i="36" s="1"/>
  <c r="X1181" i="36"/>
  <c r="AN1181" i="36"/>
  <c r="R1181" i="36"/>
  <c r="AD1181" i="36"/>
  <c r="AP1181" i="36"/>
  <c r="H1181" i="36"/>
  <c r="J1156" i="36"/>
  <c r="AD1156" i="36"/>
  <c r="AN1156" i="36"/>
  <c r="AX1156" i="36"/>
  <c r="N1156" i="36"/>
  <c r="AZ1156" i="36"/>
  <c r="H1156" i="36"/>
  <c r="AR1156" i="36"/>
  <c r="BB1156" i="36"/>
  <c r="BC1156" i="36" s="1"/>
  <c r="R1156" i="36"/>
  <c r="AB1156" i="36"/>
  <c r="T1156" i="36"/>
  <c r="AV1156" i="36"/>
  <c r="L1156" i="36"/>
  <c r="V1156" i="36"/>
  <c r="AF1156" i="36"/>
  <c r="AP1156" i="36"/>
  <c r="AH1156" i="36"/>
  <c r="P1156" i="36"/>
  <c r="Z1156" i="36"/>
  <c r="AJ1156" i="36"/>
  <c r="AT1156" i="36"/>
  <c r="AL1156" i="36"/>
  <c r="X1156" i="36"/>
  <c r="N1212" i="36"/>
  <c r="AD1212" i="36"/>
  <c r="AT1212" i="36"/>
  <c r="P1212" i="36"/>
  <c r="AF1212" i="36"/>
  <c r="AV1212" i="36"/>
  <c r="R1212" i="36"/>
  <c r="AH1212" i="36"/>
  <c r="AX1212" i="36"/>
  <c r="T1212" i="36"/>
  <c r="AJ1212" i="36"/>
  <c r="AZ1212" i="36"/>
  <c r="V1212" i="36"/>
  <c r="AL1212" i="36"/>
  <c r="BB1212" i="36"/>
  <c r="BC1212" i="36" s="1"/>
  <c r="X1212" i="36"/>
  <c r="AN1212" i="36"/>
  <c r="H1212" i="36"/>
  <c r="J1212" i="36"/>
  <c r="Z1212" i="36"/>
  <c r="AP1212" i="36"/>
  <c r="L1212" i="36"/>
  <c r="AB1212" i="36"/>
  <c r="AR1212" i="36"/>
  <c r="N1196" i="36"/>
  <c r="AD1196" i="36"/>
  <c r="AT1196" i="36"/>
  <c r="P1196" i="36"/>
  <c r="AF1196" i="36"/>
  <c r="AV1196" i="36"/>
  <c r="R1196" i="36"/>
  <c r="AH1196" i="36"/>
  <c r="AX1196" i="36"/>
  <c r="T1196" i="36"/>
  <c r="AJ1196" i="36"/>
  <c r="AZ1196" i="36"/>
  <c r="V1196" i="36"/>
  <c r="AL1196" i="36"/>
  <c r="BB1196" i="36"/>
  <c r="BC1196" i="36" s="1"/>
  <c r="X1196" i="36"/>
  <c r="AN1196" i="36"/>
  <c r="H1196" i="36"/>
  <c r="J1196" i="36"/>
  <c r="Z1196" i="36"/>
  <c r="AP1196" i="36"/>
  <c r="L1196" i="36"/>
  <c r="AB1196" i="36"/>
  <c r="AR1196" i="36"/>
  <c r="P1180" i="36"/>
  <c r="AF1180" i="36"/>
  <c r="AV1180" i="36"/>
  <c r="AP1180" i="36"/>
  <c r="R1180" i="36"/>
  <c r="AD1180" i="36"/>
  <c r="T1180" i="36"/>
  <c r="AJ1180" i="36"/>
  <c r="AZ1180" i="36"/>
  <c r="V1180" i="36"/>
  <c r="AH1180" i="36"/>
  <c r="AT1180" i="36"/>
  <c r="X1180" i="36"/>
  <c r="AN1180" i="36"/>
  <c r="J1180" i="36"/>
  <c r="AL1180" i="36"/>
  <c r="AX1180" i="36"/>
  <c r="H1180" i="36"/>
  <c r="L1180" i="36"/>
  <c r="AB1180" i="36"/>
  <c r="AR1180" i="36"/>
  <c r="Z1180" i="36"/>
  <c r="BB1180" i="36"/>
  <c r="BC1180" i="36" s="1"/>
  <c r="N1180" i="36"/>
  <c r="AB1154" i="36"/>
  <c r="AZ1154" i="36"/>
  <c r="AD1154" i="36"/>
  <c r="X1154" i="36"/>
  <c r="P1154" i="36"/>
  <c r="AX1154" i="36"/>
  <c r="J1154" i="36"/>
  <c r="AP1154" i="36"/>
  <c r="T1154" i="36"/>
  <c r="AR1154" i="36"/>
  <c r="R1154" i="36"/>
  <c r="H1154" i="36"/>
  <c r="AT1154" i="36"/>
  <c r="AN1154" i="36"/>
  <c r="AH1154" i="36"/>
  <c r="L1154" i="36"/>
  <c r="AV1154" i="36"/>
  <c r="V1154" i="36"/>
  <c r="N1154" i="36"/>
  <c r="AL1154" i="36"/>
  <c r="AF1154" i="36"/>
  <c r="Z1154" i="36"/>
  <c r="BB1154" i="36"/>
  <c r="BC1154" i="36" s="1"/>
  <c r="AJ1154" i="36"/>
  <c r="V1170" i="36"/>
  <c r="AL1170" i="36"/>
  <c r="BB1170" i="36"/>
  <c r="BC1170" i="36" s="1"/>
  <c r="P1170" i="36"/>
  <c r="AB1170" i="36"/>
  <c r="H1170" i="36"/>
  <c r="J1170" i="36"/>
  <c r="Z1170" i="36"/>
  <c r="AP1170" i="36"/>
  <c r="T1170" i="36"/>
  <c r="AF1170" i="36"/>
  <c r="AR1170" i="36"/>
  <c r="N1170" i="36"/>
  <c r="AD1170" i="36"/>
  <c r="AT1170" i="36"/>
  <c r="AJ1170" i="36"/>
  <c r="AV1170" i="36"/>
  <c r="X1170" i="36"/>
  <c r="R1170" i="36"/>
  <c r="AH1170" i="36"/>
  <c r="AX1170" i="36"/>
  <c r="AZ1170" i="36"/>
  <c r="L1170" i="36"/>
  <c r="AN1170" i="36"/>
  <c r="V1186" i="36"/>
  <c r="AL1186" i="36"/>
  <c r="BB1186" i="36"/>
  <c r="BC1186" i="36" s="1"/>
  <c r="AJ1186" i="36"/>
  <c r="AV1186" i="36"/>
  <c r="H1186" i="36"/>
  <c r="J1186" i="36"/>
  <c r="Z1186" i="36"/>
  <c r="AP1186" i="36"/>
  <c r="X1186" i="36"/>
  <c r="AZ1186" i="36"/>
  <c r="L1186" i="36"/>
  <c r="N1186" i="36"/>
  <c r="AD1186" i="36"/>
  <c r="AT1186" i="36"/>
  <c r="AN1186" i="36"/>
  <c r="P1186" i="36"/>
  <c r="AB1186" i="36"/>
  <c r="R1186" i="36"/>
  <c r="AH1186" i="36"/>
  <c r="AX1186" i="36"/>
  <c r="T1186" i="36"/>
  <c r="AF1186" i="36"/>
  <c r="AR1186" i="36"/>
  <c r="X1206" i="36"/>
  <c r="AN1206" i="36"/>
  <c r="J1206" i="36"/>
  <c r="Z1206" i="36"/>
  <c r="AP1206" i="36"/>
  <c r="H1206" i="36"/>
  <c r="L1206" i="36"/>
  <c r="AB1206" i="36"/>
  <c r="AR1206" i="36"/>
  <c r="N1206" i="36"/>
  <c r="AD1206" i="36"/>
  <c r="AT1206" i="36"/>
  <c r="P1206" i="36"/>
  <c r="AF1206" i="36"/>
  <c r="AV1206" i="36"/>
  <c r="R1206" i="36"/>
  <c r="AH1206" i="36"/>
  <c r="AX1206" i="36"/>
  <c r="T1206" i="36"/>
  <c r="AJ1206" i="36"/>
  <c r="AZ1206" i="36"/>
  <c r="V1206" i="36"/>
  <c r="AL1206" i="36"/>
  <c r="BB1206" i="36"/>
  <c r="BC1206" i="36" s="1"/>
  <c r="P1184" i="36"/>
  <c r="AF1184" i="36"/>
  <c r="AV1184" i="36"/>
  <c r="AX1184" i="36"/>
  <c r="J1184" i="36"/>
  <c r="AL1184" i="36"/>
  <c r="T1184" i="36"/>
  <c r="AJ1184" i="36"/>
  <c r="AZ1184" i="36"/>
  <c r="N1184" i="36"/>
  <c r="Z1184" i="36"/>
  <c r="BB1184" i="36"/>
  <c r="BC1184" i="36" s="1"/>
  <c r="X1184" i="36"/>
  <c r="AN1184" i="36"/>
  <c r="R1184" i="36"/>
  <c r="AD1184" i="36"/>
  <c r="AP1184" i="36"/>
  <c r="H1184" i="36"/>
  <c r="L1184" i="36"/>
  <c r="AB1184" i="36"/>
  <c r="AR1184" i="36"/>
  <c r="AH1184" i="36"/>
  <c r="AT1184" i="36"/>
  <c r="V1184" i="36"/>
  <c r="AV1159" i="36"/>
  <c r="AX1159" i="36"/>
  <c r="AH1159" i="36"/>
  <c r="X1159" i="36"/>
  <c r="V1159" i="36"/>
  <c r="AL1159" i="36"/>
  <c r="AZ1159" i="36"/>
  <c r="BB1159" i="36"/>
  <c r="BC1159" i="36" s="1"/>
  <c r="AF1159" i="36"/>
  <c r="AP1159" i="36"/>
  <c r="AN1159" i="36"/>
  <c r="P1159" i="36"/>
  <c r="J1159" i="36"/>
  <c r="AB1159" i="36"/>
  <c r="AJ1159" i="36"/>
  <c r="T1159" i="36"/>
  <c r="L1159" i="36"/>
  <c r="H1159" i="36"/>
  <c r="AR1159" i="36"/>
  <c r="AT1159" i="36"/>
  <c r="N1159" i="36"/>
  <c r="Z1159" i="36"/>
  <c r="R1159" i="36"/>
  <c r="AD1159" i="36"/>
  <c r="J1221" i="36"/>
  <c r="Z1221" i="36"/>
  <c r="AP1221" i="36"/>
  <c r="L1221" i="36"/>
  <c r="AB1221" i="36"/>
  <c r="AR1221" i="36"/>
  <c r="N1221" i="36"/>
  <c r="AD1221" i="36"/>
  <c r="AT1221" i="36"/>
  <c r="P1221" i="36"/>
  <c r="AF1221" i="36"/>
  <c r="AV1221" i="36"/>
  <c r="R1221" i="36"/>
  <c r="AH1221" i="36"/>
  <c r="AX1221" i="36"/>
  <c r="T1221" i="36"/>
  <c r="AJ1221" i="36"/>
  <c r="AZ1221" i="36"/>
  <c r="V1221" i="36"/>
  <c r="AL1221" i="36"/>
  <c r="BB1221" i="36"/>
  <c r="BC1221" i="36" s="1"/>
  <c r="X1221" i="36"/>
  <c r="AN1221" i="36"/>
  <c r="H1221" i="36"/>
  <c r="X1214" i="36"/>
  <c r="AN1214" i="36"/>
  <c r="J1214" i="36"/>
  <c r="Z1214" i="36"/>
  <c r="AP1214" i="36"/>
  <c r="H1214" i="36"/>
  <c r="AR1214" i="36"/>
  <c r="N1214" i="36"/>
  <c r="AD1214" i="36"/>
  <c r="AT1214" i="36"/>
  <c r="AV1214" i="36"/>
  <c r="R1214" i="36"/>
  <c r="AH1214" i="36"/>
  <c r="AX1214" i="36"/>
  <c r="AJ1214" i="36"/>
  <c r="AZ1214" i="36"/>
  <c r="V1214" i="36"/>
  <c r="AL1214" i="36"/>
  <c r="BB1214" i="36"/>
  <c r="BC1214" i="36" s="1"/>
  <c r="X1202" i="36"/>
  <c r="AN1202" i="36"/>
  <c r="J1202" i="36"/>
  <c r="Z1202" i="36"/>
  <c r="AP1202" i="36"/>
  <c r="H1202" i="36"/>
  <c r="L1202" i="36"/>
  <c r="AB1202" i="36"/>
  <c r="AR1202" i="36"/>
  <c r="N1202" i="36"/>
  <c r="AD1202" i="36"/>
  <c r="AT1202" i="36"/>
  <c r="P1202" i="36"/>
  <c r="AF1202" i="36"/>
  <c r="AV1202" i="36"/>
  <c r="R1202" i="36"/>
  <c r="AH1202" i="36"/>
  <c r="AX1202" i="36"/>
  <c r="T1202" i="36"/>
  <c r="AJ1202" i="36"/>
  <c r="AZ1202" i="36"/>
  <c r="V1202" i="36"/>
  <c r="AL1202" i="36"/>
  <c r="BB1202" i="36"/>
  <c r="BC1202" i="36" s="1"/>
  <c r="V1190" i="36"/>
  <c r="AL1190" i="36"/>
  <c r="BB1190" i="36"/>
  <c r="BC1190" i="36" s="1"/>
  <c r="L1190" i="36"/>
  <c r="AN1190" i="36"/>
  <c r="H1190" i="36"/>
  <c r="AP1190" i="36"/>
  <c r="P1190" i="36"/>
  <c r="AB1190" i="36"/>
  <c r="T1190" i="36"/>
  <c r="AT1190" i="36"/>
  <c r="AF1190" i="36"/>
  <c r="AR1190" i="36"/>
  <c r="AJ1190" i="36"/>
  <c r="AH1190" i="36"/>
  <c r="AX1190" i="36"/>
  <c r="AV1190" i="36"/>
  <c r="X1190" i="36"/>
  <c r="AZ1190" i="36"/>
  <c r="V1166" i="36"/>
  <c r="AL1166" i="36"/>
  <c r="BB1166" i="36"/>
  <c r="BC1166" i="36" s="1"/>
  <c r="AJ1166" i="36"/>
  <c r="AV1166" i="36"/>
  <c r="H1166" i="36"/>
  <c r="X1166" i="36"/>
  <c r="AZ1166" i="36"/>
  <c r="L1166" i="36"/>
  <c r="AT1166" i="36"/>
  <c r="AN1166" i="36"/>
  <c r="P1166" i="36"/>
  <c r="AB1166" i="36"/>
  <c r="AH1166" i="36"/>
  <c r="AX1166" i="36"/>
  <c r="T1166" i="36"/>
  <c r="AF1166" i="36"/>
  <c r="AR1166" i="36"/>
  <c r="AT1200" i="36"/>
  <c r="P1200" i="36"/>
  <c r="AF1200" i="36"/>
  <c r="AV1200" i="36"/>
  <c r="AX1200" i="36"/>
  <c r="T1200" i="36"/>
  <c r="AJ1200" i="36"/>
  <c r="AZ1200" i="36"/>
  <c r="V1200" i="36"/>
  <c r="AL1200" i="36"/>
  <c r="BB1200" i="36"/>
  <c r="BC1200" i="36" s="1"/>
  <c r="X1200" i="36"/>
  <c r="AN1200" i="36"/>
  <c r="H1200" i="36"/>
  <c r="AP1200" i="36"/>
  <c r="L1200" i="36"/>
  <c r="AB1200" i="36"/>
  <c r="AR1200" i="36"/>
  <c r="T618" i="36"/>
  <c r="AJ618" i="36"/>
  <c r="AZ618" i="36"/>
  <c r="V618" i="36"/>
  <c r="AH618" i="36"/>
  <c r="AT618" i="36"/>
  <c r="X618" i="36"/>
  <c r="AN618" i="36"/>
  <c r="J618" i="36"/>
  <c r="AL618" i="36"/>
  <c r="AX618" i="36"/>
  <c r="H618" i="36"/>
  <c r="L618" i="36"/>
  <c r="AB618" i="36"/>
  <c r="AR618" i="36"/>
  <c r="Z618" i="36"/>
  <c r="BB618" i="36"/>
  <c r="BC618" i="36" s="1"/>
  <c r="N618" i="36"/>
  <c r="P618" i="36"/>
  <c r="AF618" i="36"/>
  <c r="AV618" i="36"/>
  <c r="AP618" i="36"/>
  <c r="R618" i="36"/>
  <c r="AD618" i="36"/>
  <c r="P681" i="36"/>
  <c r="AF681" i="36"/>
  <c r="AV681" i="36"/>
  <c r="R681" i="36"/>
  <c r="AH681" i="36"/>
  <c r="AX681" i="36"/>
  <c r="T681" i="36"/>
  <c r="AJ681" i="36"/>
  <c r="AZ681" i="36"/>
  <c r="V681" i="36"/>
  <c r="AL681" i="36"/>
  <c r="BB681" i="36"/>
  <c r="X681" i="36"/>
  <c r="AN681" i="36"/>
  <c r="J681" i="36"/>
  <c r="Z681" i="36"/>
  <c r="AP681" i="36"/>
  <c r="BC681" i="36"/>
  <c r="L681" i="36"/>
  <c r="AB681" i="36"/>
  <c r="AR681" i="36"/>
  <c r="N681" i="36"/>
  <c r="AD681" i="36"/>
  <c r="AT681" i="36"/>
  <c r="H681" i="36"/>
  <c r="J673" i="36"/>
  <c r="AF673" i="36"/>
  <c r="AV673" i="36"/>
  <c r="AD673" i="36"/>
  <c r="AT673" i="36"/>
  <c r="X673" i="36"/>
  <c r="H673" i="36"/>
  <c r="Z673" i="36"/>
  <c r="AJ673" i="36"/>
  <c r="AZ673" i="36"/>
  <c r="AH673" i="36"/>
  <c r="AX673" i="36"/>
  <c r="AB673" i="36"/>
  <c r="AN673" i="36"/>
  <c r="V673" i="36"/>
  <c r="AL673" i="36"/>
  <c r="BB673" i="36"/>
  <c r="BC673" i="36" s="1"/>
  <c r="T673" i="36"/>
  <c r="N673" i="36"/>
  <c r="AR673" i="36"/>
  <c r="R673" i="36"/>
  <c r="AP673" i="36"/>
  <c r="L673" i="36"/>
  <c r="P673" i="36"/>
  <c r="Z665" i="36"/>
  <c r="J665" i="36"/>
  <c r="AP665" i="36"/>
  <c r="AN665" i="36"/>
  <c r="L665" i="36"/>
  <c r="T665" i="36"/>
  <c r="N665" i="36"/>
  <c r="AL665" i="36"/>
  <c r="V665" i="36"/>
  <c r="BB665" i="36"/>
  <c r="BC665" i="36" s="1"/>
  <c r="AR665" i="36"/>
  <c r="AB665" i="36"/>
  <c r="H665" i="36"/>
  <c r="AD665" i="36"/>
  <c r="AX665" i="36"/>
  <c r="AH665" i="36"/>
  <c r="AV665" i="36"/>
  <c r="AZ665" i="36"/>
  <c r="P665" i="36"/>
  <c r="AT665" i="36"/>
  <c r="R665" i="36"/>
  <c r="X665" i="36"/>
  <c r="AF665" i="36"/>
  <c r="AJ665" i="36"/>
  <c r="T657" i="36"/>
  <c r="AB657" i="36"/>
  <c r="N657" i="36"/>
  <c r="AD657" i="36"/>
  <c r="AH657" i="36"/>
  <c r="AL657" i="36"/>
  <c r="AJ657" i="36"/>
  <c r="Z657" i="36"/>
  <c r="AV657" i="36"/>
  <c r="AX657" i="36"/>
  <c r="R657" i="36"/>
  <c r="H657" i="36"/>
  <c r="AF657" i="36"/>
  <c r="J657" i="36"/>
  <c r="BB657" i="36"/>
  <c r="BC657" i="36" s="1"/>
  <c r="L657" i="36"/>
  <c r="AN657" i="36"/>
  <c r="V657" i="36"/>
  <c r="AZ657" i="36"/>
  <c r="P657" i="36"/>
  <c r="AR657" i="36"/>
  <c r="X657" i="36"/>
  <c r="AT657" i="36"/>
  <c r="AP657" i="36"/>
  <c r="J640" i="36"/>
  <c r="Z640" i="36"/>
  <c r="AP640" i="36"/>
  <c r="T640" i="36"/>
  <c r="AF640" i="36"/>
  <c r="AR640" i="36"/>
  <c r="N640" i="36"/>
  <c r="AD640" i="36"/>
  <c r="AT640" i="36"/>
  <c r="AJ640" i="36"/>
  <c r="AV640" i="36"/>
  <c r="X640" i="36"/>
  <c r="R640" i="36"/>
  <c r="AH640" i="36"/>
  <c r="AX640" i="36"/>
  <c r="AZ640" i="36"/>
  <c r="L640" i="36"/>
  <c r="AN640" i="36"/>
  <c r="V640" i="36"/>
  <c r="AL640" i="36"/>
  <c r="BB640" i="36"/>
  <c r="BC640" i="36" s="1"/>
  <c r="P640" i="36"/>
  <c r="AB640" i="36"/>
  <c r="H640" i="36"/>
  <c r="J624" i="36"/>
  <c r="Z624" i="36"/>
  <c r="AP624" i="36"/>
  <c r="T624" i="36"/>
  <c r="AF624" i="36"/>
  <c r="AR624" i="36"/>
  <c r="N624" i="36"/>
  <c r="AD624" i="36"/>
  <c r="AT624" i="36"/>
  <c r="AJ624" i="36"/>
  <c r="AV624" i="36"/>
  <c r="X624" i="36"/>
  <c r="R624" i="36"/>
  <c r="AH624" i="36"/>
  <c r="AX624" i="36"/>
  <c r="AZ624" i="36"/>
  <c r="L624" i="36"/>
  <c r="AN624" i="36"/>
  <c r="V624" i="36"/>
  <c r="AL624" i="36"/>
  <c r="BB624" i="36"/>
  <c r="BC624" i="36" s="1"/>
  <c r="P624" i="36"/>
  <c r="AB624" i="36"/>
  <c r="H624" i="36"/>
  <c r="L600" i="36"/>
  <c r="AB600" i="36"/>
  <c r="AR600" i="36"/>
  <c r="N600" i="36"/>
  <c r="AD600" i="36"/>
  <c r="AT600" i="36"/>
  <c r="P600" i="36"/>
  <c r="AF600" i="36"/>
  <c r="AV600" i="36"/>
  <c r="R600" i="36"/>
  <c r="AH600" i="36"/>
  <c r="AX600" i="36"/>
  <c r="T600" i="36"/>
  <c r="AJ600" i="36"/>
  <c r="AZ600" i="36"/>
  <c r="V600" i="36"/>
  <c r="AL600" i="36"/>
  <c r="BB600" i="36"/>
  <c r="BC600" i="36" s="1"/>
  <c r="X600" i="36"/>
  <c r="AN600" i="36"/>
  <c r="J600" i="36"/>
  <c r="Z600" i="36"/>
  <c r="AP600" i="36"/>
  <c r="H600" i="36"/>
  <c r="T638" i="36"/>
  <c r="AJ638" i="36"/>
  <c r="AZ638" i="36"/>
  <c r="N638" i="36"/>
  <c r="Z638" i="36"/>
  <c r="BB638" i="36"/>
  <c r="BC638" i="36" s="1"/>
  <c r="X638" i="36"/>
  <c r="AN638" i="36"/>
  <c r="R638" i="36"/>
  <c r="AD638" i="36"/>
  <c r="AP638" i="36"/>
  <c r="H638" i="36"/>
  <c r="L638" i="36"/>
  <c r="AB638" i="36"/>
  <c r="AR638" i="36"/>
  <c r="AH638" i="36"/>
  <c r="AT638" i="36"/>
  <c r="V638" i="36"/>
  <c r="P638" i="36"/>
  <c r="AF638" i="36"/>
  <c r="AV638" i="36"/>
  <c r="AX638" i="36"/>
  <c r="J638" i="36"/>
  <c r="AL638" i="36"/>
  <c r="T622" i="36"/>
  <c r="AJ622" i="36"/>
  <c r="AZ622" i="36"/>
  <c r="N622" i="36"/>
  <c r="Z622" i="36"/>
  <c r="BB622" i="36"/>
  <c r="BC622" i="36" s="1"/>
  <c r="X622" i="36"/>
  <c r="AN622" i="36"/>
  <c r="R622" i="36"/>
  <c r="AD622" i="36"/>
  <c r="AP622" i="36"/>
  <c r="H622" i="36"/>
  <c r="L622" i="36"/>
  <c r="AB622" i="36"/>
  <c r="AR622" i="36"/>
  <c r="AH622" i="36"/>
  <c r="AT622" i="36"/>
  <c r="V622" i="36"/>
  <c r="P622" i="36"/>
  <c r="AF622" i="36"/>
  <c r="AV622" i="36"/>
  <c r="AX622" i="36"/>
  <c r="J622" i="36"/>
  <c r="AL622" i="36"/>
  <c r="R606" i="36"/>
  <c r="AH606" i="36"/>
  <c r="AX606" i="36"/>
  <c r="T606" i="36"/>
  <c r="AJ606" i="36"/>
  <c r="AZ606" i="36"/>
  <c r="V606" i="36"/>
  <c r="AL606" i="36"/>
  <c r="BB606" i="36"/>
  <c r="BC606" i="36" s="1"/>
  <c r="X606" i="36"/>
  <c r="AN606" i="36"/>
  <c r="H606" i="36"/>
  <c r="J606" i="36"/>
  <c r="Z606" i="36"/>
  <c r="AP606" i="36"/>
  <c r="L606" i="36"/>
  <c r="AB606" i="36"/>
  <c r="AR606" i="36"/>
  <c r="N606" i="36"/>
  <c r="AD606" i="36"/>
  <c r="AT606" i="36"/>
  <c r="P606" i="36"/>
  <c r="AF606" i="36"/>
  <c r="AV606" i="36"/>
  <c r="J612" i="36"/>
  <c r="Z612" i="36"/>
  <c r="AP612" i="36"/>
  <c r="L612" i="36"/>
  <c r="AN612" i="36"/>
  <c r="P612" i="36"/>
  <c r="N612" i="36"/>
  <c r="AD612" i="36"/>
  <c r="AT612" i="36"/>
  <c r="AB612" i="36"/>
  <c r="T612" i="36"/>
  <c r="AF612" i="36"/>
  <c r="R612" i="36"/>
  <c r="AH612" i="36"/>
  <c r="AX612" i="36"/>
  <c r="AR612" i="36"/>
  <c r="AJ612" i="36"/>
  <c r="AV612" i="36"/>
  <c r="V612" i="36"/>
  <c r="AL612" i="36"/>
  <c r="BB612" i="36"/>
  <c r="BC612" i="36" s="1"/>
  <c r="X612" i="36"/>
  <c r="AZ612" i="36"/>
  <c r="H612" i="36"/>
  <c r="N595" i="36"/>
  <c r="AD595" i="36"/>
  <c r="AT595" i="36"/>
  <c r="AN595" i="36"/>
  <c r="P595" i="36"/>
  <c r="AB595" i="36"/>
  <c r="R595" i="36"/>
  <c r="AH595" i="36"/>
  <c r="AX595" i="36"/>
  <c r="T595" i="36"/>
  <c r="AF595" i="36"/>
  <c r="AR595" i="36"/>
  <c r="V595" i="36"/>
  <c r="AL595" i="36"/>
  <c r="BB595" i="36"/>
  <c r="BC595" i="36" s="1"/>
  <c r="AJ595" i="36"/>
  <c r="AV595" i="36"/>
  <c r="H595" i="36"/>
  <c r="J595" i="36"/>
  <c r="Z595" i="36"/>
  <c r="AP595" i="36"/>
  <c r="X595" i="36"/>
  <c r="AZ595" i="36"/>
  <c r="L595" i="36"/>
  <c r="N587" i="36"/>
  <c r="AD587" i="36"/>
  <c r="AT587" i="36"/>
  <c r="AF587" i="36"/>
  <c r="AR587" i="36"/>
  <c r="AJ587" i="36"/>
  <c r="R587" i="36"/>
  <c r="AH587" i="36"/>
  <c r="AX587" i="36"/>
  <c r="AV587" i="36"/>
  <c r="X587" i="36"/>
  <c r="AZ587" i="36"/>
  <c r="V587" i="36"/>
  <c r="AL587" i="36"/>
  <c r="BB587" i="36"/>
  <c r="BC587" i="36" s="1"/>
  <c r="L587" i="36"/>
  <c r="AN587" i="36"/>
  <c r="H587" i="36"/>
  <c r="J587" i="36"/>
  <c r="Z587" i="36"/>
  <c r="AP587" i="36"/>
  <c r="P587" i="36"/>
  <c r="AB587" i="36"/>
  <c r="T587" i="36"/>
  <c r="N579" i="36"/>
  <c r="AD579" i="36"/>
  <c r="AT579" i="36"/>
  <c r="AN579" i="36"/>
  <c r="P579" i="36"/>
  <c r="AB579" i="36"/>
  <c r="R579" i="36"/>
  <c r="AH579" i="36"/>
  <c r="AX579" i="36"/>
  <c r="T579" i="36"/>
  <c r="AF579" i="36"/>
  <c r="AR579" i="36"/>
  <c r="V579" i="36"/>
  <c r="AL579" i="36"/>
  <c r="BB579" i="36"/>
  <c r="BC579" i="36" s="1"/>
  <c r="AJ579" i="36"/>
  <c r="AV579" i="36"/>
  <c r="H579" i="36"/>
  <c r="J579" i="36"/>
  <c r="Z579" i="36"/>
  <c r="AP579" i="36"/>
  <c r="X579" i="36"/>
  <c r="AZ579" i="36"/>
  <c r="L579" i="36"/>
  <c r="N571" i="36"/>
  <c r="AD571" i="36"/>
  <c r="AT571" i="36"/>
  <c r="AF571" i="36"/>
  <c r="AR571" i="36"/>
  <c r="AJ571" i="36"/>
  <c r="R571" i="36"/>
  <c r="AH571" i="36"/>
  <c r="AX571" i="36"/>
  <c r="AV571" i="36"/>
  <c r="X571" i="36"/>
  <c r="AZ571" i="36"/>
  <c r="V571" i="36"/>
  <c r="AL571" i="36"/>
  <c r="BB571" i="36"/>
  <c r="BC571" i="36" s="1"/>
  <c r="L571" i="36"/>
  <c r="AN571" i="36"/>
  <c r="H571" i="36"/>
  <c r="J571" i="36"/>
  <c r="Z571" i="36"/>
  <c r="AP571" i="36"/>
  <c r="P571" i="36"/>
  <c r="AB571" i="36"/>
  <c r="T571" i="36"/>
  <c r="N563" i="36"/>
  <c r="AD563" i="36"/>
  <c r="AT563" i="36"/>
  <c r="AN563" i="36"/>
  <c r="P563" i="36"/>
  <c r="AB563" i="36"/>
  <c r="R563" i="36"/>
  <c r="AH563" i="36"/>
  <c r="AX563" i="36"/>
  <c r="T563" i="36"/>
  <c r="AF563" i="36"/>
  <c r="AR563" i="36"/>
  <c r="V563" i="36"/>
  <c r="AL563" i="36"/>
  <c r="BB563" i="36"/>
  <c r="BC563" i="36" s="1"/>
  <c r="AJ563" i="36"/>
  <c r="AV563" i="36"/>
  <c r="H563" i="36"/>
  <c r="J563" i="36"/>
  <c r="Z563" i="36"/>
  <c r="AP563" i="36"/>
  <c r="X563" i="36"/>
  <c r="AZ563" i="36"/>
  <c r="L563" i="36"/>
  <c r="N555" i="36"/>
  <c r="AD555" i="36"/>
  <c r="AT555" i="36"/>
  <c r="AF555" i="36"/>
  <c r="AR555" i="36"/>
  <c r="AJ555" i="36"/>
  <c r="R555" i="36"/>
  <c r="AH555" i="36"/>
  <c r="AX555" i="36"/>
  <c r="AV555" i="36"/>
  <c r="X555" i="36"/>
  <c r="AZ555" i="36"/>
  <c r="V555" i="36"/>
  <c r="AL555" i="36"/>
  <c r="BB555" i="36"/>
  <c r="BC555" i="36" s="1"/>
  <c r="L555" i="36"/>
  <c r="AN555" i="36"/>
  <c r="H555" i="36"/>
  <c r="J555" i="36"/>
  <c r="Z555" i="36"/>
  <c r="AP555" i="36"/>
  <c r="P555" i="36"/>
  <c r="AB555" i="36"/>
  <c r="T555" i="36"/>
  <c r="N547" i="36"/>
  <c r="AD547" i="36"/>
  <c r="AT547" i="36"/>
  <c r="AN547" i="36"/>
  <c r="P547" i="36"/>
  <c r="AB547" i="36"/>
  <c r="R547" i="36"/>
  <c r="AH547" i="36"/>
  <c r="AX547" i="36"/>
  <c r="T547" i="36"/>
  <c r="AF547" i="36"/>
  <c r="AR547" i="36"/>
  <c r="V547" i="36"/>
  <c r="AL547" i="36"/>
  <c r="BB547" i="36"/>
  <c r="BC547" i="36" s="1"/>
  <c r="AJ547" i="36"/>
  <c r="AV547" i="36"/>
  <c r="H547" i="36"/>
  <c r="J547" i="36"/>
  <c r="Z547" i="36"/>
  <c r="AP547" i="36"/>
  <c r="X547" i="36"/>
  <c r="AZ547" i="36"/>
  <c r="L547" i="36"/>
  <c r="N539" i="36"/>
  <c r="AD539" i="36"/>
  <c r="AT539" i="36"/>
  <c r="AF539" i="36"/>
  <c r="AR539" i="36"/>
  <c r="AJ539" i="36"/>
  <c r="R539" i="36"/>
  <c r="AH539" i="36"/>
  <c r="AX539" i="36"/>
  <c r="AV539" i="36"/>
  <c r="X539" i="36"/>
  <c r="AZ539" i="36"/>
  <c r="V539" i="36"/>
  <c r="AL539" i="36"/>
  <c r="BB539" i="36"/>
  <c r="BC539" i="36" s="1"/>
  <c r="L539" i="36"/>
  <c r="AN539" i="36"/>
  <c r="H539" i="36"/>
  <c r="J539" i="36"/>
  <c r="Z539" i="36"/>
  <c r="AP539" i="36"/>
  <c r="P539" i="36"/>
  <c r="AB539" i="36"/>
  <c r="T539" i="36"/>
  <c r="N531" i="36"/>
  <c r="AD531" i="36"/>
  <c r="AT531" i="36"/>
  <c r="AN531" i="36"/>
  <c r="P531" i="36"/>
  <c r="AB531" i="36"/>
  <c r="R531" i="36"/>
  <c r="AH531" i="36"/>
  <c r="AX531" i="36"/>
  <c r="T531" i="36"/>
  <c r="AF531" i="36"/>
  <c r="AR531" i="36"/>
  <c r="V531" i="36"/>
  <c r="AL531" i="36"/>
  <c r="BB531" i="36"/>
  <c r="BC531" i="36" s="1"/>
  <c r="AJ531" i="36"/>
  <c r="AV531" i="36"/>
  <c r="H531" i="36"/>
  <c r="J531" i="36"/>
  <c r="Z531" i="36"/>
  <c r="AP531" i="36"/>
  <c r="X531" i="36"/>
  <c r="AZ531" i="36"/>
  <c r="L531" i="36"/>
  <c r="N523" i="36"/>
  <c r="AD523" i="36"/>
  <c r="AT523" i="36"/>
  <c r="AF523" i="36"/>
  <c r="AR523" i="36"/>
  <c r="AJ523" i="36"/>
  <c r="R523" i="36"/>
  <c r="AH523" i="36"/>
  <c r="AX523" i="36"/>
  <c r="AV523" i="36"/>
  <c r="X523" i="36"/>
  <c r="AZ523" i="36"/>
  <c r="V523" i="36"/>
  <c r="AL523" i="36"/>
  <c r="BB523" i="36"/>
  <c r="BC523" i="36" s="1"/>
  <c r="L523" i="36"/>
  <c r="AN523" i="36"/>
  <c r="H523" i="36"/>
  <c r="J523" i="36"/>
  <c r="Z523" i="36"/>
  <c r="AP523" i="36"/>
  <c r="P523" i="36"/>
  <c r="AB523" i="36"/>
  <c r="T523" i="36"/>
  <c r="N515" i="36"/>
  <c r="AD515" i="36"/>
  <c r="AT515" i="36"/>
  <c r="AN515" i="36"/>
  <c r="P515" i="36"/>
  <c r="AB515" i="36"/>
  <c r="R515" i="36"/>
  <c r="AH515" i="36"/>
  <c r="AX515" i="36"/>
  <c r="T515" i="36"/>
  <c r="AF515" i="36"/>
  <c r="AR515" i="36"/>
  <c r="V515" i="36"/>
  <c r="AL515" i="36"/>
  <c r="BB515" i="36"/>
  <c r="BC515" i="36" s="1"/>
  <c r="AJ515" i="36"/>
  <c r="AV515" i="36"/>
  <c r="H515" i="36"/>
  <c r="J515" i="36"/>
  <c r="Z515" i="36"/>
  <c r="AP515" i="36"/>
  <c r="X515" i="36"/>
  <c r="AZ515" i="36"/>
  <c r="L515" i="36"/>
  <c r="N507" i="36"/>
  <c r="AD507" i="36"/>
  <c r="AT507" i="36"/>
  <c r="AF507" i="36"/>
  <c r="AR507" i="36"/>
  <c r="AJ507" i="36"/>
  <c r="R507" i="36"/>
  <c r="AH507" i="36"/>
  <c r="AX507" i="36"/>
  <c r="AV507" i="36"/>
  <c r="X507" i="36"/>
  <c r="AZ507" i="36"/>
  <c r="V507" i="36"/>
  <c r="AL507" i="36"/>
  <c r="BB507" i="36"/>
  <c r="BC507" i="36" s="1"/>
  <c r="L507" i="36"/>
  <c r="AN507" i="36"/>
  <c r="H507" i="36"/>
  <c r="J507" i="36"/>
  <c r="Z507" i="36"/>
  <c r="AP507" i="36"/>
  <c r="P507" i="36"/>
  <c r="AB507" i="36"/>
  <c r="T507" i="36"/>
  <c r="X501" i="36"/>
  <c r="AN501" i="36"/>
  <c r="N501" i="36"/>
  <c r="Z501" i="36"/>
  <c r="BB501" i="36"/>
  <c r="BC501" i="36" s="1"/>
  <c r="H501" i="36"/>
  <c r="L501" i="36"/>
  <c r="AB501" i="36"/>
  <c r="AR501" i="36"/>
  <c r="AD501" i="36"/>
  <c r="AP501" i="36"/>
  <c r="R501" i="36"/>
  <c r="X645" i="36"/>
  <c r="AN645" i="36"/>
  <c r="J645" i="36"/>
  <c r="AL645" i="36"/>
  <c r="AX645" i="36"/>
  <c r="H645" i="36"/>
  <c r="L645" i="36"/>
  <c r="AB645" i="36"/>
  <c r="AR645" i="36"/>
  <c r="Z645" i="36"/>
  <c r="BB645" i="36"/>
  <c r="BC645" i="36" s="1"/>
  <c r="N645" i="36"/>
  <c r="P645" i="36"/>
  <c r="AF645" i="36"/>
  <c r="AV645" i="36"/>
  <c r="AP645" i="36"/>
  <c r="R645" i="36"/>
  <c r="AD645" i="36"/>
  <c r="T645" i="36"/>
  <c r="AJ645" i="36"/>
  <c r="AZ645" i="36"/>
  <c r="V645" i="36"/>
  <c r="AH645" i="36"/>
  <c r="AT645" i="36"/>
  <c r="AB493" i="36"/>
  <c r="J493" i="36"/>
  <c r="AV493" i="36"/>
  <c r="Z493" i="36"/>
  <c r="N493" i="36"/>
  <c r="AP493" i="36"/>
  <c r="AR493" i="36"/>
  <c r="T493" i="36"/>
  <c r="P493" i="36"/>
  <c r="AD493" i="36"/>
  <c r="AH493" i="36"/>
  <c r="AT493" i="36"/>
  <c r="X493" i="36"/>
  <c r="AJ493" i="36"/>
  <c r="AF493" i="36"/>
  <c r="AX493" i="36"/>
  <c r="BB493" i="36"/>
  <c r="BC493" i="36" s="1"/>
  <c r="H493" i="36"/>
  <c r="AL493" i="36"/>
  <c r="V493" i="36"/>
  <c r="R493" i="36"/>
  <c r="N499" i="36"/>
  <c r="AD499" i="36"/>
  <c r="AT499" i="36"/>
  <c r="AN499" i="36"/>
  <c r="P499" i="36"/>
  <c r="AB499" i="36"/>
  <c r="R499" i="36"/>
  <c r="AH499" i="36"/>
  <c r="AX499" i="36"/>
  <c r="T499" i="36"/>
  <c r="AF499" i="36"/>
  <c r="AR499" i="36"/>
  <c r="V499" i="36"/>
  <c r="AL499" i="36"/>
  <c r="BB499" i="36"/>
  <c r="BC499" i="36" s="1"/>
  <c r="AJ499" i="36"/>
  <c r="AV499" i="36"/>
  <c r="H499" i="36"/>
  <c r="J499" i="36"/>
  <c r="Z499" i="36"/>
  <c r="AP499" i="36"/>
  <c r="X499" i="36"/>
  <c r="AZ499" i="36"/>
  <c r="L499" i="36"/>
  <c r="X637" i="36"/>
  <c r="AN637" i="36"/>
  <c r="J637" i="36"/>
  <c r="AL637" i="36"/>
  <c r="AX637" i="36"/>
  <c r="H637" i="36"/>
  <c r="L637" i="36"/>
  <c r="AB637" i="36"/>
  <c r="AR637" i="36"/>
  <c r="Z637" i="36"/>
  <c r="BB637" i="36"/>
  <c r="BC637" i="36" s="1"/>
  <c r="N637" i="36"/>
  <c r="P637" i="36"/>
  <c r="AF637" i="36"/>
  <c r="AV637" i="36"/>
  <c r="AP637" i="36"/>
  <c r="R637" i="36"/>
  <c r="AD637" i="36"/>
  <c r="T637" i="36"/>
  <c r="AJ637" i="36"/>
  <c r="AZ637" i="36"/>
  <c r="V637" i="36"/>
  <c r="AH637" i="36"/>
  <c r="AT637" i="36"/>
  <c r="J628" i="36"/>
  <c r="Z628" i="36"/>
  <c r="AP628" i="36"/>
  <c r="L628" i="36"/>
  <c r="AN628" i="36"/>
  <c r="P628" i="36"/>
  <c r="N628" i="36"/>
  <c r="AD628" i="36"/>
  <c r="AT628" i="36"/>
  <c r="AB628" i="36"/>
  <c r="T628" i="36"/>
  <c r="AF628" i="36"/>
  <c r="R628" i="36"/>
  <c r="AH628" i="36"/>
  <c r="AX628" i="36"/>
  <c r="AR628" i="36"/>
  <c r="AJ628" i="36"/>
  <c r="AV628" i="36"/>
  <c r="V628" i="36"/>
  <c r="AL628" i="36"/>
  <c r="BB628" i="36"/>
  <c r="BC628" i="36" s="1"/>
  <c r="X628" i="36"/>
  <c r="AZ628" i="36"/>
  <c r="H628" i="36"/>
  <c r="D50" i="37"/>
  <c r="N619" i="36"/>
  <c r="AD619" i="36"/>
  <c r="AT619" i="36"/>
  <c r="AN619" i="36"/>
  <c r="P619" i="36"/>
  <c r="AB619" i="36"/>
  <c r="R619" i="36"/>
  <c r="AH619" i="36"/>
  <c r="AX619" i="36"/>
  <c r="T619" i="36"/>
  <c r="AF619" i="36"/>
  <c r="AR619" i="36"/>
  <c r="V619" i="36"/>
  <c r="AL619" i="36"/>
  <c r="BB619" i="36"/>
  <c r="BC619" i="36" s="1"/>
  <c r="AJ619" i="36"/>
  <c r="AV619" i="36"/>
  <c r="H619" i="36"/>
  <c r="X619" i="36"/>
  <c r="AZ619" i="36"/>
  <c r="L619" i="36"/>
  <c r="X609" i="36"/>
  <c r="AN609" i="36"/>
  <c r="R609" i="36"/>
  <c r="AD609" i="36"/>
  <c r="AP609" i="36"/>
  <c r="H609" i="36"/>
  <c r="AR609" i="36"/>
  <c r="AH609" i="36"/>
  <c r="AT609" i="36"/>
  <c r="V609" i="36"/>
  <c r="X483" i="36"/>
  <c r="R483" i="36"/>
  <c r="V483" i="36"/>
  <c r="AN483" i="36"/>
  <c r="L483" i="36"/>
  <c r="AJ483" i="36"/>
  <c r="AD483" i="36"/>
  <c r="AV483" i="36"/>
  <c r="AZ483" i="36"/>
  <c r="AT483" i="36"/>
  <c r="AH483" i="36"/>
  <c r="Z483" i="36"/>
  <c r="AB483" i="36"/>
  <c r="P483" i="36"/>
  <c r="T483" i="36"/>
  <c r="N483" i="36"/>
  <c r="AF483" i="36"/>
  <c r="H483" i="36"/>
  <c r="J483" i="36"/>
  <c r="AX483" i="36"/>
  <c r="BB483" i="36"/>
  <c r="BC483" i="36" s="1"/>
  <c r="AP483" i="36"/>
  <c r="AR483" i="36"/>
  <c r="AL483" i="36"/>
  <c r="AH471" i="36"/>
  <c r="T471" i="36"/>
  <c r="AJ471" i="36"/>
  <c r="AZ471" i="36"/>
  <c r="AT471" i="36"/>
  <c r="BB471" i="36"/>
  <c r="BC471" i="36" s="1"/>
  <c r="AX471" i="36"/>
  <c r="X471" i="36"/>
  <c r="AN471" i="36"/>
  <c r="J471" i="36"/>
  <c r="N471" i="36"/>
  <c r="H471" i="36"/>
  <c r="R471" i="36"/>
  <c r="L471" i="36"/>
  <c r="AB471" i="36"/>
  <c r="AR471" i="36"/>
  <c r="Z471" i="36"/>
  <c r="AD471" i="36"/>
  <c r="V471" i="36"/>
  <c r="P471" i="36"/>
  <c r="AF471" i="36"/>
  <c r="AV471" i="36"/>
  <c r="AL471" i="36"/>
  <c r="AP471" i="36"/>
  <c r="AH463" i="36"/>
  <c r="P463" i="36"/>
  <c r="AF463" i="36"/>
  <c r="AV463" i="36"/>
  <c r="AD463" i="36"/>
  <c r="AP463" i="36"/>
  <c r="AT463" i="36"/>
  <c r="T463" i="36"/>
  <c r="AJ463" i="36"/>
  <c r="AZ463" i="36"/>
  <c r="AL463" i="36"/>
  <c r="H463" i="36"/>
  <c r="J463" i="36"/>
  <c r="BB463" i="36"/>
  <c r="BC463" i="36" s="1"/>
  <c r="X463" i="36"/>
  <c r="AN463" i="36"/>
  <c r="N463" i="36"/>
  <c r="AX463" i="36"/>
  <c r="R463" i="36"/>
  <c r="L463" i="36"/>
  <c r="AB463" i="36"/>
  <c r="AR463" i="36"/>
  <c r="V463" i="36"/>
  <c r="Z463" i="36"/>
  <c r="T455" i="36"/>
  <c r="AJ455" i="36"/>
  <c r="AZ455" i="36"/>
  <c r="V455" i="36"/>
  <c r="AL455" i="36"/>
  <c r="BB455" i="36"/>
  <c r="BC455" i="36" s="1"/>
  <c r="X455" i="36"/>
  <c r="AN455" i="36"/>
  <c r="J455" i="36"/>
  <c r="Z455" i="36"/>
  <c r="AP455" i="36"/>
  <c r="H455" i="36"/>
  <c r="L455" i="36"/>
  <c r="AB455" i="36"/>
  <c r="AR455" i="36"/>
  <c r="N455" i="36"/>
  <c r="AD455" i="36"/>
  <c r="AT455" i="36"/>
  <c r="P455" i="36"/>
  <c r="AF455" i="36"/>
  <c r="AV455" i="36"/>
  <c r="R455" i="36"/>
  <c r="AH455" i="36"/>
  <c r="AX455" i="36"/>
  <c r="T447" i="36"/>
  <c r="AJ447" i="36"/>
  <c r="AZ447" i="36"/>
  <c r="V447" i="36"/>
  <c r="AL447" i="36"/>
  <c r="BB447" i="36"/>
  <c r="BC447" i="36" s="1"/>
  <c r="X447" i="36"/>
  <c r="AN447" i="36"/>
  <c r="J447" i="36"/>
  <c r="Z447" i="36"/>
  <c r="AP447" i="36"/>
  <c r="H447" i="36"/>
  <c r="L447" i="36"/>
  <c r="AB447" i="36"/>
  <c r="AR447" i="36"/>
  <c r="N447" i="36"/>
  <c r="AD447" i="36"/>
  <c r="AT447" i="36"/>
  <c r="P447" i="36"/>
  <c r="AF447" i="36"/>
  <c r="AV447" i="36"/>
  <c r="R447" i="36"/>
  <c r="AH447" i="36"/>
  <c r="AX447" i="36"/>
  <c r="T439" i="36"/>
  <c r="AJ439" i="36"/>
  <c r="AZ439" i="36"/>
  <c r="V439" i="36"/>
  <c r="AL439" i="36"/>
  <c r="BB439" i="36"/>
  <c r="BC439" i="36" s="1"/>
  <c r="X439" i="36"/>
  <c r="AN439" i="36"/>
  <c r="J439" i="36"/>
  <c r="Z439" i="36"/>
  <c r="AP439" i="36"/>
  <c r="H439" i="36"/>
  <c r="L439" i="36"/>
  <c r="AB439" i="36"/>
  <c r="AR439" i="36"/>
  <c r="N439" i="36"/>
  <c r="AD439" i="36"/>
  <c r="AT439" i="36"/>
  <c r="P439" i="36"/>
  <c r="AF439" i="36"/>
  <c r="AV439" i="36"/>
  <c r="R439" i="36"/>
  <c r="AH439" i="36"/>
  <c r="AX439" i="36"/>
  <c r="T431" i="36"/>
  <c r="AJ431" i="36"/>
  <c r="AZ431" i="36"/>
  <c r="V431" i="36"/>
  <c r="AL431" i="36"/>
  <c r="BB431" i="36"/>
  <c r="BC431" i="36" s="1"/>
  <c r="X431" i="36"/>
  <c r="AN431" i="36"/>
  <c r="J431" i="36"/>
  <c r="Z431" i="36"/>
  <c r="AP431" i="36"/>
  <c r="H431" i="36"/>
  <c r="L431" i="36"/>
  <c r="AB431" i="36"/>
  <c r="AR431" i="36"/>
  <c r="N431" i="36"/>
  <c r="AD431" i="36"/>
  <c r="AT431" i="36"/>
  <c r="P431" i="36"/>
  <c r="AF431" i="36"/>
  <c r="AV431" i="36"/>
  <c r="R431" i="36"/>
  <c r="AH431" i="36"/>
  <c r="AX431" i="36"/>
  <c r="T423" i="36"/>
  <c r="AJ423" i="36"/>
  <c r="AZ423" i="36"/>
  <c r="V423" i="36"/>
  <c r="AL423" i="36"/>
  <c r="BB423" i="36"/>
  <c r="BC423" i="36" s="1"/>
  <c r="X423" i="36"/>
  <c r="AN423" i="36"/>
  <c r="J423" i="36"/>
  <c r="Z423" i="36"/>
  <c r="AP423" i="36"/>
  <c r="H423" i="36"/>
  <c r="L423" i="36"/>
  <c r="AB423" i="36"/>
  <c r="AR423" i="36"/>
  <c r="N423" i="36"/>
  <c r="AD423" i="36"/>
  <c r="AT423" i="36"/>
  <c r="P423" i="36"/>
  <c r="AF423" i="36"/>
  <c r="AV423" i="36"/>
  <c r="R423" i="36"/>
  <c r="AH423" i="36"/>
  <c r="AX423" i="36"/>
  <c r="T415" i="36"/>
  <c r="AJ415" i="36"/>
  <c r="AZ415" i="36"/>
  <c r="V415" i="36"/>
  <c r="AL415" i="36"/>
  <c r="BB415" i="36"/>
  <c r="BC415" i="36" s="1"/>
  <c r="X415" i="36"/>
  <c r="AN415" i="36"/>
  <c r="J415" i="36"/>
  <c r="Z415" i="36"/>
  <c r="AP415" i="36"/>
  <c r="H415" i="36"/>
  <c r="L415" i="36"/>
  <c r="AB415" i="36"/>
  <c r="AR415" i="36"/>
  <c r="N415" i="36"/>
  <c r="AD415" i="36"/>
  <c r="AT415" i="36"/>
  <c r="P415" i="36"/>
  <c r="AF415" i="36"/>
  <c r="AV415" i="36"/>
  <c r="R415" i="36"/>
  <c r="AH415" i="36"/>
  <c r="AX415" i="36"/>
  <c r="T407" i="36"/>
  <c r="AJ407" i="36"/>
  <c r="AZ407" i="36"/>
  <c r="V407" i="36"/>
  <c r="AL407" i="36"/>
  <c r="BB407" i="36"/>
  <c r="BC407" i="36" s="1"/>
  <c r="X407" i="36"/>
  <c r="AN407" i="36"/>
  <c r="J407" i="36"/>
  <c r="Z407" i="36"/>
  <c r="AP407" i="36"/>
  <c r="H407" i="36"/>
  <c r="L407" i="36"/>
  <c r="AB407" i="36"/>
  <c r="AR407" i="36"/>
  <c r="N407" i="36"/>
  <c r="AD407" i="36"/>
  <c r="AT407" i="36"/>
  <c r="P407" i="36"/>
  <c r="AF407" i="36"/>
  <c r="AV407" i="36"/>
  <c r="R407" i="36"/>
  <c r="AH407" i="36"/>
  <c r="AX407" i="36"/>
  <c r="T399" i="36"/>
  <c r="AJ399" i="36"/>
  <c r="AZ399" i="36"/>
  <c r="V399" i="36"/>
  <c r="AL399" i="36"/>
  <c r="BB399" i="36"/>
  <c r="BC399" i="36" s="1"/>
  <c r="X399" i="36"/>
  <c r="AN399" i="36"/>
  <c r="J399" i="36"/>
  <c r="Z399" i="36"/>
  <c r="AP399" i="36"/>
  <c r="H399" i="36"/>
  <c r="L399" i="36"/>
  <c r="AB399" i="36"/>
  <c r="AR399" i="36"/>
  <c r="N399" i="36"/>
  <c r="AD399" i="36"/>
  <c r="AT399" i="36"/>
  <c r="P399" i="36"/>
  <c r="AF399" i="36"/>
  <c r="AV399" i="36"/>
  <c r="R399" i="36"/>
  <c r="AH399" i="36"/>
  <c r="AX399" i="36"/>
  <c r="T391" i="36"/>
  <c r="AJ391" i="36"/>
  <c r="AZ391" i="36"/>
  <c r="V391" i="36"/>
  <c r="AL391" i="36"/>
  <c r="BB391" i="36"/>
  <c r="BC391" i="36" s="1"/>
  <c r="X391" i="36"/>
  <c r="AN391" i="36"/>
  <c r="J391" i="36"/>
  <c r="Z391" i="36"/>
  <c r="AP391" i="36"/>
  <c r="H391" i="36"/>
  <c r="L391" i="36"/>
  <c r="AB391" i="36"/>
  <c r="AR391" i="36"/>
  <c r="N391" i="36"/>
  <c r="AD391" i="36"/>
  <c r="AT391" i="36"/>
  <c r="P391" i="36"/>
  <c r="AF391" i="36"/>
  <c r="AV391" i="36"/>
  <c r="R391" i="36"/>
  <c r="AH391" i="36"/>
  <c r="AX391" i="36"/>
  <c r="T383" i="36"/>
  <c r="AJ383" i="36"/>
  <c r="AZ383" i="36"/>
  <c r="V383" i="36"/>
  <c r="AL383" i="36"/>
  <c r="BB383" i="36"/>
  <c r="BC383" i="36" s="1"/>
  <c r="X383" i="36"/>
  <c r="AN383" i="36"/>
  <c r="J383" i="36"/>
  <c r="Z383" i="36"/>
  <c r="AP383" i="36"/>
  <c r="H383" i="36"/>
  <c r="L383" i="36"/>
  <c r="AB383" i="36"/>
  <c r="AR383" i="36"/>
  <c r="N383" i="36"/>
  <c r="AD383" i="36"/>
  <c r="AT383" i="36"/>
  <c r="P383" i="36"/>
  <c r="AF383" i="36"/>
  <c r="AV383" i="36"/>
  <c r="R383" i="36"/>
  <c r="AH383" i="36"/>
  <c r="AX383" i="36"/>
  <c r="T375" i="36"/>
  <c r="AJ375" i="36"/>
  <c r="AZ375" i="36"/>
  <c r="V375" i="36"/>
  <c r="AL375" i="36"/>
  <c r="BB375" i="36"/>
  <c r="BC375" i="36" s="1"/>
  <c r="X375" i="36"/>
  <c r="AN375" i="36"/>
  <c r="J375" i="36"/>
  <c r="Z375" i="36"/>
  <c r="AP375" i="36"/>
  <c r="H375" i="36"/>
  <c r="L375" i="36"/>
  <c r="AB375" i="36"/>
  <c r="AR375" i="36"/>
  <c r="N375" i="36"/>
  <c r="AD375" i="36"/>
  <c r="AT375" i="36"/>
  <c r="P375" i="36"/>
  <c r="AF375" i="36"/>
  <c r="AV375" i="36"/>
  <c r="R375" i="36"/>
  <c r="AH375" i="36"/>
  <c r="AX375" i="36"/>
  <c r="T367" i="36"/>
  <c r="AJ367" i="36"/>
  <c r="AZ367" i="36"/>
  <c r="V367" i="36"/>
  <c r="AL367" i="36"/>
  <c r="BB367" i="36"/>
  <c r="BC367" i="36" s="1"/>
  <c r="X367" i="36"/>
  <c r="AN367" i="36"/>
  <c r="J367" i="36"/>
  <c r="Z367" i="36"/>
  <c r="AP367" i="36"/>
  <c r="H367" i="36"/>
  <c r="L367" i="36"/>
  <c r="AB367" i="36"/>
  <c r="AR367" i="36"/>
  <c r="N367" i="36"/>
  <c r="AD367" i="36"/>
  <c r="AT367" i="36"/>
  <c r="P367" i="36"/>
  <c r="AF367" i="36"/>
  <c r="AV367" i="36"/>
  <c r="R367" i="36"/>
  <c r="AH367" i="36"/>
  <c r="AX367" i="36"/>
  <c r="T359" i="36"/>
  <c r="AJ359" i="36"/>
  <c r="AZ359" i="36"/>
  <c r="V359" i="36"/>
  <c r="AL359" i="36"/>
  <c r="BB359" i="36"/>
  <c r="BC359" i="36" s="1"/>
  <c r="X359" i="36"/>
  <c r="AN359" i="36"/>
  <c r="J359" i="36"/>
  <c r="Z359" i="36"/>
  <c r="AP359" i="36"/>
  <c r="H359" i="36"/>
  <c r="L359" i="36"/>
  <c r="AB359" i="36"/>
  <c r="AR359" i="36"/>
  <c r="N359" i="36"/>
  <c r="AD359" i="36"/>
  <c r="AT359" i="36"/>
  <c r="P359" i="36"/>
  <c r="AF359" i="36"/>
  <c r="AV359" i="36"/>
  <c r="R359" i="36"/>
  <c r="AH359" i="36"/>
  <c r="AX359" i="36"/>
  <c r="J63" i="36"/>
  <c r="Z63" i="36"/>
  <c r="AP63" i="36"/>
  <c r="L63" i="36"/>
  <c r="AB63" i="36"/>
  <c r="AR63" i="36"/>
  <c r="P63" i="36"/>
  <c r="AF63" i="36"/>
  <c r="AV63" i="36"/>
  <c r="R63" i="36"/>
  <c r="AH63" i="36"/>
  <c r="AX63" i="36"/>
  <c r="T63" i="36"/>
  <c r="AJ63" i="36"/>
  <c r="AZ63" i="36"/>
  <c r="V63" i="36"/>
  <c r="AL63" i="36"/>
  <c r="BB63" i="36"/>
  <c r="BC63" i="36" s="1"/>
  <c r="X63" i="36"/>
  <c r="AN63" i="36"/>
  <c r="H63" i="36"/>
  <c r="AB31" i="36"/>
  <c r="AZ31" i="36"/>
  <c r="AF31" i="36"/>
  <c r="AT31" i="36"/>
  <c r="H31" i="36"/>
  <c r="AR31" i="36"/>
  <c r="X31" i="36"/>
  <c r="AP31" i="36"/>
  <c r="L31" i="36"/>
  <c r="AJ9" i="36"/>
  <c r="AV9" i="36"/>
  <c r="AR9" i="36"/>
  <c r="AT9" i="36"/>
  <c r="AH9" i="36"/>
  <c r="R9" i="36"/>
  <c r="AZ9" i="36"/>
  <c r="H9" i="36"/>
  <c r="AX9" i="36"/>
  <c r="V9" i="36"/>
  <c r="Z9" i="36"/>
  <c r="J9" i="36"/>
  <c r="P9" i="36"/>
  <c r="L9" i="36"/>
  <c r="X9" i="36"/>
  <c r="AL9" i="36"/>
  <c r="AP9" i="36"/>
  <c r="BB9" i="36"/>
  <c r="BC9" i="36" s="1"/>
  <c r="R51" i="36"/>
  <c r="AH51" i="36"/>
  <c r="AX51" i="36"/>
  <c r="T51" i="36"/>
  <c r="AJ51" i="36"/>
  <c r="AZ51" i="36"/>
  <c r="V51" i="36"/>
  <c r="AL51" i="36"/>
  <c r="BB51" i="36"/>
  <c r="BC51" i="36" s="1"/>
  <c r="X51" i="36"/>
  <c r="AN51" i="36"/>
  <c r="H51" i="36"/>
  <c r="J51" i="36"/>
  <c r="Z51" i="36"/>
  <c r="AP51" i="36"/>
  <c r="L51" i="36"/>
  <c r="AB51" i="36"/>
  <c r="AR51" i="36"/>
  <c r="AT51" i="36"/>
  <c r="P51" i="36"/>
  <c r="AF51" i="36"/>
  <c r="AV51" i="36"/>
  <c r="J11" i="36"/>
  <c r="L11" i="36"/>
  <c r="AT11" i="36"/>
  <c r="AN11" i="36"/>
  <c r="AH11" i="36"/>
  <c r="BB11" i="36"/>
  <c r="P11" i="36"/>
  <c r="AL11" i="36"/>
  <c r="N11" i="36"/>
  <c r="BC11" i="36"/>
  <c r="T11" i="36"/>
  <c r="AD11" i="36"/>
  <c r="X11" i="36"/>
  <c r="R11" i="36"/>
  <c r="AF11" i="36"/>
  <c r="AJ11" i="36"/>
  <c r="H11" i="36"/>
  <c r="AV11" i="36"/>
  <c r="AP11" i="36"/>
  <c r="V11" i="36"/>
  <c r="AX11" i="36"/>
  <c r="AD53" i="36"/>
  <c r="AT53" i="36"/>
  <c r="X53" i="36"/>
  <c r="AN53" i="36"/>
  <c r="H53" i="36"/>
  <c r="V53" i="36"/>
  <c r="AL53" i="36"/>
  <c r="BB53" i="36"/>
  <c r="BC53" i="36" s="1"/>
  <c r="R67" i="36"/>
  <c r="AH67" i="36"/>
  <c r="AX67" i="36"/>
  <c r="T67" i="36"/>
  <c r="AJ67" i="36"/>
  <c r="AZ67" i="36"/>
  <c r="V67" i="36"/>
  <c r="AL67" i="36"/>
  <c r="BB67" i="36"/>
  <c r="BC67" i="36" s="1"/>
  <c r="X67" i="36"/>
  <c r="AN67" i="36"/>
  <c r="H67" i="36"/>
  <c r="J67" i="36"/>
  <c r="Z67" i="36"/>
  <c r="AP67" i="36"/>
  <c r="L67" i="36"/>
  <c r="AB67" i="36"/>
  <c r="AR67" i="36"/>
  <c r="AT67" i="36"/>
  <c r="P67" i="36"/>
  <c r="AF67" i="36"/>
  <c r="AV67" i="36"/>
  <c r="AD29" i="36"/>
  <c r="AL29" i="36"/>
  <c r="P29" i="36"/>
  <c r="T29" i="36"/>
  <c r="AJ29" i="36"/>
  <c r="X29" i="36"/>
  <c r="J29" i="36"/>
  <c r="AT29" i="36"/>
  <c r="AV29" i="36"/>
  <c r="AH29" i="36"/>
  <c r="AF29" i="36"/>
  <c r="X77" i="36"/>
  <c r="AN77" i="36"/>
  <c r="H77" i="36"/>
  <c r="V77" i="36"/>
  <c r="AL77" i="36"/>
  <c r="BB77" i="36"/>
  <c r="BC77" i="36" s="1"/>
  <c r="J79" i="36"/>
  <c r="Z79" i="36"/>
  <c r="AP79" i="36"/>
  <c r="L79" i="36"/>
  <c r="AB79" i="36"/>
  <c r="AR79" i="36"/>
  <c r="P79" i="36"/>
  <c r="AF79" i="36"/>
  <c r="AV79" i="36"/>
  <c r="R79" i="36"/>
  <c r="AH79" i="36"/>
  <c r="AX79" i="36"/>
  <c r="T79" i="36"/>
  <c r="AJ79" i="36"/>
  <c r="AZ79" i="36"/>
  <c r="V79" i="36"/>
  <c r="AL79" i="36"/>
  <c r="BB79" i="36"/>
  <c r="BC79" i="36" s="1"/>
  <c r="X79" i="36"/>
  <c r="AN79" i="36"/>
  <c r="H79" i="36"/>
  <c r="R91" i="36"/>
  <c r="AH91" i="36"/>
  <c r="AX91" i="36"/>
  <c r="T91" i="36"/>
  <c r="AJ91" i="36"/>
  <c r="AZ91" i="36"/>
  <c r="V91" i="36"/>
  <c r="AL91" i="36"/>
  <c r="BB91" i="36"/>
  <c r="BC91" i="36" s="1"/>
  <c r="X91" i="36"/>
  <c r="AN91" i="36"/>
  <c r="H91" i="36"/>
  <c r="J91" i="36"/>
  <c r="Z91" i="36"/>
  <c r="AP91" i="36"/>
  <c r="L91" i="36"/>
  <c r="AB91" i="36"/>
  <c r="AR91" i="36"/>
  <c r="AD91" i="36"/>
  <c r="AT91" i="36"/>
  <c r="P91" i="36"/>
  <c r="AF91" i="36"/>
  <c r="AV91" i="36"/>
  <c r="X81" i="36"/>
  <c r="AN81" i="36"/>
  <c r="H81" i="36"/>
  <c r="V81" i="36"/>
  <c r="AL81" i="36"/>
  <c r="BB81" i="36"/>
  <c r="BC81" i="36" s="1"/>
  <c r="P81" i="36"/>
  <c r="AF81" i="36"/>
  <c r="AV81" i="36"/>
  <c r="N81" i="36"/>
  <c r="AD81" i="36"/>
  <c r="AT81" i="36"/>
  <c r="X89" i="36"/>
  <c r="AN89" i="36"/>
  <c r="H89" i="36"/>
  <c r="V89" i="36"/>
  <c r="AL89" i="36"/>
  <c r="BB89" i="36"/>
  <c r="BC89" i="36" s="1"/>
  <c r="P89" i="36"/>
  <c r="AF89" i="36"/>
  <c r="AV89" i="36"/>
  <c r="N89" i="36"/>
  <c r="AD89" i="36"/>
  <c r="AT89" i="36"/>
  <c r="J275" i="36"/>
  <c r="Z275" i="36"/>
  <c r="AP275" i="36"/>
  <c r="X275" i="36"/>
  <c r="AN275" i="36"/>
  <c r="H275" i="36"/>
  <c r="N275" i="36"/>
  <c r="AD275" i="36"/>
  <c r="AT275" i="36"/>
  <c r="L275" i="36"/>
  <c r="AB275" i="36"/>
  <c r="AR275" i="36"/>
  <c r="R275" i="36"/>
  <c r="AH275" i="36"/>
  <c r="AX275" i="36"/>
  <c r="P275" i="36"/>
  <c r="AF275" i="36"/>
  <c r="AV275" i="36"/>
  <c r="V275" i="36"/>
  <c r="AL275" i="36"/>
  <c r="BB275" i="36"/>
  <c r="BC275" i="36" s="1"/>
  <c r="T275" i="36"/>
  <c r="AJ275" i="36"/>
  <c r="AZ275" i="36"/>
  <c r="J267" i="36"/>
  <c r="Z267" i="36"/>
  <c r="AP267" i="36"/>
  <c r="X267" i="36"/>
  <c r="AN267" i="36"/>
  <c r="H267" i="36"/>
  <c r="N267" i="36"/>
  <c r="AD267" i="36"/>
  <c r="AT267" i="36"/>
  <c r="L267" i="36"/>
  <c r="AB267" i="36"/>
  <c r="AR267" i="36"/>
  <c r="R267" i="36"/>
  <c r="AH267" i="36"/>
  <c r="AX267" i="36"/>
  <c r="P267" i="36"/>
  <c r="AF267" i="36"/>
  <c r="AV267" i="36"/>
  <c r="V267" i="36"/>
  <c r="AL267" i="36"/>
  <c r="BB267" i="36"/>
  <c r="BC267" i="36" s="1"/>
  <c r="T267" i="36"/>
  <c r="AJ267" i="36"/>
  <c r="AZ267" i="36"/>
  <c r="J259" i="36"/>
  <c r="Z259" i="36"/>
  <c r="AP259" i="36"/>
  <c r="X259" i="36"/>
  <c r="AN259" i="36"/>
  <c r="H259" i="36"/>
  <c r="N259" i="36"/>
  <c r="AD259" i="36"/>
  <c r="AT259" i="36"/>
  <c r="L259" i="36"/>
  <c r="AB259" i="36"/>
  <c r="AR259" i="36"/>
  <c r="R259" i="36"/>
  <c r="AH259" i="36"/>
  <c r="AX259" i="36"/>
  <c r="P259" i="36"/>
  <c r="AF259" i="36"/>
  <c r="AV259" i="36"/>
  <c r="V259" i="36"/>
  <c r="AL259" i="36"/>
  <c r="BB259" i="36"/>
  <c r="BC259" i="36" s="1"/>
  <c r="T259" i="36"/>
  <c r="AJ259" i="36"/>
  <c r="AZ259" i="36"/>
  <c r="J251" i="36"/>
  <c r="Z251" i="36"/>
  <c r="AP251" i="36"/>
  <c r="X251" i="36"/>
  <c r="AN251" i="36"/>
  <c r="H251" i="36"/>
  <c r="N251" i="36"/>
  <c r="AD251" i="36"/>
  <c r="AT251" i="36"/>
  <c r="L251" i="36"/>
  <c r="AB251" i="36"/>
  <c r="AR251" i="36"/>
  <c r="R251" i="36"/>
  <c r="AH251" i="36"/>
  <c r="AX251" i="36"/>
  <c r="P251" i="36"/>
  <c r="AF251" i="36"/>
  <c r="AV251" i="36"/>
  <c r="V251" i="36"/>
  <c r="AL251" i="36"/>
  <c r="BB251" i="36"/>
  <c r="BC251" i="36" s="1"/>
  <c r="T251" i="36"/>
  <c r="AJ251" i="36"/>
  <c r="AZ251" i="36"/>
  <c r="J243" i="36"/>
  <c r="Z243" i="36"/>
  <c r="AP243" i="36"/>
  <c r="X243" i="36"/>
  <c r="AN243" i="36"/>
  <c r="H243" i="36"/>
  <c r="N243" i="36"/>
  <c r="AD243" i="36"/>
  <c r="AT243" i="36"/>
  <c r="L243" i="36"/>
  <c r="AB243" i="36"/>
  <c r="AR243" i="36"/>
  <c r="R243" i="36"/>
  <c r="AH243" i="36"/>
  <c r="AX243" i="36"/>
  <c r="P243" i="36"/>
  <c r="AF243" i="36"/>
  <c r="AV243" i="36"/>
  <c r="V243" i="36"/>
  <c r="AL243" i="36"/>
  <c r="BB243" i="36"/>
  <c r="BC243" i="36" s="1"/>
  <c r="T243" i="36"/>
  <c r="AJ243" i="36"/>
  <c r="AZ243" i="36"/>
  <c r="J235" i="36"/>
  <c r="Z235" i="36"/>
  <c r="AP235" i="36"/>
  <c r="X235" i="36"/>
  <c r="AN235" i="36"/>
  <c r="H235" i="36"/>
  <c r="N235" i="36"/>
  <c r="AD235" i="36"/>
  <c r="AT235" i="36"/>
  <c r="L235" i="36"/>
  <c r="AB235" i="36"/>
  <c r="AR235" i="36"/>
  <c r="R235" i="36"/>
  <c r="AH235" i="36"/>
  <c r="AX235" i="36"/>
  <c r="P235" i="36"/>
  <c r="AF235" i="36"/>
  <c r="AV235" i="36"/>
  <c r="V235" i="36"/>
  <c r="AL235" i="36"/>
  <c r="BB235" i="36"/>
  <c r="BC235" i="36" s="1"/>
  <c r="T235" i="36"/>
  <c r="AJ235" i="36"/>
  <c r="AZ235" i="36"/>
  <c r="J227" i="36"/>
  <c r="Z227" i="36"/>
  <c r="AP227" i="36"/>
  <c r="X227" i="36"/>
  <c r="AN227" i="36"/>
  <c r="H227" i="36"/>
  <c r="N227" i="36"/>
  <c r="AD227" i="36"/>
  <c r="AT227" i="36"/>
  <c r="L227" i="36"/>
  <c r="AB227" i="36"/>
  <c r="AR227" i="36"/>
  <c r="R227" i="36"/>
  <c r="AH227" i="36"/>
  <c r="AX227" i="36"/>
  <c r="P227" i="36"/>
  <c r="AF227" i="36"/>
  <c r="AV227" i="36"/>
  <c r="V227" i="36"/>
  <c r="AL227" i="36"/>
  <c r="BB227" i="36"/>
  <c r="BC227" i="36" s="1"/>
  <c r="T227" i="36"/>
  <c r="AJ227" i="36"/>
  <c r="AZ227" i="36"/>
  <c r="T219" i="36"/>
  <c r="AJ219" i="36"/>
  <c r="AZ219" i="36"/>
  <c r="V219" i="36"/>
  <c r="AL219" i="36"/>
  <c r="BB219" i="36"/>
  <c r="BC219" i="36" s="1"/>
  <c r="X219" i="36"/>
  <c r="AN219" i="36"/>
  <c r="J219" i="36"/>
  <c r="Z219" i="36"/>
  <c r="AP219" i="36"/>
  <c r="H219" i="36"/>
  <c r="L219" i="36"/>
  <c r="AB219" i="36"/>
  <c r="AR219" i="36"/>
  <c r="N219" i="36"/>
  <c r="AD219" i="36"/>
  <c r="AT219" i="36"/>
  <c r="P219" i="36"/>
  <c r="AF219" i="36"/>
  <c r="AV219" i="36"/>
  <c r="R219" i="36"/>
  <c r="AH219" i="36"/>
  <c r="AX219" i="36"/>
  <c r="T211" i="36"/>
  <c r="AJ211" i="36"/>
  <c r="AZ211" i="36"/>
  <c r="V211" i="36"/>
  <c r="AL211" i="36"/>
  <c r="BB211" i="36"/>
  <c r="BC211" i="36" s="1"/>
  <c r="X211" i="36"/>
  <c r="AN211" i="36"/>
  <c r="J211" i="36"/>
  <c r="Z211" i="36"/>
  <c r="AP211" i="36"/>
  <c r="L211" i="36"/>
  <c r="AB211" i="36"/>
  <c r="AR211" i="36"/>
  <c r="N211" i="36"/>
  <c r="AD211" i="36"/>
  <c r="AT211" i="36"/>
  <c r="H211" i="36"/>
  <c r="P211" i="36"/>
  <c r="AF211" i="36"/>
  <c r="AV211" i="36"/>
  <c r="R211" i="36"/>
  <c r="AH211" i="36"/>
  <c r="AX211" i="36"/>
  <c r="J203" i="36"/>
  <c r="Z203" i="36"/>
  <c r="AP203" i="36"/>
  <c r="L203" i="36"/>
  <c r="AB203" i="36"/>
  <c r="AR203" i="36"/>
  <c r="N203" i="36"/>
  <c r="AD203" i="36"/>
  <c r="AT203" i="36"/>
  <c r="P203" i="36"/>
  <c r="AF203" i="36"/>
  <c r="AV203" i="36"/>
  <c r="R203" i="36"/>
  <c r="AH203" i="36"/>
  <c r="AX203" i="36"/>
  <c r="T203" i="36"/>
  <c r="AJ203" i="36"/>
  <c r="AZ203" i="36"/>
  <c r="V203" i="36"/>
  <c r="AL203" i="36"/>
  <c r="BB203" i="36"/>
  <c r="BC203" i="36" s="1"/>
  <c r="X203" i="36"/>
  <c r="AN203" i="36"/>
  <c r="H203" i="36"/>
  <c r="J195" i="36"/>
  <c r="Z195" i="36"/>
  <c r="AP195" i="36"/>
  <c r="L195" i="36"/>
  <c r="AB195" i="36"/>
  <c r="AR195" i="36"/>
  <c r="N195" i="36"/>
  <c r="AD195" i="36"/>
  <c r="AT195" i="36"/>
  <c r="P195" i="36"/>
  <c r="AF195" i="36"/>
  <c r="AV195" i="36"/>
  <c r="R195" i="36"/>
  <c r="AH195" i="36"/>
  <c r="AX195" i="36"/>
  <c r="T195" i="36"/>
  <c r="AJ195" i="36"/>
  <c r="AZ195" i="36"/>
  <c r="V195" i="36"/>
  <c r="AL195" i="36"/>
  <c r="BB195" i="36"/>
  <c r="BC195" i="36" s="1"/>
  <c r="X195" i="36"/>
  <c r="AN195" i="36"/>
  <c r="H195" i="36"/>
  <c r="J187" i="36"/>
  <c r="Z187" i="36"/>
  <c r="AP187" i="36"/>
  <c r="L187" i="36"/>
  <c r="AB187" i="36"/>
  <c r="AR187" i="36"/>
  <c r="N187" i="36"/>
  <c r="AD187" i="36"/>
  <c r="AT187" i="36"/>
  <c r="P187" i="36"/>
  <c r="AF187" i="36"/>
  <c r="AV187" i="36"/>
  <c r="R187" i="36"/>
  <c r="AH187" i="36"/>
  <c r="AX187" i="36"/>
  <c r="T187" i="36"/>
  <c r="AJ187" i="36"/>
  <c r="AZ187" i="36"/>
  <c r="V187" i="36"/>
  <c r="AL187" i="36"/>
  <c r="BB187" i="36"/>
  <c r="BC187" i="36" s="1"/>
  <c r="X187" i="36"/>
  <c r="AN187" i="36"/>
  <c r="H187" i="36"/>
  <c r="J179" i="36"/>
  <c r="Z179" i="36"/>
  <c r="AP179" i="36"/>
  <c r="L179" i="36"/>
  <c r="AB179" i="36"/>
  <c r="AR179" i="36"/>
  <c r="N179" i="36"/>
  <c r="AD179" i="36"/>
  <c r="AT179" i="36"/>
  <c r="P179" i="36"/>
  <c r="AF179" i="36"/>
  <c r="AV179" i="36"/>
  <c r="R179" i="36"/>
  <c r="AH179" i="36"/>
  <c r="AX179" i="36"/>
  <c r="T179" i="36"/>
  <c r="AJ179" i="36"/>
  <c r="AZ179" i="36"/>
  <c r="V179" i="36"/>
  <c r="AL179" i="36"/>
  <c r="BB179" i="36"/>
  <c r="BC179" i="36" s="1"/>
  <c r="X179" i="36"/>
  <c r="AN179" i="36"/>
  <c r="H179" i="36"/>
  <c r="N171" i="36"/>
  <c r="AD171" i="36"/>
  <c r="AT171" i="36"/>
  <c r="L171" i="36"/>
  <c r="AB171" i="36"/>
  <c r="AR171" i="36"/>
  <c r="R171" i="36"/>
  <c r="AH171" i="36"/>
  <c r="AX171" i="36"/>
  <c r="P171" i="36"/>
  <c r="AF171" i="36"/>
  <c r="AV171" i="36"/>
  <c r="V171" i="36"/>
  <c r="AL171" i="36"/>
  <c r="BB171" i="36"/>
  <c r="BC171" i="36" s="1"/>
  <c r="T171" i="36"/>
  <c r="AJ171" i="36"/>
  <c r="AZ171" i="36"/>
  <c r="J171" i="36"/>
  <c r="Z171" i="36"/>
  <c r="AP171" i="36"/>
  <c r="X171" i="36"/>
  <c r="AN171" i="36"/>
  <c r="H171" i="36"/>
  <c r="N163" i="36"/>
  <c r="AD163" i="36"/>
  <c r="AT163" i="36"/>
  <c r="L163" i="36"/>
  <c r="AB163" i="36"/>
  <c r="AR163" i="36"/>
  <c r="R163" i="36"/>
  <c r="AH163" i="36"/>
  <c r="AX163" i="36"/>
  <c r="P163" i="36"/>
  <c r="AF163" i="36"/>
  <c r="AV163" i="36"/>
  <c r="V163" i="36"/>
  <c r="AL163" i="36"/>
  <c r="BB163" i="36"/>
  <c r="T163" i="36"/>
  <c r="AJ163" i="36"/>
  <c r="AZ163" i="36"/>
  <c r="J163" i="36"/>
  <c r="Z163" i="36"/>
  <c r="AP163" i="36"/>
  <c r="BC163" i="36"/>
  <c r="X163" i="36"/>
  <c r="AN163" i="36"/>
  <c r="H163" i="36"/>
  <c r="N155" i="36"/>
  <c r="AD155" i="36"/>
  <c r="AT155" i="36"/>
  <c r="L155" i="36"/>
  <c r="AB155" i="36"/>
  <c r="AR155" i="36"/>
  <c r="R155" i="36"/>
  <c r="AH155" i="36"/>
  <c r="AX155" i="36"/>
  <c r="P155" i="36"/>
  <c r="AF155" i="36"/>
  <c r="AV155" i="36"/>
  <c r="V155" i="36"/>
  <c r="AL155" i="36"/>
  <c r="BB155" i="36"/>
  <c r="BC155" i="36" s="1"/>
  <c r="T155" i="36"/>
  <c r="AJ155" i="36"/>
  <c r="AZ155" i="36"/>
  <c r="J155" i="36"/>
  <c r="Z155" i="36"/>
  <c r="AP155" i="36"/>
  <c r="X155" i="36"/>
  <c r="AN155" i="36"/>
  <c r="H155" i="36"/>
  <c r="AN147" i="36"/>
  <c r="AV147" i="36"/>
  <c r="P147" i="36"/>
  <c r="N147" i="36"/>
  <c r="R147" i="36"/>
  <c r="L147" i="36"/>
  <c r="AZ147" i="36"/>
  <c r="T147" i="36"/>
  <c r="H147" i="36"/>
  <c r="AD147" i="36"/>
  <c r="AH147" i="36"/>
  <c r="AB147" i="36"/>
  <c r="X147" i="36"/>
  <c r="AF147" i="36"/>
  <c r="V147" i="36"/>
  <c r="AT147" i="36"/>
  <c r="AX147" i="36"/>
  <c r="AR147" i="36"/>
  <c r="AJ147" i="36"/>
  <c r="J147" i="36"/>
  <c r="AL147" i="36"/>
  <c r="Z147" i="36"/>
  <c r="BB147" i="36"/>
  <c r="BC147" i="36" s="1"/>
  <c r="AP147" i="36"/>
  <c r="AV139" i="36"/>
  <c r="AR139" i="36"/>
  <c r="H139" i="36"/>
  <c r="X139" i="36"/>
  <c r="R139" i="36"/>
  <c r="AN139" i="36"/>
  <c r="L139" i="36"/>
  <c r="J139" i="36"/>
  <c r="AH139" i="36"/>
  <c r="V139" i="36"/>
  <c r="AT139" i="36"/>
  <c r="AD139" i="36"/>
  <c r="AZ139" i="36"/>
  <c r="T139" i="36"/>
  <c r="P139" i="36"/>
  <c r="AX139" i="36"/>
  <c r="AL139" i="36"/>
  <c r="N139" i="36"/>
  <c r="AJ139" i="36"/>
  <c r="AF139" i="36"/>
  <c r="AB139" i="36"/>
  <c r="BB139" i="36"/>
  <c r="BC139" i="36" s="1"/>
  <c r="Z139" i="36"/>
  <c r="AP139" i="36"/>
  <c r="AF131" i="36"/>
  <c r="AR131" i="36"/>
  <c r="T131" i="36"/>
  <c r="AT131" i="36"/>
  <c r="AD131" i="36"/>
  <c r="N131" i="36"/>
  <c r="AV131" i="36"/>
  <c r="X131" i="36"/>
  <c r="AJ131" i="36"/>
  <c r="AX131" i="36"/>
  <c r="AH131" i="36"/>
  <c r="R131" i="36"/>
  <c r="L131" i="36"/>
  <c r="AN131" i="36"/>
  <c r="AZ131" i="36"/>
  <c r="AL131" i="36"/>
  <c r="V131" i="36"/>
  <c r="Z131" i="36"/>
  <c r="P131" i="36"/>
  <c r="AB131" i="36"/>
  <c r="J131" i="36"/>
  <c r="H131" i="36"/>
  <c r="BB131" i="36"/>
  <c r="BC131" i="36" s="1"/>
  <c r="AP131" i="36"/>
  <c r="P1671" i="36"/>
  <c r="AF1671" i="36"/>
  <c r="AV1671" i="36"/>
  <c r="R1671" i="36"/>
  <c r="AH1671" i="36"/>
  <c r="AX1671" i="36"/>
  <c r="AZ1671" i="36"/>
  <c r="V1671" i="36"/>
  <c r="AL1671" i="36"/>
  <c r="BB1671" i="36"/>
  <c r="BC1671" i="36" s="1"/>
  <c r="X1671" i="36"/>
  <c r="AN1671" i="36"/>
  <c r="J1671" i="36"/>
  <c r="Z1671" i="36"/>
  <c r="AP1671" i="36"/>
  <c r="H1671" i="36"/>
  <c r="AB1671" i="36"/>
  <c r="AR1671" i="36"/>
  <c r="N1671" i="36"/>
  <c r="AD1671" i="36"/>
  <c r="AT1671" i="36"/>
  <c r="J305" i="36"/>
  <c r="Z305" i="36"/>
  <c r="AP305" i="36"/>
  <c r="L305" i="36"/>
  <c r="AB305" i="36"/>
  <c r="AR305" i="36"/>
  <c r="N305" i="36"/>
  <c r="AD305" i="36"/>
  <c r="AT305" i="36"/>
  <c r="P305" i="36"/>
  <c r="AF305" i="36"/>
  <c r="AV305" i="36"/>
  <c r="R305" i="36"/>
  <c r="AH305" i="36"/>
  <c r="AX305" i="36"/>
  <c r="T305" i="36"/>
  <c r="AJ305" i="36"/>
  <c r="AZ305" i="36"/>
  <c r="V305" i="36"/>
  <c r="AL305" i="36"/>
  <c r="BB305" i="36"/>
  <c r="BC305" i="36" s="1"/>
  <c r="X305" i="36"/>
  <c r="AN305" i="36"/>
  <c r="H305" i="36"/>
  <c r="J297" i="36"/>
  <c r="Z297" i="36"/>
  <c r="AP297" i="36"/>
  <c r="L297" i="36"/>
  <c r="AB297" i="36"/>
  <c r="AR297" i="36"/>
  <c r="N297" i="36"/>
  <c r="AD297" i="36"/>
  <c r="AT297" i="36"/>
  <c r="P297" i="36"/>
  <c r="AF297" i="36"/>
  <c r="AV297" i="36"/>
  <c r="R297" i="36"/>
  <c r="AH297" i="36"/>
  <c r="AX297" i="36"/>
  <c r="T297" i="36"/>
  <c r="AJ297" i="36"/>
  <c r="AZ297" i="36"/>
  <c r="V297" i="36"/>
  <c r="AL297" i="36"/>
  <c r="BB297" i="36"/>
  <c r="BC297" i="36" s="1"/>
  <c r="X297" i="36"/>
  <c r="AN297" i="36"/>
  <c r="H297" i="36"/>
  <c r="AH289" i="36"/>
  <c r="AT289" i="36"/>
  <c r="Z289" i="36"/>
  <c r="AZ289" i="36"/>
  <c r="AB289" i="36"/>
  <c r="P289" i="36"/>
  <c r="R289" i="36"/>
  <c r="AX289" i="36"/>
  <c r="J289" i="36"/>
  <c r="AN289" i="36"/>
  <c r="V289" i="36"/>
  <c r="AF289" i="36"/>
  <c r="AD289" i="36"/>
  <c r="BB289" i="36"/>
  <c r="BC289" i="36" s="1"/>
  <c r="AR289" i="36"/>
  <c r="T289" i="36"/>
  <c r="AL289" i="36"/>
  <c r="H289" i="36"/>
  <c r="AP289" i="36"/>
  <c r="N289" i="36"/>
  <c r="AV289" i="36"/>
  <c r="AJ289" i="36"/>
  <c r="X289" i="36"/>
  <c r="L289" i="36"/>
  <c r="P1453" i="36"/>
  <c r="AF1453" i="36"/>
  <c r="AV1453" i="36"/>
  <c r="R1453" i="36"/>
  <c r="AH1453" i="36"/>
  <c r="AX1453" i="36"/>
  <c r="T1453" i="36"/>
  <c r="AJ1453" i="36"/>
  <c r="AZ1453" i="36"/>
  <c r="V1453" i="36"/>
  <c r="AL1453" i="36"/>
  <c r="BB1453" i="36"/>
  <c r="BC1453" i="36" s="1"/>
  <c r="X1453" i="36"/>
  <c r="AN1453" i="36"/>
  <c r="J1453" i="36"/>
  <c r="Z1453" i="36"/>
  <c r="AP1453" i="36"/>
  <c r="H1453" i="36"/>
  <c r="L1453" i="36"/>
  <c r="AB1453" i="36"/>
  <c r="AR1453" i="36"/>
  <c r="N1453" i="36"/>
  <c r="AD1453" i="36"/>
  <c r="AT1453" i="36"/>
  <c r="D89" i="37"/>
  <c r="F89" i="37" s="1"/>
  <c r="G89" i="37" s="1"/>
  <c r="N10" i="41" s="1"/>
  <c r="J992" i="36"/>
  <c r="Z992" i="36"/>
  <c r="AP992" i="36"/>
  <c r="L992" i="36"/>
  <c r="AB992" i="36"/>
  <c r="AR992" i="36"/>
  <c r="N992" i="36"/>
  <c r="AD992" i="36"/>
  <c r="AT992" i="36"/>
  <c r="P992" i="36"/>
  <c r="AF992" i="36"/>
  <c r="AV992" i="36"/>
  <c r="R992" i="36"/>
  <c r="AH992" i="36"/>
  <c r="AX992" i="36"/>
  <c r="T992" i="36"/>
  <c r="AJ992" i="36"/>
  <c r="AZ992" i="36"/>
  <c r="V992" i="36"/>
  <c r="AL992" i="36"/>
  <c r="BB992" i="36"/>
  <c r="BC992" i="36" s="1"/>
  <c r="X992" i="36"/>
  <c r="AN992" i="36"/>
  <c r="H992" i="36"/>
  <c r="V984" i="36"/>
  <c r="AL984" i="36"/>
  <c r="BB984" i="36"/>
  <c r="BC984" i="36" s="1"/>
  <c r="X984" i="36"/>
  <c r="AN984" i="36"/>
  <c r="H984" i="36"/>
  <c r="J984" i="36"/>
  <c r="Z984" i="36"/>
  <c r="AP984" i="36"/>
  <c r="L984" i="36"/>
  <c r="AB984" i="36"/>
  <c r="AR984" i="36"/>
  <c r="N984" i="36"/>
  <c r="AD984" i="36"/>
  <c r="AT984" i="36"/>
  <c r="P984" i="36"/>
  <c r="AF984" i="36"/>
  <c r="AV984" i="36"/>
  <c r="R984" i="36"/>
  <c r="AH984" i="36"/>
  <c r="AX984" i="36"/>
  <c r="T984" i="36"/>
  <c r="AJ984" i="36"/>
  <c r="AZ984" i="36"/>
  <c r="V976" i="36"/>
  <c r="AL976" i="36"/>
  <c r="BB976" i="36"/>
  <c r="BC976" i="36" s="1"/>
  <c r="X976" i="36"/>
  <c r="AN976" i="36"/>
  <c r="H976" i="36"/>
  <c r="J976" i="36"/>
  <c r="Z976" i="36"/>
  <c r="AP976" i="36"/>
  <c r="L976" i="36"/>
  <c r="AB976" i="36"/>
  <c r="AR976" i="36"/>
  <c r="N976" i="36"/>
  <c r="AD976" i="36"/>
  <c r="AT976" i="36"/>
  <c r="P976" i="36"/>
  <c r="AF976" i="36"/>
  <c r="AV976" i="36"/>
  <c r="R976" i="36"/>
  <c r="AH976" i="36"/>
  <c r="AX976" i="36"/>
  <c r="T976" i="36"/>
  <c r="AJ976" i="36"/>
  <c r="AZ976" i="36"/>
  <c r="AN968" i="36"/>
  <c r="AD968" i="36"/>
  <c r="AP968" i="36"/>
  <c r="AR968" i="36"/>
  <c r="N968" i="36"/>
  <c r="AJ968" i="36"/>
  <c r="AB968" i="36"/>
  <c r="AF968" i="36"/>
  <c r="BB968" i="36"/>
  <c r="BC968" i="36" s="1"/>
  <c r="L968" i="36"/>
  <c r="AV968" i="36"/>
  <c r="AL968" i="36"/>
  <c r="J968" i="36"/>
  <c r="AX968" i="36"/>
  <c r="AZ968" i="36"/>
  <c r="V968" i="36"/>
  <c r="AH968" i="36"/>
  <c r="Z968" i="36"/>
  <c r="H968" i="36"/>
  <c r="R968" i="36"/>
  <c r="T968" i="36"/>
  <c r="X968" i="36"/>
  <c r="AT968" i="36"/>
  <c r="P968" i="36"/>
  <c r="AZ960" i="36"/>
  <c r="AF960" i="36"/>
  <c r="AP960" i="36"/>
  <c r="AJ960" i="36"/>
  <c r="AT960" i="36"/>
  <c r="Z960" i="36"/>
  <c r="T960" i="36"/>
  <c r="AD960" i="36"/>
  <c r="X960" i="36"/>
  <c r="AH960" i="36"/>
  <c r="N960" i="36"/>
  <c r="AL960" i="36"/>
  <c r="AX960" i="36"/>
  <c r="AR960" i="36"/>
  <c r="BB960" i="36"/>
  <c r="BC960" i="36" s="1"/>
  <c r="AV960" i="36"/>
  <c r="AN960" i="36"/>
  <c r="H960" i="36"/>
  <c r="J960" i="36"/>
  <c r="R960" i="36"/>
  <c r="L960" i="36"/>
  <c r="V960" i="36"/>
  <c r="P960" i="36"/>
  <c r="AB960" i="36"/>
  <c r="AX952" i="36"/>
  <c r="AD952" i="36"/>
  <c r="AN952" i="36"/>
  <c r="L952" i="36"/>
  <c r="Z952" i="36"/>
  <c r="H952" i="36"/>
  <c r="J952" i="36"/>
  <c r="R952" i="36"/>
  <c r="AZ952" i="36"/>
  <c r="BB952" i="36"/>
  <c r="BC952" i="36" s="1"/>
  <c r="AH952" i="36"/>
  <c r="AJ952" i="36"/>
  <c r="AL952" i="36"/>
  <c r="AV952" i="36"/>
  <c r="T952" i="36"/>
  <c r="V952" i="36"/>
  <c r="AF952" i="36"/>
  <c r="AT952" i="36"/>
  <c r="AB952" i="36"/>
  <c r="P952" i="36"/>
  <c r="AP952" i="36"/>
  <c r="AR952" i="36"/>
  <c r="N952" i="36"/>
  <c r="X952" i="36"/>
  <c r="R944" i="36"/>
  <c r="J944" i="36"/>
  <c r="AN944" i="36"/>
  <c r="T944" i="36"/>
  <c r="P944" i="36"/>
  <c r="AF944" i="36"/>
  <c r="AX944" i="36"/>
  <c r="AP944" i="36"/>
  <c r="L944" i="36"/>
  <c r="AR944" i="36"/>
  <c r="AZ944" i="36"/>
  <c r="AT944" i="36"/>
  <c r="Z944" i="36"/>
  <c r="AD944" i="36"/>
  <c r="X944" i="36"/>
  <c r="AJ944" i="36"/>
  <c r="N944" i="36"/>
  <c r="AV944" i="36"/>
  <c r="AH944" i="36"/>
  <c r="AB944" i="36"/>
  <c r="V944" i="36"/>
  <c r="BB944" i="36"/>
  <c r="BC944" i="36" s="1"/>
  <c r="AL944" i="36"/>
  <c r="H944" i="36"/>
  <c r="AH936" i="36"/>
  <c r="AR936" i="36"/>
  <c r="R936" i="36"/>
  <c r="AB936" i="36"/>
  <c r="AN936" i="36"/>
  <c r="BB936" i="36"/>
  <c r="BC936" i="36" s="1"/>
  <c r="AP936" i="36"/>
  <c r="N936" i="36"/>
  <c r="P936" i="36"/>
  <c r="AT936" i="36"/>
  <c r="L936" i="36"/>
  <c r="Z936" i="36"/>
  <c r="AX936" i="36"/>
  <c r="AV936" i="36"/>
  <c r="AL936" i="36"/>
  <c r="AD936" i="36"/>
  <c r="AF936" i="36"/>
  <c r="H936" i="36"/>
  <c r="J936" i="36"/>
  <c r="X936" i="36"/>
  <c r="AZ936" i="36"/>
  <c r="AJ936" i="36"/>
  <c r="T936" i="36"/>
  <c r="V936" i="36"/>
  <c r="J928" i="36"/>
  <c r="N928" i="36"/>
  <c r="AF928" i="36"/>
  <c r="X928" i="36"/>
  <c r="AH928" i="36"/>
  <c r="Z928" i="36"/>
  <c r="H928" i="36"/>
  <c r="AJ928" i="36"/>
  <c r="AL928" i="36"/>
  <c r="AD928" i="36"/>
  <c r="P928" i="36"/>
  <c r="V928" i="36"/>
  <c r="AN928" i="36"/>
  <c r="AX928" i="36"/>
  <c r="AB928" i="36"/>
  <c r="AZ928" i="36"/>
  <c r="L928" i="36"/>
  <c r="AV928" i="36"/>
  <c r="AP928" i="36"/>
  <c r="T928" i="36"/>
  <c r="AT928" i="36"/>
  <c r="BB928" i="36"/>
  <c r="BC928" i="36" s="1"/>
  <c r="R928" i="36"/>
  <c r="AR928" i="36"/>
  <c r="AF920" i="36"/>
  <c r="R920" i="36"/>
  <c r="AB920" i="36"/>
  <c r="AT920" i="36"/>
  <c r="AH920" i="36"/>
  <c r="AR920" i="36"/>
  <c r="AD920" i="36"/>
  <c r="X920" i="36"/>
  <c r="AP920" i="36"/>
  <c r="N920" i="36"/>
  <c r="AN920" i="36"/>
  <c r="L920" i="36"/>
  <c r="AJ920" i="36"/>
  <c r="BB920" i="36"/>
  <c r="BC920" i="36" s="1"/>
  <c r="AV920" i="36"/>
  <c r="AZ920" i="36"/>
  <c r="AL920" i="36"/>
  <c r="H920" i="36"/>
  <c r="J920" i="36"/>
  <c r="AX920" i="36"/>
  <c r="V920" i="36"/>
  <c r="P920" i="36"/>
  <c r="T920" i="36"/>
  <c r="Z920" i="36"/>
  <c r="AV912" i="36"/>
  <c r="AX912" i="36"/>
  <c r="V912" i="36"/>
  <c r="AT912" i="36"/>
  <c r="AH912" i="36"/>
  <c r="AL912" i="36"/>
  <c r="P912" i="36"/>
  <c r="R912" i="36"/>
  <c r="AB912" i="36"/>
  <c r="N912" i="36"/>
  <c r="AR912" i="36"/>
  <c r="Z912" i="36"/>
  <c r="AD912" i="36"/>
  <c r="AN912" i="36"/>
  <c r="AP912" i="36"/>
  <c r="AZ912" i="36"/>
  <c r="L912" i="36"/>
  <c r="H912" i="36"/>
  <c r="J912" i="36"/>
  <c r="AJ912" i="36"/>
  <c r="BB912" i="36"/>
  <c r="BC912" i="36" s="1"/>
  <c r="AF912" i="36"/>
  <c r="T912" i="36"/>
  <c r="X912" i="36"/>
  <c r="AZ904" i="36"/>
  <c r="BB904" i="36"/>
  <c r="BC904" i="36" s="1"/>
  <c r="AV904" i="36"/>
  <c r="AP904" i="36"/>
  <c r="Z904" i="36"/>
  <c r="J904" i="36"/>
  <c r="L904" i="36"/>
  <c r="P904" i="36"/>
  <c r="N904" i="36"/>
  <c r="AT904" i="36"/>
  <c r="V904" i="36"/>
  <c r="AB904" i="36"/>
  <c r="AR904" i="36"/>
  <c r="AH904" i="36"/>
  <c r="AF904" i="36"/>
  <c r="AL904" i="36"/>
  <c r="H904" i="36"/>
  <c r="T904" i="36"/>
  <c r="AJ904" i="36"/>
  <c r="AX904" i="36"/>
  <c r="AD904" i="36"/>
  <c r="X904" i="36"/>
  <c r="R904" i="36"/>
  <c r="AN904" i="36"/>
  <c r="AZ896" i="36"/>
  <c r="AX896" i="36"/>
  <c r="AD896" i="36"/>
  <c r="X896" i="36"/>
  <c r="Z896" i="36"/>
  <c r="J896" i="36"/>
  <c r="L896" i="36"/>
  <c r="BB896" i="36"/>
  <c r="BC896" i="36" s="1"/>
  <c r="AV896" i="36"/>
  <c r="AP896" i="36"/>
  <c r="V896" i="36"/>
  <c r="AB896" i="36"/>
  <c r="AR896" i="36"/>
  <c r="P896" i="36"/>
  <c r="N896" i="36"/>
  <c r="AT896" i="36"/>
  <c r="AN896" i="36"/>
  <c r="T896" i="36"/>
  <c r="AJ896" i="36"/>
  <c r="AF896" i="36"/>
  <c r="AH896" i="36"/>
  <c r="AL896" i="36"/>
  <c r="R896" i="36"/>
  <c r="H896" i="36"/>
  <c r="AR888" i="36"/>
  <c r="T888" i="36"/>
  <c r="AF888" i="36"/>
  <c r="AH888" i="36"/>
  <c r="V888" i="36"/>
  <c r="H888" i="36"/>
  <c r="X888" i="36"/>
  <c r="AJ888" i="36"/>
  <c r="AV888" i="36"/>
  <c r="Z888" i="36"/>
  <c r="BB888" i="36"/>
  <c r="BC888" i="36" s="1"/>
  <c r="AX888" i="36"/>
  <c r="L888" i="36"/>
  <c r="AN888" i="36"/>
  <c r="AZ888" i="36"/>
  <c r="AP888" i="36"/>
  <c r="N888" i="36"/>
  <c r="AL888" i="36"/>
  <c r="AB888" i="36"/>
  <c r="J888" i="36"/>
  <c r="P888" i="36"/>
  <c r="AD888" i="36"/>
  <c r="R888" i="36"/>
  <c r="AT888" i="36"/>
  <c r="J881" i="36"/>
  <c r="AJ881" i="36"/>
  <c r="AX881" i="36"/>
  <c r="AL881" i="36"/>
  <c r="Z881" i="36"/>
  <c r="H881" i="36"/>
  <c r="L881" i="36"/>
  <c r="AB881" i="36"/>
  <c r="AT881" i="36"/>
  <c r="P881" i="36"/>
  <c r="AV881" i="36"/>
  <c r="AD881" i="36"/>
  <c r="N881" i="36"/>
  <c r="AR881" i="36"/>
  <c r="T881" i="36"/>
  <c r="AH881" i="36"/>
  <c r="V881" i="36"/>
  <c r="AP881" i="36"/>
  <c r="AN881" i="36"/>
  <c r="X881" i="36"/>
  <c r="R881" i="36"/>
  <c r="AZ881" i="36"/>
  <c r="AF881" i="36"/>
  <c r="BB881" i="36"/>
  <c r="BC881" i="36" s="1"/>
  <c r="AB849" i="36"/>
  <c r="V849" i="36"/>
  <c r="AV849" i="36"/>
  <c r="AR849" i="36"/>
  <c r="R849" i="36"/>
  <c r="AX849" i="36"/>
  <c r="J849" i="36"/>
  <c r="AP849" i="36"/>
  <c r="AZ849" i="36"/>
  <c r="P849" i="36"/>
  <c r="L849" i="36"/>
  <c r="AN849" i="36"/>
  <c r="AF849" i="36"/>
  <c r="X849" i="36"/>
  <c r="T849" i="36"/>
  <c r="AT849" i="36"/>
  <c r="Z849" i="36"/>
  <c r="H849" i="36"/>
  <c r="AD849" i="36"/>
  <c r="BB849" i="36"/>
  <c r="BC849" i="36" s="1"/>
  <c r="AH849" i="36"/>
  <c r="N849" i="36"/>
  <c r="AJ849" i="36"/>
  <c r="AL849" i="36"/>
  <c r="AJ875" i="36"/>
  <c r="J875" i="36"/>
  <c r="AH875" i="36"/>
  <c r="V875" i="36"/>
  <c r="L875" i="36"/>
  <c r="Z875" i="36"/>
  <c r="AF875" i="36"/>
  <c r="P875" i="36"/>
  <c r="N875" i="36"/>
  <c r="AB875" i="36"/>
  <c r="AL875" i="36"/>
  <c r="X875" i="36"/>
  <c r="T875" i="36"/>
  <c r="AV875" i="36"/>
  <c r="R875" i="36"/>
  <c r="AT875" i="36"/>
  <c r="AR875" i="36"/>
  <c r="BB875" i="36"/>
  <c r="BC875" i="36" s="1"/>
  <c r="AZ875" i="36"/>
  <c r="AD875" i="36"/>
  <c r="AP875" i="36"/>
  <c r="AX875" i="36"/>
  <c r="H875" i="36"/>
  <c r="AN875" i="36"/>
  <c r="J859" i="36"/>
  <c r="L859" i="36"/>
  <c r="V859" i="36"/>
  <c r="AN859" i="36"/>
  <c r="AX859" i="36"/>
  <c r="AR859" i="36"/>
  <c r="AF859" i="36"/>
  <c r="P859" i="36"/>
  <c r="AD859" i="36"/>
  <c r="AT859" i="36"/>
  <c r="AL859" i="36"/>
  <c r="R859" i="36"/>
  <c r="T859" i="36"/>
  <c r="AV859" i="36"/>
  <c r="AB859" i="36"/>
  <c r="X859" i="36"/>
  <c r="AP859" i="36"/>
  <c r="Z859" i="36"/>
  <c r="AZ859" i="36"/>
  <c r="AJ859" i="36"/>
  <c r="N859" i="36"/>
  <c r="BB859" i="36"/>
  <c r="BC859" i="36" s="1"/>
  <c r="H859" i="36"/>
  <c r="AH859" i="36"/>
  <c r="J867" i="36"/>
  <c r="AN867" i="36"/>
  <c r="AT867" i="36"/>
  <c r="V867" i="36"/>
  <c r="AL867" i="36"/>
  <c r="H867" i="36"/>
  <c r="AV867" i="36"/>
  <c r="AJ867" i="36"/>
  <c r="AH867" i="36"/>
  <c r="AP867" i="36"/>
  <c r="N867" i="36"/>
  <c r="X867" i="36"/>
  <c r="AR867" i="36"/>
  <c r="AZ867" i="36"/>
  <c r="BB867" i="36"/>
  <c r="BC867" i="36" s="1"/>
  <c r="AB867" i="36"/>
  <c r="L867" i="36"/>
  <c r="P867" i="36"/>
  <c r="T867" i="36"/>
  <c r="AD867" i="36"/>
  <c r="R867" i="36"/>
  <c r="Z867" i="36"/>
  <c r="AF867" i="36"/>
  <c r="AX867" i="36"/>
  <c r="BB854" i="36"/>
  <c r="BC854" i="36" s="1"/>
  <c r="N854" i="36"/>
  <c r="Z854" i="36"/>
  <c r="L854" i="36"/>
  <c r="AN854" i="36"/>
  <c r="AF854" i="36"/>
  <c r="R854" i="36"/>
  <c r="AD854" i="36"/>
  <c r="AP854" i="36"/>
  <c r="AV854" i="36"/>
  <c r="T854" i="36"/>
  <c r="X854" i="36"/>
  <c r="V854" i="36"/>
  <c r="AH854" i="36"/>
  <c r="AT854" i="36"/>
  <c r="AB854" i="36"/>
  <c r="P854" i="36"/>
  <c r="AR854" i="36"/>
  <c r="AL854" i="36"/>
  <c r="AX854" i="36"/>
  <c r="J854" i="36"/>
  <c r="AZ854" i="36"/>
  <c r="AJ854" i="36"/>
  <c r="H854" i="36"/>
  <c r="J872" i="36"/>
  <c r="AL872" i="36"/>
  <c r="AH872" i="36"/>
  <c r="AZ872" i="36"/>
  <c r="AJ872" i="36"/>
  <c r="H872" i="36"/>
  <c r="N872" i="36"/>
  <c r="Z872" i="36"/>
  <c r="BB872" i="36"/>
  <c r="BC872" i="36" s="1"/>
  <c r="AV872" i="36"/>
  <c r="X872" i="36"/>
  <c r="T872" i="36"/>
  <c r="AD872" i="36"/>
  <c r="AP872" i="36"/>
  <c r="AX872" i="36"/>
  <c r="AR872" i="36"/>
  <c r="AB872" i="36"/>
  <c r="AN872" i="36"/>
  <c r="AT872" i="36"/>
  <c r="V872" i="36"/>
  <c r="R872" i="36"/>
  <c r="AF872" i="36"/>
  <c r="P872" i="36"/>
  <c r="L872" i="36"/>
  <c r="T1590" i="36"/>
  <c r="AZ1590" i="36"/>
  <c r="AR1590" i="36"/>
  <c r="AJ1590" i="36"/>
  <c r="AL1590" i="36"/>
  <c r="H1585" i="36"/>
  <c r="AX1585" i="36"/>
  <c r="AL1585" i="36"/>
  <c r="J1585" i="36"/>
  <c r="AN1585" i="36"/>
  <c r="V1584" i="36"/>
  <c r="AT1584" i="36"/>
  <c r="AH1584" i="36"/>
  <c r="AR1584" i="36"/>
  <c r="AB1584" i="36"/>
  <c r="L1583" i="36"/>
  <c r="P1583" i="36"/>
  <c r="AN1583" i="36"/>
  <c r="AT1583" i="36"/>
  <c r="AD1583" i="36"/>
  <c r="AZ1582" i="36"/>
  <c r="X1582" i="36"/>
  <c r="AV1582" i="36"/>
  <c r="AX1582" i="36"/>
  <c r="AH1582" i="36"/>
  <c r="H1581" i="36"/>
  <c r="AT1581" i="36"/>
  <c r="AH1581" i="36"/>
  <c r="V1581" i="36"/>
  <c r="AN1581" i="36"/>
  <c r="AX1580" i="36"/>
  <c r="AP1580" i="36"/>
  <c r="AD1580" i="36"/>
  <c r="AR1580" i="36"/>
  <c r="AB1580" i="36"/>
  <c r="T1579" i="36"/>
  <c r="AR1579" i="36"/>
  <c r="AF1579" i="36"/>
  <c r="AT1579" i="36"/>
  <c r="AD1579" i="36"/>
  <c r="P1578" i="36"/>
  <c r="AJ1578" i="36"/>
  <c r="AR1578" i="36"/>
  <c r="AX1578" i="36"/>
  <c r="AH1578" i="36"/>
  <c r="H1577" i="36"/>
  <c r="BB1577" i="36"/>
  <c r="BC1577" i="36" s="1"/>
  <c r="Z1577" i="36"/>
  <c r="N1577" i="36"/>
  <c r="AN1577" i="36"/>
  <c r="Z1576" i="36"/>
  <c r="AX1576" i="36"/>
  <c r="AL1576" i="36"/>
  <c r="AR1576" i="36"/>
  <c r="AB1576" i="36"/>
  <c r="AR1575" i="36"/>
  <c r="P1575" i="36"/>
  <c r="AN1575" i="36"/>
  <c r="AT1575" i="36"/>
  <c r="AD1575" i="36"/>
  <c r="AN1574" i="36"/>
  <c r="L1574" i="36"/>
  <c r="AZ1574" i="36"/>
  <c r="AX1574" i="36"/>
  <c r="AH1574" i="36"/>
  <c r="H1573" i="36"/>
  <c r="AT1573" i="36"/>
  <c r="AH1573" i="36"/>
  <c r="V1573" i="36"/>
  <c r="AN1573" i="36"/>
  <c r="R1572" i="36"/>
  <c r="AP1572" i="36"/>
  <c r="AD1572" i="36"/>
  <c r="AR1572" i="36"/>
  <c r="AB1572" i="36"/>
  <c r="AJ1571" i="36"/>
  <c r="AR1571" i="36"/>
  <c r="AF1571" i="36"/>
  <c r="AT1571" i="36"/>
  <c r="AD1571" i="36"/>
  <c r="AV1570" i="36"/>
  <c r="AJ1570" i="36"/>
  <c r="AR1570" i="36"/>
  <c r="AX1570" i="36"/>
  <c r="AH1570" i="36"/>
  <c r="H1569" i="36"/>
  <c r="BB1569" i="36"/>
  <c r="BC1569" i="36" s="1"/>
  <c r="Z1569" i="36"/>
  <c r="N1569" i="36"/>
  <c r="AN1569" i="36"/>
  <c r="J1568" i="36"/>
  <c r="AX1568" i="36"/>
  <c r="AL1568" i="36"/>
  <c r="AR1568" i="36"/>
  <c r="AB1568" i="36"/>
  <c r="AB1567" i="36"/>
  <c r="P1567" i="36"/>
  <c r="AN1567" i="36"/>
  <c r="AT1567" i="36"/>
  <c r="AD1567" i="36"/>
  <c r="AN1566" i="36"/>
  <c r="L1566" i="36"/>
  <c r="AZ1566" i="36"/>
  <c r="AX1566" i="36"/>
  <c r="H1565" i="36"/>
  <c r="AT1565" i="36"/>
  <c r="AH1565" i="36"/>
  <c r="V1565" i="36"/>
  <c r="AN1565" i="36"/>
  <c r="R1564" i="36"/>
  <c r="AP1564" i="36"/>
  <c r="AD1564" i="36"/>
  <c r="AR1564" i="36"/>
  <c r="AB1564" i="36"/>
  <c r="AJ1563" i="36"/>
  <c r="AR1563" i="36"/>
  <c r="AF1563" i="36"/>
  <c r="AT1563" i="36"/>
  <c r="AD1563" i="36"/>
  <c r="AF1562" i="36"/>
  <c r="AJ1562" i="36"/>
  <c r="AR1562" i="36"/>
  <c r="AX1562" i="36"/>
  <c r="AH1562" i="36"/>
  <c r="H1561" i="36"/>
  <c r="BB1561" i="36"/>
  <c r="BC1561" i="36" s="1"/>
  <c r="Z1561" i="36"/>
  <c r="N1561" i="36"/>
  <c r="AN1561" i="36"/>
  <c r="J1560" i="36"/>
  <c r="AX1560" i="36"/>
  <c r="AL1560" i="36"/>
  <c r="AR1560" i="36"/>
  <c r="AB1560" i="36"/>
  <c r="AB1559" i="36"/>
  <c r="P1559" i="36"/>
  <c r="AN1559" i="36"/>
  <c r="AT1559" i="36"/>
  <c r="AD1559" i="36"/>
  <c r="X1558" i="36"/>
  <c r="L1558" i="36"/>
  <c r="AZ1558" i="36"/>
  <c r="AX1558" i="36"/>
  <c r="AH1558" i="36"/>
  <c r="H1557" i="36"/>
  <c r="AT1557" i="36"/>
  <c r="AH1557" i="36"/>
  <c r="V1557" i="36"/>
  <c r="AN1557" i="36"/>
  <c r="AX1556" i="36"/>
  <c r="AP1556" i="36"/>
  <c r="AD1556" i="36"/>
  <c r="AR1556" i="36"/>
  <c r="AB1556" i="36"/>
  <c r="T1555" i="36"/>
  <c r="AR1555" i="36"/>
  <c r="AF1555" i="36"/>
  <c r="AT1555" i="36"/>
  <c r="AD1555" i="36"/>
  <c r="P1554" i="36"/>
  <c r="AJ1554" i="36"/>
  <c r="AR1554" i="36"/>
  <c r="AX1554" i="36"/>
  <c r="AH1554" i="36"/>
  <c r="H1553" i="36"/>
  <c r="BB1553" i="36"/>
  <c r="BC1553" i="36" s="1"/>
  <c r="Z1553" i="36"/>
  <c r="N1553" i="36"/>
  <c r="AN1553" i="36"/>
  <c r="AP1552" i="36"/>
  <c r="AX1552" i="36"/>
  <c r="AL1552" i="36"/>
  <c r="AR1552" i="36"/>
  <c r="AB1552" i="36"/>
  <c r="L1551" i="36"/>
  <c r="P1551" i="36"/>
  <c r="AN1551" i="36"/>
  <c r="AT1551" i="36"/>
  <c r="AD1551" i="36"/>
  <c r="AN1550" i="36"/>
  <c r="L1550" i="36"/>
  <c r="AZ1550" i="36"/>
  <c r="AX1550" i="36"/>
  <c r="AH1550" i="36"/>
  <c r="H1549" i="36"/>
  <c r="AT1549" i="36"/>
  <c r="AH1549" i="36"/>
  <c r="V1549" i="36"/>
  <c r="AN1549" i="36"/>
  <c r="AH1548" i="36"/>
  <c r="AP1548" i="36"/>
  <c r="AD1548" i="36"/>
  <c r="AR1548" i="36"/>
  <c r="AB1548" i="36"/>
  <c r="AZ1547" i="36"/>
  <c r="AR1547" i="36"/>
  <c r="AF1547" i="36"/>
  <c r="AT1547" i="36"/>
  <c r="AD1547" i="36"/>
  <c r="AV1546" i="36"/>
  <c r="AJ1546" i="36"/>
  <c r="AR1546" i="36"/>
  <c r="AX1546" i="36"/>
  <c r="AH1546" i="36"/>
  <c r="H1545" i="36"/>
  <c r="BB1545" i="36"/>
  <c r="BC1545" i="36" s="1"/>
  <c r="Z1545" i="36"/>
  <c r="N1545" i="36"/>
  <c r="AN1545" i="36"/>
  <c r="Z1544" i="36"/>
  <c r="AX1544" i="36"/>
  <c r="AL1544" i="36"/>
  <c r="AR1544" i="36"/>
  <c r="AB1544" i="36"/>
  <c r="AR1543" i="36"/>
  <c r="P1543" i="36"/>
  <c r="AN1543" i="36"/>
  <c r="AT1543" i="36"/>
  <c r="AD1543" i="36"/>
  <c r="AN1542" i="36"/>
  <c r="L1542" i="36"/>
  <c r="AZ1542" i="36"/>
  <c r="AX1542" i="36"/>
  <c r="H1541" i="36"/>
  <c r="AT1541" i="36"/>
  <c r="AH1541" i="36"/>
  <c r="V1541" i="36"/>
  <c r="AN1541" i="36"/>
  <c r="R1540" i="36"/>
  <c r="AP1540" i="36"/>
  <c r="AD1540" i="36"/>
  <c r="AR1540" i="36"/>
  <c r="AB1540" i="36"/>
  <c r="AJ1539" i="36"/>
  <c r="AR1539" i="36"/>
  <c r="AF1539" i="36"/>
  <c r="AT1539" i="36"/>
  <c r="AD1539" i="36"/>
  <c r="AV1538" i="36"/>
  <c r="AJ1538" i="36"/>
  <c r="AR1538" i="36"/>
  <c r="AX1538" i="36"/>
  <c r="AH1538" i="36"/>
  <c r="H1537" i="36"/>
  <c r="BB1537" i="36"/>
  <c r="BC1537" i="36" s="1"/>
  <c r="Z1537" i="36"/>
  <c r="N1537" i="36"/>
  <c r="AN1537" i="36"/>
  <c r="J1536" i="36"/>
  <c r="AX1536" i="36"/>
  <c r="AL1536" i="36"/>
  <c r="AR1536" i="36"/>
  <c r="AB1536" i="36"/>
  <c r="AB1535" i="36"/>
  <c r="P1535" i="36"/>
  <c r="AN1535" i="36"/>
  <c r="AT1535" i="36"/>
  <c r="AD1535" i="36"/>
  <c r="AN1534" i="36"/>
  <c r="L1534" i="36"/>
  <c r="AZ1534" i="36"/>
  <c r="AX1534" i="36"/>
  <c r="H1533" i="36"/>
  <c r="AT1533" i="36"/>
  <c r="AH1533" i="36"/>
  <c r="V1533" i="36"/>
  <c r="AN1533" i="36"/>
  <c r="R1532" i="36"/>
  <c r="AP1532" i="36"/>
  <c r="AD1532" i="36"/>
  <c r="AR1532" i="36"/>
  <c r="AB1532" i="36"/>
  <c r="AJ1531" i="36"/>
  <c r="AR1531" i="36"/>
  <c r="AF1531" i="36"/>
  <c r="AT1531" i="36"/>
  <c r="AD1531" i="36"/>
  <c r="AV1530" i="36"/>
  <c r="AJ1530" i="36"/>
  <c r="AR1530" i="36"/>
  <c r="AX1530" i="36"/>
  <c r="AH1530" i="36"/>
  <c r="H1529" i="36"/>
  <c r="BB1529" i="36"/>
  <c r="BC1529" i="36" s="1"/>
  <c r="Z1529" i="36"/>
  <c r="N1529" i="36"/>
  <c r="AN1529" i="36"/>
  <c r="J1528" i="36"/>
  <c r="AX1528" i="36"/>
  <c r="AL1528" i="36"/>
  <c r="AR1528" i="36"/>
  <c r="AB1528" i="36"/>
  <c r="AB1527" i="36"/>
  <c r="P1527" i="36"/>
  <c r="AN1527" i="36"/>
  <c r="AT1527" i="36"/>
  <c r="AD1527" i="36"/>
  <c r="AN1526" i="36"/>
  <c r="L1526" i="36"/>
  <c r="AZ1526" i="36"/>
  <c r="AX1526" i="36"/>
  <c r="H1525" i="36"/>
  <c r="AT1525" i="36"/>
  <c r="AH1525" i="36"/>
  <c r="V1525" i="36"/>
  <c r="AN1525" i="36"/>
  <c r="R1524" i="36"/>
  <c r="AP1524" i="36"/>
  <c r="AD1524" i="36"/>
  <c r="AR1524" i="36"/>
  <c r="AB1524" i="36"/>
  <c r="AJ1523" i="36"/>
  <c r="AR1523" i="36"/>
  <c r="AF1523" i="36"/>
  <c r="AT1523" i="36"/>
  <c r="AD1523" i="36"/>
  <c r="AV1522" i="36"/>
  <c r="AJ1522" i="36"/>
  <c r="AR1522" i="36"/>
  <c r="AX1522" i="36"/>
  <c r="AH1522" i="36"/>
  <c r="H1521" i="36"/>
  <c r="BB1521" i="36"/>
  <c r="BC1521" i="36" s="1"/>
  <c r="Z1521" i="36"/>
  <c r="N1521" i="36"/>
  <c r="AN1521" i="36"/>
  <c r="AT1520" i="36"/>
  <c r="BB1520" i="36"/>
  <c r="BC1520" i="36" s="1"/>
  <c r="AZ1520" i="36"/>
  <c r="X1520" i="36"/>
  <c r="Z1520" i="36"/>
  <c r="AB1519" i="36"/>
  <c r="P1519" i="36"/>
  <c r="AN1519" i="36"/>
  <c r="AT1519" i="36"/>
  <c r="AD1519" i="36"/>
  <c r="AD1518" i="36"/>
  <c r="N1518" i="36"/>
  <c r="R1518" i="36"/>
  <c r="AZ1518" i="36"/>
  <c r="H1517" i="36"/>
  <c r="AX1517" i="36"/>
  <c r="AL1517" i="36"/>
  <c r="J1517" i="36"/>
  <c r="AN1517" i="36"/>
  <c r="L1516" i="36"/>
  <c r="AF1516" i="36"/>
  <c r="T1516" i="36"/>
  <c r="AP1516" i="36"/>
  <c r="Z1516" i="36"/>
  <c r="AJ1515" i="36"/>
  <c r="AR1515" i="36"/>
  <c r="AF1515" i="36"/>
  <c r="AT1515" i="36"/>
  <c r="AD1515" i="36"/>
  <c r="BB1514" i="36"/>
  <c r="BC1514" i="36" s="1"/>
  <c r="AP1514" i="36"/>
  <c r="N1514" i="36"/>
  <c r="AZ1514" i="36"/>
  <c r="AJ1514" i="36"/>
  <c r="H1513" i="36"/>
  <c r="AZ1513" i="36"/>
  <c r="X1513" i="36"/>
  <c r="BB1513" i="36"/>
  <c r="BC1513" i="36" s="1"/>
  <c r="AL1513" i="36"/>
  <c r="AZ1512" i="36"/>
  <c r="AB1512" i="36"/>
  <c r="P1512" i="36"/>
  <c r="AP1512" i="36"/>
  <c r="Z1512" i="36"/>
  <c r="AL1511" i="36"/>
  <c r="J1511" i="36"/>
  <c r="AX1511" i="36"/>
  <c r="AV1511" i="36"/>
  <c r="AF1511" i="36"/>
  <c r="AL1510" i="36"/>
  <c r="V1510" i="36"/>
  <c r="J1510" i="36"/>
  <c r="AJ1510" i="36"/>
  <c r="H1509" i="36"/>
  <c r="AB1509" i="36"/>
  <c r="P1509" i="36"/>
  <c r="BB1509" i="36"/>
  <c r="BC1509" i="36" s="1"/>
  <c r="AL1509" i="36"/>
  <c r="AF1508" i="36"/>
  <c r="AN1508" i="36"/>
  <c r="L1508" i="36"/>
  <c r="AP1508" i="36"/>
  <c r="Z1508" i="36"/>
  <c r="Z1507" i="36"/>
  <c r="N1507" i="36"/>
  <c r="BB1507" i="36"/>
  <c r="BC1507" i="36" s="1"/>
  <c r="AV1507" i="36"/>
  <c r="AF1507" i="36"/>
  <c r="AD1506" i="36"/>
  <c r="AX1506" i="36"/>
  <c r="V1506" i="36"/>
  <c r="AZ1506" i="36"/>
  <c r="AJ1506" i="36"/>
  <c r="H1505" i="36"/>
  <c r="BB1505" i="36"/>
  <c r="BC1505" i="36" s="1"/>
  <c r="Z1505" i="36"/>
  <c r="N1505" i="36"/>
  <c r="AN1505" i="36"/>
  <c r="AB1504" i="36"/>
  <c r="AZ1504" i="36"/>
  <c r="X1504" i="36"/>
  <c r="AP1504" i="36"/>
  <c r="Z1504" i="36"/>
  <c r="AB1503" i="36"/>
  <c r="P1503" i="36"/>
  <c r="AN1503" i="36"/>
  <c r="AT1503" i="36"/>
  <c r="AD1503" i="36"/>
  <c r="AP1502" i="36"/>
  <c r="AD1502" i="36"/>
  <c r="R1502" i="36"/>
  <c r="AJ1502" i="36"/>
  <c r="H1501" i="36"/>
  <c r="AP1501" i="36"/>
  <c r="Z1501" i="36"/>
  <c r="J1501" i="36"/>
  <c r="AN1501" i="36"/>
  <c r="AV1500" i="36"/>
  <c r="AT1500" i="36"/>
  <c r="AD1500" i="36"/>
  <c r="N1500" i="36"/>
  <c r="AB1500" i="36"/>
  <c r="P1499" i="36"/>
  <c r="T1499" i="36"/>
  <c r="AB1499" i="36"/>
  <c r="AT1499" i="36"/>
  <c r="AD1499" i="36"/>
  <c r="AZ1498" i="36"/>
  <c r="AJ1498" i="36"/>
  <c r="T1498" i="36"/>
  <c r="AX1498" i="36"/>
  <c r="AH1498" i="36"/>
  <c r="H1497" i="36"/>
  <c r="AT1497" i="36"/>
  <c r="AH1497" i="36"/>
  <c r="V1497" i="36"/>
  <c r="AN1497" i="36"/>
  <c r="AT1496" i="36"/>
  <c r="AD1496" i="36"/>
  <c r="N1496" i="36"/>
  <c r="AR1496" i="36"/>
  <c r="AB1496" i="36"/>
  <c r="T1495" i="36"/>
  <c r="AR1495" i="36"/>
  <c r="AF1495" i="36"/>
  <c r="AT1495" i="36"/>
  <c r="AD1495" i="36"/>
  <c r="AZ1494" i="36"/>
  <c r="AJ1494" i="36"/>
  <c r="T1494" i="36"/>
  <c r="AH1494" i="36"/>
  <c r="H1493" i="36"/>
  <c r="AX1493" i="36"/>
  <c r="AL1493" i="36"/>
  <c r="J1493" i="36"/>
  <c r="AN1493" i="36"/>
  <c r="AT1492" i="36"/>
  <c r="AD1492" i="36"/>
  <c r="N1492" i="36"/>
  <c r="AR1492" i="36"/>
  <c r="AB1492" i="36"/>
  <c r="AN1491" i="36"/>
  <c r="AV1491" i="36"/>
  <c r="AJ1491" i="36"/>
  <c r="AT1491" i="36"/>
  <c r="AD1491" i="36"/>
  <c r="AZ1490" i="36"/>
  <c r="AJ1490" i="36"/>
  <c r="T1490" i="36"/>
  <c r="AX1490" i="36"/>
  <c r="AH1490" i="36"/>
  <c r="H1489" i="36"/>
  <c r="BB1489" i="36"/>
  <c r="BC1489" i="36" s="1"/>
  <c r="Z1489" i="36"/>
  <c r="N1489" i="36"/>
  <c r="AN1489" i="36"/>
  <c r="AT1488" i="36"/>
  <c r="AD1488" i="36"/>
  <c r="N1488" i="36"/>
  <c r="AR1488" i="36"/>
  <c r="AB1488" i="36"/>
  <c r="AV1487" i="36"/>
  <c r="AF1487" i="36"/>
  <c r="P1487" i="36"/>
  <c r="AX1487" i="36"/>
  <c r="AH1487" i="36"/>
  <c r="L1486" i="36"/>
  <c r="N1486" i="36"/>
  <c r="AD1486" i="36"/>
  <c r="J1486" i="36"/>
  <c r="AZ1486" i="36"/>
  <c r="AF1485" i="36"/>
  <c r="AZ1485" i="36"/>
  <c r="AN1485" i="36"/>
  <c r="N1485" i="36"/>
  <c r="R1485" i="36"/>
  <c r="AJ1484" i="36"/>
  <c r="AZ1484" i="36"/>
  <c r="N1484" i="36"/>
  <c r="AL1484" i="36"/>
  <c r="L1484" i="36"/>
  <c r="AT1483" i="36"/>
  <c r="AD1483" i="36"/>
  <c r="AJ1483" i="36"/>
  <c r="L1483" i="36"/>
  <c r="AL1483" i="36"/>
  <c r="AP1483" i="36"/>
  <c r="L1482" i="36"/>
  <c r="BB1482" i="36"/>
  <c r="BC1482" i="36" s="1"/>
  <c r="AT1482" i="36"/>
  <c r="AP1482" i="36"/>
  <c r="AZ1482" i="36"/>
  <c r="AF1481" i="36"/>
  <c r="H1481" i="36"/>
  <c r="AZ1481" i="36"/>
  <c r="T1481" i="36"/>
  <c r="AX1481" i="36"/>
  <c r="H1480" i="36"/>
  <c r="Z1480" i="36"/>
  <c r="BB1480" i="36"/>
  <c r="BC1480" i="36" s="1"/>
  <c r="AN1480" i="36"/>
  <c r="L1480" i="36"/>
  <c r="T1479" i="36"/>
  <c r="X1479" i="36"/>
  <c r="AB1479" i="36"/>
  <c r="AP1479" i="36"/>
  <c r="AD1479" i="36"/>
  <c r="BB1478" i="36"/>
  <c r="BC1478" i="36" s="1"/>
  <c r="X1478" i="36"/>
  <c r="N1478" i="36"/>
  <c r="AN1478" i="36"/>
  <c r="AR1477" i="36"/>
  <c r="H1477" i="36"/>
  <c r="AN1477" i="36"/>
  <c r="AT1477" i="36"/>
  <c r="AX1477" i="36"/>
  <c r="H1476" i="36"/>
  <c r="N1476" i="36"/>
  <c r="T1476" i="36"/>
  <c r="P1476" i="36"/>
  <c r="AD1476" i="36"/>
  <c r="AD1475" i="36"/>
  <c r="AL1475" i="36"/>
  <c r="L1475" i="36"/>
  <c r="H1475" i="36"/>
  <c r="T1475" i="36"/>
  <c r="AF1474" i="36"/>
  <c r="V1474" i="36"/>
  <c r="AX1474" i="36"/>
  <c r="AD1474" i="36"/>
  <c r="AB1474" i="36"/>
  <c r="N1473" i="36"/>
  <c r="Z1473" i="36"/>
  <c r="BB1473" i="36"/>
  <c r="BC1473" i="36" s="1"/>
  <c r="AR1473" i="36"/>
  <c r="T1473" i="36"/>
  <c r="H1472" i="36"/>
  <c r="AF1472" i="36"/>
  <c r="AL1472" i="36"/>
  <c r="AR1472" i="36"/>
  <c r="AV1472" i="36"/>
  <c r="L1471" i="36"/>
  <c r="X1471" i="36"/>
  <c r="AZ1471" i="36"/>
  <c r="AB1471" i="36"/>
  <c r="AH1471" i="36"/>
  <c r="AX1470" i="36"/>
  <c r="Z1470" i="36"/>
  <c r="AN1470" i="36"/>
  <c r="AP1470" i="36"/>
  <c r="AF1469" i="36"/>
  <c r="AL1469" i="36"/>
  <c r="T1469" i="36"/>
  <c r="P1469" i="36"/>
  <c r="V1469" i="36"/>
  <c r="AX1469" i="36"/>
  <c r="AH1468" i="36"/>
  <c r="P1468" i="36"/>
  <c r="V1468" i="36"/>
  <c r="AX1468" i="36"/>
  <c r="AF1468" i="36"/>
  <c r="P1467" i="36"/>
  <c r="AR1467" i="36"/>
  <c r="R1467" i="36"/>
  <c r="AD1467" i="36"/>
  <c r="AL1467" i="36"/>
  <c r="AJ1467" i="36"/>
  <c r="AX1466" i="36"/>
  <c r="Z1466" i="36"/>
  <c r="AN1466" i="36"/>
  <c r="N1466" i="36"/>
  <c r="AP1466" i="36"/>
  <c r="L1465" i="36"/>
  <c r="AR1465" i="36"/>
  <c r="AT1465" i="36"/>
  <c r="AZ1465" i="36"/>
  <c r="AN1465" i="36"/>
  <c r="BB1464" i="36"/>
  <c r="BC1464" i="36" s="1"/>
  <c r="AJ1464" i="36"/>
  <c r="L1464" i="36"/>
  <c r="AV1464" i="36"/>
  <c r="N1464" i="36"/>
  <c r="AJ1463" i="36"/>
  <c r="R1463" i="36"/>
  <c r="V1463" i="36"/>
  <c r="T1463" i="36"/>
  <c r="H1463" i="36"/>
  <c r="H1315" i="36"/>
  <c r="R1315" i="36"/>
  <c r="AL1315" i="36"/>
  <c r="AP1315" i="36"/>
  <c r="AN1315" i="36"/>
  <c r="H1310" i="36"/>
  <c r="BB1310" i="36"/>
  <c r="BC1310" i="36" s="1"/>
  <c r="Z1310" i="36"/>
  <c r="AJ1310" i="36"/>
  <c r="X1310" i="36"/>
  <c r="T1309" i="36"/>
  <c r="AN1309" i="36"/>
  <c r="P1309" i="36"/>
  <c r="AP1309" i="36"/>
  <c r="BC1309" i="36"/>
  <c r="N1308" i="36"/>
  <c r="AX1308" i="36"/>
  <c r="AH1308" i="36"/>
  <c r="L1308" i="36"/>
  <c r="P1308" i="36"/>
  <c r="T1307" i="36"/>
  <c r="AB1307" i="36"/>
  <c r="P1307" i="36"/>
  <c r="AL1307" i="36"/>
  <c r="Z1307" i="36"/>
  <c r="N1307" i="36"/>
  <c r="H1306" i="36"/>
  <c r="AX1306" i="36"/>
  <c r="R1306" i="36"/>
  <c r="AR1306" i="36"/>
  <c r="AF1306" i="36"/>
  <c r="H1305" i="36"/>
  <c r="X1305" i="36"/>
  <c r="AN1305" i="36"/>
  <c r="AX1305" i="36"/>
  <c r="AL1305" i="36"/>
  <c r="H1304" i="36"/>
  <c r="AX1304" i="36"/>
  <c r="AL1304" i="36"/>
  <c r="AZ1304" i="36"/>
  <c r="AN1304" i="36"/>
  <c r="L1303" i="36"/>
  <c r="AJ1303" i="36"/>
  <c r="X1303" i="36"/>
  <c r="BB1303" i="36"/>
  <c r="BC1303" i="36" s="1"/>
  <c r="H1302" i="36"/>
  <c r="V1302" i="36"/>
  <c r="AL1302" i="36"/>
  <c r="AF1302" i="36"/>
  <c r="T1302" i="36"/>
  <c r="AV1301" i="36"/>
  <c r="L1301" i="36"/>
  <c r="AR1301" i="36"/>
  <c r="AP1301" i="36"/>
  <c r="AD1301" i="36"/>
  <c r="AH1301" i="36"/>
  <c r="AH1300" i="36"/>
  <c r="N1300" i="36"/>
  <c r="R1300" i="36"/>
  <c r="AV1300" i="36"/>
  <c r="AJ1300" i="36"/>
  <c r="L1299" i="36"/>
  <c r="AF1299" i="36"/>
  <c r="AR1299" i="36"/>
  <c r="V1299" i="36"/>
  <c r="AT1299" i="36"/>
  <c r="AL1298" i="36"/>
  <c r="N1298" i="36"/>
  <c r="AP1298" i="36"/>
  <c r="AN1298" i="36"/>
  <c r="L1298" i="36"/>
  <c r="P1297" i="36"/>
  <c r="AV1297" i="36"/>
  <c r="X1297" i="36"/>
  <c r="R1297" i="36"/>
  <c r="AP1297" i="36"/>
  <c r="AD1296" i="36"/>
  <c r="Z1296" i="36"/>
  <c r="AX1296" i="36"/>
  <c r="T1296" i="36"/>
  <c r="AR1296" i="36"/>
  <c r="AR1295" i="36"/>
  <c r="AF1295" i="36"/>
  <c r="AV1295" i="36"/>
  <c r="AD1295" i="36"/>
  <c r="AH1295" i="36"/>
  <c r="H1294" i="36"/>
  <c r="R1294" i="36"/>
  <c r="V1294" i="36"/>
  <c r="AZ1294" i="36"/>
  <c r="AN1294" i="36"/>
  <c r="P1293" i="36"/>
  <c r="AJ1293" i="36"/>
  <c r="AV1293" i="36"/>
  <c r="J1293" i="36"/>
  <c r="BC1293" i="36"/>
  <c r="AP1292" i="36"/>
  <c r="R1292" i="36"/>
  <c r="Z1292" i="36"/>
  <c r="AB1292" i="36"/>
  <c r="P1292" i="36"/>
  <c r="AR1291" i="36"/>
  <c r="AJ1291" i="36"/>
  <c r="L1291" i="36"/>
  <c r="BB1291" i="36"/>
  <c r="BC1291" i="36" s="1"/>
  <c r="Z1291" i="36"/>
  <c r="N1291" i="36"/>
  <c r="H1290" i="36"/>
  <c r="AX1290" i="36"/>
  <c r="R1290" i="36"/>
  <c r="AR1290" i="36"/>
  <c r="AF1290" i="36"/>
  <c r="L1289" i="36"/>
  <c r="X1289" i="36"/>
  <c r="AN1289" i="36"/>
  <c r="AX1289" i="36"/>
  <c r="AL1289" i="36"/>
  <c r="H1288" i="36"/>
  <c r="AX1288" i="36"/>
  <c r="AL1288" i="36"/>
  <c r="AZ1288" i="36"/>
  <c r="AN1288" i="36"/>
  <c r="H1287" i="36"/>
  <c r="AJ1287" i="36"/>
  <c r="X1287" i="36"/>
  <c r="BB1287" i="36"/>
  <c r="BC1287" i="36" s="1"/>
  <c r="R1286" i="36"/>
  <c r="V1286" i="36"/>
  <c r="AL1286" i="36"/>
  <c r="AF1286" i="36"/>
  <c r="T1286" i="36"/>
  <c r="H1285" i="36"/>
  <c r="L1285" i="36"/>
  <c r="AR1285" i="36"/>
  <c r="AP1285" i="36"/>
  <c r="AD1285" i="36"/>
  <c r="AH1285" i="36"/>
  <c r="AL1284" i="36"/>
  <c r="N1284" i="36"/>
  <c r="R1284" i="36"/>
  <c r="AV1284" i="36"/>
  <c r="AJ1284" i="36"/>
  <c r="AZ1283" i="36"/>
  <c r="Z1283" i="36"/>
  <c r="AR1283" i="36"/>
  <c r="AF1283" i="36"/>
  <c r="AJ1283" i="36"/>
  <c r="AJ1282" i="36"/>
  <c r="AN1282" i="36"/>
  <c r="R1282" i="36"/>
  <c r="X1282" i="36"/>
  <c r="Z1282" i="36"/>
  <c r="H1281" i="36"/>
  <c r="P1281" i="36"/>
  <c r="V1281" i="36"/>
  <c r="AP1281" i="36"/>
  <c r="AJ1281" i="36"/>
  <c r="AB1280" i="36"/>
  <c r="AZ1280" i="36"/>
  <c r="L1280" i="36"/>
  <c r="AV1280" i="36"/>
  <c r="R1280" i="36"/>
  <c r="X1279" i="36"/>
  <c r="AZ1279" i="36"/>
  <c r="T1279" i="36"/>
  <c r="BB1279" i="36"/>
  <c r="BC1279" i="36" s="1"/>
  <c r="AB1279" i="36"/>
  <c r="P1278" i="36"/>
  <c r="AR1278" i="36"/>
  <c r="AD1278" i="36"/>
  <c r="AT1278" i="36"/>
  <c r="J1278" i="36"/>
  <c r="AF1277" i="36"/>
  <c r="N1277" i="36"/>
  <c r="AP1277" i="36"/>
  <c r="AT1277" i="36"/>
  <c r="AJ1277" i="36"/>
  <c r="X1276" i="36"/>
  <c r="AL1276" i="36"/>
  <c r="AN1276" i="36"/>
  <c r="AZ1276" i="36"/>
  <c r="AH1276" i="36"/>
  <c r="AN1275" i="36"/>
  <c r="H1275" i="36"/>
  <c r="AT1275" i="36"/>
  <c r="AZ1275" i="36"/>
  <c r="AF1275" i="36"/>
  <c r="R1274" i="36"/>
  <c r="AD1274" i="36"/>
  <c r="AV1274" i="36"/>
  <c r="AR1274" i="36"/>
  <c r="V1274" i="36"/>
  <c r="R1273" i="36"/>
  <c r="L1273" i="36"/>
  <c r="P1273" i="36"/>
  <c r="V1273" i="36"/>
  <c r="AN1273" i="36"/>
  <c r="AR1272" i="36"/>
  <c r="X1272" i="36"/>
  <c r="AZ1272" i="36"/>
  <c r="AP1272" i="36"/>
  <c r="AH1272" i="36"/>
  <c r="AZ1271" i="36"/>
  <c r="BB1271" i="36"/>
  <c r="BC1271" i="36" s="1"/>
  <c r="V1271" i="36"/>
  <c r="AL1271" i="36"/>
  <c r="AR1271" i="36"/>
  <c r="AX1270" i="36"/>
  <c r="AV1270" i="36"/>
  <c r="X1270" i="36"/>
  <c r="AD1270" i="36"/>
  <c r="AL1270" i="36"/>
  <c r="AL1269" i="36"/>
  <c r="V1269" i="36"/>
  <c r="X1269" i="36"/>
  <c r="AF1269" i="36"/>
  <c r="AN1269" i="36"/>
  <c r="AR1268" i="36"/>
  <c r="P1268" i="36"/>
  <c r="AJ1268" i="36"/>
  <c r="AX1268" i="36"/>
  <c r="Z1268" i="36"/>
  <c r="AD1267" i="36"/>
  <c r="P1267" i="36"/>
  <c r="AV1267" i="36"/>
  <c r="X1267" i="36"/>
  <c r="AF1267" i="36"/>
  <c r="AN1266" i="36"/>
  <c r="AV1266" i="36"/>
  <c r="AR1266" i="36"/>
  <c r="AL1266" i="36"/>
  <c r="AT1266" i="36"/>
  <c r="AT1265" i="36"/>
  <c r="BB1265" i="36"/>
  <c r="BC1265" i="36" s="1"/>
  <c r="AL1265" i="36"/>
  <c r="T1265" i="36"/>
  <c r="AP1265" i="36"/>
  <c r="H1264" i="36"/>
  <c r="AJ1264" i="36"/>
  <c r="Z1264" i="36"/>
  <c r="BB1264" i="36"/>
  <c r="BC1264" i="36" s="1"/>
  <c r="P1264" i="36"/>
  <c r="AP1263" i="36"/>
  <c r="Z1263" i="36"/>
  <c r="AB1263" i="36"/>
  <c r="BB1263" i="36"/>
  <c r="BC1263" i="36" s="1"/>
  <c r="AD1263" i="36"/>
  <c r="H1262" i="36"/>
  <c r="L1262" i="36"/>
  <c r="R1262" i="36"/>
  <c r="N1262" i="36"/>
  <c r="AF1262" i="36"/>
  <c r="AJ1261" i="36"/>
  <c r="L1261" i="36"/>
  <c r="AF1261" i="36"/>
  <c r="AL1261" i="36"/>
  <c r="Z1261" i="36"/>
  <c r="AX1260" i="36"/>
  <c r="AT1260" i="36"/>
  <c r="V1260" i="36"/>
  <c r="AR1260" i="36"/>
  <c r="J1260" i="36"/>
  <c r="AZ1259" i="36"/>
  <c r="L1259" i="36"/>
  <c r="N1259" i="36"/>
  <c r="AT1259" i="36"/>
  <c r="BC1259" i="36"/>
  <c r="AB1258" i="36"/>
  <c r="H1258" i="36"/>
  <c r="AD1258" i="36"/>
  <c r="AL1258" i="36"/>
  <c r="T1258" i="36"/>
  <c r="AF1257" i="36"/>
  <c r="AR1257" i="36"/>
  <c r="L1257" i="36"/>
  <c r="P1257" i="36"/>
  <c r="AD1257" i="36"/>
  <c r="Z1256" i="36"/>
  <c r="V1256" i="36"/>
  <c r="AH1256" i="36"/>
  <c r="X1256" i="36"/>
  <c r="P1256" i="36"/>
  <c r="AB1255" i="36"/>
  <c r="AJ1255" i="36"/>
  <c r="AT1255" i="36"/>
  <c r="AP1255" i="36"/>
  <c r="N1255" i="36"/>
  <c r="R1254" i="36"/>
  <c r="V1254" i="36"/>
  <c r="AH1254" i="36"/>
  <c r="AR1254" i="36"/>
  <c r="AF1254" i="36"/>
  <c r="AN1253" i="36"/>
  <c r="AJ1253" i="36"/>
  <c r="AF1253" i="36"/>
  <c r="BB1253" i="36"/>
  <c r="BC1253" i="36" s="1"/>
  <c r="Z1253" i="36"/>
  <c r="N1253" i="36"/>
  <c r="AD1252" i="36"/>
  <c r="V1252" i="36"/>
  <c r="BB1252" i="36"/>
  <c r="BC1252" i="36" s="1"/>
  <c r="AJ1252" i="36"/>
  <c r="T1252" i="36"/>
  <c r="X1251" i="36"/>
  <c r="AN1251" i="36"/>
  <c r="AZ1251" i="36"/>
  <c r="AL1251" i="36"/>
  <c r="BC1251" i="36"/>
  <c r="BB1250" i="36"/>
  <c r="BC1250" i="36" s="1"/>
  <c r="AH1250" i="36"/>
  <c r="N1250" i="36"/>
  <c r="X1250" i="36"/>
  <c r="AZ1250" i="36"/>
  <c r="H1249" i="36"/>
  <c r="AB1249" i="36"/>
  <c r="L1249" i="36"/>
  <c r="AD1249" i="36"/>
  <c r="N1249" i="36"/>
  <c r="AH1248" i="36"/>
  <c r="AX1248" i="36"/>
  <c r="BB1248" i="36"/>
  <c r="BC1248" i="36" s="1"/>
  <c r="AV1248" i="36"/>
  <c r="AZ1248" i="36"/>
  <c r="AB1247" i="36"/>
  <c r="AR1247" i="36"/>
  <c r="P1247" i="36"/>
  <c r="Z1247" i="36"/>
  <c r="N1247" i="36"/>
  <c r="AL1246" i="36"/>
  <c r="N1246" i="36"/>
  <c r="AV1246" i="36"/>
  <c r="R1246" i="36"/>
  <c r="AX1246" i="36"/>
  <c r="AB1245" i="36"/>
  <c r="AV1245" i="36"/>
  <c r="AR1245" i="36"/>
  <c r="AZ1245" i="36"/>
  <c r="AT1245" i="36"/>
  <c r="L1244" i="36"/>
  <c r="X1244" i="36"/>
  <c r="AD1244" i="36"/>
  <c r="AN1244" i="36"/>
  <c r="N1244" i="36"/>
  <c r="AB1243" i="36"/>
  <c r="AN1243" i="36"/>
  <c r="H1243" i="36"/>
  <c r="AZ1243" i="36"/>
  <c r="V1243" i="36"/>
  <c r="AD1242" i="36"/>
  <c r="AZ1242" i="36"/>
  <c r="AV1242" i="36"/>
  <c r="X1242" i="36"/>
  <c r="R1242" i="36"/>
  <c r="AB1241" i="36"/>
  <c r="AV1241" i="36"/>
  <c r="L1241" i="36"/>
  <c r="AZ1241" i="36"/>
  <c r="AL1241" i="36"/>
  <c r="AP1240" i="36"/>
  <c r="AX1240" i="36"/>
  <c r="N1240" i="36"/>
  <c r="AR1240" i="36"/>
  <c r="P1240" i="36"/>
  <c r="V1151" i="36"/>
  <c r="BB1151" i="36"/>
  <c r="BC1151" i="36" s="1"/>
  <c r="AN1151" i="36"/>
  <c r="Z1151" i="36"/>
  <c r="L1151" i="36"/>
  <c r="BB1146" i="36"/>
  <c r="BC1146" i="36" s="1"/>
  <c r="AL1146" i="36"/>
  <c r="V1146" i="36"/>
  <c r="AJ1146" i="36"/>
  <c r="H1145" i="36"/>
  <c r="AN1145" i="36"/>
  <c r="X1145" i="36"/>
  <c r="BB1145" i="36"/>
  <c r="BC1145" i="36" s="1"/>
  <c r="AL1145" i="36"/>
  <c r="AR1144" i="36"/>
  <c r="AB1144" i="36"/>
  <c r="L1144" i="36"/>
  <c r="AP1144" i="36"/>
  <c r="Z1144" i="36"/>
  <c r="AX1143" i="36"/>
  <c r="AH1143" i="36"/>
  <c r="R1143" i="36"/>
  <c r="AV1143" i="36"/>
  <c r="AF1143" i="36"/>
  <c r="BB1142" i="36"/>
  <c r="BC1142" i="36" s="1"/>
  <c r="AL1142" i="36"/>
  <c r="V1142" i="36"/>
  <c r="AZ1142" i="36"/>
  <c r="AJ1142" i="36"/>
  <c r="H1141" i="36"/>
  <c r="AN1141" i="36"/>
  <c r="X1141" i="36"/>
  <c r="BB1141" i="36"/>
  <c r="BC1141" i="36" s="1"/>
  <c r="AL1141" i="36"/>
  <c r="AR1140" i="36"/>
  <c r="AB1140" i="36"/>
  <c r="L1140" i="36"/>
  <c r="AP1140" i="36"/>
  <c r="Z1140" i="36"/>
  <c r="AX1139" i="36"/>
  <c r="AH1139" i="36"/>
  <c r="R1139" i="36"/>
  <c r="AV1139" i="36"/>
  <c r="AF1139" i="36"/>
  <c r="BB1138" i="36"/>
  <c r="BC1138" i="36" s="1"/>
  <c r="AL1138" i="36"/>
  <c r="V1138" i="36"/>
  <c r="AZ1138" i="36"/>
  <c r="AJ1138" i="36"/>
  <c r="H1137" i="36"/>
  <c r="AN1137" i="36"/>
  <c r="X1137" i="36"/>
  <c r="BB1137" i="36"/>
  <c r="BC1137" i="36" s="1"/>
  <c r="AL1137" i="36"/>
  <c r="AR1136" i="36"/>
  <c r="AB1136" i="36"/>
  <c r="L1136" i="36"/>
  <c r="AP1136" i="36"/>
  <c r="Z1136" i="36"/>
  <c r="AX1135" i="36"/>
  <c r="AH1135" i="36"/>
  <c r="R1135" i="36"/>
  <c r="AV1135" i="36"/>
  <c r="AF1135" i="36"/>
  <c r="BB1134" i="36"/>
  <c r="BC1134" i="36" s="1"/>
  <c r="AL1134" i="36"/>
  <c r="V1134" i="36"/>
  <c r="AZ1134" i="36"/>
  <c r="AJ1134" i="36"/>
  <c r="H1133" i="36"/>
  <c r="AN1133" i="36"/>
  <c r="X1133" i="36"/>
  <c r="BB1133" i="36"/>
  <c r="BC1133" i="36" s="1"/>
  <c r="AL1133" i="36"/>
  <c r="AR1132" i="36"/>
  <c r="AB1132" i="36"/>
  <c r="L1132" i="36"/>
  <c r="AP1132" i="36"/>
  <c r="Z1132" i="36"/>
  <c r="AX1131" i="36"/>
  <c r="AH1131" i="36"/>
  <c r="R1131" i="36"/>
  <c r="AV1131" i="36"/>
  <c r="AF1131" i="36"/>
  <c r="BB1130" i="36"/>
  <c r="BC1130" i="36" s="1"/>
  <c r="AL1130" i="36"/>
  <c r="V1130" i="36"/>
  <c r="AZ1130" i="36"/>
  <c r="H1129" i="36"/>
  <c r="AN1129" i="36"/>
  <c r="X1129" i="36"/>
  <c r="BB1129" i="36"/>
  <c r="BC1129" i="36" s="1"/>
  <c r="AL1129" i="36"/>
  <c r="AR1128" i="36"/>
  <c r="AB1128" i="36"/>
  <c r="L1128" i="36"/>
  <c r="AP1128" i="36"/>
  <c r="Z1128" i="36"/>
  <c r="AX1127" i="36"/>
  <c r="AH1127" i="36"/>
  <c r="R1127" i="36"/>
  <c r="AV1127" i="36"/>
  <c r="AF1127" i="36"/>
  <c r="BB1126" i="36"/>
  <c r="BC1126" i="36" s="1"/>
  <c r="AL1126" i="36"/>
  <c r="V1126" i="36"/>
  <c r="AZ1126" i="36"/>
  <c r="AJ1126" i="36"/>
  <c r="H1125" i="36"/>
  <c r="AN1125" i="36"/>
  <c r="X1125" i="36"/>
  <c r="BB1125" i="36"/>
  <c r="BC1125" i="36" s="1"/>
  <c r="AL1125" i="36"/>
  <c r="AR1124" i="36"/>
  <c r="AB1124" i="36"/>
  <c r="L1124" i="36"/>
  <c r="AP1124" i="36"/>
  <c r="Z1124" i="36"/>
  <c r="AX1123" i="36"/>
  <c r="AH1123" i="36"/>
  <c r="R1123" i="36"/>
  <c r="AV1123" i="36"/>
  <c r="AF1123" i="36"/>
  <c r="BB1122" i="36"/>
  <c r="BC1122" i="36" s="1"/>
  <c r="AL1122" i="36"/>
  <c r="V1122" i="36"/>
  <c r="AJ1122" i="36"/>
  <c r="H1121" i="36"/>
  <c r="AN1121" i="36"/>
  <c r="X1121" i="36"/>
  <c r="BB1121" i="36"/>
  <c r="BC1121" i="36" s="1"/>
  <c r="AL1121" i="36"/>
  <c r="AR1120" i="36"/>
  <c r="AB1120" i="36"/>
  <c r="L1120" i="36"/>
  <c r="AP1120" i="36"/>
  <c r="Z1120" i="36"/>
  <c r="AX1119" i="36"/>
  <c r="AH1119" i="36"/>
  <c r="R1119" i="36"/>
  <c r="AV1119" i="36"/>
  <c r="AF1119" i="36"/>
  <c r="BB1118" i="36"/>
  <c r="BC1118" i="36" s="1"/>
  <c r="AL1118" i="36"/>
  <c r="V1118" i="36"/>
  <c r="AZ1118" i="36"/>
  <c r="H1117" i="36"/>
  <c r="AN1117" i="36"/>
  <c r="X1117" i="36"/>
  <c r="BB1117" i="36"/>
  <c r="BC1117" i="36" s="1"/>
  <c r="AL1117" i="36"/>
  <c r="AR1116" i="36"/>
  <c r="AB1116" i="36"/>
  <c r="L1116" i="36"/>
  <c r="AP1116" i="36"/>
  <c r="Z1116" i="36"/>
  <c r="AX1115" i="36"/>
  <c r="AH1115" i="36"/>
  <c r="R1115" i="36"/>
  <c r="AV1115" i="36"/>
  <c r="AF1115" i="36"/>
  <c r="BB1114" i="36"/>
  <c r="BC1114" i="36" s="1"/>
  <c r="AL1114" i="36"/>
  <c r="V1114" i="36"/>
  <c r="AJ1114" i="36"/>
  <c r="H1113" i="36"/>
  <c r="AN1113" i="36"/>
  <c r="X1113" i="36"/>
  <c r="BB1113" i="36"/>
  <c r="BC1113" i="36" s="1"/>
  <c r="AL1113" i="36"/>
  <c r="H1112" i="36"/>
  <c r="AN1112" i="36"/>
  <c r="X1112" i="36"/>
  <c r="BB1112" i="36"/>
  <c r="BC1112" i="36" s="1"/>
  <c r="AL1112" i="36"/>
  <c r="AT1111" i="36"/>
  <c r="AD1111" i="36"/>
  <c r="N1111" i="36"/>
  <c r="AR1111" i="36"/>
  <c r="AB1111" i="36"/>
  <c r="AT1110" i="36"/>
  <c r="AD1110" i="36"/>
  <c r="N1110" i="36"/>
  <c r="AR1110" i="36"/>
  <c r="AB1110" i="36"/>
  <c r="AV1109" i="36"/>
  <c r="AF1109" i="36"/>
  <c r="P1109" i="36"/>
  <c r="AT1109" i="36"/>
  <c r="AD1109" i="36"/>
  <c r="AV1108" i="36"/>
  <c r="AF1108" i="36"/>
  <c r="P1108" i="36"/>
  <c r="AT1108" i="36"/>
  <c r="AD1108" i="36"/>
  <c r="BB1107" i="36"/>
  <c r="BC1107" i="36" s="1"/>
  <c r="AL1107" i="36"/>
  <c r="V1107" i="36"/>
  <c r="AZ1107" i="36"/>
  <c r="AJ1107" i="36"/>
  <c r="BB1106" i="36"/>
  <c r="BC1106" i="36" s="1"/>
  <c r="AL1106" i="36"/>
  <c r="V1106" i="36"/>
  <c r="AJ1106" i="36"/>
  <c r="H1105" i="36"/>
  <c r="AN1105" i="36"/>
  <c r="X1105" i="36"/>
  <c r="BB1105" i="36"/>
  <c r="BC1105" i="36" s="1"/>
  <c r="AL1105" i="36"/>
  <c r="H1104" i="36"/>
  <c r="AN1104" i="36"/>
  <c r="X1104" i="36"/>
  <c r="BB1104" i="36"/>
  <c r="BC1104" i="36" s="1"/>
  <c r="AL1104" i="36"/>
  <c r="AT1103" i="36"/>
  <c r="AD1103" i="36"/>
  <c r="N1103" i="36"/>
  <c r="AR1103" i="36"/>
  <c r="AB1103" i="36"/>
  <c r="AT1102" i="36"/>
  <c r="AD1102" i="36"/>
  <c r="N1102" i="36"/>
  <c r="AR1102" i="36"/>
  <c r="AB1102" i="36"/>
  <c r="AV1101" i="36"/>
  <c r="AF1101" i="36"/>
  <c r="P1101" i="36"/>
  <c r="AT1101" i="36"/>
  <c r="AD1101" i="36"/>
  <c r="AV1100" i="36"/>
  <c r="AF1100" i="36"/>
  <c r="P1100" i="36"/>
  <c r="AT1100" i="36"/>
  <c r="AD1100" i="36"/>
  <c r="BB1099" i="36"/>
  <c r="BC1099" i="36" s="1"/>
  <c r="AL1099" i="36"/>
  <c r="V1099" i="36"/>
  <c r="AZ1099" i="36"/>
  <c r="AJ1099" i="36"/>
  <c r="BB1098" i="36"/>
  <c r="BC1098" i="36" s="1"/>
  <c r="AL1098" i="36"/>
  <c r="V1098" i="36"/>
  <c r="AJ1098" i="36"/>
  <c r="H1097" i="36"/>
  <c r="AN1097" i="36"/>
  <c r="X1097" i="36"/>
  <c r="BB1097" i="36"/>
  <c r="BC1097" i="36" s="1"/>
  <c r="AL1097" i="36"/>
  <c r="H1096" i="36"/>
  <c r="AN1096" i="36"/>
  <c r="X1096" i="36"/>
  <c r="BB1096" i="36"/>
  <c r="BC1096" i="36" s="1"/>
  <c r="AL1096" i="36"/>
  <c r="AT1095" i="36"/>
  <c r="AD1095" i="36"/>
  <c r="N1095" i="36"/>
  <c r="AR1095" i="36"/>
  <c r="AB1095" i="36"/>
  <c r="AT1094" i="36"/>
  <c r="AD1094" i="36"/>
  <c r="N1094" i="36"/>
  <c r="AR1094" i="36"/>
  <c r="AB1094" i="36"/>
  <c r="AV1093" i="36"/>
  <c r="AF1093" i="36"/>
  <c r="P1093" i="36"/>
  <c r="AT1093" i="36"/>
  <c r="AD1093" i="36"/>
  <c r="AV1092" i="36"/>
  <c r="AF1092" i="36"/>
  <c r="P1092" i="36"/>
  <c r="AT1092" i="36"/>
  <c r="AD1092" i="36"/>
  <c r="BB1091" i="36"/>
  <c r="BC1091" i="36" s="1"/>
  <c r="AL1091" i="36"/>
  <c r="V1091" i="36"/>
  <c r="AZ1091" i="36"/>
  <c r="AJ1091" i="36"/>
  <c r="BB1090" i="36"/>
  <c r="BC1090" i="36" s="1"/>
  <c r="V1090" i="36"/>
  <c r="AZ1090" i="36"/>
  <c r="AJ1090" i="36"/>
  <c r="H1089" i="36"/>
  <c r="AN1089" i="36"/>
  <c r="X1089" i="36"/>
  <c r="BB1089" i="36"/>
  <c r="BC1089" i="36" s="1"/>
  <c r="AL1089" i="36"/>
  <c r="H1088" i="36"/>
  <c r="AN1088" i="36"/>
  <c r="X1088" i="36"/>
  <c r="BB1088" i="36"/>
  <c r="BC1088" i="36" s="1"/>
  <c r="AL1088" i="36"/>
  <c r="AT1087" i="36"/>
  <c r="AD1087" i="36"/>
  <c r="N1087" i="36"/>
  <c r="AR1087" i="36"/>
  <c r="AB1087" i="36"/>
  <c r="AT1086" i="36"/>
  <c r="AD1086" i="36"/>
  <c r="N1086" i="36"/>
  <c r="AR1086" i="36"/>
  <c r="AB1086" i="36"/>
  <c r="AV1085" i="36"/>
  <c r="AF1085" i="36"/>
  <c r="P1085" i="36"/>
  <c r="AT1085" i="36"/>
  <c r="AD1085" i="36"/>
  <c r="AV1084" i="36"/>
  <c r="AF1084" i="36"/>
  <c r="P1084" i="36"/>
  <c r="AT1084" i="36"/>
  <c r="AD1084" i="36"/>
  <c r="BB1083" i="36"/>
  <c r="BC1083" i="36" s="1"/>
  <c r="AL1083" i="36"/>
  <c r="V1083" i="36"/>
  <c r="AZ1083" i="36"/>
  <c r="AJ1083" i="36"/>
  <c r="BB1082" i="36"/>
  <c r="BC1082" i="36" s="1"/>
  <c r="AL1082" i="36"/>
  <c r="V1082" i="36"/>
  <c r="AJ1082" i="36"/>
  <c r="H1081" i="36"/>
  <c r="AN1081" i="36"/>
  <c r="X1081" i="36"/>
  <c r="BB1081" i="36"/>
  <c r="BC1081" i="36" s="1"/>
  <c r="AL1081" i="36"/>
  <c r="H1080" i="36"/>
  <c r="AN1080" i="36"/>
  <c r="X1080" i="36"/>
  <c r="BB1080" i="36"/>
  <c r="BC1080" i="36" s="1"/>
  <c r="AL1080" i="36"/>
  <c r="AT1079" i="36"/>
  <c r="AD1079" i="36"/>
  <c r="N1079" i="36"/>
  <c r="AR1079" i="36"/>
  <c r="AB1079" i="36"/>
  <c r="AT1078" i="36"/>
  <c r="AD1078" i="36"/>
  <c r="N1078" i="36"/>
  <c r="AR1078" i="36"/>
  <c r="AB1078" i="36"/>
  <c r="AV1077" i="36"/>
  <c r="AF1077" i="36"/>
  <c r="P1077" i="36"/>
  <c r="AT1077" i="36"/>
  <c r="AD1077" i="36"/>
  <c r="AV1076" i="36"/>
  <c r="AF1076" i="36"/>
  <c r="P1076" i="36"/>
  <c r="AT1076" i="36"/>
  <c r="AD1076" i="36"/>
  <c r="BB1075" i="36"/>
  <c r="BC1075" i="36" s="1"/>
  <c r="AL1075" i="36"/>
  <c r="V1075" i="36"/>
  <c r="AZ1075" i="36"/>
  <c r="AJ1075" i="36"/>
  <c r="BB1074" i="36"/>
  <c r="BC1074" i="36" s="1"/>
  <c r="AL1074" i="36"/>
  <c r="V1074" i="36"/>
  <c r="AJ1074" i="36"/>
  <c r="H1073" i="36"/>
  <c r="AN1073" i="36"/>
  <c r="X1073" i="36"/>
  <c r="BB1073" i="36"/>
  <c r="BC1073" i="36" s="1"/>
  <c r="AL1073" i="36"/>
  <c r="H1072" i="36"/>
  <c r="AN1072" i="36"/>
  <c r="X1072" i="36"/>
  <c r="BB1072" i="36"/>
  <c r="BC1072" i="36" s="1"/>
  <c r="AL1072" i="36"/>
  <c r="AT1071" i="36"/>
  <c r="AD1071" i="36"/>
  <c r="N1071" i="36"/>
  <c r="AR1071" i="36"/>
  <c r="AB1071" i="36"/>
  <c r="AT1070" i="36"/>
  <c r="AD1070" i="36"/>
  <c r="N1070" i="36"/>
  <c r="AR1070" i="36"/>
  <c r="AB1070" i="36"/>
  <c r="AD1069" i="36"/>
  <c r="R1069" i="36"/>
  <c r="AP1069" i="36"/>
  <c r="AV1069" i="36"/>
  <c r="AF1069" i="36"/>
  <c r="AX1068" i="36"/>
  <c r="AH1068" i="36"/>
  <c r="R1068" i="36"/>
  <c r="AV1068" i="36"/>
  <c r="AF1068" i="36"/>
  <c r="AR1067" i="36"/>
  <c r="AF1067" i="36"/>
  <c r="T1067" i="36"/>
  <c r="AX1067" i="36"/>
  <c r="AH1067" i="36"/>
  <c r="AZ1066" i="36"/>
  <c r="AJ1066" i="36"/>
  <c r="AX1066" i="36"/>
  <c r="AH1066" i="36"/>
  <c r="H1065" i="36"/>
  <c r="AT1065" i="36"/>
  <c r="AH1065" i="36"/>
  <c r="V1065" i="36"/>
  <c r="AN1065" i="36"/>
  <c r="AT1064" i="36"/>
  <c r="AD1064" i="36"/>
  <c r="N1064" i="36"/>
  <c r="AR1064" i="36"/>
  <c r="AB1064" i="36"/>
  <c r="X1063" i="36"/>
  <c r="AV1063" i="36"/>
  <c r="AJ1063" i="36"/>
  <c r="AT1063" i="36"/>
  <c r="AD1063" i="36"/>
  <c r="AZ1062" i="36"/>
  <c r="AJ1062" i="36"/>
  <c r="T1062" i="36"/>
  <c r="AX1062" i="36"/>
  <c r="AH1062" i="36"/>
  <c r="H1061" i="36"/>
  <c r="AP1061" i="36"/>
  <c r="AD1061" i="36"/>
  <c r="R1061" i="36"/>
  <c r="AN1061" i="36"/>
  <c r="AR1060" i="36"/>
  <c r="AB1060" i="36"/>
  <c r="L1060" i="36"/>
  <c r="AP1060" i="36"/>
  <c r="Z1060" i="36"/>
  <c r="AJ1059" i="36"/>
  <c r="AR1059" i="36"/>
  <c r="AF1059" i="36"/>
  <c r="AT1059" i="36"/>
  <c r="AD1059" i="36"/>
  <c r="BB1058" i="36"/>
  <c r="BC1058" i="36" s="1"/>
  <c r="AL1058" i="36"/>
  <c r="V1058" i="36"/>
  <c r="AZ1058" i="36"/>
  <c r="AJ1058" i="36"/>
  <c r="H1057" i="36"/>
  <c r="BB1057" i="36"/>
  <c r="BC1057" i="36" s="1"/>
  <c r="Z1057" i="36"/>
  <c r="N1057" i="36"/>
  <c r="AN1057" i="36"/>
  <c r="J1056" i="36"/>
  <c r="AX1056" i="36"/>
  <c r="AL1056" i="36"/>
  <c r="AR1056" i="36"/>
  <c r="AB1056" i="36"/>
  <c r="BB1055" i="36"/>
  <c r="BC1055" i="36" s="1"/>
  <c r="AL1055" i="36"/>
  <c r="V1055" i="36"/>
  <c r="AV1055" i="36"/>
  <c r="AF1055" i="36"/>
  <c r="AV1054" i="36"/>
  <c r="AJ1054" i="36"/>
  <c r="AR1054" i="36"/>
  <c r="AH1054" i="36"/>
  <c r="H1053" i="36"/>
  <c r="AN1053" i="36"/>
  <c r="X1053" i="36"/>
  <c r="BB1053" i="36"/>
  <c r="BC1053" i="36" s="1"/>
  <c r="AL1053" i="36"/>
  <c r="J1052" i="36"/>
  <c r="AX1052" i="36"/>
  <c r="AL1052" i="36"/>
  <c r="AR1052" i="36"/>
  <c r="AB1052" i="36"/>
  <c r="AF1051" i="36"/>
  <c r="L1051" i="36"/>
  <c r="T1051" i="36"/>
  <c r="AT1051" i="36"/>
  <c r="J1051" i="36"/>
  <c r="H1050" i="36"/>
  <c r="AR1050" i="36"/>
  <c r="T1050" i="36"/>
  <c r="R1050" i="36"/>
  <c r="AT1050" i="36"/>
  <c r="P1049" i="36"/>
  <c r="X1049" i="36"/>
  <c r="AD1049" i="36"/>
  <c r="AR1049" i="36"/>
  <c r="T1049" i="36"/>
  <c r="R1048" i="36"/>
  <c r="AX1048" i="36"/>
  <c r="Z1048" i="36"/>
  <c r="BB1048" i="36"/>
  <c r="BC1048" i="36" s="1"/>
  <c r="AD1048" i="36"/>
  <c r="H1047" i="36"/>
  <c r="AJ1047" i="36"/>
  <c r="AV1047" i="36"/>
  <c r="V1047" i="36"/>
  <c r="AX1047" i="36"/>
  <c r="AR1046" i="36"/>
  <c r="AD1046" i="36"/>
  <c r="T1046" i="36"/>
  <c r="R1046" i="36"/>
  <c r="AT1046" i="36"/>
  <c r="AV1045" i="36"/>
  <c r="X1045" i="36"/>
  <c r="AD1045" i="36"/>
  <c r="AR1045" i="36"/>
  <c r="T1045" i="36"/>
  <c r="X1044" i="36"/>
  <c r="AR1044" i="36"/>
  <c r="Z1044" i="36"/>
  <c r="BB1044" i="36"/>
  <c r="BC1044" i="36" s="1"/>
  <c r="AD1044" i="36"/>
  <c r="H1043" i="36"/>
  <c r="AJ1043" i="36"/>
  <c r="AV1043" i="36"/>
  <c r="V1043" i="36"/>
  <c r="AX1043" i="36"/>
  <c r="AH1042" i="36"/>
  <c r="AR1042" i="36"/>
  <c r="T1042" i="36"/>
  <c r="R1042" i="36"/>
  <c r="AT1042" i="36"/>
  <c r="H1041" i="36"/>
  <c r="X1041" i="36"/>
  <c r="AD1041" i="36"/>
  <c r="AR1041" i="36"/>
  <c r="T1041" i="36"/>
  <c r="AP1040" i="36"/>
  <c r="AV1040" i="36"/>
  <c r="AX1040" i="36"/>
  <c r="AT1040" i="36"/>
  <c r="AZ1040" i="36"/>
  <c r="L1039" i="36"/>
  <c r="H1039" i="36"/>
  <c r="AZ1039" i="36"/>
  <c r="AX1039" i="36"/>
  <c r="AF1039" i="36"/>
  <c r="P1038" i="36"/>
  <c r="AH1038" i="36"/>
  <c r="X1038" i="36"/>
  <c r="AT1038" i="36"/>
  <c r="AJ1038" i="36"/>
  <c r="Z1037" i="36"/>
  <c r="AF1037" i="36"/>
  <c r="AX1037" i="36"/>
  <c r="R1037" i="36"/>
  <c r="AB1037" i="36"/>
  <c r="H1036" i="36"/>
  <c r="AV1036" i="36"/>
  <c r="AX1036" i="36"/>
  <c r="X1036" i="36"/>
  <c r="AR1036" i="36"/>
  <c r="H1035" i="36"/>
  <c r="P1035" i="36"/>
  <c r="N1035" i="36"/>
  <c r="AN1035" i="36"/>
  <c r="AR1035" i="36"/>
  <c r="AZ1034" i="36"/>
  <c r="L1034" i="36"/>
  <c r="AJ1034" i="36"/>
  <c r="AP1034" i="36"/>
  <c r="BB1034" i="36"/>
  <c r="BC1034" i="36" s="1"/>
  <c r="X1033" i="36"/>
  <c r="AT1033" i="36"/>
  <c r="AD1033" i="36"/>
  <c r="AX1033" i="36"/>
  <c r="AF1033" i="36"/>
  <c r="AJ1033" i="36"/>
  <c r="AN1032" i="36"/>
  <c r="X1032" i="36"/>
  <c r="AD1032" i="36"/>
  <c r="Z1032" i="36"/>
  <c r="AP1031" i="36"/>
  <c r="N1031" i="36"/>
  <c r="T1031" i="36"/>
  <c r="BB1031" i="36"/>
  <c r="BC1031" i="36" s="1"/>
  <c r="AF1031" i="36"/>
  <c r="AJ1030" i="36"/>
  <c r="AZ1030" i="36"/>
  <c r="AV1030" i="36"/>
  <c r="BB1030" i="36"/>
  <c r="BC1030" i="36" s="1"/>
  <c r="Z1030" i="36"/>
  <c r="AH1029" i="36"/>
  <c r="AR1029" i="36"/>
  <c r="T1029" i="36"/>
  <c r="Z1029" i="36"/>
  <c r="P1029" i="36"/>
  <c r="AD1028" i="36"/>
  <c r="L1028" i="36"/>
  <c r="Z1028" i="36"/>
  <c r="X1028" i="36"/>
  <c r="AT1028" i="36"/>
  <c r="V1027" i="36"/>
  <c r="AJ1027" i="36"/>
  <c r="AH1027" i="36"/>
  <c r="AN1027" i="36"/>
  <c r="N1027" i="36"/>
  <c r="AJ1026" i="36"/>
  <c r="N1026" i="36"/>
  <c r="T1026" i="36"/>
  <c r="P1026" i="36"/>
  <c r="AB1026" i="36"/>
  <c r="T1025" i="36"/>
  <c r="AT1025" i="36"/>
  <c r="V1025" i="36"/>
  <c r="AH1025" i="36"/>
  <c r="AP1025" i="36"/>
  <c r="X1024" i="36"/>
  <c r="AF1024" i="36"/>
  <c r="AT1024" i="36"/>
  <c r="L1024" i="36"/>
  <c r="P1024" i="36"/>
  <c r="AP1023" i="36"/>
  <c r="AN1023" i="36"/>
  <c r="P1023" i="36"/>
  <c r="T1023" i="36"/>
  <c r="X1023" i="36"/>
  <c r="AX1022" i="36"/>
  <c r="P1022" i="36"/>
  <c r="X1022" i="36"/>
  <c r="AF1022" i="36"/>
  <c r="N1022" i="36"/>
  <c r="H1021" i="36"/>
  <c r="L1021" i="36"/>
  <c r="R1021" i="36"/>
  <c r="N1021" i="36"/>
  <c r="AB1021" i="36"/>
  <c r="AT1020" i="36"/>
  <c r="AP1020" i="36"/>
  <c r="AX1020" i="36"/>
  <c r="X1020" i="36"/>
  <c r="AF1020" i="36"/>
  <c r="AV1019" i="36"/>
  <c r="X1019" i="36"/>
  <c r="AF1019" i="36"/>
  <c r="AR1019" i="36"/>
  <c r="T1019" i="36"/>
  <c r="L1018" i="36"/>
  <c r="AF1018" i="36"/>
  <c r="AZ1018" i="36"/>
  <c r="Z1018" i="36"/>
  <c r="P1018" i="36"/>
  <c r="AB1017" i="36"/>
  <c r="AV1017" i="36"/>
  <c r="X1017" i="36"/>
  <c r="BB1017" i="36"/>
  <c r="BC1017" i="36" s="1"/>
  <c r="AR1017" i="36"/>
  <c r="AB1016" i="36"/>
  <c r="AF1016" i="36"/>
  <c r="AN1016" i="36"/>
  <c r="AV1016" i="36"/>
  <c r="AL1015" i="36"/>
  <c r="H1015" i="36"/>
  <c r="AT1015" i="36"/>
  <c r="T1015" i="36"/>
  <c r="X1015" i="36"/>
  <c r="BB1014" i="36"/>
  <c r="BC1014" i="36" s="1"/>
  <c r="AZ1014" i="36"/>
  <c r="X1014" i="36"/>
  <c r="AL1014" i="36"/>
  <c r="AR1014" i="36"/>
  <c r="AV1014" i="36"/>
  <c r="AV1013" i="36"/>
  <c r="L1013" i="36"/>
  <c r="AT1013" i="36"/>
  <c r="R1013" i="36"/>
  <c r="AX1013" i="36"/>
  <c r="R1012" i="36"/>
  <c r="N1012" i="36"/>
  <c r="AR1012" i="36"/>
  <c r="AV1012" i="36"/>
  <c r="AD1012" i="36"/>
  <c r="N1011" i="36"/>
  <c r="R1011" i="36"/>
  <c r="AF1011" i="36"/>
  <c r="AN1011" i="36"/>
  <c r="AL1011" i="36"/>
  <c r="AB1010" i="36"/>
  <c r="Z1010" i="36"/>
  <c r="AF1010" i="36"/>
  <c r="V1010" i="36"/>
  <c r="T1010" i="36"/>
  <c r="AZ1009" i="36"/>
  <c r="AX1009" i="36"/>
  <c r="AN1009" i="36"/>
  <c r="BB1009" i="36"/>
  <c r="BC1009" i="36" s="1"/>
  <c r="L1009" i="36"/>
  <c r="R1008" i="36"/>
  <c r="V1008" i="36"/>
  <c r="AD1008" i="36"/>
  <c r="T1008" i="36"/>
  <c r="AP1008" i="36"/>
  <c r="X1007" i="36"/>
  <c r="AD1007" i="36"/>
  <c r="L1007" i="36"/>
  <c r="AH1007" i="36"/>
  <c r="AT1007" i="36"/>
  <c r="AT1006" i="36"/>
  <c r="AN1006" i="36"/>
  <c r="BB1006" i="36"/>
  <c r="BC1006" i="36" s="1"/>
  <c r="AX1006" i="36"/>
  <c r="AZ1005" i="36"/>
  <c r="AJ1005" i="36"/>
  <c r="AP1005" i="36"/>
  <c r="L1005" i="36"/>
  <c r="AF1005" i="36"/>
  <c r="H1004" i="36"/>
  <c r="AZ1004" i="36"/>
  <c r="R1004" i="36"/>
  <c r="X1004" i="36"/>
  <c r="AT1004" i="36"/>
  <c r="AJ1003" i="36"/>
  <c r="AD1003" i="36"/>
  <c r="AR1003" i="36"/>
  <c r="AX1003" i="36"/>
  <c r="AT1003" i="36"/>
  <c r="AJ1002" i="36"/>
  <c r="AR1002" i="36"/>
  <c r="AH1002" i="36"/>
  <c r="AT1002" i="36"/>
  <c r="R1001" i="36"/>
  <c r="AR1001" i="36"/>
  <c r="T1001" i="36"/>
  <c r="AH1001" i="36"/>
  <c r="AV1001" i="36"/>
  <c r="H1000" i="36"/>
  <c r="V1000" i="36"/>
  <c r="L1000" i="36"/>
  <c r="AP1000" i="36"/>
  <c r="P1000" i="36"/>
  <c r="AF999" i="36"/>
  <c r="AN999" i="36"/>
  <c r="AD999" i="36"/>
  <c r="AX999" i="36"/>
  <c r="Z999" i="36"/>
  <c r="N998" i="36"/>
  <c r="AN998" i="36"/>
  <c r="AV998" i="36"/>
  <c r="X998" i="36"/>
  <c r="AR998" i="36"/>
  <c r="H845" i="36"/>
  <c r="AJ845" i="36"/>
  <c r="V845" i="36"/>
  <c r="BB845" i="36"/>
  <c r="BC845" i="36" s="1"/>
  <c r="AN845" i="36"/>
  <c r="AR840" i="36"/>
  <c r="AB840" i="36"/>
  <c r="L840" i="36"/>
  <c r="AP840" i="36"/>
  <c r="Z840" i="36"/>
  <c r="V839" i="36"/>
  <c r="J839" i="36"/>
  <c r="AX839" i="36"/>
  <c r="AV839" i="36"/>
  <c r="AF839" i="36"/>
  <c r="AV838" i="36"/>
  <c r="AJ838" i="36"/>
  <c r="AR838" i="36"/>
  <c r="AX838" i="36"/>
  <c r="AH838" i="36"/>
  <c r="H837" i="36"/>
  <c r="AN837" i="36"/>
  <c r="L837" i="36"/>
  <c r="BB837" i="36"/>
  <c r="BC837" i="36" s="1"/>
  <c r="AL837" i="36"/>
  <c r="N836" i="36"/>
  <c r="BB836" i="36"/>
  <c r="BC836" i="36" s="1"/>
  <c r="Z836" i="36"/>
  <c r="AR836" i="36"/>
  <c r="AB836" i="36"/>
  <c r="AX835" i="36"/>
  <c r="V835" i="36"/>
  <c r="AT835" i="36"/>
  <c r="AV835" i="36"/>
  <c r="AF835" i="36"/>
  <c r="AZ834" i="36"/>
  <c r="AJ834" i="36"/>
  <c r="T834" i="36"/>
  <c r="AX834" i="36"/>
  <c r="AH834" i="36"/>
  <c r="H833" i="36"/>
  <c r="AZ833" i="36"/>
  <c r="X833" i="36"/>
  <c r="BB833" i="36"/>
  <c r="BC833" i="36" s="1"/>
  <c r="AL833" i="36"/>
  <c r="AT832" i="36"/>
  <c r="AD832" i="36"/>
  <c r="N832" i="36"/>
  <c r="AR832" i="36"/>
  <c r="AB832" i="36"/>
  <c r="AT831" i="36"/>
  <c r="R831" i="36"/>
  <c r="AP831" i="36"/>
  <c r="AV831" i="36"/>
  <c r="AF831" i="36"/>
  <c r="AP830" i="36"/>
  <c r="AD830" i="36"/>
  <c r="R830" i="36"/>
  <c r="AZ830" i="36"/>
  <c r="AJ830" i="36"/>
  <c r="L829" i="36"/>
  <c r="AF829" i="36"/>
  <c r="T829" i="36"/>
  <c r="AX829" i="36"/>
  <c r="AH829" i="36"/>
  <c r="AN828" i="36"/>
  <c r="L828" i="36"/>
  <c r="AZ828" i="36"/>
  <c r="AX828" i="36"/>
  <c r="AH828" i="36"/>
  <c r="L475" i="36"/>
  <c r="L113" i="36"/>
  <c r="L105" i="36"/>
  <c r="L97" i="36"/>
  <c r="L89" i="36"/>
  <c r="L81" i="36"/>
  <c r="L73" i="36"/>
  <c r="L65" i="36"/>
  <c r="L57" i="36"/>
  <c r="N49" i="36"/>
  <c r="BC41" i="36"/>
  <c r="AL33" i="36"/>
  <c r="J25" i="36"/>
  <c r="N17" i="36"/>
  <c r="T9" i="36"/>
  <c r="J477" i="36"/>
  <c r="AT117" i="36"/>
  <c r="AD117" i="36"/>
  <c r="N117" i="36"/>
  <c r="AR117" i="36"/>
  <c r="AB117" i="36"/>
  <c r="AD115" i="36"/>
  <c r="AX113" i="36"/>
  <c r="AH113" i="36"/>
  <c r="R113" i="36"/>
  <c r="AZ113" i="36"/>
  <c r="AJ113" i="36"/>
  <c r="T113" i="36"/>
  <c r="AP109" i="36"/>
  <c r="Z109" i="36"/>
  <c r="J109" i="36"/>
  <c r="AR109" i="36"/>
  <c r="AB109" i="36"/>
  <c r="L109" i="36"/>
  <c r="AD107" i="36"/>
  <c r="AX105" i="36"/>
  <c r="AH105" i="36"/>
  <c r="R105" i="36"/>
  <c r="AZ105" i="36"/>
  <c r="AJ105" i="36"/>
  <c r="T105" i="36"/>
  <c r="AP101" i="36"/>
  <c r="Z101" i="36"/>
  <c r="J101" i="36"/>
  <c r="AR101" i="36"/>
  <c r="AB101" i="36"/>
  <c r="L101" i="36"/>
  <c r="AX97" i="36"/>
  <c r="AH97" i="36"/>
  <c r="R97" i="36"/>
  <c r="AZ97" i="36"/>
  <c r="AJ97" i="36"/>
  <c r="T97" i="36"/>
  <c r="AP93" i="36"/>
  <c r="Z93" i="36"/>
  <c r="J93" i="36"/>
  <c r="AR93" i="36"/>
  <c r="AB93" i="36"/>
  <c r="L93" i="36"/>
  <c r="AX89" i="36"/>
  <c r="AH89" i="36"/>
  <c r="R89" i="36"/>
  <c r="AZ89" i="36"/>
  <c r="AJ89" i="36"/>
  <c r="T89" i="36"/>
  <c r="AP85" i="36"/>
  <c r="Z85" i="36"/>
  <c r="J85" i="36"/>
  <c r="AR85" i="36"/>
  <c r="AB85" i="36"/>
  <c r="L85" i="36"/>
  <c r="AX81" i="36"/>
  <c r="AH81" i="36"/>
  <c r="R81" i="36"/>
  <c r="AZ81" i="36"/>
  <c r="AJ81" i="36"/>
  <c r="T81" i="36"/>
  <c r="AP77" i="36"/>
  <c r="Z77" i="36"/>
  <c r="J77" i="36"/>
  <c r="AR77" i="36"/>
  <c r="AB77" i="36"/>
  <c r="L77" i="36"/>
  <c r="AX73" i="36"/>
  <c r="AH73" i="36"/>
  <c r="R73" i="36"/>
  <c r="AZ73" i="36"/>
  <c r="AJ73" i="36"/>
  <c r="T73" i="36"/>
  <c r="AP69" i="36"/>
  <c r="Z69" i="36"/>
  <c r="J69" i="36"/>
  <c r="AR69" i="36"/>
  <c r="AB69" i="36"/>
  <c r="L69" i="36"/>
  <c r="AD67" i="36"/>
  <c r="AX65" i="36"/>
  <c r="AH65" i="36"/>
  <c r="R65" i="36"/>
  <c r="AZ65" i="36"/>
  <c r="AJ65" i="36"/>
  <c r="T65" i="36"/>
  <c r="AP61" i="36"/>
  <c r="Z61" i="36"/>
  <c r="J61" i="36"/>
  <c r="AR61" i="36"/>
  <c r="AB61" i="36"/>
  <c r="L61" i="36"/>
  <c r="AT59" i="36"/>
  <c r="AD59" i="36"/>
  <c r="AX57" i="36"/>
  <c r="AH57" i="36"/>
  <c r="R57" i="36"/>
  <c r="AZ57" i="36"/>
  <c r="AJ57" i="36"/>
  <c r="T57" i="36"/>
  <c r="AP53" i="36"/>
  <c r="Z53" i="36"/>
  <c r="J53" i="36"/>
  <c r="AR53" i="36"/>
  <c r="AB53" i="36"/>
  <c r="L53" i="36"/>
  <c r="AD51" i="36"/>
  <c r="AB49" i="36"/>
  <c r="R49" i="36"/>
  <c r="AT49" i="36"/>
  <c r="AD49" i="36"/>
  <c r="AZ49" i="36"/>
  <c r="AJ49" i="36"/>
  <c r="AZ47" i="36"/>
  <c r="AN45" i="36"/>
  <c r="P45" i="36"/>
  <c r="AL45" i="36"/>
  <c r="L45" i="36"/>
  <c r="AF45" i="36"/>
  <c r="V45" i="36"/>
  <c r="BC45" i="36"/>
  <c r="AB41" i="36"/>
  <c r="AP41" i="36"/>
  <c r="R41" i="36"/>
  <c r="N41" i="36"/>
  <c r="T41" i="36"/>
  <c r="H41" i="36"/>
  <c r="P39" i="36"/>
  <c r="AZ39" i="36"/>
  <c r="AT35" i="36"/>
  <c r="AJ35" i="36"/>
  <c r="AB35" i="36"/>
  <c r="AH35" i="36"/>
  <c r="H35" i="36"/>
  <c r="N35" i="36"/>
  <c r="AN33" i="36"/>
  <c r="AJ33" i="36"/>
  <c r="AP33" i="36"/>
  <c r="AH33" i="36"/>
  <c r="BB33" i="36"/>
  <c r="BC33" i="36" s="1"/>
  <c r="AT33" i="36"/>
  <c r="AN31" i="36"/>
  <c r="AV31" i="36"/>
  <c r="P31" i="36"/>
  <c r="AJ31" i="36"/>
  <c r="J31" i="36"/>
  <c r="AD31" i="36"/>
  <c r="AX29" i="36"/>
  <c r="AZ29" i="36"/>
  <c r="AN29" i="36"/>
  <c r="L29" i="36"/>
  <c r="Z29" i="36"/>
  <c r="N29" i="36"/>
  <c r="AJ27" i="36"/>
  <c r="L27" i="36"/>
  <c r="T27" i="36"/>
  <c r="BB27" i="36"/>
  <c r="BC27" i="36" s="1"/>
  <c r="Z27" i="36"/>
  <c r="N27" i="36"/>
  <c r="P25" i="36"/>
  <c r="L25" i="36"/>
  <c r="AZ25" i="36"/>
  <c r="BC25" i="36"/>
  <c r="H25" i="36"/>
  <c r="AP25" i="36"/>
  <c r="AB23" i="36"/>
  <c r="X23" i="36"/>
  <c r="L23" i="36"/>
  <c r="AP23" i="36"/>
  <c r="AD23" i="36"/>
  <c r="AH23" i="36"/>
  <c r="V23" i="36"/>
  <c r="P21" i="36"/>
  <c r="AF21" i="36"/>
  <c r="AR21" i="36"/>
  <c r="AP21" i="36"/>
  <c r="AT21" i="36"/>
  <c r="AX21" i="36"/>
  <c r="AJ17" i="36"/>
  <c r="AF17" i="36"/>
  <c r="AN17" i="36"/>
  <c r="R17" i="36"/>
  <c r="H17" i="36"/>
  <c r="AT17" i="36"/>
  <c r="AV15" i="36"/>
  <c r="T15" i="36"/>
  <c r="L15" i="36"/>
  <c r="AT15" i="36"/>
  <c r="AX15" i="36"/>
  <c r="AL15" i="36"/>
  <c r="J15" i="36"/>
  <c r="H13" i="36"/>
  <c r="N9" i="36"/>
  <c r="AD9" i="36"/>
  <c r="AN9" i="36"/>
  <c r="AB9" i="36"/>
  <c r="AF9" i="36"/>
  <c r="AH7" i="36"/>
  <c r="AX7" i="36"/>
  <c r="R7" i="36"/>
  <c r="X7" i="36"/>
  <c r="AV7" i="36"/>
  <c r="AJ7" i="36"/>
  <c r="T1671" i="36"/>
  <c r="N1208" i="36"/>
  <c r="N1200" i="36"/>
  <c r="P1192" i="36"/>
  <c r="N800" i="36"/>
  <c r="T729" i="36"/>
  <c r="R475" i="36"/>
  <c r="AJ475" i="36"/>
  <c r="H117" i="36"/>
  <c r="AF65" i="36"/>
  <c r="P65" i="36"/>
  <c r="AV49" i="36"/>
  <c r="AF49" i="36"/>
  <c r="AZ41" i="36"/>
  <c r="J41" i="36"/>
  <c r="P33" i="36"/>
  <c r="AR33" i="36"/>
  <c r="L33" i="36"/>
  <c r="AV33" i="36"/>
  <c r="V33" i="36"/>
  <c r="N33" i="36"/>
  <c r="BB29" i="36"/>
  <c r="BC29" i="36" s="1"/>
  <c r="AD21" i="36"/>
  <c r="AH21" i="36"/>
  <c r="BB17" i="36"/>
  <c r="BC17" i="36" s="1"/>
  <c r="AP17" i="36"/>
  <c r="AD17" i="36"/>
  <c r="AD7" i="36"/>
  <c r="AT7" i="36"/>
  <c r="N7" i="36"/>
  <c r="AR7" i="36"/>
  <c r="AF7" i="36"/>
  <c r="T7" i="36"/>
  <c r="AP800" i="36"/>
  <c r="Z800" i="36"/>
  <c r="AV729" i="36"/>
  <c r="AF729" i="36"/>
  <c r="P729" i="36"/>
  <c r="AH477" i="36"/>
  <c r="R477" i="36"/>
  <c r="N475" i="36"/>
  <c r="X475" i="36"/>
  <c r="BB117" i="36"/>
  <c r="BC117" i="36" s="1"/>
  <c r="AL117" i="36"/>
  <c r="V117" i="36"/>
  <c r="AZ117" i="36"/>
  <c r="AJ117" i="36"/>
  <c r="T117" i="36"/>
  <c r="AP113" i="36"/>
  <c r="Z113" i="36"/>
  <c r="J113" i="36"/>
  <c r="AR113" i="36"/>
  <c r="AB113" i="36"/>
  <c r="AT111" i="36"/>
  <c r="AD111" i="36"/>
  <c r="AX109" i="36"/>
  <c r="AH109" i="36"/>
  <c r="R109" i="36"/>
  <c r="AZ109" i="36"/>
  <c r="AJ109" i="36"/>
  <c r="T109" i="36"/>
  <c r="AP105" i="36"/>
  <c r="Z105" i="36"/>
  <c r="J105" i="36"/>
  <c r="AR105" i="36"/>
  <c r="AB105" i="36"/>
  <c r="AT103" i="36"/>
  <c r="AD103" i="36"/>
  <c r="AX101" i="36"/>
  <c r="AH101" i="36"/>
  <c r="R101" i="36"/>
  <c r="AZ101" i="36"/>
  <c r="AJ101" i="36"/>
  <c r="T101" i="36"/>
  <c r="AP97" i="36"/>
  <c r="Z97" i="36"/>
  <c r="J97" i="36"/>
  <c r="AR97" i="36"/>
  <c r="AB97" i="36"/>
  <c r="P95" i="36"/>
  <c r="AT95" i="36"/>
  <c r="AD95" i="36"/>
  <c r="AX93" i="36"/>
  <c r="AH93" i="36"/>
  <c r="R93" i="36"/>
  <c r="AZ93" i="36"/>
  <c r="AJ93" i="36"/>
  <c r="T93" i="36"/>
  <c r="AP89" i="36"/>
  <c r="Z89" i="36"/>
  <c r="J89" i="36"/>
  <c r="AR89" i="36"/>
  <c r="AB89" i="36"/>
  <c r="P87" i="36"/>
  <c r="AT87" i="36"/>
  <c r="AD87" i="36"/>
  <c r="AX85" i="36"/>
  <c r="AH85" i="36"/>
  <c r="R85" i="36"/>
  <c r="AZ85" i="36"/>
  <c r="AJ85" i="36"/>
  <c r="T85" i="36"/>
  <c r="AP81" i="36"/>
  <c r="Z81" i="36"/>
  <c r="J81" i="36"/>
  <c r="AR81" i="36"/>
  <c r="AB81" i="36"/>
  <c r="AT79" i="36"/>
  <c r="AD79" i="36"/>
  <c r="AX77" i="36"/>
  <c r="AH77" i="36"/>
  <c r="R77" i="36"/>
  <c r="AZ77" i="36"/>
  <c r="AJ77" i="36"/>
  <c r="T77" i="36"/>
  <c r="AP73" i="36"/>
  <c r="Z73" i="36"/>
  <c r="J73" i="36"/>
  <c r="AR73" i="36"/>
  <c r="AB73" i="36"/>
  <c r="AD71" i="36"/>
  <c r="AX69" i="36"/>
  <c r="AH69" i="36"/>
  <c r="R69" i="36"/>
  <c r="AZ69" i="36"/>
  <c r="AJ69" i="36"/>
  <c r="T69" i="36"/>
  <c r="AP65" i="36"/>
  <c r="Z65" i="36"/>
  <c r="J65" i="36"/>
  <c r="AR65" i="36"/>
  <c r="AB65" i="36"/>
  <c r="AT63" i="36"/>
  <c r="AD63" i="36"/>
  <c r="AX61" i="36"/>
  <c r="AH61" i="36"/>
  <c r="R61" i="36"/>
  <c r="AZ61" i="36"/>
  <c r="AJ61" i="36"/>
  <c r="T61" i="36"/>
  <c r="AP57" i="36"/>
  <c r="Z57" i="36"/>
  <c r="J57" i="36"/>
  <c r="AR57" i="36"/>
  <c r="AB57" i="36"/>
  <c r="P55" i="36"/>
  <c r="AT55" i="36"/>
  <c r="AD55" i="36"/>
  <c r="AX53" i="36"/>
  <c r="AH53" i="36"/>
  <c r="R53" i="36"/>
  <c r="AZ53" i="36"/>
  <c r="AJ53" i="36"/>
  <c r="T53" i="36"/>
  <c r="L49" i="36"/>
  <c r="BB49" i="36"/>
  <c r="BC49" i="36" s="1"/>
  <c r="AL49" i="36"/>
  <c r="V49" i="36"/>
  <c r="AR49" i="36"/>
  <c r="AB45" i="36"/>
  <c r="AP45" i="36"/>
  <c r="R45" i="36"/>
  <c r="N45" i="36"/>
  <c r="T45" i="36"/>
  <c r="H45" i="36"/>
  <c r="P43" i="36"/>
  <c r="AZ43" i="36"/>
  <c r="AN41" i="36"/>
  <c r="P41" i="36"/>
  <c r="AL41" i="36"/>
  <c r="L41" i="36"/>
  <c r="AF41" i="36"/>
  <c r="V41" i="36"/>
  <c r="L37" i="36"/>
  <c r="R37" i="36"/>
  <c r="P35" i="36"/>
  <c r="AV35" i="36"/>
  <c r="BB35" i="36"/>
  <c r="BC35" i="36" s="1"/>
  <c r="X35" i="36"/>
  <c r="AL35" i="36"/>
  <c r="X33" i="36"/>
  <c r="T33" i="36"/>
  <c r="AX33" i="36"/>
  <c r="R33" i="36"/>
  <c r="J33" i="36"/>
  <c r="AX31" i="36"/>
  <c r="R31" i="36"/>
  <c r="T31" i="36"/>
  <c r="Z31" i="36"/>
  <c r="BB31" i="36"/>
  <c r="BC31" i="36" s="1"/>
  <c r="N31" i="36"/>
  <c r="AB29" i="36"/>
  <c r="AP29" i="36"/>
  <c r="AR29" i="36"/>
  <c r="V29" i="36"/>
  <c r="H29" i="36"/>
  <c r="AZ27" i="36"/>
  <c r="AB27" i="36"/>
  <c r="AN27" i="36"/>
  <c r="AH27" i="36"/>
  <c r="V27" i="36"/>
  <c r="AT27" i="36"/>
  <c r="AR25" i="36"/>
  <c r="T25" i="36"/>
  <c r="AV25" i="36"/>
  <c r="AD25" i="36"/>
  <c r="AH25" i="36"/>
  <c r="AL25" i="36"/>
  <c r="AF23" i="36"/>
  <c r="AV23" i="36"/>
  <c r="P23" i="36"/>
  <c r="J23" i="36"/>
  <c r="BB23" i="36"/>
  <c r="BC23" i="36" s="1"/>
  <c r="T21" i="36"/>
  <c r="X21" i="36"/>
  <c r="AN21" i="36"/>
  <c r="AL21" i="36"/>
  <c r="J21" i="36"/>
  <c r="N21" i="36"/>
  <c r="Z19" i="36"/>
  <c r="T17" i="36"/>
  <c r="AB17" i="36"/>
  <c r="X17" i="36"/>
  <c r="AX17" i="36"/>
  <c r="AL17" i="36"/>
  <c r="Z17" i="36"/>
  <c r="AN15" i="36"/>
  <c r="AJ15" i="36"/>
  <c r="AZ15" i="36"/>
  <c r="N15" i="36"/>
  <c r="R15" i="36"/>
  <c r="AZ11" i="36"/>
  <c r="Z11" i="36"/>
  <c r="AR11" i="36"/>
  <c r="Z7" i="36"/>
  <c r="AP7" i="36"/>
  <c r="H7" i="36"/>
  <c r="AB7" i="36"/>
  <c r="P7" i="36"/>
  <c r="T1674" i="36"/>
  <c r="L1214" i="36"/>
  <c r="J1190" i="36"/>
  <c r="J1182" i="36"/>
  <c r="J1174" i="36"/>
  <c r="J1166" i="36"/>
  <c r="J1158" i="36"/>
  <c r="AR729" i="36"/>
  <c r="AB729" i="36"/>
  <c r="J475" i="36"/>
  <c r="AX117" i="36"/>
  <c r="AH117" i="36"/>
  <c r="R117" i="36"/>
  <c r="AV117" i="36"/>
  <c r="AF117" i="36"/>
  <c r="P117" i="36"/>
  <c r="AT109" i="36"/>
  <c r="AD109" i="36"/>
  <c r="N109" i="36"/>
  <c r="AV109" i="36"/>
  <c r="AF109" i="36"/>
  <c r="AT101" i="36"/>
  <c r="AD101" i="36"/>
  <c r="N101" i="36"/>
  <c r="AV101" i="36"/>
  <c r="AF101" i="36"/>
  <c r="AT93" i="36"/>
  <c r="AD93" i="36"/>
  <c r="N93" i="36"/>
  <c r="AV93" i="36"/>
  <c r="AF93" i="36"/>
  <c r="AT85" i="36"/>
  <c r="AD85" i="36"/>
  <c r="N85" i="36"/>
  <c r="AV85" i="36"/>
  <c r="AF85" i="36"/>
  <c r="AT77" i="36"/>
  <c r="AD77" i="36"/>
  <c r="N77" i="36"/>
  <c r="AV77" i="36"/>
  <c r="AF77" i="36"/>
  <c r="AD69" i="36"/>
  <c r="N69" i="36"/>
  <c r="AV69" i="36"/>
  <c r="AF69" i="36"/>
  <c r="N53" i="36"/>
  <c r="AV53" i="36"/>
  <c r="AF53" i="36"/>
  <c r="AT45" i="36"/>
  <c r="AZ45" i="36"/>
  <c r="AH31" i="36"/>
  <c r="V31" i="36"/>
  <c r="R27" i="36"/>
  <c r="AP27" i="36"/>
  <c r="AT23" i="36"/>
  <c r="AX23" i="36"/>
  <c r="AZ1462" i="36"/>
  <c r="AV1674" i="36"/>
  <c r="AF1674" i="36"/>
  <c r="P1674" i="36"/>
  <c r="L1671" i="36"/>
  <c r="T1214" i="36"/>
  <c r="AP1208" i="36"/>
  <c r="Z1208" i="36"/>
  <c r="J1208" i="36"/>
  <c r="Z1200" i="36"/>
  <c r="J1200" i="36"/>
  <c r="AB1192" i="36"/>
  <c r="L1192" i="36"/>
  <c r="R1190" i="36"/>
  <c r="R1182" i="36"/>
  <c r="R1174" i="36"/>
  <c r="R1166" i="36"/>
  <c r="AF1214" i="36"/>
  <c r="P1214" i="36"/>
  <c r="AD1190" i="36"/>
  <c r="N1190" i="36"/>
  <c r="AD1182" i="36"/>
  <c r="N1182" i="36"/>
  <c r="AD1174" i="36"/>
  <c r="N1174" i="36"/>
  <c r="AD1166" i="36"/>
  <c r="N1166" i="36"/>
  <c r="AP1158" i="36"/>
  <c r="AF1158" i="36"/>
  <c r="J635" i="36"/>
  <c r="J627" i="36"/>
  <c r="J619" i="36"/>
  <c r="L491" i="36"/>
  <c r="AJ487" i="36"/>
  <c r="AJ1671" i="36"/>
  <c r="L1462" i="36"/>
  <c r="AR1462" i="36"/>
  <c r="AB1214" i="36"/>
  <c r="AX1208" i="36"/>
  <c r="AH1208" i="36"/>
  <c r="R1208" i="36"/>
  <c r="AH1200" i="36"/>
  <c r="R1200" i="36"/>
  <c r="AJ1192" i="36"/>
  <c r="T1192" i="36"/>
  <c r="Z1190" i="36"/>
  <c r="AP1182" i="36"/>
  <c r="Z1182" i="36"/>
  <c r="Z1174" i="36"/>
  <c r="AP1166" i="36"/>
  <c r="Z1166" i="36"/>
  <c r="L1158" i="36"/>
  <c r="BC1158" i="36"/>
  <c r="AZ1674" i="36"/>
  <c r="AJ1674" i="36"/>
  <c r="Z1462" i="36"/>
  <c r="T1462" i="36"/>
  <c r="AT1208" i="36"/>
  <c r="AD1208" i="36"/>
  <c r="AD1200" i="36"/>
  <c r="AF1192" i="36"/>
  <c r="AR1158" i="36"/>
  <c r="L609" i="36"/>
  <c r="L601" i="36"/>
  <c r="P501" i="36"/>
  <c r="L493" i="36"/>
  <c r="J489" i="36"/>
  <c r="BB5" i="36"/>
  <c r="Z635" i="36"/>
  <c r="Z627" i="36"/>
  <c r="AP619" i="36"/>
  <c r="Z619" i="36"/>
  <c r="BB609" i="36"/>
  <c r="BC609" i="36" s="1"/>
  <c r="Z609" i="36"/>
  <c r="N609" i="36"/>
  <c r="AZ609" i="36"/>
  <c r="AJ609" i="36"/>
  <c r="T609" i="36"/>
  <c r="AT601" i="36"/>
  <c r="AH601" i="36"/>
  <c r="V601" i="36"/>
  <c r="AZ601" i="36"/>
  <c r="AJ601" i="36"/>
  <c r="T601" i="36"/>
  <c r="AX501" i="36"/>
  <c r="AL501" i="36"/>
  <c r="J501" i="36"/>
  <c r="AZ501" i="36"/>
  <c r="AJ501" i="36"/>
  <c r="T501" i="36"/>
  <c r="AZ493" i="36"/>
  <c r="AN493" i="36"/>
  <c r="N491" i="36"/>
  <c r="AX491" i="36"/>
  <c r="R491" i="36"/>
  <c r="AF491" i="36"/>
  <c r="T491" i="36"/>
  <c r="AR491" i="36"/>
  <c r="V489" i="36"/>
  <c r="T489" i="36"/>
  <c r="AV487" i="36"/>
  <c r="AR487" i="36"/>
  <c r="AP487" i="36"/>
  <c r="AT487" i="36"/>
  <c r="AB487" i="36"/>
  <c r="Z487" i="36"/>
  <c r="X5" i="36"/>
  <c r="BC5" i="36"/>
  <c r="AH5" i="36"/>
  <c r="T5" i="36"/>
  <c r="AZ5" i="36"/>
  <c r="AL5" i="36"/>
  <c r="AL609" i="36"/>
  <c r="J609" i="36"/>
  <c r="AX609" i="36"/>
  <c r="AV609" i="36"/>
  <c r="AF609" i="36"/>
  <c r="P609" i="36"/>
  <c r="AD601" i="36"/>
  <c r="R601" i="36"/>
  <c r="AP601" i="36"/>
  <c r="AV601" i="36"/>
  <c r="AF601" i="36"/>
  <c r="P601" i="36"/>
  <c r="AH501" i="36"/>
  <c r="V501" i="36"/>
  <c r="AT501" i="36"/>
  <c r="AV501" i="36"/>
  <c r="AF501" i="36"/>
  <c r="BB491" i="36"/>
  <c r="BC491" i="36" s="1"/>
  <c r="AD491" i="36"/>
  <c r="Z491" i="36"/>
  <c r="P491" i="36"/>
  <c r="J491" i="36"/>
  <c r="AB491" i="36"/>
  <c r="AH487" i="36"/>
  <c r="P487" i="36"/>
  <c r="T487" i="36"/>
  <c r="AF487" i="36"/>
  <c r="V487" i="36"/>
  <c r="AF5" i="36"/>
  <c r="J5" i="36"/>
  <c r="AP5" i="36"/>
  <c r="AB5" i="36"/>
  <c r="N5" i="36"/>
  <c r="AT5" i="36"/>
  <c r="AB609" i="36"/>
  <c r="AB601" i="36"/>
  <c r="AN5" i="36"/>
  <c r="R5" i="36"/>
  <c r="AX5" i="36"/>
  <c r="AJ5" i="36"/>
  <c r="V5" i="36"/>
  <c r="D5" i="37"/>
  <c r="D78" i="37"/>
  <c r="F78" i="37" s="1"/>
  <c r="G78" i="37" s="1"/>
  <c r="L20" i="41" s="1"/>
  <c r="D80" i="37"/>
  <c r="F80" i="37" s="1"/>
  <c r="G80" i="37" s="1"/>
  <c r="L24" i="41" s="1"/>
  <c r="F144" i="37"/>
  <c r="G144" i="37" s="1"/>
  <c r="V18" i="41" s="1"/>
  <c r="D105" i="37"/>
  <c r="F105" i="37" s="1"/>
  <c r="G105" i="37" s="1"/>
  <c r="P12" i="41" s="1"/>
  <c r="F73" i="37"/>
  <c r="G73" i="37" s="1"/>
  <c r="L10" i="41" s="1"/>
  <c r="D79" i="37"/>
  <c r="F79" i="37" s="1"/>
  <c r="G79" i="37" s="1"/>
  <c r="L22" i="41" s="1"/>
  <c r="D77" i="37"/>
  <c r="F77" i="37" s="1"/>
  <c r="G77" i="37" s="1"/>
  <c r="L18" i="41" s="1"/>
  <c r="C11" i="38"/>
  <c r="D94" i="37"/>
  <c r="F94" i="37" s="1"/>
  <c r="G94" i="37" s="1"/>
  <c r="N20" i="41" s="1"/>
  <c r="D96" i="37"/>
  <c r="F96" i="37" s="1"/>
  <c r="G96" i="37" s="1"/>
  <c r="N24" i="41" s="1"/>
  <c r="D33" i="37"/>
  <c r="F33" i="37" s="1"/>
  <c r="G33" i="37" s="1"/>
  <c r="F12" i="41" s="1"/>
  <c r="C4" i="38"/>
  <c r="D120" i="37"/>
  <c r="F120" i="37" s="1"/>
  <c r="G120" i="37" s="1"/>
  <c r="R20" i="41" s="1"/>
  <c r="D119" i="37"/>
  <c r="F119" i="37" s="1"/>
  <c r="D23" i="37"/>
  <c r="F23" i="37" s="1"/>
  <c r="G23" i="37" s="1"/>
  <c r="D16" i="41" s="1"/>
  <c r="C7" i="38"/>
  <c r="D11" i="37"/>
  <c r="F11" i="37" s="1"/>
  <c r="G11" i="37" s="1"/>
  <c r="B20" i="41" s="1"/>
  <c r="D10" i="37"/>
  <c r="F10" i="37" s="1"/>
  <c r="G10" i="37" s="1"/>
  <c r="B18" i="41" s="1"/>
  <c r="F103" i="37"/>
  <c r="G103" i="37" s="1"/>
  <c r="P8" i="41" s="1"/>
  <c r="F109" i="37"/>
  <c r="G109" i="37" s="1"/>
  <c r="P20" i="41" s="1"/>
  <c r="F104" i="37"/>
  <c r="G104" i="37" s="1"/>
  <c r="P10" i="41" s="1"/>
  <c r="F60" i="37"/>
  <c r="G60" i="37" s="1"/>
  <c r="J10" i="41" s="1"/>
  <c r="D127" i="37"/>
  <c r="F127" i="37" s="1"/>
  <c r="G127" i="37" s="1"/>
  <c r="T12" i="41" s="1"/>
  <c r="D9" i="37"/>
  <c r="F9" i="37" s="1"/>
  <c r="G9" i="37" s="1"/>
  <c r="B16" i="41" s="1"/>
  <c r="D13" i="37"/>
  <c r="F13" i="37" s="1"/>
  <c r="G13" i="37" s="1"/>
  <c r="B24" i="41" s="1"/>
  <c r="D8" i="37"/>
  <c r="F8" i="37" s="1"/>
  <c r="G8" i="37" s="1"/>
  <c r="B14" i="41" s="1"/>
  <c r="D95" i="37"/>
  <c r="F95" i="37" s="1"/>
  <c r="G95" i="37" s="1"/>
  <c r="N22" i="41" s="1"/>
  <c r="F143" i="37"/>
  <c r="G143" i="37" s="1"/>
  <c r="V16" i="41" s="1"/>
  <c r="C110" i="37"/>
  <c r="D81" i="37"/>
  <c r="F81" i="37" s="1"/>
  <c r="G81" i="37" s="1"/>
  <c r="L26" i="41" s="1"/>
  <c r="D130" i="37"/>
  <c r="F130" i="37" s="1"/>
  <c r="G130" i="37" s="1"/>
  <c r="T18" i="41" s="1"/>
  <c r="D32" i="37"/>
  <c r="F32" i="37" s="1"/>
  <c r="G32" i="37" s="1"/>
  <c r="F10" i="41" s="1"/>
  <c r="D128" i="37"/>
  <c r="F128" i="37" s="1"/>
  <c r="G128" i="37" s="1"/>
  <c r="T14" i="41" s="1"/>
  <c r="D129" i="37"/>
  <c r="F129" i="37" s="1"/>
  <c r="G129" i="37" s="1"/>
  <c r="T16" i="41" s="1"/>
  <c r="D82" i="37"/>
  <c r="F82" i="37" s="1"/>
  <c r="G82" i="37" s="1"/>
  <c r="L28" i="41" s="1"/>
  <c r="D159" i="37"/>
  <c r="F159" i="37" s="1"/>
  <c r="G159" i="37" s="1"/>
  <c r="X18" i="41" s="1"/>
  <c r="D145" i="37"/>
  <c r="F145" i="37" s="1"/>
  <c r="G145" i="37" s="1"/>
  <c r="V20" i="41" s="1"/>
  <c r="D146" i="37"/>
  <c r="F146" i="37" s="1"/>
  <c r="G146" i="37" s="1"/>
  <c r="V22" i="41" s="1"/>
  <c r="D142" i="37"/>
  <c r="F142" i="37" s="1"/>
  <c r="G142" i="37" s="1"/>
  <c r="V14" i="41" s="1"/>
  <c r="D160" i="37"/>
  <c r="F160" i="37" s="1"/>
  <c r="G160" i="37" s="1"/>
  <c r="X20" i="41" s="1"/>
  <c r="D161" i="37"/>
  <c r="F161" i="37" s="1"/>
  <c r="G161" i="37" s="1"/>
  <c r="X22" i="41" s="1"/>
  <c r="D158" i="37"/>
  <c r="F158" i="37" s="1"/>
  <c r="G158" i="37" s="1"/>
  <c r="X16" i="41" s="1"/>
  <c r="D156" i="37"/>
  <c r="F156" i="37" s="1"/>
  <c r="G156" i="37" s="1"/>
  <c r="X12" i="41" s="1"/>
  <c r="C162" i="37"/>
  <c r="E1588" i="36"/>
  <c r="D157" i="37"/>
  <c r="F157" i="37" s="1"/>
  <c r="G157" i="37" s="1"/>
  <c r="X14" i="41" s="1"/>
  <c r="F154" i="37"/>
  <c r="D140" i="37"/>
  <c r="F140" i="37" s="1"/>
  <c r="G140" i="37" s="1"/>
  <c r="V10" i="41" s="1"/>
  <c r="D141" i="37"/>
  <c r="F141" i="37" s="1"/>
  <c r="G141" i="37" s="1"/>
  <c r="V12" i="41" s="1"/>
  <c r="G119" i="37"/>
  <c r="R18" i="41" s="1"/>
  <c r="D116" i="37"/>
  <c r="F116" i="37" s="1"/>
  <c r="G116" i="37" s="1"/>
  <c r="R12" i="41" s="1"/>
  <c r="D98" i="37"/>
  <c r="F98" i="37" s="1"/>
  <c r="G98" i="37" s="1"/>
  <c r="N28" i="41" s="1"/>
  <c r="D88" i="37"/>
  <c r="C99" i="37"/>
  <c r="D72" i="37"/>
  <c r="D147" i="37"/>
  <c r="F147" i="37" s="1"/>
  <c r="G147" i="37" s="1"/>
  <c r="V24" i="41" s="1"/>
  <c r="D131" i="37"/>
  <c r="F131" i="37" s="1"/>
  <c r="G131" i="37" s="1"/>
  <c r="T20" i="41" s="1"/>
  <c r="D132" i="37"/>
  <c r="F132" i="37" s="1"/>
  <c r="G132" i="37" s="1"/>
  <c r="T22" i="41" s="1"/>
  <c r="D149" i="37"/>
  <c r="F149" i="37" s="1"/>
  <c r="G149" i="37" s="1"/>
  <c r="V28" i="41" s="1"/>
  <c r="D1460" i="36"/>
  <c r="D1237" i="36"/>
  <c r="D126" i="37"/>
  <c r="F126" i="37" s="1"/>
  <c r="G126" i="37" s="1"/>
  <c r="T10" i="41" s="1"/>
  <c r="D107" i="37"/>
  <c r="F107" i="37" s="1"/>
  <c r="G107" i="37" s="1"/>
  <c r="P16" i="41" s="1"/>
  <c r="D115" i="37"/>
  <c r="F115" i="37" s="1"/>
  <c r="G115" i="37" s="1"/>
  <c r="R10" i="41" s="1"/>
  <c r="D91" i="37"/>
  <c r="F91" i="37" s="1"/>
  <c r="G91" i="37" s="1"/>
  <c r="N14" i="41" s="1"/>
  <c r="D90" i="37"/>
  <c r="F90" i="37" s="1"/>
  <c r="G90" i="37" s="1"/>
  <c r="N12" i="41" s="1"/>
  <c r="D74" i="37"/>
  <c r="F74" i="37" s="1"/>
  <c r="G74" i="37" s="1"/>
  <c r="L12" i="41" s="1"/>
  <c r="D134" i="37"/>
  <c r="F134" i="37" s="1"/>
  <c r="G134" i="37" s="1"/>
  <c r="T26" i="41" s="1"/>
  <c r="D1149" i="36"/>
  <c r="D117" i="37"/>
  <c r="F117" i="37" s="1"/>
  <c r="G117" i="37" s="1"/>
  <c r="R14" i="41" s="1"/>
  <c r="E995" i="36"/>
  <c r="D1588" i="36"/>
  <c r="D155" i="37"/>
  <c r="F155" i="37" s="1"/>
  <c r="G155" i="37" s="1"/>
  <c r="X10" i="41" s="1"/>
  <c r="D148" i="37"/>
  <c r="F148" i="37" s="1"/>
  <c r="G148" i="37" s="1"/>
  <c r="V26" i="41" s="1"/>
  <c r="D139" i="37"/>
  <c r="E1460" i="36"/>
  <c r="D133" i="37"/>
  <c r="F133" i="37" s="1"/>
  <c r="G133" i="37" s="1"/>
  <c r="T24" i="41" s="1"/>
  <c r="C150" i="37"/>
  <c r="C121" i="37"/>
  <c r="E1149" i="36"/>
  <c r="D106" i="37"/>
  <c r="D125" i="37"/>
  <c r="E1313" i="36"/>
  <c r="D118" i="37"/>
  <c r="F118" i="37" s="1"/>
  <c r="G118" i="37" s="1"/>
  <c r="R16" i="41" s="1"/>
  <c r="D1313" i="36"/>
  <c r="D97" i="37"/>
  <c r="F97" i="37" s="1"/>
  <c r="G97" i="37" s="1"/>
  <c r="N26" i="41" s="1"/>
  <c r="D93" i="37"/>
  <c r="F93" i="37" s="1"/>
  <c r="G93" i="37" s="1"/>
  <c r="N18" i="41" s="1"/>
  <c r="D92" i="37"/>
  <c r="F92" i="37" s="1"/>
  <c r="G92" i="37" s="1"/>
  <c r="N16" i="41" s="1"/>
  <c r="D83" i="37"/>
  <c r="F83" i="37" s="1"/>
  <c r="G83" i="37" s="1"/>
  <c r="L30" i="41" s="1"/>
  <c r="D67" i="37"/>
  <c r="F67" i="37" s="1"/>
  <c r="G67" i="37" s="1"/>
  <c r="J24" i="41" s="1"/>
  <c r="D843" i="36"/>
  <c r="D39" i="37"/>
  <c r="F39" i="37" s="1"/>
  <c r="G39" i="37" s="1"/>
  <c r="F24" i="41" s="1"/>
  <c r="E843" i="36"/>
  <c r="D51" i="37"/>
  <c r="F51" i="37" s="1"/>
  <c r="G51" i="37" s="1"/>
  <c r="H22" i="41" s="1"/>
  <c r="F50" i="37"/>
  <c r="G50" i="37" s="1"/>
  <c r="H20" i="41" s="1"/>
  <c r="D75" i="37"/>
  <c r="F75" i="37" s="1"/>
  <c r="G75" i="37" s="1"/>
  <c r="L14" i="41" s="1"/>
  <c r="D66" i="37"/>
  <c r="F66" i="37" s="1"/>
  <c r="G66" i="37" s="1"/>
  <c r="J22" i="41" s="1"/>
  <c r="D65" i="37"/>
  <c r="F65" i="37" s="1"/>
  <c r="G65" i="37" s="1"/>
  <c r="J20" i="41" s="1"/>
  <c r="D63" i="37"/>
  <c r="F63" i="37" s="1"/>
  <c r="G63" i="37" s="1"/>
  <c r="J16" i="41" s="1"/>
  <c r="D62" i="37"/>
  <c r="F62" i="37" s="1"/>
  <c r="G62" i="37" s="1"/>
  <c r="J14" i="41" s="1"/>
  <c r="D61" i="37"/>
  <c r="F61" i="37" s="1"/>
  <c r="G61" i="37" s="1"/>
  <c r="J12" i="41" s="1"/>
  <c r="D54" i="37"/>
  <c r="F54" i="37" s="1"/>
  <c r="G54" i="37" s="1"/>
  <c r="H28" i="41" s="1"/>
  <c r="D53" i="37"/>
  <c r="F53" i="37" s="1"/>
  <c r="G53" i="37" s="1"/>
  <c r="H26" i="41" s="1"/>
  <c r="D52" i="37"/>
  <c r="F52" i="37" s="1"/>
  <c r="G52" i="37" s="1"/>
  <c r="H24" i="41" s="1"/>
  <c r="C84" i="37"/>
  <c r="D36" i="37"/>
  <c r="F36" i="37" s="1"/>
  <c r="G36" i="37" s="1"/>
  <c r="F18" i="41" s="1"/>
  <c r="D49" i="37"/>
  <c r="F49" i="37" s="1"/>
  <c r="G49" i="37" s="1"/>
  <c r="H18" i="41" s="1"/>
  <c r="D47" i="37"/>
  <c r="F47" i="37" s="1"/>
  <c r="G47" i="37" s="1"/>
  <c r="H14" i="41" s="1"/>
  <c r="C135" i="37"/>
  <c r="D114" i="37"/>
  <c r="E1237" i="36"/>
  <c r="D108" i="37"/>
  <c r="F108" i="37" s="1"/>
  <c r="G108" i="37" s="1"/>
  <c r="P18" i="41" s="1"/>
  <c r="D995" i="36"/>
  <c r="D76" i="37"/>
  <c r="F76" i="37" s="1"/>
  <c r="G76" i="37" s="1"/>
  <c r="L16" i="41" s="1"/>
  <c r="D64" i="37"/>
  <c r="F64" i="37" s="1"/>
  <c r="G64" i="37" s="1"/>
  <c r="J18" i="41" s="1"/>
  <c r="C55" i="37"/>
  <c r="D35" i="37"/>
  <c r="F35" i="37" s="1"/>
  <c r="G35" i="37" s="1"/>
  <c r="F16" i="41" s="1"/>
  <c r="D689" i="36"/>
  <c r="D38" i="37"/>
  <c r="F38" i="37" s="1"/>
  <c r="G38" i="37" s="1"/>
  <c r="F22" i="41" s="1"/>
  <c r="D24" i="37"/>
  <c r="F24" i="37" s="1"/>
  <c r="G24" i="37" s="1"/>
  <c r="D18" i="41" s="1"/>
  <c r="E689" i="36"/>
  <c r="D480" i="36"/>
  <c r="D37" i="37"/>
  <c r="F37" i="37" s="1"/>
  <c r="G37" i="37" s="1"/>
  <c r="F20" i="41" s="1"/>
  <c r="D25" i="37"/>
  <c r="F25" i="37" s="1"/>
  <c r="G25" i="37" s="1"/>
  <c r="D20" i="41" s="1"/>
  <c r="D20" i="37"/>
  <c r="F20" i="37" s="1"/>
  <c r="G20" i="37" s="1"/>
  <c r="D10" i="41" s="1"/>
  <c r="E120" i="36"/>
  <c r="D31" i="37"/>
  <c r="D19" i="37"/>
  <c r="C68" i="37"/>
  <c r="D48" i="37"/>
  <c r="F48" i="37" s="1"/>
  <c r="G48" i="37" s="1"/>
  <c r="H16" i="41" s="1"/>
  <c r="D14" i="37"/>
  <c r="F14" i="37" s="1"/>
  <c r="G14" i="37" s="1"/>
  <c r="B26" i="41" s="1"/>
  <c r="C22" i="38"/>
  <c r="C6" i="38"/>
  <c r="D34" i="37"/>
  <c r="F34" i="37" s="1"/>
  <c r="G34" i="37" s="1"/>
  <c r="F14" i="41" s="1"/>
  <c r="D59" i="37"/>
  <c r="D45" i="37"/>
  <c r="F45" i="37" s="1"/>
  <c r="G45" i="37" s="1"/>
  <c r="H10" i="41" s="1"/>
  <c r="D44" i="37"/>
  <c r="E480" i="36"/>
  <c r="D46" i="37"/>
  <c r="F46" i="37" s="1"/>
  <c r="G46" i="37" s="1"/>
  <c r="H12" i="41" s="1"/>
  <c r="E279" i="36"/>
  <c r="D26" i="37"/>
  <c r="F26" i="37" s="1"/>
  <c r="G26" i="37" s="1"/>
  <c r="D22" i="41" s="1"/>
  <c r="D22" i="37"/>
  <c r="F22" i="37" s="1"/>
  <c r="G22" i="37" s="1"/>
  <c r="D14" i="41" s="1"/>
  <c r="D21" i="37"/>
  <c r="F21" i="37" s="1"/>
  <c r="G21" i="37" s="1"/>
  <c r="D12" i="41" s="1"/>
  <c r="D7" i="37"/>
  <c r="F7" i="37" s="1"/>
  <c r="G7" i="37" s="1"/>
  <c r="B12" i="41" s="1"/>
  <c r="D279" i="36"/>
  <c r="D12" i="37"/>
  <c r="F12" i="37" s="1"/>
  <c r="G12" i="37" s="1"/>
  <c r="B22" i="41" s="1"/>
  <c r="C27" i="37"/>
  <c r="D3" i="36"/>
  <c r="D6" i="37"/>
  <c r="F6" i="37" s="1"/>
  <c r="G6" i="37" s="1"/>
  <c r="B10" i="41" s="1"/>
  <c r="E3" i="36"/>
  <c r="D120" i="36"/>
  <c r="C40" i="37"/>
  <c r="C15" i="37"/>
  <c r="C3" i="38"/>
  <c r="C19" i="38"/>
  <c r="E155" i="14"/>
  <c r="AB43" i="42" s="1"/>
  <c r="G154" i="14"/>
  <c r="E79" i="10"/>
  <c r="AA43" i="42" s="1"/>
  <c r="G78" i="10"/>
  <c r="E157" i="9"/>
  <c r="Z43" i="42" s="1"/>
  <c r="G156" i="9"/>
  <c r="E212" i="8"/>
  <c r="Y43" i="42" s="1"/>
  <c r="G211" i="8"/>
  <c r="E91" i="17"/>
  <c r="X43" i="42" s="1"/>
  <c r="G90" i="17"/>
  <c r="E174" i="13"/>
  <c r="W43" i="42" s="1"/>
  <c r="G173" i="13"/>
  <c r="E150" i="1"/>
  <c r="V43" i="42" s="1"/>
  <c r="G149" i="1"/>
  <c r="E162" i="12"/>
  <c r="U43" i="42" s="1"/>
  <c r="G161" i="12"/>
  <c r="E157" i="11"/>
  <c r="T43" i="42" s="1"/>
  <c r="G156" i="11"/>
  <c r="E204" i="16"/>
  <c r="S43" i="42" s="1"/>
  <c r="G203" i="16"/>
  <c r="E131" i="7"/>
  <c r="R43" i="42" s="1"/>
  <c r="G130" i="7"/>
  <c r="E120" i="15"/>
  <c r="Q43" i="42" s="1"/>
  <c r="G119" i="15"/>
  <c r="AC43" i="42" l="1"/>
  <c r="C31" i="38"/>
  <c r="D20" i="38"/>
  <c r="D4" i="38"/>
  <c r="D19" i="38"/>
  <c r="D3" i="38"/>
  <c r="D55" i="37"/>
  <c r="F44" i="37"/>
  <c r="D68" i="37"/>
  <c r="F59" i="37"/>
  <c r="D27" i="37"/>
  <c r="F19" i="37"/>
  <c r="D23" i="38"/>
  <c r="D7" i="38"/>
  <c r="AB24" i="38"/>
  <c r="E8" i="38"/>
  <c r="D24" i="38"/>
  <c r="D8" i="38"/>
  <c r="D28" i="38"/>
  <c r="D12" i="38"/>
  <c r="AB28" i="38"/>
  <c r="E12" i="38"/>
  <c r="F106" i="37"/>
  <c r="D110" i="37"/>
  <c r="D14" i="38"/>
  <c r="D30" i="38"/>
  <c r="D99" i="37"/>
  <c r="F88" i="37"/>
  <c r="D162" i="37"/>
  <c r="AB30" i="38"/>
  <c r="E14" i="38"/>
  <c r="E3" i="38"/>
  <c r="AB19" i="38"/>
  <c r="D15" i="37"/>
  <c r="F5" i="37"/>
  <c r="AB21" i="38"/>
  <c r="E5" i="38"/>
  <c r="D25" i="38"/>
  <c r="D9" i="38"/>
  <c r="AB27" i="38"/>
  <c r="E11" i="38"/>
  <c r="D135" i="37"/>
  <c r="F125" i="37"/>
  <c r="AB26" i="38"/>
  <c r="E10" i="38"/>
  <c r="D27" i="38"/>
  <c r="D11" i="38"/>
  <c r="D84" i="37"/>
  <c r="F72" i="37"/>
  <c r="C15" i="38"/>
  <c r="D40" i="37"/>
  <c r="F31" i="37"/>
  <c r="D22" i="38"/>
  <c r="D6" i="38"/>
  <c r="D121" i="37"/>
  <c r="F114" i="37"/>
  <c r="E13" i="38"/>
  <c r="AB29" i="38"/>
  <c r="D26" i="38"/>
  <c r="D10" i="38"/>
  <c r="D29" i="38"/>
  <c r="D13" i="38"/>
  <c r="D21" i="38"/>
  <c r="D5" i="38"/>
  <c r="AB22" i="38"/>
  <c r="E6" i="38"/>
  <c r="AB20" i="38"/>
  <c r="E4" i="38"/>
  <c r="AB23" i="38"/>
  <c r="E7" i="38"/>
  <c r="D150" i="37"/>
  <c r="F139" i="37"/>
  <c r="AB25" i="38"/>
  <c r="E9" i="38"/>
  <c r="G154" i="37"/>
  <c r="X8" i="41" s="1"/>
  <c r="F162" i="37"/>
  <c r="G162" i="37" s="1"/>
  <c r="G166" i="14"/>
  <c r="G165" i="14"/>
  <c r="G164" i="14"/>
  <c r="G163" i="14"/>
  <c r="G162" i="14"/>
  <c r="G161" i="14"/>
  <c r="G160" i="14"/>
  <c r="G159" i="14"/>
  <c r="G158" i="14"/>
  <c r="G157" i="14"/>
  <c r="G156" i="14"/>
  <c r="G155" i="14"/>
  <c r="E156" i="14"/>
  <c r="AB44" i="42" s="1"/>
  <c r="C154" i="14"/>
  <c r="G168" i="9"/>
  <c r="G167" i="9"/>
  <c r="G166" i="9"/>
  <c r="G165" i="9"/>
  <c r="G164" i="9"/>
  <c r="G163" i="9"/>
  <c r="G162" i="9"/>
  <c r="G161" i="9"/>
  <c r="G160" i="9"/>
  <c r="G159" i="9"/>
  <c r="G158" i="9"/>
  <c r="G157" i="9"/>
  <c r="E158" i="9"/>
  <c r="Z44" i="42" s="1"/>
  <c r="C156" i="9"/>
  <c r="G223" i="8"/>
  <c r="G222" i="8"/>
  <c r="G221" i="8"/>
  <c r="G220" i="8"/>
  <c r="G219" i="8"/>
  <c r="G218" i="8"/>
  <c r="G217" i="8"/>
  <c r="G216" i="8"/>
  <c r="G215" i="8"/>
  <c r="G214" i="8"/>
  <c r="G213" i="8"/>
  <c r="G212" i="8"/>
  <c r="E213" i="8"/>
  <c r="Y44" i="42" s="1"/>
  <c r="C211" i="8"/>
  <c r="G102" i="17"/>
  <c r="G101" i="17"/>
  <c r="G100" i="17"/>
  <c r="G99" i="17"/>
  <c r="G98" i="17"/>
  <c r="G97" i="17"/>
  <c r="G96" i="17"/>
  <c r="G95" i="17"/>
  <c r="G94" i="17"/>
  <c r="G93" i="17"/>
  <c r="G92" i="17"/>
  <c r="G91" i="17"/>
  <c r="E92" i="17"/>
  <c r="X44" i="42" s="1"/>
  <c r="C90" i="17"/>
  <c r="G90" i="10"/>
  <c r="G89" i="10"/>
  <c r="G88" i="10"/>
  <c r="G87" i="10"/>
  <c r="G86" i="10"/>
  <c r="G85" i="10"/>
  <c r="G84" i="10"/>
  <c r="G83" i="10"/>
  <c r="G82" i="10"/>
  <c r="G81" i="10"/>
  <c r="G80" i="10"/>
  <c r="G79" i="10"/>
  <c r="E80" i="10"/>
  <c r="AA44" i="42" s="1"/>
  <c r="E121" i="15"/>
  <c r="Q44" i="42" s="1"/>
  <c r="C78" i="10"/>
  <c r="G185" i="13"/>
  <c r="G184" i="13"/>
  <c r="G183" i="13"/>
  <c r="G182" i="13"/>
  <c r="G181" i="13"/>
  <c r="G180" i="13"/>
  <c r="G179" i="13"/>
  <c r="G178" i="13"/>
  <c r="G177" i="13"/>
  <c r="G176" i="13"/>
  <c r="G175" i="13"/>
  <c r="G174" i="13"/>
  <c r="E175" i="13"/>
  <c r="W44" i="42" s="1"/>
  <c r="C173" i="13"/>
  <c r="G161" i="1"/>
  <c r="G160" i="1"/>
  <c r="G159" i="1"/>
  <c r="G158" i="1"/>
  <c r="G157" i="1"/>
  <c r="G156" i="1"/>
  <c r="G155" i="1"/>
  <c r="G154" i="1"/>
  <c r="G153" i="1"/>
  <c r="G152" i="1"/>
  <c r="G151" i="1"/>
  <c r="G150" i="1"/>
  <c r="E151" i="1"/>
  <c r="V44" i="42" s="1"/>
  <c r="C149" i="1"/>
  <c r="G168" i="11"/>
  <c r="G167" i="11"/>
  <c r="G166" i="11"/>
  <c r="G165" i="11"/>
  <c r="G164" i="11"/>
  <c r="G163" i="11"/>
  <c r="G162" i="11"/>
  <c r="G161" i="11"/>
  <c r="G160" i="11"/>
  <c r="G159" i="11"/>
  <c r="G158" i="11"/>
  <c r="G157" i="11"/>
  <c r="E158" i="11"/>
  <c r="T44" i="42" s="1"/>
  <c r="C156" i="11"/>
  <c r="AL1237" i="36" l="1"/>
  <c r="T27" i="38" s="1"/>
  <c r="AW29" i="40" s="1"/>
  <c r="E211" i="8"/>
  <c r="I225" i="8" s="1"/>
  <c r="J16" i="42" s="1"/>
  <c r="J35" i="42" s="1"/>
  <c r="I48" i="42" s="1"/>
  <c r="E90" i="17"/>
  <c r="I90" i="17" s="1"/>
  <c r="I2" i="42" s="1"/>
  <c r="I21" i="42" s="1"/>
  <c r="E149" i="1"/>
  <c r="I149" i="1" s="1"/>
  <c r="G2" i="42" s="1"/>
  <c r="G21" i="42" s="1"/>
  <c r="E156" i="11"/>
  <c r="I168" i="11" s="1"/>
  <c r="E14" i="42" s="1"/>
  <c r="AL689" i="36"/>
  <c r="T23" i="38" s="1"/>
  <c r="AW17" i="40" s="1"/>
  <c r="I91" i="17"/>
  <c r="I3" i="42" s="1"/>
  <c r="X1237" i="36"/>
  <c r="M27" i="38" s="1"/>
  <c r="AB29" i="40" s="1"/>
  <c r="AH1237" i="36"/>
  <c r="R27" i="38" s="1"/>
  <c r="AQ29" i="40" s="1"/>
  <c r="AD1237" i="36"/>
  <c r="P27" i="38" s="1"/>
  <c r="AK29" i="40" s="1"/>
  <c r="L1237" i="36"/>
  <c r="G27" i="38" s="1"/>
  <c r="J29" i="40" s="1"/>
  <c r="AZ120" i="36"/>
  <c r="AA20" i="38" s="1"/>
  <c r="BR8" i="40" s="1"/>
  <c r="AJ120" i="36"/>
  <c r="S20" i="38" s="1"/>
  <c r="AT8" i="40" s="1"/>
  <c r="G171" i="11"/>
  <c r="AL1460" i="36"/>
  <c r="T29" i="38" s="1"/>
  <c r="AW35" i="40" s="1"/>
  <c r="AN1460" i="36"/>
  <c r="U29" i="38" s="1"/>
  <c r="AZ35" i="40" s="1"/>
  <c r="P1460" i="36"/>
  <c r="I29" i="38" s="1"/>
  <c r="P35" i="40" s="1"/>
  <c r="AJ3" i="36"/>
  <c r="S19" i="38" s="1"/>
  <c r="AT5" i="40" s="1"/>
  <c r="AL995" i="36"/>
  <c r="T25" i="38" s="1"/>
  <c r="AW23" i="40" s="1"/>
  <c r="V995" i="36"/>
  <c r="L25" i="38" s="1"/>
  <c r="Y23" i="40" s="1"/>
  <c r="H1237" i="36"/>
  <c r="E27" i="38" s="1"/>
  <c r="D29" i="40" s="1"/>
  <c r="N1149" i="36"/>
  <c r="H26" i="38" s="1"/>
  <c r="M26" i="40" s="1"/>
  <c r="AR1588" i="36"/>
  <c r="W30" i="38" s="1"/>
  <c r="BF38" i="40" s="1"/>
  <c r="AX1588" i="36"/>
  <c r="Z30" i="38" s="1"/>
  <c r="BO38" i="40" s="1"/>
  <c r="AJ1313" i="36"/>
  <c r="S28" i="38" s="1"/>
  <c r="AT32" i="40" s="1"/>
  <c r="AX1313" i="36"/>
  <c r="Z28" i="38" s="1"/>
  <c r="BO32" i="40" s="1"/>
  <c r="H995" i="36"/>
  <c r="E25" i="38" s="1"/>
  <c r="D23" i="40" s="1"/>
  <c r="AH995" i="36"/>
  <c r="R25" i="38" s="1"/>
  <c r="AQ23" i="40" s="1"/>
  <c r="N1460" i="36"/>
  <c r="H29" i="38" s="1"/>
  <c r="M35" i="40" s="1"/>
  <c r="AD1149" i="36"/>
  <c r="P26" i="38" s="1"/>
  <c r="AK26" i="40" s="1"/>
  <c r="AR995" i="36"/>
  <c r="W25" i="38" s="1"/>
  <c r="BF23" i="40" s="1"/>
  <c r="V843" i="36"/>
  <c r="L24" i="38" s="1"/>
  <c r="Y20" i="40" s="1"/>
  <c r="R843" i="36"/>
  <c r="J24" i="38" s="1"/>
  <c r="S20" i="40" s="1"/>
  <c r="AZ1149" i="36"/>
  <c r="AA26" i="38" s="1"/>
  <c r="BR26" i="40" s="1"/>
  <c r="AN1237" i="36"/>
  <c r="U27" i="38" s="1"/>
  <c r="AZ29" i="40" s="1"/>
  <c r="X843" i="36"/>
  <c r="M24" i="38" s="1"/>
  <c r="AB20" i="40" s="1"/>
  <c r="AF689" i="36"/>
  <c r="Q23" i="38" s="1"/>
  <c r="AN17" i="40" s="1"/>
  <c r="J843" i="36"/>
  <c r="F24" i="38" s="1"/>
  <c r="G20" i="40" s="1"/>
  <c r="AN689" i="36"/>
  <c r="U23" i="38" s="1"/>
  <c r="AZ17" i="40" s="1"/>
  <c r="T843" i="36"/>
  <c r="K24" i="38" s="1"/>
  <c r="V20" i="40" s="1"/>
  <c r="AB120" i="36"/>
  <c r="O20" i="38" s="1"/>
  <c r="AH8" i="40" s="1"/>
  <c r="AD279" i="36"/>
  <c r="P21" i="38" s="1"/>
  <c r="AK11" i="40" s="1"/>
  <c r="AT1588" i="36"/>
  <c r="X30" i="38" s="1"/>
  <c r="BI38" i="40" s="1"/>
  <c r="AT1460" i="36"/>
  <c r="X29" i="38" s="1"/>
  <c r="BI35" i="40" s="1"/>
  <c r="AT1237" i="36"/>
  <c r="X27" i="38" s="1"/>
  <c r="BI29" i="40" s="1"/>
  <c r="V1460" i="36"/>
  <c r="L29" i="38" s="1"/>
  <c r="Y35" i="40" s="1"/>
  <c r="AN1149" i="36"/>
  <c r="U26" i="38" s="1"/>
  <c r="AZ26" i="40" s="1"/>
  <c r="N995" i="36"/>
  <c r="H25" i="38" s="1"/>
  <c r="M23" i="40" s="1"/>
  <c r="AJ1460" i="36"/>
  <c r="S29" i="38" s="1"/>
  <c r="AT35" i="40" s="1"/>
  <c r="AZ1237" i="36"/>
  <c r="AA27" i="38" s="1"/>
  <c r="BR29" i="40" s="1"/>
  <c r="X689" i="36"/>
  <c r="M23" i="38" s="1"/>
  <c r="AB17" i="40" s="1"/>
  <c r="N843" i="36"/>
  <c r="H24" i="38" s="1"/>
  <c r="M20" i="40" s="1"/>
  <c r="N689" i="36"/>
  <c r="H23" i="38" s="1"/>
  <c r="M17" i="40" s="1"/>
  <c r="J279" i="36"/>
  <c r="F21" i="38" s="1"/>
  <c r="G11" i="40" s="1"/>
  <c r="X279" i="36"/>
  <c r="M21" i="38" s="1"/>
  <c r="AB11" i="40" s="1"/>
  <c r="AX120" i="36"/>
  <c r="Z20" i="38" s="1"/>
  <c r="BO8" i="40" s="1"/>
  <c r="AH1460" i="36"/>
  <c r="R29" i="38" s="1"/>
  <c r="AQ35" i="40" s="1"/>
  <c r="R1460" i="36"/>
  <c r="J29" i="38" s="1"/>
  <c r="S35" i="40" s="1"/>
  <c r="AN1313" i="36"/>
  <c r="U28" i="38" s="1"/>
  <c r="AZ32" i="40" s="1"/>
  <c r="AF995" i="36"/>
  <c r="Q25" i="38" s="1"/>
  <c r="AN23" i="40" s="1"/>
  <c r="R995" i="36"/>
  <c r="J25" i="38" s="1"/>
  <c r="S23" i="40" s="1"/>
  <c r="AR120" i="36"/>
  <c r="W20" i="38" s="1"/>
  <c r="BF8" i="40" s="1"/>
  <c r="AF1460" i="36"/>
  <c r="Q29" i="38" s="1"/>
  <c r="AN35" i="40" s="1"/>
  <c r="P1237" i="36"/>
  <c r="I27" i="38" s="1"/>
  <c r="P29" i="40" s="1"/>
  <c r="AV843" i="36"/>
  <c r="Y24" i="38" s="1"/>
  <c r="BL20" i="40" s="1"/>
  <c r="P689" i="36"/>
  <c r="I23" i="38" s="1"/>
  <c r="P17" i="40" s="1"/>
  <c r="J995" i="36"/>
  <c r="F25" i="38" s="1"/>
  <c r="G23" i="40" s="1"/>
  <c r="AF843" i="36"/>
  <c r="Q24" i="38" s="1"/>
  <c r="AN20" i="40" s="1"/>
  <c r="Z3" i="36"/>
  <c r="N19" i="38" s="1"/>
  <c r="AE5" i="40" s="1"/>
  <c r="AZ1460" i="36"/>
  <c r="AA29" i="38" s="1"/>
  <c r="BR35" i="40" s="1"/>
  <c r="H1313" i="36"/>
  <c r="E28" i="38" s="1"/>
  <c r="D32" i="40" s="1"/>
  <c r="AX1460" i="36"/>
  <c r="Z29" i="38" s="1"/>
  <c r="BO35" i="40" s="1"/>
  <c r="AZ1588" i="36"/>
  <c r="AA30" i="38" s="1"/>
  <c r="BR38" i="40" s="1"/>
  <c r="R1588" i="36"/>
  <c r="J30" i="38" s="1"/>
  <c r="S38" i="40" s="1"/>
  <c r="Z1588" i="36"/>
  <c r="N30" i="38" s="1"/>
  <c r="AE38" i="40" s="1"/>
  <c r="AT1313" i="36"/>
  <c r="X28" i="38" s="1"/>
  <c r="BI32" i="40" s="1"/>
  <c r="AH843" i="36"/>
  <c r="R24" i="38" s="1"/>
  <c r="AQ20" i="40" s="1"/>
  <c r="T1313" i="36"/>
  <c r="K28" i="38" s="1"/>
  <c r="V32" i="40" s="1"/>
  <c r="AP1313" i="36"/>
  <c r="V28" i="38" s="1"/>
  <c r="BC32" i="40" s="1"/>
  <c r="AB995" i="36"/>
  <c r="O25" i="38" s="1"/>
  <c r="AH23" i="40" s="1"/>
  <c r="V1149" i="36"/>
  <c r="L26" i="38" s="1"/>
  <c r="Y26" i="40" s="1"/>
  <c r="L1149" i="36"/>
  <c r="G26" i="38" s="1"/>
  <c r="J26" i="40" s="1"/>
  <c r="X1149" i="36"/>
  <c r="M26" i="38" s="1"/>
  <c r="AB26" i="40" s="1"/>
  <c r="AJ1149" i="36"/>
  <c r="S26" i="38" s="1"/>
  <c r="AT26" i="40" s="1"/>
  <c r="AX995" i="36"/>
  <c r="Z25" i="38" s="1"/>
  <c r="BO23" i="40" s="1"/>
  <c r="AT689" i="36"/>
  <c r="X23" i="38" s="1"/>
  <c r="BI17" i="40" s="1"/>
  <c r="R120" i="36"/>
  <c r="J20" i="38" s="1"/>
  <c r="S8" i="40" s="1"/>
  <c r="AR279" i="36"/>
  <c r="W21" i="38" s="1"/>
  <c r="BF11" i="40" s="1"/>
  <c r="AH480" i="36"/>
  <c r="R22" i="38" s="1"/>
  <c r="AQ14" i="40" s="1"/>
  <c r="AP1588" i="36"/>
  <c r="V30" i="38" s="1"/>
  <c r="BC38" i="40" s="1"/>
  <c r="AX1237" i="36"/>
  <c r="Z27" i="38" s="1"/>
  <c r="BO29" i="40" s="1"/>
  <c r="J1460" i="36"/>
  <c r="F29" i="38" s="1"/>
  <c r="G35" i="40" s="1"/>
  <c r="AP1460" i="36"/>
  <c r="V29" i="38" s="1"/>
  <c r="BC35" i="40" s="1"/>
  <c r="AR1460" i="36"/>
  <c r="W29" i="38" s="1"/>
  <c r="BF35" i="40" s="1"/>
  <c r="X1313" i="36"/>
  <c r="M28" i="38" s="1"/>
  <c r="AB32" i="40" s="1"/>
  <c r="P1313" i="36"/>
  <c r="I28" i="38" s="1"/>
  <c r="P32" i="40" s="1"/>
  <c r="AP843" i="36"/>
  <c r="V24" i="38" s="1"/>
  <c r="BC20" i="40" s="1"/>
  <c r="AN843" i="36"/>
  <c r="U24" i="38" s="1"/>
  <c r="AZ20" i="40" s="1"/>
  <c r="AJ843" i="36"/>
  <c r="S24" i="38" s="1"/>
  <c r="AT20" i="40" s="1"/>
  <c r="AT480" i="36"/>
  <c r="X22" i="38" s="1"/>
  <c r="BI14" i="40" s="1"/>
  <c r="AF120" i="36"/>
  <c r="Q20" i="38" s="1"/>
  <c r="AN8" i="40" s="1"/>
  <c r="AT120" i="36"/>
  <c r="X20" i="38" s="1"/>
  <c r="BI8" i="40" s="1"/>
  <c r="AH1588" i="36"/>
  <c r="R30" i="38" s="1"/>
  <c r="AQ38" i="40" s="1"/>
  <c r="AZ1313" i="36"/>
  <c r="AA28" i="38" s="1"/>
  <c r="BR32" i="40" s="1"/>
  <c r="L995" i="36"/>
  <c r="G25" i="38" s="1"/>
  <c r="J23" i="40" s="1"/>
  <c r="P995" i="36"/>
  <c r="I25" i="38" s="1"/>
  <c r="P23" i="40" s="1"/>
  <c r="AL3" i="36"/>
  <c r="T19" i="38" s="1"/>
  <c r="AW5" i="40" s="1"/>
  <c r="AL120" i="36"/>
  <c r="T20" i="38" s="1"/>
  <c r="AW8" i="40" s="1"/>
  <c r="AL1588" i="36"/>
  <c r="T30" i="38" s="1"/>
  <c r="AW38" i="40" s="1"/>
  <c r="AR1313" i="36"/>
  <c r="W28" i="38" s="1"/>
  <c r="BF32" i="40" s="1"/>
  <c r="N120" i="36"/>
  <c r="H20" i="38" s="1"/>
  <c r="M8" i="40" s="1"/>
  <c r="Z1313" i="36"/>
  <c r="N28" i="38" s="1"/>
  <c r="AE32" i="40" s="1"/>
  <c r="AD995" i="36"/>
  <c r="P25" i="38" s="1"/>
  <c r="AK23" i="40" s="1"/>
  <c r="T1149" i="36"/>
  <c r="K26" i="38" s="1"/>
  <c r="V26" i="40" s="1"/>
  <c r="BB689" i="36"/>
  <c r="BB995" i="36"/>
  <c r="V480" i="36"/>
  <c r="L22" i="38" s="1"/>
  <c r="Y14" i="40" s="1"/>
  <c r="X1460" i="36"/>
  <c r="M29" i="38" s="1"/>
  <c r="AB35" i="40" s="1"/>
  <c r="AB1588" i="36"/>
  <c r="O30" i="38" s="1"/>
  <c r="AH38" i="40" s="1"/>
  <c r="X1588" i="36"/>
  <c r="M30" i="38" s="1"/>
  <c r="AB38" i="40" s="1"/>
  <c r="AH1313" i="36"/>
  <c r="R28" i="38" s="1"/>
  <c r="AQ32" i="40" s="1"/>
  <c r="AV995" i="36"/>
  <c r="Y25" i="38" s="1"/>
  <c r="BL23" i="40" s="1"/>
  <c r="T1460" i="36"/>
  <c r="K29" i="38" s="1"/>
  <c r="V35" i="40" s="1"/>
  <c r="H1460" i="36"/>
  <c r="E29" i="38" s="1"/>
  <c r="D35" i="40" s="1"/>
  <c r="T1237" i="36"/>
  <c r="K27" i="38" s="1"/>
  <c r="V29" i="40" s="1"/>
  <c r="Z1237" i="36"/>
  <c r="N27" i="38" s="1"/>
  <c r="AE29" i="40" s="1"/>
  <c r="Z843" i="36"/>
  <c r="N24" i="38" s="1"/>
  <c r="AE20" i="40" s="1"/>
  <c r="AV689" i="36"/>
  <c r="Y23" i="38" s="1"/>
  <c r="BL17" i="40" s="1"/>
  <c r="AN995" i="36"/>
  <c r="U25" i="38" s="1"/>
  <c r="AZ23" i="40" s="1"/>
  <c r="AZ843" i="36"/>
  <c r="AA24" i="38" s="1"/>
  <c r="BR20" i="40" s="1"/>
  <c r="AP3" i="36"/>
  <c r="V19" i="38" s="1"/>
  <c r="BC5" i="40" s="1"/>
  <c r="AV120" i="36"/>
  <c r="Y20" i="38" s="1"/>
  <c r="BL8" i="40" s="1"/>
  <c r="P120" i="36"/>
  <c r="I20" i="38" s="1"/>
  <c r="P8" i="40" s="1"/>
  <c r="J1588" i="36"/>
  <c r="F30" i="38" s="1"/>
  <c r="G38" i="40" s="1"/>
  <c r="AJ1588" i="36"/>
  <c r="S30" i="38" s="1"/>
  <c r="AT38" i="40" s="1"/>
  <c r="N1588" i="36"/>
  <c r="H30" i="38" s="1"/>
  <c r="M38" i="40" s="1"/>
  <c r="L1460" i="36"/>
  <c r="G29" i="38" s="1"/>
  <c r="J35" i="40" s="1"/>
  <c r="AB1313" i="36"/>
  <c r="O28" i="38" s="1"/>
  <c r="AH32" i="40" s="1"/>
  <c r="AX843" i="36"/>
  <c r="Z24" i="38" s="1"/>
  <c r="BO20" i="40" s="1"/>
  <c r="X3" i="36"/>
  <c r="M19" i="38" s="1"/>
  <c r="AB5" i="40" s="1"/>
  <c r="AB3" i="36"/>
  <c r="O19" i="38" s="1"/>
  <c r="AH5" i="40" s="1"/>
  <c r="P1588" i="36"/>
  <c r="I30" i="38" s="1"/>
  <c r="P38" i="40" s="1"/>
  <c r="V1313" i="36"/>
  <c r="L28" i="38" s="1"/>
  <c r="Y32" i="40" s="1"/>
  <c r="L120" i="36"/>
  <c r="G20" i="38" s="1"/>
  <c r="J8" i="40" s="1"/>
  <c r="V120" i="36"/>
  <c r="L20" i="38" s="1"/>
  <c r="Y8" i="40" s="1"/>
  <c r="H3" i="36"/>
  <c r="E19" i="38" s="1"/>
  <c r="D5" i="40" s="1"/>
  <c r="N1313" i="36"/>
  <c r="H28" i="38" s="1"/>
  <c r="M32" i="40" s="1"/>
  <c r="AB1460" i="36"/>
  <c r="O29" i="38" s="1"/>
  <c r="AH35" i="40" s="1"/>
  <c r="AD1313" i="36"/>
  <c r="P28" i="38" s="1"/>
  <c r="AK32" i="40" s="1"/>
  <c r="J1237" i="36"/>
  <c r="F27" i="38" s="1"/>
  <c r="G29" i="40" s="1"/>
  <c r="L843" i="36"/>
  <c r="G24" i="38" s="1"/>
  <c r="J20" i="40" s="1"/>
  <c r="AD843" i="36"/>
  <c r="P24" i="38" s="1"/>
  <c r="AK20" i="40" s="1"/>
  <c r="BB279" i="36"/>
  <c r="P3" i="36"/>
  <c r="I19" i="38" s="1"/>
  <c r="P5" i="40" s="1"/>
  <c r="AD1588" i="36"/>
  <c r="P30" i="38" s="1"/>
  <c r="AK38" i="40" s="1"/>
  <c r="T1588" i="36"/>
  <c r="K30" i="38" s="1"/>
  <c r="V38" i="40" s="1"/>
  <c r="AV1460" i="36"/>
  <c r="Y29" i="38" s="1"/>
  <c r="BL35" i="40" s="1"/>
  <c r="AN1588" i="36"/>
  <c r="U30" i="38" s="1"/>
  <c r="AZ38" i="40" s="1"/>
  <c r="AB1237" i="36"/>
  <c r="O27" i="38" s="1"/>
  <c r="AH29" i="40" s="1"/>
  <c r="X995" i="36"/>
  <c r="M25" i="38" s="1"/>
  <c r="AB23" i="40" s="1"/>
  <c r="Z1460" i="36"/>
  <c r="N29" i="38" s="1"/>
  <c r="AE35" i="40" s="1"/>
  <c r="AD1460" i="36"/>
  <c r="P29" i="38" s="1"/>
  <c r="AK35" i="40" s="1"/>
  <c r="AT1149" i="36"/>
  <c r="X26" i="38" s="1"/>
  <c r="BI26" i="40" s="1"/>
  <c r="AJ1237" i="36"/>
  <c r="S27" i="38" s="1"/>
  <c r="AT29" i="40" s="1"/>
  <c r="AP1237" i="36"/>
  <c r="V27" i="38" s="1"/>
  <c r="BC29" i="40" s="1"/>
  <c r="H1149" i="36"/>
  <c r="E26" i="38" s="1"/>
  <c r="D26" i="40" s="1"/>
  <c r="H843" i="36"/>
  <c r="E24" i="38" s="1"/>
  <c r="D20" i="40" s="1"/>
  <c r="AT843" i="36"/>
  <c r="X24" i="38" s="1"/>
  <c r="BI20" i="40" s="1"/>
  <c r="AB843" i="36"/>
  <c r="O24" i="38" s="1"/>
  <c r="AH20" i="40" s="1"/>
  <c r="AD689" i="36"/>
  <c r="P23" i="38" s="1"/>
  <c r="AK17" i="40" s="1"/>
  <c r="AH120" i="36"/>
  <c r="R20" i="38" s="1"/>
  <c r="AQ8" i="40" s="1"/>
  <c r="AD120" i="36"/>
  <c r="P20" i="38" s="1"/>
  <c r="AK8" i="40" s="1"/>
  <c r="P279" i="36"/>
  <c r="I21" i="38" s="1"/>
  <c r="P11" i="40" s="1"/>
  <c r="L1588" i="36"/>
  <c r="G30" i="38" s="1"/>
  <c r="J38" i="40" s="1"/>
  <c r="AV1588" i="36"/>
  <c r="Y30" i="38" s="1"/>
  <c r="BL38" i="40" s="1"/>
  <c r="J1313" i="36"/>
  <c r="F28" i="38" s="1"/>
  <c r="G32" i="40" s="1"/>
  <c r="V1237" i="36"/>
  <c r="L27" i="38" s="1"/>
  <c r="Y29" i="40" s="1"/>
  <c r="N1237" i="36"/>
  <c r="H27" i="38" s="1"/>
  <c r="M29" i="40" s="1"/>
  <c r="AL843" i="36"/>
  <c r="T24" i="38" s="1"/>
  <c r="AW20" i="40" s="1"/>
  <c r="AT995" i="36"/>
  <c r="X25" i="38" s="1"/>
  <c r="BI23" i="40" s="1"/>
  <c r="H689" i="36"/>
  <c r="E23" i="38" s="1"/>
  <c r="D17" i="40" s="1"/>
  <c r="H1588" i="36"/>
  <c r="E30" i="38" s="1"/>
  <c r="D38" i="40" s="1"/>
  <c r="R1237" i="36"/>
  <c r="J27" i="38" s="1"/>
  <c r="S29" i="40" s="1"/>
  <c r="AV1313" i="36"/>
  <c r="Y28" i="38" s="1"/>
  <c r="BL32" i="40" s="1"/>
  <c r="AL480" i="36"/>
  <c r="T22" i="38" s="1"/>
  <c r="AW14" i="40" s="1"/>
  <c r="T120" i="36"/>
  <c r="K20" i="38" s="1"/>
  <c r="V8" i="40" s="1"/>
  <c r="AN120" i="36"/>
  <c r="U20" i="38" s="1"/>
  <c r="AZ8" i="40" s="1"/>
  <c r="V3" i="36"/>
  <c r="L19" i="38" s="1"/>
  <c r="Y5" i="40" s="1"/>
  <c r="BC1237" i="36"/>
  <c r="BC1460" i="36"/>
  <c r="BC1588" i="36"/>
  <c r="BC843" i="36"/>
  <c r="P1149" i="36"/>
  <c r="I26" i="38" s="1"/>
  <c r="P26" i="40" s="1"/>
  <c r="AZ995" i="36"/>
  <c r="AA25" i="38" s="1"/>
  <c r="BR23" i="40" s="1"/>
  <c r="BB480" i="36"/>
  <c r="AZ3" i="36"/>
  <c r="AA19" i="38" s="1"/>
  <c r="AT3" i="36"/>
  <c r="X19" i="38" s="1"/>
  <c r="AX1149" i="36"/>
  <c r="Z26" i="38" s="1"/>
  <c r="BO26" i="40" s="1"/>
  <c r="AP995" i="36"/>
  <c r="V25" i="38" s="1"/>
  <c r="BC23" i="40" s="1"/>
  <c r="AH689" i="36"/>
  <c r="R23" i="38" s="1"/>
  <c r="AQ17" i="40" s="1"/>
  <c r="Z120" i="36"/>
  <c r="N20" i="38" s="1"/>
  <c r="AE8" i="40" s="1"/>
  <c r="V1588" i="36"/>
  <c r="L30" i="38" s="1"/>
  <c r="Y38" i="40" s="1"/>
  <c r="AV1149" i="36"/>
  <c r="Y26" i="38" s="1"/>
  <c r="BL26" i="40" s="1"/>
  <c r="G72" i="37"/>
  <c r="L8" i="41" s="1"/>
  <c r="F84" i="37"/>
  <c r="G84" i="37" s="1"/>
  <c r="BB1149" i="36"/>
  <c r="AR843" i="36"/>
  <c r="W24" i="38" s="1"/>
  <c r="BF20" i="40" s="1"/>
  <c r="AV480" i="36"/>
  <c r="Y22" i="38" s="1"/>
  <c r="BL14" i="40" s="1"/>
  <c r="AZ480" i="36"/>
  <c r="AA22" i="38" s="1"/>
  <c r="BR14" i="40" s="1"/>
  <c r="AN480" i="36"/>
  <c r="U22" i="38" s="1"/>
  <c r="AZ14" i="40" s="1"/>
  <c r="AR480" i="36"/>
  <c r="W22" i="38" s="1"/>
  <c r="BF14" i="40" s="1"/>
  <c r="BC480" i="36"/>
  <c r="J689" i="36"/>
  <c r="F23" i="38" s="1"/>
  <c r="G17" i="40" s="1"/>
  <c r="H279" i="36"/>
  <c r="E21" i="38" s="1"/>
  <c r="D11" i="40" s="1"/>
  <c r="E15" i="38"/>
  <c r="BB1460" i="36"/>
  <c r="AF1588" i="36"/>
  <c r="Q30" i="38" s="1"/>
  <c r="AN38" i="40" s="1"/>
  <c r="AF1149" i="36"/>
  <c r="Q26" i="38" s="1"/>
  <c r="AN26" i="40" s="1"/>
  <c r="AL1149" i="36"/>
  <c r="T26" i="38" s="1"/>
  <c r="AW26" i="40" s="1"/>
  <c r="AB1149" i="36"/>
  <c r="O26" i="38" s="1"/>
  <c r="AH26" i="40" s="1"/>
  <c r="P843" i="36"/>
  <c r="I24" i="38" s="1"/>
  <c r="P20" i="40" s="1"/>
  <c r="BC995" i="36"/>
  <c r="F68" i="37"/>
  <c r="G68" i="37" s="1"/>
  <c r="G59" i="37"/>
  <c r="J8" i="41" s="1"/>
  <c r="AJ279" i="36"/>
  <c r="S21" i="38" s="1"/>
  <c r="AT11" i="40" s="1"/>
  <c r="BC120" i="36"/>
  <c r="D31" i="38"/>
  <c r="BB3" i="36"/>
  <c r="G3" i="38" s="1"/>
  <c r="AT279" i="36"/>
  <c r="X21" i="38" s="1"/>
  <c r="BI11" i="40" s="1"/>
  <c r="R279" i="36"/>
  <c r="J21" i="38" s="1"/>
  <c r="S11" i="40" s="1"/>
  <c r="AX279" i="36"/>
  <c r="Z21" i="38" s="1"/>
  <c r="BO11" i="40" s="1"/>
  <c r="AN3" i="36"/>
  <c r="U19" i="38" s="1"/>
  <c r="F150" i="37"/>
  <c r="G150" i="37" s="1"/>
  <c r="G139" i="37"/>
  <c r="V8" i="41" s="1"/>
  <c r="L3" i="36"/>
  <c r="G19" i="38" s="1"/>
  <c r="AH1149" i="36"/>
  <c r="R26" i="38" s="1"/>
  <c r="AQ26" i="40" s="1"/>
  <c r="BC279" i="36"/>
  <c r="BB1588" i="36"/>
  <c r="L1313" i="36"/>
  <c r="G28" i="38" s="1"/>
  <c r="J32" i="40" s="1"/>
  <c r="Z995" i="36"/>
  <c r="N25" i="38" s="1"/>
  <c r="AE23" i="40" s="1"/>
  <c r="AF1313" i="36"/>
  <c r="Q28" i="38" s="1"/>
  <c r="AN32" i="40" s="1"/>
  <c r="BC689" i="36"/>
  <c r="AX689" i="36"/>
  <c r="Z23" i="38" s="1"/>
  <c r="BO17" i="40" s="1"/>
  <c r="Z480" i="36"/>
  <c r="N22" i="38" s="1"/>
  <c r="AE14" i="40" s="1"/>
  <c r="J480" i="36"/>
  <c r="F22" i="38" s="1"/>
  <c r="G14" i="40" s="1"/>
  <c r="N480" i="36"/>
  <c r="H22" i="38" s="1"/>
  <c r="M14" i="40" s="1"/>
  <c r="AP480" i="36"/>
  <c r="V22" i="38" s="1"/>
  <c r="BC14" i="40" s="1"/>
  <c r="AX480" i="36"/>
  <c r="Z22" i="38" s="1"/>
  <c r="BO14" i="40" s="1"/>
  <c r="L689" i="36"/>
  <c r="G23" i="38" s="1"/>
  <c r="J17" i="40" s="1"/>
  <c r="T689" i="36"/>
  <c r="K23" i="38" s="1"/>
  <c r="V17" i="40" s="1"/>
  <c r="Z689" i="36"/>
  <c r="N23" i="38" s="1"/>
  <c r="AE17" i="40" s="1"/>
  <c r="AZ279" i="36"/>
  <c r="AA21" i="38" s="1"/>
  <c r="BR11" i="40" s="1"/>
  <c r="J1149" i="36"/>
  <c r="F26" i="38" s="1"/>
  <c r="G26" i="40" s="1"/>
  <c r="BB1313" i="36"/>
  <c r="BC1313" i="36"/>
  <c r="AF1237" i="36"/>
  <c r="Q27" i="38" s="1"/>
  <c r="AN29" i="40" s="1"/>
  <c r="G106" i="37"/>
  <c r="P14" i="41" s="1"/>
  <c r="F110" i="37"/>
  <c r="G110" i="37" s="1"/>
  <c r="BB843" i="36"/>
  <c r="V689" i="36"/>
  <c r="L23" i="38" s="1"/>
  <c r="Y17" i="40" s="1"/>
  <c r="X120" i="36"/>
  <c r="M20" i="38" s="1"/>
  <c r="AB8" i="40" s="1"/>
  <c r="F55" i="37"/>
  <c r="G55" i="37" s="1"/>
  <c r="G44" i="37"/>
  <c r="H8" i="41" s="1"/>
  <c r="L279" i="36"/>
  <c r="G21" i="38" s="1"/>
  <c r="J11" i="40" s="1"/>
  <c r="V279" i="36"/>
  <c r="L21" i="38" s="1"/>
  <c r="Y11" i="40" s="1"/>
  <c r="AV3" i="36"/>
  <c r="Y19" i="38" s="1"/>
  <c r="BB120" i="36"/>
  <c r="J3" i="36"/>
  <c r="F19" i="38" s="1"/>
  <c r="AN279" i="36"/>
  <c r="U21" i="38" s="1"/>
  <c r="AZ11" i="40" s="1"/>
  <c r="AF279" i="36"/>
  <c r="Q21" i="38" s="1"/>
  <c r="AN11" i="40" s="1"/>
  <c r="AF3" i="36"/>
  <c r="Q19" i="38" s="1"/>
  <c r="R689" i="36"/>
  <c r="J23" i="38" s="1"/>
  <c r="S17" i="40" s="1"/>
  <c r="T3" i="36"/>
  <c r="K19" i="38" s="1"/>
  <c r="N3" i="36"/>
  <c r="H19" i="38" s="1"/>
  <c r="AP1149" i="36"/>
  <c r="V26" i="38" s="1"/>
  <c r="BC26" i="40" s="1"/>
  <c r="R1149" i="36"/>
  <c r="J26" i="38" s="1"/>
  <c r="S26" i="40" s="1"/>
  <c r="AR1237" i="36"/>
  <c r="W27" i="38" s="1"/>
  <c r="BF29" i="40" s="1"/>
  <c r="BB1237" i="36"/>
  <c r="BD1237" i="36" s="1"/>
  <c r="AV1237" i="36"/>
  <c r="Y27" i="38" s="1"/>
  <c r="BL29" i="40" s="1"/>
  <c r="AL1313" i="36"/>
  <c r="T28" i="38" s="1"/>
  <c r="AW32" i="40" s="1"/>
  <c r="P480" i="36"/>
  <c r="I22" i="38" s="1"/>
  <c r="P14" i="40" s="1"/>
  <c r="T480" i="36"/>
  <c r="K22" i="38" s="1"/>
  <c r="V14" i="40" s="1"/>
  <c r="H480" i="36"/>
  <c r="E22" i="38" s="1"/>
  <c r="D14" i="40" s="1"/>
  <c r="L480" i="36"/>
  <c r="G22" i="38" s="1"/>
  <c r="J14" i="40" s="1"/>
  <c r="AD480" i="36"/>
  <c r="P22" i="38" s="1"/>
  <c r="AK14" i="40" s="1"/>
  <c r="AB689" i="36"/>
  <c r="O23" i="38" s="1"/>
  <c r="AH17" i="40" s="1"/>
  <c r="AJ689" i="36"/>
  <c r="S23" i="38" s="1"/>
  <c r="AT17" i="40" s="1"/>
  <c r="AP689" i="36"/>
  <c r="V23" i="38" s="1"/>
  <c r="BC17" i="40" s="1"/>
  <c r="AB279" i="36"/>
  <c r="O21" i="38" s="1"/>
  <c r="AH11" i="40" s="1"/>
  <c r="AL279" i="36"/>
  <c r="T21" i="38" s="1"/>
  <c r="AW11" i="40" s="1"/>
  <c r="R3" i="36"/>
  <c r="J19" i="38" s="1"/>
  <c r="T995" i="36"/>
  <c r="K25" i="38" s="1"/>
  <c r="V23" i="40" s="1"/>
  <c r="J120" i="36"/>
  <c r="F20" i="38" s="1"/>
  <c r="G8" i="40" s="1"/>
  <c r="G19" i="37"/>
  <c r="D8" i="41" s="1"/>
  <c r="F27" i="37"/>
  <c r="G27" i="37" s="1"/>
  <c r="AH3" i="36"/>
  <c r="R19" i="38" s="1"/>
  <c r="Z279" i="36"/>
  <c r="N21" i="38" s="1"/>
  <c r="AE11" i="40" s="1"/>
  <c r="AH279" i="36"/>
  <c r="R21" i="38" s="1"/>
  <c r="AQ11" i="40" s="1"/>
  <c r="AX3" i="36"/>
  <c r="Z19" i="38" s="1"/>
  <c r="BC3" i="36"/>
  <c r="BD3" i="36" s="1"/>
  <c r="AD3" i="36"/>
  <c r="P19" i="38" s="1"/>
  <c r="R1313" i="36"/>
  <c r="J28" i="38" s="1"/>
  <c r="S32" i="40" s="1"/>
  <c r="F121" i="37"/>
  <c r="G121" i="37" s="1"/>
  <c r="G114" i="37"/>
  <c r="R8" i="41" s="1"/>
  <c r="AP120" i="36"/>
  <c r="V20" i="38" s="1"/>
  <c r="BC8" i="40" s="1"/>
  <c r="F40" i="37"/>
  <c r="G40" i="37" s="1"/>
  <c r="G31" i="37"/>
  <c r="F8" i="41" s="1"/>
  <c r="Z1149" i="36"/>
  <c r="N26" i="38" s="1"/>
  <c r="AE26" i="40" s="1"/>
  <c r="AR1149" i="36"/>
  <c r="W26" i="38" s="1"/>
  <c r="BF26" i="40" s="1"/>
  <c r="AJ995" i="36"/>
  <c r="S25" i="38" s="1"/>
  <c r="AT23" i="40" s="1"/>
  <c r="F135" i="37"/>
  <c r="G135" i="37" s="1"/>
  <c r="G125" i="37"/>
  <c r="T8" i="41" s="1"/>
  <c r="AF480" i="36"/>
  <c r="Q22" i="38" s="1"/>
  <c r="AN14" i="40" s="1"/>
  <c r="AJ480" i="36"/>
  <c r="S22" i="38" s="1"/>
  <c r="AT14" i="40" s="1"/>
  <c r="X480" i="36"/>
  <c r="M22" i="38" s="1"/>
  <c r="AB14" i="40" s="1"/>
  <c r="AB480" i="36"/>
  <c r="O22" i="38" s="1"/>
  <c r="AH14" i="40" s="1"/>
  <c r="R480" i="36"/>
  <c r="J22" i="38" s="1"/>
  <c r="S14" i="40" s="1"/>
  <c r="AR689" i="36"/>
  <c r="W23" i="38" s="1"/>
  <c r="BF17" i="40" s="1"/>
  <c r="AZ689" i="36"/>
  <c r="AA23" i="38" s="1"/>
  <c r="BR17" i="40" s="1"/>
  <c r="N279" i="36"/>
  <c r="H21" i="38" s="1"/>
  <c r="M11" i="40" s="1"/>
  <c r="F15" i="37"/>
  <c r="G15" i="37" s="1"/>
  <c r="G5" i="37"/>
  <c r="B8" i="41" s="1"/>
  <c r="AB31" i="38"/>
  <c r="F99" i="37"/>
  <c r="G99" i="37" s="1"/>
  <c r="G88" i="37"/>
  <c r="N8" i="41" s="1"/>
  <c r="H120" i="36"/>
  <c r="E20" i="38" s="1"/>
  <c r="D8" i="40" s="1"/>
  <c r="AP279" i="36"/>
  <c r="V21" i="38" s="1"/>
  <c r="BC11" i="40" s="1"/>
  <c r="D15" i="38"/>
  <c r="AR3" i="36"/>
  <c r="W19" i="38" s="1"/>
  <c r="T279" i="36"/>
  <c r="K21" i="38" s="1"/>
  <c r="V11" i="40" s="1"/>
  <c r="AV279" i="36"/>
  <c r="Y21" i="38" s="1"/>
  <c r="BL11" i="40" s="1"/>
  <c r="BC1149" i="36"/>
  <c r="G171" i="9"/>
  <c r="G169" i="14"/>
  <c r="E154" i="14"/>
  <c r="E156" i="9"/>
  <c r="G226" i="8"/>
  <c r="G105" i="17"/>
  <c r="G93" i="10"/>
  <c r="E78" i="10"/>
  <c r="I82" i="10" s="1"/>
  <c r="L6" i="42" s="1"/>
  <c r="G188" i="13"/>
  <c r="E173" i="13"/>
  <c r="I187" i="13" s="1"/>
  <c r="H16" i="42" s="1"/>
  <c r="H35" i="42" s="1"/>
  <c r="I46" i="42" s="1"/>
  <c r="G164" i="1"/>
  <c r="G215" i="16"/>
  <c r="G214" i="16"/>
  <c r="G213" i="16"/>
  <c r="G212" i="16"/>
  <c r="G211" i="16"/>
  <c r="G210" i="16"/>
  <c r="G209" i="16"/>
  <c r="G208" i="16"/>
  <c r="G207" i="16"/>
  <c r="G206" i="16"/>
  <c r="G205" i="16"/>
  <c r="G204" i="16"/>
  <c r="E205" i="16"/>
  <c r="S44" i="42" s="1"/>
  <c r="C203" i="16"/>
  <c r="G14" i="38" l="1"/>
  <c r="BD1588" i="36"/>
  <c r="G13" i="38"/>
  <c r="BD1460" i="36"/>
  <c r="G12" i="38"/>
  <c r="BD1313" i="36"/>
  <c r="G10" i="38"/>
  <c r="BD1149" i="36"/>
  <c r="G9" i="38"/>
  <c r="BD995" i="36"/>
  <c r="G8" i="38"/>
  <c r="BD843" i="36"/>
  <c r="G7" i="38"/>
  <c r="BD689" i="36"/>
  <c r="G6" i="38"/>
  <c r="BD480" i="36"/>
  <c r="G5" i="38"/>
  <c r="BD279" i="36"/>
  <c r="G4" i="38"/>
  <c r="BD120" i="36"/>
  <c r="V42" i="42"/>
  <c r="V45" i="42" s="1"/>
  <c r="I151" i="1"/>
  <c r="G4" i="42" s="1"/>
  <c r="I22" i="42"/>
  <c r="I219" i="8"/>
  <c r="J10" i="42" s="1"/>
  <c r="I217" i="8"/>
  <c r="J8" i="42" s="1"/>
  <c r="I221" i="8"/>
  <c r="J12" i="42" s="1"/>
  <c r="I211" i="8"/>
  <c r="J2" i="42" s="1"/>
  <c r="J21" i="42" s="1"/>
  <c r="I216" i="8"/>
  <c r="J7" i="42" s="1"/>
  <c r="I162" i="1"/>
  <c r="G15" i="42" s="1"/>
  <c r="G34" i="42" s="1"/>
  <c r="H45" i="42" s="1"/>
  <c r="I158" i="1"/>
  <c r="G11" i="42" s="1"/>
  <c r="I160" i="1"/>
  <c r="G13" i="42" s="1"/>
  <c r="I159" i="1"/>
  <c r="G12" i="42" s="1"/>
  <c r="I154" i="1"/>
  <c r="G7" i="42" s="1"/>
  <c r="I157" i="1"/>
  <c r="G10" i="42" s="1"/>
  <c r="I155" i="1"/>
  <c r="G8" i="42" s="1"/>
  <c r="I150" i="1"/>
  <c r="G3" i="42" s="1"/>
  <c r="G22" i="42" s="1"/>
  <c r="I156" i="1"/>
  <c r="G9" i="42" s="1"/>
  <c r="I153" i="1"/>
  <c r="G6" i="42" s="1"/>
  <c r="I152" i="1"/>
  <c r="G5" i="42" s="1"/>
  <c r="I161" i="1"/>
  <c r="G14" i="42" s="1"/>
  <c r="I218" i="8"/>
  <c r="J9" i="42" s="1"/>
  <c r="I213" i="8"/>
  <c r="J4" i="42" s="1"/>
  <c r="I215" i="8"/>
  <c r="J6" i="42" s="1"/>
  <c r="Y42" i="42"/>
  <c r="Y45" i="42" s="1"/>
  <c r="I220" i="8"/>
  <c r="J11" i="42" s="1"/>
  <c r="I101" i="17"/>
  <c r="I13" i="42" s="1"/>
  <c r="I159" i="11"/>
  <c r="E5" i="42" s="1"/>
  <c r="I165" i="11"/>
  <c r="E11" i="42" s="1"/>
  <c r="I164" i="11"/>
  <c r="E10" i="42" s="1"/>
  <c r="I170" i="11"/>
  <c r="E16" i="42" s="1"/>
  <c r="E35" i="42" s="1"/>
  <c r="I43" i="42" s="1"/>
  <c r="T42" i="42"/>
  <c r="T45" i="42" s="1"/>
  <c r="I166" i="11"/>
  <c r="E12" i="42" s="1"/>
  <c r="I161" i="11"/>
  <c r="E7" i="42" s="1"/>
  <c r="I160" i="11"/>
  <c r="E6" i="42" s="1"/>
  <c r="I167" i="11"/>
  <c r="E13" i="42" s="1"/>
  <c r="I162" i="11"/>
  <c r="E8" i="42" s="1"/>
  <c r="I157" i="11"/>
  <c r="E3" i="42" s="1"/>
  <c r="I169" i="11"/>
  <c r="E15" i="42" s="1"/>
  <c r="E34" i="42" s="1"/>
  <c r="H43" i="42" s="1"/>
  <c r="I156" i="11"/>
  <c r="I163" i="11"/>
  <c r="E9" i="42" s="1"/>
  <c r="I158" i="11"/>
  <c r="E4" i="42" s="1"/>
  <c r="I212" i="8"/>
  <c r="J3" i="42" s="1"/>
  <c r="I214" i="8"/>
  <c r="J5" i="42" s="1"/>
  <c r="I223" i="8"/>
  <c r="J14" i="42" s="1"/>
  <c r="I224" i="8"/>
  <c r="J15" i="42" s="1"/>
  <c r="J34" i="42" s="1"/>
  <c r="H48" i="42" s="1"/>
  <c r="I222" i="8"/>
  <c r="J13" i="42" s="1"/>
  <c r="I92" i="17"/>
  <c r="I4" i="42" s="1"/>
  <c r="X42" i="42"/>
  <c r="X45" i="42" s="1"/>
  <c r="I97" i="17"/>
  <c r="I9" i="42" s="1"/>
  <c r="I93" i="17"/>
  <c r="I5" i="42" s="1"/>
  <c r="I100" i="17"/>
  <c r="I12" i="42" s="1"/>
  <c r="I99" i="17"/>
  <c r="I11" i="42" s="1"/>
  <c r="I102" i="17"/>
  <c r="I14" i="42" s="1"/>
  <c r="I96" i="17"/>
  <c r="I8" i="42" s="1"/>
  <c r="I95" i="17"/>
  <c r="I7" i="42" s="1"/>
  <c r="I104" i="17"/>
  <c r="I16" i="42" s="1"/>
  <c r="I35" i="42" s="1"/>
  <c r="I47" i="42" s="1"/>
  <c r="I94" i="17"/>
  <c r="I6" i="42" s="1"/>
  <c r="I103" i="17"/>
  <c r="I15" i="42" s="1"/>
  <c r="I34" i="42" s="1"/>
  <c r="H47" i="42" s="1"/>
  <c r="I98" i="17"/>
  <c r="I10" i="42" s="1"/>
  <c r="I163" i="1"/>
  <c r="G16" i="42" s="1"/>
  <c r="G35" i="42" s="1"/>
  <c r="I45" i="42" s="1"/>
  <c r="B47" i="42"/>
  <c r="I85" i="10"/>
  <c r="L9" i="42" s="1"/>
  <c r="I87" i="10"/>
  <c r="L11" i="42" s="1"/>
  <c r="I86" i="10"/>
  <c r="L10" i="42" s="1"/>
  <c r="I81" i="10"/>
  <c r="L5" i="42" s="1"/>
  <c r="I83" i="10"/>
  <c r="L7" i="42" s="1"/>
  <c r="I90" i="10"/>
  <c r="L14" i="42" s="1"/>
  <c r="I88" i="10"/>
  <c r="L12" i="42" s="1"/>
  <c r="I79" i="10"/>
  <c r="L3" i="42" s="1"/>
  <c r="I91" i="10"/>
  <c r="L15" i="42" s="1"/>
  <c r="L34" i="42" s="1"/>
  <c r="H50" i="42" s="1"/>
  <c r="AA42" i="42"/>
  <c r="AA45" i="42" s="1"/>
  <c r="I78" i="10"/>
  <c r="L2" i="42" s="1"/>
  <c r="I89" i="10"/>
  <c r="L13" i="42" s="1"/>
  <c r="I80" i="10"/>
  <c r="L4" i="42" s="1"/>
  <c r="I92" i="10"/>
  <c r="L16" i="42" s="1"/>
  <c r="L35" i="42" s="1"/>
  <c r="I50" i="42" s="1"/>
  <c r="I84" i="10"/>
  <c r="L8" i="42" s="1"/>
  <c r="I177" i="13"/>
  <c r="H6" i="42" s="1"/>
  <c r="I181" i="13"/>
  <c r="H10" i="42" s="1"/>
  <c r="I185" i="13"/>
  <c r="H14" i="42" s="1"/>
  <c r="I174" i="13"/>
  <c r="H3" i="42" s="1"/>
  <c r="I178" i="13"/>
  <c r="H7" i="42" s="1"/>
  <c r="I182" i="13"/>
  <c r="H11" i="42" s="1"/>
  <c r="W42" i="42"/>
  <c r="W45" i="42" s="1"/>
  <c r="I175" i="13"/>
  <c r="H4" i="42" s="1"/>
  <c r="I179" i="13"/>
  <c r="H8" i="42" s="1"/>
  <c r="I183" i="13"/>
  <c r="H12" i="42" s="1"/>
  <c r="I176" i="13"/>
  <c r="H5" i="42" s="1"/>
  <c r="I180" i="13"/>
  <c r="H9" i="42" s="1"/>
  <c r="I184" i="13"/>
  <c r="H13" i="42" s="1"/>
  <c r="I173" i="13"/>
  <c r="H2" i="42" s="1"/>
  <c r="I186" i="13"/>
  <c r="H15" i="42" s="1"/>
  <c r="H34" i="42" s="1"/>
  <c r="H46" i="42" s="1"/>
  <c r="B45" i="42"/>
  <c r="G218" i="16"/>
  <c r="I158" i="14"/>
  <c r="M6" i="42" s="1"/>
  <c r="I162" i="14"/>
  <c r="M10" i="42" s="1"/>
  <c r="I166" i="14"/>
  <c r="M14" i="42" s="1"/>
  <c r="I165" i="14"/>
  <c r="M13" i="42" s="1"/>
  <c r="I155" i="14"/>
  <c r="M3" i="42" s="1"/>
  <c r="I159" i="14"/>
  <c r="M7" i="42" s="1"/>
  <c r="I163" i="14"/>
  <c r="M11" i="42" s="1"/>
  <c r="I161" i="14"/>
  <c r="M9" i="42" s="1"/>
  <c r="I156" i="14"/>
  <c r="M4" i="42" s="1"/>
  <c r="I160" i="14"/>
  <c r="M8" i="42" s="1"/>
  <c r="I164" i="14"/>
  <c r="M12" i="42" s="1"/>
  <c r="I157" i="14"/>
  <c r="M5" i="42" s="1"/>
  <c r="AB42" i="42"/>
  <c r="AB45" i="42" s="1"/>
  <c r="I154" i="14"/>
  <c r="M2" i="42" s="1"/>
  <c r="M21" i="42" s="1"/>
  <c r="I167" i="14"/>
  <c r="M15" i="42" s="1"/>
  <c r="M34" i="42" s="1"/>
  <c r="H51" i="42" s="1"/>
  <c r="I168" i="14"/>
  <c r="M16" i="42" s="1"/>
  <c r="M35" i="42" s="1"/>
  <c r="I51" i="42" s="1"/>
  <c r="I160" i="9"/>
  <c r="K6" i="42" s="1"/>
  <c r="I164" i="9"/>
  <c r="K10" i="42" s="1"/>
  <c r="I168" i="9"/>
  <c r="K14" i="42" s="1"/>
  <c r="I157" i="9"/>
  <c r="K3" i="42" s="1"/>
  <c r="I161" i="9"/>
  <c r="K7" i="42" s="1"/>
  <c r="I165" i="9"/>
  <c r="K11" i="42" s="1"/>
  <c r="I158" i="9"/>
  <c r="K4" i="42" s="1"/>
  <c r="I162" i="9"/>
  <c r="K8" i="42" s="1"/>
  <c r="I166" i="9"/>
  <c r="K12" i="42" s="1"/>
  <c r="Z42" i="42"/>
  <c r="I159" i="9"/>
  <c r="K5" i="42" s="1"/>
  <c r="I163" i="9"/>
  <c r="K9" i="42" s="1"/>
  <c r="I167" i="9"/>
  <c r="K13" i="42" s="1"/>
  <c r="I156" i="9"/>
  <c r="K2" i="42" s="1"/>
  <c r="I170" i="9"/>
  <c r="K16" i="42" s="1"/>
  <c r="K35" i="42" s="1"/>
  <c r="I49" i="42" s="1"/>
  <c r="I169" i="9"/>
  <c r="K15" i="42" s="1"/>
  <c r="K34" i="42" s="1"/>
  <c r="H49" i="42" s="1"/>
  <c r="AC23" i="38"/>
  <c r="BU17" i="40" s="1"/>
  <c r="F7" i="38"/>
  <c r="AC25" i="38"/>
  <c r="F9" i="38"/>
  <c r="AC26" i="38"/>
  <c r="F10" i="38"/>
  <c r="AK5" i="40"/>
  <c r="P31" i="38"/>
  <c r="AK41" i="40" s="1"/>
  <c r="R31" i="38"/>
  <c r="AQ41" i="40" s="1"/>
  <c r="AQ5" i="40"/>
  <c r="J31" i="38"/>
  <c r="S41" i="40" s="1"/>
  <c r="S5" i="40"/>
  <c r="G11" i="38"/>
  <c r="F31" i="38"/>
  <c r="G41" i="40" s="1"/>
  <c r="G5" i="40"/>
  <c r="Y31" i="38"/>
  <c r="BL41" i="40" s="1"/>
  <c r="BL5" i="40"/>
  <c r="G31" i="38"/>
  <c r="J41" i="40" s="1"/>
  <c r="J5" i="40"/>
  <c r="AC20" i="38"/>
  <c r="BU8" i="40" s="1"/>
  <c r="F4" i="38"/>
  <c r="O31" i="38"/>
  <c r="AH41" i="40" s="1"/>
  <c r="AC27" i="38"/>
  <c r="BU29" i="40" s="1"/>
  <c r="F11" i="38"/>
  <c r="AC19" i="38"/>
  <c r="F3" i="38"/>
  <c r="H3" i="38" s="1"/>
  <c r="AC21" i="38"/>
  <c r="BU11" i="40" s="1"/>
  <c r="F5" i="38"/>
  <c r="H5" i="38" s="1"/>
  <c r="M5" i="40"/>
  <c r="H31" i="38"/>
  <c r="M41" i="40" s="1"/>
  <c r="BI5" i="40"/>
  <c r="X31" i="38"/>
  <c r="BI41" i="40" s="1"/>
  <c r="V31" i="38"/>
  <c r="BC41" i="40" s="1"/>
  <c r="T31" i="38"/>
  <c r="AW41" i="40" s="1"/>
  <c r="N31" i="38"/>
  <c r="AE41" i="40" s="1"/>
  <c r="L31" i="38"/>
  <c r="Y41" i="40" s="1"/>
  <c r="AC28" i="38"/>
  <c r="F12" i="38"/>
  <c r="S31" i="38"/>
  <c r="AT41" i="40" s="1"/>
  <c r="U31" i="38"/>
  <c r="AZ41" i="40" s="1"/>
  <c r="AZ5" i="40"/>
  <c r="AC22" i="38"/>
  <c r="BU14" i="40" s="1"/>
  <c r="F6" i="38"/>
  <c r="AA31" i="38"/>
  <c r="BR41" i="40" s="1"/>
  <c r="BR5" i="40"/>
  <c r="E31" i="38"/>
  <c r="D41" i="40" s="1"/>
  <c r="M31" i="38"/>
  <c r="AB41" i="40" s="1"/>
  <c r="AC24" i="38"/>
  <c r="F8" i="38"/>
  <c r="I31" i="38"/>
  <c r="P41" i="40" s="1"/>
  <c r="K31" i="38"/>
  <c r="V41" i="40" s="1"/>
  <c r="V5" i="40"/>
  <c r="W31" i="38"/>
  <c r="BF41" i="40" s="1"/>
  <c r="BF5" i="40"/>
  <c r="Z31" i="38"/>
  <c r="BO41" i="40" s="1"/>
  <c r="BO5" i="40"/>
  <c r="Q31" i="38"/>
  <c r="AN41" i="40" s="1"/>
  <c r="AN5" i="40"/>
  <c r="H7" i="38"/>
  <c r="F14" i="38"/>
  <c r="AC30" i="38"/>
  <c r="AC29" i="38"/>
  <c r="F13" i="38"/>
  <c r="H13" i="38" s="1"/>
  <c r="H156" i="9"/>
  <c r="H78" i="10"/>
  <c r="H79" i="10" s="1"/>
  <c r="H80" i="10" s="1"/>
  <c r="H90" i="17"/>
  <c r="H91" i="17" s="1"/>
  <c r="H149" i="1"/>
  <c r="H150" i="1" s="1"/>
  <c r="H151" i="1" s="1"/>
  <c r="E203" i="16"/>
  <c r="G173" i="12"/>
  <c r="G172" i="12"/>
  <c r="G171" i="12"/>
  <c r="G170" i="12"/>
  <c r="G169" i="12"/>
  <c r="G168" i="12"/>
  <c r="G167" i="12"/>
  <c r="G166" i="12"/>
  <c r="G165" i="12"/>
  <c r="G164" i="12"/>
  <c r="G163" i="12"/>
  <c r="G162" i="12"/>
  <c r="E163" i="12"/>
  <c r="U44" i="42" s="1"/>
  <c r="C161" i="12"/>
  <c r="G142" i="7"/>
  <c r="G141" i="7"/>
  <c r="G140" i="7"/>
  <c r="G139" i="7"/>
  <c r="G138" i="7"/>
  <c r="G137" i="7"/>
  <c r="G136" i="7"/>
  <c r="G135" i="7"/>
  <c r="G134" i="7"/>
  <c r="G133" i="7"/>
  <c r="G132" i="7"/>
  <c r="G131" i="7"/>
  <c r="E132" i="7"/>
  <c r="R44" i="42" s="1"/>
  <c r="C130" i="7"/>
  <c r="C119" i="15"/>
  <c r="E119" i="15" s="1"/>
  <c r="AD20" i="38" l="1"/>
  <c r="G15" i="38"/>
  <c r="H157" i="9"/>
  <c r="H158" i="9" s="1"/>
  <c r="H92" i="17"/>
  <c r="H93" i="17" s="1"/>
  <c r="H94" i="17" s="1"/>
  <c r="H95" i="17" s="1"/>
  <c r="H96" i="17" s="1"/>
  <c r="H97" i="17" s="1"/>
  <c r="H98" i="17" s="1"/>
  <c r="H99" i="17" s="1"/>
  <c r="H100" i="17" s="1"/>
  <c r="H101" i="17" s="1"/>
  <c r="H102" i="17" s="1"/>
  <c r="H103" i="17" s="1"/>
  <c r="H104" i="17" s="1"/>
  <c r="M22" i="42"/>
  <c r="J22" i="42"/>
  <c r="G17" i="42"/>
  <c r="H211" i="8"/>
  <c r="H173" i="13"/>
  <c r="I164" i="1"/>
  <c r="H152" i="1"/>
  <c r="H153" i="1" s="1"/>
  <c r="H154" i="1" s="1"/>
  <c r="H155" i="1" s="1"/>
  <c r="H156" i="1" s="1"/>
  <c r="H157" i="1" s="1"/>
  <c r="H158" i="1" s="1"/>
  <c r="H159" i="1" s="1"/>
  <c r="H160" i="1" s="1"/>
  <c r="H161" i="1" s="1"/>
  <c r="H162" i="1" s="1"/>
  <c r="H163" i="1" s="1"/>
  <c r="AC44" i="42"/>
  <c r="I171" i="11"/>
  <c r="E2" i="42"/>
  <c r="H156" i="11"/>
  <c r="AD21" i="38"/>
  <c r="I217" i="16"/>
  <c r="D16" i="42" s="1"/>
  <c r="D35" i="42" s="1"/>
  <c r="I42" i="42" s="1"/>
  <c r="J17" i="42"/>
  <c r="I226" i="8"/>
  <c r="I17" i="42"/>
  <c r="I105" i="17"/>
  <c r="L21" i="42"/>
  <c r="L17" i="42"/>
  <c r="B48" i="42"/>
  <c r="I188" i="13"/>
  <c r="H21" i="42"/>
  <c r="H17" i="42"/>
  <c r="G176" i="12"/>
  <c r="I207" i="16"/>
  <c r="D6" i="42" s="1"/>
  <c r="I211" i="16"/>
  <c r="D10" i="42" s="1"/>
  <c r="I215" i="16"/>
  <c r="D14" i="42" s="1"/>
  <c r="I204" i="16"/>
  <c r="D3" i="42" s="1"/>
  <c r="I208" i="16"/>
  <c r="D7" i="42" s="1"/>
  <c r="I212" i="16"/>
  <c r="D11" i="42" s="1"/>
  <c r="S42" i="42"/>
  <c r="S45" i="42" s="1"/>
  <c r="I205" i="16"/>
  <c r="D4" i="42" s="1"/>
  <c r="I209" i="16"/>
  <c r="D8" i="42" s="1"/>
  <c r="I213" i="16"/>
  <c r="D12" i="42" s="1"/>
  <c r="I206" i="16"/>
  <c r="D5" i="42" s="1"/>
  <c r="I210" i="16"/>
  <c r="D9" i="42" s="1"/>
  <c r="I214" i="16"/>
  <c r="D13" i="42" s="1"/>
  <c r="I203" i="16"/>
  <c r="D2" i="42" s="1"/>
  <c r="I216" i="16"/>
  <c r="D15" i="42" s="1"/>
  <c r="D34" i="42" s="1"/>
  <c r="H42" i="42" s="1"/>
  <c r="G145" i="7"/>
  <c r="O3" i="38"/>
  <c r="Q42" i="42"/>
  <c r="Q45" i="42" s="1"/>
  <c r="I119" i="15"/>
  <c r="B2" i="42" s="1"/>
  <c r="I132" i="15"/>
  <c r="B15" i="42" s="1"/>
  <c r="B34" i="42" s="1"/>
  <c r="H40" i="42" s="1"/>
  <c r="I133" i="15"/>
  <c r="B16" i="42" s="1"/>
  <c r="B35" i="42" s="1"/>
  <c r="I40" i="42" s="1"/>
  <c r="B51" i="42"/>
  <c r="M17" i="42"/>
  <c r="K21" i="42"/>
  <c r="K17" i="42"/>
  <c r="Z45" i="42"/>
  <c r="AD22" i="38"/>
  <c r="K13" i="38"/>
  <c r="M13" i="38"/>
  <c r="L13" i="38"/>
  <c r="O13" i="38"/>
  <c r="K7" i="38"/>
  <c r="O7" i="38"/>
  <c r="L7" i="38"/>
  <c r="M7" i="38"/>
  <c r="BU35" i="40"/>
  <c r="AD29" i="38"/>
  <c r="BU38" i="40"/>
  <c r="AD30" i="38"/>
  <c r="H8" i="38"/>
  <c r="N8" i="38" s="1"/>
  <c r="K3" i="38"/>
  <c r="M3" i="38"/>
  <c r="L3" i="38"/>
  <c r="BU32" i="40"/>
  <c r="AD28" i="38"/>
  <c r="N3" i="38"/>
  <c r="F15" i="38"/>
  <c r="BU23" i="40"/>
  <c r="AD25" i="38"/>
  <c r="K5" i="38"/>
  <c r="M5" i="38"/>
  <c r="L5" i="38"/>
  <c r="N13" i="38"/>
  <c r="H14" i="38"/>
  <c r="N14" i="38" s="1"/>
  <c r="BU20" i="40"/>
  <c r="AD24" i="38"/>
  <c r="H6" i="38"/>
  <c r="N6" i="38" s="1"/>
  <c r="AD23" i="38"/>
  <c r="BU5" i="40"/>
  <c r="AC31" i="38"/>
  <c r="BU41" i="40" s="1"/>
  <c r="AD19" i="38"/>
  <c r="O5" i="38"/>
  <c r="AD27" i="38"/>
  <c r="H4" i="38"/>
  <c r="N5" i="38"/>
  <c r="H10" i="38"/>
  <c r="N7" i="38"/>
  <c r="H12" i="38"/>
  <c r="H11" i="38"/>
  <c r="N11" i="38" s="1"/>
  <c r="BU26" i="40"/>
  <c r="AD26" i="38"/>
  <c r="H9" i="38"/>
  <c r="I93" i="10"/>
  <c r="H159" i="9"/>
  <c r="H160" i="9" s="1"/>
  <c r="H161" i="9" s="1"/>
  <c r="H162" i="9" s="1"/>
  <c r="H163" i="9" s="1"/>
  <c r="H164" i="9" s="1"/>
  <c r="H165" i="9" s="1"/>
  <c r="H166" i="9" s="1"/>
  <c r="H167" i="9" s="1"/>
  <c r="H168" i="9" s="1"/>
  <c r="H169" i="9" s="1"/>
  <c r="H170" i="9" s="1"/>
  <c r="I169" i="14"/>
  <c r="H154" i="14"/>
  <c r="I171" i="9"/>
  <c r="H81" i="10"/>
  <c r="H82" i="10" s="1"/>
  <c r="H83" i="10" s="1"/>
  <c r="H84" i="10" s="1"/>
  <c r="H85" i="10" s="1"/>
  <c r="H86" i="10" s="1"/>
  <c r="H87" i="10" s="1"/>
  <c r="H88" i="10" s="1"/>
  <c r="H89" i="10" s="1"/>
  <c r="H90" i="10" s="1"/>
  <c r="H91" i="10" s="1"/>
  <c r="H92" i="10" s="1"/>
  <c r="E161" i="12"/>
  <c r="E130" i="7"/>
  <c r="H155" i="14" l="1"/>
  <c r="H156" i="14" s="1"/>
  <c r="H157" i="14" s="1"/>
  <c r="H158" i="14" s="1"/>
  <c r="H159" i="14" s="1"/>
  <c r="H160" i="14" s="1"/>
  <c r="H161" i="14" s="1"/>
  <c r="H162" i="14" s="1"/>
  <c r="H163" i="14" s="1"/>
  <c r="H164" i="14" s="1"/>
  <c r="H165" i="14" s="1"/>
  <c r="H166" i="14" s="1"/>
  <c r="H167" i="14" s="1"/>
  <c r="H168" i="14" s="1"/>
  <c r="H212" i="8"/>
  <c r="H213" i="8" s="1"/>
  <c r="H214" i="8" s="1"/>
  <c r="H215" i="8" s="1"/>
  <c r="H216" i="8" s="1"/>
  <c r="H217" i="8" s="1"/>
  <c r="H218" i="8" s="1"/>
  <c r="H219" i="8" s="1"/>
  <c r="H220" i="8" s="1"/>
  <c r="H221" i="8" s="1"/>
  <c r="H222" i="8" s="1"/>
  <c r="H223" i="8" s="1"/>
  <c r="H224" i="8" s="1"/>
  <c r="H225" i="8" s="1"/>
  <c r="H174" i="13"/>
  <c r="H175" i="13" s="1"/>
  <c r="H176" i="13" s="1"/>
  <c r="H177" i="13" s="1"/>
  <c r="H178" i="13" s="1"/>
  <c r="H179" i="13" s="1"/>
  <c r="H180" i="13" s="1"/>
  <c r="H181" i="13" s="1"/>
  <c r="H182" i="13" s="1"/>
  <c r="H183" i="13" s="1"/>
  <c r="H184" i="13" s="1"/>
  <c r="H185" i="13" s="1"/>
  <c r="H186" i="13" s="1"/>
  <c r="H187" i="13" s="1"/>
  <c r="H157" i="11"/>
  <c r="H158" i="11" s="1"/>
  <c r="H159" i="11" s="1"/>
  <c r="H160" i="11" s="1"/>
  <c r="H161" i="11" s="1"/>
  <c r="H162" i="11" s="1"/>
  <c r="H163" i="11" s="1"/>
  <c r="H164" i="11" s="1"/>
  <c r="H165" i="11" s="1"/>
  <c r="H166" i="11" s="1"/>
  <c r="H167" i="11" s="1"/>
  <c r="H168" i="11" s="1"/>
  <c r="H169" i="11" s="1"/>
  <c r="H170" i="11" s="1"/>
  <c r="H22" i="42"/>
  <c r="L22" i="42"/>
  <c r="K22" i="42"/>
  <c r="E21" i="42"/>
  <c r="E17" i="42"/>
  <c r="H119" i="15"/>
  <c r="I23" i="42"/>
  <c r="C47" i="42"/>
  <c r="B50" i="42"/>
  <c r="B46" i="42"/>
  <c r="C45" i="42"/>
  <c r="G23" i="42"/>
  <c r="I165" i="12"/>
  <c r="F6" i="42" s="1"/>
  <c r="I169" i="12"/>
  <c r="F10" i="42" s="1"/>
  <c r="I173" i="12"/>
  <c r="F14" i="42" s="1"/>
  <c r="I162" i="12"/>
  <c r="F3" i="42" s="1"/>
  <c r="I166" i="12"/>
  <c r="F7" i="42" s="1"/>
  <c r="I170" i="12"/>
  <c r="F11" i="42" s="1"/>
  <c r="U42" i="42"/>
  <c r="U45" i="42" s="1"/>
  <c r="I163" i="12"/>
  <c r="F4" i="42" s="1"/>
  <c r="I167" i="12"/>
  <c r="F8" i="42" s="1"/>
  <c r="I171" i="12"/>
  <c r="F12" i="42" s="1"/>
  <c r="I164" i="12"/>
  <c r="F5" i="42" s="1"/>
  <c r="I168" i="12"/>
  <c r="F9" i="42" s="1"/>
  <c r="I172" i="12"/>
  <c r="F13" i="42" s="1"/>
  <c r="I161" i="12"/>
  <c r="F2" i="42" s="1"/>
  <c r="I174" i="12"/>
  <c r="F15" i="42" s="1"/>
  <c r="F34" i="42" s="1"/>
  <c r="H44" i="42" s="1"/>
  <c r="I175" i="12"/>
  <c r="F16" i="42" s="1"/>
  <c r="F35" i="42" s="1"/>
  <c r="I44" i="42" s="1"/>
  <c r="D21" i="42"/>
  <c r="D17" i="42"/>
  <c r="I134" i="7"/>
  <c r="C6" i="42" s="1"/>
  <c r="I138" i="7"/>
  <c r="C10" i="42" s="1"/>
  <c r="I142" i="7"/>
  <c r="C14" i="42" s="1"/>
  <c r="R42" i="42"/>
  <c r="I131" i="7"/>
  <c r="C3" i="42" s="1"/>
  <c r="I135" i="7"/>
  <c r="C7" i="42" s="1"/>
  <c r="I139" i="7"/>
  <c r="C11" i="42" s="1"/>
  <c r="I132" i="7"/>
  <c r="C4" i="42" s="1"/>
  <c r="I136" i="7"/>
  <c r="C8" i="42" s="1"/>
  <c r="I140" i="7"/>
  <c r="C12" i="42" s="1"/>
  <c r="I133" i="7"/>
  <c r="C5" i="42" s="1"/>
  <c r="I137" i="7"/>
  <c r="C9" i="42" s="1"/>
  <c r="I141" i="7"/>
  <c r="C13" i="42" s="1"/>
  <c r="I130" i="7"/>
  <c r="C2" i="42" s="1"/>
  <c r="I143" i="7"/>
  <c r="C15" i="42" s="1"/>
  <c r="C34" i="42" s="1"/>
  <c r="H41" i="42" s="1"/>
  <c r="I144" i="7"/>
  <c r="C16" i="42" s="1"/>
  <c r="C35" i="42" s="1"/>
  <c r="I41" i="42" s="1"/>
  <c r="B21" i="42"/>
  <c r="B49" i="42"/>
  <c r="AD31" i="38"/>
  <c r="K10" i="38"/>
  <c r="L10" i="38"/>
  <c r="M10" i="38"/>
  <c r="O10" i="38"/>
  <c r="K4" i="38"/>
  <c r="M4" i="38"/>
  <c r="L4" i="38"/>
  <c r="O4" i="38"/>
  <c r="K9" i="38"/>
  <c r="L9" i="38"/>
  <c r="M9" i="38"/>
  <c r="O9" i="38"/>
  <c r="K12" i="38"/>
  <c r="M12" i="38"/>
  <c r="L12" i="38"/>
  <c r="O12" i="38"/>
  <c r="N9" i="38"/>
  <c r="N12" i="38"/>
  <c r="P5" i="38"/>
  <c r="H15" i="38"/>
  <c r="N15" i="38" s="1"/>
  <c r="P7" i="38"/>
  <c r="N10" i="38"/>
  <c r="N4" i="38"/>
  <c r="K11" i="38"/>
  <c r="M11" i="38"/>
  <c r="L11" i="38"/>
  <c r="O11" i="38"/>
  <c r="K6" i="38"/>
  <c r="L6" i="38"/>
  <c r="M6" i="38"/>
  <c r="O6" i="38"/>
  <c r="K8" i="38"/>
  <c r="L8" i="38"/>
  <c r="M8" i="38"/>
  <c r="O8" i="38"/>
  <c r="K14" i="38"/>
  <c r="L14" i="38"/>
  <c r="M14" i="38"/>
  <c r="O14" i="38"/>
  <c r="P3" i="38"/>
  <c r="P13" i="38"/>
  <c r="I218" i="16"/>
  <c r="H203" i="16"/>
  <c r="H204" i="16" l="1"/>
  <c r="H205" i="16" s="1"/>
  <c r="H206" i="16" s="1"/>
  <c r="H207" i="16" s="1"/>
  <c r="H208" i="16" s="1"/>
  <c r="H209" i="16" s="1"/>
  <c r="H210" i="16" s="1"/>
  <c r="H211" i="16" s="1"/>
  <c r="H212" i="16" s="1"/>
  <c r="H213" i="16" s="1"/>
  <c r="H214" i="16" s="1"/>
  <c r="H215" i="16" s="1"/>
  <c r="H216" i="16" s="1"/>
  <c r="H217" i="16" s="1"/>
  <c r="E22" i="42"/>
  <c r="D22" i="42"/>
  <c r="B43" i="42"/>
  <c r="I24" i="42"/>
  <c r="D47" i="42"/>
  <c r="J23" i="42"/>
  <c r="C48" i="42"/>
  <c r="G24" i="42"/>
  <c r="D45" i="42"/>
  <c r="F21" i="42"/>
  <c r="F17" i="42"/>
  <c r="B42" i="42"/>
  <c r="R45" i="42"/>
  <c r="AC45" i="42" s="1"/>
  <c r="AC42" i="42"/>
  <c r="C21" i="42"/>
  <c r="C17" i="42"/>
  <c r="B40" i="42"/>
  <c r="C51" i="42"/>
  <c r="M23" i="42"/>
  <c r="K15" i="38"/>
  <c r="L15" i="38"/>
  <c r="M15" i="38"/>
  <c r="O15" i="38"/>
  <c r="P12" i="38"/>
  <c r="P6" i="38"/>
  <c r="P9" i="38"/>
  <c r="P11" i="38"/>
  <c r="P4" i="38"/>
  <c r="P14" i="38"/>
  <c r="P8" i="38"/>
  <c r="P10" i="38"/>
  <c r="I176" i="12"/>
  <c r="I145" i="7"/>
  <c r="H161" i="12"/>
  <c r="H130" i="7"/>
  <c r="H162" i="12" l="1"/>
  <c r="H163" i="12" s="1"/>
  <c r="H164" i="12" s="1"/>
  <c r="H165" i="12" s="1"/>
  <c r="H166" i="12" s="1"/>
  <c r="H167" i="12" s="1"/>
  <c r="H168" i="12" s="1"/>
  <c r="H169" i="12" s="1"/>
  <c r="H170" i="12" s="1"/>
  <c r="H171" i="12" s="1"/>
  <c r="H172" i="12" s="1"/>
  <c r="H173" i="12" s="1"/>
  <c r="H174" i="12" s="1"/>
  <c r="H175" i="12" s="1"/>
  <c r="H131" i="7"/>
  <c r="H132" i="7" s="1"/>
  <c r="H133" i="7" s="1"/>
  <c r="H134" i="7" s="1"/>
  <c r="H135" i="7" s="1"/>
  <c r="H136" i="7" s="1"/>
  <c r="H137" i="7" s="1"/>
  <c r="H138" i="7" s="1"/>
  <c r="H139" i="7" s="1"/>
  <c r="H140" i="7" s="1"/>
  <c r="H141" i="7" s="1"/>
  <c r="H142" i="7" s="1"/>
  <c r="H143" i="7" s="1"/>
  <c r="H144" i="7" s="1"/>
  <c r="F22" i="42"/>
  <c r="C22" i="42"/>
  <c r="I25" i="42"/>
  <c r="I26" i="42" s="1"/>
  <c r="I27" i="42" s="1"/>
  <c r="E47" i="42"/>
  <c r="C50" i="42"/>
  <c r="L23" i="42"/>
  <c r="D48" i="42"/>
  <c r="J24" i="42"/>
  <c r="H23" i="42"/>
  <c r="C46" i="42"/>
  <c r="E45" i="42"/>
  <c r="G25" i="42"/>
  <c r="G26" i="42" s="1"/>
  <c r="G27" i="42" s="1"/>
  <c r="B44" i="42"/>
  <c r="B41" i="42"/>
  <c r="Y41" i="42"/>
  <c r="T41" i="42"/>
  <c r="Z41" i="42"/>
  <c r="U41" i="42"/>
  <c r="AA41" i="42"/>
  <c r="W41" i="42"/>
  <c r="X41" i="42"/>
  <c r="AB41" i="42"/>
  <c r="V41" i="42"/>
  <c r="R41" i="42"/>
  <c r="Q41" i="42"/>
  <c r="S41" i="42"/>
  <c r="D51" i="42"/>
  <c r="M24" i="42"/>
  <c r="C49" i="42"/>
  <c r="K23" i="42"/>
  <c r="P15" i="38"/>
  <c r="E23" i="42" l="1"/>
  <c r="C43" i="42"/>
  <c r="F47" i="42"/>
  <c r="I28" i="42"/>
  <c r="I29" i="42" s="1"/>
  <c r="I30" i="42" s="1"/>
  <c r="D50" i="42"/>
  <c r="L24" i="42"/>
  <c r="E48" i="42"/>
  <c r="J25" i="42"/>
  <c r="J26" i="42" s="1"/>
  <c r="J27" i="42" s="1"/>
  <c r="H24" i="42"/>
  <c r="D46" i="42"/>
  <c r="F45" i="42"/>
  <c r="G28" i="42"/>
  <c r="G29" i="42" s="1"/>
  <c r="G30" i="42" s="1"/>
  <c r="G31" i="42" s="1"/>
  <c r="C42" i="42"/>
  <c r="D23" i="42"/>
  <c r="N35" i="42"/>
  <c r="I52" i="42" s="1"/>
  <c r="N16" i="42"/>
  <c r="N21" i="42"/>
  <c r="B52" i="42" s="1"/>
  <c r="N34" i="42"/>
  <c r="H52" i="42" s="1"/>
  <c r="N15" i="42"/>
  <c r="N2" i="42"/>
  <c r="AC41" i="42"/>
  <c r="E51" i="42"/>
  <c r="M25" i="42"/>
  <c r="D49" i="42"/>
  <c r="K24" i="42"/>
  <c r="E24" i="42" l="1"/>
  <c r="D43" i="42"/>
  <c r="L25" i="42"/>
  <c r="L26" i="42" s="1"/>
  <c r="L27" i="42" s="1"/>
  <c r="E50" i="42"/>
  <c r="F48" i="42"/>
  <c r="J28" i="42"/>
  <c r="J29" i="42" s="1"/>
  <c r="J30" i="42" s="1"/>
  <c r="J31" i="42" s="1"/>
  <c r="J32" i="42" s="1"/>
  <c r="E46" i="42"/>
  <c r="H25" i="42"/>
  <c r="H26" i="42" s="1"/>
  <c r="H27" i="42" s="1"/>
  <c r="C44" i="42"/>
  <c r="F23" i="42"/>
  <c r="D24" i="42"/>
  <c r="D42" i="42"/>
  <c r="C41" i="42"/>
  <c r="C23" i="42"/>
  <c r="M26" i="42"/>
  <c r="E49" i="42"/>
  <c r="K25" i="42"/>
  <c r="I31" i="42"/>
  <c r="G32" i="42"/>
  <c r="E25" i="42" l="1"/>
  <c r="E26" i="42" s="1"/>
  <c r="E27" i="42" s="1"/>
  <c r="E43" i="42"/>
  <c r="F50" i="42"/>
  <c r="L28" i="42"/>
  <c r="L29" i="42" s="1"/>
  <c r="L30" i="42" s="1"/>
  <c r="L31" i="42" s="1"/>
  <c r="L32" i="42" s="1"/>
  <c r="L33" i="42" s="1"/>
  <c r="G50" i="42" s="1"/>
  <c r="F46" i="42"/>
  <c r="H28" i="42"/>
  <c r="H29" i="42" s="1"/>
  <c r="H30" i="42" s="1"/>
  <c r="H31" i="42" s="1"/>
  <c r="H32" i="42" s="1"/>
  <c r="H33" i="42" s="1"/>
  <c r="G46" i="42" s="1"/>
  <c r="F24" i="42"/>
  <c r="D44" i="42"/>
  <c r="D25" i="42"/>
  <c r="D26" i="42" s="1"/>
  <c r="D27" i="42" s="1"/>
  <c r="E42" i="42"/>
  <c r="C24" i="42"/>
  <c r="D41" i="42"/>
  <c r="M27" i="42"/>
  <c r="F51" i="42" s="1"/>
  <c r="K26" i="42"/>
  <c r="G33" i="42"/>
  <c r="G45" i="42" s="1"/>
  <c r="J33" i="42"/>
  <c r="G48" i="42" s="1"/>
  <c r="I32" i="42"/>
  <c r="E28" i="42" l="1"/>
  <c r="E29" i="42" s="1"/>
  <c r="E30" i="42" s="1"/>
  <c r="E31" i="42" s="1"/>
  <c r="E32" i="42" s="1"/>
  <c r="F43" i="42"/>
  <c r="F25" i="42"/>
  <c r="F26" i="42" s="1"/>
  <c r="F27" i="42" s="1"/>
  <c r="E44" i="42"/>
  <c r="F42" i="42"/>
  <c r="D28" i="42"/>
  <c r="D29" i="42" s="1"/>
  <c r="D30" i="42" s="1"/>
  <c r="D31" i="42" s="1"/>
  <c r="D32" i="42" s="1"/>
  <c r="D33" i="42" s="1"/>
  <c r="G42" i="42" s="1"/>
  <c r="C25" i="42"/>
  <c r="C26" i="42" s="1"/>
  <c r="C27" i="42" s="1"/>
  <c r="E41" i="42"/>
  <c r="M28" i="42"/>
  <c r="K27" i="42"/>
  <c r="F49" i="42" s="1"/>
  <c r="H36" i="42"/>
  <c r="G36" i="42"/>
  <c r="E33" i="42"/>
  <c r="G43" i="42" s="1"/>
  <c r="L36" i="42"/>
  <c r="I33" i="42"/>
  <c r="G47" i="42" s="1"/>
  <c r="J36" i="42"/>
  <c r="G131" i="15"/>
  <c r="I131" i="15" s="1"/>
  <c r="B14" i="42" s="1"/>
  <c r="N14" i="42" s="1"/>
  <c r="G130" i="15"/>
  <c r="I130" i="15" s="1"/>
  <c r="B13" i="42" s="1"/>
  <c r="N13" i="42" s="1"/>
  <c r="G129" i="15"/>
  <c r="I129" i="15" s="1"/>
  <c r="B12" i="42" s="1"/>
  <c r="N12" i="42" s="1"/>
  <c r="G128" i="15"/>
  <c r="I128" i="15" s="1"/>
  <c r="B11" i="42" s="1"/>
  <c r="N11" i="42" s="1"/>
  <c r="G127" i="15"/>
  <c r="I127" i="15" s="1"/>
  <c r="B10" i="42" s="1"/>
  <c r="N10" i="42" s="1"/>
  <c r="G126" i="15"/>
  <c r="I126" i="15" s="1"/>
  <c r="B9" i="42" s="1"/>
  <c r="N9" i="42" s="1"/>
  <c r="G125" i="15"/>
  <c r="I125" i="15" s="1"/>
  <c r="B8" i="42" s="1"/>
  <c r="N8" i="42" s="1"/>
  <c r="G124" i="15"/>
  <c r="I124" i="15" s="1"/>
  <c r="B7" i="42" s="1"/>
  <c r="N7" i="42" s="1"/>
  <c r="G123" i="15"/>
  <c r="I123" i="15" s="1"/>
  <c r="B6" i="42" s="1"/>
  <c r="N6" i="42" s="1"/>
  <c r="G122" i="15"/>
  <c r="I122" i="15" s="1"/>
  <c r="B5" i="42" s="1"/>
  <c r="N5" i="42" s="1"/>
  <c r="G121" i="15"/>
  <c r="I121" i="15" s="1"/>
  <c r="B4" i="42" s="1"/>
  <c r="N4" i="42" s="1"/>
  <c r="G120" i="15"/>
  <c r="F44" i="42" l="1"/>
  <c r="F28" i="42"/>
  <c r="F29" i="42" s="1"/>
  <c r="F30" i="42" s="1"/>
  <c r="F31" i="42" s="1"/>
  <c r="F32" i="42" s="1"/>
  <c r="F33" i="42" s="1"/>
  <c r="D36" i="42"/>
  <c r="F41" i="42"/>
  <c r="C28" i="42"/>
  <c r="C29" i="42" s="1"/>
  <c r="C30" i="42" s="1"/>
  <c r="C31" i="42" s="1"/>
  <c r="C32" i="42" s="1"/>
  <c r="C33" i="42" s="1"/>
  <c r="G134" i="15"/>
  <c r="I120" i="15"/>
  <c r="H120" i="15" s="1"/>
  <c r="H121" i="15" s="1"/>
  <c r="M29" i="42"/>
  <c r="K28" i="42"/>
  <c r="I36" i="42"/>
  <c r="E36" i="42"/>
  <c r="B3" i="42" l="1"/>
  <c r="G44" i="42"/>
  <c r="F36" i="42"/>
  <c r="G41" i="42"/>
  <c r="C36" i="42"/>
  <c r="M30" i="42"/>
  <c r="K29" i="42"/>
  <c r="I134" i="15"/>
  <c r="H122" i="15"/>
  <c r="H123" i="15" s="1"/>
  <c r="H124" i="15" s="1"/>
  <c r="H125" i="15" s="1"/>
  <c r="H126" i="15" s="1"/>
  <c r="H127" i="15" s="1"/>
  <c r="H128" i="15" s="1"/>
  <c r="H129" i="15" s="1"/>
  <c r="H130" i="15" s="1"/>
  <c r="H131" i="15" s="1"/>
  <c r="B17" i="42" l="1"/>
  <c r="B22" i="42"/>
  <c r="C40" i="42" s="1"/>
  <c r="N3" i="42"/>
  <c r="N17" i="42" s="1"/>
  <c r="M31" i="42"/>
  <c r="K30" i="42"/>
  <c r="H132" i="15"/>
  <c r="H133" i="15" s="1"/>
  <c r="B23" i="42" l="1"/>
  <c r="N23" i="42" s="1"/>
  <c r="D52" i="42" s="1"/>
  <c r="N22" i="42"/>
  <c r="C52" i="42" s="1"/>
  <c r="M32" i="42"/>
  <c r="K31" i="42"/>
  <c r="D40" i="42" l="1"/>
  <c r="B24" i="42"/>
  <c r="B25" i="42" s="1"/>
  <c r="M33" i="42"/>
  <c r="G51" i="42" s="1"/>
  <c r="K32" i="42"/>
  <c r="E40" i="42" l="1"/>
  <c r="N24" i="42"/>
  <c r="E52" i="42" s="1"/>
  <c r="B26" i="42"/>
  <c r="N25" i="42"/>
  <c r="M36" i="42"/>
  <c r="K33" i="42"/>
  <c r="G49" i="42" s="1"/>
  <c r="B27" i="42" l="1"/>
  <c r="N26" i="42"/>
  <c r="K36" i="42"/>
  <c r="F40" i="42" l="1"/>
  <c r="B28" i="42"/>
  <c r="N27" i="42"/>
  <c r="F52" i="42" s="1"/>
  <c r="B29" i="42" l="1"/>
  <c r="N28" i="42"/>
  <c r="B30" i="42" l="1"/>
  <c r="N29" i="42"/>
  <c r="B31" i="42" l="1"/>
  <c r="N30" i="42"/>
  <c r="B32" i="42" l="1"/>
  <c r="N31" i="42"/>
  <c r="B33" i="42" l="1"/>
  <c r="N32" i="42"/>
  <c r="G40" i="42" l="1"/>
  <c r="B36" i="42"/>
  <c r="N33" i="42"/>
  <c r="G52" i="42" l="1"/>
  <c r="N36" i="42"/>
</calcChain>
</file>

<file path=xl/sharedStrings.xml><?xml version="1.0" encoding="utf-8"?>
<sst xmlns="http://schemas.openxmlformats.org/spreadsheetml/2006/main" count="4938" uniqueCount="2072">
  <si>
    <t>Level One</t>
  </si>
  <si>
    <t>Level Two</t>
  </si>
  <si>
    <t>Leading Practice Features</t>
  </si>
  <si>
    <t>Do you currently meet this principle?</t>
  </si>
  <si>
    <t>Yes</t>
  </si>
  <si>
    <t>No</t>
  </si>
  <si>
    <t>N/A</t>
  </si>
  <si>
    <t>Priority of principle</t>
  </si>
  <si>
    <t>Blocker</t>
  </si>
  <si>
    <t>Ease of Implementation</t>
  </si>
  <si>
    <t>Date expected to implement</t>
  </si>
  <si>
    <t>Principles</t>
  </si>
  <si>
    <t>ERP system</t>
  </si>
  <si>
    <t>Third party provider system</t>
  </si>
  <si>
    <t>Third party provider process</t>
  </si>
  <si>
    <t>Departmental system</t>
  </si>
  <si>
    <t>Departmental process</t>
  </si>
  <si>
    <t>Cost of change</t>
  </si>
  <si>
    <t>Other</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</si>
  <si>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</si>
  <si>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</si>
  <si>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</si>
  <si>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</si>
  <si>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</si>
  <si>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</si>
  <si>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</si>
  <si>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</si>
  <si>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</si>
  <si>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</si>
  <si>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</si>
  <si>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</si>
  <si>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</si>
  <si>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</si>
  <si>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</si>
  <si>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</si>
  <si>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</si>
  <si>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</si>
  <si>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</si>
  <si>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</si>
  <si>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</si>
  <si>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</si>
  <si>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Q1 2025</t>
  </si>
  <si>
    <t>Q2 2025</t>
  </si>
  <si>
    <t>Q3 2025</t>
  </si>
  <si>
    <t>Q4 2025</t>
  </si>
  <si>
    <t>Q1 2026</t>
  </si>
  <si>
    <t>Q2 2026</t>
  </si>
  <si>
    <t>Q3 2026</t>
  </si>
  <si>
    <t>Q4 2026</t>
  </si>
  <si>
    <t>Q1 2027</t>
  </si>
  <si>
    <t>Q2 2027</t>
  </si>
  <si>
    <t>Q3 2027</t>
  </si>
  <si>
    <t>Q4 2027</t>
  </si>
  <si>
    <t>Q1 2028</t>
  </si>
  <si>
    <t>Q2 2028</t>
  </si>
  <si>
    <t>Q3 2028</t>
  </si>
  <si>
    <t>Q4 2028</t>
  </si>
  <si>
    <t>Q1 2029</t>
  </si>
  <si>
    <t>Q2 2029</t>
  </si>
  <si>
    <t>Q3 2029</t>
  </si>
  <si>
    <t>Q4 2029</t>
  </si>
  <si>
    <t>Q1 2030</t>
  </si>
  <si>
    <t>Q2 2030</t>
  </si>
  <si>
    <t>Q3 2030</t>
  </si>
  <si>
    <t>Q4 2030</t>
  </si>
  <si>
    <t>1 - Very High</t>
  </si>
  <si>
    <t>2 - High</t>
  </si>
  <si>
    <t>3 - Medium</t>
  </si>
  <si>
    <t>4 - Low</t>
  </si>
  <si>
    <t>5 - Very Low</t>
  </si>
  <si>
    <t>1 - Very Easy</t>
  </si>
  <si>
    <t>2 - Easy</t>
  </si>
  <si>
    <t>4 - Hard</t>
  </si>
  <si>
    <t>5 - Very Hard</t>
  </si>
  <si>
    <t>If No, Please complete this section</t>
  </si>
  <si>
    <t>Cash Management - Principle Questions</t>
  </si>
  <si>
    <t>Master Data Set Up &amp; Maintain</t>
  </si>
  <si>
    <t>Bank Account Creation</t>
  </si>
  <si>
    <t>Departments hold the minimum number of bank accounts required to run the organisation effectively.  These should be arranged through the Government Banking contract (see principle 7 for Commercial accounts).</t>
  </si>
  <si>
    <t xml:space="preserve">System should hold key bank account details including the purpose of each bank account for the Departments and their Arm’s Length Bodies. </t>
  </si>
  <si>
    <t>Annual verification of departmental records of banks accounts with records held by HMT cash team to be undertaken including dormant accounts.</t>
  </si>
  <si>
    <t xml:space="preserve">Requests for new bank accounts need to be agreed/authorised by their controlling department, ahead of being submitted to Government Banking for HMT approval.  This ensures they meet a business need before being submitted to HMT / GBS.   </t>
  </si>
  <si>
    <t>Departments alert HMT and Government Banking of any planned changes to their GBS accounts, including the creation of new legal entities.</t>
  </si>
  <si>
    <t>Justification for commercial accounts must be approved by the HMT Cash Flow Management team and HMT Spending as well as the parent department if an Arm’s Length Body.</t>
  </si>
  <si>
    <t>After HMT approval, the commercial banking arrangements outside of Government Banking’s offering must be approved by the Crown Commercial representative for Banking to ensure the arrangement offers value for money.</t>
  </si>
  <si>
    <t>Departments arrange SUN numbers, BACS details, credit card machines etc. to meet banking requirements.</t>
  </si>
  <si>
    <t>Maintain Authorised Signatories</t>
  </si>
  <si>
    <t xml:space="preserve">Department contacts held by Cash flow Management Scheme (CFM) are updated as necessary, but at least annually and Government Banking advised to ensure authorised draw-down and top-up authorities are appropriate. </t>
  </si>
  <si>
    <t>Bank mandates are reviewed based on risk but at least annually to ensure payment signatories remain authorised and appropriate.</t>
  </si>
  <si>
    <t>Banking Systems</t>
  </si>
  <si>
    <t xml:space="preserve">Access to online banking systems is tightly restricted with central control within the department. System administrators must not be able to make or authorise payments and no payment inputter or authoriser can be involved in a payment more than once. </t>
  </si>
  <si>
    <t xml:space="preserve">Departments are responsible for applying authorisation limits to their accounts to provide additional controls for high value transactions. These limits must be controlled by their system administrators and must always apply to payments outside of Government. Authorisation limits are not mandatory for transfers between account sets within the same bank supplier. </t>
  </si>
  <si>
    <t xml:space="preserve">All configuration changes to the banking systems are independently reviewed within the department. </t>
  </si>
  <si>
    <t>Payment files are securely transferred between finance systems and banking systems.</t>
  </si>
  <si>
    <t>Departmental Bank Account Setup on Finance Systems</t>
  </si>
  <si>
    <t>Departmental bank account details are setup within finance systems by a central team.</t>
  </si>
  <si>
    <t>Only a limited number of authorised personnel have access to create and amend bank accounts in finance systems.</t>
  </si>
  <si>
    <t>Changes and amendments to bank details are automatically replicated across all systems that hold the bank details.</t>
  </si>
  <si>
    <t>Cash Planning</t>
  </si>
  <si>
    <t>Roles &amp; Responsibilities</t>
  </si>
  <si>
    <t>Accounting officers are responsible for actively managing risks associated with cash management, including any credit exposures of funds held in commercial accounts.</t>
  </si>
  <si>
    <t>Responsibilities should be linked to HR records to ensure roles are updated automatically when the HR record changes.</t>
  </si>
  <si>
    <t>Debt Management Office (DMO) assess governments cash position on a daily basis and finance the net government overnight debt, if any, or invest any overnight balance.</t>
  </si>
  <si>
    <t>Negotiation with Counterparties</t>
  </si>
  <si>
    <t>Target payment dates (for large values that could impact cash flow) are negotiated with counterparties and adhered to.</t>
  </si>
  <si>
    <t>Large inflows are negotiated on specific days, and specify receipt in the morning to ensure receipts are swept into the Exchequer that day.</t>
  </si>
  <si>
    <t>Transaction Timings</t>
  </si>
  <si>
    <t>Large CHAPS payments (e.g. above £5m per transaction) are transacted before midday in line with GBS requirements.</t>
  </si>
  <si>
    <t>Communication with HMT</t>
  </si>
  <si>
    <t>Forecast cash flows are provided to HMT within agreed timescales.</t>
  </si>
  <si>
    <t>HMT are informed of major cash flows even if a definitive transaction date has not been agreed.</t>
  </si>
  <si>
    <t>HMT are advised if payment or receipt dates are moved even if this is outside normal deadlines.</t>
  </si>
  <si>
    <t>Commercial accounts</t>
  </si>
  <si>
    <t>Commercial accounts are kept at minimum levels and are not funded in advance.</t>
  </si>
  <si>
    <t>HMT Charges</t>
  </si>
  <si>
    <t xml:space="preserve">As a matter of good financial management public sector organisations should never go overdrawn. Overdrafts normally bear penalty interest if an account goes overdrawn. </t>
  </si>
  <si>
    <t>Hedging</t>
  </si>
  <si>
    <t>Foreign exchange hedges are executed in line with the guidance within Managing Public Money in discussion with HMT.</t>
  </si>
  <si>
    <t>If an organisation uses financial instruments to hedge, the accounting officer will need to be satisfied that the cost and management effort of operating the hedging policy offers value for money.</t>
  </si>
  <si>
    <t>Novel and contentious Transactions</t>
  </si>
  <si>
    <t>The decision to use financial instruments is automatically classed as novel and contentious and should be cleared with HMT prior to use.</t>
  </si>
  <si>
    <t>Banking Transactions</t>
  </si>
  <si>
    <t>Money Transmission</t>
  </si>
  <si>
    <t xml:space="preserve">Payment methods that are the most cost effective should be used. </t>
  </si>
  <si>
    <t>Cash, uncrossed cheques, order books or other methods should only be used by exception and reviewed regularly.</t>
  </si>
  <si>
    <t>Transaction Controls</t>
  </si>
  <si>
    <t>Payment runs are reviewed and compared to the cash forecasts and action taken as appropriate.</t>
  </si>
  <si>
    <t xml:space="preserve">Transactions are not processed using the Supply Estimate (Vote) Bank Account. Vote accounts must be used to hold and move balances to other bank accounts that perform transactions. </t>
  </si>
  <si>
    <t xml:space="preserve">Departments must ensure that they do not breach their net cash requirement. </t>
  </si>
  <si>
    <t>Procedures are in place to reclaim misdirected payments, including liaising with commercial, legal and other relevant teams.</t>
  </si>
  <si>
    <t>Sweep</t>
  </si>
  <si>
    <t>Account balances on all Government Banking accounts are held securely and centrally at the Bank of England. Net receipts are swept to the Bank of England whilst net payments are drawn accordingly.</t>
  </si>
  <si>
    <t xml:space="preserve">Funds held in commercial accounts are outside of the Exchequer pyramid, so cannot be swept and therefore do not help towards minimising the government’s borrowing requirement. </t>
  </si>
  <si>
    <t>Bank Reconciliations</t>
  </si>
  <si>
    <t>The bank statements reconciliation process is automated.</t>
  </si>
  <si>
    <t>Only a limited number of users have access to run the bank reconciliations.</t>
  </si>
  <si>
    <t>Any unreconciled items are reviewed after running the automated reconciliation process and manually reconciled.</t>
  </si>
  <si>
    <t>Items which could not be reconciled are investigated and resolved in a timely manner.</t>
  </si>
  <si>
    <t>Transactions are entered to match expected unreconciled items (e.g. interest received and bank charges).</t>
  </si>
  <si>
    <t>Unexpected receipts and payments identified on the bank statement are investigated and approved in consultation with the relevant teams, including O2C and P2P.</t>
  </si>
  <si>
    <t>Unreconciled items should be managed using a system based workflow with an audit trail showing the resolution and reported regularly.</t>
  </si>
  <si>
    <t>Bank Statement Import</t>
  </si>
  <si>
    <t>Access to download bank statements is appropriately restricted.</t>
  </si>
  <si>
    <t>Downloaded bank statement files are held in a secure location, which is restricted to users with specific business justification.</t>
  </si>
  <si>
    <t>Control totals (opening and closing balance, receipts and payments) from the statement are entered automatically during the upload process to ensure statement lines are all imported correctly.</t>
  </si>
  <si>
    <t>Bank statement uploads are reviewed to ensure they are successfully imported to the system, exceptions are logged, investigated and resolved on timely basis.</t>
  </si>
  <si>
    <t>Cash Handling</t>
  </si>
  <si>
    <t>Cash &amp; Cheques</t>
  </si>
  <si>
    <t>Post is opened by two members of staff, and all cash receipts are documented.</t>
  </si>
  <si>
    <t>Any cash received is banked on the day of receipt.</t>
  </si>
  <si>
    <t>Cash is transferred between locations securely. Specialist security firms are used in accordance with GBS guidelines.</t>
  </si>
  <si>
    <t>In the event that cash or cheques cannot be banked on the day it is received then it is stored in a locked safe, until the next working day.</t>
  </si>
  <si>
    <t>Cash Transactions</t>
  </si>
  <si>
    <t>Any cash holdings adhere to local / departmental policies covering this process including the total float held, the specified currency, the location of the cash and associated security precautions.</t>
  </si>
  <si>
    <t>Named individuals are responsible for managing the cash, this includes maintaining the float level and replenishing cash levels as needed.</t>
  </si>
  <si>
    <t>Documentation is retained for all cash receipts and expenditure.</t>
  </si>
  <si>
    <t>Documentation is scanned and stored electronically where possible.</t>
  </si>
  <si>
    <t>Reconciliations are performed periodically (at least monthly) to ensure that income, expenditure and cash balances are recorded correctly.</t>
  </si>
  <si>
    <t>Reconciliations are independently reviewed to ensure accuracy and validation of cash balances.</t>
  </si>
  <si>
    <t>Any identified shortfalls are recorded and appropriate management action taken.</t>
  </si>
  <si>
    <t>Reporting of cash transactions and balances are sent to the HMT cash management on a regular basis.</t>
  </si>
  <si>
    <t>Cash Forecasts</t>
  </si>
  <si>
    <t>Cash flow Management Scheme (CFM)</t>
  </si>
  <si>
    <t>Cash Flow Management Scheme (CFM) is led by the Treasury in order to obtain reliable forecasts of department cash flows to inform the Debt Management Office. Departments comply with either the small or large department schemes depending on their size, volatility and historic forecasting accuracy.</t>
  </si>
  <si>
    <t>Departments confirm the list of accounts monitored under Cash Flow Management to HMT on an annual basis.</t>
  </si>
  <si>
    <t>Departments with negative Net Cash Requirements cannot draw down Supply cash from the Consolidated Fund.</t>
  </si>
  <si>
    <t>If a department uses a shared services provider, the department still retains full responsibility to provide accurate forecasts of their gross payments and receipts.</t>
  </si>
  <si>
    <t>Supply Funding</t>
  </si>
  <si>
    <t>Supply funding is drawn either by completing the Cash Flow Management workbook where funds are placed in department accounts on 1st working day of the month or by Top Up Supply where additional funds are placed in accounts during the month.</t>
  </si>
  <si>
    <t>Any Supply Top-Up requests are sent to HMT by 12pm the day before the funds are required to guarantee the top-up can be processed.</t>
  </si>
  <si>
    <t>Supply funding is only paid into the Supply Estimate (Vote) account.</t>
  </si>
  <si>
    <t>Amendments to supply additional funding are received by HMT 2 working days before the last working day of the month.</t>
  </si>
  <si>
    <t>Contingencies Fund Advances</t>
  </si>
  <si>
    <t>Departments should approach the HMT spending team as soon as the need for a Contingencies Fund advance is identified.</t>
  </si>
  <si>
    <t>If the Contingencies Fund advance is agreed it will be paid directly into the Supply Estimate (Vote) account.</t>
  </si>
  <si>
    <t>Contingencies Fund advances should be repaid in-year unless there are special circumstances agreed with HMT.</t>
  </si>
  <si>
    <t>Daily Forecasts</t>
  </si>
  <si>
    <t>Cash Flow Management requires departments to provide daily forecasts of gross cash flow and meet daily targets.</t>
  </si>
  <si>
    <t>CHAPS &amp; BACS amendments are received by HMT in line with the latest published guidance.</t>
  </si>
  <si>
    <t>Monthly Forecasts</t>
  </si>
  <si>
    <t>Cash Flow Management requires departments to provide monthly forecasts of gross cash flow and meet monthly targets.</t>
  </si>
  <si>
    <t>Forecasts are received by HMT in line with the latest published guidance.</t>
  </si>
  <si>
    <t>Long Term Forecasts</t>
  </si>
  <si>
    <t xml:space="preserve">Departments are asked to provide HMT with long term forecasts of their gross external cash flow for the year. </t>
  </si>
  <si>
    <t>Departments are encouraged to keep HMT updated on long term cash forecasts on a timely basis to inform forecasts to the Debt Management Office.</t>
  </si>
  <si>
    <t>Forecasting Principles</t>
  </si>
  <si>
    <t>Forecasts are prepared collaboratively by working with relevant stakeholders across the department (including outside of finance or with Arm’s Length Bodies).</t>
  </si>
  <si>
    <t>Arm’s Length Bodies prepare and review their returns before sending to the department.</t>
  </si>
  <si>
    <t>Forecasts are prepared and submitted in HMT prescribed templates.</t>
  </si>
  <si>
    <t>Standard reports are in place to simplify or automate the population of HMT templates.</t>
  </si>
  <si>
    <t>All forecasts are independently reviewed and appropriately authorised prior to release to HMT.</t>
  </si>
  <si>
    <t>Charges &amp; Rebates</t>
  </si>
  <si>
    <t>All charges incurred under the schedule are rebated to departments’ pro-rata to their gross cash flow.</t>
  </si>
  <si>
    <t xml:space="preserve">The cost of errors in forecasting are apportioned to departments through supplementary estimates and are regularly reviewed. </t>
  </si>
  <si>
    <t>League Tables</t>
  </si>
  <si>
    <t>Monthly targets are in place for the overall forecast and BACS monthly forecast, and are regularly reviewed.</t>
  </si>
  <si>
    <t>Commercial Account Balances</t>
  </si>
  <si>
    <t>Commercial account balances are reported to HMT on a quarterly basis. The balances are split into Exchequer and Non-Exchequer funds to clarify whether the funds belong to government or third parties.</t>
  </si>
  <si>
    <t>Management Information and Analytics</t>
  </si>
  <si>
    <t>Standard Reports &amp; Dashboards</t>
  </si>
  <si>
    <t>Standard reports are run regularly to ensure transactions are progressing. For example, unreconciled bank statement items are cleared.</t>
  </si>
  <si>
    <t>There is a single source of the truth for transactional Cash Management reporting.</t>
  </si>
  <si>
    <t>Data Analytics</t>
  </si>
  <si>
    <t>The appropriate history of data is retained electronically to support operational and analytical activity.</t>
  </si>
  <si>
    <t>Self-service reporting can be performed using desktop, mobile and tablets.</t>
  </si>
  <si>
    <t>Dashboards are available for cash management performance.</t>
  </si>
  <si>
    <t>Reporting requirements that are shared by multiple customers on the same platform are delivered using the same report definitions and controlled centrally on behalf of all customers.</t>
  </si>
  <si>
    <t xml:space="preserve">There is a periodic review of the reporting catalogue to ensure the purpose and use of each report is clear. Where this is unclear, production of the report is ceased. </t>
  </si>
  <si>
    <t>Self Service Reporting</t>
  </si>
  <si>
    <t>A limited number of trained Reporting Super Users have the ability to create their own reports for specific business purposes.</t>
  </si>
  <si>
    <t>A change control process is in place for reports created by the Reporting Super Users. New reports are published to appropriate users and recorded in the reporting catalogue.</t>
  </si>
  <si>
    <t>Compliance &amp; Controls</t>
  </si>
  <si>
    <t>Overarching governance controls</t>
  </si>
  <si>
    <t>A control framework exists, that has been subject to review by Internal Audit, listing all key controls within the Cash Management process. At a minimum, this should address control objectives relating to fraud, error and financial misstatement</t>
  </si>
  <si>
    <t>  </t>
  </si>
  <si>
    <t>Strict access controls are enforced around the ability to create and maintain master data.</t>
  </si>
  <si>
    <t>The system enforces the required accuracy and integrity checks when data is entered.</t>
  </si>
  <si>
    <t>Banking controls</t>
  </si>
  <si>
    <t>Audit trail is enabled for changes to bank details in both banking and finance systems to show a full history of what is changed when and by whom.</t>
  </si>
  <si>
    <t>A periodic review (at least annually) of bank details setup on banking and finance systems is performed in order to ensure they remain authorised and appropriate.</t>
  </si>
  <si>
    <t xml:space="preserve">A review of users is performed at least annually to confirm users with the ability to access banking systems and maintain bank details remain authorised and appropriate. </t>
  </si>
  <si>
    <t>Access Controls</t>
  </si>
  <si>
    <t>A formal policy establishes cross government segregation of duties principles and guidance on mitigating controls.</t>
  </si>
  <si>
    <t>Compliance / Control reports are regularly reviewed to ensure adherence to the process and validate security controls are working and are being observed.</t>
  </si>
  <si>
    <t>Segregation of duties prevent individuals performing multiple stages in the transaction i.e. Those who perform payments do not perform bank reconciliations. System administrators must not be able to make or authorise payments and no payment inputter or authoriser can be involved in a payment more than once.</t>
  </si>
  <si>
    <t>Access rights should be linked to a post. When staff move into a post they should automatically be assigned the responsibilities linked to the post and when they leave a post those responsibilities should automatically be removed.</t>
  </si>
  <si>
    <t>Interface Controls</t>
  </si>
  <si>
    <t>Interface control reports are reviewed each time an import is run. Exceptions are logged, investigated and resolved on a timely basis.</t>
  </si>
  <si>
    <t>Periodic sample checks and reconciliations are be performed to confirm that the data contained within the source and destination systems remain synchronised.</t>
  </si>
  <si>
    <t>Business Continuity</t>
  </si>
  <si>
    <t>There are approved Business Continuity (BC) plans in place to enable critical activities in the Cash Management process to continue in the event of a serious incident.</t>
  </si>
  <si>
    <t>Business Continuity plans are regularly reviewed and tested (at least annually) to ensure remedial action remains effective and actionable.</t>
  </si>
  <si>
    <t>Business Continuity plans are published and relevant staff are aware of their responsibilities.</t>
  </si>
  <si>
    <t>Process Management &amp; Governance</t>
  </si>
  <si>
    <t>Core Design</t>
  </si>
  <si>
    <t>Standard processes, and common process variations, are defined and operated consistently across the department.</t>
  </si>
  <si>
    <t>Local variations to the standard process are subject to review and approval by the Global Process Owner (GPO) prior to instigation.</t>
  </si>
  <si>
    <t>Process documentation is regularly reviewed to ensure it remains up to date and reflects the full range of acceptable variations within the processes.</t>
  </si>
  <si>
    <t>New process designs conform to the design principles and are subject to review and approval by the Cash Management Global Process Owner.</t>
  </si>
  <si>
    <t>Performance Monitoring</t>
  </si>
  <si>
    <t>A formal continuous improvement initiative is in place and reports through the Process Owner.</t>
  </si>
  <si>
    <t>Performance reporting is established to monitor Cash Management efficiency and effectiveness, including progress towards specific benchmarks and targets.</t>
  </si>
  <si>
    <t>Knowledge Management</t>
  </si>
  <si>
    <t>Departmental managers are responsible for ensuring their staff are aware of latest process guidance, including advice or instructions provided by Government Banking and are informed of appropriate training courses.</t>
  </si>
  <si>
    <t>Individuals are responsible of undertaking training, as advised by their manager, in a timely manner.</t>
  </si>
  <si>
    <t>Process Governance</t>
  </si>
  <si>
    <t>Governance structures are in place to maintain and enforce the global design principles across the Cash Management community.</t>
  </si>
  <si>
    <t>Cash Management Global Process Owner (GPO) is responsible for establishing leading practice and implementing process improvement and harmonisation of policies, processes and systems across government.</t>
  </si>
  <si>
    <t>Cash Management Process Owner within the department is responsible for overseeing department convergence to leading practice.</t>
  </si>
  <si>
    <t>Cash Management Process Owner network is established across government to share experiences, common issues and support movement to leading practice.</t>
  </si>
  <si>
    <t>Global Process Owner Integration forum established to drive alignment across process networks and address cross process issues i.e. R2R &amp; O2C.</t>
  </si>
  <si>
    <t>Treasury, Cabinet Office and other bodies are expected to engage the Process Owners community and Government Banking before introducing new policies or requirements that impact the finance processes.</t>
  </si>
  <si>
    <t>Shared terminology is required, including definition of key terms, to ensure language is used consistently across departments, this includes cross-functional activity, including definitions used in related systems.</t>
  </si>
  <si>
    <t>Supporting Activities</t>
  </si>
  <si>
    <t>Cash Management Policy</t>
  </si>
  <si>
    <t>Cross government transactional Cash Management policies have been established in line with Managing Public Money, including the banking policy, use of financial instruments and foreign exchange.</t>
  </si>
  <si>
    <t>Cross government data standards for cash management have been established and communicated.</t>
  </si>
  <si>
    <t>Supporting Technology</t>
  </si>
  <si>
    <t>Standard 'off the shelf' software products are in place to support the Cash Management process.</t>
  </si>
  <si>
    <t>Cash Management systems are shared across the department, including large Arm’s Length Bodies.</t>
  </si>
  <si>
    <t>Cloud software is used - or has been considered - in line with the governments 'cloud first' strategy.</t>
  </si>
  <si>
    <t>Data security standards have been addressed and there are no outstanding compliance issues.</t>
  </si>
  <si>
    <t>There are simple and easy to maintain interfaces between the transactional accounting solution and other management tools (banking systems etc.).</t>
  </si>
  <si>
    <t>An automated workflow tool is used to support document and query management.</t>
  </si>
  <si>
    <t>Routine manual processes are automated through robotic process automation.</t>
  </si>
  <si>
    <t>Approvals are captured online in order to streamline the processes and retain an audit history.</t>
  </si>
  <si>
    <t>Vanilla functionality is used that can be delivered through standard configuration, rather than customisations.</t>
  </si>
  <si>
    <t>Organisation Design</t>
  </si>
  <si>
    <t>Transactional teams are organised in the most appropriate way to provide strong connections into Cash Management Process Ownership structures.</t>
  </si>
  <si>
    <t>Transactional shared services trusted to deliver without the need for a 'shadow team' to support and check the outputs.</t>
  </si>
  <si>
    <t>Transactional Cash Management processes and teams are shared across the department, including large Arm’s Length Bodies.</t>
  </si>
  <si>
    <t>Transactional Cash Management activities are shared with other departments across government.</t>
  </si>
  <si>
    <t>Movement towards Centres of Excellence for Process Ownership to represent and support multiple departments.</t>
  </si>
  <si>
    <t>MI &amp; Analytics</t>
  </si>
  <si>
    <t>Expenses - Principle Questions</t>
  </si>
  <si>
    <t>Master Data Setup and Maintenance</t>
  </si>
  <si>
    <t>Setup and Maintain Employee Data</t>
  </si>
  <si>
    <t xml:space="preserve">Master data is controlled by a central team and all changes are subject to business approval </t>
  </si>
  <si>
    <t>Initial employee records are created automatically and pre-populated with details from the HR system and accounting information.  Employee records are created for all individuals who are eligible to raise expense claims.  These individuals are automatically provisioned with a user account and log-on to the expenses system</t>
  </si>
  <si>
    <t>Employee records conform to a consistent naming convention that is applied across government</t>
  </si>
  <si>
    <t>Employees are able to maintain their own personal details, including bank account details</t>
  </si>
  <si>
    <t>Employees are automatically notified following a change to key details, including bank account details</t>
  </si>
  <si>
    <t>Quality of the employee master file is regularly reviewed and cleansed</t>
  </si>
  <si>
    <t>Regular management checks are performed to review the full list of system changes to bank account details</t>
  </si>
  <si>
    <t>Expense recipients master file changes are replicated automatically across all systems that support the expenses processes, including booking systems for hotel and travel</t>
  </si>
  <si>
    <t>When staff leave the department their access to the expenses and booking systems should be suspended and any credit cards cancelled.</t>
  </si>
  <si>
    <t>The default payment method for employee expenses is BACS</t>
  </si>
  <si>
    <t>Setup and Maintain Expense Categories</t>
  </si>
  <si>
    <t>Expense categories are aligned as a cross government data standard</t>
  </si>
  <si>
    <t>Regular audits are performed to review changes to expense categories</t>
  </si>
  <si>
    <t>Expense categories determine the chart of accounts values and VAT treatment, which can not be overridden</t>
  </si>
  <si>
    <t>Setup and Maintain Exchange Rates</t>
  </si>
  <si>
    <t>Exchange rates are reviewed and loaded into the system as required</t>
  </si>
  <si>
    <t>Default exchange rates can be overridden by user-entered rates to reflect the actual rate applied</t>
  </si>
  <si>
    <t>A tolerance is configured within the system for user-entered exchange rates. Any exchange rates outside the tolerance will result in a policy violation that will be reviewed as part of the approval and audit process</t>
  </si>
  <si>
    <t>Distribute Credit Cards and Maintain Limits</t>
  </si>
  <si>
    <t>The credit card policy determines those employees who are eligible for a credit card and the spend limits for employees</t>
  </si>
  <si>
    <t>The card issuer enforces overall spending limit and transaction limits controls</t>
  </si>
  <si>
    <t>Advances</t>
  </si>
  <si>
    <t>Advances (GBP and Foreign Currency)</t>
  </si>
  <si>
    <t>Advances should only be made in exceptional circumstances (eg foreign travel , pre-agreed alternative) and should be subject to line manager approval</t>
  </si>
  <si>
    <t>Advances can be raised for transactions denominated in foreign currencies.  The amounts incurred will be shown in the expense system in both foreign currency and sterling</t>
  </si>
  <si>
    <t>Amounts advanced are limited to the amount of anticipated cash expenditure and must be authorised by the line manager</t>
  </si>
  <si>
    <t>System functionality is used to automate the accounting for advances</t>
  </si>
  <si>
    <t>Advances are automatically offset against future expense claims received from the employee. If an expense claim is not received within a specified time period the advance is reclaimed through the payroll</t>
  </si>
  <si>
    <t>The outstanding advance balance will be monitored on a regular basis</t>
  </si>
  <si>
    <t xml:space="preserve">Any unused balance of the advance must be repaid within one month of the date it was provided. </t>
  </si>
  <si>
    <t>Booking Systems</t>
  </si>
  <si>
    <t>Request Approval in advance of booking</t>
  </si>
  <si>
    <t xml:space="preserve">Budget holder approval must be sought in advance of using on-line booking systems </t>
  </si>
  <si>
    <t>Make bookings using approved systems</t>
  </si>
  <si>
    <t xml:space="preserve">Where booking systems are available they will be used to take advantage of discounts and negotiated deals for hotels, trains, flights etc. except for valid exceptions. </t>
  </si>
  <si>
    <t>Booking requests can be raised and approved on mobile devices( eg phones and tablets) including personal devices</t>
  </si>
  <si>
    <t>Reservations made in booking tools are approved online by the relevant approvers.  If online approval is not available, approval to travel must be gained from the expenses approver before booking is made</t>
  </si>
  <si>
    <t xml:space="preserve">Booking tools are able to provide transactional data </t>
  </si>
  <si>
    <t>Bill back (invoice to the booking agent) should be used wherever possible</t>
  </si>
  <si>
    <t>Monitor compliance with booking process</t>
  </si>
  <si>
    <t>Compliance will be monitored on a regular basis and appropriate sanctions imposed for non-compliance</t>
  </si>
  <si>
    <t>Expense Claims</t>
  </si>
  <si>
    <t>Create online Expense Claims</t>
  </si>
  <si>
    <t>Expense claims are raised online using self-service by the individuals that have incurred the expense</t>
  </si>
  <si>
    <t>Expense claimants are responsible for ensuring they are fully conversant with the latest version of the expenses policy and that all claims are for valid business reasons</t>
  </si>
  <si>
    <t>Expense claims will be charged to the employee's cost centre, however, expenses can be raised directly against a pre-agreed alternative cost centre where they must be approved by the cost centre manager</t>
  </si>
  <si>
    <t>Employees are unable to submit expense claims in a future date</t>
  </si>
  <si>
    <t>Expense claims should be made within 3 months of incurring the expense</t>
  </si>
  <si>
    <t>Expense claims (and advances) can be raised for transactions denominated in foreign currencies.  The amounts incurred will be shown in the expense system in both foreign currency and sterling</t>
  </si>
  <si>
    <t>Policy violations are automatically identified by the system.  Claimants must acknowledge the violation and provide suitable justification that is reviewed during the approval and audit steps</t>
  </si>
  <si>
    <t>All expense claims must be supported by actual receipts , with no fixed rate expenses (exception being mileage claims). All exceptions should be approved by the line manager.</t>
  </si>
  <si>
    <t>All expense types (eg lunch , evening meal)  should have a maximum rate and these rates should be common across government</t>
  </si>
  <si>
    <t>Expense rates should be compliant with HMRC,HMT &amp;CO advice</t>
  </si>
  <si>
    <t>Create online claims on behalf of another user</t>
  </si>
  <si>
    <t>Personal assistants will have access to enter expenses on behalf of other people.  However, the individuals must review and submit the expense claim before processing</t>
  </si>
  <si>
    <t>Create paper-based expense claims</t>
  </si>
  <si>
    <t xml:space="preserve">The offline expense claim processes are to  be used in exceptional circumstances only. </t>
  </si>
  <si>
    <t>The usage of the offline expense claim process are monitored and details passed to the continuous improvement team or departmental process manager</t>
  </si>
  <si>
    <t xml:space="preserve">Individuals send offline expense claims to a designated approver. </t>
  </si>
  <si>
    <t>The approver checks that the expenses are legitimate, represent a reasonable business cost and comply with the latest version of the expenses policy, prior to signing and submitting for payment</t>
  </si>
  <si>
    <t>Submit receipts for auditing (Paper / electronic)</t>
  </si>
  <si>
    <t xml:space="preserve"> Electronic copies of receipts are either scanned or photographed and attached to the online expense claim and retained by the claimant</t>
  </si>
  <si>
    <t>Copies of receipts provided electronically should be held by the individual in case they are required for audit purposes or by HMRC</t>
  </si>
  <si>
    <t>Approval</t>
  </si>
  <si>
    <t>Review and approve online expense claims</t>
  </si>
  <si>
    <t>All expenses are approved by the claimant's immediate line manager  (in exceptional circumstances, such as senior staff, this can be a pre-agreed alternative).  Additional approvals may be required in exceptional circumstances</t>
  </si>
  <si>
    <t>Expense claims are routed to  the relevant approvers via workflow.  Approvals notifications are sent via email</t>
  </si>
  <si>
    <t>Notifications and reminders are send to approvers so they are aware there are items awaiting their approval</t>
  </si>
  <si>
    <t>When an approver does not approve or reject within a specified time period the approval notification is automatically escalated</t>
  </si>
  <si>
    <t>The approver checks that the expenses are legitimate, represent a reasonable business cost and comply with the latest version of the expenses policy</t>
  </si>
  <si>
    <t>The approver is responsible for ensuring they are fully conversant with the latest version of the expenses policy</t>
  </si>
  <si>
    <t>Expenses can be approved on mobile devices (eg phones and tablets) including personal devices</t>
  </si>
  <si>
    <t>Set up rules to delegate approvals whilst out of office</t>
  </si>
  <si>
    <t>When approvers are out of the office, they are required to set up their notification controls to forward notifications to another who they have delegated to approve the expenses on their behalf.  The delegate should be at the same level or more senior</t>
  </si>
  <si>
    <t>Where absence is recorded on the system approvals should be automatically redirected</t>
  </si>
  <si>
    <t>A report is produced to monitor users who permanently set their out of office rules to reassign notifications to another user</t>
  </si>
  <si>
    <t>Audit</t>
  </si>
  <si>
    <t>Apply audit selection criteria for online claims</t>
  </si>
  <si>
    <t>There will be a risk based sample management check of expenses based on an agreed, predefined percentage of expense claims that are randomly selected to be audited.  Audits are performed by a central expenses audit team to ensure that company policy and tax regulations are adhered to</t>
  </si>
  <si>
    <t>Additional triggers for management checks include: Expense claims over a specified amount; Expense claims with policy violations; All expense claims of individuals on the audit list; All expense claims with receipts older than a certain time</t>
  </si>
  <si>
    <t>For the agreed selection of claims, management  will check that all the VAT receipts have been submitted, the value of the receipts equals the value of expense claim and whether there are any violations of company policy. These violations will be acted upon accordingly</t>
  </si>
  <si>
    <t>Employees are able to view their history of expenses online and track the progress of unpaid expense claims</t>
  </si>
  <si>
    <t>Audit Queries and Inappropriate Claims</t>
  </si>
  <si>
    <t>A formal process is established for resolving exceptions identified during the expenses audit, including protocols to communicate the claimant and approvers</t>
  </si>
  <si>
    <t>Expense claims that are subject to audit are flagged within the system to prevent payments being generated until the audit is complete</t>
  </si>
  <si>
    <t>Inappropriate claims are investigated by the expenses checking team in conjunction with internal audit and a suitable senior representative from the finance department to confirm whether sanctions and formal disciplinary action should be taken</t>
  </si>
  <si>
    <t xml:space="preserve">If action is taken, procedures are in place to communicate sanctions and disciplinary action and reclaim any paid component of the expense in accordance with HR rules </t>
  </si>
  <si>
    <t>Payment Processing</t>
  </si>
  <si>
    <t>Disburse payment</t>
  </si>
  <si>
    <t>Payment is performed by the shared service centre within the Accounts Payable team</t>
  </si>
  <si>
    <t>Expense claims that are approved and pass auditing are automatically processed for payment</t>
  </si>
  <si>
    <t>Approved and audited expense claims are paid to employees within 5 days or as soon as possible</t>
  </si>
  <si>
    <t>Proposed payment runs are reviewed against the cash position to understand the impact on treasury forecasts, including daily, monthly and net position</t>
  </si>
  <si>
    <t>Payment of expenses can be prevented using holds applied to a specific expenses claim or claimant</t>
  </si>
  <si>
    <t>Overpayments are automatically recovered from the next expense claim from the Claimant. If a further expense claim is not received within the specified time period an overpayment request is made directly - or followed up with the payroll team</t>
  </si>
  <si>
    <t>BACS is the default payment method. Other methods are used on an exceptional basis only</t>
  </si>
  <si>
    <t>Payment Exceptions</t>
  </si>
  <si>
    <t>Returned and rejected payments are processed on a timely basis and resolved in consultation with the master data team</t>
  </si>
  <si>
    <t>Reports are run to confirm the volume and value of duplicate expense payments and erroneous payments</t>
  </si>
  <si>
    <t>Management Information and Queries</t>
  </si>
  <si>
    <t>Generate MI reports</t>
  </si>
  <si>
    <t>Standard reports are run regularly to ensure transactions are progressing.  For example, expense claims awaiting submission, expense claims awaiting approval, expense claims awaiting auditing etc</t>
  </si>
  <si>
    <t>There is a single source of the truth for transactional expenses reporting</t>
  </si>
  <si>
    <t>Standard reports are available directly from the system to support external reporting, including transparency requirements.  This includes reports to support tax requirements associated with employee expenses</t>
  </si>
  <si>
    <t>Reporting requirements that are shared by multiple customers on the same platform are delivered using the same report definition and run centrally on behalf of all customers (eg. transparency reporting and returns to Cabinet Office, HMT, ONS etc)</t>
  </si>
  <si>
    <t>The appropriate history of data is retained electronically to support operational and analytical activity</t>
  </si>
  <si>
    <t>Self service tools are used to provide expense related spend analytics and advanced reporting, including insight on spend by expense category</t>
  </si>
  <si>
    <t>A control framework exists listing all key controls within the expenses process. At a minimum, this should address control objectives relating to fraud, error and financial misstatement</t>
  </si>
  <si>
    <t>Strict access controls are enforced around the ability to create and maintain employees, expense claims and audit rules</t>
  </si>
  <si>
    <t>The system enforces the required accuracy and integrity checks when data is entered</t>
  </si>
  <si>
    <t>Employment contracts outline government expectations relating to compliance with the expenses policies</t>
  </si>
  <si>
    <t>Data analytics software is used to identify potentially duplicate expense claims</t>
  </si>
  <si>
    <t>A formal policy establishes cross government segregation of duties principles and guidance on mitigating controls</t>
  </si>
  <si>
    <t xml:space="preserve">Segregation of duties prevent individuals performing multiple stages in the transaction </t>
  </si>
  <si>
    <t>Users are not able to self approve expense claims they have initiated or audit expense claims they have raised</t>
  </si>
  <si>
    <t>Process Management</t>
  </si>
  <si>
    <t>Standard processes, and common process variations, are defined and operated consistently across the department</t>
  </si>
  <si>
    <t>Local variations to the standard process are subject to a separate business case and approval by the Global Process Owner</t>
  </si>
  <si>
    <t>Process documentation is regularly reviewed to ensure it remains up to date and reflects the full range of acceptable variations within the processes</t>
  </si>
  <si>
    <t>New process designs conform to the design principles and are subject to review and approval by the Expenses Global Process Owner</t>
  </si>
  <si>
    <t>A formal continuous improvement initiative is in place and reports through the  Process Owner</t>
  </si>
  <si>
    <t>Monthly performance reporting is established to monitor the efficiency and effectiveness of the expenses process, including progress towards specific benchmarks and targets</t>
  </si>
  <si>
    <t>Governance structures are in place to maintain and enforce the global design principles across the finance community</t>
  </si>
  <si>
    <t>Expenses Global Process Owner (GPO) is responsible for establishing leading practice and implementing process improvement and harmonisation of policies, processes and systems across government</t>
  </si>
  <si>
    <t>Expenses Process Manager within the department is responsible for overseeing department convergence to leading practice</t>
  </si>
  <si>
    <t>Expenses Process Manager network is established across government to share experiences, common issues and support movement to leading practice</t>
  </si>
  <si>
    <t>GPO Integration forum established to drive alignment across process networks and address cross process issues</t>
  </si>
  <si>
    <t>Treasury, Cabinet Office and other bodies are expected to engage the Process Owners community before introducing new policies or requirements that impact finance processes</t>
  </si>
  <si>
    <t>Shared terminology is required, including definition of key terms, to ensure language is used consistently across departments</t>
  </si>
  <si>
    <t>Expenses and Credit Card Policy</t>
  </si>
  <si>
    <t>Cross government transactional expenses policies have been established, including specific guidance for each expense category, prompt payment guidance and reporting obligations</t>
  </si>
  <si>
    <t>Cross government data standards for expenses categories have been established and communicated</t>
  </si>
  <si>
    <t>The latest policy is published online and communications sent to users.  A link to the policy is available from the online expenses system and referenced within offline templates and forms</t>
  </si>
  <si>
    <t>The expenses policy will be regularly reviewed to ensure it is appropriate, relevant and incorporates any changes in statutory requirements</t>
  </si>
  <si>
    <t>Individuals will be monitored for compliance with the expenses policy, with breaches identified and sanctioned appropriately</t>
  </si>
  <si>
    <t>No self-approval of expenses is permitted and will be disabled within the system</t>
  </si>
  <si>
    <t>Non-Executive Board members will have expenses approved by the Chair of the Board. The Chair of the Board will have expenses approved by the Audit Committee Chair, by exception (or pre-agreed alternative)</t>
  </si>
  <si>
    <t>Reporting on policy violations will be conducted by the finance department on a regular basis</t>
  </si>
  <si>
    <t>Individuals who routinely breach policy rules will be recorded and subject to further audit checks on future expense claims</t>
  </si>
  <si>
    <t>Standard 'off the shelf' software products are in place to support the expenses process</t>
  </si>
  <si>
    <t>Expense systems are shared across the department, including large ALBs</t>
  </si>
  <si>
    <t>Cloud software is used - or has been considered - in line with the governments 'cloud first' strategy</t>
  </si>
  <si>
    <t>Data security standards have been addressed and there are no outstanding compliance issues</t>
  </si>
  <si>
    <t>There are simple and easy to maintain interfaces between the expense solution and other tools (credit cards,  booking systems for travel and hotels etc)</t>
  </si>
  <si>
    <t>Self-service expense claims can be raised using desktop, mobile and tablets including personal devices</t>
  </si>
  <si>
    <t>Vanilla functionality is used that can be delivered through standard configuration, rather than customisations</t>
  </si>
  <si>
    <t>Transactional teams are organised by processes to provide strong connections into the Process Ownership structures</t>
  </si>
  <si>
    <t>Transactional shared services trusted to deliver without the need for a 'shadow team' to support and check the outputs</t>
  </si>
  <si>
    <t>Expenses processes and teams are shared across the department, including large ALBs</t>
  </si>
  <si>
    <t>Expenses activities are shared with other departments across government</t>
  </si>
  <si>
    <t>Movement towards Centres of Excellence for Process Ownership to represent and support multiple departments</t>
  </si>
  <si>
    <t>Grants - Principle Questions</t>
  </si>
  <si>
    <t>Design Grant Scheme</t>
  </si>
  <si>
    <t>Establish Accountability for Scheme</t>
  </si>
  <si>
    <t>All government Grants have a named senior responsible owner with clearly defined responsibilities throughout the lifetime of the Grant. (Standard 1). Link to the grant standards referred to in this document is below:
https://www.gov.uk/government/publications/grants-standards</t>
  </si>
  <si>
    <t>The name of the Senior Responsible Owner (SRO), for each Grant Scheme, is entered on to the central cross Government Grants Information System (GGIS). (Standard 1)</t>
  </si>
  <si>
    <t>Individuals responsible for Administration Grants must have received basic training in Grants Management. (Standard 10)</t>
  </si>
  <si>
    <t>Individuals are registered on the Grants hub (GGIS and Grants Centre of Expertise (GCOE)) to provide access to training guidance and best practice.</t>
  </si>
  <si>
    <t>Identify Grant type</t>
  </si>
  <si>
    <t>Identification should be made whether the Grants are General Grants, Formula Grants, or Grant in Aid.</t>
  </si>
  <si>
    <t>Optimisation of Funding</t>
  </si>
  <si>
    <t xml:space="preserve">Departments must determine how Grant funding can be allocated in order to maximise taxpayer value for money. This will include an assessment of whether it would be more efficient to issue the grant from a central government department or via a local authority for example. </t>
  </si>
  <si>
    <t>Departments must confirm funding allocated to a particular Grants Scheme with reference to government policy and legislation.</t>
  </si>
  <si>
    <t>When developing Grant Agreements, due regard should be given to ensuring regularity and propriety in the use of public funds. (Standard 6)</t>
  </si>
  <si>
    <t>Create business case</t>
  </si>
  <si>
    <t>The investment developing business case must be proportionate to the level of expenditure and risk and consequently should include stakeholders as identified by the green book. (Standard 4)</t>
  </si>
  <si>
    <t>Where a grant is a small element of a wider investment the investment appraisal principles need to be applied.</t>
  </si>
  <si>
    <t>For General Grants HMT Green book guidance must be followed. (Standard 4). Where a department deems this inappropriate or there are conflicts that would significantly impact award based on commercial and/or legal advice, departments should contact CO grants team and/or HMT.</t>
  </si>
  <si>
    <t>Departments should have documented internal delegated limits for business case approval.</t>
  </si>
  <si>
    <t>Business case should be created using a template held on GCOE (Standard 4)</t>
  </si>
  <si>
    <t>Approval of grant expenditure will be in line with Managing Public Money.</t>
  </si>
  <si>
    <t>Due to the bespoke nature of the formulaic allocations, the calculations, rules and model will be owned by the business area and in a specialist tool not in the ERP, which should automatically feed into the ERP.</t>
  </si>
  <si>
    <t>Identify key criteria for assessment &amp; Grant Outcomes</t>
  </si>
  <si>
    <t xml:space="preserve">Establish a clear description of the scheme's aims, criteria and objectives with agreed outputs, KPIs and Milestones. </t>
  </si>
  <si>
    <t>Define longer term policy outcomes for the proposed Grants Scheme.</t>
  </si>
  <si>
    <t>Outcomes are agreed with regular review periods as appropriate.</t>
  </si>
  <si>
    <t>Draft Grant Agreement</t>
  </si>
  <si>
    <t>All government Grants must be awarded through robust grant agreements, framework or Memorandum of Understandings (MoU), proportionate to the value of the Grant and reflect the minimum standards for government Grants, in line with the guidance in Managing Public Money. (Standard 6)</t>
  </si>
  <si>
    <t>Departments and their ALBs use grant agreement templates, which are cleared through internal legal advisers and finance, as a minimum. (Standard 6)</t>
  </si>
  <si>
    <t>All government Grant agreements/Frameworks/MoU will include terms of eligible expenditure. (Standard 6)</t>
  </si>
  <si>
    <t xml:space="preserve">Define Grant Accounting </t>
  </si>
  <si>
    <t>Identify and establish financial records required for the Grant in order enable effective financial management. Assess the potential impact of the Grant on financial statements and the asset register.</t>
  </si>
  <si>
    <t>Authorisation of grant scheme</t>
  </si>
  <si>
    <t>Grant details recorded on GGIS at business case stage. (Standard 2)</t>
  </si>
  <si>
    <t>Record evidence of funding / business case approval at strategic design and final stage on GGIS. (Standard 2)</t>
  </si>
  <si>
    <t>Record evidence of expert input - finance, commercial, policy, audit etc. on GGIS. (Standard 2)</t>
  </si>
  <si>
    <t>Risk rating recorded on GGIS for each grant scheme. (Standard 2)</t>
  </si>
  <si>
    <t>Justification for Grant model provided, with detailed justification if direct award in business case.</t>
  </si>
  <si>
    <t>New government Grants, including those that are high risk, novel and contentious, as well as those undergoing a step change in scope or funding, should be considered for submission to the New Grants Advice Panel (NGAP) for scrutiny and advice from subject experts. (Standard 3)</t>
  </si>
  <si>
    <t>Define Calculations for Formula Grants</t>
  </si>
  <si>
    <t>Calculations are defined in line with the Grant policy.</t>
  </si>
  <si>
    <t xml:space="preserve">Rigorous testing is conducted to ensure that the rules of the model for allocation accurately reflect the intended policy. </t>
  </si>
  <si>
    <t xml:space="preserve">Formal sign off is provided once the rules have been tested. </t>
  </si>
  <si>
    <t>Changes to the rules of the allocation model follow a formal change control process and are in line with any amendments to policy.</t>
  </si>
  <si>
    <t>Design Application process </t>
  </si>
  <si>
    <t>Collect Statistical Data</t>
  </si>
  <si>
    <t>Develop competition criterion / rules to ensure statistical data can be captured to support Grant allocation.</t>
  </si>
  <si>
    <t>Design process that facilitates grant recipients to enter details using self-service and design process to collect statistical data that cannot be gathered through self-service and is collected manually, can be analysed automatically.</t>
  </si>
  <si>
    <t>Controls are built in to check and verify significant changes in statistical data. For example, changes outside of tolerances.</t>
  </si>
  <si>
    <t>Systems are designed to follow up with Grant Recipients directly any exceptions and anomalies.</t>
  </si>
  <si>
    <t>Updates to statistical data are made within the calculation engine.</t>
  </si>
  <si>
    <t>Application Assessment</t>
  </si>
  <si>
    <t>Competition for Grant</t>
  </si>
  <si>
    <t>Government Grants should be competed for by default; exceptions may be approved where competition would not be appropriate. (Standard 5)</t>
  </si>
  <si>
    <t>Detailed supporting evidence for any direct award decision must be provided in the approved business case. (Standard 5)</t>
  </si>
  <si>
    <t>Upon receipt of an unsolicited proposal from an organisation, even where it is in line with departmental priorities, alternative delivery mechanisms should be investigated and a competition should be considered. (Standard 5)</t>
  </si>
  <si>
    <t>It is good practice, as part of the Grant award process, to require Grant Recipients to declare that acceptance of the funding offered will not result in double funding. (Standard 6)</t>
  </si>
  <si>
    <t>Due Diligence &amp; Authorisation of grant award</t>
  </si>
  <si>
    <t>All government Grants will be subject to timely and proportionate due diligence and fraud risk assessment. (Standard 7)</t>
  </si>
  <si>
    <t>Following due diligence, the department can then confirm if a Grant can be awarded.</t>
  </si>
  <si>
    <t>A department asked by another part of government to pay a Grant to an external organisation, such as a charity, from its own resources should ensure that its own Accounting Officer gives due consideration to the proposal before funding is committed. (Standard 4)</t>
  </si>
  <si>
    <t>Departments will ensure they have a robust Grants approval process to spend over £100k, and that details of all current Grant Schemes and awards are available on the Government Grants Information System (GGIS). (Standard 2)</t>
  </si>
  <si>
    <t xml:space="preserve">Ensure that Master Data Management process has been adhered to and that the Grant recipient is set up correctly in the system. </t>
  </si>
  <si>
    <t xml:space="preserve">Calculate Grant Allocation </t>
  </si>
  <si>
    <t>Calculations are run and outputs are generated which detail the Grant recipient and the value to be provided. Separate calculation engines may be required for complex Grants.</t>
  </si>
  <si>
    <t>Outputs include a payment schedule listing the payments due to each Grant Recipient and can be formatted to enable upload into the finance system.</t>
  </si>
  <si>
    <t>Proportionate checks are performed to confirm the correct number of Grant recipients will be paid.</t>
  </si>
  <si>
    <t>Proportionate checks are performed to confirm the total value of payments does not exceed the expected budget.</t>
  </si>
  <si>
    <t xml:space="preserve">Review Grant Allocation </t>
  </si>
  <si>
    <t xml:space="preserve">Sample checks are performed to review the accuracy of Grant payment calculations to recipients. </t>
  </si>
  <si>
    <t xml:space="preserve">Sample checks are performed to compare current period against previous periods with major variances analysed and explained. </t>
  </si>
  <si>
    <t>Outliers are reviewed to identify particularly high and particularly low payments.</t>
  </si>
  <si>
    <t>Manage Grant Recipients/grant scheme</t>
  </si>
  <si>
    <t xml:space="preserve">Master data is controlled centrally and all changes are subject to business approval. </t>
  </si>
  <si>
    <t>Governance forums are established to manage the implications of a shared supplier master file when platforms are used by multiple customers.</t>
  </si>
  <si>
    <t>Where the Grant Recipient is also a supplier of goods and services (for procurement purposes) a single supplier record should be held for both grants and procurement.</t>
  </si>
  <si>
    <t>Grant payments must be distinguishable from commercial payments on the system.</t>
  </si>
  <si>
    <t>Grant Recipients are able to maintain their own system information, including bank account details and all changes are approved in the system by the grant owner.</t>
  </si>
  <si>
    <t>Grant Recipients are automatically notified following a change to key details, including address and bank account details.</t>
  </si>
  <si>
    <t>All changes should receive appropriate authorisation through an automatic workflow system, forming part of an approval process that’s controlled by the department.</t>
  </si>
  <si>
    <t>Grant Recipient master file holds a unique identifier (e.g. DUNS number), which also indicates if it is a Grant Recipient is classified as an SME. Additional data fields and classifications including type of supplier e.g. school local authority should be stored to support departmental reporting requirements.</t>
  </si>
  <si>
    <t>Grant Recipient records conform to a consistent naming convention that is applied across government.</t>
  </si>
  <si>
    <t>The quality of the Grant Recipient master file is regularly reviewed and cleansed to remove inactive, duplicate and out of date records.</t>
  </si>
  <si>
    <t>Regular audits (at least annually) are performed to review the full list of system changes to bank account details.</t>
  </si>
  <si>
    <t xml:space="preserve">Grant Recipient master file changes are replicated automatically across all systems that hold supplier details. </t>
  </si>
  <si>
    <t>One time payments to Grant Recipients are supported by core systems.</t>
  </si>
  <si>
    <t>Key attributes of Grant Recipients are captured for reporting purposes (e.g. Location, Sector).</t>
  </si>
  <si>
    <t>The most cost effective payment methods should be used at all times.</t>
  </si>
  <si>
    <t>Setup and review cost centre/project/account coding to ensure that the Grant Scheme can be effectively managed and reported on.</t>
  </si>
  <si>
    <t>Grant Award</t>
  </si>
  <si>
    <t>Issue Grant agreement</t>
  </si>
  <si>
    <t>A Grant agreement is established in order to clarify the basis on which the Grant has been awarded and the terms and conditions associated with the Grant award based on the model grant funding agreement. (Standard 6)</t>
  </si>
  <si>
    <t>The Grant agreement includes a clear description of the scheme/ aims and objectives with agreed outputs / KPIs / Milestones. (Standard 8)</t>
  </si>
  <si>
    <t>The Grant agreement includes details of how money should be spent, eligible expenditure terms and financial / activity based reporting. (Standard 6)</t>
  </si>
  <si>
    <t>The Grant agreement includes details of data protection policy, audit and assurance state aid compliance. (Standard 6)</t>
  </si>
  <si>
    <t>The Grant agreement includes legislative powers. (Standard 6)</t>
  </si>
  <si>
    <t>The Grant agreement includes details of the payment model, providing terms for suspension, claw-back, Grant termination and evaluation of lessons learned. (Standard 6)</t>
  </si>
  <si>
    <t>Departments are required to make sure that details of eligible expenditure are included in all their Grants agreements, including items of expenditure that are expressly ineligible. (Standard 6)</t>
  </si>
  <si>
    <t>All government Grants will have outputs agreed and longer-term outcomes defined, wherever possible enabling active performance management, including regular reviews and adjustments where deemed necessary. (Standard 8)</t>
  </si>
  <si>
    <t>The most appropriate payment mechanism must be used to ensure a clean Audit trail. For example, some Grants are paid through local authorities in conjunction with DCLG. Grants are transacted by departments directly and controlled by a Grants Award system.</t>
  </si>
  <si>
    <t>Create Grant award requirements</t>
  </si>
  <si>
    <t>Grant award details entered onto finance system (replicating the Requisition process in P2P) using self-service by the Grants Scheme Administrator.</t>
  </si>
  <si>
    <t>Optional approvers can be added to the approval chain where necessary, but system generated approval chains cannot be overridden.</t>
  </si>
  <si>
    <t>Grant award requirements can be raised on mobile devices (e.g. phones, tablets etc.).</t>
  </si>
  <si>
    <t>Grant award requirements are approved online by appropriate approvers.</t>
  </si>
  <si>
    <t xml:space="preserve">Specific categories of Grants may require additional approvals. </t>
  </si>
  <si>
    <t>Review and approve Grant requisition / requirements</t>
  </si>
  <si>
    <t>Grant requirements that have been approved are automatically routed to the appropriate Grant Manager to create a Grant Scheme/Award.</t>
  </si>
  <si>
    <t>Requisition requests can be approved on mobile devices (e.g. phones, tablets etc.).</t>
  </si>
  <si>
    <t>All Grant Awards have an appropriate audit trail in the system (e.g. approved, requisition etc.).</t>
  </si>
  <si>
    <t xml:space="preserve">Create Grant Scheme/Awards </t>
  </si>
  <si>
    <t>Grant Awards are established for a specific value and time period, and any proposed extensions or changes are subject to review and approval.</t>
  </si>
  <si>
    <t>Grant Awards are structured to enable payments to be made in accordance with the payment plan.</t>
  </si>
  <si>
    <t xml:space="preserve">Grant Awards are aligned to Grant reference numbers and cost centres, using appropriate Grant account codes in order to facilitate reporting and financial management. </t>
  </si>
  <si>
    <t>Notification of grant Awards are directly transmitted electronically to the Grant recipient.</t>
  </si>
  <si>
    <t>Send Grant Awards to Grant recipient (Not applicable to Formulaic Grants)</t>
  </si>
  <si>
    <t>Grant agreement is issued electronically to grant recipient quoting the Grant Awards number, the terms of the grant award and the payment schedule.</t>
  </si>
  <si>
    <t xml:space="preserve">A ''No Grant Awards, No Pay' policy is enforced and a list of authorised exceptions are maintained. </t>
  </si>
  <si>
    <t xml:space="preserve">Grant payment requests that relate to the "No Grant award, No Pay" exceptions policy require online approval by the appropriate individual in each department. </t>
  </si>
  <si>
    <t>Regular checks are performed to ensure that Grant payment requests that are not associated with Grant Awards are genuine exceptions to the "No Grant Awards, No Pay" policy.</t>
  </si>
  <si>
    <t>A formal process is in place to address grant payment requests that have been received from grant recipients when Grant awards have not been raised.</t>
  </si>
  <si>
    <t xml:space="preserve">Grant recipients that repeatedly breached the "No Grant Award No Pay" policy are identified and referred back to the Grant Administrator for appropriate action. </t>
  </si>
  <si>
    <t>Grant Administrators / Requesters/approvers that repeatedly breach the "No Grant order No Pay" policy are identified and appropriate action taken.</t>
  </si>
  <si>
    <t>Departments work together to monitor, compare and share compliance with the "No Grant award No Pay" policy across government.</t>
  </si>
  <si>
    <t>Performance monitoring and payment</t>
  </si>
  <si>
    <t>Measure outcome delivery</t>
  </si>
  <si>
    <t>Measure verifiable outputs expected against Grant agreements and identifiable services received to date in accordance with the timeline of the Grant and record these as grant services delivered on the grant award held on the ERP system. (equivalent of receipting on the purchase order system)</t>
  </si>
  <si>
    <t>Receive payment request</t>
  </si>
  <si>
    <t xml:space="preserve">Electronic payment requests in a structured or unstructured format are encouraged and responded to in a timely manner. </t>
  </si>
  <si>
    <t>Manual payment requests are sent directly to a central location for processing.</t>
  </si>
  <si>
    <t>Self-raised payment requests are generated on the system where conditions for self-raised payment requests are met and a formal agreement exists with the Grant recipient.</t>
  </si>
  <si>
    <t>Manual payment requests are scanned and hardcopies are only held where essential.</t>
  </si>
  <si>
    <t>Grant Recipients are able to enter their own payment requests directly into the system using self-service.</t>
  </si>
  <si>
    <t>Payment processed and recorded</t>
  </si>
  <si>
    <t>System functionality for recurring payment requests and scheduled payments are used to automate these transactions.</t>
  </si>
  <si>
    <t>The default position in relation to VAT for grants is exempt, any exceptions must be clarified with the tax centre of excellence</t>
  </si>
  <si>
    <t>Authorised Grant payment requests that pass three way matching rules are automatically processed for payment.</t>
  </si>
  <si>
    <t>Matching tolerances are monitored effectively and managed to control the matching rate.</t>
  </si>
  <si>
    <t>A formal process is established for resolving unmatched Grant payment requests and those placed on hold.</t>
  </si>
  <si>
    <t>An automated workflow tool is used to support Grant document and query management.</t>
  </si>
  <si>
    <t>An online portal is available to enable Grant recipients to understand and query their account position.</t>
  </si>
  <si>
    <t>Statements are periodically distributed to enable Grant recipients to view their account position.</t>
  </si>
  <si>
    <t>Grant funding payment models are based upon when funds are actually needed to avoid paying significant portions of funding up-front, except where that can be justified. (Standard 6)</t>
  </si>
  <si>
    <t>Proposed payment runs are reviewed against the cash position to understand the impact on treasury forecasts, including daily, monthly and net positions.</t>
  </si>
  <si>
    <t>Returned and rejected payments are processed on a timely basis and resolved in consultation with the appropriate teams.</t>
  </si>
  <si>
    <t>Reports are produced on a timely basis to confirm the volume and value of duplicate payments, with management information shared and appropriate action taken across government.</t>
  </si>
  <si>
    <t>Grant requirements and awards can be raised for Grants denominated in foreign currencies.</t>
  </si>
  <si>
    <t>Payment requests are accepted in foreign currencies and exchange rates automatically identified within the system.</t>
  </si>
  <si>
    <t>Unrealised and realised exchange rates gains and losses are automatically calculated by the system.</t>
  </si>
  <si>
    <t>Payments file is uploaded into finance system.</t>
  </si>
  <si>
    <t>Interface controls are in place to ensure the upload is complete and accurate.</t>
  </si>
  <si>
    <t>Specific payments do not require additional approvals as the files are uploaded as approved for payment.</t>
  </si>
  <si>
    <t xml:space="preserve">Payment information is entered into the general ledger and a reconciliation of the payments file completed. </t>
  </si>
  <si>
    <t>Supplier Expenditure Review &amp;</t>
  </si>
  <si>
    <t>Grant recipients must be required to provide evidence of their Grant expenditure, for example, through the regular submission of ‘Statements of Grant Usage’ (SoGU) or an equivalent, which must be validated to ensure accuracy. Failure to submit financial returns, whatever form they take, or if irregularities are identified through validation, will usually result in payment suspension, investigation and in serious cases a full audit to establish the cause. (Standard 6)</t>
  </si>
  <si>
    <t>Programme Risk Management</t>
  </si>
  <si>
    <t>Grants should abide by the Financial Viability and Risk Assessment (FVRA) guidance which is a set of basic yet fundamental checks that will provide assurance and identify the level of financial risk in respect of the grant recipient. (Standard 7)</t>
  </si>
  <si>
    <t>Risk ratings, high, medium or low, can be recorded on the GGIS through a field launched to support these standards. (Standard 7)</t>
  </si>
  <si>
    <t>Accruals are generated automatically by the system and subject to review as part of the period end process.</t>
  </si>
  <si>
    <t>Integrity of aged accruals is regularly reviewed.</t>
  </si>
  <si>
    <t>Formal processes are established for identifying and communicating grant payments requests that are in dispute and when the disputes have been resolved.</t>
  </si>
  <si>
    <t>Grant payment requests in dispute are flagged within the system to prevent payments being generated. Dispute history should be retained in the system as part of an audit trail.</t>
  </si>
  <si>
    <t>Grant overpayment /credit notes are raised on the system and matched to relevant Grant Award.</t>
  </si>
  <si>
    <t>Grant overpayment /credit notes are automatically deducted from the next recipient payment. If no future payment is received, the debt is collected through Accounts Receivable.</t>
  </si>
  <si>
    <t>Final Grant Reconciliation &amp; Review</t>
  </si>
  <si>
    <t>Annual and end of term outcome review</t>
  </si>
  <si>
    <t>A review of the Grant focusing on financial reconciliations and delivery timeframe will be undertaken at least annually. (Standard 9)</t>
  </si>
  <si>
    <t>Active decision taken and recorded regularly - at least annually - to continue, discontinue or amend funding of the grant. (Standard 9)</t>
  </si>
  <si>
    <t>Details of the annual review and outcomes recorded on GGIS. (Standard 9)</t>
  </si>
  <si>
    <t>Conduct an objective evaluation of the Grant Scheme and the outcomes. Departments report the outcomes of the evaluation on their website. To improve transparency, departments should explain what each Grant scheme achieved and how the distribution of funds has supported government objectives.</t>
  </si>
  <si>
    <t>Make final payment or recover overpaid fund</t>
  </si>
  <si>
    <t>Financial checks should be performed to ensure final payments are made against the scheme and any overpaid funds recovered.</t>
  </si>
  <si>
    <t>Close Grant Scheme</t>
  </si>
  <si>
    <t>Formal closure of the Grants Scheme, including confirmation to the relevant parties.</t>
  </si>
  <si>
    <t xml:space="preserve">The Grant Award is closed in the system on a timely basis. </t>
  </si>
  <si>
    <t>Accounting treatment is reviewed to confirm the scheme has been accounted for in line with Grant policy and standards.</t>
  </si>
  <si>
    <t>Management Information &amp; Queries</t>
  </si>
  <si>
    <t>Standard reports are run regularly to ensure transactions are progressing.  For example, requisitions awaiting approval, payment requests etc.</t>
  </si>
  <si>
    <t>There is a single source of the truth for Grants reporting.</t>
  </si>
  <si>
    <t>Reporting capability exists to monitor commitments created by Grant Orders alongside accrued and actual costs incurred to date.</t>
  </si>
  <si>
    <t>Standard, consistent reports are available directly from the system to support external reporting (e.g. transparency requirements, etc.).</t>
  </si>
  <si>
    <t>Reporting requirements shared by multiple customers on the same platform are delivered using the same report definitions and automatically generated on behalf of all customers (e.g. outflow by Grant Recipients, and returns to Cabinet Office etc.).</t>
  </si>
  <si>
    <t>Reporting will provide a single consolidated view of Grants paid to a particular organisation.</t>
  </si>
  <si>
    <t>Appropriate history of data is retained electronically to support operational and analytical activity.</t>
  </si>
  <si>
    <t>Self-service tools are used to provide analytics and advanced reporting, including insight on Grant expenditure.</t>
  </si>
  <si>
    <t>System workflows and real-time dashboards should be used to ensure transactions are progressing (e.g. requisitions awaiting approval, open Grant Orders, etc.).</t>
  </si>
  <si>
    <t>Grants data sets are combined with appropriate data sets e.g. Finance, HR in order to generate new insights.</t>
  </si>
  <si>
    <t>Data visualisation tools are used to support the analysis and interpretation of data.</t>
  </si>
  <si>
    <t>A change control process is in place for reports created by the Reporting Super Users.  New reports are published for use by appropriate users and recorded in the reporting catalogue.</t>
  </si>
  <si>
    <t>FOI queries are dealt with in accordance with central guidance.</t>
  </si>
  <si>
    <t>A control framework exists, that has been approved by Internal Audit, listing all key controls within the Grants process.  At a minimum, this should address control objectives relating to fraud, error and financial misstatement.</t>
  </si>
  <si>
    <t>Grant Agreements outline government’s expectations relating to compliance with policies relating to purchasing and Accounts Payable. For example, this includes "No Grant award No Pay" policy, invoice and credit note protocols, application of payment terms, e-invoicing etc.</t>
  </si>
  <si>
    <t>Data analytical software and tools are used to identify potential errors, issues or fraud e.g. duplicate payments.</t>
  </si>
  <si>
    <t>Establish a formal policy to ensure cross government segregation of duties, principles and guidance on mitigating controls.</t>
  </si>
  <si>
    <t>Overarching Governance &amp; Interface Controls</t>
  </si>
  <si>
    <t>Compliance / Control reports are regularly reviewed to ensure adherence to the process and validate security controls are working and being observed.</t>
  </si>
  <si>
    <t>Interface control reports are reviewed each time an import is run, with exceptions logged, investigated and resolved on a timely basis.</t>
  </si>
  <si>
    <t>Data within the system is periodically reviewed to ensure the records are accurate and complete.</t>
  </si>
  <si>
    <t xml:space="preserve">Performance measures are developed in the planning phase of the programme and used for monitoring during the life cycle of the grant and to evaluate the programme as a whole. </t>
  </si>
  <si>
    <t>Grants programmes are reviewed at least every 3-5 years, schemes and awards annually or when government priorities and polices change.</t>
  </si>
  <si>
    <t>Standard processes, and common process variations, are defined and operated consistently across government.</t>
  </si>
  <si>
    <t>Local variations to the standard process are subject to separate business justification approval by the Global Process Owner.</t>
  </si>
  <si>
    <t>New process designs conform to the design principles and are subject to review and approval by the Grants Global Process Owner.</t>
  </si>
  <si>
    <t>Performance reporting is established to monitor efficiency and effectiveness of the Grants processes, including progress towards specific benchmarks and targets. A formal continuous improvement initiative is in place and reports through to the Process Owner.</t>
  </si>
  <si>
    <t>There are approved Business Continuity (BC) plans in place to enable critical activities in the Grants process to continue in the event of a serious incident.</t>
  </si>
  <si>
    <t>BC plans are regularly reviewed and tested (at least annually) to ensure remedial action remains effective and actionable.</t>
  </si>
  <si>
    <t>BC plans are published and relevant staff are aware of their responsibilities.</t>
  </si>
  <si>
    <t>Segregation of duties prevent individuals performing multiple stages in the transaction i.e. Correcting journals cannot be entered and approved by the same user in the system.</t>
  </si>
  <si>
    <t>A formal continuous improvement initiative is in place and reports through to the Process Owner. Performance reporting is established to monitor efficiency and effectiveness of the Grant processes, including progress towards specific benchmarks and targets.</t>
  </si>
  <si>
    <t>Monitoring Controls</t>
  </si>
  <si>
    <t>Governance structures are in place to maintain and enforce the global design principles across the Grants community.</t>
  </si>
  <si>
    <t>A central Grants Global Process Owner (GPO) is responsible for establishing leading practice and implementing process improvement and harmonisation of policies, processes and systems across government.</t>
  </si>
  <si>
    <t>Grants Process Manager within the department is nominated for each department and is responsible for overseeing department convergence to leading practice and compliance with Global Process Owner expectations.</t>
  </si>
  <si>
    <t>Grants Process Manager network is established across government to share experiences, common issues and support movement to leading practice.</t>
  </si>
  <si>
    <t>Process Manager Integration forum established to drive alignment across process networks and address cross process issues.</t>
  </si>
  <si>
    <t>Departments, Process Owners, Treasury, Cabinet Office and other bodies are expected to engage the Process Managers community before introducing new policies or requirements that impact finance processes.</t>
  </si>
  <si>
    <t>Shared terminology is required, including definition of key terms, to ensure language is used consistently across departments.</t>
  </si>
  <si>
    <t>All those involved in the development and administration of Grants must undertake core training in Grant management best practice. (Standard 10)</t>
  </si>
  <si>
    <t>Cross government Grant policies have been established, including Government Grant Standards, guidance on fraud, error and debt.</t>
  </si>
  <si>
    <t>Cross government data standards for Grants have been established and communicated.</t>
  </si>
  <si>
    <t>HM Government is not adopting self-approval of requisitions.</t>
  </si>
  <si>
    <t>Standard software products are in place to support the Grants Management process.</t>
  </si>
  <si>
    <t>Grants Management systems are shared across the department, including ALBs as appropriate.</t>
  </si>
  <si>
    <t>Cloud software is used - or has been considered - in line with the government’s 'cloud first' strategy.</t>
  </si>
  <si>
    <t>Self-service transactions and reporting can be performed using desktop and mobile devices (e.g. phones, tablets etc.).</t>
  </si>
  <si>
    <t>Vanilla functionality is used and delivered through standard configuration, rather than customisations.</t>
  </si>
  <si>
    <t>Transactional Grant Management processes and teams are shared across the department, including ALBs as appropriate, subject to VFM considerations.</t>
  </si>
  <si>
    <t>Transactional Grant Management activities are shared with other departments across government.</t>
  </si>
  <si>
    <t>Movement towards Process Ownership by Centres of Excellence, representing and supporting multiple departments.</t>
  </si>
  <si>
    <t xml:space="preserve">To improve transparency, departments should internally explain what the Grant programmes have achieved and how the distribution of funds have supported government objectives. </t>
  </si>
  <si>
    <t>The Organisation Design supports effective involvement of key teams in the Grants process, including Business Partners, Centres of Excellence and Transactional Teams.</t>
  </si>
  <si>
    <t>Transactional teams are organised by processes so they can link into the Grant Process Ownership structures.</t>
  </si>
  <si>
    <t>Grant activities are shared with other entities across government.</t>
  </si>
  <si>
    <t>Central team disseminate any policy changes via appropriate channels.</t>
  </si>
  <si>
    <t>Stakeholder Relations and Communications</t>
  </si>
  <si>
    <t>Regular communication channels are maintained with Cabinet Office and HM Treasury.</t>
  </si>
  <si>
    <t>Inventory - Principle Questions</t>
  </si>
  <si>
    <t>Master Data Setup &amp; Maintenance</t>
  </si>
  <si>
    <t>Item Master Management</t>
  </si>
  <si>
    <t>Item master data is controlled by a central team and all changes are subject to business approval.</t>
  </si>
  <si>
    <t>Item master records conform to a consistent naming convention that is applied across government.</t>
  </si>
  <si>
    <t>Quality of the item master file is regularly reviewed and cleansed to remove inactive, duplicate and out of date records.</t>
  </si>
  <si>
    <t>Item master file changes are replicated automatically across all systems that hold the item details.</t>
  </si>
  <si>
    <t>Regular review of the item master to identify items that are no longer available/in-stock or shortly unavailable to sale (items to be phased out).</t>
  </si>
  <si>
    <t>Governance forums are established to manage the implications of a shared inventory supplier master file when platforms are used by multiple customers.</t>
  </si>
  <si>
    <t xml:space="preserve">Item Categorisation and Attribute Management </t>
  </si>
  <si>
    <t>Access to sensitive item categories is restricted to relevant users.</t>
  </si>
  <si>
    <t>Item categories are aligned with UNSPSC codes as a cross government data standard. These are linked to cross government procurement categories.</t>
  </si>
  <si>
    <t>Management reviews and approves all recorded adjustments to inventory prices or quantities.</t>
  </si>
  <si>
    <t>Use of item templates to ensure government departments populate the required mandatory information required against an item in the item master.</t>
  </si>
  <si>
    <t>Regular audits are performed to review changes to item categories and attributes.</t>
  </si>
  <si>
    <t>Inventory item categories determine the chart of accounts values which cannot be overridden.</t>
  </si>
  <si>
    <t>Regular review of the item master to identify items that are no longer required.</t>
  </si>
  <si>
    <t>Serial and Lot Numbering</t>
  </si>
  <si>
    <t>Inventory items are tracked by serial number and barcode/QR code where appropriate.</t>
  </si>
  <si>
    <t xml:space="preserve">Inventory items are tracked by location/lot number. </t>
  </si>
  <si>
    <t>Forward Planning Inventory</t>
  </si>
  <si>
    <t>Warehouse Location Planning</t>
  </si>
  <si>
    <t>The physical layout of warehouse locations is accurately reflected in inventory systems.</t>
  </si>
  <si>
    <t>Inventory process supported by ability for warehouse locator-level counting and identification by row/rack/bin.</t>
  </si>
  <si>
    <t>Inventory is stored in appropriately secured and environmentally conditioned warehouse locations where access is restricted to authorized personnel, where applicable.</t>
  </si>
  <si>
    <t>Rejected inventory are adequately segregated from other inventory and regularly monitored to ensure timely return to suppliers.</t>
  </si>
  <si>
    <t>Appropriate levels of security are in place to monitor all incoming and outgoing shipments and ensure all goods leaving the premises are accompanied by duly completed documentation (e.g. delivery note or goods returned note).</t>
  </si>
  <si>
    <t>Goods are delivered only to designated, appropriately secured locations within a warehouse or storage building and are accepted only by authorized personnel, where applicable.</t>
  </si>
  <si>
    <t>Warehouse Tax Planning</t>
  </si>
  <si>
    <t>Interaction for inventory movement across state borders to be defined with compliance to customs and excise jurisdictions.</t>
  </si>
  <si>
    <t>Finance to be consulted for expertise on tax regulations on moving inventory.</t>
  </si>
  <si>
    <t>Managing Inventory</t>
  </si>
  <si>
    <t>Inventory Stock Take</t>
  </si>
  <si>
    <t>A cross government standard determines the frequency of when all inventory must be counted.</t>
  </si>
  <si>
    <t>Inventory counts are reconciled to inventory records within the general ledger.</t>
  </si>
  <si>
    <t>The formal stock take (typically final count of the year) is co-ordinated and agreed with the auditors in advance so they can attend, observe and inspect.</t>
  </si>
  <si>
    <t>The actual inventory count must be reconciled to the book records and the final results reported to Finance.</t>
  </si>
  <si>
    <t>All transactional activity from order to receipt to location in inventory should have an audit trail with supporting documentation for the transaction activities.</t>
  </si>
  <si>
    <t>System functionality monitors and maintains inventory levels in accordance with government standards and policies.</t>
  </si>
  <si>
    <t>Adjustments require manager approval before they can be committed into the system.</t>
  </si>
  <si>
    <t>The saleability of finished goods are assessed regularly including a review during physical inventory counts.</t>
  </si>
  <si>
    <t>Internal Stock Transfers &amp; Movements</t>
  </si>
  <si>
    <t>Internal requisitions and internal orders are used to move inventory between different inventory locations.</t>
  </si>
  <si>
    <t>All internal orders are associated with an approved requisition that is held within the system.</t>
  </si>
  <si>
    <t>Internal orders are established for a specific value and time period. Proposed extensions and changes are subject to review and approval.</t>
  </si>
  <si>
    <t>Internal orders for services are structured to enable a service to be partially receipted.</t>
  </si>
  <si>
    <t>Integrity of the open internal orders is regularly reviewed and cleansed.</t>
  </si>
  <si>
    <t>Specific item categories require additional approvals before the stock is transferred.</t>
  </si>
  <si>
    <t>Stock transfer requests are raised online using self-service by the individuals that require the goods/services.</t>
  </si>
  <si>
    <t>Optional approvers can be added to the approval chain but system generated approval chains cannot be overridden.</t>
  </si>
  <si>
    <t>Stock transfer requests can be raised and approved on mobile devices and tablets.</t>
  </si>
  <si>
    <t>Internal transfers, are counted and compared to receipt or transfer documentation (that is used to record movements of inventory in the financial records), by personnel in the area assuming responsibility for the inventory.</t>
  </si>
  <si>
    <t>External Stock Transfers &amp; Movements</t>
  </si>
  <si>
    <t>An 'in-transit' status should be used when internal stock is transferred out of one location into another location.</t>
  </si>
  <si>
    <t>Procedures are in place to ensure compliance with cross state border reporting requirements.</t>
  </si>
  <si>
    <t>Manage Inventory Levels &amp; Re-order Points</t>
  </si>
  <si>
    <t>An agreed level of inventory is maintained to satisfy the demand from the end-customer.</t>
  </si>
  <si>
    <t>Inventory that is identified as surplus, but not obsolete, is subject to a stock reduction program. Any inventory that may not be consumed should have its value adjusted by finance.</t>
  </si>
  <si>
    <t>Item re-order points are established for items and monitored by the system.  Orders are automatically placed when inventories hit the re-order points.</t>
  </si>
  <si>
    <t>Manage Inventory for Repairs and Service</t>
  </si>
  <si>
    <t>A defined level of contingent stock are maintained under very short lead times.</t>
  </si>
  <si>
    <t>A separate sub-inventory is maintained for items which are regularly replenished (such as spare parts).</t>
  </si>
  <si>
    <t>Processing Transactions</t>
  </si>
  <si>
    <t>Receive Inventory</t>
  </si>
  <si>
    <t>Agreed tolerance levels based on quantity are defined and documented.</t>
  </si>
  <si>
    <t>GRNs are entered using self-service by individuals that actually receive the goods.</t>
  </si>
  <si>
    <t>Goods received are matched with purchase order details and/or invoices.</t>
  </si>
  <si>
    <t>GRNs can be entered on mobile devices and tablets where appropriate.</t>
  </si>
  <si>
    <t>Delivery note should be available to verify the delivery details.</t>
  </si>
  <si>
    <t>Long outstanding goods receipt notes, purchase orders and/or invoices are investigated timely and correctly accounted for, as appropriate.</t>
  </si>
  <si>
    <t xml:space="preserve">Receipt of inventory takes place against a specific purchase order - the quantity ordered against quantity received is verified via matching. </t>
  </si>
  <si>
    <t>Requisitioners receive a series of automated reminders based on the 'need-by date' on the Purchase Order to allow chasing of outstanding items.</t>
  </si>
  <si>
    <t>All inventory adjustments are compared to authorised source documents to ensure that they were input accurately.</t>
  </si>
  <si>
    <t>In-Bound Quality Assurance</t>
  </si>
  <si>
    <t>Each item booked into stock is checked for validity of item number, quantity and quality.</t>
  </si>
  <si>
    <t>Goods received that are not fit for purpose and returned are recorded on the system to provide management information on supplier performance.</t>
  </si>
  <si>
    <t>Returns of an item to a supplier should refer to the original purchase order.</t>
  </si>
  <si>
    <t>Process Inventory Orders</t>
  </si>
  <si>
    <t>Orders are sequentially numbered.  The sequence of orders processed is accounted for, including following up on order status (e.g. shipped, invoiced).</t>
  </si>
  <si>
    <t>Orders are generated on system with unique order reference numbers.</t>
  </si>
  <si>
    <t>System functionality for inventory transactions are used to automate the accounting for these transactions.</t>
  </si>
  <si>
    <t>Fulfil, Pick and Pack Inventory Orders</t>
  </si>
  <si>
    <t>Bar code scanners are used to input actual inventory picking and storage locations and quantities where appropriate.</t>
  </si>
  <si>
    <t>Pick and Pack List and Labels are generated from the system automatically.</t>
  </si>
  <si>
    <t>Manage Logistics</t>
  </si>
  <si>
    <t>Plan/Manage Distribution of Inventory</t>
  </si>
  <si>
    <t>Visibility of inventory and on-hand quantities across all departmental locations to ensure the supply is located tactically to the areas of greatest demand.</t>
  </si>
  <si>
    <t>Multiple location inventory is maintained and monitored to ensure stock levels are efficient.</t>
  </si>
  <si>
    <t>Out-bound Quality Assurance</t>
  </si>
  <si>
    <t>Before goods are shipped, the physical quality of the goods prepared for shipment is checked by an individual independent of the order picking process.</t>
  </si>
  <si>
    <t>Before goods are shipped, the details of the approved order are compared to actual goods prepared for shipment by an individual independent of the order picking Process.</t>
  </si>
  <si>
    <t>Ship Order &amp; Manage Delivery</t>
  </si>
  <si>
    <t>Shipments of goods to customers are logged.  The log is used to ensure that all shipments are recorded and invoices raised, where appropriate.</t>
  </si>
  <si>
    <t xml:space="preserve">Appropriate levels of security are in place to monitor all incoming and outgoing shipments and ensure all goods leaving the premises are accompanied by completed documentation. </t>
  </si>
  <si>
    <t>Manage Returns and Exchanges</t>
  </si>
  <si>
    <t>Returned inventory to be assessed and a quality review process is conducted (for example - to either return to stock, dispose, repair or exchange).</t>
  </si>
  <si>
    <t>Any exchange of goods is traceable to the original order.</t>
  </si>
  <si>
    <t>Inventory Disposal</t>
  </si>
  <si>
    <t>Manage Inventory End Of Life</t>
  </si>
  <si>
    <t>Inventory that has passed its existing shelf-life is identified and disposed of on a timely basis.</t>
  </si>
  <si>
    <t>Inventory that is no longer actively consumed by customers or required for repairs/spares is identified, classified as obsolete and disposed of on a timely basis.</t>
  </si>
  <si>
    <t>Inventory ageing reports are prepared and regularly reviewed.</t>
  </si>
  <si>
    <t>Manage Inventory Disposal and Waste</t>
  </si>
  <si>
    <t>Defined procedures are in place for the safe disposal of stock.</t>
  </si>
  <si>
    <t>Waste products are disposed of against defined policies including the handling of non-hazardous and hazardous waste.</t>
  </si>
  <si>
    <t>Inventory disposals and write-offs are recorded on system before the end of the following monthly reporting period.</t>
  </si>
  <si>
    <t>Inventory Accounting</t>
  </si>
  <si>
    <t>Review Inventory Accounting</t>
  </si>
  <si>
    <t>Inventory should be measured using IAS 2 – Inventories, in line with HM Treasury FReM.</t>
  </si>
  <si>
    <t>When new items are entered into inventory, Finance review categorisation of inventory to ensure they are correctly disclosed, valued and accounted for as inventory or alternative categories of assets in line with HM Treasury FReM.</t>
  </si>
  <si>
    <t>When new items are entered into inventory the on-hand quantity increases and the valuation is adjusted in line with the inventory method adopted.</t>
  </si>
  <si>
    <t>The quantity of inventory recorded in the system reflects the physical reality.</t>
  </si>
  <si>
    <t>Processes are in place to generate accurate accounting entries for inventory movements, receipts, disposals, impairments and order fulfilments.</t>
  </si>
  <si>
    <t>Adjustments to inventory prices or quantities relate to valid price changes and physical inventory differences.</t>
  </si>
  <si>
    <t>Inventory Reconciliation</t>
  </si>
  <si>
    <t>Opening stock balance, movement, closing stock balance is reconciled to the financial value of inventory in the general ledger.</t>
  </si>
  <si>
    <t>Close Period</t>
  </si>
  <si>
    <t>All inventory transactions are recorded and transferred to the general ledger as part of period close.</t>
  </si>
  <si>
    <t>For reconciliation purposes, month end reports are run, checked and filed for documentation.</t>
  </si>
  <si>
    <t>There is a checklist in place for the period end covering all necessary steps with clear ownership for each task.</t>
  </si>
  <si>
    <t>When reconciliations are complete, the period is closed in line with the period close calendar and captured as part of the period end checklist.</t>
  </si>
  <si>
    <t>MI and Analytics</t>
  </si>
  <si>
    <t>Standard reports are run regularly to ensure transactions are progressing.</t>
  </si>
  <si>
    <t>There is a single source of the truth for inventory reporting.</t>
  </si>
  <si>
    <t>Reporting requirements are shared by multiple customers on the same platform and are delivered using the same report definitions and maintained centrally on behalf of all customers.</t>
  </si>
  <si>
    <t>A reporting catalogue is maintained to outline the key reports that support the end-to-end process.</t>
  </si>
  <si>
    <t>A formal change control process is in place for new reports.  The reporting catalogue is reviewed before new reports are developed to ensure duplicates are not created.</t>
  </si>
  <si>
    <t>Standard reports are available to support standard notes to the accounts that relate to inventory.</t>
  </si>
  <si>
    <t>Self-service tools are used to provide analytics and advanced reporting.</t>
  </si>
  <si>
    <t>Analytics is used to provide insights and identify trends relating to stock levels, demand and supply data.</t>
  </si>
  <si>
    <t>A control framework exists, that has been approved by Internal Audit, listing all key controls within the Inventory process.  At a minimum, this should address control objectives relating to fraud, error and financial misstatement.</t>
  </si>
  <si>
    <t>Segregation of duties prevent individuals performing multiple stages in the transaction i.e. Disposal transactions are not entered and approved by the same user and this is enforced by the system.</t>
  </si>
  <si>
    <t>Interface control reports are reviewed each time an import is run.  Exceptions are logged, investigated and resolved on a timely basis.</t>
  </si>
  <si>
    <t>There are approved Business Continuity (BC) plans in place to enable critical activities to continue in the event of a serious incident.</t>
  </si>
  <si>
    <t>Local variations to the standard process are subject to review and approval from the Inventory Global Process Owner (GPO) prior to instigation.</t>
  </si>
  <si>
    <t>New process designs conform to the design principles and are subject to review and approval by the Inventory Global Process Owner.</t>
  </si>
  <si>
    <t>A formal continuous improvement initiative is in place and reports through the Inventory GPO.</t>
  </si>
  <si>
    <t>Performance reporting is established to monitor Inventory efficiency and effectiveness, including progress towards specific benchmarks and targets.</t>
  </si>
  <si>
    <t>Departmental managers are responsible for ensuring their staff are aware of latest process guidance and are informed of appropriate training courses.</t>
  </si>
  <si>
    <t>Governance structures are in place to maintain and enforce the global design principles across the Inventory community.</t>
  </si>
  <si>
    <t>Inventory GPO is responsible for establishing leading practice and implementing process improvement and harmonisation of policies, processes and systems across government.</t>
  </si>
  <si>
    <t>Inventory Process Owner within the department is responsible for overseeing department convergence to leading practice.</t>
  </si>
  <si>
    <t>Inventory Process Owner network is established across government to share experiences, common issues and support movement to leading practice.</t>
  </si>
  <si>
    <t>GPO Integration forum established to drive alignment across process networks and address cross process issues i.e. O2C and INV.</t>
  </si>
  <si>
    <t>HM Treasury, Cabinet Office and other bodies will engage the Process Owners community before introducing new policies or requirements that impact finance processes &amp; vice versa.</t>
  </si>
  <si>
    <t>Shared terminology is required, including definition of key terms, to ensure language is used consistently across departments, this includes cross-functional activity, including definitions used in HR.</t>
  </si>
  <si>
    <t>Processes are subject to regular internal audit and compliance reviews to ensure controls are operating effectively and in line with leading practice guidance.</t>
  </si>
  <si>
    <t>Inventory Policy</t>
  </si>
  <si>
    <t>Cross government transactional Inventory policies have been established, including product categorisation, pricing and product costing.</t>
  </si>
  <si>
    <t>Cross government data standards for inventory classifications have been established and communicated.</t>
  </si>
  <si>
    <t>Standard 'off the shelf' software products are in place to support the transactional inventory process.</t>
  </si>
  <si>
    <t>Purchase requisitioning, purchasing, inventory management, and accounts payable functions are performed by an integrated application system.  The general ledger is automatically updated for receipt and disbursement transactions.</t>
  </si>
  <si>
    <t>Transactional Inventory systems are shared across the department, including large ALBs.</t>
  </si>
  <si>
    <t>There are simple and easy to maintain interfaces between the transactional accounting solution and other management tools (procurement, ordering etc.).</t>
  </si>
  <si>
    <t>Values displayed within the system are tailored to the user in order to provide an intuitive user experience.</t>
  </si>
  <si>
    <t>Audit functionality is enabled so that changes to records can be monitored.</t>
  </si>
  <si>
    <t>The organisation design supports effective involvement of key teams in the Inventory process, including business partners, centres of excellence and transactional teams.</t>
  </si>
  <si>
    <t>Transactional teams are organised by processes to provide strong connections into the Inventory Process Ownership structures.</t>
  </si>
  <si>
    <t>Transactional Inventory processes and teams are shared across the department, including large ALBs.</t>
  </si>
  <si>
    <t>Transactional Inventory activities are shared with other departments across government.</t>
  </si>
  <si>
    <t>Investment Appraisal - Principle Questions</t>
  </si>
  <si>
    <t>Planning Investment Decision</t>
  </si>
  <si>
    <t>Applicable to all</t>
  </si>
  <si>
    <t>A cross government checklist is used to support the business case planning process.</t>
  </si>
  <si>
    <t>Finance Business Partners (FBPs) and economic analysts work closely with project teams to provide access to finance and economic expertise and support in building a business case.</t>
  </si>
  <si>
    <t>Cross government guidance is available to define the role of a Senior Responsible Office (SRO), including their role supporting investment appraisal activities.</t>
  </si>
  <si>
    <t>Identify Investment Opportunity</t>
  </si>
  <si>
    <t>Departments are responsible for performing ongoing horizon scanning for investment opportunities.</t>
  </si>
  <si>
    <t>Investment opportunities are identified as part of strategic planning, major programmes or ahead of major fiscal events.</t>
  </si>
  <si>
    <t>A department strategic fit assessment of opportunities identified must be approved before building a business case.</t>
  </si>
  <si>
    <t>Identify Supporting Resources</t>
  </si>
  <si>
    <t>Business case authors are identified and briefed about the investment opportunity and their respective roles.</t>
  </si>
  <si>
    <t>Keyholders are identified at the earliest opportunity and clear responsibilities and accountabilities formalised as part of the planning process. This is to be led by the SRO.</t>
  </si>
  <si>
    <t>Business case authors may not be nominated as keyholders.</t>
  </si>
  <si>
    <t>Requirements for external support are identified and procurement strategy agreed.</t>
  </si>
  <si>
    <t>Responsibilities and accountability of the SRO are outlined in a delegation of authority letter (or relevant document)</t>
  </si>
  <si>
    <t>Consult Stakeholders</t>
  </si>
  <si>
    <t>A range of stakeholders are identified that may be required to provide information into the business case.</t>
  </si>
  <si>
    <t>Meetings are established to obtain initial input and feedback from keyholders and key stakeholders to support the planning process.  For example, there may be discussions on the scope of the investment decisions and dependencies with other activities in a portfolio of changes.</t>
  </si>
  <si>
    <t>Building a Business Case</t>
  </si>
  <si>
    <t>Plan Green Book Compliance</t>
  </si>
  <si>
    <t>The project's category and classification is assessed based on overall value of the project and the type of capability being delivered.</t>
  </si>
  <si>
    <t>The type of business case (BJC, OBC, FBC, SOC) is clearly defined and documented. Documentation should include scope and justification for chosen option. Experts to provide assistance with each Business case should be made available as required.</t>
  </si>
  <si>
    <t>The project's category will identify the approving authority and the level of scrutiny required based on cross government delegation authority levels.</t>
  </si>
  <si>
    <t>The assessment will determine the most appropriate way to engage with, and ensure compliance with, the HM Treasury Green Book.</t>
  </si>
  <si>
    <t xml:space="preserve">The relevant guidance is reviewed, as appropriate.  This includes, but is not restricted to:
- The Green Book, HM Treasury Business Case guidance to using the Five Case Model
- Training and Accreditation in Best Practice Business Cases
- Checklist for Assessing Business Cases
- A Short 'Plain English' Guide to Assessing Business Cases
- Agile Digital and IT Projects: Clarification of Business Case Guidance
- MacPherson Review on Business Critical Models and the Aqua Book
</t>
  </si>
  <si>
    <t>The HM Treasury Green Book team are consulted on potentially novel or contentious investment appraisal approaches or where further guidance is required, in conjunction with the Investment Appraisal Committee (see principle 41-53).</t>
  </si>
  <si>
    <t>HM Treasury Green Book templates (and supporting spreadsheets such as NPV models) are used as the basis for business case deliverables. The latest versions are accessed from the HM Treasury website.</t>
  </si>
  <si>
    <t>Specific notes and guidance to support interpretation of HM Treasury Green Book templates in the specific context of the Department are added.</t>
  </si>
  <si>
    <t>Engagement</t>
  </si>
  <si>
    <t>Engage Investment Appraisal Committee</t>
  </si>
  <si>
    <t>The Investment Appraisal Committee are notified that an investment appraisal decision is being prepared and a time is booked with the committee to scrutinize the business case.</t>
  </si>
  <si>
    <t>The business case is presented to a Pre-Investment Appraisal Committee ahead of the review by the Investment Appraisal Committee. Points noted by the Pre-IAC are forwarded to the IAC for inclusion in their decision making process.</t>
  </si>
  <si>
    <t>The Investment Appraisal Committee update a tracker that records details of the investment decisions that are being taken.</t>
  </si>
  <si>
    <t>Engage Reviewers/Approvers</t>
  </si>
  <si>
    <t xml:space="preserve"> Internal and external approval thresholds for investment appraisal are clearly defined and documented.</t>
  </si>
  <si>
    <t>An investment appraisal timetable is formally drawn up, clearly including investment appraisal committee review and keyholder review/approval deadline dates. All keyholders and committees are made aware of time constraints.</t>
  </si>
  <si>
    <t>Align with Project/Programme Management</t>
  </si>
  <si>
    <t>Once approved, the business case owner must adhere to project and program governance structure and best practice principles.</t>
  </si>
  <si>
    <t>Supporting evidence of decisions and approvals is retained throughout the investment appraisal process and transferred to the SRO / Project Manager.</t>
  </si>
  <si>
    <t>Tracking Benefits</t>
  </si>
  <si>
    <t>Plan Benefits Tracking</t>
  </si>
  <si>
    <t>A clear strategy and plan is established to confirm how benefits will be tracked.  This describes the measures that will be used, the timescales and roles and responsibilities of individuals/groups involved.  This will also outline potential decisions that may be required in response to insight on benefits being delivered</t>
  </si>
  <si>
    <t>Benefits evaluation is overseen by the SRO, on behalf of the Accounting Officer.</t>
  </si>
  <si>
    <t>Benefits are monitored by the most appropriate team with clearly assigned ownership.</t>
  </si>
  <si>
    <t>Tolerance levels are clearly defined for identified benefits.</t>
  </si>
  <si>
    <t>The planning considers the costs of tracking benefits to ensure that the effort spent monitoring benefits is proportional to the scale of the benefits.</t>
  </si>
  <si>
    <t>Activities are stopped, decommissioned or changed if benefits realisation becomes unachievable through monitoring process.</t>
  </si>
  <si>
    <t>Report on Benefits Achieved</t>
  </si>
  <si>
    <t>Regular reports are developed in line with the benefits tracking plan and strategy.</t>
  </si>
  <si>
    <t>Any decisions that are required as a result of the insight delivered through benefits tracking are escalated to the SRO on a timely basis.</t>
  </si>
  <si>
    <t>Benefits are aggregated into a benefits tracking tool so they can be reported in aggregate to the investment appraisal committee and other interested stakeholders.</t>
  </si>
  <si>
    <t>Lessons learnt are captured as benefits are tracked.</t>
  </si>
  <si>
    <t>Benefits are tracked over the expected lifetime of benefits realisation. This timeframe may be revised as the strategy and plan are established, reviewed or altered.</t>
  </si>
  <si>
    <t>Final Report and Close  Benefits Tracking</t>
  </si>
  <si>
    <t>Benefits are reported to the Investment Committee on a regular basis.</t>
  </si>
  <si>
    <t>Investment Appraisal Committee</t>
  </si>
  <si>
    <t>Members of the investment appraisal committee acting as SRO of a business case must be mindful of segregation of duties.</t>
  </si>
  <si>
    <t>A formal investment appraisal committee is established with clear membership and documented terms of reference.</t>
  </si>
  <si>
    <t>Investment Appraisal Committee is chaired by a member of the executive management board</t>
  </si>
  <si>
    <t>Investment Appraisal Committee members are responsible for all investments within their delegated authority.</t>
  </si>
  <si>
    <t>Investment Appraisal Committee members should have line of sight to smaller investment decisions.</t>
  </si>
  <si>
    <t>Investment Appraisal Committee have a forward look of future investment decisions that will require appraisal.</t>
  </si>
  <si>
    <t>Chair of Investment Appraisal Committee confirms the approach to be followed if business owners are unsure of type of business case to follow or contentious items.</t>
  </si>
  <si>
    <t>Delegated authority to approve investment decisions should be aligned with other delegated authorities.</t>
  </si>
  <si>
    <t>Investment policies and processes are outlined within delegation letters.</t>
  </si>
  <si>
    <t>Business cases are approved by keyholders before they are submitted to Investment Committee.</t>
  </si>
  <si>
    <t>Controls are in place to ensure approval thresholds are upheld and are not circumvented.</t>
  </si>
  <si>
    <t xml:space="preserve">Individuals are appropriately sanctioned if investment decisions are made outside of the investment committee structures. </t>
  </si>
  <si>
    <t>Benefits tracking of prior investments should be considered by the Investment Appraisal Committee in their decision making process.</t>
  </si>
  <si>
    <t>Standard processes, and common process variations, are defined and operated consistently across government</t>
  </si>
  <si>
    <t>Local variations to the standard process are subject to a separate business case approved by the Global Process Owner</t>
  </si>
  <si>
    <t>New process designs conform to the design principles and are subject to review and approval by the Investment Appraisal Global Process Owner</t>
  </si>
  <si>
    <t>A formal continuous improvement initiative is in place and reports through to the Process Owner</t>
  </si>
  <si>
    <t>Performance reporting is established to monitor efficiency and effectiveness of the Investment Appraisal processes, including progress towards specific benchmarks and targets</t>
  </si>
  <si>
    <t>Governance structures are in place to maintain and enforce the global design principles across the Investment Appraisal community</t>
  </si>
  <si>
    <t>A central Investment Appraisal Global Process Owner (GPO) is responsible for establishing leading practice and implementing process improvement and harmonisation of policies, processes and systems across government</t>
  </si>
  <si>
    <t>Investment Appraisal Process Owner within the department is nominated for each department and is responsible for overseeing department convergence to leading practice and compliance with Global Process Owner expectations</t>
  </si>
  <si>
    <t>Investment Appraisal Process Owner network is established across government to share experiences, common issues and support movement to leading practice</t>
  </si>
  <si>
    <t>Process Owner Integration forum established to drive alignment across process networks and address cross process issues</t>
  </si>
  <si>
    <t>Departments, Process Owners, HM Treasury, Cabinet Office and other bodies are expected to engage the Process Managers community before introducing new policies or requirements that impact finance processes</t>
  </si>
  <si>
    <t>Departments hold a central list of business cases that are being developed for consideration by the Investment Committee and a list of smaller investment decisions that fall under Investment Appraisal Committee threshold of approval.</t>
  </si>
  <si>
    <t>Investment Appraisal Policy</t>
  </si>
  <si>
    <t>Cross government policies have been established, including the HM Treasury Green Book and supporting guidance</t>
  </si>
  <si>
    <t>Cross government data standards for Investment Appraisal have been established and communicated</t>
  </si>
  <si>
    <t>Business teams are required to submit investment decisions. Appropriate sanctions are applied if policy is not followed.</t>
  </si>
  <si>
    <t>Standard software products should be in place to support the Investment Appraisal.</t>
  </si>
  <si>
    <t>Government data security standards are considered to ensure sensitive business cases are suitably protected</t>
  </si>
  <si>
    <t>Non Current Assets - Principle Questions</t>
  </si>
  <si>
    <t>Maintain Asset Categories. Maintain Depreciation Rules.</t>
  </si>
  <si>
    <t>Asset master data is controlled by a central team and all changes are subject to business approval.  This includes asset categories, depreciation methods, useful life estimates and valuations.</t>
  </si>
  <si>
    <t>Governance processes are established to manage the implications of shared asset master data when platforms are used by multiple customers.</t>
  </si>
  <si>
    <t>Asset master data conforms to consistent conventions that are applied across government, supporting the capture of information required to inform accurate and appropriate recording in line with the HM Treasury FReM, Consolidated Budgeting Guidance (CBG), Manging Public Money and OSCAR.</t>
  </si>
  <si>
    <t>Quality of the asset master file is regularly reviewed and cleansed to remove inactive, duplicate &amp; out of date records and to capture the results of physical verification exercises.</t>
  </si>
  <si>
    <t>Asset master file changes are replicated automatically across all systems that hold asset details.</t>
  </si>
  <si>
    <t>Maintain Modified Historic Cost (MHCA) Rules</t>
  </si>
  <si>
    <t>Indexation values are provided from a central source which are aligned across government on an asset category basis.</t>
  </si>
  <si>
    <t>Create Asset Master</t>
  </si>
  <si>
    <t>Create Assets Automatically</t>
  </si>
  <si>
    <t>As many of the asset details as possible including VAT treatment are imported from accounts payable and project accounting systems to minimise data keying.</t>
  </si>
  <si>
    <t>Controls are in place to ensure asset records are only created where the organisation owns the asset (or has finance lease), and assets belonging to other organisations (e.g. sub-tenants and suppliers) are not erroneously added to the register.</t>
  </si>
  <si>
    <t>Periodic sample checks and reconciliations are performed to confirm that the data contained within the source and destination systems remain synchronised.</t>
  </si>
  <si>
    <t>Create Assets Manually</t>
  </si>
  <si>
    <t>Manual requests for asset creation are raised online using a rules based system or self-service by the individuals that require the assets, and are appropriately authorised.</t>
  </si>
  <si>
    <t>Principles Applicable To Asset Creation Regardless Of Creation Method</t>
  </si>
  <si>
    <t>Checks are performed to ensure that key fields, including the unique ID, category, cost centre, location and owner have been completed correctly for all new assets.</t>
  </si>
  <si>
    <t>Consistent asset naming conventions, which are aligned to government accounting rules and the Consolidated Budgeting Guidance, are applied to easily identify assets.</t>
  </si>
  <si>
    <t>A capitalisation threshold is defined to ensure low value items are correctly recognised as operational expenditure.</t>
  </si>
  <si>
    <t>Reports are generated for purchases over the capitalisation threshold that have not been added to the fixed asset register.</t>
  </si>
  <si>
    <t>Reports are generated and used to monitor high value purchases that have not been added to the fixed asset register to assess if they need to be added to the register.</t>
  </si>
  <si>
    <t>Links are established between related assets when they are created.</t>
  </si>
  <si>
    <t>Asset owners are assigned to assets; this could be at an employee, post holder or cost centre level.  If the employee is used then these assignments are reallocated as individuals leave the organisation or move roles.</t>
  </si>
  <si>
    <t>Tangible assets are created in line with current HM Treasury FReM requirements, and CBG (for budgeting), ensuring that applicable values and asset life are aligned.</t>
  </si>
  <si>
    <t>Investment property assets are created in line with current HM Treasury FReM requirements, and CBG (for budgeting), ensuring that applicable values and asset life are aligned.</t>
  </si>
  <si>
    <t>Agile development projects are capitalised correctly with research and development components separately identified with reference to the latest guidance from current accounting standards and HM Treasury.</t>
  </si>
  <si>
    <t>Agile development projects should be monitored on a case by case basis and regularly reviewed to establish when expenditure meets the capitalisation criteria.</t>
  </si>
  <si>
    <t>Intangible assets are created in line with current HM Treasury FReM requirements, and CBG (for budgeting), ensuring that applicable values and asset life are aligned.</t>
  </si>
  <si>
    <t>Tagging &amp; Security Marking</t>
  </si>
  <si>
    <t>Asset tags are placed on physical assets that are required to be monitored or tracked in order to support asset identification during the verification process.</t>
  </si>
  <si>
    <t>Security measures are taken to mark and protect physical assets that are at a high risk of theft or accidental loss.</t>
  </si>
  <si>
    <t>Transfer Assets Under Construction</t>
  </si>
  <si>
    <t>Asset Under Construction / Work In Progress costs are regularly reviewed to ensure they remain valid and are capitalised on a timely basis.</t>
  </si>
  <si>
    <t>Regular review of the write-offs undertaken to ensure correct asset values and continuous improvement.</t>
  </si>
  <si>
    <t>Assets depreciation commences as soon as the assets are available for use.</t>
  </si>
  <si>
    <t>Transfer Between Departments</t>
  </si>
  <si>
    <t>Asset transfers are subject to business approval and tax implications checked with the Tax Centre of Excellence prior to being executed.</t>
  </si>
  <si>
    <t>Asset transfers between departments (that are not Machinery of Government transfers) are agreed at fair value following the fair value measures included in the latest IFRS, with appropriate evidence of such, prior to any transactions or transfers taking place. All transactions or transfers require business approval.</t>
  </si>
  <si>
    <t>The accounting impact will be assessed and agreed between both the sending and receiving departments before an asset transfer request is completed.</t>
  </si>
  <si>
    <t>Finance Leases</t>
  </si>
  <si>
    <t>Leases are classified in accordance with HM Treasury FReM.</t>
  </si>
  <si>
    <t>Creation of finance leases are subject to departmental and Cabinet Office approval.</t>
  </si>
  <si>
    <t>Accounting for finance leases needs to consider all aspects and clauses to ensure lease incentives are appropriately accounted for.</t>
  </si>
  <si>
    <t>Private Finance Initiatives</t>
  </si>
  <si>
    <t>PFI/PF2 transactions and accounting are calculated and processed in alignment with HM Treasury FReM and Consolidated Budgeting Guidance requirements.</t>
  </si>
  <si>
    <t>For PFI/PF2 contracts with significant value, guidance is sought from HM Treasury, IPA &amp; Tax Centre of Excellence to ensure effective and appropriate contracting, accounting, budgeting and tax treatment are correctly applied.</t>
  </si>
  <si>
    <t>A suitable and robust financial model is used as the basis for PFI/PF2 calculations, including relevant charges, asset and liability values. The financial model is developed to enable accounting per HM Treasury FReM and budgeting per CBG, as well as the contractual agreement for the PFI.</t>
  </si>
  <si>
    <t>Where the accounting and budgeting for PFIs are not the same, "shadow books" are kept to hold assets based on alternative assumptions.</t>
  </si>
  <si>
    <t>Asset Changes</t>
  </si>
  <si>
    <t>Asset Impairments. Asset impairments.</t>
  </si>
  <si>
    <t>Assets are periodically reviewed (in alignment with HM Treasury FReM) in order to identify impairments and ensure assets are properly valued.</t>
  </si>
  <si>
    <t>An impairment may be recognised at the time an asset is created.  The impairment assessment may reference the original business case to consider the expected costs and benefits associated with the asset.</t>
  </si>
  <si>
    <t>Asset revaluations are performed in line with the FReM and departmental fixed asset accounting policy for the prevailing asset category / class.</t>
  </si>
  <si>
    <t>Calculations to support asset impairments and revaluation are automated where possible and subject to review prior to posting. Postings align with the principles per HM Treasury FReM.</t>
  </si>
  <si>
    <t>Revaluation estimates are performed by individuals with specialist knowledge of the specific asset class.</t>
  </si>
  <si>
    <t>Systems have the capability to support multiple revaluations and/or impairments within the same accounting period.</t>
  </si>
  <si>
    <t>R&amp;D project costs are reviewed periodically (in line with HM Treasury guidance) to identify possible intangible assets and attribute an appropriate valuation.</t>
  </si>
  <si>
    <t>Amend Assets Details. Amend Asset Life. Amend Asset Category.</t>
  </si>
  <si>
    <t>Changes to asset financial or life details are formally recorded and subject to formal business approval.</t>
  </si>
  <si>
    <t>Assets are regularly reviewed to ensure asset details remain correct.</t>
  </si>
  <si>
    <t>All changes are recorded on the system and detailed audit trails are maintained.</t>
  </si>
  <si>
    <t>Self-service functionality is available to enable asset owners to view and verify assets i.e. asset location or description. All changes will require appropriate approval.</t>
  </si>
  <si>
    <t>Asset Enhancements</t>
  </si>
  <si>
    <t>Asset enhancements are recorded in such as manner so that there is a linkage between the original asset record and the enhanced asset record.</t>
  </si>
  <si>
    <t>The life of the enhanced asset is reviewed to consider whether this should be aligned to the remaining life of the original asset.</t>
  </si>
  <si>
    <t>Splitting Assets</t>
  </si>
  <si>
    <t>The system supports partial retirements and the ability to split an asset into component parts.  This is expected to be used for grouped IT assets.</t>
  </si>
  <si>
    <t xml:space="preserve">Internal Asset Transfers </t>
  </si>
  <si>
    <t>The transfer is approved by both parties prior to the transfer taking place.</t>
  </si>
  <si>
    <t>The accounting impact will be assessed for both the sending and receiving teams before an asset transfer request is completed.</t>
  </si>
  <si>
    <t>Period End</t>
  </si>
  <si>
    <t>Run Depreciation/Amortisation</t>
  </si>
  <si>
    <t>Depreciation/amortisation is calculated automatically by the system and calculations are aligned to the requirements of IFRS, HM Treasury and Consolidated Budgeting Guidance.</t>
  </si>
  <si>
    <t>Depreciation/amortisation charges are subject to review prior to posting.</t>
  </si>
  <si>
    <t>Depreciation/amortisation charges are automatically posted to the cost centre that owns the asset.</t>
  </si>
  <si>
    <t xml:space="preserve">An appropriate ring fenced depreciation/amortisation budget should be calculated and agreed with HM Treasury at each Spending Review and requested annually through the Estimates process. </t>
  </si>
  <si>
    <t>Period end processes are completed in line with the month end timetable.</t>
  </si>
  <si>
    <t>Fixed asset adjustments are subject to business review and approval.</t>
  </si>
  <si>
    <t>The Fixed Asset Register is reconciled to GL account balances each month as part of the period end process.</t>
  </si>
  <si>
    <t>Perform Year End Activities</t>
  </si>
  <si>
    <t>Asset balances are automatically rolled forward into the new financial year as the previous financial year is closed.</t>
  </si>
  <si>
    <t>The timing of professional valuations are aligned with the year-end timetable. Mid-year valuations should be reviewed to avoid last minute volatility.</t>
  </si>
  <si>
    <t>The timing of indexation associated with MHCA is aligned with the year-end timetable.</t>
  </si>
  <si>
    <t>Accounting is automatically defaulted by the system to ensure postings are right first time and prevent manual reallocations.</t>
  </si>
  <si>
    <t>All year end discrepancies are resolved prior to closing the final period so that corrections are made in the right financial year.</t>
  </si>
  <si>
    <t>Historic Cost Accounting Adjustments</t>
  </si>
  <si>
    <t>Historic Cost Accounting entries are entered on a regular basis (at least annually).</t>
  </si>
  <si>
    <t>Standard system functionality is utilised to calculate the accounting entries.</t>
  </si>
  <si>
    <t>Physical Asset Verification</t>
  </si>
  <si>
    <t>Physical verification of all assets is performed on a periodic basis. At a minimum, all material assets are reviewed annually.</t>
  </si>
  <si>
    <t>The details of sensitive and secure physical assets are anonymised for security purposes.</t>
  </si>
  <si>
    <t>Verification of software assets is performed by system analysis / audit tools.</t>
  </si>
  <si>
    <t>Retire Asset</t>
  </si>
  <si>
    <t>Sell / Gift Asset</t>
  </si>
  <si>
    <t>Asset sales / disposals / requirements are subject to formal business approval.</t>
  </si>
  <si>
    <t>Formal governance is established to authorise asset sales.</t>
  </si>
  <si>
    <t>Dispose or Write Off Asset</t>
  </si>
  <si>
    <t>Accounting treatment for assets considered as a 'gift' between departments needs to be approved with HM Treasury to ensure compliance with Managing Public Money, and Parliament notified if gift is above the MPM threshold for notification.</t>
  </si>
  <si>
    <t>The tax implications of disposals will be considered, in consultation with tax teams.</t>
  </si>
  <si>
    <t>If an asset can be sold, a sales invoice is raised and the proceeds of sale entered as the asset disposal is recorded on the system.</t>
  </si>
  <si>
    <t>Accounting entries for gains and losses on disposal are automatically calculated by the system, and accounted for in line with HM Treasury FReM and CBG (for budgeting) requirements.</t>
  </si>
  <si>
    <t>Assets may be re-categorised as assets held for sale when the decision has been taken to dispose of the asset.</t>
  </si>
  <si>
    <t>Approval routes are aligned to the rules of the "Managing Public Money" directive.</t>
  </si>
  <si>
    <t>Approval evidence for the sale, gift, disposal or write-off is electronically retained against the asset record.</t>
  </si>
  <si>
    <t>Reports are reviewed to ensure that all asset disposals have been appropriately authorised.</t>
  </si>
  <si>
    <t>Reinstate Asset</t>
  </si>
  <si>
    <t>Asset reinstatement functionality is used to return previously retired assets into service (rather than creation of a new asset record). Reinstated assets should be reviewed by management.</t>
  </si>
  <si>
    <t>Sale and Leaseback</t>
  </si>
  <si>
    <t>Sale and leasebacks are processed as two separate transactions.</t>
  </si>
  <si>
    <t>The accounting systems show net book value of assets, gross value and depreciation separately.</t>
  </si>
  <si>
    <t>Standard reports are run regularly to ensure transactions are progressing. For example, long standing AUC / WIP balances are cleared.</t>
  </si>
  <si>
    <t>There is a single source of the truth for transactional NCA reporting.</t>
  </si>
  <si>
    <t>A report that shows the full history of revaluations and impairments is available, including the accounting treatments that were applied.</t>
  </si>
  <si>
    <t>Reports are available to drill down from the asset into the underlying transactions, including revaluations and impairments.</t>
  </si>
  <si>
    <t>Standard reports are available to support the production of the standard notes to the accounts that relate to NCA.</t>
  </si>
  <si>
    <t>Narrative notes to the financial statements should be held within a system for security, control and editing reasons.</t>
  </si>
  <si>
    <t>Self-service tools are used to provide analytics and advanced reporting e.g. number of assigned assets, depreciation forecasts etc.</t>
  </si>
  <si>
    <t>Asset owners utilise analytics when undertaking asset validity and ownership.</t>
  </si>
  <si>
    <t>Depreciation Forecasts</t>
  </si>
  <si>
    <t>Annual depreciation forecasts, submitted to HM Treasury, are reviewed against actuals on a regular basis (at least quarterly) to ensure they remain valid and any differences are understood and explained.</t>
  </si>
  <si>
    <t>A change control process is in place for reports created by the Reporting Super Users.  New reports are published to appropriate users and recorded in the reporting catalogue.</t>
  </si>
  <si>
    <t>A control framework exists, that has been subject to review by Internal Audit, listing all key controls within the transactional NCA process.  At a minimum, this should address control objectives relating to fraud, error and financial misstatement.</t>
  </si>
  <si>
    <t>Segregation of duties prevent individuals performing multiple stages in the transaction e.g. disposal transactions are not entered and approved by the same user and this is enforced by the system.</t>
  </si>
  <si>
    <t>Users with access to perform transactions will not have physical custody of fixed assets, or the ability to authorise the disposal of assets.</t>
  </si>
  <si>
    <t>Asset records within the system are periodically reviewed to ensure the records are accurate and complete.</t>
  </si>
  <si>
    <t>There are approved Business Continuity plans in place to enable critical activities in the NCA process to continue in the event of a serious incident.</t>
  </si>
  <si>
    <t>Local variations to the standard process are subject to review and approval from the Global Process Owner prior to instigation.</t>
  </si>
  <si>
    <t>New process designs conform to the design principles and are subject to review and approval by the NCA Global Process Owner.</t>
  </si>
  <si>
    <t>A continuous improvement process is in place and reports through the Process Owner.</t>
  </si>
  <si>
    <t>Performance reporting is established to monitor NCA efficiency and effectiveness, including progress towards specific benchmarks and targets.</t>
  </si>
  <si>
    <t>Departmental managers are responsible for ensuring that staff are aware of latest process guidance and are informed of appropriate training courses.</t>
  </si>
  <si>
    <t>Individuals are responsible for undertaking training, as advised by their manager, in a timely manner.</t>
  </si>
  <si>
    <t>Governance structures are in place to maintain and enforce the global design principles across the NCA community.</t>
  </si>
  <si>
    <t>NCA Global Process Owner is responsible for establishing leading practice and implementing process improvement and harmonisation of policies, processes and systems across government.</t>
  </si>
  <si>
    <t>NCA Process Owner within the department is responsible for overseeing department convergence to leading practice.</t>
  </si>
  <si>
    <t>NCA Process owners should be aware of changes to accounting standards and be actively engaged with HM Treasury and Cabinet Office for guidance on best practice.</t>
  </si>
  <si>
    <t>NCA Process Owner network is established across government to share experiences, common issues and support movement to leading practice.</t>
  </si>
  <si>
    <t>Global Process Owner Integration forum established to drive alignment across process networks and address cross process issues i.e. P2P &amp; R2R.</t>
  </si>
  <si>
    <t>HM Treasury, Cabinet Office and other bodies are expected to engage the Process Owners community before introducing new policies or requirements that impact finance processes.</t>
  </si>
  <si>
    <t>Shared terminology is required, including definition of key terms, to ensure language is used consistently across departments, this includes cross-functional activity, including definitions used in other functions e.g. in HR and Commercial.</t>
  </si>
  <si>
    <t>NCA Policy</t>
  </si>
  <si>
    <t>Cross government transactional NCA policies have been established, including agreed cross government capitalisation limits, asset lives and reporting.</t>
  </si>
  <si>
    <t>Cross government data standards for asset classifications have been established and communicated.</t>
  </si>
  <si>
    <t>Standard 'off the shelf' software products are used, where possible to support the transactional NCA process.</t>
  </si>
  <si>
    <t>Transactional NCA systems are shared across the department, including large Arm’s Length Bodies.</t>
  </si>
  <si>
    <t>There are simple and easy ways to maintain interfaces between the transactional accounting solution and other management tools (procurement, inventory etc.).</t>
  </si>
  <si>
    <t>The organisation design supports effective involvement of key teams in the NCA process, including business partners, centres of excellence and transactional teams.</t>
  </si>
  <si>
    <t>Transactional teams are organised by processes to provide strong connections into the NCA Process Ownership structures.</t>
  </si>
  <si>
    <t>Transactional NCA processes and teams are shared across the department, including large Arm’s Length Bodies.</t>
  </si>
  <si>
    <t>Transactional NCA activities are shared with other departments across government.</t>
  </si>
  <si>
    <t>Order to Cash - Principle Questions</t>
  </si>
  <si>
    <t>Account Receivable (AR) Master Data Set Up &amp; Maintain</t>
  </si>
  <si>
    <t>Maintain Customers</t>
  </si>
  <si>
    <t>Customer data is controlled by a central team who will ensure that there is a single customer record, rather than multiples, and all changes to the record are subject to business approval.</t>
  </si>
  <si>
    <t>Governance processes are established to manage the implications of a shared customer master file when platforms are used by multiple customers.</t>
  </si>
  <si>
    <t xml:space="preserve">Customer master file holds the relevant DUNS number where applicable and can store additional data fields and classifications to support reporting requirements. </t>
  </si>
  <si>
    <t>The data required for each customer will be determined based on a cross government customer classification.</t>
  </si>
  <si>
    <t>Customer records conform to a consistent naming convention that is applied across government.</t>
  </si>
  <si>
    <t>Quality of the customer master file is regularly reviewed and cleansed to remove inactive, duplicate and out of date records.</t>
  </si>
  <si>
    <t>Audit trail is enabled for changes to sensitive financial customer details, including bank details to show a full history of what is changed when and by whom.</t>
  </si>
  <si>
    <t>An appropriate group of users have access to create or maintain customer data.</t>
  </si>
  <si>
    <t xml:space="preserve">Customer master file changes are replicated automatically across all systems that hold the customer details. </t>
  </si>
  <si>
    <t>Controls are in place to approve and monitor one-time customer refund payments.</t>
  </si>
  <si>
    <t>Maintain Collection Strategies</t>
  </si>
  <si>
    <t>Appropriate collection strategies are defined to determine the frequency and rigour with which outstanding debt is collected.  These should be kept under review to ensure the minimum number of collection strategies possible.</t>
  </si>
  <si>
    <t>Collection strategies are assigned to customers based on the characteristics of the customer, type of income and legislative constraints.</t>
  </si>
  <si>
    <t>The assignment of collection strategies is reviewed at least annually by departments to ensure the collection strategy remains appropriate.</t>
  </si>
  <si>
    <t>The most cost effective method of collection should be used, where it best fits the income collection strategy, in order to maximise income collection.</t>
  </si>
  <si>
    <t>Exchange Rates</t>
  </si>
  <si>
    <t>Exchange rates are held in the system and updated on a regular basis.</t>
  </si>
  <si>
    <t>Exchange rates are used, as provided by HMT.</t>
  </si>
  <si>
    <t>Approval Limits</t>
  </si>
  <si>
    <t>User limits will be assigned to restrict the value of credit notes, adjustments and write-offs that can be processed by individuals.</t>
  </si>
  <si>
    <t>Approval limits are subject to business approval and held on the system.</t>
  </si>
  <si>
    <t>A periodic review of allocated AR Adjustment, Credit Memo and Receipt Write off limits is performed by management to confirm these limits remain appropriate.</t>
  </si>
  <si>
    <t>Maintain Invoice accounts receivable catalogue</t>
  </si>
  <si>
    <t>Master Data (accounts receivable product and service catalogue) is created in order to provide default accounting and tax details. These attributes cannot be overridden on a transaction by transaction basis.</t>
  </si>
  <si>
    <t>Master data is controlled by a central team and all changes are subject to business approval.</t>
  </si>
  <si>
    <t>Quality of invoice master data is regularly reviewed and cleansed to remove inactive, duplicate and out of date records.</t>
  </si>
  <si>
    <t>Invoice reference data is easy to search for when creating invoices.</t>
  </si>
  <si>
    <t>Invoice Generation</t>
  </si>
  <si>
    <t>Create Invoices Electronically</t>
  </si>
  <si>
    <t>AR invoices are associated with approved orders that are held within the system where appropriate.</t>
  </si>
  <si>
    <t>AR invoices are generated automatically based on billing instructions provided by source systems.</t>
  </si>
  <si>
    <t>Electronic distribution is the default method of issuing invoices to customers.</t>
  </si>
  <si>
    <t>Invoices interfaced from feeder systems will contain a reference to the original invoice in the feeder system.</t>
  </si>
  <si>
    <t>Recurring invoice functionality is used for recurring charges i.e. secondments, standing recharges etc.</t>
  </si>
  <si>
    <t>Electronic invoices are retained as audit evidence in line with HMRC requirements.</t>
  </si>
  <si>
    <t>Create Invoices Manually</t>
  </si>
  <si>
    <t>Manually created invoices are only raised for exceptional items where electronic invoicing cannot be undertaken.</t>
  </si>
  <si>
    <t>Manual invoices are subject to online review and approval prior to issue to confirm the accuracy of the data.</t>
  </si>
  <si>
    <t>Manual invoices are captured in data upload templates to simplify data entry. Controls are in place to ensure the data upload is complete and accurate.</t>
  </si>
  <si>
    <t>Subsequent copies of invoices issued to a customer are marked as 'True &amp; Certified Copy'.</t>
  </si>
  <si>
    <t>The listing of manual invoices is periodically reviewed to consider whether electronic invoices could have been raised instead.</t>
  </si>
  <si>
    <t xml:space="preserve">Revenue recognition rules will be applied automatically by the system in order to reduce manual revenue adjustments. </t>
  </si>
  <si>
    <t>VAT calculations are performed automatically, based on the invoice details, and cannot be overridden by users.</t>
  </si>
  <si>
    <t>Invoices values and tax cannot be amended once they have been issued to the customer.</t>
  </si>
  <si>
    <t>Foreign Exchange</t>
  </si>
  <si>
    <t>The sum due should be charged in GBP to minimise the exchange costs for Government however the system should be capable of  raising AR invoices for transactions denominated in foreign currencies, where required.</t>
  </si>
  <si>
    <t>Realised exchange rates gains and losses are automatically calculated and posted by the system.</t>
  </si>
  <si>
    <t>Receipting</t>
  </si>
  <si>
    <t>Receive &amp; Apply Payments. Receive Remittance Advice</t>
  </si>
  <si>
    <t>AR system is able to process cash receipts in multiple currencies.</t>
  </si>
  <si>
    <t>Receipts are automatically applied to open AR invoices, based on the customer reference and value of the cash receipt.</t>
  </si>
  <si>
    <t>In the event of an overpayment the amount will be left 'unapplied' on account.</t>
  </si>
  <si>
    <t>Short payments and overpayments are automatically identified by the system and flagged for attention. Explanation of variances can be recorded within the system.</t>
  </si>
  <si>
    <t>Tolerance limits are established to allow small underpayments caused by rounding differences to be automatically written off.</t>
  </si>
  <si>
    <t>When a customer account has insufficient funds and payment bounces the cash receipt is updated accordingly and the account is flagged.</t>
  </si>
  <si>
    <t>Receive &amp; Apply Cash / Cheques</t>
  </si>
  <si>
    <t>All cash &amp; cheque payments are banked on the day of receipt.</t>
  </si>
  <si>
    <t>Payment is accepted by credit and debit card over the internet or over the phone.</t>
  </si>
  <si>
    <t>Payment received in a currency that does not match the Invoice currency is flagged as an exception.</t>
  </si>
  <si>
    <t>Manage Unapplied Receipts</t>
  </si>
  <si>
    <t>Receipts that cannot be applied to a specific Invoice, but can be identified to a customer, are placed on account.</t>
  </si>
  <si>
    <t>Unapplied receipts and unidentified cash are monitored regularly (at least monthly) and action taken to ensure customer balances remain accurate.</t>
  </si>
  <si>
    <t>There is a policy in place to refund unapplied receipts after a set period of time, or if refund is not appropriate, account for the receipt in line with HMT guidelines.</t>
  </si>
  <si>
    <t>Debt Management</t>
  </si>
  <si>
    <t>Review Aged Debt</t>
  </si>
  <si>
    <t>A customer account review is completed on an ongoing basis to monitor customer’s outstanding debt position and persistent debt customers are flagged on the system to prevent future sales.</t>
  </si>
  <si>
    <t>Reports are available to provide a snapshot of account details, dunning history, dispute history, balance, collection activities and transaction details.</t>
  </si>
  <si>
    <t>A process is in place to review outstanding customer balances across multiple departments.</t>
  </si>
  <si>
    <t>Outstanding balances are regularly reviewed for ageing and indication of impairment to inform both general and specific provisions for bad and doubtful debts.</t>
  </si>
  <si>
    <t>Debt is calculated as outstanding from the day the AR Invoice is due for payment.</t>
  </si>
  <si>
    <t>Tax point is calculated based on the date the supply took place, the payment received or invoice date in line with HRMC guidance.</t>
  </si>
  <si>
    <t>An online customer portal is available to enable customers to understand and query their account position.</t>
  </si>
  <si>
    <t>Perform Collection Activities</t>
  </si>
  <si>
    <t>Collection activities are determined by the collections strategies that are assigned to each customer.</t>
  </si>
  <si>
    <t>Dunning letters are automatically issued as milestones are reached within the collection strategy assigned to the customer.</t>
  </si>
  <si>
    <t>A periodic review of any customers with an inactive or non-standard collection strategy will be performed to ensure this is authorised and appropriate.</t>
  </si>
  <si>
    <t>High volume or complex collection activities are supported by a specialist tool to prioritise activities. For example, collections staff are prompted to complete specific tasks and record the outcomes, based on the portfolio of outstanding debt.</t>
  </si>
  <si>
    <t>Collection activities and calls are recorded on the system and an audit trail of correspondence is maintained.  This can be used to resolve customer queries and disputes.</t>
  </si>
  <si>
    <t>Collections staff regularly chase outstanding balances and capture details of disputes, promises to pay and next steps within the system.</t>
  </si>
  <si>
    <t>Collection targets and forecasts are automatically calculated based on the collection strategies associated with the outstanding balances.</t>
  </si>
  <si>
    <t>Collection targets are published and used to assess the performance of the collections team.</t>
  </si>
  <si>
    <t>Collections manager periodically reviews reports to measure and evaluate collector performance.</t>
  </si>
  <si>
    <t>Customer statements are periodically distributed electronically to enable large customers to view their account position.</t>
  </si>
  <si>
    <t>Resolve Disputes</t>
  </si>
  <si>
    <t>Invoices queried by customers are placed in a dispute status to suspend collection activities and remove the invoice from outstanding debt reports.</t>
  </si>
  <si>
    <t>Disputes are recorded into the system on a timely basis. Disputes that are initiated and subsequently resolved are recorded on the system.</t>
  </si>
  <si>
    <t>There is a standard list of dispute classifications available in the system so that root causes for issues can be identified.  The list will be agreed by those sharing the system.</t>
  </si>
  <si>
    <t>Formal processes are established for identifying and communicating the AR invoices that are in dispute and when the disputes have been resolved.</t>
  </si>
  <si>
    <t>System functionality has the ability to record settlement arrangements. Specific terms that have been agreed with the customer take precedence over the general collection strategy.</t>
  </si>
  <si>
    <t>Enter Adjustments</t>
  </si>
  <si>
    <t>Credit "memos" are raised for internal adjustments that are not directly issued to the customer in order to adjust the AR balance.</t>
  </si>
  <si>
    <t>Any adjustments made to customer balances are subject to an online approval process e.g. Prompt payment discount.</t>
  </si>
  <si>
    <t>Create Credit Notes</t>
  </si>
  <si>
    <t>There is a standard list of credit note classifications available in the system so that root causes for issues can be identified and addressed. This list will be shared by all users of a shared system</t>
  </si>
  <si>
    <t>Credit notes are issued to the customer where an AR invoice has previously been issued.</t>
  </si>
  <si>
    <t>All credit notes are subject to online approval prior to posting to a customer account.</t>
  </si>
  <si>
    <t>The credit note references, and is linked to, the original invoice number. No credit can be issued without a relationship to an original invoice.</t>
  </si>
  <si>
    <t>All transactions can be approved on mobile devices and tablets.</t>
  </si>
  <si>
    <t>Documentation approving the reason for raising credit notes, adjusting AR transactions and processing write-offs will be electronically retained as audit evidence.</t>
  </si>
  <si>
    <t>Issue Refunds</t>
  </si>
  <si>
    <t>Refunds are processed back to the customer via the most cost effective method.</t>
  </si>
  <si>
    <t>Refunds are subject to online approval.</t>
  </si>
  <si>
    <t>Refunds cannot exceed the value of the transaction that is being refunded.</t>
  </si>
  <si>
    <t>Perform Write Off</t>
  </si>
  <si>
    <t>Small under payments that fall within an approved cross government policy are automatically written off by the system.</t>
  </si>
  <si>
    <t>Write offs are subject to appropriate approval before being committed to the customer account.</t>
  </si>
  <si>
    <t>Management complete a periodic review of AR adjustments, credit notes and write-offs.</t>
  </si>
  <si>
    <t>Initiate Legal Proceedings</t>
  </si>
  <si>
    <t xml:space="preserve">The system identifies situations where legal action should be considered, in line with the relevant collection strategy. </t>
  </si>
  <si>
    <t>Legal action is undertaken in consultation with specialist legal teams.</t>
  </si>
  <si>
    <t>The customer account can be classified or marked as "Pending Legal Action" once legal proceedings are instigated. This prevents further orders from being placed, refunds being processed, credit being extended etc.</t>
  </si>
  <si>
    <t>Standard Reports &amp; Dashboards &amp; Data Analytics</t>
  </si>
  <si>
    <t>Standard reports are run regularly to ensure transactions are progressing. For example, AR invoices that have been raised but no cash received and overdue debt collection activities.</t>
  </si>
  <si>
    <t>There is a single source of the truth for transactional O2C reporting.</t>
  </si>
  <si>
    <t>Reporting is updated in real-time so that the latest information is always available to the credit teams.</t>
  </si>
  <si>
    <t>Predictive analytics are deployed to generate insights related to customers and collection targets such as payments made on time etc.</t>
  </si>
  <si>
    <t>Dashboards are available for customer account details, dunning history, dispute history, balances, collection activities and transaction overview/details.</t>
  </si>
  <si>
    <t>Dashboards are updated real time to show progress against collections targets.</t>
  </si>
  <si>
    <t>Reporting requirements are shared by multiple customers on the same platform and are delivered using the same report definitions are controlled centrally on behalf of all customers. This includes ‘Fraud, Error and Debt’ returns to the Cabinet Office.</t>
  </si>
  <si>
    <t>The reporting catalogue is reviewed regularly to ensure that reports remain valid, redundant or duplicate items are removed following this review.</t>
  </si>
  <si>
    <t>A change control process is in place for standard reports &amp; dashboard created by the Reporting Super Users. New reports are published to appropriate users and recorded in the reporting catalogue.</t>
  </si>
  <si>
    <t>A control framework exists, that has been subject to review by Internal Audit, listing all key controls within the transactional O2C process. At a minimum, this should address control objectives relating to fraud, error and financial misstatement.</t>
  </si>
  <si>
    <t>Segregation of duties prevent individuals performing multiple stages in the transaction i.e. credit notes and other revenue adjustments (accruals, deferrals, write-offs, refunds), cannot be entered and approved by the same user and this is enforced by the system.</t>
  </si>
  <si>
    <t xml:space="preserve">Access rights should be linked to a post.  When staff move into a post they should automatically be assigned the responsibilities linked to the post and when they leave a post those responsibilities should automatically be removed. </t>
  </si>
  <si>
    <t>There are approved Business Continuity (BC) plans in place to enable critical activities in the O2C process to continue in the event of a serious incident.</t>
  </si>
  <si>
    <t>New process designs conform to the design principles and are subject to review and approval by the O2C Global Process Owner.</t>
  </si>
  <si>
    <t>Performance reporting is established to monitor O2C efficiency and effectiveness, including progress towards specific benchmarks and targets.</t>
  </si>
  <si>
    <t>Governance structures are in place to maintain and enforce the global design principles across the O2C community.</t>
  </si>
  <si>
    <t>O2C Global Process Owner (GPO) is responsible for establishing leading practice and implementing process improvement and harmonisation of policies, processes and systems across government.</t>
  </si>
  <si>
    <t>O2C Process Manager   within the department is responsible for overseeing department convergence to leading practice.</t>
  </si>
  <si>
    <t>O2C Process Manager network is established across government to share experiences, common issues and support movement to leading practice.</t>
  </si>
  <si>
    <t>Treasury, Cabinet Office, Government Banking and other bodies are expected to engage the Process Owner, Process manager community before introducing new policies or requirements that impact the finance processes.</t>
  </si>
  <si>
    <t>O2C Process owners should be aware of changes to accounting standards and be actively engaged with HM Treasury, Cabinet Office and Government Banking for guidance on best practice.</t>
  </si>
  <si>
    <t>O2C Policy</t>
  </si>
  <si>
    <t>Cross government transactional O2C policies have been established, including the settlement of intra-government debt, the use of netting/offsetting and treatment of small overpayments.</t>
  </si>
  <si>
    <t>Cross government data standards for customer classification have been established and communicated.</t>
  </si>
  <si>
    <t>Supporting Technology </t>
  </si>
  <si>
    <t>Standard 'off the shelf' software products are in place to support the transactional O2C process.</t>
  </si>
  <si>
    <t>Transactional O2C systems are shared across the department, including large ALBs.</t>
  </si>
  <si>
    <t>There are simple and easy to maintain interfaces between the transactional accounting solution and other management tools (Customer Relationship Management (CRM) or sales systems etc.).</t>
  </si>
  <si>
    <t>The organisation design supports effective involvement of key teams in the O2C process, including business partners, centres of excellence and transactional teams.</t>
  </si>
  <si>
    <t>Transactional teams are organised by processes to provide strong connections into the O2C Process Ownership structures.</t>
  </si>
  <si>
    <t>Transactional O2C processes and teams are shared across the department, including large ALBs.</t>
  </si>
  <si>
    <t>Transactional O2C activities are shared with other departments across government.</t>
  </si>
  <si>
    <t>Payroll - Principle Questions</t>
  </si>
  <si>
    <t>Maintain Cost Centres, GL Accounts, Org Structures</t>
  </si>
  <si>
    <t>The structures within the HR system reflect the real organisation structures and is aligned with the finance structure, updated on a timely basis proportionate to extent of change, to reflect changes.</t>
  </si>
  <si>
    <t>Governance forums are established to manage the implications of master data (global values tables) when platforms are used by multiple customers.</t>
  </si>
  <si>
    <t>Master data (global values tables) conforms to a consistent naming convention that is applied across government.</t>
  </si>
  <si>
    <t>Master data (global values tables) is regularly reviewed, at least annually, and cleansed to remove errors, inactive and duplicate entries.</t>
  </si>
  <si>
    <t>Master data (global values tables) changes are replicated automatically across all systems that hold master data (e.g. HR, Payroll and Finance).</t>
  </si>
  <si>
    <t>Periodic checks and reconciliations are performed to confirm the alignment of master data across systems.</t>
  </si>
  <si>
    <t>Master data (global values tables) are controlled centrally by the department and all changes are subject to business approval.</t>
  </si>
  <si>
    <t>Maintain Employee Payroll Data</t>
  </si>
  <si>
    <t>New Hire</t>
  </si>
  <si>
    <t>New hires are input by HR and transferred to Payroll on a real time or daily basis with no manual intervention.</t>
  </si>
  <si>
    <t>On an employee’s start date, the new hire data is made live on the HR system and controls are in place to update, amend or delete the staff record immediately any change is identified.</t>
  </si>
  <si>
    <t xml:space="preserve">A new hire data checklist documents all required information for processing a new starter in payroll. </t>
  </si>
  <si>
    <t>The data required depends on the employee type, which is determined by a cross government data standard.</t>
  </si>
  <si>
    <t>Salary and allowance rates that are linked to roles, are automatically applied and removed when an employee changes roles where eligibility can be linked.</t>
  </si>
  <si>
    <t>Salary and allowance rates that are linked to locations are automatically applied and removed when an employee changes location where eligibility can be linked.</t>
  </si>
  <si>
    <t>Salary and allowance rates that are linked to individuals or cannot be automatically linked to master data or global values tables (e.g. qualification based) are reviewed regularly and at least annually to ensure they are still applicable.</t>
  </si>
  <si>
    <t>New hires update their HR information, including bank details and personal information using self-service so that re-keying is not required.</t>
  </si>
  <si>
    <t>Employee Changes</t>
  </si>
  <si>
    <t>Employees are responsible for making changes to their personal and bank details via self-service.</t>
  </si>
  <si>
    <t>Changes to working hours that impact on pay should be initiated via employee self-service.</t>
  </si>
  <si>
    <t>System approvals for all changes impacting pay are routed through line managers and any other approval automatically as appropriate.</t>
  </si>
  <si>
    <t>Temporary salaries and allowances are appropriately maintained with end dates and reviewed at least annually by managers.</t>
  </si>
  <si>
    <t>Employee Exit</t>
  </si>
  <si>
    <t>Employee exit data if an individual case is initiated in self-service and approved at an appropriate level  e.g. resignation, transfers etc.</t>
  </si>
  <si>
    <t>Bulk exits initiated and managed by HR with consultation from Payroll and Finance teams.</t>
  </si>
  <si>
    <t>All relevant proposed exit dates (e.g. last day of service, last date of employment) are input into the HR system as soon as known and amended if this is altered at the time of departure.</t>
  </si>
  <si>
    <t>Payroll adjustments for leavers are automatically calculated including payments for untaken annual leave.</t>
  </si>
  <si>
    <t>Employee is notified of overpayments that have or will be made resulting from exit, which should only be in exceptional cases where the overpayment cannot be resolved before exit. Employee should be requested to pay outstanding amounts immediately and informed that outstanding amounts will be taken from final pay amounts (to the value of final payments). If outstanding amount is more than final payments then repayment plan is set up before staff leaves.</t>
  </si>
  <si>
    <t>Coordinated approach using automated system notifications and workflows between HR, Finance and the line manager relating to all employee debt, overpayments and repayment schedules.</t>
  </si>
  <si>
    <t>Direct debit is recommended method for reimbursement of overpayments for monies that cannot be retrieved before staff leaves.</t>
  </si>
  <si>
    <t>A cross government policy informs reasonable repayment amounts in line with debt management policies.</t>
  </si>
  <si>
    <t>Death in service notification and settlement process is led by appropriate manager.</t>
  </si>
  <si>
    <t>Redundancy, dismissal and settlement payments are authorised by an agreed authority to ensure they meet with financial and HR regulations.</t>
  </si>
  <si>
    <t>Redundancy programmes are overseen by HR, and any payroll implications are managed as a project, with changes authorised and processed as a batch.</t>
  </si>
  <si>
    <t>P45 is automatically created for all leavers.  Issue of the P45 can only be suppressed with HR approval e.g. in machinery of government changes.</t>
  </si>
  <si>
    <t>Payroll must enable payments after date of exit to allow for corrections but must only be instigated by an authorised member of staff and approved.</t>
  </si>
  <si>
    <t>Department must have a clear policy on retrospective pay awards for staff exiting and on loan or secondment and this must be communicated to staff.</t>
  </si>
  <si>
    <t>Employee Loans/secondments</t>
  </si>
  <si>
    <t>Staff loans between departments or ALBs are accurately recorded on the exporting and importing department’s HR and finance systems using the standard HR person type values with a co-ordinated approach.</t>
  </si>
  <si>
    <t>Staff secondments outside of government departments must be accurately recorded on the exporting departments HR and finance systems using the standard HR person type values.</t>
  </si>
  <si>
    <t>For staff loans over 6 months the loan cannot be finalised until the payroll transfer has been actioned.</t>
  </si>
  <si>
    <t xml:space="preserve">Payments by the exporting department should be permitted for at least 6 months on the exporting payroll system to enable late payments, for example bonus payments to be processed within the correct department. </t>
  </si>
  <si>
    <t>A cross government agreed materiality threshold is applied to prevent effort being spent processing low value adjustments.  No internal re-charges will be made for individuals on loan/secondment for less than 3 months, between 3-6 months one invoice is raised for the whole of the loan/secondment, anything longer than that, the staff should be moved to the payroll of the new organisation.</t>
  </si>
  <si>
    <t>Absence / Leave</t>
  </si>
  <si>
    <t xml:space="preserve">All absences should be recorded on HR systems with automatic feed to finance systems to ensure correct accounting treatments. </t>
  </si>
  <si>
    <t>Sickness absence and other absences impacting payroll are automatically calculated based on data from HR or a Time Management System.</t>
  </si>
  <si>
    <t>Unpaid leave is automatically transferred from the HR system to payroll to make correct pay adjustment.</t>
  </si>
  <si>
    <t>Annual leave data and entitlements are recorded in the HR System, with leave balances dynamically maintained by the system.</t>
  </si>
  <si>
    <t>Annual leave is requested by employees via HR self-service.  Managers should have access to initiate annual leave requests for employees in their absence and the system should maintain this audit trail.</t>
  </si>
  <si>
    <t>Number of annual leave year ends permissible should be kept to the minimum number reasonable possible.</t>
  </si>
  <si>
    <t>Maternity, paternity and adoption leave should identify statutory and non- statutory elements.</t>
  </si>
  <si>
    <t>Keeping in touch days to be recorded on HR system and automatically update payroll.</t>
  </si>
  <si>
    <t>Time Recording</t>
  </si>
  <si>
    <t>Timesheets, where used, are submitted in line with payroll cycles.</t>
  </si>
  <si>
    <t>Where time data is used to inform salary payments including overtime and non-standard work hours this should be integrated and managed through employee self-service with manager approval on system.</t>
  </si>
  <si>
    <t>Benefits</t>
  </si>
  <si>
    <t>Additional employee benefits, including salary sacrifice schemes, Cycle to Work, childcare vouchers and Private Health Insurance are initiated via self-service with appropriate system approvals running through to payroll.</t>
  </si>
  <si>
    <t>All employee benefits with a financial impact automatically update payroll via the relevant system. This includes personal taxation impacts to be recorded on P11Ds as required by HMRC.</t>
  </si>
  <si>
    <t>Financial Loans to staff</t>
  </si>
  <si>
    <t>Financial loans made to employees, including season ticket loans are recorded on the HR and finance systems to ensure accurate accounting with automatic posting.</t>
  </si>
  <si>
    <t>Information on financial loans to staff is reviewed before a staff exit and final salary reduced to cover the outstanding balance (subject to negative net pay thresholds) with a repayment plan for any residual amount agreed before exit.</t>
  </si>
  <si>
    <t>Deductions</t>
  </si>
  <si>
    <t>Court orders and other statutory deductions are processed in payroll in accordance with statutory regulations.</t>
  </si>
  <si>
    <t>Entitlements</t>
  </si>
  <si>
    <t>Employees use self-service to initiate a Give As You Earn (GAYE) deduction and these are then automatically processed through payroll.</t>
  </si>
  <si>
    <t>Auto Enrolment</t>
  </si>
  <si>
    <t>Pensions Auto Enrolment assessment is embedded in the payroll process cycle.</t>
  </si>
  <si>
    <t>All employees are correctly assessed under pensions Auto Enrolment guidelines.</t>
  </si>
  <si>
    <t>Run Payroll Process</t>
  </si>
  <si>
    <t>Distribute Employee Payments</t>
  </si>
  <si>
    <t>The number of distinct payrolls is rationalised to ensure the minimum number of payrolls, subject to tax legal entity reporting or software performance restrictions.</t>
  </si>
  <si>
    <t>Payroll exception reports are standardised across all payroll departments and are run before final payroll to allow resolution immediately and avoid over or underpayments.</t>
  </si>
  <si>
    <t>Payrolls are approved by authorised signatories before committed.</t>
  </si>
  <si>
    <t>CHAPS and emergency BACS payments are only paid in exceptional circumstances.</t>
  </si>
  <si>
    <t>There is a clear and documented process for drawing down funds for funding payroll if using a 3rd party payroll bureau to make BACS payroll payments to employees.</t>
  </si>
  <si>
    <t>Payslips, P60s and other pay related documents are made available to all staff online and only issued to staff manually in exceptional circumstances.</t>
  </si>
  <si>
    <t>Clear publication of payroll cut off dates are available to all staff and reviewed at least annually.</t>
  </si>
  <si>
    <t>Supplementary payrolls are only used for valid business reasons.</t>
  </si>
  <si>
    <t>The process of calculating backdated payments or deductions (retro processing) are automated where possible.</t>
  </si>
  <si>
    <t>Distribute Payslips</t>
  </si>
  <si>
    <t>Departments should hold a list of manual payslip distribution requirements with justification and review regularly.</t>
  </si>
  <si>
    <t>Payslips are visible in self service 2-3 days before a payment date.</t>
  </si>
  <si>
    <t>Historical payslips, P60s and other pay related documents for staff are accessible using self-service in a non-editable format such as PDF format online.</t>
  </si>
  <si>
    <t>Systems are in place to support special accessibility requirements for payslips/P60s etc. (e.g. braille, large font).</t>
  </si>
  <si>
    <t>Distribute Third Party Payments</t>
  </si>
  <si>
    <t>Payment schedules are agreed with a third party and published for stakeholders.</t>
  </si>
  <si>
    <t>All payment transactions are automated between payroll and third party payee.</t>
  </si>
  <si>
    <t>Reconciliation reports are distributed with third party payments.</t>
  </si>
  <si>
    <t>Overpayments</t>
  </si>
  <si>
    <t xml:space="preserve">Checks must be undertaken before payroll is run to identify issues and allow corrections. </t>
  </si>
  <si>
    <t>All leaver allowances and loan balances are reviewed immediately it is identified that a staff member is leaving, by an agreed authority, and before the final pay run, and appropriate adjustments made to avoid overpayment. The system prompts managers to do this.</t>
  </si>
  <si>
    <t>Where employees have outstanding financial loans transfer to another department or are on secondment, these financial commitments must move to the new department when the employee transfers across.</t>
  </si>
  <si>
    <t>Process Repayments &amp; Write Offs</t>
  </si>
  <si>
    <t>Departments must conduct regular reviews of payroll debtors and establish root cause of overpayments and take prompt action to correct.</t>
  </si>
  <si>
    <t>Approve write-offs in accordance with a cross government policy.</t>
  </si>
  <si>
    <t>Period End Accounting</t>
  </si>
  <si>
    <t>Adjustments to payroll are always carried out in the payroll system to ensure that the underlying systems remain aligned to the GL.</t>
  </si>
  <si>
    <t>No adjustments are applied to prior accounting periods - once a period is closed, it remains closed.</t>
  </si>
  <si>
    <t>Access to open and close payroll accounting periods is tightly restricted.</t>
  </si>
  <si>
    <t>Only one accounting payroll period is open at a time.</t>
  </si>
  <si>
    <t>There is a common period end timetable across the department that is aligned to external reporting requirements.</t>
  </si>
  <si>
    <t>Automated tools and workflows are used to control the period end close process.</t>
  </si>
  <si>
    <t>Post Payroll to General Ledger</t>
  </si>
  <si>
    <t>General Ledger files are generated from the payroll system and sent to the GL file location without requiring manual intervention.</t>
  </si>
  <si>
    <t>Errors on the GL file are resolved between finance and payroll teams.</t>
  </si>
  <si>
    <t>Controls are in place to ensure financial cost centre data is validated at input source.</t>
  </si>
  <si>
    <t>Suspense Accounts will only be used in exceptional circumstances and reconciled before the next payroll.  All accounting codes will have been pre-validated in the HR system.</t>
  </si>
  <si>
    <t>Each payroll has a separate General Ledger output reconciled and signed off by agreed payroll control operative.</t>
  </si>
  <si>
    <t>The payroll accounts have a named owner responsible for account analysis and reconciliation.</t>
  </si>
  <si>
    <t xml:space="preserve">When payroll data is transferred to GL it is at summary level only.  The detailed payroll information should not be contained in GL but available through payroll access only.  </t>
  </si>
  <si>
    <t>Post Payroll Reports</t>
  </si>
  <si>
    <t>An exception report is reviewed prior to the journal posting to ensure that no errors have occurred during the import.</t>
  </si>
  <si>
    <t>Standard suite of post payroll reports are agreed by the global process owners.</t>
  </si>
  <si>
    <t>Report outputs are available on line through self-service functionality in PDF and Excel format.</t>
  </si>
  <si>
    <t xml:space="preserve">Pensions report outputs are aligned with My CSP/LGPS and other provider import requirements. </t>
  </si>
  <si>
    <t>Data validation failures that are generated as a result of interface between payroll and pension scheme administrator are investigated and remediated immediately.</t>
  </si>
  <si>
    <t>External report requests, including PQs, FOIs, statistical reporting, programme reporting and non-standard data requests, are identified, allocated and managed from a central team.</t>
  </si>
  <si>
    <t>Key reports are available through self-service with a consistent, standardised format that complies with good practice standards (i.e. dashboard style) and align to financial/HR requirements (i.e. control totals and relevant organisational data).</t>
  </si>
  <si>
    <t>Bespoke reports are co-ordinated and only created where necessary by a limited number of super users.</t>
  </si>
  <si>
    <t>Perform Statutory Reporting</t>
  </si>
  <si>
    <t>Statutory reporting outputs align to requirements and are automated wherever possible.</t>
  </si>
  <si>
    <t xml:space="preserve">Full Payment Submission (FPS) and Employer Payment Summary (EPS) is produced in accordance with HMRC published deadlines. </t>
  </si>
  <si>
    <t>Conduct Year End Activities</t>
  </si>
  <si>
    <t>Employee P60s and P11ds are produced in an online format and available through self-service by 19th May.</t>
  </si>
  <si>
    <t>System should use HR data to automatically calculate annual leave accruals for financial statements.</t>
  </si>
  <si>
    <t>A standard checklist for payroll Tax Year End activities is adopted across payroll departments.</t>
  </si>
  <si>
    <t>All year end statutory reports are established as standard reports and can be run automatically.</t>
  </si>
  <si>
    <t>Manual adjustments to year end payroll data, prior to production of the GL are clearly documented and auditable.</t>
  </si>
  <si>
    <t>Access to close annual periods is tightly restricted.</t>
  </si>
  <si>
    <t>When the final period is closed, an automated process clears the payroll to retained earnings and brings forward selected balances to a new period.</t>
  </si>
  <si>
    <t>Drill down functionality is available to allow users to view transactional details.</t>
  </si>
  <si>
    <t>The requirements of report users are understood and built into standard reporting formats.</t>
  </si>
  <si>
    <t xml:space="preserve">Key reports are produced with a consistent, standardised format that complies with good practice standards (i.e. dashboard style) and align to financial requirements i.e. control totals and relevant targets. </t>
  </si>
  <si>
    <t>Standard reports are run regularly for control or compliance purposes i.e. employee requests for changes awaiting manager approval.</t>
  </si>
  <si>
    <t>The appropriate history of data is retained electronically. Quality of retention of data in a format to support operational and analytical activity.</t>
  </si>
  <si>
    <t>Payroll data sets are combined with HR, Finance, policy and operational data in order to generate new insights.</t>
  </si>
  <si>
    <t>Self-service tools are used to provide access to standard dashboards and reports.</t>
  </si>
  <si>
    <t>A change control process is in place for reports created and removed by the Reporting Super Users.  New/removed reports are published to appropriate users and recorded in the reporting catalogue.</t>
  </si>
  <si>
    <t>Overarching Governance Controls</t>
  </si>
  <si>
    <t>A control framework exists, that has been approved by GIAA, listing all key controls within the Payroll process.  At a minimum, this should address control objectives relating to fraud, error and financial misstatement.</t>
  </si>
  <si>
    <t xml:space="preserve">Access Controls </t>
  </si>
  <si>
    <t xml:space="preserve">Segregation of duties prevent individuals performing multiple stages in the transaction e.g. a staff cannot be responsible for creating a HR record and creating the payroll entry. </t>
  </si>
  <si>
    <t>Access to HR and Payroll data and workflows is controlled via secure role allocation and automatically updated when employees move positions to reflect their amended status.  Leaver’s access is automatically removed upon passing of their leave date.</t>
  </si>
  <si>
    <t>There are approved Business Continuity (BC) plans in place to enable critical activities in the payroll process to continue in the event of a serious incident.</t>
  </si>
  <si>
    <t>Local variations to the standard process are subject to review and approval from the GPO prior to instigation.</t>
  </si>
  <si>
    <t>New process designs conform to the design principles and are subject to review and approval by the Payroll GPO.</t>
  </si>
  <si>
    <t>A formal continuous improvement initiative is in place and reports through the GPO.</t>
  </si>
  <si>
    <t>Performance reporting is established to monitor Payroll efficiency and effectiveness, including progress towards specific benchmarks and targets.</t>
  </si>
  <si>
    <t>Departmental managers are responsible for ensuring there staff are aware of latest process guidance and are informed of appropriate training courses.</t>
  </si>
  <si>
    <t>Governance structures are in place to maintain and enforce the global design principles across the payroll community.</t>
  </si>
  <si>
    <t>Payroll Global Process Owner (GPO) is responsible for establishing leading practice and implementing process improvement and harmonisation of policies, processes and systems across government.</t>
  </si>
  <si>
    <t>Departmental Payroll Process Owner is responsible for overseeing department convergence to leading practice.</t>
  </si>
  <si>
    <t>Payroll Process Owner network is established across government to share experiences, common issues and support movement to leading practice.</t>
  </si>
  <si>
    <t>HM Treasury, Cabinet Office and other bodies are expected to engage the Process Owners community before introducing new policies or requirements that impact the finance processes.</t>
  </si>
  <si>
    <t>Payroll Policy</t>
  </si>
  <si>
    <t>Cross government payroll policies have been established, including materiality limits, common close timetables, write off policies etc.</t>
  </si>
  <si>
    <t>Cross government data standards for employee types have been established and communicated.  These clearly identify each type, the FTE status for reporting purposes and data requirements.</t>
  </si>
  <si>
    <t>Standard 'off the shelf' software products are in place to support the Payroll process.</t>
  </si>
  <si>
    <t>Payroll systems are shared across the department, including large ALBs.</t>
  </si>
  <si>
    <t>There are simple and easy to maintain interfaces with controls in place to manage input errors between the transactional accounting solution and other management tools (such as HR system, reporting systems etc.).</t>
  </si>
  <si>
    <t>The organisation design supports effective involvement of key teams in the Payroll process, including business partners, centres of excellence and transactional teams.</t>
  </si>
  <si>
    <t>Transactional teams are organised by processes to provide strong connections into the Payroll Process Ownership structures.</t>
  </si>
  <si>
    <t>Payroll processes and teams are shared across the department, including large ALBs.</t>
  </si>
  <si>
    <t>Payroll activities are shared with other departments across government.</t>
  </si>
  <si>
    <t>Transactional Payroll Management activities are shared with other departments across government.</t>
  </si>
  <si>
    <t>When organisational change takes place a clear audit trail of movement of payroll data.</t>
  </si>
  <si>
    <t>Project Accounting - Principle Questions</t>
  </si>
  <si>
    <t>Relevant to all Master Data</t>
  </si>
  <si>
    <t>Project accounting master data is controlled by a central team and all changes are subject to business approval.</t>
  </si>
  <si>
    <t>Governance forums are established to manage the implications of a shared master file when platforms are used by multiple customers.</t>
  </si>
  <si>
    <t>Project templates and expenditure categories conform to consistent naming conventions that are applied across government.</t>
  </si>
  <si>
    <t>Quality of the master file is regularly reviewed and cleansed to remove inactive, duplicate and out of date records.</t>
  </si>
  <si>
    <t>Organisation Structure / Hierarchy</t>
  </si>
  <si>
    <t>The project should have a clearly defined hierarchy and governance.</t>
  </si>
  <si>
    <t>The project hierarchy should be aligned to the workflow approval process required on any cost captured in the project.</t>
  </si>
  <si>
    <t>The project hierarchy should be aligned to the workflow approval process required on any budget or funding approval related to the project.</t>
  </si>
  <si>
    <t>Project Templates</t>
  </si>
  <si>
    <t>Project templates enable similar projects to be classified and reported consistently.</t>
  </si>
  <si>
    <t>Project templates are used to simplify the creation and setup of a new project. For example, separate templates may be used for capital projects, operational projects and projects completed on behalf of third parties.</t>
  </si>
  <si>
    <t>Updates to expenditure types are reflected in both existing projects and applicable project templates.</t>
  </si>
  <si>
    <t>Project Roles &amp; Staffing Grades</t>
  </si>
  <si>
    <t>Project roles are used to determine the access and approval authorisations assigned to positions.</t>
  </si>
  <si>
    <t>The list of project roles defined within the system aligns to the responsibilities within the project.</t>
  </si>
  <si>
    <t>Project roles and their assignments to positions are reviewed regularly to ensure they remain valid.</t>
  </si>
  <si>
    <t>Project Governance</t>
  </si>
  <si>
    <t>Project governance forums are established and a timetable is agreed upfront.</t>
  </si>
  <si>
    <t>Create and Plan Projects</t>
  </si>
  <si>
    <t>Define Timescales</t>
  </si>
  <si>
    <t>The duration, actual and expected completion project date is held against the project.</t>
  </si>
  <si>
    <t>Define Project Budgets/ Funding</t>
  </si>
  <si>
    <t>Project Budgets are identifiable and linked to source funding/investment appraisal business case and annual budget.</t>
  </si>
  <si>
    <t>Define Work Breakdown Structure (WBS)</t>
  </si>
  <si>
    <t>A default Work Breakdown Structure (WBS) can be provided directly from the relevant project template.</t>
  </si>
  <si>
    <t>Custom WBSs are subject to review and approval before transactions can be initiated against the project.</t>
  </si>
  <si>
    <t>Changes to WBSs are subject to review and approval.</t>
  </si>
  <si>
    <t>WBSs are replicated automatically across all systems that hold WBS structures.</t>
  </si>
  <si>
    <t>Assign Project Members</t>
  </si>
  <si>
    <t>Key project roles are assigned as part of the project creation process.</t>
  </si>
  <si>
    <t>Roles that enable users to initiate and edit transaction are tightly controlled and only assigned where for business purposes. By default, users receive read-only access.</t>
  </si>
  <si>
    <t>Project role assignments are reviewed regularly to ensure they remain valid.</t>
  </si>
  <si>
    <t>Assign Project Classification</t>
  </si>
  <si>
    <t>Every project is classified with a project type.</t>
  </si>
  <si>
    <t>A framework is applied to every project to determine treatment of costs as within Resource Departmental Expenditure Limits (RDEL), Capital Departmental Expenditure Limits (CDEL) or Annualised Expenditure (AE)</t>
  </si>
  <si>
    <t>Approve Projects</t>
  </si>
  <si>
    <t>Projects require online approval to ensure they are authorised and setup correctly.</t>
  </si>
  <si>
    <t>Optional approvers can be added to the approval chain but system generated approval chains can not be overridden.</t>
  </si>
  <si>
    <t>Approval requests can be accepted or rejected on mobile devices and tablets.</t>
  </si>
  <si>
    <t>Capture Project Costs</t>
  </si>
  <si>
    <t>Relevant to all Capture Project Costs</t>
  </si>
  <si>
    <t>Transactions can only be raised against an active project that has been approved.</t>
  </si>
  <si>
    <t>Transactions are assigned to project codes as they are initiated at source.</t>
  </si>
  <si>
    <t>Controls and approvals are performed within the ledger used to initiate the transaction.</t>
  </si>
  <si>
    <t>Corrections and adjustments are performed within the relevant ledger used to initiate the transaction.</t>
  </si>
  <si>
    <t>Capture Inventory Transactions</t>
  </si>
  <si>
    <t>Inventory transactions are initiated in an integrated inventory ledger and automatically interfaced into the Project Accounting ledger.</t>
  </si>
  <si>
    <t>Capture 3rd party Supplier Costs</t>
  </si>
  <si>
    <t>Procurement transactions are initiated in an integrated purchase ledger and automatically interfaced into the Project Accounting ledger.</t>
  </si>
  <si>
    <t>Capture Employee Expenses</t>
  </si>
  <si>
    <t>Employee expenses transactions are initiated in an integrated expenses ledger and automatically interfaced into the Project Accounting ledger.</t>
  </si>
  <si>
    <t>Capture Payroll Costs</t>
  </si>
  <si>
    <t>Payroll costs are initiated in the payroll system and should be interfaced into the Project Accounting ledger.</t>
  </si>
  <si>
    <t>Capture Payables Transactions</t>
  </si>
  <si>
    <t>Payable transactions are initiated in an integrated purchase ledger and automatically interfaced into the Project Accounting ledger.</t>
  </si>
  <si>
    <t>Apply Overhead</t>
  </si>
  <si>
    <t>General Overheads can be allocated to projects with clear rationale for their purpose and applicable periods.</t>
  </si>
  <si>
    <t>Materiality thresholds are applied to overheads.</t>
  </si>
  <si>
    <t>Any general overheads allocated are reviewed regularly to ensure accuracy and validity.</t>
  </si>
  <si>
    <t>Capture Project Time</t>
  </si>
  <si>
    <t>Receive Timesheet Entries'</t>
  </si>
  <si>
    <t>Timesheet entries are initiated and approved in a specialist time recording system and automatically interfaced into the Project Accounting ledger.</t>
  </si>
  <si>
    <t>Individuals working on projects allocate their time to the relevant project code.</t>
  </si>
  <si>
    <t>Manual time entries can be entered by an approved individual in the case of missing timesheets. The individual is automatically notified when timesheets are submitted on their behalf.</t>
  </si>
  <si>
    <t>Timesheets are entered on a weekly basis to ensure individuals record their time on a timely basis.</t>
  </si>
  <si>
    <t>Apply Cost Rates</t>
  </si>
  <si>
    <t>Each individual working on the project (those not already included as a payroll cost) is assigned an appropriate cost rate to reflect the internal cost of their contribution.</t>
  </si>
  <si>
    <t>Cost rates for direct employees are created in line with departmental pay grades and provide an accurate reflection of associated costs.</t>
  </si>
  <si>
    <t>Cost rates are regularly reviewed to ensure they remain valid.</t>
  </si>
  <si>
    <t>Project Billing</t>
  </si>
  <si>
    <t>Review Project Billable Entries</t>
  </si>
  <si>
    <t>A billing schedule is agreed as the project is initiated. Typically, AR invoices will be raised a month in arrears or following the completion of critical milestones.</t>
  </si>
  <si>
    <t>Billing instructions are raised within Project Accounting and passed to AR to raise the invoice and perform debt management.</t>
  </si>
  <si>
    <t>Accruals will need to be entered if billing instructions are raised in advance of costs being incurred.</t>
  </si>
  <si>
    <t>Initiate Project Billing</t>
  </si>
  <si>
    <t>Project billing is initiated from the project accounting ledger by the responsible AR party i.e. Project Manager.</t>
  </si>
  <si>
    <t>The customer master resides within the AR system. However, the customer details are reviewed to ensure the details remain accurate before an AR Invoice is raised.</t>
  </si>
  <si>
    <t>Approve Project Invoices</t>
  </si>
  <si>
    <t>Project Billing requests are reviewed and approved online prior to being interface into the AR ledger.</t>
  </si>
  <si>
    <t>Manage Project Collections via AR</t>
  </si>
  <si>
    <t>Incoming payments are applied to the project code (as per the billing instruction) so project value is accurately maintained.</t>
  </si>
  <si>
    <t>The responsible AR party regularly reviews the payment status of invoices and works with debt management teams to chase outstanding values.</t>
  </si>
  <si>
    <t>Escalation processes are in place to request timely payments and manage disputes.</t>
  </si>
  <si>
    <t>A process is in place to take appropriate action, including pausing project work, if customers do not settleoutstanding bills.</t>
  </si>
  <si>
    <t>Internal recharges</t>
  </si>
  <si>
    <t>Internal recharges are submitted with clear rationale for their purpose and applicable periods.</t>
  </si>
  <si>
    <t>Agreements on costs of recharges are put in place between parties prior to work commencement.</t>
  </si>
  <si>
    <t>Materiality thresholds are applied.</t>
  </si>
  <si>
    <t>Any internal recharges are periodically reviewed to ensure accuracy and validity.</t>
  </si>
  <si>
    <t>Forecast Projects</t>
  </si>
  <si>
    <t>Prepare Forecasts</t>
  </si>
  <si>
    <t>Forecasts are prepared in line with project budget with clear documentation of risks, assumptions and volatility.</t>
  </si>
  <si>
    <t>Forecasts are prepared with a clear understanding of the drivers, including external data, where relevant.</t>
  </si>
  <si>
    <t>Adjust Forecasts</t>
  </si>
  <si>
    <t>Forecasts are reviewed vs actual spend on a regular basis.</t>
  </si>
  <si>
    <t>Forecasts are adjusted to manage anticipated increases or decreases to forecasted actuals.</t>
  </si>
  <si>
    <t>Amended forecasts are approved by relevant individuals prior to being used for subsequent monitoring activity.</t>
  </si>
  <si>
    <t>Where a project is forecast to run over budget, a business case must be raised in accordance with Investment Appraisal principles and approved by the investment appraisal committee.</t>
  </si>
  <si>
    <t>Manage Financial Risks &amp; Opportunities</t>
  </si>
  <si>
    <t>Classification of a financial risk and opportunity is captured and reviewed on an ongoing basis.</t>
  </si>
  <si>
    <t>Financial risk is flagged for review if over an agreed level.</t>
  </si>
  <si>
    <t>Month End</t>
  </si>
  <si>
    <t>Perform Project Cost Review</t>
  </si>
  <si>
    <t>Project Managers are responsible for reviewing the status of their projects regularly (at least monthly) and taking action to address financial risks.</t>
  </si>
  <si>
    <t>Financial status of projects are regularly reported and discussed at project governance forums (at least quarterly).</t>
  </si>
  <si>
    <t>Process Corrections</t>
  </si>
  <si>
    <t>Corrections and adjustments are performed within the relevant ledger used to initiate the transaction. This ensures alignment between sub-ledgers and project accounting ledger. If a GL journal is required to correct the subledger, the journal is reversed as soon as the correction is made in the originating system.</t>
  </si>
  <si>
    <t>Process Accruals</t>
  </si>
  <si>
    <t>A project team member should inform finance of any manual accruals / provisions at month end to reflect the actual position of a project.</t>
  </si>
  <si>
    <t>Accruals are subject to review and approval prior to being applied. All accruals are reversed in the following period.</t>
  </si>
  <si>
    <t>Reconcile to GL</t>
  </si>
  <si>
    <t>The project ledger is reconciled to the general ledger as part of month-end activities.</t>
  </si>
  <si>
    <t>Asset Under Construction (AUC) / Work In Progress (WIP) costs are regularly reviewed to ensure they remain valid and are capitalised on a timely basis.</t>
  </si>
  <si>
    <t>The projects sub-ledger is closed in line with the common period end timetable.</t>
  </si>
  <si>
    <t>Access to open and close accounting periods is tightly restricted.</t>
  </si>
  <si>
    <t>Project Close</t>
  </si>
  <si>
    <t>Transfer costs to assets</t>
  </si>
  <si>
    <t>AUC/WIP balances are written-off if they are not expected to be capitalised.</t>
  </si>
  <si>
    <t>Prior to asset transfer a subject matter expert reviews final asset allocations to ensure they align to appropriate guidelines.</t>
  </si>
  <si>
    <t>Cost schedules for AUC are maintained and retained once AUC is transferred.</t>
  </si>
  <si>
    <t>Transfer of costs to assets is automated via standard functionality.</t>
  </si>
  <si>
    <t>Change Project Status</t>
  </si>
  <si>
    <t>Upon completion of all costs / billing the project's finance aspect is set to a 'closed for project costs' status to block further costs on the project.</t>
  </si>
  <si>
    <t>A project status may be temporarily re-set to 'Open' in the event of late or unexpected costs being received. In this situation, user access is kept to an absolute minimum and costs are subject to review and approval prior to the project being re-opened.</t>
  </si>
  <si>
    <t>Standard reports are run regularly (at each month end at a minimum) to ensure transactions are progressing.</t>
  </si>
  <si>
    <t>There is a single source of the truth for project accounting reports.</t>
  </si>
  <si>
    <t>Self service reporting can be performed using desktop, mobile and tablets.</t>
  </si>
  <si>
    <t>A formal change control process is in place for new reports. The reporting catalogue is reviewed before new reports are developed to ensure duplicates are not created.</t>
  </si>
  <si>
    <t>Reports are available to drill down from the project into the underlying transactions.</t>
  </si>
  <si>
    <t>Standard reports are available to support standard notes to the accounts that relate to project accounting.</t>
  </si>
  <si>
    <t>Self service tools are used to provide analytics and advanced reporting i.e. committed vs. actual costs, time charges etc.</t>
  </si>
  <si>
    <t>Programme Managers utilise analytics to undertake regular reviews (at least monthly) of projects within their portfolio.</t>
  </si>
  <si>
    <t>Analytics is used to provide insights and identify trends relating to the financial status of a projects and programmes across government. (ie. long standing projects, projects with negative WIP, projects that significantly exceeded budget etc).</t>
  </si>
  <si>
    <t>An appropriate number of trained Reporting Super Users have the ability to create their own reports for specific business purposes.</t>
  </si>
  <si>
    <t>A control framework exists, that has been approved by Internal Audit, listing all key controls within the project accounting process. At a minimum, this should address control objectives relating to fraud, error and financial misstatement.</t>
  </si>
  <si>
    <t>Segregation of duties prevent individuals performing multiple stages in the transaction.</t>
  </si>
  <si>
    <t>Periodic sample checks and reconciliations are to be performed to confirm that the data contained within the source and destination systems remain synchronised.</t>
  </si>
  <si>
    <t>There are approved Business Continuity (BC) plans in place to enable critical activities in the project accounting process to continue in the event of a serious incident.</t>
  </si>
  <si>
    <t>New process designs conform to the design principles and are subject to review and approval by the Project Accounting Global Process Owner.</t>
  </si>
  <si>
    <t>Performance reporting is established to monitor efficiency and effectiveness, including progress towards specific benchmarks and targets.</t>
  </si>
  <si>
    <t>Governance structures are in place to maintain and enforce the global design principles across the Project Accounting community.</t>
  </si>
  <si>
    <t>Project Accounting Global Process Owner (GPO) is responsible for establishing leading practice and implementing process improvement and harmonisation of policies, processes and systems across government.</t>
  </si>
  <si>
    <t>Project Accounting Process Owner within the department is responsible for overseeing department convergence to leading practice.</t>
  </si>
  <si>
    <t>Project Accounting Process network is established across government to share experiences, common issues and support movement to leading practice.</t>
  </si>
  <si>
    <t>GPO Integration forum established to drive alignment across process networks and address cross process issues i.e. P2P &amp; R2R.</t>
  </si>
  <si>
    <t>Project Accounting Policy</t>
  </si>
  <si>
    <t>Cross government Project Accounting policies have been established, including cost categorisation and labour rates.</t>
  </si>
  <si>
    <t>Cross government data standards for project classifications have been established and communicated.</t>
  </si>
  <si>
    <t>Standard 'off the shelf' software products are in place to support the Project Accounting process.</t>
  </si>
  <si>
    <t>Project Accounting systems are shared across the department, including large ALBs.</t>
  </si>
  <si>
    <t>There are simple and easy to maintain interfaces between the project accounting solution and other management tools (procurement, inventory, expenses etc.).</t>
  </si>
  <si>
    <t>The organisation design supports effective involvement of key teams in the PA process, including business partners, centres of excellence and transactional teams.</t>
  </si>
  <si>
    <t>Transactional teams are organised by processes to provide strong connections into the PA Process Ownership structures.</t>
  </si>
  <si>
    <t>Project Accounting processes are shared across the department, including large ALBs.</t>
  </si>
  <si>
    <t>Project Accounting activities are shared with other departments across government.</t>
  </si>
  <si>
    <t>Purchase to Pay - Principle Questions</t>
  </si>
  <si>
    <t>Master data set up and maintenance</t>
  </si>
  <si>
    <t>Setup and maintain Vendor data</t>
  </si>
  <si>
    <t xml:space="preserve">Master data is controlled by a central team, and all changes are subject to business approval </t>
  </si>
  <si>
    <t>Governance forums are established to manage the implications of a shared supplier master file when platforms are used by multiple customers</t>
  </si>
  <si>
    <t>Suppliers are able to maintain their own details, including bank account details, subject to appropriate security and notification to the master data owner</t>
  </si>
  <si>
    <t>Suppliers are automatically notified following a change to key details, including address and bank account details [but not name, for example]</t>
  </si>
  <si>
    <t>Supplier master file holds the relevant DUNS number, indicates whether a supplier is classified as an SME and can store additional data fields and classifications to support departmental reporting requirements</t>
  </si>
  <si>
    <t>Suppliers conform to a consistent naming convention that is applied across government</t>
  </si>
  <si>
    <t>Quality of the supplier master file is regularly reviewed and cleansed to remove inactive, duplicate and out of date records</t>
  </si>
  <si>
    <t>Regular audits are performed to review the full list of system changes to bank account details</t>
  </si>
  <si>
    <t xml:space="preserve">Supplier master file changes are consistently applied automatically across all systems that hold the supplier details </t>
  </si>
  <si>
    <t>e-commerce solutions should be able to support a Dynamic Purchasing System [DPS] model</t>
  </si>
  <si>
    <t xml:space="preserve">One time vendors payments are supported by the core systems </t>
  </si>
  <si>
    <t>Setup and maintain procurement catalogue data</t>
  </si>
  <si>
    <t>Procurement catalogues are available to support both goods and services</t>
  </si>
  <si>
    <t>Catalogues are accessed online and maintained by the suppliers directly, subject to Commercial approval</t>
  </si>
  <si>
    <t>Access to sensitive catalogues (e.g. IT etc) is restricted to relevant users</t>
  </si>
  <si>
    <t>The majority of low value / indirect procurement is performed through online catalogues</t>
  </si>
  <si>
    <t>Setup and maintain procurement categories</t>
  </si>
  <si>
    <t>Procurement categories use UNSPSC codes as a cross government data standard</t>
  </si>
  <si>
    <t>Procurement categories determine the chart of accounts values and VAT treatment, which cannot be overridden</t>
  </si>
  <si>
    <t>Purchase</t>
  </si>
  <si>
    <t>Create Purchase Requisition (PR)</t>
  </si>
  <si>
    <t>Requisitions are raised online using self-service by the individuals that require the goods/services</t>
  </si>
  <si>
    <t>Optional approvers can be added to the approval chain where necessary, but system generated approval chains cannot be overridden</t>
  </si>
  <si>
    <t>Requisitions can be raised and approved on mobile devices (e.g. phones, tablets etc)</t>
  </si>
  <si>
    <t xml:space="preserve">Review and approve PR </t>
  </si>
  <si>
    <t>Both catalogue and non-catalogue requisitions are approved online by appropriate approvers</t>
  </si>
  <si>
    <t>Specific categories of purchases (e.g. IT etc) may require additional approvals (e.g. category manager / buyer etc)</t>
  </si>
  <si>
    <t>Catalogue requisitions that have been approved are automatically created into Purchase Orders without manual intervention</t>
  </si>
  <si>
    <t>Non-Catalogue requisitions that have been approved are automatically routed to the appropriate category manager / buyer to create a Purchase Order</t>
  </si>
  <si>
    <t>Create Purchase Order (PO)</t>
  </si>
  <si>
    <t>All Purchase Orders have an appropriate audit trail in the system (e.g. approved requisition etc)</t>
  </si>
  <si>
    <t>Purchase Orders are established for a specific value and time period and are proposed extensions any changes are subject to review and approval</t>
  </si>
  <si>
    <t>Purchase Orders for services are structured to enable a service to be partially receipted</t>
  </si>
  <si>
    <t>Open Purchase Orders are regularly reviewed and actioned appropriately (e.g. closed etc)</t>
  </si>
  <si>
    <t>Send PO to supplier</t>
  </si>
  <si>
    <t>Purchase Orders are transmitted electronically directly to the supplier</t>
  </si>
  <si>
    <t>Receipts</t>
  </si>
  <si>
    <t>Three Way Match Policy</t>
  </si>
  <si>
    <t>A 'Three Way Match" policy is enforced with some authorised exceptions which will be documented and systemised (e.g. by reference to catalogue item etc)</t>
  </si>
  <si>
    <t>Regular checks are performed to ensure that invoices that have been two-way matched are approved exceptions to the "Three Way Match" policy, and are system configured</t>
  </si>
  <si>
    <t>Inspect goods (quantity &amp; quality)</t>
  </si>
  <si>
    <t>Goods received that are not fit for purpose and returned are recorded on the system to provide management information on supplier performance</t>
  </si>
  <si>
    <t>Record Goods Receipt Note (GRN) in system</t>
  </si>
  <si>
    <t>GRNs are entered using self-service by individuals that actually require the goods/services i.e. requesters</t>
  </si>
  <si>
    <t>GRNs can be entered on mobile devices (e.g. phones, tablets etc)</t>
  </si>
  <si>
    <t>Requesters receive a series of automated reminders to enter GRNs on the Purchase Order</t>
  </si>
  <si>
    <t>A list of requesters that fail to respond to automated GRN reminders are escalated to management and suitable sanctions are imposed.</t>
  </si>
  <si>
    <t>Accounts Payable</t>
  </si>
  <si>
    <t>Receive invoice</t>
  </si>
  <si>
    <t>The majority of invoices and credit notes are received in either structured or unstructured electronic formats</t>
  </si>
  <si>
    <t>Paper invoices are sent directly to a central location for processing</t>
  </si>
  <si>
    <t>Sort, scan and archive invoice</t>
  </si>
  <si>
    <t>Invoice and payment processing is performed within a Shared Service centre</t>
  </si>
  <si>
    <t>Paper invoices are intelligently scanned and hardcopies destroyed</t>
  </si>
  <si>
    <t>Enter invoice details</t>
  </si>
  <si>
    <t xml:space="preserve">Suppliers are able to enter their own invoices directly into the system </t>
  </si>
  <si>
    <t>Reconciliation checks are performed following the upload of consolidated invoices into the system</t>
  </si>
  <si>
    <t>System functionality for recurring invoices and scheduled payments are used to automate the payment and accounting for these transactions.</t>
  </si>
  <si>
    <t>VAT calculations are performed automatically and cannot be overridden by users</t>
  </si>
  <si>
    <t>Post and match invoice data</t>
  </si>
  <si>
    <t>Invoices that pass three way matching rules are automatically processed for payment</t>
  </si>
  <si>
    <t>Matching tolerances are effectively monitored and managed to control matching rate</t>
  </si>
  <si>
    <t>Resolve Invoice Exceptions</t>
  </si>
  <si>
    <t>A formal process is established for resolving invoice exceptions (e.g. unmatched etc)</t>
  </si>
  <si>
    <t>An automated workflow tool is used to support AP document and query management</t>
  </si>
  <si>
    <t>An online supplier portal is available to enable suppliers to understand and query their account position.</t>
  </si>
  <si>
    <t>No PO No Pay Policy</t>
  </si>
  <si>
    <t>A ''No PO, No Pay' policy is enforced and a list of authorised exceptions are maintained (e.g. utilities, fines etc)</t>
  </si>
  <si>
    <t>Invoices that relate to exceptions to the "No PO, No Pay" policy require online approval by the appropriate approver in each department</t>
  </si>
  <si>
    <t>Regular checks are performed to ensure that invoices that are not associated with Purchase Orders are genuine exceptions to the "No PO, No Pay" policy</t>
  </si>
  <si>
    <t xml:space="preserve">A formal process is in place to address invoices that have been received from suppliers when POs have not been raised.  </t>
  </si>
  <si>
    <t>Contracted suppliers that repeatedly breach the "No PO No Pay" policy are identified and referred back to contract manager for appropriate action.</t>
  </si>
  <si>
    <t>Requesters that repeatedly breach the "No PO No Pay" policy are identified and appropriate action taken</t>
  </si>
  <si>
    <t>Departments work together to monitor, compare and share compliance with the "No PO No Pay" across government</t>
  </si>
  <si>
    <t>Disputes and Credit Notes</t>
  </si>
  <si>
    <t>Formal processes are established for identifying and communicating invoices that are in dispute and when the disputes have been resolved.</t>
  </si>
  <si>
    <t>Invoices in dispute are flagged within the system to prevent payments being generated. Dispute history should be retained in the system as an audit trail</t>
  </si>
  <si>
    <t>Credit notes are raised on the system and matched to relevant Purchase Orders</t>
  </si>
  <si>
    <t>Credit notes are automatically deducted from the next supplier payment. If no future payment is received, the debt is collected through Accounts Receivable</t>
  </si>
  <si>
    <t>Perform accruals and Prepayments</t>
  </si>
  <si>
    <t>Accruals are generated automatically by the system and subject to review as part of the period end process</t>
  </si>
  <si>
    <t>Prepayments are identified within the system and the appropriate accounting is automatically generated</t>
  </si>
  <si>
    <t>Integrity of aged accruals automatically generated by the system is regularly reviewed</t>
  </si>
  <si>
    <t>80% of undisputed invoices to be paid within 5 days, in line with Central Government Prompt Payment policy</t>
  </si>
  <si>
    <t>Remainder of undisputed invoices (not paid within 5 days) to be paid within 30 days, in line with Central Government Prompt Payment policy</t>
  </si>
  <si>
    <t>Proposed payment runs are reviewed against the cash position to understand the impact on treasury forecasts, including daily, monthly and net position.</t>
  </si>
  <si>
    <t>BACS is the preferred payment method.  Other payment methods are used by exception only, subject to business need.</t>
  </si>
  <si>
    <t>Emergency payments</t>
  </si>
  <si>
    <t>Off-system payments should be available and supported by the system (e.g. emergency payments etc) and be by exception and controlled</t>
  </si>
  <si>
    <t>Returned and rejected payments are processed on a timely basis and resolved in consultation with the appropriate teams</t>
  </si>
  <si>
    <t>Reports are produced on a timely basis to confirm the volume and value of duplicate payments, with MIS shared and appropriate action taken across government</t>
  </si>
  <si>
    <t>Requisitions and Purchase Orders can be raised for transactions denominated in foreign currencies</t>
  </si>
  <si>
    <t>Invoices are accepted in foreign currencies, and exchange rates and both realised and unrealised exchange rate gains/ losses are automatically identified within the system</t>
  </si>
  <si>
    <t>Management Information</t>
  </si>
  <si>
    <t>System workflows and real-time dashboards should be used to ensure transactions are progressing (e.g. requisitions awaiting approval, open Purchase Orders, GRNs with no invoice etc)</t>
  </si>
  <si>
    <t>P2P systems have consistent reporting generated directly from the system</t>
  </si>
  <si>
    <t>Reporting capability exists to monitor commitments created by Purchase Orders alongside accrued and actual costs incurred to date.</t>
  </si>
  <si>
    <t>Standard, consistent reports are available directly from the system to support external reporting (e.g. transparency requirements, Prompt Payment etc)</t>
  </si>
  <si>
    <t>Reporting requirements shared by multiple customers on the same platform are delivered using the same report definition and automatically generated on behalf of all customers (e.g. transparency reporting, Prompt Payment and returns to Cabinet Office, HMT, ONS etc)</t>
  </si>
  <si>
    <t>Self-service tools are used to provide spend analytics and advanced reporting, including insight on spend by supplier/category</t>
  </si>
  <si>
    <t>A control framework exists listing all key controls and associated risks within the transactional P2P process, and is reviewed regularly.  At a minimum, this should address control objectives relating to fraud, error and financial misstatement</t>
  </si>
  <si>
    <t>Strict access controls are enforced and automated around the ability to create and maintain suppliers, Purchase Orders, invoices and payments</t>
  </si>
  <si>
    <t>Contracts with suppliers outline governments expectations relating to supplier compliance with policies relating to purchasing and accounts payable.  For example, this includes "No PO No Pay" policy, invoice and credit note protocols, application of payment terms, e-invoicing etc.</t>
  </si>
  <si>
    <t>Data analytics software is used to identify potentially duplicate invoices</t>
  </si>
  <si>
    <t>A formal policy establishes cross government segregation of duties principles and guidance on mitigating controls, and system controls in-built to prevent individuals performing multiple stages in the transactions</t>
  </si>
  <si>
    <t>Standardised process documentation is regularly reviewed to ensure it remains up to date and reflects the full range of acceptable variations within the processes</t>
  </si>
  <si>
    <t>New process designs conform to the design principles and are subject to review and approval by the P2P Global Process Owner</t>
  </si>
  <si>
    <t>Standard monthly performance reporting is established to monitor P2P efficiency and effectiveness, including progress towards specific benchmarks and targets</t>
  </si>
  <si>
    <t>Governance structures are in place to maintain and enforce the global design principles across the P2P community</t>
  </si>
  <si>
    <t>A central P2P Global Process Owner (GPO) is responsible for establishing leading practice and implementing process improvement and harmonisation of policies, processes and systems across government</t>
  </si>
  <si>
    <t>P2P Process Manager within the department is nominated for each department and is responsible for overseeing department convergence to leading practice and compliance with Global Process Owner expectations</t>
  </si>
  <si>
    <t>P2P Process Manager network is established across government to share experiences, common issues and support movement to leading practice</t>
  </si>
  <si>
    <t>Process Manager Integration fora established to drive alignment across process networks and address cross process issues</t>
  </si>
  <si>
    <t>Departments, Process Owners, Treasury, Cabinet Office and other bodies are expected to engage the Process Managers community before introducing new policies or requirements that impact finance processes</t>
  </si>
  <si>
    <t>P2P Policy</t>
  </si>
  <si>
    <t>Cross government transactional P2P policies have been established, including prompt payments, SME inclusion, e-trading and transparent reporting</t>
  </si>
  <si>
    <t>Cross government data standards for procurement category have been established and communicated</t>
  </si>
  <si>
    <t xml:space="preserve">HM Government is not adopting self-approval of requisitions </t>
  </si>
  <si>
    <t>Standard software products are in place to support the transactional P2P process</t>
  </si>
  <si>
    <t>Transactional P2P systems are shared across the department, including large ALBs, unless by exception e.g. VFM considerations</t>
  </si>
  <si>
    <t>There are simple and easy to maintain interfaces between the transactional purchasing solution and other Procurement tools (e-market place, online catalogues etc)</t>
  </si>
  <si>
    <t>Self-service requisitions, GRNs and reporting can be performed using desktop and mobile devices (e.g. phones, tablets etc)</t>
  </si>
  <si>
    <t>Transactional teams are organised by processes to provide strong connections into the P2P Process Ownership structures, dependent on Shared Service arrangements</t>
  </si>
  <si>
    <t>Transactional Shared Services trusted to deliver without the need for a 'shadow team' to support and check the outputs</t>
  </si>
  <si>
    <t>Transactional P2P processes and teams are shared across the department, including large ALBs, subject to VFM considerations</t>
  </si>
  <si>
    <t>Transactional P2P activities are shared with other departments across government</t>
  </si>
  <si>
    <t>Record to Report - Principle Questions</t>
  </si>
  <si>
    <t>Maintain Chart Of Accounts</t>
  </si>
  <si>
    <t>The Chart of Accounts is controlled by a central team and all changes are subject to business approval.</t>
  </si>
  <si>
    <t>Each Chart of Accounts segment has an identified master data system.</t>
  </si>
  <si>
    <t>Governance processes are established to manage the implications of a shared chart of accounts when platforms are used by multiple customers.</t>
  </si>
  <si>
    <t>Chart of Accounts conforms to a consistent naming convention that is applied across government.</t>
  </si>
  <si>
    <t>The Chart of Accounts maps to external reporting requirements and other data structures, including those owned by HR and Procurement.</t>
  </si>
  <si>
    <t>Chart of Accounts are mapped to OSCAR accounts for HM Treasury reporting and are maintained by the department.</t>
  </si>
  <si>
    <t>Chart of Accounts is regularly reviewed to remove errors and inactive &amp; duplicate accounts.</t>
  </si>
  <si>
    <t>Suspense accounts are only used for valid business reasons.</t>
  </si>
  <si>
    <t>Suspense accounts are reviewed by senior management and cleared on a regular basis.  Aging analysis is available to identify any longstanding transactions.</t>
  </si>
  <si>
    <t>Maintain Hierarchies</t>
  </si>
  <si>
    <t>The accounting structures within the system reflect the actual legal entity and tax structures.</t>
  </si>
  <si>
    <t>The General Ledger will hold summary level of detail with full transactional details available in sub-ledgers, and/or feeder systems.</t>
  </si>
  <si>
    <t>Maintain Exchange Rates</t>
  </si>
  <si>
    <t>Exchange rates are loaded into the GL and updated on a regular basis to support the revaluation of foreign currency balances.</t>
  </si>
  <si>
    <t>Synchronise Accounts With Other Systems</t>
  </si>
  <si>
    <t>Processes are in place to replicate chart of accounts changes across all systems that hold Chart of Accounts values (e.g. HR, payroll, travel, expenses, assets etc.).</t>
  </si>
  <si>
    <t>Periodic reconciliations are performed to confirm master data has been accurately updated in relevant systems.</t>
  </si>
  <si>
    <t>Planning, &amp; Budgeting</t>
  </si>
  <si>
    <t>Prepare Plans &amp; Budgets</t>
  </si>
  <si>
    <t>Business planning and budgeting is led by a central team in finance, who are responsible for coordinating cross-department input.</t>
  </si>
  <si>
    <t>Budgets are clearly aligned to the delivery of policy outcomes. The Chart of Accounts should support this.</t>
  </si>
  <si>
    <t>Plans and budgets are held at a sufficiently granular level of detail to exercise central financial control.</t>
  </si>
  <si>
    <t>Robust and clear budgets are developed and approved for all budget categories.</t>
  </si>
  <si>
    <t>Budget cycles are aligned to Spending Review and Estimate timescales and regularly reviewed.</t>
  </si>
  <si>
    <t>Budgets have defined owners with clear accountability and responsibilities.</t>
  </si>
  <si>
    <t>Financial planning and budgeting is collaborative and involving key stakeholders.</t>
  </si>
  <si>
    <t>Finance Business Partners work collaboratively with their business counterparts to provide support and challenge during the planning process.</t>
  </si>
  <si>
    <t>Business planning and budgeting is documented with supporting narrative and attached documents on system where possible.  Assumptions are explained and justified.</t>
  </si>
  <si>
    <t>Business planning and budgeting process incorporating What-if simulation and scenario comparison, the system supports maintaining different versions of the plans along with respective comments.</t>
  </si>
  <si>
    <t>Finance confirm that budgets are set in line with the spending review and allocated according to departmental strategy and objectives.</t>
  </si>
  <si>
    <t>The department budgetary limits and delegation of authority are formally agreed between departments and HM Treasury.</t>
  </si>
  <si>
    <t>The department budgetary limits and delegation of authority are formally agreed with each individual and evidenced via delegation letters / emails.</t>
  </si>
  <si>
    <t>Risk and uncertainty is reflected and documented into the planning and budgeting process.</t>
  </si>
  <si>
    <t xml:space="preserve">Specialist tools are used to support the planning and forecasting process.  </t>
  </si>
  <si>
    <t>Annual budgets are prepared within the wider context of future year plans and spending review settlements.</t>
  </si>
  <si>
    <t>A standard template for delegation letters is used across government for the core element of the letter.</t>
  </si>
  <si>
    <t>Delegation letters to be in place at the start of the financial year.</t>
  </si>
  <si>
    <t>Delegation of Authority letters are stored electronically and are reviewed periodically to ensure they remain valid and reflect staff moves &amp; departures.</t>
  </si>
  <si>
    <t>Delegation of Authority letters are to be reviewed if a breach occurs.</t>
  </si>
  <si>
    <t>Financial and performance drivers are used as the foundation for the development of financial budgets.</t>
  </si>
  <si>
    <t>Approve Plans &amp; Budgets</t>
  </si>
  <si>
    <t>Budgets are understood, challenged and approved by finance before they are loaded into finance systems. Finance systems should facilitate approval on line.</t>
  </si>
  <si>
    <t>Requests for in year budget movements are reviewed by finance, and approved in priority order in line with strategic objectives and outcomes.  Typically, budgets are only adjusted in year to reflect structural changes within the department, machinery of government and Supplementary Estimate changes.</t>
  </si>
  <si>
    <t>There is an audit trail showing visibility on the status of the overall process to show what is changed, when and by whom (e.g. who has submitted plans, which have been reviewed etc.).</t>
  </si>
  <si>
    <t>There is full traceability and governance over the approval process to support compliance and internal audit work.</t>
  </si>
  <si>
    <t>Monitor Actuals Against Plan</t>
  </si>
  <si>
    <t>There is a single source of the truth for budget data which should be the finance system.</t>
  </si>
  <si>
    <t>Budget holder reports, highlighting areas of variance and exception should be system generated where possible.</t>
  </si>
  <si>
    <t xml:space="preserve">A common reporting format is defined for budget performance reviews and is used as the basis for budget review meetings. </t>
  </si>
  <si>
    <t>Budget holders and finance identify over or underspends at the earliest possible opportunity, to ensure effective decisions can be made and funds redistributed where required.</t>
  </si>
  <si>
    <t>A clear and robust financial performance framework is in place, with clear governance outlining the approach to financial performance management and respective roles and responsibilities.</t>
  </si>
  <si>
    <t>Budget holders regularly review self-service reports to monitor budgets, actuals and variances.</t>
  </si>
  <si>
    <t xml:space="preserve">Formal review of all material budget lines is conducted on a monthly basis to capture rationale for variance and actions to control budgets. </t>
  </si>
  <si>
    <t>The timing of the review of financial performance is aligned to external and internal reporting timescales.</t>
  </si>
  <si>
    <t>Forecasting</t>
  </si>
  <si>
    <t>Forecasts are prepared by the relevant stakeholders in the department and recorded in the system of record.</t>
  </si>
  <si>
    <t>Forecasts are prepared with a clear understanding of the underlying drivers, utilising multiple sources of information (including external data, where relevant).</t>
  </si>
  <si>
    <t>Forecasts are prepared with clear documentation of risks, assumptions and volatility.</t>
  </si>
  <si>
    <t>The effort applied to forecasting different income and expenditure areas is proportionate to the level of volatility and materiality in that area.</t>
  </si>
  <si>
    <t>The frequency with which forecasts are reviewed is determined with reference to a prioritisation matrix, which considers the volatility and importance of the underlying data.</t>
  </si>
  <si>
    <t>Central Finance review the validity and accuracy of forecasts prior to submission to HM Treasury in line with the HM treasury timetable.  Central adjustments are made in an open and transparent manner.</t>
  </si>
  <si>
    <t>Forecasts are interpreted in the context of short, medium and long term organisations objectives.</t>
  </si>
  <si>
    <t>Identified over and under spends are reviewed on a continuous basis, and discussed with HM Treasury at an appropriate time, in order to support effective re-allocation of budgets against estimates.</t>
  </si>
  <si>
    <t>Ownership of forecasts is defined and agreed with all parties across the department. Forecasting systems record the agreed versions and comments.</t>
  </si>
  <si>
    <t>Adjustments to forecasts are accompanied by a review of impact on financial risks and organisational objectives.</t>
  </si>
  <si>
    <t>Effective use of technology supports ease of forecast adjustment, automated where possible. Changes to forecasts should be captured on an audit trail.</t>
  </si>
  <si>
    <t>Manage Risks</t>
  </si>
  <si>
    <t>Risks associated with forecasts are clearly understood and documented as part of the forecasting process.</t>
  </si>
  <si>
    <t>Clear criteria exists to guide when risks and opportunities are built into forecasts or reported separately.</t>
  </si>
  <si>
    <t>Key risks are presented to the board alongside the forecasts and are reviewed regularly.</t>
  </si>
  <si>
    <t>Close Sub-ledgers</t>
  </si>
  <si>
    <t>The majority of General Ledger entries are produced automatically from feeder systems and the integrity is confirmed through reconciliations.</t>
  </si>
  <si>
    <t>Sub-ledgers are closed in line with the period close calendar.</t>
  </si>
  <si>
    <t>After sub-ledger / feeder system data is transferred to the GL, an exception report is reviewed prior to the journal posting to ensure that no errors have occurred during the import. Any errors are investigated and resolved.</t>
  </si>
  <si>
    <t>Perform Reconciliations</t>
  </si>
  <si>
    <t>The scope and timings of Balance Sheet reconciliations are agreed and documented.</t>
  </si>
  <si>
    <t>Each key reconciliation account has a named owner or post holder (where possible) within the department responsible for account analysis and reconciliation.</t>
  </si>
  <si>
    <t>The timing of reconciliations are aligned to reporting deadlines and captured as part of the period end checklist.</t>
  </si>
  <si>
    <t>Balance Sheet reconciliations are documented in a defined format to provide consistency across the department.</t>
  </si>
  <si>
    <t>Aging analysis is available to identify any longstanding reconciling items.</t>
  </si>
  <si>
    <t>Balance Sheet reconciliations are subject to management review.</t>
  </si>
  <si>
    <t>Accounting Adjustments</t>
  </si>
  <si>
    <t>Materiality thresholds are applied to prevent effort being spent processing low value adjustments. These thresholds may be changed for year end and auditing purposes. Journals below the threshold are rejected as part of the approval process.</t>
  </si>
  <si>
    <t xml:space="preserve">Adjustments to financial information are carried out in the sub-ledger or originating system to ensure that the underlying systems remain aligned to the GL. If a GL journal is required to correct the sub-ledger, the adjustment is reversed as soon as the correction is made in the originating system.  </t>
  </si>
  <si>
    <t>Controls are in place to restrict the range of account codes that are available to particular groups of users. For example, users are only able to post journals to the legal entities that they have responsibility for.</t>
  </si>
  <si>
    <t>A report showing all manual journals posted for the period will be reviewed to identify any exceptions or anomalies.</t>
  </si>
  <si>
    <t xml:space="preserve">Manual journals conform to a consistent journal type / purpose that is applied across government. </t>
  </si>
  <si>
    <t>The system prevents manual journals being posted to control accounts.</t>
  </si>
  <si>
    <t>System controls prevent out of balance journals from being posted.</t>
  </si>
  <si>
    <t>Recurring journals are used to automate regular adjustments, and are reviewed periodically.</t>
  </si>
  <si>
    <t>No adjustments are applied to prior accounting periods.</t>
  </si>
  <si>
    <t>Journal Approval</t>
  </si>
  <si>
    <t>Manual journals are raised online.</t>
  </si>
  <si>
    <t>Manual journals can be approved on mobile devices and tablets in line with digital by design principles.</t>
  </si>
  <si>
    <t>Manual journals are subject to review and/or approval by a separate individual prior to posting in order to enforce segregation of duties.</t>
  </si>
  <si>
    <t>Journal approval limits are appropriately role aligned and also aligned to the scale of the department so as not to inhibit ways of working.</t>
  </si>
  <si>
    <t>Optional journals approvers can be added to the approval chain by the originator but system generated approvers cannot be over-ridden.</t>
  </si>
  <si>
    <t>Allocations</t>
  </si>
  <si>
    <t>Accounting details should be captured correctly as transactions are created in order to reduce the volume of internal recharges.</t>
  </si>
  <si>
    <t>Where recurring adjustments and allocations are required these are processed by a single recurring journal entry for the period of their existence.</t>
  </si>
  <si>
    <t>Recurring adjustments are periodically reviewed to ensure they remain accurate.</t>
  </si>
  <si>
    <t>Internal Recharges</t>
  </si>
  <si>
    <t>Internal recharges are minimised and submitted with clear rationale for their purpose and applicable periods.</t>
  </si>
  <si>
    <t>Departmental materiality thresholds are documented and applied to prevent effort being spent processing low value adjustments. Thresholds may be changed at year end and for auditing purposes.</t>
  </si>
  <si>
    <t>Any internal recharges are periodically reviewed to ensure they remain accurate and relevant.</t>
  </si>
  <si>
    <t>Financial Consolidation</t>
  </si>
  <si>
    <t>Financial consolidation and eliminations are automated where possible.</t>
  </si>
  <si>
    <t>(Year End Activity)</t>
  </si>
  <si>
    <t>Template returns are submitted from all entities to support the financial consolidation if not on the same core Finance system.  These are reviewed for completeness.</t>
  </si>
  <si>
    <t>An analytical review is performed on the consolidated financial position to consider completeness and accuracy of individual returns.</t>
  </si>
  <si>
    <t>Specialist tools are used to support the financial consolidation process.  This will simply data management, improve control and provide more sophisticated functionality, including the ability to store reporting narrative.</t>
  </si>
  <si>
    <t>Transactions can be traced from consolidated data to source data (including journals and adjustments).</t>
  </si>
  <si>
    <t>Material mismatches in cross departmental transactions for both statutory and whole of government accounts are identified and resolved in a timely manner.</t>
  </si>
  <si>
    <t>There is a full audit trail of the source of all adjustments and approvals for those adjustments.</t>
  </si>
  <si>
    <t>Only one monthly GL accounting period (P1-12) is normally open at a time apart from month end when two periods can be open.</t>
  </si>
  <si>
    <t>Once an accounting period is closed it should not be re-opened.</t>
  </si>
  <si>
    <t>Department period end timetable is aligned to external reporting requirements.</t>
  </si>
  <si>
    <t>Communications are centrally co-ordinated for period end and year end to ensure the timetable is executed.</t>
  </si>
  <si>
    <t>There is a checklist in place for the Period End covering all necessary steps with clear ownership for each task. This is reviewed and verified as complete prior to closing the GL period.</t>
  </si>
  <si>
    <t>Separate adjustment periods are defined in order to identify audit and other adjustments from the year end ledger position.</t>
  </si>
  <si>
    <t>Adjustment periods are reserved for material adjustments identified by central finance or as part of the audit processes. Access to post into adjustment periods is limited to a small number of authorised individuals.</t>
  </si>
  <si>
    <t>When the final period is closed, an automated process clears the P&amp;L accounts to retained earnings and brings forward the balance sheet accounts to a new period.</t>
  </si>
  <si>
    <t>External Reporting</t>
  </si>
  <si>
    <t>Manage Group Returns</t>
  </si>
  <si>
    <t>Group returns are required in a consistent format to enable group consolidation in accordance with HM Treasury FReM.</t>
  </si>
  <si>
    <t>The format of group returns supports automated consolidation and elimination of financial information, enabled by technology where possible.</t>
  </si>
  <si>
    <t>Statutory Reporting</t>
  </si>
  <si>
    <t>Production of the annual statutory accounts is automated to the extent possible. Manual adjustments to the data are kept to a minimum and supported by a complete audit trail.</t>
  </si>
  <si>
    <t>Significant or unusual transactions in the year are considered as early as possible, interpreted against accounting and budgeting requirements and treatment agreed with HM Treasury and external audit.</t>
  </si>
  <si>
    <t>Preparation of statutory financial statements is delivered from a shared, centralised environment.</t>
  </si>
  <si>
    <t>Preparation of statutory financial statements is driven from a consistent template across the organisation and group entities, agreed in advance of the year end period.</t>
  </si>
  <si>
    <t>A clear timetable for the production of the financial statements should be developed for the organisation and group, aligning to the timetable for parliamentary reporting, audit and Board / committee dates.</t>
  </si>
  <si>
    <t>Whole of government accounts Reporting</t>
  </si>
  <si>
    <t>Whole of government accounts annual submissions are completed in accordance with HM Treasury whole of government accounts guidance.</t>
  </si>
  <si>
    <t>HM Treasury Reporting (OSCAR)</t>
  </si>
  <si>
    <t>Processes and technology are in place to support automated reporting of financial information to HM Treasury.</t>
  </si>
  <si>
    <t>Financial information reported to HM Treasury is consistent with information used internally for management purposes and decision making and statutory reporting.</t>
  </si>
  <si>
    <t>Where adjustments are required to financial information prior to issuing to HM Treasury, these adjustments are clearly documented and communicated.</t>
  </si>
  <si>
    <t>Regular communication is maintained with HM Treasury, either by written briefings or periodic (at least monthly) meetings.</t>
  </si>
  <si>
    <t>Other External Reporting</t>
  </si>
  <si>
    <t>External report requests, including PQs, FOIs, statistical reporting, programme reporting and non-standard data requests, are identified, allocated and managed from a departmental central team.</t>
  </si>
  <si>
    <t>External reporting requests should be referenced and verified against published data (where it exists).</t>
  </si>
  <si>
    <t>There is a single point of contact (SPoC) to coordinate requests, the SPoC is not necessarily responsible for completion of the request but is allocated the task of ensuring the response is made within the allocated timescales.</t>
  </si>
  <si>
    <t>The SPoC will confirm if a current request has been asked previously so that consistency is applied to the response and additional effort is reduced.</t>
  </si>
  <si>
    <t>Sensitive data is redacted prior to releasing reports externally in line with Information Commissioner’s Office (ICO) guidelines.</t>
  </si>
  <si>
    <t>Principles Applicable To All External Reporting</t>
  </si>
  <si>
    <t>There is a 'single source of the truth' to support external financial reporting, achieving consistency in reporting despite where the reports originate from (i.e. HR, finance and procurement all draw reports from the same source).</t>
  </si>
  <si>
    <t>Standard reports are available directly from the system to support external reporting, including a I&amp;E, Balance Sheet &amp; Cash Flow Forecast.</t>
  </si>
  <si>
    <t>Reporting requirements that are shared by multiple customers on the same platform are delivered using the same report definition which is centrally controlled on behalf of all customers (e.g. returns to Cabinet Office, HM Treasury, ONS etc.).</t>
  </si>
  <si>
    <t>The appropriate history of data is retained electronically to support external reporting commitments i.e. audit activity, OSCAR etc..</t>
  </si>
  <si>
    <t>External reports are formally approved by staff at the appropriate grade before they issued.  The review process includes checking whether similar data has been previously quoted externally.</t>
  </si>
  <si>
    <t>Board Reports</t>
  </si>
  <si>
    <t>Board packs are produced in a timely manner to enable the contents to be reviewed ahead of board meetings. Financial data in the board packs are system generated where possible.</t>
  </si>
  <si>
    <t>Board packs clearly identify key decisions that are expected and provide the information required to support decision making in a clear and concise format e.g. dashboard and exception reporting.</t>
  </si>
  <si>
    <t>Board packs provide strategic and operational information in a concise manner.  The contents typically includes I&amp;Es, forecasts, KPIs, performance summary, key developments, risks, issues and linked to the Single Departmental Plans.</t>
  </si>
  <si>
    <t>Executive level reports can be accessed on mobile devices and tablets.</t>
  </si>
  <si>
    <t>Departmental Management Accounts</t>
  </si>
  <si>
    <t>Management Accounts are produced (at least monthly) which cover all budgetary control limits and key areas of spend including programme, admin and capital and are reviewed by the business.</t>
  </si>
  <si>
    <t>Consolidated Management Accounts are produced and reviewed on a quarterly basis.</t>
  </si>
  <si>
    <t>When different systems are used, template returns are submitted from all entities in order to support the preparation of Consolidated Management Accounts.</t>
  </si>
  <si>
    <t>An analytical review is performed on the Consolidated Management Accounts to consider completeness and accuracy of individual returns.</t>
  </si>
  <si>
    <t>Key reports are produced with a consistent, standardised format that complies with good practice standards (i.e. dashboard style) and align to financial requirements i.e. control totals and relevant targets.</t>
  </si>
  <si>
    <t>Standard reports are run regularly for control or compliance purposes i.e. to ensure transactions are progressing such as the number of journals awaiting approval.</t>
  </si>
  <si>
    <t>Finance data sets are combined with HR, procurement, policy and operational data in order to generate new insights.</t>
  </si>
  <si>
    <t>Self service tools are used to provide access to standard dashboards and reports.</t>
  </si>
  <si>
    <t xml:space="preserve">There is a periodic review of the reporting catalogue to ensure the purpose and use of each report is clear. Where after investigation, the need for the report is not proven, production of the report is ceased. </t>
  </si>
  <si>
    <t>A control framework exists, that has been subject to review by Internal Audit, listing all key controls within the R2R process.  At a minimum, this should address control objectives relating to fraud, error and financial misstatement.</t>
  </si>
  <si>
    <t>Segregation of duties prevent individuals performing multiple stages in the transaction i.e. Correcting journals cannot be entered and approved by the same user and this is by within the system.</t>
  </si>
  <si>
    <t>There are approved Business Continuity plans in place to enable critical activities in the R2R process to continue in the event of a serious incident.</t>
  </si>
  <si>
    <t>New process designs conform to the design principles and are subject to review and approval by the R2R Global Process Owner.</t>
  </si>
  <si>
    <t>Performance reporting is established to monitor R2R efficiency and effectiveness, including progress towards specific benchmarks and targets.</t>
  </si>
  <si>
    <t>Governance structures are in place to maintain and enforce the global design principles across the R2R community.</t>
  </si>
  <si>
    <t>R2R Global Process Owner is responsible for establishing leading practice and implementing process improvement and harmonisation of policies, processes and systems across government.</t>
  </si>
  <si>
    <t>R2R Process Owner within the department is responsible for overseeing department convergence to leading practice.</t>
  </si>
  <si>
    <t>R2R Process owners should be aware of changes to best practice and current issues/developments and be actively engaged with HM Treasury and Cabinet Office for guidance on best practice.</t>
  </si>
  <si>
    <t>R2R Process Owner network is established across government to share experiences, common issues and support movement to leading practice.</t>
  </si>
  <si>
    <t>Global Process Owner Integration forum established to drive alignment across process networks and address cross process issues i.e. P2P &amp; O2C.</t>
  </si>
  <si>
    <t>R2R Policy</t>
  </si>
  <si>
    <t>Cross government R2R policies have been established, including materiality limits, common close timetables etc..</t>
  </si>
  <si>
    <t>Cross government data standards for accounting classifications have been established and communicated.</t>
  </si>
  <si>
    <t>Standard 'off the shelf' software products are in place to support the R2R process.</t>
  </si>
  <si>
    <t>R2R systems are shared across the department, including large Arm’s Length Bodies.</t>
  </si>
  <si>
    <t>There are simple and easy to maintain interfaces between the transactional accounting solution and other management tools (such as HR system, reporting systems etc.).</t>
  </si>
  <si>
    <t>The organisation design supports effective involvement of key teams in the R2R process, including business partners, centres of excellence and transactional teams.</t>
  </si>
  <si>
    <t>Transactional teams are organised by processes to provide strong connections into the R2R Process Ownership structures.</t>
  </si>
  <si>
    <t>R2R processes and teams are shared across the department, including large Arm’s Length Bodies.</t>
  </si>
  <si>
    <t>R2R activities are shared with other departments across government.</t>
  </si>
  <si>
    <t>Tax - Principle Questions</t>
  </si>
  <si>
    <t>Set up and maintain tax rules and processes</t>
  </si>
  <si>
    <t>Master data is controlled by a central team, and all changes subject to business approval.</t>
  </si>
  <si>
    <t>Tax rules are set up centrally according to the legal status of the entity. If the entities legal status changes there needs to be a review of tax rules.</t>
  </si>
  <si>
    <t>Each entity has registered for and holds, a VAT registration number from HMRC where appropriate to do so.</t>
  </si>
  <si>
    <t>Tax implications related to machinery of government &amp; other changes and their funding arrangements are reviewed and approved by the business before execution.</t>
  </si>
  <si>
    <t>A process is in place for legal entities to manage and differentiate between business and non-business activities and adhere to government reporting.</t>
  </si>
  <si>
    <t xml:space="preserve">Every transaction must have a VAT rate applied via a centrally controlled VAT system code. </t>
  </si>
  <si>
    <t>Import VAT process is in place that allows VAT to be charged on imports from overseas suppliers who are not UK VAT registered.</t>
  </si>
  <si>
    <t>Each legal entity has registered for, and holds, an Economic Operator Registration and Identification (EORI) number for customs and duty purposes where appropriate to do so.</t>
  </si>
  <si>
    <t>Set up and maintain tax rates and codes.</t>
  </si>
  <si>
    <t>Income tax and NI rates set by legislation and controlled by PAYE operator.</t>
  </si>
  <si>
    <t xml:space="preserve">United Nations Standard Product and Service Codes (UNSPSC) are set and maintained by Cabinet Office. Each legal entity controls additions and deletions centrally. </t>
  </si>
  <si>
    <t>VAT rates and HM Treasury contracted out services have been aligned to product categories and in turn UNSPSC. These linkages are maintained centrally.</t>
  </si>
  <si>
    <t xml:space="preserve">VAT treatment is determined at the point of procurement and is automated. </t>
  </si>
  <si>
    <t>Business sales and related input VAT purchases will be coded utilising the appropriate VAT system codes.</t>
  </si>
  <si>
    <t>The tax associated with staff expenses and benefits is automated through the system and maintained centrally with all changes subject to business approval.</t>
  </si>
  <si>
    <t>Policy</t>
  </si>
  <si>
    <t>Consultation</t>
  </si>
  <si>
    <t>Regular communication channels are maintained by Centre of Excellence with departments, HMRC and HM Treasury.</t>
  </si>
  <si>
    <t xml:space="preserve">Direction and interpretation of policy within departments is led centrally. </t>
  </si>
  <si>
    <t>Centre of Excellence should be consulted and informed on the tax implications of complex purchase contracts, projects, policy and legislation changes.</t>
  </si>
  <si>
    <t>Implementation</t>
  </si>
  <si>
    <t>All authorisations, concessions, approvals and/or exemptions from HMRC must be managed, approved, held and recorded on a log by the department. Records to be maintained of formal HMRC meetings.</t>
  </si>
  <si>
    <t>Policy changes are disseminated via appropriate channels. Local policy documentary guidance is updated centrally.</t>
  </si>
  <si>
    <t>Review</t>
  </si>
  <si>
    <t>Centre of Excellence monitor and review all tax implications to additions or changes to legislation and government policy.</t>
  </si>
  <si>
    <t>The Centre of Excellence advise departments on tax implications to additions or changes to legislation and government policy.</t>
  </si>
  <si>
    <t>The Centre of Excellence review and respond to government consultations.</t>
  </si>
  <si>
    <t>Tax Activity</t>
  </si>
  <si>
    <t>Payroll</t>
  </si>
  <si>
    <t>A distinction of employment type must be available at commencement of posting to ensure legislation can be met in relation to tax implications.</t>
  </si>
  <si>
    <t>Benefits, loans and salary sacrifice schemes are operated in line with HM Treasury and HMRC guidance.</t>
  </si>
  <si>
    <t>An automated process in place via payroll to identify and capture taxable transactions related to salary sacrifice schemes, loans and benefits.</t>
  </si>
  <si>
    <t>A process is in place to identify, and capture dual taxation implications. These must be taken into account when considering all appointments, transfers and movements of personal effects.</t>
  </si>
  <si>
    <t>A process is in place to support and calculate employment tribunal activity including compensation, interest and tax implications.</t>
  </si>
  <si>
    <t>Asset Management</t>
  </si>
  <si>
    <t>A process is in place to ensure the tax implications of assets when procuring, selling or transferring assets are considered and checked centrally.</t>
  </si>
  <si>
    <t>Tax point is based on the date the supply took place, the payment received or invoice date in line with HMRC or applicable country guidance.</t>
  </si>
  <si>
    <t>A process is in place to determine most tax efficient customs procedure for the import, export or movement of goods and that core data exists to make the appropriate customs declaration.</t>
  </si>
  <si>
    <t>Consideration to be taken centrally within the department of tax treatment when importing or exporting assets of all asset categories within the legal entity.</t>
  </si>
  <si>
    <t>Exception reporting, compliance and errors</t>
  </si>
  <si>
    <t>System generated tax code can only be overridden in exceptional circumstances with appropriate financial approval and corrective action taken at source.</t>
  </si>
  <si>
    <t>A process is in place to report coding errors to relevant parties over thresholds and system in place to capture all relevant information.</t>
  </si>
  <si>
    <t>A process is in place to manage tax suspension conditions, monitoring timeframes and reporting completion to relevant tax authorities.</t>
  </si>
  <si>
    <t>A process is in place to capture losses and report tax implications to relevant tax authorities</t>
  </si>
  <si>
    <t>A process is in place to recover excise overpayments and/or claim refunds from relevant tax authorities.</t>
  </si>
  <si>
    <t>Regular department discussions with HMRC should be facilitated centrally, alongside policy leads where appropriate.</t>
  </si>
  <si>
    <t>Any tax compliance activities with HMRC are led centrally within given timescales.</t>
  </si>
  <si>
    <t>MI &amp; Reporting</t>
  </si>
  <si>
    <t>All statutory tax returns are drawn from the system, compiled and submitted by due dates.</t>
  </si>
  <si>
    <t>A process is in place to report all taxable transactions related to salary, salary sacrifice schemes, loans and benefits.</t>
  </si>
  <si>
    <t>A process is in place to gather data from the system to enable aggregation, completion and timely submission of PAYE Settlement Agreement (PSA) to HMRC.</t>
  </si>
  <si>
    <t>Internal Reporting</t>
  </si>
  <si>
    <t>Payslips, P60 and P11Ds are produced by agreed due dates.</t>
  </si>
  <si>
    <t>Internal reports are produced by agreed due dates.</t>
  </si>
  <si>
    <t>Tax records are maintained and retained in line with legal reporting obligations</t>
  </si>
  <si>
    <t>Financial System operators develop and make available a common set of related reports.</t>
  </si>
  <si>
    <t>Read access to financial system should be available to all who have undertaken requisite training via core reports.</t>
  </si>
  <si>
    <t>Procedures are in place to maintain and embed the global design principles. Advice should be taken from the Centre of Excellence as necessary.</t>
  </si>
  <si>
    <t>Tax Global Process Owner (GPO) alongside the Centre of Excellence are responsible for establishing leading practice and implementing process improvement and harmonisation of policies, processes and systems across government.</t>
  </si>
  <si>
    <t>Departmental Process Owner within the department is responsible for overseeing department convergence to leading practice.</t>
  </si>
  <si>
    <t>Standard processes, and common process variations, are defined and operated consistently across the Department.</t>
  </si>
  <si>
    <t>New global process designs conform to the design principles and are subject to review and approval by GPO in conjunction with the Centre of Excellence.</t>
  </si>
  <si>
    <t>A formal continuous improvement initiative for Global Principles is in place and reports through the Global Process Owner.</t>
  </si>
  <si>
    <t>Departmental resource alongside the Centre of Excellence establish performance reporting to monitor tax efficiency and effectiveness, including progress towards specific benchmarks and targets.</t>
  </si>
  <si>
    <t>The Centre of Excellence to ensure a resourcing resilience plan (as a profession) is in place.</t>
  </si>
  <si>
    <t>There are approved Business Continuity plans in place to enable critical activities in the Tax process to continue in the event of a serious incident.</t>
  </si>
  <si>
    <t>Assurance</t>
  </si>
  <si>
    <t>Assurance and risk control processes are in place to inform the legal entity’s’ annual assurance report.</t>
  </si>
  <si>
    <t>Development of an annual programme of self-assurance checks to regularly test the quality and accuracy of data underpinning; transactions, statutory returns, submissions and declarations for the entity Annual Report and Accounts.</t>
  </si>
  <si>
    <t>Departmental Tax Process Owner network is established across government to share experiences, common issues and support movement to leading practice.</t>
  </si>
  <si>
    <t>HM Treasury, Cabinet Office, HMRC and other bodies are expected to engage the Centre of Excellence before introducing new policies or requirements that impact the finance processes and vice versa.</t>
  </si>
  <si>
    <t>Shared terminology is required, including definition of key terms, to ensure language is used consistently across entities, this includes cross-functional activity, including definitions used in HR.</t>
  </si>
  <si>
    <t>Centre of Excellence to share experience and best practice and raise awareness of key tax issues within/across the virtual tax team network.</t>
  </si>
  <si>
    <t>Regular tax network meetings/forums held by Centre of Excellence.</t>
  </si>
  <si>
    <t>Individuals are responsible for undertaking training, as advised by their manager and in accordance with the Tax Training Strategy led by the Centre of Excellence.</t>
  </si>
  <si>
    <t>Centre of Excellence to have a process in place to ensure case ruling knowledge is captured and shared.</t>
  </si>
  <si>
    <t>There are simple and easy to maintain interfaces between the transactional accounting solution and other management tools.</t>
  </si>
  <si>
    <t>The organisation design supports effective involvement of key teams in the Tax process, including business partners, centres of excellence and transactional teams.</t>
  </si>
  <si>
    <t>Tax processes and resources are shared across the department, including Arm’s Length Bodies.</t>
  </si>
  <si>
    <t>Tax activities are shared with other entities across government.</t>
  </si>
  <si>
    <t>Expansion and utilisation of Centre of Excellence for Process Ownership to represent and support multiple entities.</t>
  </si>
  <si>
    <t>Centrally managed</t>
  </si>
  <si>
    <t>Current</t>
  </si>
  <si>
    <t>Total</t>
  </si>
  <si>
    <t>P2P</t>
  </si>
  <si>
    <t>Expenses</t>
  </si>
  <si>
    <t>R2R</t>
  </si>
  <si>
    <t>NCA</t>
  </si>
  <si>
    <t>O2C</t>
  </si>
  <si>
    <t>CM</t>
  </si>
  <si>
    <t>Tax</t>
  </si>
  <si>
    <t>Grants</t>
  </si>
  <si>
    <t>Inventory</t>
  </si>
  <si>
    <t>IA</t>
  </si>
  <si>
    <t>PA</t>
  </si>
  <si>
    <t>Current compliance</t>
  </si>
  <si>
    <t>All Principles</t>
  </si>
  <si>
    <t>No reply</t>
  </si>
  <si>
    <t>No plan</t>
  </si>
  <si>
    <t>Applicable Principles</t>
  </si>
  <si>
    <t>Applicable</t>
  </si>
  <si>
    <t>Central</t>
  </si>
  <si>
    <t>Overall</t>
  </si>
  <si>
    <t>Current Compliance</t>
  </si>
  <si>
    <t>Not Planned</t>
  </si>
  <si>
    <t>Planned</t>
  </si>
  <si>
    <t>Purchase to Pay</t>
  </si>
  <si>
    <t>Order to Cash</t>
  </si>
  <si>
    <t>Record to Report</t>
  </si>
  <si>
    <t>Grants Administration</t>
  </si>
  <si>
    <t>Non Current Assets</t>
  </si>
  <si>
    <t>Project Accounting</t>
  </si>
  <si>
    <t>Investment Appraisal</t>
  </si>
  <si>
    <t>Cash Management</t>
  </si>
  <si>
    <t>Central Dependency</t>
  </si>
  <si>
    <t>"No" or "No Reply"</t>
  </si>
  <si>
    <t>H2 2019</t>
  </si>
  <si>
    <t>Count H2 2019</t>
  </si>
  <si>
    <t>H1 2020</t>
  </si>
  <si>
    <t>Count H1 2020</t>
  </si>
  <si>
    <t>H2 2020</t>
  </si>
  <si>
    <t>Count H2 2020</t>
  </si>
  <si>
    <t>H1 2021</t>
  </si>
  <si>
    <t>Count H1 2021</t>
  </si>
  <si>
    <t>H2 2021</t>
  </si>
  <si>
    <t>Count H2 2021</t>
  </si>
  <si>
    <t>H1 2022</t>
  </si>
  <si>
    <t>Count H1 2022</t>
  </si>
  <si>
    <t>H2 2022</t>
  </si>
  <si>
    <t>Count H2 2022</t>
  </si>
  <si>
    <t>H1 2023</t>
  </si>
  <si>
    <t>Count H1 2023</t>
  </si>
  <si>
    <t>H2 2023</t>
  </si>
  <si>
    <t>Count H2 2023</t>
  </si>
  <si>
    <t>H1 2024</t>
  </si>
  <si>
    <t>Count H1 2024</t>
  </si>
  <si>
    <t>H2 2024</t>
  </si>
  <si>
    <t>Count H2 2024</t>
  </si>
  <si>
    <t>H1 2025</t>
  </si>
  <si>
    <t>Count H1 2025</t>
  </si>
  <si>
    <t>H2 2025</t>
  </si>
  <si>
    <t>Count H2 2025</t>
  </si>
  <si>
    <t>H1 2026</t>
  </si>
  <si>
    <t>Count H1 2026</t>
  </si>
  <si>
    <t>H2 2026</t>
  </si>
  <si>
    <t>Count H2 2026</t>
  </si>
  <si>
    <t>H1 2027</t>
  </si>
  <si>
    <t>Count H1 2027</t>
  </si>
  <si>
    <t>H2 2027</t>
  </si>
  <si>
    <t>Count H2 2027</t>
  </si>
  <si>
    <t>H1 2028</t>
  </si>
  <si>
    <t>Count H1 2028</t>
  </si>
  <si>
    <t>H2 2028</t>
  </si>
  <si>
    <t>Count H2 2028</t>
  </si>
  <si>
    <t>H1 2029</t>
  </si>
  <si>
    <t>Count H1 2029</t>
  </si>
  <si>
    <t>H2 2029</t>
  </si>
  <si>
    <t>Count H2 2029</t>
  </si>
  <si>
    <t>H1 2030</t>
  </si>
  <si>
    <t>Count H1 2030</t>
  </si>
  <si>
    <t>H2 2030</t>
  </si>
  <si>
    <t>Count H2 2030</t>
  </si>
  <si>
    <t>Count Planned</t>
  </si>
  <si>
    <t>Number of Principles</t>
  </si>
  <si>
    <t>Relevant Principles</t>
  </si>
  <si>
    <t>Compliance %</t>
  </si>
  <si>
    <t>Master Data Setup &amp; Maintain</t>
  </si>
  <si>
    <t xml:space="preserve">Process Management </t>
  </si>
  <si>
    <t>Planning &amp; Budgeting</t>
  </si>
  <si>
    <t>Design Application Process</t>
  </si>
  <si>
    <t>Performance Monitoring &amp; Payment</t>
  </si>
  <si>
    <t xml:space="preserve">Management Information </t>
  </si>
  <si>
    <t>Create &amp; Plan Projects</t>
  </si>
  <si>
    <t>Master data Setup &amp; Maintain</t>
  </si>
  <si>
    <t>Process Area</t>
  </si>
  <si>
    <t>Centrally Managed</t>
  </si>
  <si>
    <t>No Plan</t>
  </si>
  <si>
    <t>No Plan &amp; No Reply</t>
  </si>
  <si>
    <t>Controls Table</t>
  </si>
  <si>
    <t>Centrally Managed Column Check</t>
  </si>
  <si>
    <t>Compliance Column Check</t>
  </si>
  <si>
    <t>Date Planned Column Check</t>
  </si>
  <si>
    <t>Last Row Check</t>
  </si>
  <si>
    <t>Green in greater than</t>
  </si>
  <si>
    <t>Amber is between</t>
  </si>
  <si>
    <t>Red is less than</t>
  </si>
  <si>
    <t>2022 - 2024</t>
  </si>
  <si>
    <t>2025 - 2030</t>
  </si>
  <si>
    <t>Exemption request</t>
  </si>
  <si>
    <t>Compliance Status Monitoring and Reporting</t>
  </si>
  <si>
    <t>In addition to the individual process self-assessment tabs, this workbook also contains a number of charts and tables to help you monitor and report on compliance with the Global Design. These charts and tables update automatically to reflect changes made in the self-assessment tabs, including updating the RAG ratings in line with user-defined thresholds.</t>
  </si>
  <si>
    <t>Chart Name</t>
  </si>
  <si>
    <t>Location (Tab)</t>
  </si>
  <si>
    <t>Description</t>
  </si>
  <si>
    <t>As-is Maturty Heat Map</t>
  </si>
  <si>
    <t>Heat Map</t>
  </si>
  <si>
    <t>Global Process Compliance</t>
  </si>
  <si>
    <t>Charts</t>
  </si>
  <si>
    <t>Convergence Timeline (Summary)</t>
  </si>
  <si>
    <t>Convergence Timeline (Detailed)</t>
  </si>
  <si>
    <t>Convergence Plan</t>
  </si>
  <si>
    <t>This chart show, for each level 1 process, the number of pricnples that are current complied with and the number that will additionally become compliant in each subsequent year.
The righthand column shows the number of principles for which there is no planned compliance date - these are highlighted in red.</t>
  </si>
  <si>
    <t>Maintaining Workbook Integrity</t>
  </si>
  <si>
    <t>Please note that this workbook contains a range of automated analyses and dashboards, and has been designed to provide consistency and enable reporting across government departments.  As such the workbook tabs are locked to protect the integrity of the workbook and prevent accidental changes that might impact it; this includes restricting some inputs to options contained in a pick list and preventing the insertion or deletion of rows or columns.</t>
  </si>
  <si>
    <t>Should you find that your workbook has inadvertently been left unlocked, or is not password protected and therefore can be unlocked, please do not make changes to the workbook. Doing so may break functionality or result in inaccurate analysis and reporting, in which case it would be necessary to revert to a previous version of your workbook and in doing so losing any content updates you may have made.</t>
  </si>
  <si>
    <t>If N/A or not currently met, please provide a detailed commentary on why it is N/A or the expected barriers, blockers and/or dependencies to meeting the principle.</t>
  </si>
  <si>
    <t>[Org] Timeline</t>
  </si>
  <si>
    <t>This table shows, for each level 1 process, the percentage compliance the department plans to achieve by the end of each year (beyond 2021 the years are grouped so that the table shows the position at the end of 2024 and 2030).
The thresholds for the RAG ratings can be set by the user by entering the relevant percentages into cells B57 ad B58 on the '[Org] Timeline' tab. The default threshold, used for central reporting, are: &lt;50% (red), 50-79% (amber) and &gt;=80% (green)
These thresholds apply to this and the 'As-is Maturty Heat Map'.
Processes that have been deemed not relevent in their entirity are shaded blue.</t>
  </si>
  <si>
    <t>If for any reason you require changes to the workbook, please contact FTD to discuss your requirement. If it is agreed that changes should be made then this will be managed centrally.</t>
  </si>
  <si>
    <t>This chart shows, for each level 1 process, the percentage principles the department:
- is currently compliant with (upto 30 June 2019);
- plans to comply by a date later than 30 June 2019;
- has not yet determined a planned compliance date.
It also shows the percentage of the principles that:
- are deemed not relevant to the department;
- are a central government responsibility.</t>
  </si>
  <si>
    <t>This heat map shows the current level of compliance for each process down to level 1, based on the responses entered into each processes self-assessment tab.
The thresholds for the RAG ratings can be set by the user by entering the relevant percentages into cells B57 ad B58 on the '[Org] Timeline' tab. The default threshold, used for central reporting, are: &lt;50% (red), 50-79% (amber) and &gt;=80% (green). The key would also need to be changed to reflect new thresholds.
These thresholds apply to this and the Convergence Timeline in the 'Org Timeline' tab.
Processes that have been deemed not relevent in their entirity are shaded blue.</t>
  </si>
  <si>
    <t>1. "Do you currently meet this principle?"</t>
  </si>
  <si>
    <t>Further Help</t>
  </si>
  <si>
    <t>Instructions on how to fill in Principles questions in yellow tabs</t>
  </si>
  <si>
    <t>2. "If No or N/A, please provide a detailed commentary on why it is N/A or the expected barriers, blockers and/or dependencies to meeting the principle."</t>
  </si>
  <si>
    <t>3. "If No, please complete column H - K."</t>
  </si>
  <si>
    <t>gdp.finance@justice.gov.uk</t>
  </si>
  <si>
    <t>For further assistance on completing this template, please contact the Finance Transformation Directorate 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</si>
</sst>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
  </numFmts>
  <fonts count="25" x14ac:knownFonts="1">
    <font>
      <sz val="11"/>
      <color theme="1"/>
      <name val="Calibri"/>
      <family val="2"/>
      <scheme val="minor"/>
    </font>
    <font>
      <b/>
      <sz val="10"/>
      <color rgb="FFFFFFFF"/>
      <name val="Arial"/>
      <family val="2"/>
    </font>
    <font>
      <sz val="9"/>
      <color rgb="FF000000"/>
      <name val="Arial"/>
      <family val="2"/>
    </font>
    <font>
      <sz val="11"/>
      <color rgb="FF000000"/>
      <name val="Calibri"/>
      <family val="2"/>
    </font>
    <font>
      <sz val="11"/>
      <color theme="1"/>
      <name val="Calibri"/>
      <family val="2"/>
      <scheme val="minor"/>
    </font>
    <font>
      <b/>
      <sz val="11"/>
      <color theme="1"/>
      <name val="Calibri"/>
      <family val="2"/>
      <scheme val="minor"/>
    </font>
    <font>
      <b/>
      <sz val="16"/>
      <name val="Calibri"/>
      <family val="2"/>
      <scheme val="minor"/>
    </font>
    <font>
      <b/>
      <sz val="16"/>
      <color theme="1"/>
      <name val="Calibri"/>
      <family val="2"/>
      <scheme val="minor"/>
    </font>
    <font>
      <sz val="9"/>
      <name val="Arial"/>
      <family val="2"/>
    </font>
    <font>
      <sz val="9"/>
      <color theme="1"/>
      <name val="Arial"/>
      <family val="2"/>
    </font>
    <font>
      <b/>
      <sz val="10"/>
      <color theme="1"/>
      <name val="Arial"/>
      <family val="2"/>
    </font>
    <font>
      <b/>
      <sz val="18"/>
      <color theme="1"/>
      <name val="Calibri"/>
      <family val="2"/>
      <scheme val="minor"/>
    </font>
    <font>
      <b/>
      <sz val="11"/>
      <color theme="0"/>
      <name val="Calibri"/>
      <family val="2"/>
      <scheme val="minor"/>
    </font>
    <font>
      <b/>
      <sz val="10"/>
      <color theme="0"/>
      <name val="Calibri"/>
      <family val="2"/>
      <scheme val="minor"/>
    </font>
    <font>
      <b/>
      <sz val="10"/>
      <name val="Calibri"/>
      <family val="2"/>
      <scheme val="minor"/>
    </font>
    <font>
      <b/>
      <sz val="8"/>
      <color theme="0"/>
      <name val="Calibri"/>
      <family val="2"/>
      <scheme val="minor"/>
    </font>
    <font>
      <sz val="8"/>
      <color theme="1"/>
      <name val="Calibri"/>
      <family val="2"/>
      <scheme val="minor"/>
    </font>
    <font>
      <b/>
      <sz val="8"/>
      <color theme="1"/>
      <name val="Calibri"/>
      <family val="2"/>
      <scheme val="minor"/>
    </font>
    <font>
      <b/>
      <sz val="9"/>
      <color theme="0"/>
      <name val="Calibri"/>
      <family val="2"/>
      <scheme val="minor"/>
    </font>
    <font>
      <sz val="11"/>
      <color theme="0"/>
      <name val="Calibri"/>
      <family val="2"/>
      <scheme val="minor"/>
    </font>
    <font>
      <sz val="11"/>
      <color theme="1"/>
      <name val="Arial"/>
      <family val="2"/>
    </font>
    <font>
      <b/>
      <sz val="14"/>
      <color theme="4" tint="-0.249977111117893"/>
      <name val="Calibri"/>
      <family val="2"/>
      <scheme val="minor"/>
    </font>
    <font>
      <sz val="10"/>
      <color rgb="FF000000"/>
      <name val="Arial"/>
      <family val="2"/>
    </font>
    <font>
      <b/>
      <i/>
      <sz val="10"/>
      <color rgb="FF000000"/>
      <name val="Arial"/>
      <family val="2"/>
    </font>
    <font>
      <u/>
      <sz val="11"/>
      <color theme="10"/>
      <name val="Calibri"/>
      <family val="2"/>
      <scheme val="minor"/>
    </font>
  </fonts>
  <fills count="31">
    <fill>
      <patternFill patternType="none"/>
    </fill>
    <fill>
      <patternFill patternType="gray125"/>
    </fill>
    <fill>
      <patternFill patternType="solid">
        <fgColor rgb="FFC00000"/>
        <bgColor indexed="64"/>
      </patternFill>
    </fill>
    <fill>
      <patternFill patternType="solid">
        <fgColor rgb="FFC00000"/>
        <bgColor rgb="FFC00000"/>
      </patternFill>
    </fill>
    <fill>
      <patternFill patternType="solid">
        <fgColor rgb="FFFFE598"/>
        <bgColor rgb="FFFFE598"/>
      </patternFill>
    </fill>
    <fill>
      <patternFill patternType="solid">
        <fgColor theme="2" tint="-9.9978637043366805E-2"/>
        <bgColor indexed="64"/>
      </patternFill>
    </fill>
    <fill>
      <patternFill patternType="solid">
        <fgColor theme="2" tint="-9.9978637043366805E-2"/>
        <bgColor rgb="FFFFE598"/>
      </patternFill>
    </fill>
    <fill>
      <patternFill patternType="solid">
        <fgColor theme="2" tint="-9.9978637043366805E-2"/>
        <bgColor rgb="FFFFFFFF"/>
      </patternFill>
    </fill>
    <fill>
      <patternFill patternType="solid">
        <fgColor theme="0" tint="-0.249977111117893"/>
        <bgColor rgb="FF000000"/>
      </patternFill>
    </fill>
    <fill>
      <patternFill patternType="solid">
        <fgColor theme="0" tint="-0.249977111117893"/>
        <bgColor rgb="FFBFBFBF"/>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FF00"/>
        <bgColor rgb="FF000000"/>
      </patternFill>
    </fill>
    <fill>
      <patternFill patternType="solid">
        <fgColor theme="3"/>
        <bgColor indexed="64"/>
      </patternFill>
    </fill>
    <fill>
      <patternFill patternType="solid">
        <fgColor theme="5"/>
        <bgColor indexed="64"/>
      </patternFill>
    </fill>
    <fill>
      <patternFill patternType="solid">
        <fgColor theme="1"/>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009900"/>
        <bgColor indexed="64"/>
      </patternFill>
    </fill>
    <fill>
      <patternFill patternType="solid">
        <fgColor theme="7"/>
        <bgColor indexed="64"/>
      </patternFill>
    </fill>
    <fill>
      <patternFill patternType="solid">
        <fgColor rgb="FFBFBFBF"/>
        <bgColor indexed="64"/>
      </patternFill>
    </fill>
    <fill>
      <patternFill patternType="solid">
        <fgColor rgb="FFFFFFFF"/>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D0CECE"/>
        <bgColor rgb="FFD0CECE"/>
      </patternFill>
    </fill>
    <fill>
      <patternFill patternType="solid">
        <fgColor rgb="FFFFFF00"/>
        <bgColor rgb="FFD0CECE"/>
      </patternFill>
    </fill>
  </fills>
  <borders count="8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rgb="FF000000"/>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indexed="64"/>
      </left>
      <right style="medium">
        <color indexed="64"/>
      </right>
      <top style="thin">
        <color indexed="64"/>
      </top>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000000"/>
      </left>
      <right/>
      <top style="thin">
        <color rgb="FF00000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tint="-0.499984740745262"/>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diagonal/>
    </border>
    <border>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theme="5"/>
      </right>
      <top style="thin">
        <color theme="0" tint="-0.499984740745262"/>
      </top>
      <bottom/>
      <diagonal/>
    </border>
    <border>
      <left/>
      <right style="thin">
        <color theme="5"/>
      </right>
      <top style="thin">
        <color theme="0" tint="-0.499984740745262"/>
      </top>
      <bottom style="thin">
        <color theme="5"/>
      </bottom>
      <diagonal/>
    </border>
    <border>
      <left style="thin">
        <color theme="5"/>
      </left>
      <right style="thin">
        <color theme="5"/>
      </right>
      <top style="thin">
        <color theme="0" tint="-0.499984740745262"/>
      </top>
      <bottom style="thin">
        <color theme="5"/>
      </bottom>
      <diagonal/>
    </border>
    <border>
      <left/>
      <right/>
      <top style="thin">
        <color theme="0" tint="-0.499984740745262"/>
      </top>
      <bottom style="thin">
        <color theme="5"/>
      </bottom>
      <diagonal/>
    </border>
    <border>
      <left style="thin">
        <color theme="5"/>
      </left>
      <right/>
      <top style="thin">
        <color theme="0" tint="-0.499984740745262"/>
      </top>
      <bottom style="thin">
        <color theme="5"/>
      </bottom>
      <diagonal/>
    </border>
    <border>
      <left/>
      <right style="thin">
        <color theme="0" tint="-0.499984740745262"/>
      </right>
      <top style="thin">
        <color theme="0" tint="-0.499984740745262"/>
      </top>
      <bottom style="thin">
        <color theme="5"/>
      </bottom>
      <diagonal/>
    </border>
    <border>
      <left style="thin">
        <color theme="0" tint="-0.499984740745262"/>
      </left>
      <right style="thin">
        <color theme="5"/>
      </right>
      <top/>
      <bottom/>
      <diagonal/>
    </border>
    <border>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right style="thin">
        <color theme="0" tint="-0.499984740745262"/>
      </right>
      <top style="thin">
        <color theme="5"/>
      </top>
      <bottom style="thin">
        <color theme="5"/>
      </bottom>
      <diagonal/>
    </border>
    <border>
      <left style="thin">
        <color theme="0" tint="-0.499984740745262"/>
      </left>
      <right style="thin">
        <color theme="5"/>
      </right>
      <top/>
      <bottom style="thin">
        <color theme="0" tint="-0.499984740745262"/>
      </bottom>
      <diagonal/>
    </border>
    <border>
      <left/>
      <right style="thin">
        <color theme="5"/>
      </right>
      <top/>
      <bottom style="thin">
        <color theme="0" tint="-0.499984740745262"/>
      </bottom>
      <diagonal/>
    </border>
    <border>
      <left style="thin">
        <color theme="5"/>
      </left>
      <right style="thin">
        <color theme="5"/>
      </right>
      <top/>
      <bottom style="thin">
        <color theme="0" tint="-0.499984740745262"/>
      </bottom>
      <diagonal/>
    </border>
    <border>
      <left style="thin">
        <color theme="5"/>
      </left>
      <right style="thin">
        <color theme="5"/>
      </right>
      <top style="thin">
        <color theme="5"/>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right>
      <top style="thin">
        <color theme="0" tint="-0.499984740745262"/>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right/>
      <top style="medium">
        <color theme="0"/>
      </top>
      <bottom style="thick">
        <color theme="0"/>
      </bottom>
      <diagonal/>
    </border>
    <border>
      <left style="thick">
        <color theme="0"/>
      </left>
      <right style="medium">
        <color theme="0"/>
      </right>
      <top style="medium">
        <color theme="0"/>
      </top>
      <bottom style="thick">
        <color theme="0"/>
      </bottom>
      <diagonal/>
    </border>
    <border>
      <left style="medium">
        <color theme="0"/>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right/>
      <top style="thick">
        <color theme="0"/>
      </top>
      <bottom style="thick">
        <color theme="0"/>
      </bottom>
      <diagonal/>
    </border>
    <border>
      <left style="thick">
        <color theme="0"/>
      </left>
      <right style="medium">
        <color theme="0"/>
      </right>
      <top style="thick">
        <color theme="0"/>
      </top>
      <bottom style="thick">
        <color theme="0"/>
      </bottom>
      <diagonal/>
    </border>
    <border>
      <left style="medium">
        <color theme="0"/>
      </left>
      <right style="thick">
        <color theme="0"/>
      </right>
      <top/>
      <bottom style="thick">
        <color theme="0"/>
      </bottom>
      <diagonal/>
    </border>
    <border>
      <left style="thick">
        <color theme="0"/>
      </left>
      <right style="thick">
        <color theme="0"/>
      </right>
      <top/>
      <bottom style="thick">
        <color theme="0"/>
      </bottom>
      <diagonal/>
    </border>
    <border>
      <left/>
      <right/>
      <top/>
      <bottom style="thick">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medium">
        <color theme="0"/>
      </bottom>
      <diagonal/>
    </border>
    <border>
      <left style="thick">
        <color theme="0"/>
      </left>
      <right style="thick">
        <color theme="0"/>
      </right>
      <top style="thick">
        <color theme="0"/>
      </top>
      <bottom style="medium">
        <color theme="0"/>
      </bottom>
      <diagonal/>
    </border>
    <border>
      <left/>
      <right/>
      <top style="thick">
        <color theme="0"/>
      </top>
      <bottom style="medium">
        <color theme="0"/>
      </bottom>
      <diagonal/>
    </border>
    <border>
      <left style="thick">
        <color theme="0"/>
      </left>
      <right style="medium">
        <color theme="0"/>
      </right>
      <top style="thick">
        <color theme="0"/>
      </top>
      <bottom style="medium">
        <color theme="0"/>
      </bottom>
      <diagonal/>
    </border>
  </borders>
  <cellStyleXfs count="5">
    <xf numFmtId="0" fontId="0" fillId="0" borderId="0"/>
    <xf numFmtId="0" fontId="3" fillId="0" borderId="0"/>
    <xf numFmtId="0" fontId="4" fillId="0" borderId="0"/>
    <xf numFmtId="9" fontId="4" fillId="0" borderId="0" applyFont="0" applyFill="0" applyBorder="0" applyAlignment="0" applyProtection="0"/>
    <xf numFmtId="0" fontId="24" fillId="0" borderId="0" applyNumberFormat="0" applyFill="0" applyBorder="0" applyAlignment="0" applyProtection="0"/>
  </cellStyleXfs>
  <cellXfs count="355">
    <xf numFmtId="0" fontId="0" fillId="0" borderId="0" xfId="0"/>
    <xf numFmtId="0" fontId="2" fillId="4" borderId="4" xfId="0" applyFont="1" applyFill="1" applyBorder="1" applyAlignment="1" applyProtection="1">
      <alignment horizontal="center" vertical="center" wrapText="1"/>
      <protection locked="0"/>
    </xf>
    <xf numFmtId="0" fontId="5" fillId="0" borderId="0" xfId="2" applyFont="1"/>
    <xf numFmtId="0" fontId="4" fillId="0" borderId="0" xfId="2"/>
    <xf numFmtId="0" fontId="5" fillId="0" borderId="0" xfId="0" applyFont="1"/>
    <xf numFmtId="0" fontId="0" fillId="0" borderId="0" xfId="2" applyFont="1"/>
    <xf numFmtId="0" fontId="0" fillId="0" borderId="0" xfId="0" applyProtection="1"/>
    <xf numFmtId="0" fontId="0" fillId="0" borderId="0" xfId="0" applyAlignment="1" applyProtection="1">
      <alignment horizontal="center"/>
    </xf>
    <xf numFmtId="0" fontId="7" fillId="0" borderId="0" xfId="0" applyFont="1" applyProtection="1"/>
    <xf numFmtId="0" fontId="7" fillId="0" borderId="0" xfId="0" applyFont="1" applyAlignment="1" applyProtection="1">
      <alignment horizontal="center"/>
    </xf>
    <xf numFmtId="0" fontId="6" fillId="0" borderId="0" xfId="0" applyFont="1" applyProtection="1"/>
    <xf numFmtId="0" fontId="8" fillId="0" borderId="6" xfId="0" applyFont="1" applyFill="1" applyBorder="1" applyAlignment="1">
      <alignment vertical="center" wrapText="1"/>
    </xf>
    <xf numFmtId="0" fontId="8" fillId="0" borderId="6" xfId="0" applyFont="1" applyFill="1" applyBorder="1" applyAlignment="1">
      <alignment horizontal="left" vertical="center" wrapText="1"/>
    </xf>
    <xf numFmtId="0" fontId="8" fillId="0" borderId="6" xfId="0" quotePrefix="1" applyFont="1" applyFill="1" applyBorder="1" applyAlignment="1">
      <alignment horizontal="left" vertical="center" wrapText="1"/>
    </xf>
    <xf numFmtId="0" fontId="6" fillId="0" borderId="0" xfId="0" applyFont="1" applyAlignment="1" applyProtection="1"/>
    <xf numFmtId="0" fontId="8" fillId="5" borderId="6" xfId="0" applyFont="1" applyFill="1" applyBorder="1" applyAlignment="1">
      <alignment horizontal="center" vertical="center" wrapText="1"/>
    </xf>
    <xf numFmtId="0" fontId="8" fillId="5" borderId="6" xfId="0" applyFont="1" applyFill="1" applyBorder="1" applyAlignment="1">
      <alignment horizontal="left" vertical="center" wrapText="1"/>
    </xf>
    <xf numFmtId="0" fontId="2" fillId="6" borderId="4" xfId="0" applyFont="1" applyFill="1" applyBorder="1" applyAlignment="1" applyProtection="1">
      <alignment horizontal="center" vertical="center" wrapText="1"/>
      <protection locked="0"/>
    </xf>
    <xf numFmtId="0" fontId="8" fillId="5" borderId="6" xfId="0" quotePrefix="1" applyFont="1" applyFill="1" applyBorder="1" applyAlignment="1">
      <alignment horizontal="left" vertical="center" wrapText="1"/>
    </xf>
    <xf numFmtId="0" fontId="8" fillId="5" borderId="6" xfId="0" applyFont="1" applyFill="1" applyBorder="1" applyAlignment="1">
      <alignment vertical="center" wrapText="1"/>
    </xf>
    <xf numFmtId="0" fontId="8" fillId="7" borderId="4" xfId="0" applyFont="1" applyFill="1" applyBorder="1" applyAlignment="1">
      <alignment horizontal="center" vertical="center" wrapText="1" readingOrder="1"/>
    </xf>
    <xf numFmtId="0" fontId="2" fillId="7" borderId="15" xfId="0" applyFont="1" applyFill="1" applyBorder="1" applyAlignment="1">
      <alignment horizontal="left" vertical="center" wrapText="1" readingOrder="1"/>
    </xf>
    <xf numFmtId="0" fontId="8" fillId="7" borderId="15" xfId="0" applyFont="1" applyFill="1" applyBorder="1" applyAlignment="1">
      <alignment horizontal="left" vertical="center" wrapText="1"/>
    </xf>
    <xf numFmtId="0" fontId="8" fillId="7" borderId="24" xfId="0" applyFont="1" applyFill="1" applyBorder="1" applyAlignment="1">
      <alignment horizontal="center" vertical="center" wrapText="1" readingOrder="1"/>
    </xf>
    <xf numFmtId="0" fontId="8" fillId="7" borderId="25" xfId="0" applyFont="1" applyFill="1" applyBorder="1" applyAlignment="1">
      <alignment horizontal="left" vertical="center" wrapText="1"/>
    </xf>
    <xf numFmtId="0" fontId="0" fillId="0" borderId="0" xfId="0" applyFill="1" applyProtection="1"/>
    <xf numFmtId="0" fontId="2" fillId="6" borderId="5" xfId="0" applyFont="1" applyFill="1" applyBorder="1" applyAlignment="1" applyProtection="1">
      <alignment wrapText="1"/>
      <protection locked="0"/>
    </xf>
    <xf numFmtId="0" fontId="8" fillId="0" borderId="4" xfId="0" applyFont="1" applyFill="1" applyBorder="1" applyAlignment="1">
      <alignment horizontal="center" vertical="center" wrapText="1" readingOrder="1"/>
    </xf>
    <xf numFmtId="0" fontId="8" fillId="0" borderId="15" xfId="0" applyFont="1" applyFill="1" applyBorder="1" applyAlignment="1">
      <alignment horizontal="left" vertical="center" wrapText="1"/>
    </xf>
    <xf numFmtId="0" fontId="2" fillId="4" borderId="0" xfId="0" applyFont="1" applyFill="1" applyBorder="1" applyAlignment="1" applyProtection="1">
      <alignment horizontal="center" vertical="center" wrapText="1"/>
      <protection locked="0"/>
    </xf>
    <xf numFmtId="0" fontId="1" fillId="3" borderId="4"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8" fillId="0" borderId="28" xfId="0" applyFont="1" applyFill="1" applyBorder="1" applyAlignment="1">
      <alignment horizontal="center" vertical="center" wrapText="1" readingOrder="1"/>
    </xf>
    <xf numFmtId="0" fontId="8" fillId="0" borderId="6" xfId="0" applyFont="1" applyFill="1" applyBorder="1" applyAlignment="1">
      <alignment horizontal="center" vertical="center" wrapText="1"/>
    </xf>
    <xf numFmtId="0" fontId="8" fillId="0" borderId="4" xfId="0" applyFont="1" applyFill="1" applyBorder="1" applyAlignment="1">
      <alignment horizontal="left" vertical="center" wrapText="1" readingOrder="1"/>
    </xf>
    <xf numFmtId="0" fontId="2" fillId="10" borderId="8" xfId="0" applyFont="1" applyFill="1" applyBorder="1" applyAlignment="1">
      <alignment vertical="center" wrapText="1"/>
    </xf>
    <xf numFmtId="0" fontId="2" fillId="0" borderId="8" xfId="0" applyFont="1" applyFill="1" applyBorder="1" applyAlignment="1">
      <alignment vertical="center" wrapText="1"/>
    </xf>
    <xf numFmtId="0" fontId="2" fillId="10" borderId="10" xfId="0" applyFont="1" applyFill="1" applyBorder="1" applyAlignment="1">
      <alignment vertical="center" wrapText="1"/>
    </xf>
    <xf numFmtId="0" fontId="2" fillId="0" borderId="10" xfId="0" applyFont="1" applyFill="1" applyBorder="1" applyAlignment="1">
      <alignment vertical="center" wrapText="1"/>
    </xf>
    <xf numFmtId="0" fontId="2" fillId="5" borderId="1" xfId="0" applyFont="1" applyFill="1" applyBorder="1" applyAlignment="1">
      <alignment horizontal="center" vertical="center" wrapText="1"/>
    </xf>
    <xf numFmtId="0" fontId="2" fillId="5" borderId="2" xfId="0" applyFont="1" applyFill="1" applyBorder="1" applyAlignment="1">
      <alignment vertical="center" wrapText="1"/>
    </xf>
    <xf numFmtId="0" fontId="2" fillId="0" borderId="1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vertical="center" wrapText="1"/>
    </xf>
    <xf numFmtId="0" fontId="2" fillId="4" borderId="5" xfId="0" applyFont="1" applyFill="1" applyBorder="1" applyAlignment="1" applyProtection="1">
      <alignment wrapText="1"/>
      <protection locked="0"/>
    </xf>
    <xf numFmtId="0" fontId="2" fillId="10" borderId="11" xfId="0" applyFont="1" applyFill="1" applyBorder="1" applyAlignment="1">
      <alignment vertical="center" wrapText="1"/>
    </xf>
    <xf numFmtId="0" fontId="2" fillId="5" borderId="1" xfId="0" applyFont="1" applyFill="1" applyBorder="1" applyAlignment="1">
      <alignment vertical="center" wrapText="1"/>
    </xf>
    <xf numFmtId="0" fontId="2" fillId="0" borderId="9" xfId="0" applyFont="1" applyBorder="1" applyAlignment="1">
      <alignment horizontal="center" vertical="center" wrapText="1"/>
    </xf>
    <xf numFmtId="0" fontId="2" fillId="0" borderId="9" xfId="0" applyFont="1" applyBorder="1" applyAlignment="1">
      <alignment vertical="center" wrapText="1"/>
    </xf>
    <xf numFmtId="0" fontId="2" fillId="5" borderId="9" xfId="0" applyFont="1" applyFill="1" applyBorder="1" applyAlignment="1">
      <alignment horizontal="center" vertical="center" wrapText="1"/>
    </xf>
    <xf numFmtId="0" fontId="2" fillId="5" borderId="9" xfId="0" applyFont="1" applyFill="1" applyBorder="1" applyAlignment="1">
      <alignment vertical="center" wrapText="1"/>
    </xf>
    <xf numFmtId="0" fontId="2" fillId="0" borderId="9" xfId="0" applyFont="1" applyFill="1" applyBorder="1" applyAlignment="1">
      <alignment vertical="center" wrapText="1"/>
    </xf>
    <xf numFmtId="0" fontId="2" fillId="0" borderId="12" xfId="0" applyFont="1" applyFill="1" applyBorder="1" applyAlignment="1">
      <alignment vertical="center" wrapText="1"/>
    </xf>
    <xf numFmtId="0" fontId="2" fillId="0" borderId="9" xfId="0" applyFont="1" applyFill="1" applyBorder="1" applyAlignment="1">
      <alignment horizontal="center" vertical="center" wrapText="1"/>
    </xf>
    <xf numFmtId="0" fontId="9" fillId="0" borderId="0" xfId="0" applyFont="1" applyFill="1" applyProtection="1"/>
    <xf numFmtId="0" fontId="9" fillId="0" borderId="12" xfId="0" applyFont="1" applyFill="1" applyBorder="1" applyAlignment="1">
      <alignment vertical="top" wrapText="1"/>
    </xf>
    <xf numFmtId="0" fontId="9" fillId="0" borderId="9" xfId="0" applyFont="1" applyFill="1" applyBorder="1" applyAlignment="1">
      <alignment vertical="top" wrapText="1"/>
    </xf>
    <xf numFmtId="0" fontId="9" fillId="10" borderId="10" xfId="0" applyFont="1" applyFill="1" applyBorder="1" applyAlignment="1">
      <alignment vertical="top" wrapText="1"/>
    </xf>
    <xf numFmtId="0" fontId="9" fillId="10" borderId="11" xfId="0" applyFont="1" applyFill="1" applyBorder="1" applyAlignment="1">
      <alignment vertical="top" wrapText="1"/>
    </xf>
    <xf numFmtId="0" fontId="2" fillId="0" borderId="1" xfId="0" applyFont="1" applyFill="1" applyBorder="1" applyAlignment="1">
      <alignment vertical="center" wrapText="1"/>
    </xf>
    <xf numFmtId="0" fontId="9" fillId="0" borderId="12" xfId="0" applyFont="1" applyFill="1" applyBorder="1" applyAlignment="1">
      <alignment vertical="center" wrapText="1"/>
    </xf>
    <xf numFmtId="0" fontId="8" fillId="10" borderId="8" xfId="0" applyFont="1" applyFill="1" applyBorder="1" applyAlignment="1">
      <alignment vertical="center" wrapText="1"/>
    </xf>
    <xf numFmtId="0" fontId="8" fillId="0" borderId="8" xfId="0" applyFont="1" applyFill="1" applyBorder="1" applyAlignment="1">
      <alignment vertical="center" wrapText="1"/>
    </xf>
    <xf numFmtId="0" fontId="2" fillId="10" borderId="8" xfId="0" applyFont="1" applyFill="1" applyBorder="1" applyAlignment="1" applyProtection="1">
      <alignment vertical="center" wrapText="1"/>
    </xf>
    <xf numFmtId="0" fontId="2" fillId="0" borderId="8" xfId="0" applyFont="1" applyFill="1" applyBorder="1" applyAlignment="1" applyProtection="1">
      <alignment vertical="center" wrapText="1"/>
    </xf>
    <xf numFmtId="0" fontId="2" fillId="10" borderId="10" xfId="0" applyFont="1" applyFill="1" applyBorder="1" applyAlignment="1" applyProtection="1">
      <alignment vertical="center" wrapText="1"/>
    </xf>
    <xf numFmtId="0" fontId="2" fillId="0" borderId="10"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10" borderId="11" xfId="0" applyFont="1" applyFill="1" applyBorder="1" applyAlignment="1" applyProtection="1">
      <alignment vertical="center" wrapText="1"/>
    </xf>
    <xf numFmtId="0" fontId="2" fillId="5" borderId="1" xfId="0" applyFont="1" applyFill="1" applyBorder="1" applyAlignment="1" applyProtection="1">
      <alignment horizontal="center" vertical="center" wrapText="1"/>
    </xf>
    <xf numFmtId="0" fontId="2" fillId="5" borderId="1" xfId="0" applyFont="1" applyFill="1" applyBorder="1" applyAlignment="1" applyProtection="1">
      <alignment vertical="center" wrapText="1"/>
    </xf>
    <xf numFmtId="0" fontId="2" fillId="0" borderId="1" xfId="0" applyFont="1" applyFill="1" applyBorder="1" applyAlignment="1" applyProtection="1">
      <alignment vertical="center" wrapText="1"/>
    </xf>
    <xf numFmtId="0" fontId="9" fillId="0" borderId="8" xfId="0" applyFont="1" applyFill="1" applyBorder="1" applyAlignment="1" applyProtection="1">
      <alignment vertical="top" wrapText="1"/>
    </xf>
    <xf numFmtId="0" fontId="9" fillId="0" borderId="11" xfId="0" applyFont="1" applyFill="1" applyBorder="1" applyAlignment="1" applyProtection="1">
      <alignment vertical="top" wrapText="1"/>
    </xf>
    <xf numFmtId="0" fontId="2" fillId="5" borderId="1" xfId="0" applyFont="1" applyFill="1" applyBorder="1" applyAlignment="1" applyProtection="1">
      <alignment horizontal="justify" vertical="center" wrapText="1"/>
    </xf>
    <xf numFmtId="0" fontId="9" fillId="0" borderId="10" xfId="0" applyFont="1" applyFill="1" applyBorder="1" applyAlignment="1" applyProtection="1">
      <alignment vertical="center" wrapText="1"/>
    </xf>
    <xf numFmtId="0" fontId="9" fillId="0" borderId="10" xfId="0" applyFont="1" applyFill="1" applyBorder="1" applyAlignment="1" applyProtection="1">
      <alignment vertical="top" wrapText="1"/>
    </xf>
    <xf numFmtId="0" fontId="2" fillId="4" borderId="0" xfId="0" applyFont="1" applyFill="1" applyBorder="1" applyAlignment="1" applyProtection="1">
      <alignment wrapText="1"/>
      <protection locked="0"/>
    </xf>
    <xf numFmtId="0" fontId="2" fillId="0" borderId="1" xfId="0" applyFont="1" applyFill="1" applyBorder="1" applyAlignment="1" applyProtection="1">
      <alignment horizontal="center" vertical="center" wrapText="1"/>
    </xf>
    <xf numFmtId="0" fontId="9" fillId="0" borderId="0" xfId="0" applyFont="1" applyFill="1" applyBorder="1" applyProtection="1"/>
    <xf numFmtId="0" fontId="2" fillId="0" borderId="26" xfId="0" applyFont="1" applyFill="1" applyBorder="1" applyAlignment="1" applyProtection="1">
      <alignment vertical="center" wrapText="1"/>
    </xf>
    <xf numFmtId="0" fontId="9" fillId="0" borderId="26" xfId="0" applyFont="1" applyFill="1" applyBorder="1" applyAlignment="1" applyProtection="1">
      <alignment vertical="top" wrapText="1"/>
    </xf>
    <xf numFmtId="0" fontId="9" fillId="0" borderId="1" xfId="0" applyFont="1" applyFill="1" applyBorder="1" applyAlignment="1" applyProtection="1">
      <alignment vertical="top" wrapText="1"/>
    </xf>
    <xf numFmtId="0" fontId="2" fillId="0" borderId="2" xfId="0" applyFont="1" applyFill="1" applyBorder="1" applyAlignment="1" applyProtection="1">
      <alignment vertical="center" wrapText="1"/>
    </xf>
    <xf numFmtId="0" fontId="2" fillId="4" borderId="3" xfId="0" applyFont="1" applyFill="1" applyBorder="1" applyAlignment="1" applyProtection="1">
      <alignment wrapText="1"/>
      <protection locked="0"/>
    </xf>
    <xf numFmtId="0" fontId="7" fillId="0" borderId="0" xfId="0" applyFont="1" applyFill="1" applyProtection="1"/>
    <xf numFmtId="0" fontId="2" fillId="0" borderId="2" xfId="0" applyFont="1" applyBorder="1" applyAlignment="1">
      <alignment vertical="center" wrapText="1"/>
    </xf>
    <xf numFmtId="0" fontId="2" fillId="10" borderId="26" xfId="0" applyFont="1" applyFill="1" applyBorder="1" applyAlignment="1">
      <alignment vertical="center" wrapText="1"/>
    </xf>
    <xf numFmtId="0" fontId="2" fillId="0" borderId="12" xfId="0" applyFont="1" applyBorder="1" applyAlignment="1">
      <alignment vertical="center" wrapText="1"/>
    </xf>
    <xf numFmtId="0" fontId="2" fillId="0" borderId="1" xfId="0" applyFont="1" applyBorder="1" applyAlignment="1">
      <alignment vertical="center" wrapText="1"/>
    </xf>
    <xf numFmtId="0" fontId="2" fillId="0" borderId="7" xfId="0" applyFont="1" applyFill="1" applyBorder="1" applyAlignment="1">
      <alignment vertical="center" wrapText="1"/>
    </xf>
    <xf numFmtId="0" fontId="9" fillId="10" borderId="8" xfId="0" applyFont="1" applyFill="1" applyBorder="1" applyAlignment="1">
      <alignment vertical="top" wrapText="1"/>
    </xf>
    <xf numFmtId="0" fontId="8" fillId="0" borderId="10" xfId="0" applyFont="1" applyFill="1" applyBorder="1" applyAlignment="1">
      <alignment vertical="center" wrapText="1"/>
    </xf>
    <xf numFmtId="0" fontId="8" fillId="0" borderId="9" xfId="0" applyFont="1" applyFill="1" applyBorder="1" applyAlignment="1">
      <alignment horizontal="center" vertical="center" wrapText="1"/>
    </xf>
    <xf numFmtId="0" fontId="8" fillId="0" borderId="9" xfId="0" applyFont="1" applyFill="1" applyBorder="1" applyAlignment="1">
      <alignment vertical="center" wrapText="1"/>
    </xf>
    <xf numFmtId="0" fontId="2" fillId="5" borderId="12" xfId="0" applyFont="1" applyFill="1" applyBorder="1" applyAlignment="1">
      <alignment vertical="center" wrapText="1"/>
    </xf>
    <xf numFmtId="0" fontId="2" fillId="0" borderId="27" xfId="0" applyFont="1" applyBorder="1" applyAlignment="1">
      <alignment vertical="center" wrapText="1"/>
    </xf>
    <xf numFmtId="0" fontId="2" fillId="5" borderId="27" xfId="0" applyFont="1" applyFill="1" applyBorder="1" applyAlignment="1">
      <alignment vertical="center" wrapText="1"/>
    </xf>
    <xf numFmtId="0" fontId="8" fillId="0" borderId="0" xfId="0" applyFont="1" applyFill="1" applyProtection="1"/>
    <xf numFmtId="0" fontId="1" fillId="2" borderId="1" xfId="0" applyFont="1" applyFill="1" applyBorder="1" applyAlignment="1" applyProtection="1">
      <alignment horizontal="center" vertical="center" wrapText="1"/>
    </xf>
    <xf numFmtId="0" fontId="1" fillId="2" borderId="2"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10" fillId="0" borderId="0" xfId="0" applyFont="1" applyProtection="1"/>
    <xf numFmtId="0" fontId="10" fillId="0" borderId="0" xfId="0" applyFont="1" applyAlignment="1" applyProtection="1">
      <alignment horizontal="center"/>
    </xf>
    <xf numFmtId="0" fontId="10" fillId="0" borderId="0" xfId="0" applyFont="1" applyFill="1" applyProtection="1"/>
    <xf numFmtId="0" fontId="1" fillId="3" borderId="0"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1" fillId="0" borderId="0" xfId="0" applyFont="1" applyAlignment="1" applyProtection="1"/>
    <xf numFmtId="0" fontId="2" fillId="0" borderId="1" xfId="0" applyFont="1" applyFill="1" applyBorder="1" applyAlignment="1" applyProtection="1">
      <alignment horizontal="justify" vertical="center" wrapText="1"/>
    </xf>
    <xf numFmtId="0" fontId="8" fillId="0" borderId="6" xfId="0" applyFont="1" applyFill="1" applyBorder="1" applyAlignment="1">
      <alignment horizontal="center" vertical="center" wrapText="1"/>
    </xf>
    <xf numFmtId="0" fontId="2" fillId="0" borderId="15" xfId="0" applyFont="1" applyFill="1" applyBorder="1" applyAlignment="1">
      <alignment horizontal="left" vertical="center" wrapText="1" readingOrder="1"/>
    </xf>
    <xf numFmtId="0" fontId="8" fillId="0" borderId="15" xfId="0" applyFont="1" applyFill="1" applyBorder="1" applyAlignment="1">
      <alignment vertical="center" wrapText="1"/>
    </xf>
    <xf numFmtId="0" fontId="2" fillId="0" borderId="2" xfId="0" applyFont="1" applyFill="1" applyBorder="1" applyAlignment="1" applyProtection="1">
      <alignment horizontal="center" vertical="center" wrapText="1"/>
    </xf>
    <xf numFmtId="0" fontId="2" fillId="0" borderId="1" xfId="0" applyFont="1" applyFill="1" applyBorder="1" applyAlignment="1">
      <alignment horizontal="justify" vertical="center" wrapText="1"/>
    </xf>
    <xf numFmtId="0" fontId="8" fillId="0" borderId="6" xfId="0" applyFont="1" applyFill="1" applyBorder="1" applyAlignment="1">
      <alignment horizontal="center" vertical="center" wrapText="1"/>
    </xf>
    <xf numFmtId="0" fontId="2" fillId="0" borderId="15" xfId="0" applyFont="1" applyFill="1" applyBorder="1" applyAlignment="1">
      <alignment horizontal="left" vertical="center" wrapText="1"/>
    </xf>
    <xf numFmtId="0" fontId="1" fillId="2" borderId="0" xfId="0" applyFont="1" applyFill="1" applyBorder="1" applyAlignment="1" applyProtection="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0" fontId="8" fillId="5" borderId="0" xfId="0" applyFont="1" applyFill="1" applyBorder="1" applyAlignment="1">
      <alignment horizontal="left" vertical="center" wrapText="1"/>
    </xf>
    <xf numFmtId="0" fontId="8" fillId="0" borderId="0" xfId="0" quotePrefix="1" applyFont="1" applyFill="1" applyBorder="1" applyAlignment="1">
      <alignment horizontal="left" vertical="center" wrapText="1"/>
    </xf>
    <xf numFmtId="0" fontId="8" fillId="5" borderId="0" xfId="0" quotePrefix="1" applyFont="1" applyFill="1" applyBorder="1" applyAlignment="1">
      <alignment horizontal="left" vertical="center" wrapText="1"/>
    </xf>
    <xf numFmtId="0" fontId="8" fillId="5" borderId="0" xfId="0" applyFont="1" applyFill="1" applyBorder="1" applyAlignment="1">
      <alignment vertical="center" wrapText="1"/>
    </xf>
    <xf numFmtId="1" fontId="0" fillId="0" borderId="0" xfId="0" applyNumberFormat="1" applyProtection="1"/>
    <xf numFmtId="10" fontId="0" fillId="0" borderId="0" xfId="0" applyNumberFormat="1" applyProtection="1"/>
    <xf numFmtId="9" fontId="0" fillId="0" borderId="0" xfId="0" applyNumberFormat="1" applyProtection="1"/>
    <xf numFmtId="9" fontId="0" fillId="0" borderId="0" xfId="3" applyNumberFormat="1" applyFont="1" applyAlignment="1" applyProtection="1">
      <alignment horizontal="left"/>
    </xf>
    <xf numFmtId="0" fontId="2" fillId="0" borderId="5" xfId="0" applyFont="1" applyFill="1" applyBorder="1" applyAlignment="1">
      <alignment horizontal="left" vertical="center" wrapText="1" readingOrder="1"/>
    </xf>
    <xf numFmtId="0" fontId="2" fillId="7" borderId="5" xfId="0" applyFont="1" applyFill="1" applyBorder="1" applyAlignment="1">
      <alignment horizontal="left" vertical="center" wrapText="1" readingOrder="1"/>
    </xf>
    <xf numFmtId="0" fontId="8" fillId="7" borderId="5"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5" xfId="0" applyFont="1" applyFill="1" applyBorder="1" applyAlignment="1">
      <alignment vertical="center" wrapText="1"/>
    </xf>
    <xf numFmtId="0" fontId="2" fillId="0" borderId="5" xfId="0" applyFont="1" applyFill="1" applyBorder="1" applyAlignment="1">
      <alignment horizontal="left" vertical="center" wrapText="1"/>
    </xf>
    <xf numFmtId="0" fontId="8" fillId="7" borderId="35" xfId="0" applyFont="1" applyFill="1" applyBorder="1" applyAlignment="1">
      <alignment horizontal="left" vertical="center" wrapText="1"/>
    </xf>
    <xf numFmtId="0" fontId="2" fillId="0" borderId="0" xfId="0" applyFont="1" applyFill="1" applyBorder="1" applyAlignment="1">
      <alignment vertical="center" wrapText="1"/>
    </xf>
    <xf numFmtId="0" fontId="2" fillId="5" borderId="0" xfId="0" applyFont="1" applyFill="1" applyBorder="1" applyAlignment="1">
      <alignment vertical="center" wrapText="1"/>
    </xf>
    <xf numFmtId="0" fontId="2" fillId="0" borderId="0" xfId="0" applyFont="1" applyBorder="1" applyAlignment="1">
      <alignment vertical="center" wrapText="1"/>
    </xf>
    <xf numFmtId="0" fontId="2" fillId="0" borderId="0" xfId="0" applyFont="1" applyFill="1" applyBorder="1" applyAlignment="1">
      <alignment horizontal="justify" vertical="center" wrapText="1"/>
    </xf>
    <xf numFmtId="0" fontId="2" fillId="0" borderId="0" xfId="0" applyFont="1" applyFill="1" applyBorder="1" applyAlignment="1" applyProtection="1">
      <alignment vertical="center" wrapText="1"/>
    </xf>
    <xf numFmtId="0" fontId="2" fillId="5" borderId="0" xfId="0" applyFont="1" applyFill="1" applyBorder="1" applyAlignment="1" applyProtection="1">
      <alignment vertical="center" wrapText="1"/>
    </xf>
    <xf numFmtId="0" fontId="2" fillId="0" borderId="0" xfId="0" applyFont="1" applyFill="1" applyBorder="1" applyAlignment="1" applyProtection="1">
      <alignment horizontal="justify" vertical="center" wrapText="1"/>
    </xf>
    <xf numFmtId="0" fontId="2" fillId="5" borderId="0" xfId="0" applyFont="1" applyFill="1" applyBorder="1" applyAlignment="1" applyProtection="1">
      <alignment horizontal="justify" vertical="center" wrapText="1"/>
    </xf>
    <xf numFmtId="0" fontId="5" fillId="0" borderId="0" xfId="0" applyFont="1" applyAlignment="1">
      <alignment horizontal="right"/>
    </xf>
    <xf numFmtId="0" fontId="5" fillId="11" borderId="0" xfId="0" applyFont="1" applyFill="1" applyAlignment="1">
      <alignment horizontal="right"/>
    </xf>
    <xf numFmtId="0" fontId="0" fillId="0" borderId="0" xfId="0" applyAlignment="1">
      <alignment horizontal="right"/>
    </xf>
    <xf numFmtId="9" fontId="0" fillId="11" borderId="0" xfId="0" applyNumberFormat="1" applyFill="1" applyAlignment="1">
      <alignment horizontal="center"/>
    </xf>
    <xf numFmtId="0" fontId="5" fillId="0" borderId="0" xfId="0" applyFont="1" applyFill="1" applyAlignment="1">
      <alignment horizontal="right"/>
    </xf>
    <xf numFmtId="0" fontId="0" fillId="0" borderId="0" xfId="0" applyFill="1"/>
    <xf numFmtId="3" fontId="0" fillId="0" borderId="0" xfId="0" applyNumberFormat="1" applyProtection="1"/>
    <xf numFmtId="3" fontId="0" fillId="0" borderId="0" xfId="0" applyNumberFormat="1" applyFill="1" applyProtection="1"/>
    <xf numFmtId="0" fontId="0" fillId="0" borderId="0" xfId="0" applyAlignment="1" applyProtection="1">
      <alignment horizontal="right"/>
    </xf>
    <xf numFmtId="0" fontId="5" fillId="0" borderId="0" xfId="0" applyFont="1" applyFill="1"/>
    <xf numFmtId="9" fontId="0" fillId="0" borderId="0" xfId="0" applyNumberFormat="1" applyFill="1" applyAlignment="1">
      <alignment horizontal="center"/>
    </xf>
    <xf numFmtId="0" fontId="0" fillId="11" borderId="0" xfId="0" applyFill="1" applyAlignment="1" applyProtection="1">
      <alignment horizontal="right"/>
    </xf>
    <xf numFmtId="9" fontId="0" fillId="11" borderId="0" xfId="0" applyNumberFormat="1" applyFill="1" applyAlignment="1" applyProtection="1">
      <alignment horizontal="left"/>
    </xf>
    <xf numFmtId="3" fontId="0" fillId="11" borderId="0" xfId="0" applyNumberFormat="1" applyFill="1" applyProtection="1"/>
    <xf numFmtId="0" fontId="0" fillId="0" borderId="0" xfId="0" applyAlignment="1">
      <alignment horizontal="center" wrapText="1"/>
    </xf>
    <xf numFmtId="9" fontId="0" fillId="0" borderId="0" xfId="3" applyFont="1" applyFill="1" applyAlignment="1">
      <alignment horizontal="center"/>
    </xf>
    <xf numFmtId="0" fontId="5" fillId="0" borderId="0" xfId="0" applyFont="1" applyAlignment="1">
      <alignment horizontal="center"/>
    </xf>
    <xf numFmtId="0" fontId="0" fillId="0" borderId="0" xfId="0" applyFill="1" applyAlignment="1">
      <alignment horizontal="center"/>
    </xf>
    <xf numFmtId="0" fontId="0" fillId="0" borderId="0" xfId="0" applyAlignment="1">
      <alignment horizontal="center"/>
    </xf>
    <xf numFmtId="9" fontId="0" fillId="0" borderId="0" xfId="0" applyNumberFormat="1" applyAlignment="1">
      <alignment horizontal="center"/>
    </xf>
    <xf numFmtId="0" fontId="5" fillId="11" borderId="0" xfId="0" applyFont="1" applyFill="1"/>
    <xf numFmtId="0" fontId="5" fillId="11" borderId="0" xfId="0" applyFont="1" applyFill="1" applyAlignment="1">
      <alignment horizontal="center"/>
    </xf>
    <xf numFmtId="1" fontId="0" fillId="0" borderId="0" xfId="0" applyNumberFormat="1" applyAlignment="1">
      <alignment horizontal="center"/>
    </xf>
    <xf numFmtId="1" fontId="0" fillId="11" borderId="0" xfId="0" applyNumberFormat="1" applyFill="1" applyAlignment="1">
      <alignment horizontal="center"/>
    </xf>
    <xf numFmtId="0" fontId="0" fillId="11" borderId="0" xfId="0" applyFill="1"/>
    <xf numFmtId="9" fontId="0" fillId="0" borderId="0" xfId="0" applyNumberFormat="1" applyFill="1"/>
    <xf numFmtId="0" fontId="0" fillId="13" borderId="0" xfId="0" applyFill="1"/>
    <xf numFmtId="0" fontId="12" fillId="14" borderId="0" xfId="0" applyFont="1" applyFill="1" applyAlignment="1">
      <alignment vertical="top" wrapText="1"/>
    </xf>
    <xf numFmtId="0" fontId="13" fillId="14" borderId="0" xfId="0" applyFont="1" applyFill="1" applyAlignment="1">
      <alignment vertical="top" wrapText="1"/>
    </xf>
    <xf numFmtId="0" fontId="0" fillId="0" borderId="0" xfId="0" applyAlignment="1">
      <alignment vertical="top" wrapText="1"/>
    </xf>
    <xf numFmtId="0" fontId="12" fillId="0" borderId="0" xfId="0" applyFont="1" applyFill="1" applyAlignment="1">
      <alignment vertical="top" wrapText="1"/>
    </xf>
    <xf numFmtId="0" fontId="13" fillId="0" borderId="0" xfId="0" applyFont="1" applyFill="1" applyAlignment="1">
      <alignment vertical="top" wrapText="1"/>
    </xf>
    <xf numFmtId="0" fontId="0" fillId="0" borderId="0" xfId="0" applyFill="1" applyAlignment="1">
      <alignment vertical="top" wrapText="1"/>
    </xf>
    <xf numFmtId="0" fontId="14" fillId="11" borderId="0" xfId="0" applyFont="1" applyFill="1" applyAlignment="1">
      <alignment vertical="top" wrapText="1"/>
    </xf>
    <xf numFmtId="0" fontId="0" fillId="0" borderId="0" xfId="0" applyFont="1" applyFill="1" applyAlignment="1">
      <alignment vertical="top" wrapText="1"/>
    </xf>
    <xf numFmtId="0" fontId="0" fillId="15" borderId="0" xfId="0" applyFill="1"/>
    <xf numFmtId="0" fontId="0" fillId="13" borderId="0" xfId="0" applyFill="1" applyAlignment="1">
      <alignment wrapText="1"/>
    </xf>
    <xf numFmtId="9" fontId="8" fillId="8" borderId="28" xfId="0" applyNumberFormat="1" applyFont="1" applyFill="1" applyBorder="1" applyAlignment="1">
      <alignment horizontal="center" vertical="center" wrapText="1"/>
    </xf>
    <xf numFmtId="0" fontId="0" fillId="11" borderId="0" xfId="0" applyFont="1" applyFill="1"/>
    <xf numFmtId="9" fontId="9" fillId="16" borderId="28" xfId="0" applyNumberFormat="1" applyFont="1" applyFill="1" applyBorder="1" applyAlignment="1">
      <alignment horizontal="center" vertical="center" wrapText="1"/>
    </xf>
    <xf numFmtId="9" fontId="0" fillId="0" borderId="0" xfId="0" applyNumberFormat="1"/>
    <xf numFmtId="9" fontId="0" fillId="11" borderId="0" xfId="0" applyNumberFormat="1" applyFill="1"/>
    <xf numFmtId="0" fontId="14" fillId="0" borderId="0" xfId="0" applyFont="1" applyFill="1" applyAlignment="1">
      <alignment vertical="top" wrapText="1"/>
    </xf>
    <xf numFmtId="0" fontId="0" fillId="0" borderId="36" xfId="0" applyBorder="1"/>
    <xf numFmtId="0" fontId="0" fillId="0" borderId="37" xfId="0" applyBorder="1"/>
    <xf numFmtId="0" fontId="0" fillId="0" borderId="38" xfId="0" applyBorder="1"/>
    <xf numFmtId="0" fontId="15" fillId="17" borderId="39" xfId="0" applyFont="1" applyFill="1" applyBorder="1" applyAlignment="1">
      <alignment horizontal="center" vertical="center" wrapText="1" readingOrder="1"/>
    </xf>
    <xf numFmtId="0" fontId="0" fillId="0" borderId="42" xfId="0" applyBorder="1"/>
    <xf numFmtId="0" fontId="0" fillId="0" borderId="38" xfId="0" applyFill="1" applyBorder="1"/>
    <xf numFmtId="0" fontId="15" fillId="0" borderId="36" xfId="0" applyFont="1" applyFill="1" applyBorder="1" applyAlignment="1">
      <alignment horizontal="center" vertical="center" wrapText="1" readingOrder="1"/>
    </xf>
    <xf numFmtId="0" fontId="15" fillId="0" borderId="42" xfId="0" applyFont="1" applyFill="1" applyBorder="1" applyAlignment="1">
      <alignment horizontal="center" vertical="center" wrapText="1" readingOrder="1"/>
    </xf>
    <xf numFmtId="0" fontId="0" fillId="0" borderId="42" xfId="0" applyFill="1" applyBorder="1"/>
    <xf numFmtId="0" fontId="0" fillId="0" borderId="36" xfId="0" applyFill="1" applyBorder="1"/>
    <xf numFmtId="164" fontId="16" fillId="0" borderId="36" xfId="0" applyNumberFormat="1" applyFont="1" applyBorder="1" applyAlignment="1">
      <alignment horizontal="center" vertical="center"/>
    </xf>
    <xf numFmtId="164" fontId="16" fillId="0" borderId="42" xfId="0" applyNumberFormat="1" applyFont="1" applyBorder="1" applyAlignment="1">
      <alignment horizontal="center" vertical="center"/>
    </xf>
    <xf numFmtId="164" fontId="16" fillId="0" borderId="36" xfId="0" applyNumberFormat="1" applyFont="1" applyBorder="1" applyAlignment="1">
      <alignment horizontal="center"/>
    </xf>
    <xf numFmtId="164" fontId="16" fillId="0" borderId="42" xfId="0" applyNumberFormat="1" applyFont="1" applyBorder="1" applyAlignment="1">
      <alignment horizontal="center"/>
    </xf>
    <xf numFmtId="164" fontId="16" fillId="0" borderId="36" xfId="0" applyNumberFormat="1" applyFont="1" applyFill="1" applyBorder="1" applyAlignment="1">
      <alignment horizontal="center" vertical="center"/>
    </xf>
    <xf numFmtId="164" fontId="16" fillId="0" borderId="42" xfId="0" applyNumberFormat="1" applyFont="1" applyFill="1" applyBorder="1" applyAlignment="1">
      <alignment horizontal="center" vertical="center"/>
    </xf>
    <xf numFmtId="164" fontId="16" fillId="0" borderId="36" xfId="0" applyNumberFormat="1" applyFont="1" applyFill="1" applyBorder="1" applyAlignment="1">
      <alignment horizontal="center"/>
    </xf>
    <xf numFmtId="164" fontId="16" fillId="0" borderId="42" xfId="0" applyNumberFormat="1" applyFont="1" applyFill="1" applyBorder="1" applyAlignment="1">
      <alignment horizontal="center"/>
    </xf>
    <xf numFmtId="164" fontId="16" fillId="0" borderId="40" xfId="0" applyNumberFormat="1" applyFont="1" applyFill="1" applyBorder="1" applyAlignment="1">
      <alignment horizontal="center" vertical="center"/>
    </xf>
    <xf numFmtId="164" fontId="16" fillId="0" borderId="39" xfId="0" applyNumberFormat="1" applyFont="1" applyFill="1" applyBorder="1" applyAlignment="1">
      <alignment horizontal="center" vertical="center"/>
    </xf>
    <xf numFmtId="164" fontId="16" fillId="0" borderId="40" xfId="0" applyNumberFormat="1" applyFont="1" applyFill="1" applyBorder="1" applyAlignment="1">
      <alignment horizontal="center"/>
    </xf>
    <xf numFmtId="164" fontId="16" fillId="0" borderId="39" xfId="0" applyNumberFormat="1" applyFont="1" applyFill="1" applyBorder="1" applyAlignment="1">
      <alignment horizontal="center"/>
    </xf>
    <xf numFmtId="0" fontId="0" fillId="0" borderId="41" xfId="0" applyFill="1" applyBorder="1"/>
    <xf numFmtId="164" fontId="16" fillId="0" borderId="40" xfId="0" applyNumberFormat="1" applyFont="1" applyBorder="1" applyAlignment="1">
      <alignment horizontal="center" vertical="center"/>
    </xf>
    <xf numFmtId="164" fontId="16" fillId="0" borderId="39" xfId="0" applyNumberFormat="1" applyFont="1" applyBorder="1" applyAlignment="1">
      <alignment horizontal="center" vertical="center"/>
    </xf>
    <xf numFmtId="164" fontId="16" fillId="0" borderId="40" xfId="0" applyNumberFormat="1" applyFont="1" applyBorder="1" applyAlignment="1">
      <alignment horizontal="center"/>
    </xf>
    <xf numFmtId="164" fontId="16" fillId="0" borderId="39" xfId="0" applyNumberFormat="1" applyFont="1" applyBorder="1" applyAlignment="1">
      <alignment horizontal="center"/>
    </xf>
    <xf numFmtId="0" fontId="0" fillId="0" borderId="41" xfId="0" applyBorder="1"/>
    <xf numFmtId="164" fontId="16" fillId="0" borderId="37" xfId="0" applyNumberFormat="1" applyFont="1" applyBorder="1" applyAlignment="1">
      <alignment horizontal="center"/>
    </xf>
    <xf numFmtId="164" fontId="16" fillId="0" borderId="45" xfId="0" applyNumberFormat="1" applyFont="1" applyBorder="1" applyAlignment="1">
      <alignment horizontal="center"/>
    </xf>
    <xf numFmtId="0" fontId="0" fillId="0" borderId="46" xfId="0" applyBorder="1"/>
    <xf numFmtId="0" fontId="0" fillId="0" borderId="43" xfId="0" applyBorder="1"/>
    <xf numFmtId="164" fontId="17" fillId="18" borderId="49" xfId="0" applyNumberFormat="1" applyFont="1" applyFill="1" applyBorder="1" applyAlignment="1">
      <alignment horizontal="center"/>
    </xf>
    <xf numFmtId="164" fontId="17" fillId="18" borderId="50" xfId="0" applyNumberFormat="1" applyFont="1" applyFill="1" applyBorder="1" applyAlignment="1">
      <alignment horizontal="center"/>
    </xf>
    <xf numFmtId="164" fontId="17" fillId="18" borderId="51" xfId="0" applyNumberFormat="1" applyFont="1" applyFill="1" applyBorder="1" applyAlignment="1">
      <alignment horizontal="center"/>
    </xf>
    <xf numFmtId="164" fontId="17" fillId="18" borderId="48" xfId="0" applyNumberFormat="1" applyFont="1" applyFill="1" applyBorder="1" applyAlignment="1">
      <alignment horizontal="center"/>
    </xf>
    <xf numFmtId="0" fontId="0" fillId="18" borderId="52" xfId="0" applyFill="1" applyBorder="1"/>
    <xf numFmtId="164" fontId="17" fillId="18" borderId="55" xfId="0" applyNumberFormat="1" applyFont="1" applyFill="1" applyBorder="1" applyAlignment="1">
      <alignment horizontal="center" vertical="center"/>
    </xf>
    <xf numFmtId="164" fontId="17" fillId="18" borderId="54" xfId="0" applyNumberFormat="1" applyFont="1" applyFill="1" applyBorder="1" applyAlignment="1">
      <alignment horizontal="center" vertical="center"/>
    </xf>
    <xf numFmtId="0" fontId="0" fillId="18" borderId="56" xfId="0" applyFill="1" applyBorder="1"/>
    <xf numFmtId="0" fontId="5" fillId="18" borderId="58" xfId="0" applyFont="1" applyFill="1" applyBorder="1"/>
    <xf numFmtId="0" fontId="5" fillId="18" borderId="59" xfId="0" applyFont="1" applyFill="1" applyBorder="1"/>
    <xf numFmtId="0" fontId="5" fillId="18" borderId="60" xfId="0" applyFont="1" applyFill="1" applyBorder="1"/>
    <xf numFmtId="0" fontId="5" fillId="18" borderId="61" xfId="0" applyFont="1" applyFill="1" applyBorder="1"/>
    <xf numFmtId="0" fontId="0" fillId="18" borderId="62" xfId="0" applyFill="1" applyBorder="1"/>
    <xf numFmtId="0" fontId="0" fillId="0" borderId="40" xfId="0" applyBorder="1"/>
    <xf numFmtId="0" fontId="0" fillId="0" borderId="63" xfId="0" applyBorder="1"/>
    <xf numFmtId="0" fontId="0" fillId="0" borderId="39" xfId="0" applyBorder="1"/>
    <xf numFmtId="0" fontId="0" fillId="0" borderId="64" xfId="0" applyBorder="1" applyAlignment="1">
      <alignment wrapText="1"/>
    </xf>
    <xf numFmtId="0" fontId="0" fillId="0" borderId="36" xfId="0" applyFill="1" applyBorder="1" applyAlignment="1">
      <alignment wrapText="1"/>
    </xf>
    <xf numFmtId="0" fontId="18" fillId="19" borderId="1" xfId="0" applyFont="1" applyFill="1" applyBorder="1" applyAlignment="1">
      <alignment horizontal="center" vertical="center" wrapText="1"/>
    </xf>
    <xf numFmtId="0" fontId="18" fillId="0" borderId="65"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36" xfId="0" applyFill="1" applyBorder="1" applyAlignment="1">
      <alignment horizontal="center" vertical="center" wrapText="1"/>
    </xf>
    <xf numFmtId="0" fontId="16" fillId="0" borderId="1" xfId="0" applyFont="1" applyBorder="1" applyAlignment="1">
      <alignment horizontal="center" vertical="center" wrapText="1"/>
    </xf>
    <xf numFmtId="0" fontId="16" fillId="0" borderId="65" xfId="0" applyFont="1" applyFill="1" applyBorder="1" applyAlignment="1">
      <alignment horizontal="center" vertical="center" wrapText="1"/>
    </xf>
    <xf numFmtId="0" fontId="16" fillId="0" borderId="44" xfId="0" applyFont="1" applyBorder="1" applyAlignment="1">
      <alignment horizontal="center" vertical="center" wrapText="1"/>
    </xf>
    <xf numFmtId="0" fontId="16" fillId="0" borderId="36" xfId="0" applyFont="1" applyFill="1" applyBorder="1" applyAlignment="1">
      <alignment horizontal="center" vertical="center" wrapText="1"/>
    </xf>
    <xf numFmtId="0" fontId="16" fillId="0" borderId="40" xfId="0" applyFont="1" applyBorder="1" applyAlignment="1">
      <alignment horizontal="center" vertical="center" wrapText="1"/>
    </xf>
    <xf numFmtId="0" fontId="16" fillId="0" borderId="42" xfId="0" applyFont="1" applyFill="1" applyBorder="1" applyAlignment="1">
      <alignment horizontal="center" vertical="center" wrapText="1"/>
    </xf>
    <xf numFmtId="0" fontId="0" fillId="0" borderId="36" xfId="0" applyBorder="1" applyAlignment="1">
      <alignment horizontal="center" vertical="center" wrapText="1"/>
    </xf>
    <xf numFmtId="0" fontId="16" fillId="0" borderId="36" xfId="0" applyFont="1" applyBorder="1" applyAlignment="1">
      <alignment horizontal="center" vertical="center" wrapText="1"/>
    </xf>
    <xf numFmtId="0" fontId="16" fillId="0" borderId="43" xfId="0" applyFont="1" applyFill="1" applyBorder="1" applyAlignment="1">
      <alignment horizontal="center" vertical="center" wrapText="1"/>
    </xf>
    <xf numFmtId="0" fontId="0" fillId="0" borderId="43" xfId="0" applyFill="1" applyBorder="1" applyAlignment="1">
      <alignment horizontal="center" vertical="center" wrapText="1"/>
    </xf>
    <xf numFmtId="0" fontId="0" fillId="0" borderId="36" xfId="0" applyBorder="1" applyAlignment="1">
      <alignment wrapText="1"/>
    </xf>
    <xf numFmtId="0" fontId="0" fillId="0" borderId="40" xfId="0" applyBorder="1" applyAlignment="1">
      <alignment wrapText="1"/>
    </xf>
    <xf numFmtId="0" fontId="0" fillId="20" borderId="0" xfId="0" applyFill="1"/>
    <xf numFmtId="0" fontId="0" fillId="23" borderId="64" xfId="0" applyFill="1" applyBorder="1" applyAlignment="1">
      <alignment wrapText="1"/>
    </xf>
    <xf numFmtId="10" fontId="0" fillId="0" borderId="64" xfId="0" applyNumberFormat="1" applyBorder="1" applyAlignment="1">
      <alignment wrapText="1"/>
    </xf>
    <xf numFmtId="0" fontId="0" fillId="22" borderId="64" xfId="0" applyFill="1" applyBorder="1" applyAlignment="1">
      <alignment wrapText="1"/>
    </xf>
    <xf numFmtId="0" fontId="0" fillId="21" borderId="64" xfId="0" applyFill="1" applyBorder="1" applyAlignment="1">
      <alignment wrapText="1"/>
    </xf>
    <xf numFmtId="0" fontId="0" fillId="0" borderId="0" xfId="0" applyBorder="1"/>
    <xf numFmtId="0" fontId="0" fillId="0" borderId="0" xfId="0" applyFill="1" applyBorder="1"/>
    <xf numFmtId="0" fontId="12" fillId="17" borderId="66" xfId="0" applyFont="1" applyFill="1" applyBorder="1" applyAlignment="1">
      <alignment horizontal="center" wrapText="1"/>
    </xf>
    <xf numFmtId="0" fontId="12" fillId="17" borderId="67" xfId="0" applyFont="1" applyFill="1" applyBorder="1" applyAlignment="1">
      <alignment horizontal="center" wrapText="1"/>
    </xf>
    <xf numFmtId="0" fontId="12" fillId="17" borderId="68" xfId="0" applyFont="1" applyFill="1" applyBorder="1" applyAlignment="1">
      <alignment horizontal="center" wrapText="1"/>
    </xf>
    <xf numFmtId="0" fontId="12" fillId="17" borderId="69" xfId="0" applyFont="1" applyFill="1" applyBorder="1" applyAlignment="1">
      <alignment horizontal="center" wrapText="1"/>
    </xf>
    <xf numFmtId="9" fontId="0" fillId="0" borderId="71" xfId="0" applyNumberFormat="1" applyFill="1" applyBorder="1" applyAlignment="1">
      <alignment horizontal="center"/>
    </xf>
    <xf numFmtId="9" fontId="0" fillId="0" borderId="72" xfId="0" applyNumberFormat="1" applyFill="1" applyBorder="1" applyAlignment="1">
      <alignment horizontal="center"/>
    </xf>
    <xf numFmtId="9" fontId="0" fillId="12" borderId="71" xfId="0" applyNumberFormat="1" applyFill="1" applyBorder="1" applyAlignment="1">
      <alignment horizontal="center"/>
    </xf>
    <xf numFmtId="9" fontId="0" fillId="12" borderId="73" xfId="0" applyNumberFormat="1" applyFill="1" applyBorder="1" applyAlignment="1">
      <alignment horizontal="center"/>
    </xf>
    <xf numFmtId="9" fontId="0" fillId="0" borderId="75" xfId="0" applyNumberFormat="1" applyFill="1" applyBorder="1" applyAlignment="1">
      <alignment horizontal="center"/>
    </xf>
    <xf numFmtId="9" fontId="0" fillId="0" borderId="76" xfId="0" applyNumberFormat="1" applyFill="1" applyBorder="1" applyAlignment="1">
      <alignment horizontal="center"/>
    </xf>
    <xf numFmtId="9" fontId="0" fillId="12" borderId="75" xfId="0" applyNumberFormat="1" applyFill="1" applyBorder="1" applyAlignment="1">
      <alignment horizontal="center"/>
    </xf>
    <xf numFmtId="9" fontId="0" fillId="12" borderId="77" xfId="0" applyNumberFormat="1" applyFill="1" applyBorder="1" applyAlignment="1">
      <alignment horizontal="center"/>
    </xf>
    <xf numFmtId="0" fontId="12" fillId="17" borderId="78" xfId="0" applyFont="1" applyFill="1" applyBorder="1"/>
    <xf numFmtId="9" fontId="0" fillId="0" borderId="79" xfId="0" applyNumberFormat="1" applyFill="1" applyBorder="1" applyAlignment="1">
      <alignment horizontal="center"/>
    </xf>
    <xf numFmtId="9" fontId="0" fillId="0" borderId="80" xfId="0" applyNumberFormat="1" applyFill="1" applyBorder="1" applyAlignment="1">
      <alignment horizontal="center"/>
    </xf>
    <xf numFmtId="9" fontId="0" fillId="12" borderId="79" xfId="0" applyNumberFormat="1" applyFill="1" applyBorder="1" applyAlignment="1">
      <alignment horizontal="center"/>
    </xf>
    <xf numFmtId="9" fontId="0" fillId="12" borderId="81" xfId="0" applyNumberFormat="1" applyFill="1" applyBorder="1" applyAlignment="1">
      <alignment horizontal="center"/>
    </xf>
    <xf numFmtId="0" fontId="0" fillId="24" borderId="0" xfId="0" applyFill="1"/>
    <xf numFmtId="0" fontId="19" fillId="21" borderId="0" xfId="0" applyFont="1" applyFill="1"/>
    <xf numFmtId="0" fontId="5" fillId="0" borderId="70" xfId="0" applyFont="1" applyFill="1" applyBorder="1"/>
    <xf numFmtId="0" fontId="5" fillId="0" borderId="74" xfId="0" applyFont="1" applyFill="1" applyBorder="1"/>
    <xf numFmtId="0" fontId="1" fillId="3" borderId="0" xfId="0" applyFont="1" applyFill="1" applyBorder="1" applyAlignment="1" applyProtection="1">
      <alignment horizontal="center" vertical="center" wrapText="1"/>
    </xf>
    <xf numFmtId="9" fontId="0" fillId="11" borderId="0" xfId="0" applyNumberFormat="1" applyFill="1" applyProtection="1">
      <protection locked="0"/>
    </xf>
    <xf numFmtId="0" fontId="2" fillId="25" borderId="8" xfId="0" applyFont="1" applyFill="1" applyBorder="1" applyAlignment="1" applyProtection="1">
      <alignment vertical="center" wrapText="1"/>
    </xf>
    <xf numFmtId="0" fontId="2" fillId="26" borderId="8" xfId="0" applyFont="1" applyFill="1" applyBorder="1" applyAlignment="1" applyProtection="1">
      <alignment vertical="center" wrapText="1"/>
    </xf>
    <xf numFmtId="0" fontId="2" fillId="25" borderId="10" xfId="0" applyFont="1" applyFill="1" applyBorder="1" applyAlignment="1" applyProtection="1">
      <alignment vertical="center" wrapText="1"/>
    </xf>
    <xf numFmtId="0" fontId="2" fillId="26" borderId="10" xfId="0" applyFont="1" applyFill="1" applyBorder="1" applyAlignment="1" applyProtection="1">
      <alignment vertical="center" wrapText="1"/>
    </xf>
    <xf numFmtId="0" fontId="2" fillId="26" borderId="11" xfId="0" applyFont="1" applyFill="1" applyBorder="1" applyAlignment="1" applyProtection="1">
      <alignment vertical="center" wrapText="1"/>
    </xf>
    <xf numFmtId="0" fontId="2" fillId="25" borderId="11" xfId="0" applyFont="1" applyFill="1" applyBorder="1" applyAlignment="1" applyProtection="1">
      <alignment vertical="center" wrapText="1"/>
    </xf>
    <xf numFmtId="0" fontId="20" fillId="26" borderId="11" xfId="0" applyFont="1" applyFill="1" applyBorder="1" applyAlignment="1" applyProtection="1">
      <alignment vertical="center" wrapText="1"/>
    </xf>
    <xf numFmtId="0" fontId="20" fillId="26" borderId="10" xfId="0" applyFont="1" applyFill="1" applyBorder="1" applyAlignment="1" applyProtection="1">
      <alignment vertical="top" wrapText="1"/>
    </xf>
    <xf numFmtId="0" fontId="20" fillId="26" borderId="11" xfId="0" applyFont="1" applyFill="1" applyBorder="1" applyAlignment="1" applyProtection="1">
      <alignment vertical="top" wrapText="1"/>
    </xf>
    <xf numFmtId="0" fontId="9" fillId="26" borderId="8" xfId="0" applyFont="1" applyFill="1" applyBorder="1" applyAlignment="1" applyProtection="1">
      <alignment vertical="top" wrapText="1"/>
    </xf>
    <xf numFmtId="0" fontId="2" fillId="26" borderId="1" xfId="0" applyFont="1" applyFill="1" applyBorder="1" applyAlignment="1" applyProtection="1">
      <alignment vertical="center" wrapText="1"/>
    </xf>
    <xf numFmtId="0" fontId="9" fillId="0" borderId="6" xfId="0" applyFont="1" applyFill="1" applyBorder="1" applyAlignment="1" applyProtection="1">
      <alignment horizontal="center"/>
      <protection locked="0"/>
    </xf>
    <xf numFmtId="0" fontId="0" fillId="0" borderId="0" xfId="0" applyProtection="1">
      <protection locked="0"/>
    </xf>
    <xf numFmtId="0" fontId="21" fillId="0" borderId="0" xfId="0" applyFont="1" applyAlignment="1">
      <alignment vertical="top"/>
    </xf>
    <xf numFmtId="0" fontId="0" fillId="0" borderId="0" xfId="0" applyAlignment="1">
      <alignment vertical="top"/>
    </xf>
    <xf numFmtId="0" fontId="5" fillId="27" borderId="0" xfId="0" applyFont="1" applyFill="1" applyAlignment="1">
      <alignment vertical="top"/>
    </xf>
    <xf numFmtId="0" fontId="5" fillId="28" borderId="0" xfId="0" applyFont="1" applyFill="1" applyAlignment="1">
      <alignment vertical="top"/>
    </xf>
    <xf numFmtId="0" fontId="22" fillId="0" borderId="0" xfId="1" applyFont="1"/>
    <xf numFmtId="0" fontId="3" fillId="0" borderId="0" xfId="1" applyFont="1" applyAlignment="1"/>
    <xf numFmtId="0" fontId="23" fillId="29" borderId="0" xfId="1" applyFont="1" applyFill="1" applyBorder="1"/>
    <xf numFmtId="0" fontId="22" fillId="29" borderId="0" xfId="1" applyFont="1" applyFill="1" applyBorder="1"/>
    <xf numFmtId="0" fontId="23" fillId="30" borderId="0" xfId="1" applyFont="1" applyFill="1" applyBorder="1"/>
    <xf numFmtId="0" fontId="22" fillId="30" borderId="0" xfId="1" applyFont="1" applyFill="1" applyBorder="1"/>
    <xf numFmtId="0" fontId="22" fillId="0" borderId="0" xfId="1" applyFont="1" applyAlignment="1">
      <alignment horizontal="left"/>
    </xf>
    <xf numFmtId="0" fontId="22" fillId="0" borderId="0" xfId="1" applyFont="1" applyAlignment="1">
      <alignment horizontal="left" wrapText="1"/>
    </xf>
    <xf numFmtId="0" fontId="24" fillId="0" borderId="0" xfId="4" applyAlignment="1">
      <alignment wrapText="1"/>
    </xf>
    <xf numFmtId="0" fontId="22" fillId="0" borderId="0" xfId="1" applyFont="1" applyAlignment="1">
      <alignment horizontal="left" wrapText="1"/>
    </xf>
    <xf numFmtId="0" fontId="22" fillId="0" borderId="0" xfId="1" applyFont="1" applyAlignment="1">
      <alignment horizontal="left"/>
    </xf>
    <xf numFmtId="0" fontId="3" fillId="0" borderId="0" xfId="1" applyFont="1" applyAlignment="1"/>
    <xf numFmtId="0" fontId="0" fillId="0" borderId="0" xfId="0" applyAlignment="1">
      <alignment vertical="top" wrapText="1"/>
    </xf>
    <xf numFmtId="0" fontId="5" fillId="0" borderId="0" xfId="0" applyFont="1" applyAlignment="1">
      <alignment vertical="top" wrapText="1"/>
    </xf>
    <xf numFmtId="0" fontId="15" fillId="13" borderId="42" xfId="0" applyFont="1" applyFill="1" applyBorder="1" applyAlignment="1">
      <alignment horizontal="center" vertical="center" wrapText="1" readingOrder="1"/>
    </xf>
    <xf numFmtId="0" fontId="15" fillId="13" borderId="45" xfId="0" applyFont="1" applyFill="1" applyBorder="1" applyAlignment="1">
      <alignment horizontal="center" vertical="center" wrapText="1" readingOrder="1"/>
    </xf>
    <xf numFmtId="164" fontId="17" fillId="18" borderId="47" xfId="0" applyNumberFormat="1" applyFont="1" applyFill="1" applyBorder="1" applyAlignment="1">
      <alignment horizontal="center" vertical="center"/>
    </xf>
    <xf numFmtId="164" fontId="17" fillId="18" borderId="53" xfId="0" applyNumberFormat="1" applyFont="1" applyFill="1" applyBorder="1" applyAlignment="1">
      <alignment horizontal="center" vertical="center"/>
    </xf>
    <xf numFmtId="164" fontId="17" fillId="18" borderId="57" xfId="0" applyNumberFormat="1" applyFont="1" applyFill="1" applyBorder="1" applyAlignment="1">
      <alignment horizontal="center" vertical="center"/>
    </xf>
    <xf numFmtId="0" fontId="15" fillId="17" borderId="40" xfId="0" applyFont="1" applyFill="1" applyBorder="1" applyAlignment="1">
      <alignment horizontal="center" vertical="center" wrapText="1" readingOrder="1"/>
    </xf>
    <xf numFmtId="0" fontId="15" fillId="17" borderId="41" xfId="0" applyFont="1" applyFill="1" applyBorder="1" applyAlignment="1">
      <alignment horizontal="center" vertical="center" wrapText="1" readingOrder="1"/>
    </xf>
    <xf numFmtId="0" fontId="8" fillId="0" borderId="6" xfId="0" applyFont="1" applyFill="1" applyBorder="1" applyAlignment="1">
      <alignment horizontal="center" vertical="center" wrapText="1" readingOrder="1"/>
    </xf>
    <xf numFmtId="0" fontId="8" fillId="0" borderId="28" xfId="0" applyFont="1" applyFill="1" applyBorder="1" applyAlignment="1">
      <alignment horizontal="center" vertical="center" wrapText="1" readingOrder="1"/>
    </xf>
    <xf numFmtId="0" fontId="8" fillId="8" borderId="28"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30" xfId="0" applyFont="1" applyFill="1" applyBorder="1" applyAlignment="1">
      <alignment horizontal="center" vertical="center" wrapText="1"/>
    </xf>
    <xf numFmtId="0" fontId="8" fillId="0" borderId="29" xfId="0" applyFont="1" applyFill="1" applyBorder="1" applyAlignment="1">
      <alignment horizontal="center" vertical="center" wrapText="1" readingOrder="1"/>
    </xf>
    <xf numFmtId="0" fontId="8" fillId="0" borderId="30" xfId="0" applyFont="1" applyFill="1" applyBorder="1" applyAlignment="1">
      <alignment horizontal="center" vertical="center" wrapText="1" readingOrder="1"/>
    </xf>
    <xf numFmtId="0" fontId="1" fillId="3" borderId="0"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8" fillId="8" borderId="31" xfId="0" applyFont="1" applyFill="1" applyBorder="1" applyAlignment="1">
      <alignment horizontal="left" vertical="center" wrapText="1"/>
    </xf>
    <xf numFmtId="0" fontId="8" fillId="8" borderId="28" xfId="0" applyFont="1" applyFill="1" applyBorder="1" applyAlignment="1">
      <alignment horizontal="left" vertical="center" wrapText="1"/>
    </xf>
    <xf numFmtId="0" fontId="8" fillId="8" borderId="29" xfId="0" applyFont="1" applyFill="1" applyBorder="1" applyAlignment="1">
      <alignment horizontal="left" vertical="center" wrapText="1"/>
    </xf>
    <xf numFmtId="0" fontId="8" fillId="8" borderId="30" xfId="0" applyFont="1" applyFill="1" applyBorder="1" applyAlignment="1">
      <alignment horizontal="left" vertical="center" wrapText="1"/>
    </xf>
    <xf numFmtId="0" fontId="8" fillId="0" borderId="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8" borderId="32" xfId="0" applyFont="1" applyFill="1" applyBorder="1" applyAlignment="1">
      <alignment horizontal="left" vertical="center" wrapText="1"/>
    </xf>
    <xf numFmtId="0" fontId="8" fillId="8" borderId="33" xfId="0" applyFont="1" applyFill="1" applyBorder="1" applyAlignment="1">
      <alignment horizontal="left" vertical="center" wrapText="1"/>
    </xf>
    <xf numFmtId="0" fontId="8" fillId="8" borderId="34" xfId="0" applyFont="1" applyFill="1" applyBorder="1" applyAlignment="1">
      <alignment horizontal="left" vertical="center" wrapText="1"/>
    </xf>
    <xf numFmtId="0" fontId="2" fillId="9" borderId="21" xfId="0" applyFont="1" applyFill="1" applyBorder="1" applyAlignment="1">
      <alignment horizontal="left" vertical="top" wrapText="1"/>
    </xf>
    <xf numFmtId="0" fontId="2" fillId="9" borderId="16" xfId="0" applyFont="1" applyFill="1" applyBorder="1" applyAlignment="1">
      <alignment horizontal="left" vertical="top" wrapText="1"/>
    </xf>
    <xf numFmtId="0" fontId="2" fillId="9" borderId="20" xfId="0" applyFont="1" applyFill="1" applyBorder="1" applyAlignment="1">
      <alignment horizontal="left" vertical="top" wrapText="1"/>
    </xf>
    <xf numFmtId="0" fontId="8" fillId="0" borderId="19" xfId="0" applyFont="1" applyFill="1" applyBorder="1" applyAlignment="1">
      <alignment horizontal="left" vertical="top" wrapText="1" readingOrder="1"/>
    </xf>
    <xf numFmtId="0" fontId="8" fillId="0" borderId="17" xfId="0" applyFont="1" applyFill="1" applyBorder="1" applyAlignment="1">
      <alignment horizontal="left" vertical="top" wrapText="1" readingOrder="1"/>
    </xf>
    <xf numFmtId="0" fontId="8" fillId="0" borderId="18" xfId="0" applyFont="1" applyFill="1" applyBorder="1" applyAlignment="1">
      <alignment horizontal="left" vertical="top" wrapText="1" readingOrder="1"/>
    </xf>
    <xf numFmtId="0" fontId="2" fillId="9" borderId="13" xfId="0" applyFont="1" applyFill="1" applyBorder="1" applyAlignment="1">
      <alignment horizontal="left" vertical="top" wrapText="1"/>
    </xf>
    <xf numFmtId="0" fontId="8" fillId="0" borderId="14" xfId="0" applyFont="1" applyFill="1" applyBorder="1" applyAlignment="1">
      <alignment horizontal="left" vertical="top" wrapText="1" readingOrder="1"/>
    </xf>
    <xf numFmtId="0" fontId="8" fillId="9" borderId="21" xfId="0" applyFont="1" applyFill="1" applyBorder="1" applyAlignment="1">
      <alignment horizontal="left" vertical="top" wrapText="1"/>
    </xf>
    <xf numFmtId="0" fontId="8" fillId="9" borderId="16" xfId="0" applyFont="1" applyFill="1" applyBorder="1" applyAlignment="1">
      <alignment horizontal="left" vertical="top" wrapText="1"/>
    </xf>
    <xf numFmtId="0" fontId="8" fillId="9" borderId="20" xfId="0"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17" xfId="0" applyFont="1" applyFill="1" applyBorder="1" applyAlignment="1">
      <alignment horizontal="left" vertical="top" wrapText="1"/>
    </xf>
    <xf numFmtId="0" fontId="8" fillId="0" borderId="18" xfId="0" applyFont="1" applyFill="1" applyBorder="1" applyAlignment="1">
      <alignment horizontal="left" vertical="top" wrapText="1"/>
    </xf>
    <xf numFmtId="0" fontId="8" fillId="9" borderId="22" xfId="0" applyFont="1" applyFill="1" applyBorder="1" applyAlignment="1">
      <alignment horizontal="left" vertical="top" wrapText="1"/>
    </xf>
    <xf numFmtId="0" fontId="8" fillId="0" borderId="23" xfId="0" applyFont="1" applyFill="1" applyBorder="1" applyAlignment="1">
      <alignment horizontal="left" vertical="top" wrapText="1"/>
    </xf>
  </cellXfs>
  <cellStyles count="5">
    <cellStyle name="Hyperlink" xfId="4" builtinId="8"/>
    <cellStyle name="Normal" xfId="0" builtinId="0"/>
    <cellStyle name="Normal 2" xfId="1"/>
    <cellStyle name="Normal 2 2" xfId="2"/>
    <cellStyle name="Percent" xfId="3" builtinId="5"/>
  </cellStyles>
  <dxfs count="48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font>
      <fill>
        <patternFill>
          <bgColor rgb="FFFF0000"/>
        </patternFill>
      </fill>
    </dxf>
    <dxf>
      <fill>
        <patternFill>
          <bgColor rgb="FFFFC000"/>
        </patternFill>
      </fill>
    </dxf>
    <dxf>
      <fill>
        <patternFill>
          <bgColor rgb="FF92D050"/>
        </patternFill>
      </fill>
    </dxf>
    <dxf>
      <font>
        <color theme="0"/>
      </font>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ill>
        <patternFill>
          <bgColor rgb="FFFF0000"/>
        </patternFill>
      </fill>
    </dxf>
    <dxf>
      <fill>
        <patternFill>
          <bgColor rgb="FFFFC000"/>
        </patternFill>
      </fill>
    </dxf>
    <dxf>
      <fill>
        <patternFill>
          <bgColor rgb="FF92D050"/>
        </patternFill>
      </fill>
    </dxf>
    <dxf>
      <fill>
        <patternFill>
          <bgColor theme="4"/>
        </patternFill>
      </fill>
    </dxf>
    <dxf>
      <font>
        <b/>
        <i val="0"/>
        <color theme="0"/>
      </font>
      <fill>
        <patternFill>
          <bgColor theme="5"/>
        </patternFill>
      </fill>
    </dxf>
    <dxf>
      <font>
        <b/>
        <i val="0"/>
        <color theme="0"/>
      </font>
      <fill>
        <patternFill>
          <bgColor rgb="FFFF0000"/>
        </patternFill>
      </fill>
    </dxf>
    <dxf>
      <font>
        <b/>
        <i val="0"/>
        <color theme="0"/>
      </font>
      <fill>
        <patternFill>
          <bgColor rgb="FF0070C0"/>
        </patternFill>
      </fill>
    </dxf>
    <dxf>
      <font>
        <b/>
        <i val="0"/>
        <color theme="0"/>
      </font>
      <fill>
        <patternFill>
          <bgColor theme="8"/>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Global Process Compliance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'Workings - 3'!$K$2</c:f>
              <c:strCache>
                <c:ptCount val="1"/>
                <c:pt idx="0">
                  <c:v>Centrally Managed</c:v>
                </c:pt>
              </c:strCache>
            </c:strRef>
          </c:tx>
          <c:spPr>
            <a:solidFill>
              <a:srgbClr val="7030A0"/>
            </a:solidFill>
            <a:ln>
              <a:noFill/>
            </a:ln>
            <a:effectLst/>
          </c:spPr>
          <c:invertIfNegative val="0"/>
          <c:cat>
            <c:strRef>
              <c:f>'Workings - 3'!$J$3:$J$15</c:f>
              <c:strCache>
                <c:ptCount val="13"/>
                <c:pt idx="0">
                  <c:v>Purchase to Pay</c:v>
                </c:pt>
                <c:pt idx="1">
                  <c:v>Order to Cash</c:v>
                </c:pt>
                <c:pt idx="2">
                  <c:v>Record to Report</c:v>
                </c:pt>
                <c:pt idx="3">
                  <c:v>Grants Administration</c:v>
                </c:pt>
                <c:pt idx="4">
                  <c:v>Non Current Assets</c:v>
                </c:pt>
                <c:pt idx="5">
                  <c:v>Project Accounting</c:v>
                </c:pt>
                <c:pt idx="6">
                  <c:v>Inventory</c:v>
                </c:pt>
                <c:pt idx="7">
                  <c:v>Tax</c:v>
                </c:pt>
                <c:pt idx="8">
                  <c:v>Investment Appraisal</c:v>
                </c:pt>
                <c:pt idx="9">
                  <c:v>Cash Management</c:v>
                </c:pt>
                <c:pt idx="10">
                  <c:v>Expenses</c:v>
                </c:pt>
                <c:pt idx="11">
                  <c:v>Payroll</c:v>
                </c:pt>
                <c:pt idx="12">
                  <c:v>Total</c:v>
                </c:pt>
              </c:strCache>
            </c:strRef>
          </c:cat>
          <c:val>
            <c:numRef>
              <c:f>'Workings - 3'!$K$3:$K$15</c:f>
              <c:numCache>
                <c:formatCode>0%</c:formatCode>
                <c:ptCount val="13"/>
                <c:pt idx="0">
                  <c:v>0.13274336283185842</c:v>
                </c:pt>
                <c:pt idx="1">
                  <c:v>9.6774193548387094E-2</c:v>
                </c:pt>
                <c:pt idx="2">
                  <c:v>8.1218274111675121E-2</c:v>
                </c:pt>
                <c:pt idx="3">
                  <c:v>7.3170731707317069E-2</c:v>
                </c:pt>
                <c:pt idx="4">
                  <c:v>9.3333333333333338E-2</c:v>
                </c:pt>
                <c:pt idx="5">
                  <c:v>8.7837837837837843E-2</c:v>
                </c:pt>
                <c:pt idx="6">
                  <c:v>8.666666666666667E-2</c:v>
                </c:pt>
                <c:pt idx="7">
                  <c:v>0.16666666666666666</c:v>
                </c:pt>
                <c:pt idx="8">
                  <c:v>0.16666666666666666</c:v>
                </c:pt>
                <c:pt idx="9">
                  <c:v>9.7902097902097904E-2</c:v>
                </c:pt>
                <c:pt idx="10">
                  <c:v>0.12903225806451613</c:v>
                </c:pt>
                <c:pt idx="11">
                  <c:v>9.580838323353294E-2</c:v>
                </c:pt>
                <c:pt idx="12">
                  <c:v>0.10128805620608899</c:v>
                </c:pt>
              </c:numCache>
            </c:numRef>
          </c:val>
          <c:extLst>
            <c:ext xmlns:c16="http://schemas.microsoft.com/office/drawing/2014/chart" uri="{C3380CC4-5D6E-409C-BE32-E72D297353CC}">
              <c16:uniqueId val="{00000000-84E1-447F-90FC-E2EBC310EDD2}"/>
            </c:ext>
          </c:extLst>
        </c:ser>
        <c:ser>
          <c:idx val="1"/>
          <c:order val="1"/>
          <c:tx>
            <c:strRef>
              <c:f>'Workings - 3'!$L$2</c:f>
              <c:strCache>
                <c:ptCount val="1"/>
                <c:pt idx="0">
                  <c:v>Current Compliance</c:v>
                </c:pt>
              </c:strCache>
            </c:strRef>
          </c:tx>
          <c:spPr>
            <a:solidFill>
              <a:srgbClr val="92D050"/>
            </a:solidFill>
            <a:ln>
              <a:noFill/>
            </a:ln>
            <a:effectLst/>
          </c:spPr>
          <c:invertIfNegative val="0"/>
          <c:cat>
            <c:strRef>
              <c:f>'Workings - 3'!$J$3:$J$15</c:f>
              <c:strCache>
                <c:ptCount val="13"/>
                <c:pt idx="0">
                  <c:v>Purchase to Pay</c:v>
                </c:pt>
                <c:pt idx="1">
                  <c:v>Order to Cash</c:v>
                </c:pt>
                <c:pt idx="2">
                  <c:v>Record to Report</c:v>
                </c:pt>
                <c:pt idx="3">
                  <c:v>Grants Administration</c:v>
                </c:pt>
                <c:pt idx="4">
                  <c:v>Non Current Assets</c:v>
                </c:pt>
                <c:pt idx="5">
                  <c:v>Project Accounting</c:v>
                </c:pt>
                <c:pt idx="6">
                  <c:v>Inventory</c:v>
                </c:pt>
                <c:pt idx="7">
                  <c:v>Tax</c:v>
                </c:pt>
                <c:pt idx="8">
                  <c:v>Investment Appraisal</c:v>
                </c:pt>
                <c:pt idx="9">
                  <c:v>Cash Management</c:v>
                </c:pt>
                <c:pt idx="10">
                  <c:v>Expenses</c:v>
                </c:pt>
                <c:pt idx="11">
                  <c:v>Payroll</c:v>
                </c:pt>
                <c:pt idx="12">
                  <c:v>Total</c:v>
                </c:pt>
              </c:strCache>
            </c:strRef>
          </c:cat>
          <c:val>
            <c:numRef>
              <c:f>'Workings - 3'!$L$3:$L$15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4E1-447F-90FC-E2EBC310EDD2}"/>
            </c:ext>
          </c:extLst>
        </c:ser>
        <c:ser>
          <c:idx val="2"/>
          <c:order val="2"/>
          <c:tx>
            <c:strRef>
              <c:f>'Workings - 3'!$M$2</c:f>
              <c:strCache>
                <c:ptCount val="1"/>
                <c:pt idx="0">
                  <c:v>N/A</c:v>
                </c:pt>
              </c:strCache>
            </c:strRef>
          </c:tx>
          <c:spPr>
            <a:solidFill>
              <a:schemeClr val="accent3"/>
            </a:solidFill>
            <a:ln>
              <a:noFill/>
            </a:ln>
            <a:effectLst/>
          </c:spPr>
          <c:invertIfNegative val="0"/>
          <c:cat>
            <c:strRef>
              <c:f>'Workings - 3'!$J$3:$J$15</c:f>
              <c:strCache>
                <c:ptCount val="13"/>
                <c:pt idx="0">
                  <c:v>Purchase to Pay</c:v>
                </c:pt>
                <c:pt idx="1">
                  <c:v>Order to Cash</c:v>
                </c:pt>
                <c:pt idx="2">
                  <c:v>Record to Report</c:v>
                </c:pt>
                <c:pt idx="3">
                  <c:v>Grants Administration</c:v>
                </c:pt>
                <c:pt idx="4">
                  <c:v>Non Current Assets</c:v>
                </c:pt>
                <c:pt idx="5">
                  <c:v>Project Accounting</c:v>
                </c:pt>
                <c:pt idx="6">
                  <c:v>Inventory</c:v>
                </c:pt>
                <c:pt idx="7">
                  <c:v>Tax</c:v>
                </c:pt>
                <c:pt idx="8">
                  <c:v>Investment Appraisal</c:v>
                </c:pt>
                <c:pt idx="9">
                  <c:v>Cash Management</c:v>
                </c:pt>
                <c:pt idx="10">
                  <c:v>Expenses</c:v>
                </c:pt>
                <c:pt idx="11">
                  <c:v>Payroll</c:v>
                </c:pt>
                <c:pt idx="12">
                  <c:v>Total</c:v>
                </c:pt>
              </c:strCache>
            </c:strRef>
          </c:cat>
          <c:val>
            <c:numRef>
              <c:f>'Workings - 3'!$M$3:$M$15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4E1-447F-90FC-E2EBC310EDD2}"/>
            </c:ext>
          </c:extLst>
        </c:ser>
        <c:ser>
          <c:idx val="3"/>
          <c:order val="3"/>
          <c:tx>
            <c:strRef>
              <c:f>'Workings - 3'!$N$2</c:f>
              <c:strCache>
                <c:ptCount val="1"/>
                <c:pt idx="0">
                  <c:v>No Plan &amp; No Reply</c:v>
                </c:pt>
              </c:strCache>
            </c:strRef>
          </c:tx>
          <c:spPr>
            <a:solidFill>
              <a:srgbClr val="FF0000"/>
            </a:solidFill>
            <a:ln>
              <a:noFill/>
            </a:ln>
            <a:effectLst/>
          </c:spPr>
          <c:invertIfNegative val="0"/>
          <c:cat>
            <c:strRef>
              <c:f>'Workings - 3'!$J$3:$J$15</c:f>
              <c:strCache>
                <c:ptCount val="13"/>
                <c:pt idx="0">
                  <c:v>Purchase to Pay</c:v>
                </c:pt>
                <c:pt idx="1">
                  <c:v>Order to Cash</c:v>
                </c:pt>
                <c:pt idx="2">
                  <c:v>Record to Report</c:v>
                </c:pt>
                <c:pt idx="3">
                  <c:v>Grants Administration</c:v>
                </c:pt>
                <c:pt idx="4">
                  <c:v>Non Current Assets</c:v>
                </c:pt>
                <c:pt idx="5">
                  <c:v>Project Accounting</c:v>
                </c:pt>
                <c:pt idx="6">
                  <c:v>Inventory</c:v>
                </c:pt>
                <c:pt idx="7">
                  <c:v>Tax</c:v>
                </c:pt>
                <c:pt idx="8">
                  <c:v>Investment Appraisal</c:v>
                </c:pt>
                <c:pt idx="9">
                  <c:v>Cash Management</c:v>
                </c:pt>
                <c:pt idx="10">
                  <c:v>Expenses</c:v>
                </c:pt>
                <c:pt idx="11">
                  <c:v>Payroll</c:v>
                </c:pt>
                <c:pt idx="12">
                  <c:v>Total</c:v>
                </c:pt>
              </c:strCache>
            </c:strRef>
          </c:cat>
          <c:val>
            <c:numRef>
              <c:f>'Workings - 3'!$N$3:$N$15</c:f>
              <c:numCache>
                <c:formatCode>0%</c:formatCode>
                <c:ptCount val="13"/>
                <c:pt idx="0">
                  <c:v>0.86725663716814161</c:v>
                </c:pt>
                <c:pt idx="1">
                  <c:v>0.90322580645161288</c:v>
                </c:pt>
                <c:pt idx="2">
                  <c:v>0.91878172588832485</c:v>
                </c:pt>
                <c:pt idx="3">
                  <c:v>0.92682926829268297</c:v>
                </c:pt>
                <c:pt idx="4">
                  <c:v>0.90666666666666662</c:v>
                </c:pt>
                <c:pt idx="5">
                  <c:v>0.91216216216216217</c:v>
                </c:pt>
                <c:pt idx="6">
                  <c:v>0.91333333333333333</c:v>
                </c:pt>
                <c:pt idx="7">
                  <c:v>0.83333333333333337</c:v>
                </c:pt>
                <c:pt idx="8">
                  <c:v>0.83333333333333337</c:v>
                </c:pt>
                <c:pt idx="9">
                  <c:v>0.90209790209790208</c:v>
                </c:pt>
                <c:pt idx="10">
                  <c:v>0.87096774193548387</c:v>
                </c:pt>
                <c:pt idx="11">
                  <c:v>0.90419161676646709</c:v>
                </c:pt>
                <c:pt idx="12">
                  <c:v>0.89871194379391106</c:v>
                </c:pt>
              </c:numCache>
            </c:numRef>
          </c:val>
          <c:extLst>
            <c:ext xmlns:c16="http://schemas.microsoft.com/office/drawing/2014/chart" uri="{C3380CC4-5D6E-409C-BE32-E72D297353CC}">
              <c16:uniqueId val="{00000003-84E1-447F-90FC-E2EBC310EDD2}"/>
            </c:ext>
          </c:extLst>
        </c:ser>
        <c:ser>
          <c:idx val="4"/>
          <c:order val="4"/>
          <c:tx>
            <c:strRef>
              <c:f>'Workings - 3'!$O$2</c:f>
              <c:strCache>
                <c:ptCount val="1"/>
                <c:pt idx="0">
                  <c:v>Planned</c:v>
                </c:pt>
              </c:strCache>
            </c:strRef>
          </c:tx>
          <c:spPr>
            <a:solidFill>
              <a:schemeClr val="accent5"/>
            </a:solidFill>
            <a:ln>
              <a:noFill/>
            </a:ln>
            <a:effectLst/>
          </c:spPr>
          <c:invertIfNegative val="0"/>
          <c:cat>
            <c:strRef>
              <c:f>'Workings - 3'!$J$3:$J$15</c:f>
              <c:strCache>
                <c:ptCount val="13"/>
                <c:pt idx="0">
                  <c:v>Purchase to Pay</c:v>
                </c:pt>
                <c:pt idx="1">
                  <c:v>Order to Cash</c:v>
                </c:pt>
                <c:pt idx="2">
                  <c:v>Record to Report</c:v>
                </c:pt>
                <c:pt idx="3">
                  <c:v>Grants Administration</c:v>
                </c:pt>
                <c:pt idx="4">
                  <c:v>Non Current Assets</c:v>
                </c:pt>
                <c:pt idx="5">
                  <c:v>Project Accounting</c:v>
                </c:pt>
                <c:pt idx="6">
                  <c:v>Inventory</c:v>
                </c:pt>
                <c:pt idx="7">
                  <c:v>Tax</c:v>
                </c:pt>
                <c:pt idx="8">
                  <c:v>Investment Appraisal</c:v>
                </c:pt>
                <c:pt idx="9">
                  <c:v>Cash Management</c:v>
                </c:pt>
                <c:pt idx="10">
                  <c:v>Expenses</c:v>
                </c:pt>
                <c:pt idx="11">
                  <c:v>Payroll</c:v>
                </c:pt>
                <c:pt idx="12">
                  <c:v>Total</c:v>
                </c:pt>
              </c:strCache>
            </c:strRef>
          </c:cat>
          <c:val>
            <c:numRef>
              <c:f>'Workings - 3'!$O$3:$O$15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4E1-447F-90FC-E2EBC310EDD2}"/>
            </c:ext>
          </c:extLst>
        </c:ser>
        <c:dLbls>
          <c:showLegendKey val="0"/>
          <c:showVal val="0"/>
          <c:showCatName val="0"/>
          <c:showSerName val="0"/>
          <c:showPercent val="0"/>
          <c:showBubbleSize val="0"/>
        </c:dLbls>
        <c:gapWidth val="150"/>
        <c:overlap val="100"/>
        <c:axId val="1451449136"/>
        <c:axId val="1451438256"/>
      </c:barChart>
      <c:catAx>
        <c:axId val="14514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438256"/>
        <c:crosses val="autoZero"/>
        <c:auto val="1"/>
        <c:lblAlgn val="ctr"/>
        <c:lblOffset val="100"/>
        <c:noMultiLvlLbl val="0"/>
      </c:catAx>
      <c:valAx>
        <c:axId val="1451438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44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209549</xdr:colOff>
      <xdr:row>0</xdr:row>
      <xdr:rowOff>104774</xdr:rowOff>
    </xdr:from>
    <xdr:to>
      <xdr:col>10</xdr:col>
      <xdr:colOff>85725</xdr:colOff>
      <xdr:row>18</xdr:row>
      <xdr:rowOff>176213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31</xdr:row>
      <xdr:rowOff>139699</xdr:rowOff>
    </xdr:from>
    <xdr:to>
      <xdr:col>17</xdr:col>
      <xdr:colOff>142313</xdr:colOff>
      <xdr:row>32</xdr:row>
      <xdr:rowOff>145076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42938" y="5535612"/>
          <a:ext cx="6724088" cy="186352"/>
          <a:chOff x="0" y="1993899"/>
          <a:chExt cx="6568513" cy="189527"/>
        </a:xfrm>
      </xdr:grpSpPr>
      <xdr:sp macro="" textlink="">
        <xdr:nvSpPr>
          <xdr:cNvPr id="3" name="Rectangle 2">
            <a:extLst>
              <a:ext uri="{FF2B5EF4-FFF2-40B4-BE49-F238E27FC236}">
                <a16:creationId xmlns:a16="http://schemas.microsoft.com/office/drawing/2014/main" id="{00000000-0008-0000-0700-000003000000}"/>
              </a:ext>
            </a:extLst>
          </xdr:cNvPr>
          <xdr:cNvSpPr/>
        </xdr:nvSpPr>
        <xdr:spPr bwMode="auto">
          <a:xfrm>
            <a:off x="2373934" y="2003426"/>
            <a:ext cx="1368000" cy="180000"/>
          </a:xfrm>
          <a:prstGeom prst="rect">
            <a:avLst/>
          </a:prstGeom>
          <a:solidFill>
            <a:schemeClr val="accent4"/>
          </a:solidFill>
          <a:ln>
            <a:solidFill>
              <a:schemeClr val="tx1"/>
            </a:solidFill>
          </a:ln>
        </xdr:spPr>
        <xdr:txBody>
          <a:bodyPr wrap="square"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800"/>
              <a:t>50-80% Features Met</a:t>
            </a:r>
          </a:p>
        </xdr:txBody>
      </xdr:sp>
      <xdr:sp macro="" textlink="">
        <xdr:nvSpPr>
          <xdr:cNvPr id="4" name="Rectangle 3">
            <a:extLst>
              <a:ext uri="{FF2B5EF4-FFF2-40B4-BE49-F238E27FC236}">
                <a16:creationId xmlns:a16="http://schemas.microsoft.com/office/drawing/2014/main" id="{00000000-0008-0000-0700-000004000000}"/>
              </a:ext>
            </a:extLst>
          </xdr:cNvPr>
          <xdr:cNvSpPr/>
        </xdr:nvSpPr>
        <xdr:spPr bwMode="auto">
          <a:xfrm>
            <a:off x="3787666" y="1997079"/>
            <a:ext cx="1368000" cy="180000"/>
          </a:xfrm>
          <a:prstGeom prst="rect">
            <a:avLst/>
          </a:prstGeom>
          <a:solidFill>
            <a:srgbClr val="FF0000"/>
          </a:solidFill>
          <a:ln>
            <a:solidFill>
              <a:schemeClr val="tx1"/>
            </a:solidFill>
          </a:ln>
        </xdr:spPr>
        <xdr:txBody>
          <a:bodyPr wrap="square"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800">
                <a:solidFill>
                  <a:sysClr val="windowText" lastClr="000000"/>
                </a:solidFill>
              </a:rPr>
              <a:t>Less than 50% Features Met</a:t>
            </a:r>
          </a:p>
        </xdr:txBody>
      </xdr:sp>
      <xdr:sp macro="" textlink="">
        <xdr:nvSpPr>
          <xdr:cNvPr id="5" name="AutoShape 3">
            <a:extLst>
              <a:ext uri="{FF2B5EF4-FFF2-40B4-BE49-F238E27FC236}">
                <a16:creationId xmlns:a16="http://schemas.microsoft.com/office/drawing/2014/main" id="{00000000-0008-0000-0700-000005000000}"/>
              </a:ext>
            </a:extLst>
          </xdr:cNvPr>
          <xdr:cNvSpPr>
            <a:spLocks noChangeArrowheads="1"/>
          </xdr:cNvSpPr>
        </xdr:nvSpPr>
        <xdr:spPr bwMode="auto">
          <a:xfrm>
            <a:off x="0" y="1993899"/>
            <a:ext cx="896926" cy="180000"/>
          </a:xfrm>
          <a:prstGeom prst="rect">
            <a:avLst/>
          </a:prstGeom>
          <a:solidFill>
            <a:schemeClr val="tx1"/>
          </a:solidFill>
          <a:ln w="9525">
            <a:solidFill>
              <a:srgbClr val="FFFFFF"/>
            </a:solidFill>
            <a:miter lim="800000"/>
            <a:headEnd/>
            <a:tailEnd/>
          </a:ln>
          <a:effectLst>
            <a:outerShdw blurRad="50800" dist="38100" dir="2700000" algn="tl" rotWithShape="0">
              <a:prstClr val="black">
                <a:alpha val="40000"/>
              </a:prstClr>
            </a:outerShdw>
          </a:effectLst>
        </xdr:spPr>
        <xdr:txBody>
          <a:bodyPr wrap="square" lIns="36000" tIns="36000" rIns="36000" bIns="3600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indent="-166688" algn="ctr" eaLnBrk="0" hangingPunct="0">
              <a:lnSpc>
                <a:spcPct val="110000"/>
              </a:lnSpc>
              <a:spcBef>
                <a:spcPct val="50000"/>
              </a:spcBef>
              <a:spcAft>
                <a:spcPct val="25000"/>
              </a:spcAft>
              <a:buSzPct val="80000"/>
              <a:defRPr/>
            </a:pPr>
            <a:r>
              <a:rPr lang="en-GB" sz="800" kern="0">
                <a:solidFill>
                  <a:srgbClr val="FFFFFF"/>
                </a:solidFill>
              </a:rPr>
              <a:t>Key</a:t>
            </a:r>
          </a:p>
        </xdr:txBody>
      </xdr:sp>
      <xdr:sp macro="" textlink="">
        <xdr:nvSpPr>
          <xdr:cNvPr id="6" name="Rectangle 5">
            <a:extLst>
              <a:ext uri="{FF2B5EF4-FFF2-40B4-BE49-F238E27FC236}">
                <a16:creationId xmlns:a16="http://schemas.microsoft.com/office/drawing/2014/main" id="{00000000-0008-0000-0700-000006000000}"/>
              </a:ext>
            </a:extLst>
          </xdr:cNvPr>
          <xdr:cNvSpPr/>
        </xdr:nvSpPr>
        <xdr:spPr bwMode="auto">
          <a:xfrm>
            <a:off x="5200513" y="1998541"/>
            <a:ext cx="1368000" cy="180000"/>
          </a:xfrm>
          <a:prstGeom prst="rect">
            <a:avLst/>
          </a:prstGeom>
          <a:solidFill>
            <a:srgbClr val="99CCFF"/>
          </a:solidFill>
          <a:ln>
            <a:solidFill>
              <a:schemeClr val="tx1"/>
            </a:solidFill>
          </a:ln>
        </xdr:spPr>
        <xdr:txBody>
          <a:bodyPr wrap="square"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800"/>
              <a:t>N/A</a:t>
            </a:r>
          </a:p>
        </xdr:txBody>
      </xdr:sp>
      <xdr:sp macro="" textlink="">
        <xdr:nvSpPr>
          <xdr:cNvPr id="7" name="Rectangle 6">
            <a:extLst>
              <a:ext uri="{FF2B5EF4-FFF2-40B4-BE49-F238E27FC236}">
                <a16:creationId xmlns:a16="http://schemas.microsoft.com/office/drawing/2014/main" id="{00000000-0008-0000-0700-000007000000}"/>
              </a:ext>
            </a:extLst>
          </xdr:cNvPr>
          <xdr:cNvSpPr/>
        </xdr:nvSpPr>
        <xdr:spPr bwMode="auto">
          <a:xfrm>
            <a:off x="965200" y="2003426"/>
            <a:ext cx="1368000" cy="180000"/>
          </a:xfrm>
          <a:prstGeom prst="rect">
            <a:avLst/>
          </a:prstGeom>
          <a:solidFill>
            <a:srgbClr val="92D050"/>
          </a:solidFill>
          <a:ln>
            <a:solidFill>
              <a:schemeClr val="tx1"/>
            </a:solidFill>
          </a:ln>
        </xdr:spPr>
        <xdr:txBody>
          <a:bodyPr wrap="square"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800"/>
              <a:t>Over 80% Features Met</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gdp.finance@justice.gov.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D1756"/>
  <sheetViews>
    <sheetView topLeftCell="C1" workbookViewId="0">
      <pane ySplit="1" topLeftCell="A2" activePane="bottomLeft" state="frozen"/>
      <selection activeCell="B23" sqref="B23"/>
      <selection pane="bottomLeft" activeCell="C7" sqref="C7"/>
    </sheetView>
  </sheetViews>
  <sheetFormatPr defaultRowHeight="14.25" x14ac:dyDescent="0.45"/>
  <cols>
    <col min="2" max="2" width="59.796875" customWidth="1"/>
    <col min="3" max="3" width="10.06640625" customWidth="1"/>
    <col min="4" max="4" width="9.73046875" bestFit="1" customWidth="1"/>
    <col min="5" max="5" width="5.06640625" customWidth="1"/>
    <col min="6" max="6" width="6.9296875" customWidth="1"/>
    <col min="7" max="7" width="4.46484375" bestFit="1" customWidth="1"/>
    <col min="8" max="8" width="5.46484375" bestFit="1" customWidth="1"/>
    <col min="9" max="9" width="4.46484375" bestFit="1" customWidth="1"/>
    <col min="10" max="10" width="5.46484375" bestFit="1" customWidth="1"/>
    <col min="11" max="11" width="4.46484375" bestFit="1" customWidth="1"/>
    <col min="12" max="12" width="5.46484375" bestFit="1" customWidth="1"/>
    <col min="13" max="13" width="4.46484375" bestFit="1" customWidth="1"/>
    <col min="14" max="14" width="5.46484375" bestFit="1" customWidth="1"/>
    <col min="15" max="15" width="4.46484375" bestFit="1" customWidth="1"/>
    <col min="16" max="16" width="5.46484375" bestFit="1" customWidth="1"/>
    <col min="17" max="17" width="4.46484375" customWidth="1"/>
    <col min="18" max="18" width="5.46484375" bestFit="1" customWidth="1"/>
    <col min="19" max="19" width="4.46484375" bestFit="1" customWidth="1"/>
    <col min="20" max="20" width="5.46484375" bestFit="1" customWidth="1"/>
    <col min="21" max="21" width="4.46484375" bestFit="1" customWidth="1"/>
    <col min="22" max="22" width="5.46484375" bestFit="1" customWidth="1"/>
    <col min="23" max="23" width="4.46484375" bestFit="1" customWidth="1"/>
    <col min="24" max="24" width="5.46484375" bestFit="1" customWidth="1"/>
    <col min="25" max="25" width="4.46484375" bestFit="1" customWidth="1"/>
    <col min="26" max="26" width="5.46484375" bestFit="1" customWidth="1"/>
    <col min="27" max="27" width="4.46484375" bestFit="1" customWidth="1"/>
    <col min="28" max="28" width="5.46484375" bestFit="1" customWidth="1"/>
    <col min="29" max="29" width="4.46484375" bestFit="1" customWidth="1"/>
    <col min="30" max="30" width="5.46484375" bestFit="1" customWidth="1"/>
    <col min="31" max="31" width="4.46484375" bestFit="1" customWidth="1"/>
    <col min="32" max="32" width="5.46484375" customWidth="1"/>
    <col min="33" max="33" width="4.46484375" bestFit="1" customWidth="1"/>
    <col min="34" max="34" width="5.46484375" bestFit="1" customWidth="1"/>
    <col min="35" max="35" width="4.46484375" bestFit="1" customWidth="1"/>
    <col min="36" max="36" width="5.46484375" customWidth="1"/>
    <col min="37" max="37" width="4.46484375" bestFit="1" customWidth="1"/>
    <col min="38" max="38" width="5.46484375" customWidth="1"/>
    <col min="39" max="39" width="4.46484375" bestFit="1" customWidth="1"/>
    <col min="40" max="40" width="5.46484375" bestFit="1" customWidth="1"/>
    <col min="41" max="41" width="4.46484375" bestFit="1" customWidth="1"/>
    <col min="42" max="42" width="5.46484375" bestFit="1" customWidth="1"/>
    <col min="43" max="43" width="4.46484375" bestFit="1" customWidth="1"/>
    <col min="44" max="44" width="5.46484375" bestFit="1" customWidth="1"/>
    <col min="45" max="45" width="4.46484375" bestFit="1" customWidth="1"/>
    <col min="46" max="46" width="5.33203125" customWidth="1"/>
    <col min="47" max="47" width="4.46484375" bestFit="1" customWidth="1"/>
    <col min="48" max="48" width="5.46484375" customWidth="1"/>
    <col min="49" max="49" width="4.46484375" bestFit="1" customWidth="1"/>
    <col min="50" max="50" width="5.46484375" bestFit="1" customWidth="1"/>
    <col min="51" max="51" width="4.46484375" bestFit="1" customWidth="1"/>
    <col min="52" max="52" width="5.46484375" bestFit="1" customWidth="1"/>
    <col min="53" max="54" width="7.06640625" bestFit="1" customWidth="1"/>
    <col min="55" max="55" width="7.9296875" bestFit="1" customWidth="1"/>
    <col min="56" max="56" width="4.73046875" bestFit="1" customWidth="1"/>
  </cols>
  <sheetData>
    <row r="1" spans="1:56" s="172" customFormat="1" ht="43.05" customHeight="1" x14ac:dyDescent="0.45">
      <c r="A1" s="170" t="s">
        <v>5</v>
      </c>
      <c r="B1" s="170" t="s">
        <v>11</v>
      </c>
      <c r="C1" s="171" t="s">
        <v>1968</v>
      </c>
      <c r="D1" s="171" t="s">
        <v>1957</v>
      </c>
      <c r="E1" s="171" t="s">
        <v>6</v>
      </c>
      <c r="F1" s="171" t="s">
        <v>1969</v>
      </c>
      <c r="G1" s="171" t="s">
        <v>1970</v>
      </c>
      <c r="H1" s="171" t="s">
        <v>1971</v>
      </c>
      <c r="I1" s="171" t="s">
        <v>1972</v>
      </c>
      <c r="J1" s="171" t="s">
        <v>1973</v>
      </c>
      <c r="K1" s="171" t="s">
        <v>1974</v>
      </c>
      <c r="L1" s="171" t="s">
        <v>1975</v>
      </c>
      <c r="M1" s="171" t="s">
        <v>1976</v>
      </c>
      <c r="N1" s="171" t="s">
        <v>1977</v>
      </c>
      <c r="O1" s="171" t="s">
        <v>1978</v>
      </c>
      <c r="P1" s="171" t="s">
        <v>1979</v>
      </c>
      <c r="Q1" s="171" t="s">
        <v>1980</v>
      </c>
      <c r="R1" s="171" t="s">
        <v>1981</v>
      </c>
      <c r="S1" s="171" t="s">
        <v>1982</v>
      </c>
      <c r="T1" s="171" t="s">
        <v>1983</v>
      </c>
      <c r="U1" s="171" t="s">
        <v>1984</v>
      </c>
      <c r="V1" s="171" t="s">
        <v>1985</v>
      </c>
      <c r="W1" s="171" t="s">
        <v>1986</v>
      </c>
      <c r="X1" s="171" t="s">
        <v>1987</v>
      </c>
      <c r="Y1" s="171" t="s">
        <v>1988</v>
      </c>
      <c r="Z1" s="171" t="s">
        <v>1989</v>
      </c>
      <c r="AA1" s="171" t="s">
        <v>1990</v>
      </c>
      <c r="AB1" s="171" t="s">
        <v>1991</v>
      </c>
      <c r="AC1" s="171" t="s">
        <v>1992</v>
      </c>
      <c r="AD1" s="171" t="s">
        <v>1993</v>
      </c>
      <c r="AE1" s="171" t="s">
        <v>1994</v>
      </c>
      <c r="AF1" s="171" t="s">
        <v>1995</v>
      </c>
      <c r="AG1" s="171" t="s">
        <v>1996</v>
      </c>
      <c r="AH1" s="171" t="s">
        <v>1997</v>
      </c>
      <c r="AI1" s="171" t="s">
        <v>1998</v>
      </c>
      <c r="AJ1" s="171" t="s">
        <v>1999</v>
      </c>
      <c r="AK1" s="171" t="s">
        <v>2000</v>
      </c>
      <c r="AL1" s="171" t="s">
        <v>2001</v>
      </c>
      <c r="AM1" s="171" t="s">
        <v>2002</v>
      </c>
      <c r="AN1" s="171" t="s">
        <v>2003</v>
      </c>
      <c r="AO1" s="171" t="s">
        <v>2004</v>
      </c>
      <c r="AP1" s="171" t="s">
        <v>2005</v>
      </c>
      <c r="AQ1" s="171" t="s">
        <v>2006</v>
      </c>
      <c r="AR1" s="171" t="s">
        <v>2007</v>
      </c>
      <c r="AS1" s="171" t="s">
        <v>2008</v>
      </c>
      <c r="AT1" s="171" t="s">
        <v>2009</v>
      </c>
      <c r="AU1" s="171" t="s">
        <v>2010</v>
      </c>
      <c r="AV1" s="171" t="s">
        <v>2011</v>
      </c>
      <c r="AW1" s="171" t="s">
        <v>2012</v>
      </c>
      <c r="AX1" s="171" t="s">
        <v>2013</v>
      </c>
      <c r="AY1" s="171" t="s">
        <v>2014</v>
      </c>
      <c r="AZ1" s="171" t="s">
        <v>2015</v>
      </c>
      <c r="BA1" s="171" t="s">
        <v>1959</v>
      </c>
      <c r="BB1" s="171" t="s">
        <v>2016</v>
      </c>
      <c r="BC1" s="171" t="s">
        <v>1958</v>
      </c>
      <c r="BD1" s="171" t="s">
        <v>1937</v>
      </c>
    </row>
    <row r="2" spans="1:56" s="175" customFormat="1" x14ac:dyDescent="0.45">
      <c r="A2" s="173"/>
      <c r="B2" s="173"/>
      <c r="C2" s="173"/>
      <c r="D2" s="173"/>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row>
    <row r="3" spans="1:56" s="175" customFormat="1" x14ac:dyDescent="0.45">
      <c r="A3" s="173"/>
      <c r="B3" s="163" t="s">
        <v>1960</v>
      </c>
      <c r="C3" s="176">
        <f>COUNTIF(C5:C117,"Yes")</f>
        <v>15</v>
      </c>
      <c r="D3" s="176">
        <f>COUNTIF(D5:D117,"Yes")</f>
        <v>0</v>
      </c>
      <c r="E3" s="176">
        <f>COUNTIF(E5:E117,"N/A")</f>
        <v>0</v>
      </c>
      <c r="F3" s="176">
        <f>COUNTIF(F5:F117,"1")</f>
        <v>113</v>
      </c>
      <c r="G3" s="176"/>
      <c r="H3" s="176">
        <f>COUNTIF(H5:H117,"Yes")</f>
        <v>0</v>
      </c>
      <c r="I3" s="176"/>
      <c r="J3" s="176">
        <f>COUNTIF(J5:J117,"Yes")</f>
        <v>0</v>
      </c>
      <c r="K3" s="176"/>
      <c r="L3" s="176">
        <f>COUNTIF(L5:L117,"Yes")</f>
        <v>0</v>
      </c>
      <c r="M3" s="176"/>
      <c r="N3" s="176">
        <f>COUNTIF(N5:N117,"Yes")</f>
        <v>0</v>
      </c>
      <c r="O3" s="176"/>
      <c r="P3" s="176">
        <f>COUNTIF(P5:P117,"Yes")</f>
        <v>0</v>
      </c>
      <c r="Q3" s="176"/>
      <c r="R3" s="176">
        <f>COUNTIF(R5:R117,"Yes")</f>
        <v>0</v>
      </c>
      <c r="S3" s="176"/>
      <c r="T3" s="176">
        <f>COUNTIF(T5:T117,"Yes")</f>
        <v>0</v>
      </c>
      <c r="U3" s="176"/>
      <c r="V3" s="176">
        <f>COUNTIF(V5:V117,"Yes")</f>
        <v>0</v>
      </c>
      <c r="W3" s="176"/>
      <c r="X3" s="176">
        <f>COUNTIF(X5:X117,"Yes")</f>
        <v>0</v>
      </c>
      <c r="Y3" s="176"/>
      <c r="Z3" s="176">
        <f>COUNTIF(Z5:Z117,"Yes")</f>
        <v>0</v>
      </c>
      <c r="AA3" s="176"/>
      <c r="AB3" s="176">
        <f>COUNTIF(AB5:AB117,"Yes")</f>
        <v>0</v>
      </c>
      <c r="AC3" s="176"/>
      <c r="AD3" s="176">
        <f>COUNTIF(AD5:AD117,"Yes")</f>
        <v>0</v>
      </c>
      <c r="AE3" s="176"/>
      <c r="AF3" s="176">
        <f>COUNTIF(AF5:AF117,"Yes")</f>
        <v>0</v>
      </c>
      <c r="AG3" s="176"/>
      <c r="AH3" s="176">
        <f>COUNTIF(AH5:AH117,"Yes")</f>
        <v>0</v>
      </c>
      <c r="AI3" s="176"/>
      <c r="AJ3" s="176">
        <f>COUNTIF(AJ5:AJ117,"Yes")</f>
        <v>0</v>
      </c>
      <c r="AK3" s="176"/>
      <c r="AL3" s="176">
        <f>COUNTIF(AL5:AL117,"Yes")</f>
        <v>0</v>
      </c>
      <c r="AM3" s="176"/>
      <c r="AN3" s="176">
        <f>COUNTIF(AN5:AN117,"Yes")</f>
        <v>0</v>
      </c>
      <c r="AO3" s="176"/>
      <c r="AP3" s="176">
        <f>COUNTIF(AP5:AP117,"Yes")</f>
        <v>0</v>
      </c>
      <c r="AQ3" s="176"/>
      <c r="AR3" s="176">
        <f>COUNTIF(AR5:AR117,"Yes")</f>
        <v>0</v>
      </c>
      <c r="AS3" s="176"/>
      <c r="AT3" s="176">
        <f>COUNTIF(AT5:AT117,"Yes")</f>
        <v>0</v>
      </c>
      <c r="AU3" s="176"/>
      <c r="AV3" s="176">
        <f>COUNTIF(AV5:AV117,"Yes")</f>
        <v>0</v>
      </c>
      <c r="AW3" s="176"/>
      <c r="AX3" s="176">
        <f>COUNTIF(AX5:AX117,"Yes")</f>
        <v>0</v>
      </c>
      <c r="AY3" s="176"/>
      <c r="AZ3" s="176">
        <f>COUNTIF(AZ5:AZ117,"Yes")</f>
        <v>0</v>
      </c>
      <c r="BA3" s="176"/>
      <c r="BB3" s="176">
        <f>COUNTIF(BB5:BB117,"Yes")</f>
        <v>0</v>
      </c>
      <c r="BC3" s="176">
        <f>COUNTIF(BC5:BC117,"Yes")</f>
        <v>98</v>
      </c>
      <c r="BD3" s="176">
        <f>SUM(C3+D3+E3+BB3+BC3)</f>
        <v>113</v>
      </c>
    </row>
    <row r="4" spans="1:56" s="175" customFormat="1" x14ac:dyDescent="0.45">
      <c r="A4" s="173"/>
      <c r="B4" s="173"/>
      <c r="C4" s="173"/>
      <c r="D4" s="173"/>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row>
    <row r="5" spans="1:56" s="175" customFormat="1" ht="23.25" x14ac:dyDescent="0.45">
      <c r="A5" s="177">
        <v>1</v>
      </c>
      <c r="B5" s="11" t="s">
        <v>1537</v>
      </c>
      <c r="C5" t="str">
        <f>IF(P2P!E5="Yes","Yes","No")</f>
        <v>No</v>
      </c>
      <c r="D5" t="str">
        <f>IF(AND(C5="No",P2P!F5="Yes"),"Yes","No")</f>
        <v>No</v>
      </c>
      <c r="E5" t="str">
        <f>IF(AND(C5="No",P2P!F5="N/A"),"N/A","No")</f>
        <v>No</v>
      </c>
      <c r="F5">
        <f>IF(OR(P2P!F5="Yes",P2P!F5="N/A"),0,1)</f>
        <v>1</v>
      </c>
      <c r="G5" t="str">
        <f>IF(OR(P2P!K5="Q3 2019",P2P!K5="Q4 2019"),"Yes","No")</f>
        <v>No</v>
      </c>
      <c r="H5" s="178" t="str">
        <f>IF(AND(C5="No",D5="No",E5="No",G5="Yes"),"Yes","No")</f>
        <v>No</v>
      </c>
      <c r="I5" t="str">
        <f>IF(OR(P2P!K5="Q1 2020",P2P!K5="Q2 2020"),"Yes","No")</f>
        <v>No</v>
      </c>
      <c r="J5" s="178" t="str">
        <f>IF(AND(C5="No",D5="No",E5="No",I5="Yes"),"Yes","No")</f>
        <v>No</v>
      </c>
      <c r="K5" t="str">
        <f>IF(OR(P2P!K5="Q3 2020",P2P!K5="Q4 2020"),"Yes","No")</f>
        <v>No</v>
      </c>
      <c r="L5" s="178" t="str">
        <f>IF(AND(C5="No",D5="No",E5="No",K5="Yes"),"Yes","No")</f>
        <v>No</v>
      </c>
      <c r="M5" t="str">
        <f>IF(OR(P2P!K5="Q1 2021",P2P!K5="Q2 2021"),"Yes","No")</f>
        <v>No</v>
      </c>
      <c r="N5" s="178" t="str">
        <f>IF(AND(C5="No",D5="No",E5="No",M5="Yes"),"Yes","No")</f>
        <v>No</v>
      </c>
      <c r="O5" t="str">
        <f>IF(OR(P2P!K5="Q3 2021",P2P!K5="Q4 2021"),"Yes","No")</f>
        <v>No</v>
      </c>
      <c r="P5" s="178" t="str">
        <f>IF(AND(C5="No",D5="No",E5="No",O5="Yes"),"Yes","No")</f>
        <v>No</v>
      </c>
      <c r="Q5" t="str">
        <f>IF(OR(P2P!K5="Q1 2022",P2P!K5="Q2 2022"),"Yes","No")</f>
        <v>No</v>
      </c>
      <c r="R5" s="178" t="str">
        <f>IF(AND(C5="No",D5="No",E5="No",Q5="Yes"),"Yes","No")</f>
        <v>No</v>
      </c>
      <c r="S5" t="str">
        <f>IF(OR(P2P!K5="Q3 2022",P2P!K5="Q4 2022"),"Yes","No")</f>
        <v>No</v>
      </c>
      <c r="T5" s="178" t="str">
        <f>IF(AND(C5="No",D5="No",E5="No",S5="Yes"),"Yes","No")</f>
        <v>No</v>
      </c>
      <c r="U5" t="str">
        <f>IF(OR(P2P!K5="Q1 2023",P2P!K5="Q2 2023"),"Yes","No")</f>
        <v>No</v>
      </c>
      <c r="V5" s="178" t="str">
        <f>IF(AND(C5="No",D5="No",E5="No",U5="Yes"),"Yes","No")</f>
        <v>No</v>
      </c>
      <c r="W5" t="str">
        <f>IF(OR(P2P!K5="Q3 2023",P2P!K5="Q4 2023"),"Yes","No")</f>
        <v>No</v>
      </c>
      <c r="X5" s="178" t="str">
        <f>IF(AND(C5="No",D5="No",E5="No",W5="Yes"),"Yes","No")</f>
        <v>No</v>
      </c>
      <c r="Y5" t="str">
        <f>IF(OR(P2P!K5="Q1 2024",P2P!K5="Q2 2024"),"Yes","No")</f>
        <v>No</v>
      </c>
      <c r="Z5" s="178" t="str">
        <f>IF(AND(C5="No",D5="No",E5="No",Y5="Yes"),"Yes","No")</f>
        <v>No</v>
      </c>
      <c r="AA5" t="str">
        <f>IF(OR(P2P!K5="Q3 2024",P2P!K5="Q4 2024"),"Yes","No")</f>
        <v>No</v>
      </c>
      <c r="AB5" s="178" t="str">
        <f>IF(AND(C5="No",D5="No",E5="No",AA5="Yes"),"Yes","No")</f>
        <v>No</v>
      </c>
      <c r="AC5" t="str">
        <f>IF(OR(P2P!K5="Q1 2025",P2P!K5="Q2 2025"),"Yes","No")</f>
        <v>No</v>
      </c>
      <c r="AD5" s="178" t="str">
        <f>IF(AND(C5="No",D5="No",E5="No",AC5="Yes"),"Yes","No")</f>
        <v>No</v>
      </c>
      <c r="AE5" t="str">
        <f>IF(OR(P2P!K5="Q3 2025",P2P!K5="Q4 2025"),"Yes","No")</f>
        <v>No</v>
      </c>
      <c r="AF5" s="178" t="str">
        <f>IF(AND(C5="No",D5="No",E5="No",AE5="Yes"),"Yes","No")</f>
        <v>No</v>
      </c>
      <c r="AG5" t="str">
        <f>IF(OR(P2P!K5="Q1 2026",P2P!K5="Q2 2026"),"Yes","No")</f>
        <v>No</v>
      </c>
      <c r="AH5" s="178" t="str">
        <f>IF(AND(C5="No",D5="No",E5="No",AG5="Yes"),"Yes","No")</f>
        <v>No</v>
      </c>
      <c r="AI5" t="str">
        <f>IF(OR(P2P!K5="Q3 2026",P2P!K5="Q4 2026"),"Yes","No")</f>
        <v>No</v>
      </c>
      <c r="AJ5" s="178" t="str">
        <f>IF(AND(C5="No",D5="No",E5="No",AI5="Yes"),"Yes","No")</f>
        <v>No</v>
      </c>
      <c r="AK5" t="str">
        <f>IF(OR(P2P!K5="Q1 2027",P2P!K5="Q2 2027"),"Yes","No")</f>
        <v>No</v>
      </c>
      <c r="AL5" s="178" t="str">
        <f>IF(AND(C5="No",D5="No",E5="No",AK5="Yes"),"Yes","No")</f>
        <v>No</v>
      </c>
      <c r="AM5" t="str">
        <f>IF(OR(P2P!K5="Q3 2027",P2P!K5="Q4 2027"),"Yes","No")</f>
        <v>No</v>
      </c>
      <c r="AN5" s="178" t="str">
        <f>IF(AND(C5="No",D5="No",E5="No",AM5="Yes"),"Yes","No")</f>
        <v>No</v>
      </c>
      <c r="AO5" t="str">
        <f>IF(OR(P2P!K5="Q1 2028",P2P!K5="Q2 2028"),"Yes","No")</f>
        <v>No</v>
      </c>
      <c r="AP5" s="178" t="str">
        <f>IF(AND(C5="No",D5="No",E5="No",AO5="Yes"),"Yes","No")</f>
        <v>No</v>
      </c>
      <c r="AQ5" t="str">
        <f>IF(OR(P2P!K5="Q3 2028",P2P!K5="Q4 2028"),"Yes","No")</f>
        <v>No</v>
      </c>
      <c r="AR5" s="178" t="str">
        <f>IF(AND(C5="No",D5="No",E5="No",AQ5="Yes"),"Yes","No")</f>
        <v>No</v>
      </c>
      <c r="AS5" t="str">
        <f>IF(OR(P2P!K5="Q1 2029",P2P!K5="Q2 2029"),"Yes","No")</f>
        <v>No</v>
      </c>
      <c r="AT5" s="178" t="str">
        <f>IF(AND(C5="No",D5="No",E5="No",AS5="Yes"),"Yes","No")</f>
        <v>No</v>
      </c>
      <c r="AU5" t="str">
        <f>IF(OR(P2P!K5="Q3 2029",P2P!K5="Q4 2029"),"Yes","No")</f>
        <v>No</v>
      </c>
      <c r="AV5" s="178" t="str">
        <f>IF(AND(C5="No",D5="No",E5="No",AU5="Yes"),"Yes","No")</f>
        <v>No</v>
      </c>
      <c r="AW5" t="str">
        <f>IF(OR(P2P!K5="Q1 2030",P2P!K5="Q2 2030"),"Yes","No")</f>
        <v>No</v>
      </c>
      <c r="AX5" s="178" t="str">
        <f>IF(AND(C5="No",D5="No",E5="No",AW5="Yes"),"Yes","No")</f>
        <v>No</v>
      </c>
      <c r="AY5" t="str">
        <f>IF(OR(P2P!K5="Q3 2030",P2P!K5="Q4 2030"),"Yes","No")</f>
        <v>No</v>
      </c>
      <c r="AZ5" s="178" t="str">
        <f>IF(AND(C5="No",D5="No",E5="No",AY5="Yes"),"Yes","No")</f>
        <v>No</v>
      </c>
      <c r="BA5" t="str">
        <f>IF(P2P!K5="","No","Yes")</f>
        <v>No</v>
      </c>
      <c r="BB5" s="178" t="str">
        <f>IF(AND(C5="No",D5="No",E5="No",BA5="Yes"),"Yes","No")</f>
        <v>No</v>
      </c>
      <c r="BC5" s="178" t="str">
        <f>IF(AND(C5="No",D5="No",E5="No",BB5="No"),"Yes","No")</f>
        <v>Yes</v>
      </c>
      <c r="BD5"/>
    </row>
    <row r="6" spans="1:56" s="175" customFormat="1" ht="23.25" x14ac:dyDescent="0.45">
      <c r="A6" s="177">
        <v>2</v>
      </c>
      <c r="B6" s="11" t="s">
        <v>1538</v>
      </c>
      <c r="C6" t="str">
        <f>IF(P2P!E6="Yes","Yes","No")</f>
        <v>No</v>
      </c>
      <c r="D6" t="str">
        <f>IF(AND(C6="No",P2P!F6="Yes"),"Yes","No")</f>
        <v>No</v>
      </c>
      <c r="E6" t="str">
        <f>IF(AND(C6="No",P2P!F6="N/A"),"N/A","No")</f>
        <v>No</v>
      </c>
      <c r="F6">
        <f>IF(OR(P2P!F6="Yes",P2P!F6="N/A"),0,1)</f>
        <v>1</v>
      </c>
      <c r="G6" t="str">
        <f>IF(OR(P2P!K6="Q3 2019",P2P!K6="Q4 2019"),"Yes","No")</f>
        <v>No</v>
      </c>
      <c r="H6" s="178" t="str">
        <f t="shared" ref="H6:H69" si="0">IF(AND(C6="No",D6="No",E6="No",G6="Yes"),"Yes","No")</f>
        <v>No</v>
      </c>
      <c r="I6" t="str">
        <f>IF(OR(P2P!K6="Q1 2020",P2P!K6="Q2 2020"),"Yes","No")</f>
        <v>No</v>
      </c>
      <c r="J6" s="178" t="str">
        <f t="shared" ref="J6:J69" si="1">IF(AND(C6="No",D6="No",E6="No",I6="Yes"),"Yes","No")</f>
        <v>No</v>
      </c>
      <c r="K6" t="str">
        <f>IF(OR(P2P!K6="Q3 2020",P2P!K6="Q4 2020"),"Yes","No")</f>
        <v>No</v>
      </c>
      <c r="L6" s="178" t="str">
        <f t="shared" ref="L6:L69" si="2">IF(AND(C6="No",D6="No",E6="No",K6="Yes"),"Yes","No")</f>
        <v>No</v>
      </c>
      <c r="M6" t="str">
        <f>IF(OR(P2P!K6="Q1 2021",P2P!K6="Q2 2021"),"Yes","No")</f>
        <v>No</v>
      </c>
      <c r="N6" s="178" t="str">
        <f t="shared" ref="N6:N69" si="3">IF(AND(C6="No",D6="No",E6="No",M6="Yes"),"Yes","No")</f>
        <v>No</v>
      </c>
      <c r="O6" t="str">
        <f>IF(OR(P2P!K6="Q3 2021",P2P!K6="Q4 2021"),"Yes","No")</f>
        <v>No</v>
      </c>
      <c r="P6" s="178" t="str">
        <f t="shared" ref="P6:P69" si="4">IF(AND(C6="No",D6="No",E6="No",O6="Yes"),"Yes","No")</f>
        <v>No</v>
      </c>
      <c r="Q6" t="str">
        <f>IF(OR(P2P!K6="Q1 2022",P2P!K6="Q2 2022"),"Yes","No")</f>
        <v>No</v>
      </c>
      <c r="R6" s="178" t="str">
        <f t="shared" ref="R6:R69" si="5">IF(AND(C6="No",D6="No",E6="No",Q6="Yes"),"Yes","No")</f>
        <v>No</v>
      </c>
      <c r="S6" t="str">
        <f>IF(OR(P2P!K6="Q3 2022",P2P!K6="Q4 2022"),"Yes","No")</f>
        <v>No</v>
      </c>
      <c r="T6" s="178" t="str">
        <f t="shared" ref="T6:T69" si="6">IF(AND(C6="No",D6="No",E6="No",S6="Yes"),"Yes","No")</f>
        <v>No</v>
      </c>
      <c r="U6" t="str">
        <f>IF(OR(P2P!K6="Q1 2023",P2P!K6="Q2 2023"),"Yes","No")</f>
        <v>No</v>
      </c>
      <c r="V6" s="178" t="str">
        <f t="shared" ref="V6:V69" si="7">IF(AND(C6="No",D6="No",E6="No",U6="Yes"),"Yes","No")</f>
        <v>No</v>
      </c>
      <c r="W6" t="str">
        <f>IF(OR(P2P!K6="Q3 2023",P2P!K6="Q4 2023"),"Yes","No")</f>
        <v>No</v>
      </c>
      <c r="X6" s="178" t="str">
        <f t="shared" ref="X6:X69" si="8">IF(AND(C6="No",D6="No",E6="No",W6="Yes"),"Yes","No")</f>
        <v>No</v>
      </c>
      <c r="Y6" t="str">
        <f>IF(OR(P2P!K6="Q1 2024",P2P!K6="Q2 2024"),"Yes","No")</f>
        <v>No</v>
      </c>
      <c r="Z6" s="178" t="str">
        <f t="shared" ref="Z6:Z69" si="9">IF(AND(C6="No",D6="No",E6="No",Y6="Yes"),"Yes","No")</f>
        <v>No</v>
      </c>
      <c r="AA6" t="str">
        <f>IF(OR(P2P!K6="Q3 2024",P2P!K6="Q4 2024"),"Yes","No")</f>
        <v>No</v>
      </c>
      <c r="AB6" s="178" t="str">
        <f t="shared" ref="AB6:AB69" si="10">IF(AND(C6="No",D6="No",E6="No",AA6="Yes"),"Yes","No")</f>
        <v>No</v>
      </c>
      <c r="AC6" t="str">
        <f>IF(OR(P2P!K6="Q1 2025",P2P!K6="Q2 2025"),"Yes","No")</f>
        <v>No</v>
      </c>
      <c r="AD6" s="178" t="str">
        <f t="shared" ref="AD6:AD69" si="11">IF(AND(C6="No",D6="No",E6="No",AC6="Yes"),"Yes","No")</f>
        <v>No</v>
      </c>
      <c r="AE6" t="str">
        <f>IF(OR(P2P!K6="Q3 2025",P2P!K6="Q4 2025"),"Yes","No")</f>
        <v>No</v>
      </c>
      <c r="AF6" s="178" t="str">
        <f t="shared" ref="AF6:AF69" si="12">IF(AND(C6="No",D6="No",E6="No",AE6="Yes"),"Yes","No")</f>
        <v>No</v>
      </c>
      <c r="AG6" t="str">
        <f>IF(OR(P2P!K6="Q1 2026",P2P!K6="Q2 2026"),"Yes","No")</f>
        <v>No</v>
      </c>
      <c r="AH6" s="178" t="str">
        <f t="shared" ref="AH6:AH69" si="13">IF(AND(C6="No",D6="No",E6="No",AG6="Yes"),"Yes","No")</f>
        <v>No</v>
      </c>
      <c r="AI6" t="str">
        <f>IF(OR(P2P!K6="Q3 2026",P2P!K6="Q4 2026"),"Yes","No")</f>
        <v>No</v>
      </c>
      <c r="AJ6" s="178" t="str">
        <f t="shared" ref="AJ6:AJ69" si="14">IF(AND(C6="No",D6="No",E6="No",AI6="Yes"),"Yes","No")</f>
        <v>No</v>
      </c>
      <c r="AK6" t="str">
        <f>IF(OR(P2P!K6="Q1 2027",P2P!K6="Q2 2027"),"Yes","No")</f>
        <v>No</v>
      </c>
      <c r="AL6" s="178" t="str">
        <f t="shared" ref="AL6:AL69" si="15">IF(AND(C6="No",D6="No",E6="No",AK6="Yes"),"Yes","No")</f>
        <v>No</v>
      </c>
      <c r="AM6" t="str">
        <f>IF(OR(P2P!K6="Q3 2027",P2P!K6="Q4 2027"),"Yes","No")</f>
        <v>No</v>
      </c>
      <c r="AN6" s="178" t="str">
        <f t="shared" ref="AN6:AN69" si="16">IF(AND(C6="No",D6="No",E6="No",AM6="Yes"),"Yes","No")</f>
        <v>No</v>
      </c>
      <c r="AO6" t="str">
        <f>IF(OR(P2P!K6="Q1 2028",P2P!K6="Q2 2028"),"Yes","No")</f>
        <v>No</v>
      </c>
      <c r="AP6" s="178" t="str">
        <f t="shared" ref="AP6:AP69" si="17">IF(AND(C6="No",D6="No",E6="No",AO6="Yes"),"Yes","No")</f>
        <v>No</v>
      </c>
      <c r="AQ6" t="str">
        <f>IF(OR(P2P!K6="Q3 2028",P2P!K6="Q4 2028"),"Yes","No")</f>
        <v>No</v>
      </c>
      <c r="AR6" s="178" t="str">
        <f t="shared" ref="AR6:AR69" si="18">IF(AND(C6="No",D6="No",E6="No",AQ6="Yes"),"Yes","No")</f>
        <v>No</v>
      </c>
      <c r="AS6" t="str">
        <f>IF(OR(P2P!K6="Q1 2029",P2P!K6="Q2 2029"),"Yes","No")</f>
        <v>No</v>
      </c>
      <c r="AT6" s="178" t="str">
        <f t="shared" ref="AT6:AT69" si="19">IF(AND(C6="No",D6="No",E6="No",AS6="Yes"),"Yes","No")</f>
        <v>No</v>
      </c>
      <c r="AU6" t="str">
        <f>IF(OR(P2P!K6="Q3 2029",P2P!K6="Q4 2029"),"Yes","No")</f>
        <v>No</v>
      </c>
      <c r="AV6" s="178" t="str">
        <f t="shared" ref="AV6:AV69" si="20">IF(AND(C6="No",D6="No",E6="No",AU6="Yes"),"Yes","No")</f>
        <v>No</v>
      </c>
      <c r="AW6" t="str">
        <f>IF(OR(P2P!K6="Q1 2030",P2P!K6="Q2 2030"),"Yes","No")</f>
        <v>No</v>
      </c>
      <c r="AX6" s="178" t="str">
        <f t="shared" ref="AX6:AX69" si="21">IF(AND(C6="No",D6="No",E6="No",AW6="Yes"),"Yes","No")</f>
        <v>No</v>
      </c>
      <c r="AY6" t="str">
        <f>IF(OR(P2P!K6="Q3 2030",P2P!K6="Q4 2030"),"Yes","No")</f>
        <v>No</v>
      </c>
      <c r="AZ6" s="178" t="str">
        <f t="shared" ref="AZ6:AZ69" si="22">IF(AND(C6="No",D6="No",E6="No",AY6="Yes"),"Yes","No")</f>
        <v>No</v>
      </c>
      <c r="BA6" t="str">
        <f>IF(P2P!K6="","No","Yes")</f>
        <v>No</v>
      </c>
      <c r="BB6" s="178" t="str">
        <f t="shared" ref="BB6:BB69" si="23">IF(AND(C6="No",D6="No",E6="No",BA6="Yes"),"Yes","No")</f>
        <v>No</v>
      </c>
      <c r="BC6" s="178" t="str">
        <f t="shared" ref="BC6:BC69" si="24">IF(AND(C6="No",D6="No",E6="No",BB6="No"),"Yes","No")</f>
        <v>Yes</v>
      </c>
      <c r="BD6" s="174"/>
    </row>
    <row r="7" spans="1:56" s="175" customFormat="1" ht="23.25" x14ac:dyDescent="0.45">
      <c r="A7" s="177">
        <v>3</v>
      </c>
      <c r="B7" s="12" t="s">
        <v>1539</v>
      </c>
      <c r="C7" t="str">
        <f>IF(P2P!E7="Yes","Yes","No")</f>
        <v>No</v>
      </c>
      <c r="D7" t="str">
        <f>IF(AND(C7="No",P2P!F7="Yes"),"Yes","No")</f>
        <v>No</v>
      </c>
      <c r="E7" t="str">
        <f>IF(AND(C7="No",P2P!F7="N/A"),"N/A","No")</f>
        <v>No</v>
      </c>
      <c r="F7">
        <f>IF(OR(P2P!F7="Yes",P2P!F7="N/A"),0,1)</f>
        <v>1</v>
      </c>
      <c r="G7" t="str">
        <f>IF(OR(P2P!K7="Q3 2019",P2P!K7="Q4 2019"),"Yes","No")</f>
        <v>No</v>
      </c>
      <c r="H7" s="178" t="str">
        <f t="shared" si="0"/>
        <v>No</v>
      </c>
      <c r="I7" t="str">
        <f>IF(OR(P2P!K7="Q1 2020",P2P!K7="Q2 2020"),"Yes","No")</f>
        <v>No</v>
      </c>
      <c r="J7" s="178" t="str">
        <f t="shared" si="1"/>
        <v>No</v>
      </c>
      <c r="K7" t="str">
        <f>IF(OR(P2P!K7="Q3 2020",P2P!K7="Q4 2020"),"Yes","No")</f>
        <v>No</v>
      </c>
      <c r="L7" s="178" t="str">
        <f t="shared" si="2"/>
        <v>No</v>
      </c>
      <c r="M7" t="str">
        <f>IF(OR(P2P!K7="Q1 2021",P2P!K7="Q2 2021"),"Yes","No")</f>
        <v>No</v>
      </c>
      <c r="N7" s="178" t="str">
        <f t="shared" si="3"/>
        <v>No</v>
      </c>
      <c r="O7" t="str">
        <f>IF(OR(P2P!K7="Q3 2021",P2P!K7="Q4 2021"),"Yes","No")</f>
        <v>No</v>
      </c>
      <c r="P7" s="178" t="str">
        <f t="shared" si="4"/>
        <v>No</v>
      </c>
      <c r="Q7" t="str">
        <f>IF(OR(P2P!K7="Q1 2022",P2P!K7="Q2 2022"),"Yes","No")</f>
        <v>No</v>
      </c>
      <c r="R7" s="178" t="str">
        <f t="shared" si="5"/>
        <v>No</v>
      </c>
      <c r="S7" t="str">
        <f>IF(OR(P2P!K7="Q3 2022",P2P!K7="Q4 2022"),"Yes","No")</f>
        <v>No</v>
      </c>
      <c r="T7" s="178" t="str">
        <f t="shared" si="6"/>
        <v>No</v>
      </c>
      <c r="U7" t="str">
        <f>IF(OR(P2P!K7="Q1 2023",P2P!K7="Q2 2023"),"Yes","No")</f>
        <v>No</v>
      </c>
      <c r="V7" s="178" t="str">
        <f t="shared" si="7"/>
        <v>No</v>
      </c>
      <c r="W7" t="str">
        <f>IF(OR(P2P!K7="Q3 2023",P2P!K7="Q4 2023"),"Yes","No")</f>
        <v>No</v>
      </c>
      <c r="X7" s="178" t="str">
        <f t="shared" si="8"/>
        <v>No</v>
      </c>
      <c r="Y7" t="str">
        <f>IF(OR(P2P!K7="Q1 2024",P2P!K7="Q2 2024"),"Yes","No")</f>
        <v>No</v>
      </c>
      <c r="Z7" s="178" t="str">
        <f t="shared" si="9"/>
        <v>No</v>
      </c>
      <c r="AA7" t="str">
        <f>IF(OR(P2P!K7="Q3 2024",P2P!K7="Q4 2024"),"Yes","No")</f>
        <v>No</v>
      </c>
      <c r="AB7" s="178" t="str">
        <f t="shared" si="10"/>
        <v>No</v>
      </c>
      <c r="AC7" t="str">
        <f>IF(OR(P2P!K7="Q1 2025",P2P!K7="Q2 2025"),"Yes","No")</f>
        <v>No</v>
      </c>
      <c r="AD7" s="178" t="str">
        <f t="shared" si="11"/>
        <v>No</v>
      </c>
      <c r="AE7" t="str">
        <f>IF(OR(P2P!K7="Q3 2025",P2P!K7="Q4 2025"),"Yes","No")</f>
        <v>No</v>
      </c>
      <c r="AF7" s="178" t="str">
        <f t="shared" si="12"/>
        <v>No</v>
      </c>
      <c r="AG7" t="str">
        <f>IF(OR(P2P!K7="Q1 2026",P2P!K7="Q2 2026"),"Yes","No")</f>
        <v>No</v>
      </c>
      <c r="AH7" s="178" t="str">
        <f t="shared" si="13"/>
        <v>No</v>
      </c>
      <c r="AI7" t="str">
        <f>IF(OR(P2P!K7="Q3 2026",P2P!K7="Q4 2026"),"Yes","No")</f>
        <v>No</v>
      </c>
      <c r="AJ7" s="178" t="str">
        <f t="shared" si="14"/>
        <v>No</v>
      </c>
      <c r="AK7" t="str">
        <f>IF(OR(P2P!K7="Q1 2027",P2P!K7="Q2 2027"),"Yes","No")</f>
        <v>No</v>
      </c>
      <c r="AL7" s="178" t="str">
        <f t="shared" si="15"/>
        <v>No</v>
      </c>
      <c r="AM7" t="str">
        <f>IF(OR(P2P!K7="Q3 2027",P2P!K7="Q4 2027"),"Yes","No")</f>
        <v>No</v>
      </c>
      <c r="AN7" s="178" t="str">
        <f t="shared" si="16"/>
        <v>No</v>
      </c>
      <c r="AO7" t="str">
        <f>IF(OR(P2P!K7="Q1 2028",P2P!K7="Q2 2028"),"Yes","No")</f>
        <v>No</v>
      </c>
      <c r="AP7" s="178" t="str">
        <f t="shared" si="17"/>
        <v>No</v>
      </c>
      <c r="AQ7" t="str">
        <f>IF(OR(P2P!K7="Q3 2028",P2P!K7="Q4 2028"),"Yes","No")</f>
        <v>No</v>
      </c>
      <c r="AR7" s="178" t="str">
        <f t="shared" si="18"/>
        <v>No</v>
      </c>
      <c r="AS7" t="str">
        <f>IF(OR(P2P!K7="Q1 2029",P2P!K7="Q2 2029"),"Yes","No")</f>
        <v>No</v>
      </c>
      <c r="AT7" s="178" t="str">
        <f t="shared" si="19"/>
        <v>No</v>
      </c>
      <c r="AU7" t="str">
        <f>IF(OR(P2P!K7="Q3 2029",P2P!K7="Q4 2029"),"Yes","No")</f>
        <v>No</v>
      </c>
      <c r="AV7" s="178" t="str">
        <f t="shared" si="20"/>
        <v>No</v>
      </c>
      <c r="AW7" t="str">
        <f>IF(OR(P2P!K7="Q1 2030",P2P!K7="Q2 2030"),"Yes","No")</f>
        <v>No</v>
      </c>
      <c r="AX7" s="178" t="str">
        <f t="shared" si="21"/>
        <v>No</v>
      </c>
      <c r="AY7" t="str">
        <f>IF(OR(P2P!K7="Q3 2030",P2P!K7="Q4 2030"),"Yes","No")</f>
        <v>No</v>
      </c>
      <c r="AZ7" s="178" t="str">
        <f t="shared" si="22"/>
        <v>No</v>
      </c>
      <c r="BA7" t="str">
        <f>IF(P2P!K7="","No","Yes")</f>
        <v>No</v>
      </c>
      <c r="BB7" s="178" t="str">
        <f t="shared" si="23"/>
        <v>No</v>
      </c>
      <c r="BC7" s="178" t="str">
        <f t="shared" si="24"/>
        <v>Yes</v>
      </c>
      <c r="BD7" s="174"/>
    </row>
    <row r="8" spans="1:56" s="175" customFormat="1" ht="23.25" x14ac:dyDescent="0.45">
      <c r="A8" s="177">
        <v>4</v>
      </c>
      <c r="B8" s="11" t="s">
        <v>1540</v>
      </c>
      <c r="C8" t="str">
        <f>IF(P2P!E8="Yes","Yes","No")</f>
        <v>No</v>
      </c>
      <c r="D8" t="str">
        <f>IF(AND(C8="No",P2P!F8="Yes"),"Yes","No")</f>
        <v>No</v>
      </c>
      <c r="E8" t="str">
        <f>IF(AND(C8="No",P2P!F8="N/A"),"N/A","No")</f>
        <v>No</v>
      </c>
      <c r="F8">
        <f>IF(OR(P2P!F8="Yes",P2P!F8="N/A"),0,1)</f>
        <v>1</v>
      </c>
      <c r="G8" t="str">
        <f>IF(OR(P2P!K8="Q3 2019",P2P!K8="Q4 2019"),"Yes","No")</f>
        <v>No</v>
      </c>
      <c r="H8" s="178" t="str">
        <f t="shared" si="0"/>
        <v>No</v>
      </c>
      <c r="I8" t="str">
        <f>IF(OR(P2P!K8="Q1 2020",P2P!K8="Q2 2020"),"Yes","No")</f>
        <v>No</v>
      </c>
      <c r="J8" s="178" t="str">
        <f t="shared" si="1"/>
        <v>No</v>
      </c>
      <c r="K8" t="str">
        <f>IF(OR(P2P!K8="Q3 2020",P2P!K8="Q4 2020"),"Yes","No")</f>
        <v>No</v>
      </c>
      <c r="L8" s="178" t="str">
        <f t="shared" si="2"/>
        <v>No</v>
      </c>
      <c r="M8" t="str">
        <f>IF(OR(P2P!K8="Q1 2021",P2P!K8="Q2 2021"),"Yes","No")</f>
        <v>No</v>
      </c>
      <c r="N8" s="178" t="str">
        <f t="shared" si="3"/>
        <v>No</v>
      </c>
      <c r="O8" t="str">
        <f>IF(OR(P2P!K8="Q3 2021",P2P!K8="Q4 2021"),"Yes","No")</f>
        <v>No</v>
      </c>
      <c r="P8" s="178" t="str">
        <f t="shared" si="4"/>
        <v>No</v>
      </c>
      <c r="Q8" t="str">
        <f>IF(OR(P2P!K8="Q1 2022",P2P!K8="Q2 2022"),"Yes","No")</f>
        <v>No</v>
      </c>
      <c r="R8" s="178" t="str">
        <f t="shared" si="5"/>
        <v>No</v>
      </c>
      <c r="S8" t="str">
        <f>IF(OR(P2P!K8="Q3 2022",P2P!K8="Q4 2022"),"Yes","No")</f>
        <v>No</v>
      </c>
      <c r="T8" s="178" t="str">
        <f t="shared" si="6"/>
        <v>No</v>
      </c>
      <c r="U8" t="str">
        <f>IF(OR(P2P!K8="Q1 2023",P2P!K8="Q2 2023"),"Yes","No")</f>
        <v>No</v>
      </c>
      <c r="V8" s="178" t="str">
        <f t="shared" si="7"/>
        <v>No</v>
      </c>
      <c r="W8" t="str">
        <f>IF(OR(P2P!K8="Q3 2023",P2P!K8="Q4 2023"),"Yes","No")</f>
        <v>No</v>
      </c>
      <c r="X8" s="178" t="str">
        <f t="shared" si="8"/>
        <v>No</v>
      </c>
      <c r="Y8" t="str">
        <f>IF(OR(P2P!K8="Q1 2024",P2P!K8="Q2 2024"),"Yes","No")</f>
        <v>No</v>
      </c>
      <c r="Z8" s="178" t="str">
        <f t="shared" si="9"/>
        <v>No</v>
      </c>
      <c r="AA8" t="str">
        <f>IF(OR(P2P!K8="Q3 2024",P2P!K8="Q4 2024"),"Yes","No")</f>
        <v>No</v>
      </c>
      <c r="AB8" s="178" t="str">
        <f t="shared" si="10"/>
        <v>No</v>
      </c>
      <c r="AC8" t="str">
        <f>IF(OR(P2P!K8="Q1 2025",P2P!K8="Q2 2025"),"Yes","No")</f>
        <v>No</v>
      </c>
      <c r="AD8" s="178" t="str">
        <f t="shared" si="11"/>
        <v>No</v>
      </c>
      <c r="AE8" t="str">
        <f>IF(OR(P2P!K8="Q3 2025",P2P!K8="Q4 2025"),"Yes","No")</f>
        <v>No</v>
      </c>
      <c r="AF8" s="178" t="str">
        <f t="shared" si="12"/>
        <v>No</v>
      </c>
      <c r="AG8" t="str">
        <f>IF(OR(P2P!K8="Q1 2026",P2P!K8="Q2 2026"),"Yes","No")</f>
        <v>No</v>
      </c>
      <c r="AH8" s="178" t="str">
        <f t="shared" si="13"/>
        <v>No</v>
      </c>
      <c r="AI8" t="str">
        <f>IF(OR(P2P!K8="Q3 2026",P2P!K8="Q4 2026"),"Yes","No")</f>
        <v>No</v>
      </c>
      <c r="AJ8" s="178" t="str">
        <f t="shared" si="14"/>
        <v>No</v>
      </c>
      <c r="AK8" t="str">
        <f>IF(OR(P2P!K8="Q1 2027",P2P!K8="Q2 2027"),"Yes","No")</f>
        <v>No</v>
      </c>
      <c r="AL8" s="178" t="str">
        <f t="shared" si="15"/>
        <v>No</v>
      </c>
      <c r="AM8" t="str">
        <f>IF(OR(P2P!K8="Q3 2027",P2P!K8="Q4 2027"),"Yes","No")</f>
        <v>No</v>
      </c>
      <c r="AN8" s="178" t="str">
        <f t="shared" si="16"/>
        <v>No</v>
      </c>
      <c r="AO8" t="str">
        <f>IF(OR(P2P!K8="Q1 2028",P2P!K8="Q2 2028"),"Yes","No")</f>
        <v>No</v>
      </c>
      <c r="AP8" s="178" t="str">
        <f t="shared" si="17"/>
        <v>No</v>
      </c>
      <c r="AQ8" t="str">
        <f>IF(OR(P2P!K8="Q3 2028",P2P!K8="Q4 2028"),"Yes","No")</f>
        <v>No</v>
      </c>
      <c r="AR8" s="178" t="str">
        <f t="shared" si="18"/>
        <v>No</v>
      </c>
      <c r="AS8" t="str">
        <f>IF(OR(P2P!K8="Q1 2029",P2P!K8="Q2 2029"),"Yes","No")</f>
        <v>No</v>
      </c>
      <c r="AT8" s="178" t="str">
        <f t="shared" si="19"/>
        <v>No</v>
      </c>
      <c r="AU8" t="str">
        <f>IF(OR(P2P!K8="Q3 2029",P2P!K8="Q4 2029"),"Yes","No")</f>
        <v>No</v>
      </c>
      <c r="AV8" s="178" t="str">
        <f t="shared" si="20"/>
        <v>No</v>
      </c>
      <c r="AW8" t="str">
        <f>IF(OR(P2P!K8="Q1 2030",P2P!K8="Q2 2030"),"Yes","No")</f>
        <v>No</v>
      </c>
      <c r="AX8" s="178" t="str">
        <f t="shared" si="21"/>
        <v>No</v>
      </c>
      <c r="AY8" t="str">
        <f>IF(OR(P2P!K8="Q3 2030",P2P!K8="Q4 2030"),"Yes","No")</f>
        <v>No</v>
      </c>
      <c r="AZ8" s="178" t="str">
        <f t="shared" si="22"/>
        <v>No</v>
      </c>
      <c r="BA8" t="str">
        <f>IF(P2P!K8="","No","Yes")</f>
        <v>No</v>
      </c>
      <c r="BB8" s="178" t="str">
        <f t="shared" si="23"/>
        <v>No</v>
      </c>
      <c r="BC8" s="178" t="str">
        <f t="shared" si="24"/>
        <v>Yes</v>
      </c>
      <c r="BD8" s="174"/>
    </row>
    <row r="9" spans="1:56" s="175" customFormat="1" ht="34.9" x14ac:dyDescent="0.45">
      <c r="A9" s="177">
        <v>5</v>
      </c>
      <c r="B9" s="12" t="s">
        <v>1541</v>
      </c>
      <c r="C9" t="str">
        <f>IF(P2P!E9="Yes","Yes","No")</f>
        <v>No</v>
      </c>
      <c r="D9" t="str">
        <f>IF(AND(C9="No",P2P!F9="Yes"),"Yes","No")</f>
        <v>No</v>
      </c>
      <c r="E9" t="str">
        <f>IF(AND(C9="No",P2P!F9="N/A"),"N/A","No")</f>
        <v>No</v>
      </c>
      <c r="F9">
        <f>IF(OR(P2P!F9="Yes",P2P!F9="N/A"),0,1)</f>
        <v>1</v>
      </c>
      <c r="G9" t="str">
        <f>IF(OR(P2P!K9="Q3 2019",P2P!K9="Q4 2019"),"Yes","No")</f>
        <v>No</v>
      </c>
      <c r="H9" s="178" t="str">
        <f t="shared" si="0"/>
        <v>No</v>
      </c>
      <c r="I9" t="str">
        <f>IF(OR(P2P!K9="Q1 2020",P2P!K9="Q2 2020"),"Yes","No")</f>
        <v>No</v>
      </c>
      <c r="J9" s="178" t="str">
        <f t="shared" si="1"/>
        <v>No</v>
      </c>
      <c r="K9" t="str">
        <f>IF(OR(P2P!K9="Q3 2020",P2P!K9="Q4 2020"),"Yes","No")</f>
        <v>No</v>
      </c>
      <c r="L9" s="178" t="str">
        <f t="shared" si="2"/>
        <v>No</v>
      </c>
      <c r="M9" t="str">
        <f>IF(OR(P2P!K9="Q1 2021",P2P!K9="Q2 2021"),"Yes","No")</f>
        <v>No</v>
      </c>
      <c r="N9" s="178" t="str">
        <f t="shared" si="3"/>
        <v>No</v>
      </c>
      <c r="O9" t="str">
        <f>IF(OR(P2P!K9="Q3 2021",P2P!K9="Q4 2021"),"Yes","No")</f>
        <v>No</v>
      </c>
      <c r="P9" s="178" t="str">
        <f t="shared" si="4"/>
        <v>No</v>
      </c>
      <c r="Q9" t="str">
        <f>IF(OR(P2P!K9="Q1 2022",P2P!K9="Q2 2022"),"Yes","No")</f>
        <v>No</v>
      </c>
      <c r="R9" s="178" t="str">
        <f t="shared" si="5"/>
        <v>No</v>
      </c>
      <c r="S9" t="str">
        <f>IF(OR(P2P!K9="Q3 2022",P2P!K9="Q4 2022"),"Yes","No")</f>
        <v>No</v>
      </c>
      <c r="T9" s="178" t="str">
        <f t="shared" si="6"/>
        <v>No</v>
      </c>
      <c r="U9" t="str">
        <f>IF(OR(P2P!K9="Q1 2023",P2P!K9="Q2 2023"),"Yes","No")</f>
        <v>No</v>
      </c>
      <c r="V9" s="178" t="str">
        <f t="shared" si="7"/>
        <v>No</v>
      </c>
      <c r="W9" t="str">
        <f>IF(OR(P2P!K9="Q3 2023",P2P!K9="Q4 2023"),"Yes","No")</f>
        <v>No</v>
      </c>
      <c r="X9" s="178" t="str">
        <f t="shared" si="8"/>
        <v>No</v>
      </c>
      <c r="Y9" t="str">
        <f>IF(OR(P2P!K9="Q1 2024",P2P!K9="Q2 2024"),"Yes","No")</f>
        <v>No</v>
      </c>
      <c r="Z9" s="178" t="str">
        <f t="shared" si="9"/>
        <v>No</v>
      </c>
      <c r="AA9" t="str">
        <f>IF(OR(P2P!K9="Q3 2024",P2P!K9="Q4 2024"),"Yes","No")</f>
        <v>No</v>
      </c>
      <c r="AB9" s="178" t="str">
        <f t="shared" si="10"/>
        <v>No</v>
      </c>
      <c r="AC9" t="str">
        <f>IF(OR(P2P!K9="Q1 2025",P2P!K9="Q2 2025"),"Yes","No")</f>
        <v>No</v>
      </c>
      <c r="AD9" s="178" t="str">
        <f t="shared" si="11"/>
        <v>No</v>
      </c>
      <c r="AE9" t="str">
        <f>IF(OR(P2P!K9="Q3 2025",P2P!K9="Q4 2025"),"Yes","No")</f>
        <v>No</v>
      </c>
      <c r="AF9" s="178" t="str">
        <f t="shared" si="12"/>
        <v>No</v>
      </c>
      <c r="AG9" t="str">
        <f>IF(OR(P2P!K9="Q1 2026",P2P!K9="Q2 2026"),"Yes","No")</f>
        <v>No</v>
      </c>
      <c r="AH9" s="178" t="str">
        <f t="shared" si="13"/>
        <v>No</v>
      </c>
      <c r="AI9" t="str">
        <f>IF(OR(P2P!K9="Q3 2026",P2P!K9="Q4 2026"),"Yes","No")</f>
        <v>No</v>
      </c>
      <c r="AJ9" s="178" t="str">
        <f t="shared" si="14"/>
        <v>No</v>
      </c>
      <c r="AK9" t="str">
        <f>IF(OR(P2P!K9="Q1 2027",P2P!K9="Q2 2027"),"Yes","No")</f>
        <v>No</v>
      </c>
      <c r="AL9" s="178" t="str">
        <f t="shared" si="15"/>
        <v>No</v>
      </c>
      <c r="AM9" t="str">
        <f>IF(OR(P2P!K9="Q3 2027",P2P!K9="Q4 2027"),"Yes","No")</f>
        <v>No</v>
      </c>
      <c r="AN9" s="178" t="str">
        <f t="shared" si="16"/>
        <v>No</v>
      </c>
      <c r="AO9" t="str">
        <f>IF(OR(P2P!K9="Q1 2028",P2P!K9="Q2 2028"),"Yes","No")</f>
        <v>No</v>
      </c>
      <c r="AP9" s="178" t="str">
        <f t="shared" si="17"/>
        <v>No</v>
      </c>
      <c r="AQ9" t="str">
        <f>IF(OR(P2P!K9="Q3 2028",P2P!K9="Q4 2028"),"Yes","No")</f>
        <v>No</v>
      </c>
      <c r="AR9" s="178" t="str">
        <f t="shared" si="18"/>
        <v>No</v>
      </c>
      <c r="AS9" t="str">
        <f>IF(OR(P2P!K9="Q1 2029",P2P!K9="Q2 2029"),"Yes","No")</f>
        <v>No</v>
      </c>
      <c r="AT9" s="178" t="str">
        <f t="shared" si="19"/>
        <v>No</v>
      </c>
      <c r="AU9" t="str">
        <f>IF(OR(P2P!K9="Q3 2029",P2P!K9="Q4 2029"),"Yes","No")</f>
        <v>No</v>
      </c>
      <c r="AV9" s="178" t="str">
        <f t="shared" si="20"/>
        <v>No</v>
      </c>
      <c r="AW9" t="str">
        <f>IF(OR(P2P!K9="Q1 2030",P2P!K9="Q2 2030"),"Yes","No")</f>
        <v>No</v>
      </c>
      <c r="AX9" s="178" t="str">
        <f t="shared" si="21"/>
        <v>No</v>
      </c>
      <c r="AY9" t="str">
        <f>IF(OR(P2P!K9="Q3 2030",P2P!K9="Q4 2030"),"Yes","No")</f>
        <v>No</v>
      </c>
      <c r="AZ9" s="178" t="str">
        <f t="shared" si="22"/>
        <v>No</v>
      </c>
      <c r="BA9" t="str">
        <f>IF(P2P!K9="","No","Yes")</f>
        <v>No</v>
      </c>
      <c r="BB9" s="178" t="str">
        <f t="shared" si="23"/>
        <v>No</v>
      </c>
      <c r="BC9" s="178" t="str">
        <f t="shared" si="24"/>
        <v>Yes</v>
      </c>
      <c r="BD9" s="174"/>
    </row>
    <row r="10" spans="1:56" s="175" customFormat="1" ht="23.25" x14ac:dyDescent="0.45">
      <c r="A10" s="177">
        <v>6</v>
      </c>
      <c r="B10" s="16" t="s">
        <v>1542</v>
      </c>
      <c r="C10" t="str">
        <f>IF(P2P!E10="Yes","Yes","No")</f>
        <v>Yes</v>
      </c>
      <c r="D10" t="str">
        <f>IF(AND(C10="No",P2P!F10="Yes"),"Yes","No")</f>
        <v>No</v>
      </c>
      <c r="E10" t="str">
        <f>IF(AND(C10="No",P2P!F10="N/A"),"N/A","No")</f>
        <v>No</v>
      </c>
      <c r="F10">
        <f>IF(OR(P2P!F10="Yes",P2P!F10="N/A"),0,1)</f>
        <v>1</v>
      </c>
      <c r="G10" t="str">
        <f>IF(OR(P2P!K10="Q3 2019",P2P!K10="Q4 2019"),"Yes","No")</f>
        <v>No</v>
      </c>
      <c r="H10" s="178" t="str">
        <f t="shared" si="0"/>
        <v>No</v>
      </c>
      <c r="I10" t="str">
        <f>IF(OR(P2P!K10="Q1 2020",P2P!K10="Q2 2020"),"Yes","No")</f>
        <v>No</v>
      </c>
      <c r="J10" s="178" t="str">
        <f t="shared" si="1"/>
        <v>No</v>
      </c>
      <c r="K10" t="str">
        <f>IF(OR(P2P!K10="Q3 2020",P2P!K10="Q4 2020"),"Yes","No")</f>
        <v>No</v>
      </c>
      <c r="L10" s="178" t="str">
        <f t="shared" si="2"/>
        <v>No</v>
      </c>
      <c r="M10" t="str">
        <f>IF(OR(P2P!K10="Q1 2021",P2P!K10="Q2 2021"),"Yes","No")</f>
        <v>No</v>
      </c>
      <c r="N10" s="178" t="str">
        <f t="shared" si="3"/>
        <v>No</v>
      </c>
      <c r="O10" t="str">
        <f>IF(OR(P2P!K10="Q3 2021",P2P!K10="Q4 2021"),"Yes","No")</f>
        <v>No</v>
      </c>
      <c r="P10" s="178" t="str">
        <f t="shared" si="4"/>
        <v>No</v>
      </c>
      <c r="Q10" t="str">
        <f>IF(OR(P2P!K10="Q1 2022",P2P!K10="Q2 2022"),"Yes","No")</f>
        <v>No</v>
      </c>
      <c r="R10" s="178" t="str">
        <f t="shared" si="5"/>
        <v>No</v>
      </c>
      <c r="S10" t="str">
        <f>IF(OR(P2P!K10="Q3 2022",P2P!K10="Q4 2022"),"Yes","No")</f>
        <v>No</v>
      </c>
      <c r="T10" s="178" t="str">
        <f t="shared" si="6"/>
        <v>No</v>
      </c>
      <c r="U10" t="str">
        <f>IF(OR(P2P!K10="Q1 2023",P2P!K10="Q2 2023"),"Yes","No")</f>
        <v>No</v>
      </c>
      <c r="V10" s="178" t="str">
        <f t="shared" si="7"/>
        <v>No</v>
      </c>
      <c r="W10" t="str">
        <f>IF(OR(P2P!K10="Q3 2023",P2P!K10="Q4 2023"),"Yes","No")</f>
        <v>No</v>
      </c>
      <c r="X10" s="178" t="str">
        <f t="shared" si="8"/>
        <v>No</v>
      </c>
      <c r="Y10" t="str">
        <f>IF(OR(P2P!K10="Q1 2024",P2P!K10="Q2 2024"),"Yes","No")</f>
        <v>No</v>
      </c>
      <c r="Z10" s="178" t="str">
        <f t="shared" si="9"/>
        <v>No</v>
      </c>
      <c r="AA10" t="str">
        <f>IF(OR(P2P!K10="Q3 2024",P2P!K10="Q4 2024"),"Yes","No")</f>
        <v>No</v>
      </c>
      <c r="AB10" s="178" t="str">
        <f t="shared" si="10"/>
        <v>No</v>
      </c>
      <c r="AC10" t="str">
        <f>IF(OR(P2P!K10="Q1 2025",P2P!K10="Q2 2025"),"Yes","No")</f>
        <v>No</v>
      </c>
      <c r="AD10" s="178" t="str">
        <f t="shared" si="11"/>
        <v>No</v>
      </c>
      <c r="AE10" t="str">
        <f>IF(OR(P2P!K10="Q3 2025",P2P!K10="Q4 2025"),"Yes","No")</f>
        <v>No</v>
      </c>
      <c r="AF10" s="178" t="str">
        <f t="shared" si="12"/>
        <v>No</v>
      </c>
      <c r="AG10" t="str">
        <f>IF(OR(P2P!K10="Q1 2026",P2P!K10="Q2 2026"),"Yes","No")</f>
        <v>No</v>
      </c>
      <c r="AH10" s="178" t="str">
        <f t="shared" si="13"/>
        <v>No</v>
      </c>
      <c r="AI10" t="str">
        <f>IF(OR(P2P!K10="Q3 2026",P2P!K10="Q4 2026"),"Yes","No")</f>
        <v>No</v>
      </c>
      <c r="AJ10" s="178" t="str">
        <f t="shared" si="14"/>
        <v>No</v>
      </c>
      <c r="AK10" t="str">
        <f>IF(OR(P2P!K10="Q1 2027",P2P!K10="Q2 2027"),"Yes","No")</f>
        <v>No</v>
      </c>
      <c r="AL10" s="178" t="str">
        <f t="shared" si="15"/>
        <v>No</v>
      </c>
      <c r="AM10" t="str">
        <f>IF(OR(P2P!K10="Q3 2027",P2P!K10="Q4 2027"),"Yes","No")</f>
        <v>No</v>
      </c>
      <c r="AN10" s="178" t="str">
        <f t="shared" si="16"/>
        <v>No</v>
      </c>
      <c r="AO10" t="str">
        <f>IF(OR(P2P!K10="Q1 2028",P2P!K10="Q2 2028"),"Yes","No")</f>
        <v>No</v>
      </c>
      <c r="AP10" s="178" t="str">
        <f t="shared" si="17"/>
        <v>No</v>
      </c>
      <c r="AQ10" t="str">
        <f>IF(OR(P2P!K10="Q3 2028",P2P!K10="Q4 2028"),"Yes","No")</f>
        <v>No</v>
      </c>
      <c r="AR10" s="178" t="str">
        <f t="shared" si="18"/>
        <v>No</v>
      </c>
      <c r="AS10" t="str">
        <f>IF(OR(P2P!K10="Q1 2029",P2P!K10="Q2 2029"),"Yes","No")</f>
        <v>No</v>
      </c>
      <c r="AT10" s="178" t="str">
        <f t="shared" si="19"/>
        <v>No</v>
      </c>
      <c r="AU10" t="str">
        <f>IF(OR(P2P!K10="Q3 2029",P2P!K10="Q4 2029"),"Yes","No")</f>
        <v>No</v>
      </c>
      <c r="AV10" s="178" t="str">
        <f t="shared" si="20"/>
        <v>No</v>
      </c>
      <c r="AW10" t="str">
        <f>IF(OR(P2P!K10="Q1 2030",P2P!K10="Q2 2030"),"Yes","No")</f>
        <v>No</v>
      </c>
      <c r="AX10" s="178" t="str">
        <f t="shared" si="21"/>
        <v>No</v>
      </c>
      <c r="AY10" t="str">
        <f>IF(OR(P2P!K10="Q3 2030",P2P!K10="Q4 2030"),"Yes","No")</f>
        <v>No</v>
      </c>
      <c r="AZ10" s="178" t="str">
        <f t="shared" si="22"/>
        <v>No</v>
      </c>
      <c r="BA10" t="str">
        <f>IF(P2P!K10="","No","Yes")</f>
        <v>No</v>
      </c>
      <c r="BB10" s="178" t="str">
        <f t="shared" si="23"/>
        <v>No</v>
      </c>
      <c r="BC10" s="178" t="str">
        <f t="shared" si="24"/>
        <v>No</v>
      </c>
      <c r="BD10" s="174"/>
    </row>
    <row r="11" spans="1:56" s="175" customFormat="1" ht="23.25" x14ac:dyDescent="0.45">
      <c r="A11" s="177">
        <v>7</v>
      </c>
      <c r="B11" s="12" t="s">
        <v>1543</v>
      </c>
      <c r="C11" t="str">
        <f>IF(P2P!E11="Yes","Yes","No")</f>
        <v>No</v>
      </c>
      <c r="D11" t="str">
        <f>IF(AND(C11="No",P2P!F11="Yes"),"Yes","No")</f>
        <v>No</v>
      </c>
      <c r="E11" t="str">
        <f>IF(AND(C11="No",P2P!F11="N/A"),"N/A","No")</f>
        <v>No</v>
      </c>
      <c r="F11">
        <f>IF(OR(P2P!F11="Yes",P2P!F11="N/A"),0,1)</f>
        <v>1</v>
      </c>
      <c r="G11" t="str">
        <f>IF(OR(P2P!K11="Q3 2019",P2P!K11="Q4 2019"),"Yes","No")</f>
        <v>No</v>
      </c>
      <c r="H11" s="178" t="str">
        <f t="shared" si="0"/>
        <v>No</v>
      </c>
      <c r="I11" t="str">
        <f>IF(OR(P2P!K11="Q1 2020",P2P!K11="Q2 2020"),"Yes","No")</f>
        <v>No</v>
      </c>
      <c r="J11" s="178" t="str">
        <f t="shared" si="1"/>
        <v>No</v>
      </c>
      <c r="K11" t="str">
        <f>IF(OR(P2P!K11="Q3 2020",P2P!K11="Q4 2020"),"Yes","No")</f>
        <v>No</v>
      </c>
      <c r="L11" s="178" t="str">
        <f t="shared" si="2"/>
        <v>No</v>
      </c>
      <c r="M11" t="str">
        <f>IF(OR(P2P!K11="Q1 2021",P2P!K11="Q2 2021"),"Yes","No")</f>
        <v>No</v>
      </c>
      <c r="N11" s="178" t="str">
        <f t="shared" si="3"/>
        <v>No</v>
      </c>
      <c r="O11" t="str">
        <f>IF(OR(P2P!K11="Q3 2021",P2P!K11="Q4 2021"),"Yes","No")</f>
        <v>No</v>
      </c>
      <c r="P11" s="178" t="str">
        <f t="shared" si="4"/>
        <v>No</v>
      </c>
      <c r="Q11" t="str">
        <f>IF(OR(P2P!K11="Q1 2022",P2P!K11="Q2 2022"),"Yes","No")</f>
        <v>No</v>
      </c>
      <c r="R11" s="178" t="str">
        <f t="shared" si="5"/>
        <v>No</v>
      </c>
      <c r="S11" t="str">
        <f>IF(OR(P2P!K11="Q3 2022",P2P!K11="Q4 2022"),"Yes","No")</f>
        <v>No</v>
      </c>
      <c r="T11" s="178" t="str">
        <f t="shared" si="6"/>
        <v>No</v>
      </c>
      <c r="U11" t="str">
        <f>IF(OR(P2P!K11="Q1 2023",P2P!K11="Q2 2023"),"Yes","No")</f>
        <v>No</v>
      </c>
      <c r="V11" s="178" t="str">
        <f t="shared" si="7"/>
        <v>No</v>
      </c>
      <c r="W11" t="str">
        <f>IF(OR(P2P!K11="Q3 2023",P2P!K11="Q4 2023"),"Yes","No")</f>
        <v>No</v>
      </c>
      <c r="X11" s="178" t="str">
        <f t="shared" si="8"/>
        <v>No</v>
      </c>
      <c r="Y11" t="str">
        <f>IF(OR(P2P!K11="Q1 2024",P2P!K11="Q2 2024"),"Yes","No")</f>
        <v>No</v>
      </c>
      <c r="Z11" s="178" t="str">
        <f t="shared" si="9"/>
        <v>No</v>
      </c>
      <c r="AA11" t="str">
        <f>IF(OR(P2P!K11="Q3 2024",P2P!K11="Q4 2024"),"Yes","No")</f>
        <v>No</v>
      </c>
      <c r="AB11" s="178" t="str">
        <f t="shared" si="10"/>
        <v>No</v>
      </c>
      <c r="AC11" t="str">
        <f>IF(OR(P2P!K11="Q1 2025",P2P!K11="Q2 2025"),"Yes","No")</f>
        <v>No</v>
      </c>
      <c r="AD11" s="178" t="str">
        <f t="shared" si="11"/>
        <v>No</v>
      </c>
      <c r="AE11" t="str">
        <f>IF(OR(P2P!K11="Q3 2025",P2P!K11="Q4 2025"),"Yes","No")</f>
        <v>No</v>
      </c>
      <c r="AF11" s="178" t="str">
        <f t="shared" si="12"/>
        <v>No</v>
      </c>
      <c r="AG11" t="str">
        <f>IF(OR(P2P!K11="Q1 2026",P2P!K11="Q2 2026"),"Yes","No")</f>
        <v>No</v>
      </c>
      <c r="AH11" s="178" t="str">
        <f t="shared" si="13"/>
        <v>No</v>
      </c>
      <c r="AI11" t="str">
        <f>IF(OR(P2P!K11="Q3 2026",P2P!K11="Q4 2026"),"Yes","No")</f>
        <v>No</v>
      </c>
      <c r="AJ11" s="178" t="str">
        <f t="shared" si="14"/>
        <v>No</v>
      </c>
      <c r="AK11" t="str">
        <f>IF(OR(P2P!K11="Q1 2027",P2P!K11="Q2 2027"),"Yes","No")</f>
        <v>No</v>
      </c>
      <c r="AL11" s="178" t="str">
        <f t="shared" si="15"/>
        <v>No</v>
      </c>
      <c r="AM11" t="str">
        <f>IF(OR(P2P!K11="Q3 2027",P2P!K11="Q4 2027"),"Yes","No")</f>
        <v>No</v>
      </c>
      <c r="AN11" s="178" t="str">
        <f t="shared" si="16"/>
        <v>No</v>
      </c>
      <c r="AO11" t="str">
        <f>IF(OR(P2P!K11="Q1 2028",P2P!K11="Q2 2028"),"Yes","No")</f>
        <v>No</v>
      </c>
      <c r="AP11" s="178" t="str">
        <f t="shared" si="17"/>
        <v>No</v>
      </c>
      <c r="AQ11" t="str">
        <f>IF(OR(P2P!K11="Q3 2028",P2P!K11="Q4 2028"),"Yes","No")</f>
        <v>No</v>
      </c>
      <c r="AR11" s="178" t="str">
        <f t="shared" si="18"/>
        <v>No</v>
      </c>
      <c r="AS11" t="str">
        <f>IF(OR(P2P!K11="Q1 2029",P2P!K11="Q2 2029"),"Yes","No")</f>
        <v>No</v>
      </c>
      <c r="AT11" s="178" t="str">
        <f t="shared" si="19"/>
        <v>No</v>
      </c>
      <c r="AU11" t="str">
        <f>IF(OR(P2P!K11="Q3 2029",P2P!K11="Q4 2029"),"Yes","No")</f>
        <v>No</v>
      </c>
      <c r="AV11" s="178" t="str">
        <f t="shared" si="20"/>
        <v>No</v>
      </c>
      <c r="AW11" t="str">
        <f>IF(OR(P2P!K11="Q1 2030",P2P!K11="Q2 2030"),"Yes","No")</f>
        <v>No</v>
      </c>
      <c r="AX11" s="178" t="str">
        <f t="shared" si="21"/>
        <v>No</v>
      </c>
      <c r="AY11" t="str">
        <f>IF(OR(P2P!K11="Q3 2030",P2P!K11="Q4 2030"),"Yes","No")</f>
        <v>No</v>
      </c>
      <c r="AZ11" s="178" t="str">
        <f t="shared" si="22"/>
        <v>No</v>
      </c>
      <c r="BA11" t="str">
        <f>IF(P2P!K11="","No","Yes")</f>
        <v>No</v>
      </c>
      <c r="BB11" s="178" t="str">
        <f t="shared" si="23"/>
        <v>No</v>
      </c>
      <c r="BC11" s="178" t="str">
        <f t="shared" si="24"/>
        <v>Yes</v>
      </c>
      <c r="BD11" s="174"/>
    </row>
    <row r="12" spans="1:56" s="175" customFormat="1" ht="23.25" x14ac:dyDescent="0.45">
      <c r="A12" s="177">
        <v>8</v>
      </c>
      <c r="B12" s="12" t="s">
        <v>1544</v>
      </c>
      <c r="C12" t="str">
        <f>IF(P2P!E12="Yes","Yes","No")</f>
        <v>No</v>
      </c>
      <c r="D12" t="str">
        <f>IF(AND(C12="No",P2P!F12="Yes"),"Yes","No")</f>
        <v>No</v>
      </c>
      <c r="E12" t="str">
        <f>IF(AND(C12="No",P2P!F12="N/A"),"N/A","No")</f>
        <v>No</v>
      </c>
      <c r="F12">
        <f>IF(OR(P2P!F12="Yes",P2P!F12="N/A"),0,1)</f>
        <v>1</v>
      </c>
      <c r="G12" t="str">
        <f>IF(OR(P2P!K12="Q3 2019",P2P!K12="Q4 2019"),"Yes","No")</f>
        <v>No</v>
      </c>
      <c r="H12" s="178" t="str">
        <f t="shared" si="0"/>
        <v>No</v>
      </c>
      <c r="I12" t="str">
        <f>IF(OR(P2P!K12="Q1 2020",P2P!K12="Q2 2020"),"Yes","No")</f>
        <v>No</v>
      </c>
      <c r="J12" s="178" t="str">
        <f t="shared" si="1"/>
        <v>No</v>
      </c>
      <c r="K12" t="str">
        <f>IF(OR(P2P!K12="Q3 2020",P2P!K12="Q4 2020"),"Yes","No")</f>
        <v>No</v>
      </c>
      <c r="L12" s="178" t="str">
        <f t="shared" si="2"/>
        <v>No</v>
      </c>
      <c r="M12" t="str">
        <f>IF(OR(P2P!K12="Q1 2021",P2P!K12="Q2 2021"),"Yes","No")</f>
        <v>No</v>
      </c>
      <c r="N12" s="178" t="str">
        <f t="shared" si="3"/>
        <v>No</v>
      </c>
      <c r="O12" t="str">
        <f>IF(OR(P2P!K12="Q3 2021",P2P!K12="Q4 2021"),"Yes","No")</f>
        <v>No</v>
      </c>
      <c r="P12" s="178" t="str">
        <f t="shared" si="4"/>
        <v>No</v>
      </c>
      <c r="Q12" t="str">
        <f>IF(OR(P2P!K12="Q1 2022",P2P!K12="Q2 2022"),"Yes","No")</f>
        <v>No</v>
      </c>
      <c r="R12" s="178" t="str">
        <f t="shared" si="5"/>
        <v>No</v>
      </c>
      <c r="S12" t="str">
        <f>IF(OR(P2P!K12="Q3 2022",P2P!K12="Q4 2022"),"Yes","No")</f>
        <v>No</v>
      </c>
      <c r="T12" s="178" t="str">
        <f t="shared" si="6"/>
        <v>No</v>
      </c>
      <c r="U12" t="str">
        <f>IF(OR(P2P!K12="Q1 2023",P2P!K12="Q2 2023"),"Yes","No")</f>
        <v>No</v>
      </c>
      <c r="V12" s="178" t="str">
        <f t="shared" si="7"/>
        <v>No</v>
      </c>
      <c r="W12" t="str">
        <f>IF(OR(P2P!K12="Q3 2023",P2P!K12="Q4 2023"),"Yes","No")</f>
        <v>No</v>
      </c>
      <c r="X12" s="178" t="str">
        <f t="shared" si="8"/>
        <v>No</v>
      </c>
      <c r="Y12" t="str">
        <f>IF(OR(P2P!K12="Q1 2024",P2P!K12="Q2 2024"),"Yes","No")</f>
        <v>No</v>
      </c>
      <c r="Z12" s="178" t="str">
        <f t="shared" si="9"/>
        <v>No</v>
      </c>
      <c r="AA12" t="str">
        <f>IF(OR(P2P!K12="Q3 2024",P2P!K12="Q4 2024"),"Yes","No")</f>
        <v>No</v>
      </c>
      <c r="AB12" s="178" t="str">
        <f t="shared" si="10"/>
        <v>No</v>
      </c>
      <c r="AC12" t="str">
        <f>IF(OR(P2P!K12="Q1 2025",P2P!K12="Q2 2025"),"Yes","No")</f>
        <v>No</v>
      </c>
      <c r="AD12" s="178" t="str">
        <f t="shared" si="11"/>
        <v>No</v>
      </c>
      <c r="AE12" t="str">
        <f>IF(OR(P2P!K12="Q3 2025",P2P!K12="Q4 2025"),"Yes","No")</f>
        <v>No</v>
      </c>
      <c r="AF12" s="178" t="str">
        <f t="shared" si="12"/>
        <v>No</v>
      </c>
      <c r="AG12" t="str">
        <f>IF(OR(P2P!K12="Q1 2026",P2P!K12="Q2 2026"),"Yes","No")</f>
        <v>No</v>
      </c>
      <c r="AH12" s="178" t="str">
        <f t="shared" si="13"/>
        <v>No</v>
      </c>
      <c r="AI12" t="str">
        <f>IF(OR(P2P!K12="Q3 2026",P2P!K12="Q4 2026"),"Yes","No")</f>
        <v>No</v>
      </c>
      <c r="AJ12" s="178" t="str">
        <f t="shared" si="14"/>
        <v>No</v>
      </c>
      <c r="AK12" t="str">
        <f>IF(OR(P2P!K12="Q1 2027",P2P!K12="Q2 2027"),"Yes","No")</f>
        <v>No</v>
      </c>
      <c r="AL12" s="178" t="str">
        <f t="shared" si="15"/>
        <v>No</v>
      </c>
      <c r="AM12" t="str">
        <f>IF(OR(P2P!K12="Q3 2027",P2P!K12="Q4 2027"),"Yes","No")</f>
        <v>No</v>
      </c>
      <c r="AN12" s="178" t="str">
        <f t="shared" si="16"/>
        <v>No</v>
      </c>
      <c r="AO12" t="str">
        <f>IF(OR(P2P!K12="Q1 2028",P2P!K12="Q2 2028"),"Yes","No")</f>
        <v>No</v>
      </c>
      <c r="AP12" s="178" t="str">
        <f t="shared" si="17"/>
        <v>No</v>
      </c>
      <c r="AQ12" t="str">
        <f>IF(OR(P2P!K12="Q3 2028",P2P!K12="Q4 2028"),"Yes","No")</f>
        <v>No</v>
      </c>
      <c r="AR12" s="178" t="str">
        <f t="shared" si="18"/>
        <v>No</v>
      </c>
      <c r="AS12" t="str">
        <f>IF(OR(P2P!K12="Q1 2029",P2P!K12="Q2 2029"),"Yes","No")</f>
        <v>No</v>
      </c>
      <c r="AT12" s="178" t="str">
        <f t="shared" si="19"/>
        <v>No</v>
      </c>
      <c r="AU12" t="str">
        <f>IF(OR(P2P!K12="Q3 2029",P2P!K12="Q4 2029"),"Yes","No")</f>
        <v>No</v>
      </c>
      <c r="AV12" s="178" t="str">
        <f t="shared" si="20"/>
        <v>No</v>
      </c>
      <c r="AW12" t="str">
        <f>IF(OR(P2P!K12="Q1 2030",P2P!K12="Q2 2030"),"Yes","No")</f>
        <v>No</v>
      </c>
      <c r="AX12" s="178" t="str">
        <f t="shared" si="21"/>
        <v>No</v>
      </c>
      <c r="AY12" t="str">
        <f>IF(OR(P2P!K12="Q3 2030",P2P!K12="Q4 2030"),"Yes","No")</f>
        <v>No</v>
      </c>
      <c r="AZ12" s="178" t="str">
        <f t="shared" si="22"/>
        <v>No</v>
      </c>
      <c r="BA12" t="str">
        <f>IF(P2P!K12="","No","Yes")</f>
        <v>No</v>
      </c>
      <c r="BB12" s="178" t="str">
        <f t="shared" si="23"/>
        <v>No</v>
      </c>
      <c r="BC12" s="178" t="str">
        <f t="shared" si="24"/>
        <v>Yes</v>
      </c>
      <c r="BD12" s="174"/>
    </row>
    <row r="13" spans="1:56" s="175" customFormat="1" ht="23.25" x14ac:dyDescent="0.45">
      <c r="A13" s="177">
        <v>9</v>
      </c>
      <c r="B13" s="12" t="s">
        <v>1545</v>
      </c>
      <c r="C13" t="str">
        <f>IF(P2P!E13="Yes","Yes","No")</f>
        <v>No</v>
      </c>
      <c r="D13" t="str">
        <f>IF(AND(C13="No",P2P!F13="Yes"),"Yes","No")</f>
        <v>No</v>
      </c>
      <c r="E13" t="str">
        <f>IF(AND(C13="No",P2P!F13="N/A"),"N/A","No")</f>
        <v>No</v>
      </c>
      <c r="F13">
        <f>IF(OR(P2P!F13="Yes",P2P!F13="N/A"),0,1)</f>
        <v>1</v>
      </c>
      <c r="G13" t="str">
        <f>IF(OR(P2P!K13="Q3 2019",P2P!K13="Q4 2019"),"Yes","No")</f>
        <v>No</v>
      </c>
      <c r="H13" s="178" t="str">
        <f t="shared" si="0"/>
        <v>No</v>
      </c>
      <c r="I13" t="str">
        <f>IF(OR(P2P!K13="Q1 2020",P2P!K13="Q2 2020"),"Yes","No")</f>
        <v>No</v>
      </c>
      <c r="J13" s="178" t="str">
        <f t="shared" si="1"/>
        <v>No</v>
      </c>
      <c r="K13" t="str">
        <f>IF(OR(P2P!K13="Q3 2020",P2P!K13="Q4 2020"),"Yes","No")</f>
        <v>No</v>
      </c>
      <c r="L13" s="178" t="str">
        <f t="shared" si="2"/>
        <v>No</v>
      </c>
      <c r="M13" t="str">
        <f>IF(OR(P2P!K13="Q1 2021",P2P!K13="Q2 2021"),"Yes","No")</f>
        <v>No</v>
      </c>
      <c r="N13" s="178" t="str">
        <f t="shared" si="3"/>
        <v>No</v>
      </c>
      <c r="O13" t="str">
        <f>IF(OR(P2P!K13="Q3 2021",P2P!K13="Q4 2021"),"Yes","No")</f>
        <v>No</v>
      </c>
      <c r="P13" s="178" t="str">
        <f t="shared" si="4"/>
        <v>No</v>
      </c>
      <c r="Q13" t="str">
        <f>IF(OR(P2P!K13="Q1 2022",P2P!K13="Q2 2022"),"Yes","No")</f>
        <v>No</v>
      </c>
      <c r="R13" s="178" t="str">
        <f t="shared" si="5"/>
        <v>No</v>
      </c>
      <c r="S13" t="str">
        <f>IF(OR(P2P!K13="Q3 2022",P2P!K13="Q4 2022"),"Yes","No")</f>
        <v>No</v>
      </c>
      <c r="T13" s="178" t="str">
        <f t="shared" si="6"/>
        <v>No</v>
      </c>
      <c r="U13" t="str">
        <f>IF(OR(P2P!K13="Q1 2023",P2P!K13="Q2 2023"),"Yes","No")</f>
        <v>No</v>
      </c>
      <c r="V13" s="178" t="str">
        <f t="shared" si="7"/>
        <v>No</v>
      </c>
      <c r="W13" t="str">
        <f>IF(OR(P2P!K13="Q3 2023",P2P!K13="Q4 2023"),"Yes","No")</f>
        <v>No</v>
      </c>
      <c r="X13" s="178" t="str">
        <f t="shared" si="8"/>
        <v>No</v>
      </c>
      <c r="Y13" t="str">
        <f>IF(OR(P2P!K13="Q1 2024",P2P!K13="Q2 2024"),"Yes","No")</f>
        <v>No</v>
      </c>
      <c r="Z13" s="178" t="str">
        <f t="shared" si="9"/>
        <v>No</v>
      </c>
      <c r="AA13" t="str">
        <f>IF(OR(P2P!K13="Q3 2024",P2P!K13="Q4 2024"),"Yes","No")</f>
        <v>No</v>
      </c>
      <c r="AB13" s="178" t="str">
        <f t="shared" si="10"/>
        <v>No</v>
      </c>
      <c r="AC13" t="str">
        <f>IF(OR(P2P!K13="Q1 2025",P2P!K13="Q2 2025"),"Yes","No")</f>
        <v>No</v>
      </c>
      <c r="AD13" s="178" t="str">
        <f t="shared" si="11"/>
        <v>No</v>
      </c>
      <c r="AE13" t="str">
        <f>IF(OR(P2P!K13="Q3 2025",P2P!K13="Q4 2025"),"Yes","No")</f>
        <v>No</v>
      </c>
      <c r="AF13" s="178" t="str">
        <f t="shared" si="12"/>
        <v>No</v>
      </c>
      <c r="AG13" t="str">
        <f>IF(OR(P2P!K13="Q1 2026",P2P!K13="Q2 2026"),"Yes","No")</f>
        <v>No</v>
      </c>
      <c r="AH13" s="178" t="str">
        <f t="shared" si="13"/>
        <v>No</v>
      </c>
      <c r="AI13" t="str">
        <f>IF(OR(P2P!K13="Q3 2026",P2P!K13="Q4 2026"),"Yes","No")</f>
        <v>No</v>
      </c>
      <c r="AJ13" s="178" t="str">
        <f t="shared" si="14"/>
        <v>No</v>
      </c>
      <c r="AK13" t="str">
        <f>IF(OR(P2P!K13="Q1 2027",P2P!K13="Q2 2027"),"Yes","No")</f>
        <v>No</v>
      </c>
      <c r="AL13" s="178" t="str">
        <f t="shared" si="15"/>
        <v>No</v>
      </c>
      <c r="AM13" t="str">
        <f>IF(OR(P2P!K13="Q3 2027",P2P!K13="Q4 2027"),"Yes","No")</f>
        <v>No</v>
      </c>
      <c r="AN13" s="178" t="str">
        <f t="shared" si="16"/>
        <v>No</v>
      </c>
      <c r="AO13" t="str">
        <f>IF(OR(P2P!K13="Q1 2028",P2P!K13="Q2 2028"),"Yes","No")</f>
        <v>No</v>
      </c>
      <c r="AP13" s="178" t="str">
        <f t="shared" si="17"/>
        <v>No</v>
      </c>
      <c r="AQ13" t="str">
        <f>IF(OR(P2P!K13="Q3 2028",P2P!K13="Q4 2028"),"Yes","No")</f>
        <v>No</v>
      </c>
      <c r="AR13" s="178" t="str">
        <f t="shared" si="18"/>
        <v>No</v>
      </c>
      <c r="AS13" t="str">
        <f>IF(OR(P2P!K13="Q1 2029",P2P!K13="Q2 2029"),"Yes","No")</f>
        <v>No</v>
      </c>
      <c r="AT13" s="178" t="str">
        <f t="shared" si="19"/>
        <v>No</v>
      </c>
      <c r="AU13" t="str">
        <f>IF(OR(P2P!K13="Q3 2029",P2P!K13="Q4 2029"),"Yes","No")</f>
        <v>No</v>
      </c>
      <c r="AV13" s="178" t="str">
        <f t="shared" si="20"/>
        <v>No</v>
      </c>
      <c r="AW13" t="str">
        <f>IF(OR(P2P!K13="Q1 2030",P2P!K13="Q2 2030"),"Yes","No")</f>
        <v>No</v>
      </c>
      <c r="AX13" s="178" t="str">
        <f t="shared" si="21"/>
        <v>No</v>
      </c>
      <c r="AY13" t="str">
        <f>IF(OR(P2P!K13="Q3 2030",P2P!K13="Q4 2030"),"Yes","No")</f>
        <v>No</v>
      </c>
      <c r="AZ13" s="178" t="str">
        <f t="shared" si="22"/>
        <v>No</v>
      </c>
      <c r="BA13" t="str">
        <f>IF(P2P!K13="","No","Yes")</f>
        <v>No</v>
      </c>
      <c r="BB13" s="178" t="str">
        <f t="shared" si="23"/>
        <v>No</v>
      </c>
      <c r="BC13" s="178" t="str">
        <f t="shared" si="24"/>
        <v>Yes</v>
      </c>
      <c r="BD13" s="174"/>
    </row>
    <row r="14" spans="1:56" s="175" customFormat="1" ht="23.25" x14ac:dyDescent="0.45">
      <c r="A14" s="177">
        <v>10</v>
      </c>
      <c r="B14" s="11" t="s">
        <v>1546</v>
      </c>
      <c r="C14" t="str">
        <f>IF(P2P!E14="Yes","Yes","No")</f>
        <v>No</v>
      </c>
      <c r="D14" t="str">
        <f>IF(AND(C14="No",P2P!F14="Yes"),"Yes","No")</f>
        <v>No</v>
      </c>
      <c r="E14" t="str">
        <f>IF(AND(C14="No",P2P!F14="N/A"),"N/A","No")</f>
        <v>No</v>
      </c>
      <c r="F14">
        <f>IF(OR(P2P!F14="Yes",P2P!F14="N/A"),0,1)</f>
        <v>1</v>
      </c>
      <c r="G14" t="str">
        <f>IF(OR(P2P!K14="Q3 2019",P2P!K14="Q4 2019"),"Yes","No")</f>
        <v>No</v>
      </c>
      <c r="H14" s="178" t="str">
        <f t="shared" si="0"/>
        <v>No</v>
      </c>
      <c r="I14" t="str">
        <f>IF(OR(P2P!K14="Q1 2020",P2P!K14="Q2 2020"),"Yes","No")</f>
        <v>No</v>
      </c>
      <c r="J14" s="178" t="str">
        <f t="shared" si="1"/>
        <v>No</v>
      </c>
      <c r="K14" t="str">
        <f>IF(OR(P2P!K14="Q3 2020",P2P!K14="Q4 2020"),"Yes","No")</f>
        <v>No</v>
      </c>
      <c r="L14" s="178" t="str">
        <f t="shared" si="2"/>
        <v>No</v>
      </c>
      <c r="M14" t="str">
        <f>IF(OR(P2P!K14="Q1 2021",P2P!K14="Q2 2021"),"Yes","No")</f>
        <v>No</v>
      </c>
      <c r="N14" s="178" t="str">
        <f t="shared" si="3"/>
        <v>No</v>
      </c>
      <c r="O14" t="str">
        <f>IF(OR(P2P!K14="Q3 2021",P2P!K14="Q4 2021"),"Yes","No")</f>
        <v>No</v>
      </c>
      <c r="P14" s="178" t="str">
        <f t="shared" si="4"/>
        <v>No</v>
      </c>
      <c r="Q14" t="str">
        <f>IF(OR(P2P!K14="Q1 2022",P2P!K14="Q2 2022"),"Yes","No")</f>
        <v>No</v>
      </c>
      <c r="R14" s="178" t="str">
        <f t="shared" si="5"/>
        <v>No</v>
      </c>
      <c r="S14" t="str">
        <f>IF(OR(P2P!K14="Q3 2022",P2P!K14="Q4 2022"),"Yes","No")</f>
        <v>No</v>
      </c>
      <c r="T14" s="178" t="str">
        <f t="shared" si="6"/>
        <v>No</v>
      </c>
      <c r="U14" t="str">
        <f>IF(OR(P2P!K14="Q1 2023",P2P!K14="Q2 2023"),"Yes","No")</f>
        <v>No</v>
      </c>
      <c r="V14" s="178" t="str">
        <f t="shared" si="7"/>
        <v>No</v>
      </c>
      <c r="W14" t="str">
        <f>IF(OR(P2P!K14="Q3 2023",P2P!K14="Q4 2023"),"Yes","No")</f>
        <v>No</v>
      </c>
      <c r="X14" s="178" t="str">
        <f t="shared" si="8"/>
        <v>No</v>
      </c>
      <c r="Y14" t="str">
        <f>IF(OR(P2P!K14="Q1 2024",P2P!K14="Q2 2024"),"Yes","No")</f>
        <v>No</v>
      </c>
      <c r="Z14" s="178" t="str">
        <f t="shared" si="9"/>
        <v>No</v>
      </c>
      <c r="AA14" t="str">
        <f>IF(OR(P2P!K14="Q3 2024",P2P!K14="Q4 2024"),"Yes","No")</f>
        <v>No</v>
      </c>
      <c r="AB14" s="178" t="str">
        <f t="shared" si="10"/>
        <v>No</v>
      </c>
      <c r="AC14" t="str">
        <f>IF(OR(P2P!K14="Q1 2025",P2P!K14="Q2 2025"),"Yes","No")</f>
        <v>No</v>
      </c>
      <c r="AD14" s="178" t="str">
        <f t="shared" si="11"/>
        <v>No</v>
      </c>
      <c r="AE14" t="str">
        <f>IF(OR(P2P!K14="Q3 2025",P2P!K14="Q4 2025"),"Yes","No")</f>
        <v>No</v>
      </c>
      <c r="AF14" s="178" t="str">
        <f t="shared" si="12"/>
        <v>No</v>
      </c>
      <c r="AG14" t="str">
        <f>IF(OR(P2P!K14="Q1 2026",P2P!K14="Q2 2026"),"Yes","No")</f>
        <v>No</v>
      </c>
      <c r="AH14" s="178" t="str">
        <f t="shared" si="13"/>
        <v>No</v>
      </c>
      <c r="AI14" t="str">
        <f>IF(OR(P2P!K14="Q3 2026",P2P!K14="Q4 2026"),"Yes","No")</f>
        <v>No</v>
      </c>
      <c r="AJ14" s="178" t="str">
        <f t="shared" si="14"/>
        <v>No</v>
      </c>
      <c r="AK14" t="str">
        <f>IF(OR(P2P!K14="Q1 2027",P2P!K14="Q2 2027"),"Yes","No")</f>
        <v>No</v>
      </c>
      <c r="AL14" s="178" t="str">
        <f t="shared" si="15"/>
        <v>No</v>
      </c>
      <c r="AM14" t="str">
        <f>IF(OR(P2P!K14="Q3 2027",P2P!K14="Q4 2027"),"Yes","No")</f>
        <v>No</v>
      </c>
      <c r="AN14" s="178" t="str">
        <f t="shared" si="16"/>
        <v>No</v>
      </c>
      <c r="AO14" t="str">
        <f>IF(OR(P2P!K14="Q1 2028",P2P!K14="Q2 2028"),"Yes","No")</f>
        <v>No</v>
      </c>
      <c r="AP14" s="178" t="str">
        <f t="shared" si="17"/>
        <v>No</v>
      </c>
      <c r="AQ14" t="str">
        <f>IF(OR(P2P!K14="Q3 2028",P2P!K14="Q4 2028"),"Yes","No")</f>
        <v>No</v>
      </c>
      <c r="AR14" s="178" t="str">
        <f t="shared" si="18"/>
        <v>No</v>
      </c>
      <c r="AS14" t="str">
        <f>IF(OR(P2P!K14="Q1 2029",P2P!K14="Q2 2029"),"Yes","No")</f>
        <v>No</v>
      </c>
      <c r="AT14" s="178" t="str">
        <f t="shared" si="19"/>
        <v>No</v>
      </c>
      <c r="AU14" t="str">
        <f>IF(OR(P2P!K14="Q3 2029",P2P!K14="Q4 2029"),"Yes","No")</f>
        <v>No</v>
      </c>
      <c r="AV14" s="178" t="str">
        <f t="shared" si="20"/>
        <v>No</v>
      </c>
      <c r="AW14" t="str">
        <f>IF(OR(P2P!K14="Q1 2030",P2P!K14="Q2 2030"),"Yes","No")</f>
        <v>No</v>
      </c>
      <c r="AX14" s="178" t="str">
        <f t="shared" si="21"/>
        <v>No</v>
      </c>
      <c r="AY14" t="str">
        <f>IF(OR(P2P!K14="Q3 2030",P2P!K14="Q4 2030"),"Yes","No")</f>
        <v>No</v>
      </c>
      <c r="AZ14" s="178" t="str">
        <f t="shared" si="22"/>
        <v>No</v>
      </c>
      <c r="BA14" t="str">
        <f>IF(P2P!K14="","No","Yes")</f>
        <v>No</v>
      </c>
      <c r="BB14" s="178" t="str">
        <f t="shared" si="23"/>
        <v>No</v>
      </c>
      <c r="BC14" s="178" t="str">
        <f t="shared" si="24"/>
        <v>Yes</v>
      </c>
      <c r="BD14" s="174"/>
    </row>
    <row r="15" spans="1:56" s="175" customFormat="1" x14ac:dyDescent="0.45">
      <c r="A15" s="177">
        <v>11</v>
      </c>
      <c r="B15" s="11" t="s">
        <v>1547</v>
      </c>
      <c r="C15" t="str">
        <f>IF(P2P!E15="Yes","Yes","No")</f>
        <v>No</v>
      </c>
      <c r="D15" t="str">
        <f>IF(AND(C15="No",P2P!F15="Yes"),"Yes","No")</f>
        <v>No</v>
      </c>
      <c r="E15" t="str">
        <f>IF(AND(C15="No",P2P!F15="N/A"),"N/A","No")</f>
        <v>No</v>
      </c>
      <c r="F15">
        <f>IF(OR(P2P!F15="Yes",P2P!F15="N/A"),0,1)</f>
        <v>1</v>
      </c>
      <c r="G15" t="str">
        <f>IF(OR(P2P!K15="Q3 2019",P2P!K15="Q4 2019"),"Yes","No")</f>
        <v>No</v>
      </c>
      <c r="H15" s="178" t="str">
        <f t="shared" si="0"/>
        <v>No</v>
      </c>
      <c r="I15" t="str">
        <f>IF(OR(P2P!K15="Q1 2020",P2P!K15="Q2 2020"),"Yes","No")</f>
        <v>No</v>
      </c>
      <c r="J15" s="178" t="str">
        <f t="shared" si="1"/>
        <v>No</v>
      </c>
      <c r="K15" t="str">
        <f>IF(OR(P2P!K15="Q3 2020",P2P!K15="Q4 2020"),"Yes","No")</f>
        <v>No</v>
      </c>
      <c r="L15" s="178" t="str">
        <f t="shared" si="2"/>
        <v>No</v>
      </c>
      <c r="M15" t="str">
        <f>IF(OR(P2P!K15="Q1 2021",P2P!K15="Q2 2021"),"Yes","No")</f>
        <v>No</v>
      </c>
      <c r="N15" s="178" t="str">
        <f t="shared" si="3"/>
        <v>No</v>
      </c>
      <c r="O15" t="str">
        <f>IF(OR(P2P!K15="Q3 2021",P2P!K15="Q4 2021"),"Yes","No")</f>
        <v>No</v>
      </c>
      <c r="P15" s="178" t="str">
        <f t="shared" si="4"/>
        <v>No</v>
      </c>
      <c r="Q15" t="str">
        <f>IF(OR(P2P!K15="Q1 2022",P2P!K15="Q2 2022"),"Yes","No")</f>
        <v>No</v>
      </c>
      <c r="R15" s="178" t="str">
        <f t="shared" si="5"/>
        <v>No</v>
      </c>
      <c r="S15" t="str">
        <f>IF(OR(P2P!K15="Q3 2022",P2P!K15="Q4 2022"),"Yes","No")</f>
        <v>No</v>
      </c>
      <c r="T15" s="178" t="str">
        <f t="shared" si="6"/>
        <v>No</v>
      </c>
      <c r="U15" t="str">
        <f>IF(OR(P2P!K15="Q1 2023",P2P!K15="Q2 2023"),"Yes","No")</f>
        <v>No</v>
      </c>
      <c r="V15" s="178" t="str">
        <f t="shared" si="7"/>
        <v>No</v>
      </c>
      <c r="W15" t="str">
        <f>IF(OR(P2P!K15="Q3 2023",P2P!K15="Q4 2023"),"Yes","No")</f>
        <v>No</v>
      </c>
      <c r="X15" s="178" t="str">
        <f t="shared" si="8"/>
        <v>No</v>
      </c>
      <c r="Y15" t="str">
        <f>IF(OR(P2P!K15="Q1 2024",P2P!K15="Q2 2024"),"Yes","No")</f>
        <v>No</v>
      </c>
      <c r="Z15" s="178" t="str">
        <f t="shared" si="9"/>
        <v>No</v>
      </c>
      <c r="AA15" t="str">
        <f>IF(OR(P2P!K15="Q3 2024",P2P!K15="Q4 2024"),"Yes","No")</f>
        <v>No</v>
      </c>
      <c r="AB15" s="178" t="str">
        <f t="shared" si="10"/>
        <v>No</v>
      </c>
      <c r="AC15" t="str">
        <f>IF(OR(P2P!K15="Q1 2025",P2P!K15="Q2 2025"),"Yes","No")</f>
        <v>No</v>
      </c>
      <c r="AD15" s="178" t="str">
        <f t="shared" si="11"/>
        <v>No</v>
      </c>
      <c r="AE15" t="str">
        <f>IF(OR(P2P!K15="Q3 2025",P2P!K15="Q4 2025"),"Yes","No")</f>
        <v>No</v>
      </c>
      <c r="AF15" s="178" t="str">
        <f t="shared" si="12"/>
        <v>No</v>
      </c>
      <c r="AG15" t="str">
        <f>IF(OR(P2P!K15="Q1 2026",P2P!K15="Q2 2026"),"Yes","No")</f>
        <v>No</v>
      </c>
      <c r="AH15" s="178" t="str">
        <f t="shared" si="13"/>
        <v>No</v>
      </c>
      <c r="AI15" t="str">
        <f>IF(OR(P2P!K15="Q3 2026",P2P!K15="Q4 2026"),"Yes","No")</f>
        <v>No</v>
      </c>
      <c r="AJ15" s="178" t="str">
        <f t="shared" si="14"/>
        <v>No</v>
      </c>
      <c r="AK15" t="str">
        <f>IF(OR(P2P!K15="Q1 2027",P2P!K15="Q2 2027"),"Yes","No")</f>
        <v>No</v>
      </c>
      <c r="AL15" s="178" t="str">
        <f t="shared" si="15"/>
        <v>No</v>
      </c>
      <c r="AM15" t="str">
        <f>IF(OR(P2P!K15="Q3 2027",P2P!K15="Q4 2027"),"Yes","No")</f>
        <v>No</v>
      </c>
      <c r="AN15" s="178" t="str">
        <f t="shared" si="16"/>
        <v>No</v>
      </c>
      <c r="AO15" t="str">
        <f>IF(OR(P2P!K15="Q1 2028",P2P!K15="Q2 2028"),"Yes","No")</f>
        <v>No</v>
      </c>
      <c r="AP15" s="178" t="str">
        <f t="shared" si="17"/>
        <v>No</v>
      </c>
      <c r="AQ15" t="str">
        <f>IF(OR(P2P!K15="Q3 2028",P2P!K15="Q4 2028"),"Yes","No")</f>
        <v>No</v>
      </c>
      <c r="AR15" s="178" t="str">
        <f t="shared" si="18"/>
        <v>No</v>
      </c>
      <c r="AS15" t="str">
        <f>IF(OR(P2P!K15="Q1 2029",P2P!K15="Q2 2029"),"Yes","No")</f>
        <v>No</v>
      </c>
      <c r="AT15" s="178" t="str">
        <f t="shared" si="19"/>
        <v>No</v>
      </c>
      <c r="AU15" t="str">
        <f>IF(OR(P2P!K15="Q3 2029",P2P!K15="Q4 2029"),"Yes","No")</f>
        <v>No</v>
      </c>
      <c r="AV15" s="178" t="str">
        <f t="shared" si="20"/>
        <v>No</v>
      </c>
      <c r="AW15" t="str">
        <f>IF(OR(P2P!K15="Q1 2030",P2P!K15="Q2 2030"),"Yes","No")</f>
        <v>No</v>
      </c>
      <c r="AX15" s="178" t="str">
        <f t="shared" si="21"/>
        <v>No</v>
      </c>
      <c r="AY15" t="str">
        <f>IF(OR(P2P!K15="Q3 2030",P2P!K15="Q4 2030"),"Yes","No")</f>
        <v>No</v>
      </c>
      <c r="AZ15" s="178" t="str">
        <f t="shared" si="22"/>
        <v>No</v>
      </c>
      <c r="BA15" t="str">
        <f>IF(P2P!K15="","No","Yes")</f>
        <v>No</v>
      </c>
      <c r="BB15" s="178" t="str">
        <f t="shared" si="23"/>
        <v>No</v>
      </c>
      <c r="BC15" s="178" t="str">
        <f t="shared" si="24"/>
        <v>Yes</v>
      </c>
      <c r="BD15" s="174"/>
    </row>
    <row r="16" spans="1:56" s="175" customFormat="1" x14ac:dyDescent="0.45">
      <c r="A16" s="177">
        <v>12</v>
      </c>
      <c r="B16" s="12" t="s">
        <v>1549</v>
      </c>
      <c r="C16" t="str">
        <f>IF(P2P!E16="Yes","Yes","No")</f>
        <v>No</v>
      </c>
      <c r="D16" t="str">
        <f>IF(AND(C16="No",P2P!F16="Yes"),"Yes","No")</f>
        <v>No</v>
      </c>
      <c r="E16" t="str">
        <f>IF(AND(C16="No",P2P!F16="N/A"),"N/A","No")</f>
        <v>No</v>
      </c>
      <c r="F16">
        <f>IF(OR(P2P!F16="Yes",P2P!F16="N/A"),0,1)</f>
        <v>1</v>
      </c>
      <c r="G16" t="str">
        <f>IF(OR(P2P!K16="Q3 2019",P2P!K16="Q4 2019"),"Yes","No")</f>
        <v>No</v>
      </c>
      <c r="H16" s="178" t="str">
        <f t="shared" si="0"/>
        <v>No</v>
      </c>
      <c r="I16" t="str">
        <f>IF(OR(P2P!K16="Q1 2020",P2P!K16="Q2 2020"),"Yes","No")</f>
        <v>No</v>
      </c>
      <c r="J16" s="178" t="str">
        <f t="shared" si="1"/>
        <v>No</v>
      </c>
      <c r="K16" t="str">
        <f>IF(OR(P2P!K16="Q3 2020",P2P!K16="Q4 2020"),"Yes","No")</f>
        <v>No</v>
      </c>
      <c r="L16" s="178" t="str">
        <f t="shared" si="2"/>
        <v>No</v>
      </c>
      <c r="M16" t="str">
        <f>IF(OR(P2P!K16="Q1 2021",P2P!K16="Q2 2021"),"Yes","No")</f>
        <v>No</v>
      </c>
      <c r="N16" s="178" t="str">
        <f t="shared" si="3"/>
        <v>No</v>
      </c>
      <c r="O16" t="str">
        <f>IF(OR(P2P!K16="Q3 2021",P2P!K16="Q4 2021"),"Yes","No")</f>
        <v>No</v>
      </c>
      <c r="P16" s="178" t="str">
        <f t="shared" si="4"/>
        <v>No</v>
      </c>
      <c r="Q16" t="str">
        <f>IF(OR(P2P!K16="Q1 2022",P2P!K16="Q2 2022"),"Yes","No")</f>
        <v>No</v>
      </c>
      <c r="R16" s="178" t="str">
        <f t="shared" si="5"/>
        <v>No</v>
      </c>
      <c r="S16" t="str">
        <f>IF(OR(P2P!K16="Q3 2022",P2P!K16="Q4 2022"),"Yes","No")</f>
        <v>No</v>
      </c>
      <c r="T16" s="178" t="str">
        <f t="shared" si="6"/>
        <v>No</v>
      </c>
      <c r="U16" t="str">
        <f>IF(OR(P2P!K16="Q1 2023",P2P!K16="Q2 2023"),"Yes","No")</f>
        <v>No</v>
      </c>
      <c r="V16" s="178" t="str">
        <f t="shared" si="7"/>
        <v>No</v>
      </c>
      <c r="W16" t="str">
        <f>IF(OR(P2P!K16="Q3 2023",P2P!K16="Q4 2023"),"Yes","No")</f>
        <v>No</v>
      </c>
      <c r="X16" s="178" t="str">
        <f t="shared" si="8"/>
        <v>No</v>
      </c>
      <c r="Y16" t="str">
        <f>IF(OR(P2P!K16="Q1 2024",P2P!K16="Q2 2024"),"Yes","No")</f>
        <v>No</v>
      </c>
      <c r="Z16" s="178" t="str">
        <f t="shared" si="9"/>
        <v>No</v>
      </c>
      <c r="AA16" t="str">
        <f>IF(OR(P2P!K16="Q3 2024",P2P!K16="Q4 2024"),"Yes","No")</f>
        <v>No</v>
      </c>
      <c r="AB16" s="178" t="str">
        <f t="shared" si="10"/>
        <v>No</v>
      </c>
      <c r="AC16" t="str">
        <f>IF(OR(P2P!K16="Q1 2025",P2P!K16="Q2 2025"),"Yes","No")</f>
        <v>No</v>
      </c>
      <c r="AD16" s="178" t="str">
        <f t="shared" si="11"/>
        <v>No</v>
      </c>
      <c r="AE16" t="str">
        <f>IF(OR(P2P!K16="Q3 2025",P2P!K16="Q4 2025"),"Yes","No")</f>
        <v>No</v>
      </c>
      <c r="AF16" s="178" t="str">
        <f t="shared" si="12"/>
        <v>No</v>
      </c>
      <c r="AG16" t="str">
        <f>IF(OR(P2P!K16="Q1 2026",P2P!K16="Q2 2026"),"Yes","No")</f>
        <v>No</v>
      </c>
      <c r="AH16" s="178" t="str">
        <f t="shared" si="13"/>
        <v>No</v>
      </c>
      <c r="AI16" t="str">
        <f>IF(OR(P2P!K16="Q3 2026",P2P!K16="Q4 2026"),"Yes","No")</f>
        <v>No</v>
      </c>
      <c r="AJ16" s="178" t="str">
        <f t="shared" si="14"/>
        <v>No</v>
      </c>
      <c r="AK16" t="str">
        <f>IF(OR(P2P!K16="Q1 2027",P2P!K16="Q2 2027"),"Yes","No")</f>
        <v>No</v>
      </c>
      <c r="AL16" s="178" t="str">
        <f t="shared" si="15"/>
        <v>No</v>
      </c>
      <c r="AM16" t="str">
        <f>IF(OR(P2P!K16="Q3 2027",P2P!K16="Q4 2027"),"Yes","No")</f>
        <v>No</v>
      </c>
      <c r="AN16" s="178" t="str">
        <f t="shared" si="16"/>
        <v>No</v>
      </c>
      <c r="AO16" t="str">
        <f>IF(OR(P2P!K16="Q1 2028",P2P!K16="Q2 2028"),"Yes","No")</f>
        <v>No</v>
      </c>
      <c r="AP16" s="178" t="str">
        <f t="shared" si="17"/>
        <v>No</v>
      </c>
      <c r="AQ16" t="str">
        <f>IF(OR(P2P!K16="Q3 2028",P2P!K16="Q4 2028"),"Yes","No")</f>
        <v>No</v>
      </c>
      <c r="AR16" s="178" t="str">
        <f t="shared" si="18"/>
        <v>No</v>
      </c>
      <c r="AS16" t="str">
        <f>IF(OR(P2P!K16="Q1 2029",P2P!K16="Q2 2029"),"Yes","No")</f>
        <v>No</v>
      </c>
      <c r="AT16" s="178" t="str">
        <f t="shared" si="19"/>
        <v>No</v>
      </c>
      <c r="AU16" t="str">
        <f>IF(OR(P2P!K16="Q3 2029",P2P!K16="Q4 2029"),"Yes","No")</f>
        <v>No</v>
      </c>
      <c r="AV16" s="178" t="str">
        <f t="shared" si="20"/>
        <v>No</v>
      </c>
      <c r="AW16" t="str">
        <f>IF(OR(P2P!K16="Q1 2030",P2P!K16="Q2 2030"),"Yes","No")</f>
        <v>No</v>
      </c>
      <c r="AX16" s="178" t="str">
        <f t="shared" si="21"/>
        <v>No</v>
      </c>
      <c r="AY16" t="str">
        <f>IF(OR(P2P!K16="Q3 2030",P2P!K16="Q4 2030"),"Yes","No")</f>
        <v>No</v>
      </c>
      <c r="AZ16" s="178" t="str">
        <f t="shared" si="22"/>
        <v>No</v>
      </c>
      <c r="BA16" t="str">
        <f>IF(P2P!K16="","No","Yes")</f>
        <v>No</v>
      </c>
      <c r="BB16" s="178" t="str">
        <f t="shared" si="23"/>
        <v>No</v>
      </c>
      <c r="BC16" s="178" t="str">
        <f t="shared" si="24"/>
        <v>Yes</v>
      </c>
      <c r="BD16" s="174"/>
    </row>
    <row r="17" spans="1:56" s="175" customFormat="1" ht="23.25" x14ac:dyDescent="0.45">
      <c r="A17" s="177">
        <v>13</v>
      </c>
      <c r="B17" s="12" t="s">
        <v>1550</v>
      </c>
      <c r="C17" t="str">
        <f>IF(P2P!E17="Yes","Yes","No")</f>
        <v>No</v>
      </c>
      <c r="D17" t="str">
        <f>IF(AND(C17="No",P2P!F17="Yes"),"Yes","No")</f>
        <v>No</v>
      </c>
      <c r="E17" t="str">
        <f>IF(AND(C17="No",P2P!F17="N/A"),"N/A","No")</f>
        <v>No</v>
      </c>
      <c r="F17">
        <f>IF(OR(P2P!F17="Yes",P2P!F17="N/A"),0,1)</f>
        <v>1</v>
      </c>
      <c r="G17" t="str">
        <f>IF(OR(P2P!K17="Q3 2019",P2P!K17="Q4 2019"),"Yes","No")</f>
        <v>No</v>
      </c>
      <c r="H17" s="178" t="str">
        <f t="shared" si="0"/>
        <v>No</v>
      </c>
      <c r="I17" t="str">
        <f>IF(OR(P2P!K17="Q1 2020",P2P!K17="Q2 2020"),"Yes","No")</f>
        <v>No</v>
      </c>
      <c r="J17" s="178" t="str">
        <f t="shared" si="1"/>
        <v>No</v>
      </c>
      <c r="K17" t="str">
        <f>IF(OR(P2P!K17="Q3 2020",P2P!K17="Q4 2020"),"Yes","No")</f>
        <v>No</v>
      </c>
      <c r="L17" s="178" t="str">
        <f t="shared" si="2"/>
        <v>No</v>
      </c>
      <c r="M17" t="str">
        <f>IF(OR(P2P!K17="Q1 2021",P2P!K17="Q2 2021"),"Yes","No")</f>
        <v>No</v>
      </c>
      <c r="N17" s="178" t="str">
        <f t="shared" si="3"/>
        <v>No</v>
      </c>
      <c r="O17" t="str">
        <f>IF(OR(P2P!K17="Q3 2021",P2P!K17="Q4 2021"),"Yes","No")</f>
        <v>No</v>
      </c>
      <c r="P17" s="178" t="str">
        <f t="shared" si="4"/>
        <v>No</v>
      </c>
      <c r="Q17" t="str">
        <f>IF(OR(P2P!K17="Q1 2022",P2P!K17="Q2 2022"),"Yes","No")</f>
        <v>No</v>
      </c>
      <c r="R17" s="178" t="str">
        <f t="shared" si="5"/>
        <v>No</v>
      </c>
      <c r="S17" t="str">
        <f>IF(OR(P2P!K17="Q3 2022",P2P!K17="Q4 2022"),"Yes","No")</f>
        <v>No</v>
      </c>
      <c r="T17" s="178" t="str">
        <f t="shared" si="6"/>
        <v>No</v>
      </c>
      <c r="U17" t="str">
        <f>IF(OR(P2P!K17="Q1 2023",P2P!K17="Q2 2023"),"Yes","No")</f>
        <v>No</v>
      </c>
      <c r="V17" s="178" t="str">
        <f t="shared" si="7"/>
        <v>No</v>
      </c>
      <c r="W17" t="str">
        <f>IF(OR(P2P!K17="Q3 2023",P2P!K17="Q4 2023"),"Yes","No")</f>
        <v>No</v>
      </c>
      <c r="X17" s="178" t="str">
        <f t="shared" si="8"/>
        <v>No</v>
      </c>
      <c r="Y17" t="str">
        <f>IF(OR(P2P!K17="Q1 2024",P2P!K17="Q2 2024"),"Yes","No")</f>
        <v>No</v>
      </c>
      <c r="Z17" s="178" t="str">
        <f t="shared" si="9"/>
        <v>No</v>
      </c>
      <c r="AA17" t="str">
        <f>IF(OR(P2P!K17="Q3 2024",P2P!K17="Q4 2024"),"Yes","No")</f>
        <v>No</v>
      </c>
      <c r="AB17" s="178" t="str">
        <f t="shared" si="10"/>
        <v>No</v>
      </c>
      <c r="AC17" t="str">
        <f>IF(OR(P2P!K17="Q1 2025",P2P!K17="Q2 2025"),"Yes","No")</f>
        <v>No</v>
      </c>
      <c r="AD17" s="178" t="str">
        <f t="shared" si="11"/>
        <v>No</v>
      </c>
      <c r="AE17" t="str">
        <f>IF(OR(P2P!K17="Q3 2025",P2P!K17="Q4 2025"),"Yes","No")</f>
        <v>No</v>
      </c>
      <c r="AF17" s="178" t="str">
        <f t="shared" si="12"/>
        <v>No</v>
      </c>
      <c r="AG17" t="str">
        <f>IF(OR(P2P!K17="Q1 2026",P2P!K17="Q2 2026"),"Yes","No")</f>
        <v>No</v>
      </c>
      <c r="AH17" s="178" t="str">
        <f t="shared" si="13"/>
        <v>No</v>
      </c>
      <c r="AI17" t="str">
        <f>IF(OR(P2P!K17="Q3 2026",P2P!K17="Q4 2026"),"Yes","No")</f>
        <v>No</v>
      </c>
      <c r="AJ17" s="178" t="str">
        <f t="shared" si="14"/>
        <v>No</v>
      </c>
      <c r="AK17" t="str">
        <f>IF(OR(P2P!K17="Q1 2027",P2P!K17="Q2 2027"),"Yes","No")</f>
        <v>No</v>
      </c>
      <c r="AL17" s="178" t="str">
        <f t="shared" si="15"/>
        <v>No</v>
      </c>
      <c r="AM17" t="str">
        <f>IF(OR(P2P!K17="Q3 2027",P2P!K17="Q4 2027"),"Yes","No")</f>
        <v>No</v>
      </c>
      <c r="AN17" s="178" t="str">
        <f t="shared" si="16"/>
        <v>No</v>
      </c>
      <c r="AO17" t="str">
        <f>IF(OR(P2P!K17="Q1 2028",P2P!K17="Q2 2028"),"Yes","No")</f>
        <v>No</v>
      </c>
      <c r="AP17" s="178" t="str">
        <f t="shared" si="17"/>
        <v>No</v>
      </c>
      <c r="AQ17" t="str">
        <f>IF(OR(P2P!K17="Q3 2028",P2P!K17="Q4 2028"),"Yes","No")</f>
        <v>No</v>
      </c>
      <c r="AR17" s="178" t="str">
        <f t="shared" si="18"/>
        <v>No</v>
      </c>
      <c r="AS17" t="str">
        <f>IF(OR(P2P!K17="Q1 2029",P2P!K17="Q2 2029"),"Yes","No")</f>
        <v>No</v>
      </c>
      <c r="AT17" s="178" t="str">
        <f t="shared" si="19"/>
        <v>No</v>
      </c>
      <c r="AU17" t="str">
        <f>IF(OR(P2P!K17="Q3 2029",P2P!K17="Q4 2029"),"Yes","No")</f>
        <v>No</v>
      </c>
      <c r="AV17" s="178" t="str">
        <f t="shared" si="20"/>
        <v>No</v>
      </c>
      <c r="AW17" t="str">
        <f>IF(OR(P2P!K17="Q1 2030",P2P!K17="Q2 2030"),"Yes","No")</f>
        <v>No</v>
      </c>
      <c r="AX17" s="178" t="str">
        <f t="shared" si="21"/>
        <v>No</v>
      </c>
      <c r="AY17" t="str">
        <f>IF(OR(P2P!K17="Q3 2030",P2P!K17="Q4 2030"),"Yes","No")</f>
        <v>No</v>
      </c>
      <c r="AZ17" s="178" t="str">
        <f t="shared" si="22"/>
        <v>No</v>
      </c>
      <c r="BA17" t="str">
        <f>IF(P2P!K17="","No","Yes")</f>
        <v>No</v>
      </c>
      <c r="BB17" s="178" t="str">
        <f t="shared" si="23"/>
        <v>No</v>
      </c>
      <c r="BC17" s="178" t="str">
        <f t="shared" si="24"/>
        <v>Yes</v>
      </c>
      <c r="BD17" s="174"/>
    </row>
    <row r="18" spans="1:56" s="175" customFormat="1" x14ac:dyDescent="0.45">
      <c r="A18" s="177">
        <v>14</v>
      </c>
      <c r="B18" s="12" t="s">
        <v>1551</v>
      </c>
      <c r="C18" t="str">
        <f>IF(P2P!E18="Yes","Yes","No")</f>
        <v>No</v>
      </c>
      <c r="D18" t="str">
        <f>IF(AND(C18="No",P2P!F18="Yes"),"Yes","No")</f>
        <v>No</v>
      </c>
      <c r="E18" t="str">
        <f>IF(AND(C18="No",P2P!F18="N/A"),"N/A","No")</f>
        <v>No</v>
      </c>
      <c r="F18">
        <f>IF(OR(P2P!F18="Yes",P2P!F18="N/A"),0,1)</f>
        <v>1</v>
      </c>
      <c r="G18" t="str">
        <f>IF(OR(P2P!K18="Q3 2019",P2P!K18="Q4 2019"),"Yes","No")</f>
        <v>No</v>
      </c>
      <c r="H18" s="178" t="str">
        <f t="shared" si="0"/>
        <v>No</v>
      </c>
      <c r="I18" t="str">
        <f>IF(OR(P2P!K18="Q1 2020",P2P!K18="Q2 2020"),"Yes","No")</f>
        <v>No</v>
      </c>
      <c r="J18" s="178" t="str">
        <f t="shared" si="1"/>
        <v>No</v>
      </c>
      <c r="K18" t="str">
        <f>IF(OR(P2P!K18="Q3 2020",P2P!K18="Q4 2020"),"Yes","No")</f>
        <v>No</v>
      </c>
      <c r="L18" s="178" t="str">
        <f t="shared" si="2"/>
        <v>No</v>
      </c>
      <c r="M18" t="str">
        <f>IF(OR(P2P!K18="Q1 2021",P2P!K18="Q2 2021"),"Yes","No")</f>
        <v>No</v>
      </c>
      <c r="N18" s="178" t="str">
        <f t="shared" si="3"/>
        <v>No</v>
      </c>
      <c r="O18" t="str">
        <f>IF(OR(P2P!K18="Q3 2021",P2P!K18="Q4 2021"),"Yes","No")</f>
        <v>No</v>
      </c>
      <c r="P18" s="178" t="str">
        <f t="shared" si="4"/>
        <v>No</v>
      </c>
      <c r="Q18" t="str">
        <f>IF(OR(P2P!K18="Q1 2022",P2P!K18="Q2 2022"),"Yes","No")</f>
        <v>No</v>
      </c>
      <c r="R18" s="178" t="str">
        <f t="shared" si="5"/>
        <v>No</v>
      </c>
      <c r="S18" t="str">
        <f>IF(OR(P2P!K18="Q3 2022",P2P!K18="Q4 2022"),"Yes","No")</f>
        <v>No</v>
      </c>
      <c r="T18" s="178" t="str">
        <f t="shared" si="6"/>
        <v>No</v>
      </c>
      <c r="U18" t="str">
        <f>IF(OR(P2P!K18="Q1 2023",P2P!K18="Q2 2023"),"Yes","No")</f>
        <v>No</v>
      </c>
      <c r="V18" s="178" t="str">
        <f t="shared" si="7"/>
        <v>No</v>
      </c>
      <c r="W18" t="str">
        <f>IF(OR(P2P!K18="Q3 2023",P2P!K18="Q4 2023"),"Yes","No")</f>
        <v>No</v>
      </c>
      <c r="X18" s="178" t="str">
        <f t="shared" si="8"/>
        <v>No</v>
      </c>
      <c r="Y18" t="str">
        <f>IF(OR(P2P!K18="Q1 2024",P2P!K18="Q2 2024"),"Yes","No")</f>
        <v>No</v>
      </c>
      <c r="Z18" s="178" t="str">
        <f t="shared" si="9"/>
        <v>No</v>
      </c>
      <c r="AA18" t="str">
        <f>IF(OR(P2P!K18="Q3 2024",P2P!K18="Q4 2024"),"Yes","No")</f>
        <v>No</v>
      </c>
      <c r="AB18" s="178" t="str">
        <f t="shared" si="10"/>
        <v>No</v>
      </c>
      <c r="AC18" t="str">
        <f>IF(OR(P2P!K18="Q1 2025",P2P!K18="Q2 2025"),"Yes","No")</f>
        <v>No</v>
      </c>
      <c r="AD18" s="178" t="str">
        <f t="shared" si="11"/>
        <v>No</v>
      </c>
      <c r="AE18" t="str">
        <f>IF(OR(P2P!K18="Q3 2025",P2P!K18="Q4 2025"),"Yes","No")</f>
        <v>No</v>
      </c>
      <c r="AF18" s="178" t="str">
        <f t="shared" si="12"/>
        <v>No</v>
      </c>
      <c r="AG18" t="str">
        <f>IF(OR(P2P!K18="Q1 2026",P2P!K18="Q2 2026"),"Yes","No")</f>
        <v>No</v>
      </c>
      <c r="AH18" s="178" t="str">
        <f t="shared" si="13"/>
        <v>No</v>
      </c>
      <c r="AI18" t="str">
        <f>IF(OR(P2P!K18="Q3 2026",P2P!K18="Q4 2026"),"Yes","No")</f>
        <v>No</v>
      </c>
      <c r="AJ18" s="178" t="str">
        <f t="shared" si="14"/>
        <v>No</v>
      </c>
      <c r="AK18" t="str">
        <f>IF(OR(P2P!K18="Q1 2027",P2P!K18="Q2 2027"),"Yes","No")</f>
        <v>No</v>
      </c>
      <c r="AL18" s="178" t="str">
        <f t="shared" si="15"/>
        <v>No</v>
      </c>
      <c r="AM18" t="str">
        <f>IF(OR(P2P!K18="Q3 2027",P2P!K18="Q4 2027"),"Yes","No")</f>
        <v>No</v>
      </c>
      <c r="AN18" s="178" t="str">
        <f t="shared" si="16"/>
        <v>No</v>
      </c>
      <c r="AO18" t="str">
        <f>IF(OR(P2P!K18="Q1 2028",P2P!K18="Q2 2028"),"Yes","No")</f>
        <v>No</v>
      </c>
      <c r="AP18" s="178" t="str">
        <f t="shared" si="17"/>
        <v>No</v>
      </c>
      <c r="AQ18" t="str">
        <f>IF(OR(P2P!K18="Q3 2028",P2P!K18="Q4 2028"),"Yes","No")</f>
        <v>No</v>
      </c>
      <c r="AR18" s="178" t="str">
        <f t="shared" si="18"/>
        <v>No</v>
      </c>
      <c r="AS18" t="str">
        <f>IF(OR(P2P!K18="Q1 2029",P2P!K18="Q2 2029"),"Yes","No")</f>
        <v>No</v>
      </c>
      <c r="AT18" s="178" t="str">
        <f t="shared" si="19"/>
        <v>No</v>
      </c>
      <c r="AU18" t="str">
        <f>IF(OR(P2P!K18="Q3 2029",P2P!K18="Q4 2029"),"Yes","No")</f>
        <v>No</v>
      </c>
      <c r="AV18" s="178" t="str">
        <f t="shared" si="20"/>
        <v>No</v>
      </c>
      <c r="AW18" t="str">
        <f>IF(OR(P2P!K18="Q1 2030",P2P!K18="Q2 2030"),"Yes","No")</f>
        <v>No</v>
      </c>
      <c r="AX18" s="178" t="str">
        <f t="shared" si="21"/>
        <v>No</v>
      </c>
      <c r="AY18" t="str">
        <f>IF(OR(P2P!K18="Q3 2030",P2P!K18="Q4 2030"),"Yes","No")</f>
        <v>No</v>
      </c>
      <c r="AZ18" s="178" t="str">
        <f t="shared" si="22"/>
        <v>No</v>
      </c>
      <c r="BA18" t="str">
        <f>IF(P2P!K18="","No","Yes")</f>
        <v>No</v>
      </c>
      <c r="BB18" s="178" t="str">
        <f t="shared" si="23"/>
        <v>No</v>
      </c>
      <c r="BC18" s="178" t="str">
        <f t="shared" si="24"/>
        <v>Yes</v>
      </c>
      <c r="BD18" s="174"/>
    </row>
    <row r="19" spans="1:56" s="175" customFormat="1" ht="23.25" x14ac:dyDescent="0.45">
      <c r="A19" s="177">
        <v>15</v>
      </c>
      <c r="B19" s="12" t="s">
        <v>1552</v>
      </c>
      <c r="C19" t="str">
        <f>IF(P2P!E19="Yes","Yes","No")</f>
        <v>No</v>
      </c>
      <c r="D19" t="str">
        <f>IF(AND(C19="No",P2P!F19="Yes"),"Yes","No")</f>
        <v>No</v>
      </c>
      <c r="E19" t="str">
        <f>IF(AND(C19="No",P2P!F19="N/A"),"N/A","No")</f>
        <v>No</v>
      </c>
      <c r="F19">
        <f>IF(OR(P2P!F19="Yes",P2P!F19="N/A"),0,1)</f>
        <v>1</v>
      </c>
      <c r="G19" t="str">
        <f>IF(OR(P2P!K19="Q3 2019",P2P!K19="Q4 2019"),"Yes","No")</f>
        <v>No</v>
      </c>
      <c r="H19" s="178" t="str">
        <f t="shared" si="0"/>
        <v>No</v>
      </c>
      <c r="I19" t="str">
        <f>IF(OR(P2P!K19="Q1 2020",P2P!K19="Q2 2020"),"Yes","No")</f>
        <v>No</v>
      </c>
      <c r="J19" s="178" t="str">
        <f t="shared" si="1"/>
        <v>No</v>
      </c>
      <c r="K19" t="str">
        <f>IF(OR(P2P!K19="Q3 2020",P2P!K19="Q4 2020"),"Yes","No")</f>
        <v>No</v>
      </c>
      <c r="L19" s="178" t="str">
        <f t="shared" si="2"/>
        <v>No</v>
      </c>
      <c r="M19" t="str">
        <f>IF(OR(P2P!K19="Q1 2021",P2P!K19="Q2 2021"),"Yes","No")</f>
        <v>No</v>
      </c>
      <c r="N19" s="178" t="str">
        <f t="shared" si="3"/>
        <v>No</v>
      </c>
      <c r="O19" t="str">
        <f>IF(OR(P2P!K19="Q3 2021",P2P!K19="Q4 2021"),"Yes","No")</f>
        <v>No</v>
      </c>
      <c r="P19" s="178" t="str">
        <f t="shared" si="4"/>
        <v>No</v>
      </c>
      <c r="Q19" t="str">
        <f>IF(OR(P2P!K19="Q1 2022",P2P!K19="Q2 2022"),"Yes","No")</f>
        <v>No</v>
      </c>
      <c r="R19" s="178" t="str">
        <f t="shared" si="5"/>
        <v>No</v>
      </c>
      <c r="S19" t="str">
        <f>IF(OR(P2P!K19="Q3 2022",P2P!K19="Q4 2022"),"Yes","No")</f>
        <v>No</v>
      </c>
      <c r="T19" s="178" t="str">
        <f t="shared" si="6"/>
        <v>No</v>
      </c>
      <c r="U19" t="str">
        <f>IF(OR(P2P!K19="Q1 2023",P2P!K19="Q2 2023"),"Yes","No")</f>
        <v>No</v>
      </c>
      <c r="V19" s="178" t="str">
        <f t="shared" si="7"/>
        <v>No</v>
      </c>
      <c r="W19" t="str">
        <f>IF(OR(P2P!K19="Q3 2023",P2P!K19="Q4 2023"),"Yes","No")</f>
        <v>No</v>
      </c>
      <c r="X19" s="178" t="str">
        <f t="shared" si="8"/>
        <v>No</v>
      </c>
      <c r="Y19" t="str">
        <f>IF(OR(P2P!K19="Q1 2024",P2P!K19="Q2 2024"),"Yes","No")</f>
        <v>No</v>
      </c>
      <c r="Z19" s="178" t="str">
        <f t="shared" si="9"/>
        <v>No</v>
      </c>
      <c r="AA19" t="str">
        <f>IF(OR(P2P!K19="Q3 2024",P2P!K19="Q4 2024"),"Yes","No")</f>
        <v>No</v>
      </c>
      <c r="AB19" s="178" t="str">
        <f t="shared" si="10"/>
        <v>No</v>
      </c>
      <c r="AC19" t="str">
        <f>IF(OR(P2P!K19="Q1 2025",P2P!K19="Q2 2025"),"Yes","No")</f>
        <v>No</v>
      </c>
      <c r="AD19" s="178" t="str">
        <f t="shared" si="11"/>
        <v>No</v>
      </c>
      <c r="AE19" t="str">
        <f>IF(OR(P2P!K19="Q3 2025",P2P!K19="Q4 2025"),"Yes","No")</f>
        <v>No</v>
      </c>
      <c r="AF19" s="178" t="str">
        <f t="shared" si="12"/>
        <v>No</v>
      </c>
      <c r="AG19" t="str">
        <f>IF(OR(P2P!K19="Q1 2026",P2P!K19="Q2 2026"),"Yes","No")</f>
        <v>No</v>
      </c>
      <c r="AH19" s="178" t="str">
        <f t="shared" si="13"/>
        <v>No</v>
      </c>
      <c r="AI19" t="str">
        <f>IF(OR(P2P!K19="Q3 2026",P2P!K19="Q4 2026"),"Yes","No")</f>
        <v>No</v>
      </c>
      <c r="AJ19" s="178" t="str">
        <f t="shared" si="14"/>
        <v>No</v>
      </c>
      <c r="AK19" t="str">
        <f>IF(OR(P2P!K19="Q1 2027",P2P!K19="Q2 2027"),"Yes","No")</f>
        <v>No</v>
      </c>
      <c r="AL19" s="178" t="str">
        <f t="shared" si="15"/>
        <v>No</v>
      </c>
      <c r="AM19" t="str">
        <f>IF(OR(P2P!K19="Q3 2027",P2P!K19="Q4 2027"),"Yes","No")</f>
        <v>No</v>
      </c>
      <c r="AN19" s="178" t="str">
        <f t="shared" si="16"/>
        <v>No</v>
      </c>
      <c r="AO19" t="str">
        <f>IF(OR(P2P!K19="Q1 2028",P2P!K19="Q2 2028"),"Yes","No")</f>
        <v>No</v>
      </c>
      <c r="AP19" s="178" t="str">
        <f t="shared" si="17"/>
        <v>No</v>
      </c>
      <c r="AQ19" t="str">
        <f>IF(OR(P2P!K19="Q3 2028",P2P!K19="Q4 2028"),"Yes","No")</f>
        <v>No</v>
      </c>
      <c r="AR19" s="178" t="str">
        <f t="shared" si="18"/>
        <v>No</v>
      </c>
      <c r="AS19" t="str">
        <f>IF(OR(P2P!K19="Q1 2029",P2P!K19="Q2 2029"),"Yes","No")</f>
        <v>No</v>
      </c>
      <c r="AT19" s="178" t="str">
        <f t="shared" si="19"/>
        <v>No</v>
      </c>
      <c r="AU19" t="str">
        <f>IF(OR(P2P!K19="Q3 2029",P2P!K19="Q4 2029"),"Yes","No")</f>
        <v>No</v>
      </c>
      <c r="AV19" s="178" t="str">
        <f t="shared" si="20"/>
        <v>No</v>
      </c>
      <c r="AW19" t="str">
        <f>IF(OR(P2P!K19="Q1 2030",P2P!K19="Q2 2030"),"Yes","No")</f>
        <v>No</v>
      </c>
      <c r="AX19" s="178" t="str">
        <f t="shared" si="21"/>
        <v>No</v>
      </c>
      <c r="AY19" t="str">
        <f>IF(OR(P2P!K19="Q3 2030",P2P!K19="Q4 2030"),"Yes","No")</f>
        <v>No</v>
      </c>
      <c r="AZ19" s="178" t="str">
        <f t="shared" si="22"/>
        <v>No</v>
      </c>
      <c r="BA19" t="str">
        <f>IF(P2P!K19="","No","Yes")</f>
        <v>No</v>
      </c>
      <c r="BB19" s="178" t="str">
        <f t="shared" si="23"/>
        <v>No</v>
      </c>
      <c r="BC19" s="178" t="str">
        <f t="shared" si="24"/>
        <v>Yes</v>
      </c>
      <c r="BD19" s="174"/>
    </row>
    <row r="20" spans="1:56" s="175" customFormat="1" ht="23.25" x14ac:dyDescent="0.45">
      <c r="A20" s="177">
        <v>16</v>
      </c>
      <c r="B20" s="12" t="s">
        <v>1554</v>
      </c>
      <c r="C20" t="str">
        <f>IF(P2P!E20="Yes","Yes","No")</f>
        <v>No</v>
      </c>
      <c r="D20" t="str">
        <f>IF(AND(C20="No",P2P!F20="Yes"),"Yes","No")</f>
        <v>No</v>
      </c>
      <c r="E20" t="str">
        <f>IF(AND(C20="No",P2P!F20="N/A"),"N/A","No")</f>
        <v>No</v>
      </c>
      <c r="F20">
        <f>IF(OR(P2P!F20="Yes",P2P!F20="N/A"),0,1)</f>
        <v>1</v>
      </c>
      <c r="G20" t="str">
        <f>IF(OR(P2P!K20="Q3 2019",P2P!K20="Q4 2019"),"Yes","No")</f>
        <v>No</v>
      </c>
      <c r="H20" s="178" t="str">
        <f t="shared" si="0"/>
        <v>No</v>
      </c>
      <c r="I20" t="str">
        <f>IF(OR(P2P!K20="Q1 2020",P2P!K20="Q2 2020"),"Yes","No")</f>
        <v>No</v>
      </c>
      <c r="J20" s="178" t="str">
        <f t="shared" si="1"/>
        <v>No</v>
      </c>
      <c r="K20" t="str">
        <f>IF(OR(P2P!K20="Q3 2020",P2P!K20="Q4 2020"),"Yes","No")</f>
        <v>No</v>
      </c>
      <c r="L20" s="178" t="str">
        <f t="shared" si="2"/>
        <v>No</v>
      </c>
      <c r="M20" t="str">
        <f>IF(OR(P2P!K20="Q1 2021",P2P!K20="Q2 2021"),"Yes","No")</f>
        <v>No</v>
      </c>
      <c r="N20" s="178" t="str">
        <f t="shared" si="3"/>
        <v>No</v>
      </c>
      <c r="O20" t="str">
        <f>IF(OR(P2P!K20="Q3 2021",P2P!K20="Q4 2021"),"Yes","No")</f>
        <v>No</v>
      </c>
      <c r="P20" s="178" t="str">
        <f t="shared" si="4"/>
        <v>No</v>
      </c>
      <c r="Q20" t="str">
        <f>IF(OR(P2P!K20="Q1 2022",P2P!K20="Q2 2022"),"Yes","No")</f>
        <v>No</v>
      </c>
      <c r="R20" s="178" t="str">
        <f t="shared" si="5"/>
        <v>No</v>
      </c>
      <c r="S20" t="str">
        <f>IF(OR(P2P!K20="Q3 2022",P2P!K20="Q4 2022"),"Yes","No")</f>
        <v>No</v>
      </c>
      <c r="T20" s="178" t="str">
        <f t="shared" si="6"/>
        <v>No</v>
      </c>
      <c r="U20" t="str">
        <f>IF(OR(P2P!K20="Q1 2023",P2P!K20="Q2 2023"),"Yes","No")</f>
        <v>No</v>
      </c>
      <c r="V20" s="178" t="str">
        <f t="shared" si="7"/>
        <v>No</v>
      </c>
      <c r="W20" t="str">
        <f>IF(OR(P2P!K20="Q3 2023",P2P!K20="Q4 2023"),"Yes","No")</f>
        <v>No</v>
      </c>
      <c r="X20" s="178" t="str">
        <f t="shared" si="8"/>
        <v>No</v>
      </c>
      <c r="Y20" t="str">
        <f>IF(OR(P2P!K20="Q1 2024",P2P!K20="Q2 2024"),"Yes","No")</f>
        <v>No</v>
      </c>
      <c r="Z20" s="178" t="str">
        <f t="shared" si="9"/>
        <v>No</v>
      </c>
      <c r="AA20" t="str">
        <f>IF(OR(P2P!K20="Q3 2024",P2P!K20="Q4 2024"),"Yes","No")</f>
        <v>No</v>
      </c>
      <c r="AB20" s="178" t="str">
        <f t="shared" si="10"/>
        <v>No</v>
      </c>
      <c r="AC20" t="str">
        <f>IF(OR(P2P!K20="Q1 2025",P2P!K20="Q2 2025"),"Yes","No")</f>
        <v>No</v>
      </c>
      <c r="AD20" s="178" t="str">
        <f t="shared" si="11"/>
        <v>No</v>
      </c>
      <c r="AE20" t="str">
        <f>IF(OR(P2P!K20="Q3 2025",P2P!K20="Q4 2025"),"Yes","No")</f>
        <v>No</v>
      </c>
      <c r="AF20" s="178" t="str">
        <f t="shared" si="12"/>
        <v>No</v>
      </c>
      <c r="AG20" t="str">
        <f>IF(OR(P2P!K20="Q1 2026",P2P!K20="Q2 2026"),"Yes","No")</f>
        <v>No</v>
      </c>
      <c r="AH20" s="178" t="str">
        <f t="shared" si="13"/>
        <v>No</v>
      </c>
      <c r="AI20" t="str">
        <f>IF(OR(P2P!K20="Q3 2026",P2P!K20="Q4 2026"),"Yes","No")</f>
        <v>No</v>
      </c>
      <c r="AJ20" s="178" t="str">
        <f t="shared" si="14"/>
        <v>No</v>
      </c>
      <c r="AK20" t="str">
        <f>IF(OR(P2P!K20="Q1 2027",P2P!K20="Q2 2027"),"Yes","No")</f>
        <v>No</v>
      </c>
      <c r="AL20" s="178" t="str">
        <f t="shared" si="15"/>
        <v>No</v>
      </c>
      <c r="AM20" t="str">
        <f>IF(OR(P2P!K20="Q3 2027",P2P!K20="Q4 2027"),"Yes","No")</f>
        <v>No</v>
      </c>
      <c r="AN20" s="178" t="str">
        <f t="shared" si="16"/>
        <v>No</v>
      </c>
      <c r="AO20" t="str">
        <f>IF(OR(P2P!K20="Q1 2028",P2P!K20="Q2 2028"),"Yes","No")</f>
        <v>No</v>
      </c>
      <c r="AP20" s="178" t="str">
        <f t="shared" si="17"/>
        <v>No</v>
      </c>
      <c r="AQ20" t="str">
        <f>IF(OR(P2P!K20="Q3 2028",P2P!K20="Q4 2028"),"Yes","No")</f>
        <v>No</v>
      </c>
      <c r="AR20" s="178" t="str">
        <f t="shared" si="18"/>
        <v>No</v>
      </c>
      <c r="AS20" t="str">
        <f>IF(OR(P2P!K20="Q1 2029",P2P!K20="Q2 2029"),"Yes","No")</f>
        <v>No</v>
      </c>
      <c r="AT20" s="178" t="str">
        <f t="shared" si="19"/>
        <v>No</v>
      </c>
      <c r="AU20" t="str">
        <f>IF(OR(P2P!K20="Q3 2029",P2P!K20="Q4 2029"),"Yes","No")</f>
        <v>No</v>
      </c>
      <c r="AV20" s="178" t="str">
        <f t="shared" si="20"/>
        <v>No</v>
      </c>
      <c r="AW20" t="str">
        <f>IF(OR(P2P!K20="Q1 2030",P2P!K20="Q2 2030"),"Yes","No")</f>
        <v>No</v>
      </c>
      <c r="AX20" s="178" t="str">
        <f t="shared" si="21"/>
        <v>No</v>
      </c>
      <c r="AY20" t="str">
        <f>IF(OR(P2P!K20="Q3 2030",P2P!K20="Q4 2030"),"Yes","No")</f>
        <v>No</v>
      </c>
      <c r="AZ20" s="178" t="str">
        <f t="shared" si="22"/>
        <v>No</v>
      </c>
      <c r="BA20" t="str">
        <f>IF(P2P!K20="","No","Yes")</f>
        <v>No</v>
      </c>
      <c r="BB20" s="178" t="str">
        <f t="shared" si="23"/>
        <v>No</v>
      </c>
      <c r="BC20" s="178" t="str">
        <f t="shared" si="24"/>
        <v>Yes</v>
      </c>
      <c r="BD20" s="174"/>
    </row>
    <row r="21" spans="1:56" s="175" customFormat="1" ht="23.25" x14ac:dyDescent="0.45">
      <c r="A21" s="177">
        <v>17</v>
      </c>
      <c r="B21" s="11" t="s">
        <v>1555</v>
      </c>
      <c r="C21" t="str">
        <f>IF(P2P!E21="Yes","Yes","No")</f>
        <v>No</v>
      </c>
      <c r="D21" t="str">
        <f>IF(AND(C21="No",P2P!F21="Yes"),"Yes","No")</f>
        <v>No</v>
      </c>
      <c r="E21" t="str">
        <f>IF(AND(C21="No",P2P!F21="N/A"),"N/A","No")</f>
        <v>No</v>
      </c>
      <c r="F21">
        <f>IF(OR(P2P!F21="Yes",P2P!F21="N/A"),0,1)</f>
        <v>1</v>
      </c>
      <c r="G21" t="str">
        <f>IF(OR(P2P!K21="Q3 2019",P2P!K21="Q4 2019"),"Yes","No")</f>
        <v>No</v>
      </c>
      <c r="H21" s="178" t="str">
        <f t="shared" si="0"/>
        <v>No</v>
      </c>
      <c r="I21" t="str">
        <f>IF(OR(P2P!K21="Q1 2020",P2P!K21="Q2 2020"),"Yes","No")</f>
        <v>No</v>
      </c>
      <c r="J21" s="178" t="str">
        <f t="shared" si="1"/>
        <v>No</v>
      </c>
      <c r="K21" t="str">
        <f>IF(OR(P2P!K21="Q3 2020",P2P!K21="Q4 2020"),"Yes","No")</f>
        <v>No</v>
      </c>
      <c r="L21" s="178" t="str">
        <f t="shared" si="2"/>
        <v>No</v>
      </c>
      <c r="M21" t="str">
        <f>IF(OR(P2P!K21="Q1 2021",P2P!K21="Q2 2021"),"Yes","No")</f>
        <v>No</v>
      </c>
      <c r="N21" s="178" t="str">
        <f t="shared" si="3"/>
        <v>No</v>
      </c>
      <c r="O21" t="str">
        <f>IF(OR(P2P!K21="Q3 2021",P2P!K21="Q4 2021"),"Yes","No")</f>
        <v>No</v>
      </c>
      <c r="P21" s="178" t="str">
        <f t="shared" si="4"/>
        <v>No</v>
      </c>
      <c r="Q21" t="str">
        <f>IF(OR(P2P!K21="Q1 2022",P2P!K21="Q2 2022"),"Yes","No")</f>
        <v>No</v>
      </c>
      <c r="R21" s="178" t="str">
        <f t="shared" si="5"/>
        <v>No</v>
      </c>
      <c r="S21" t="str">
        <f>IF(OR(P2P!K21="Q3 2022",P2P!K21="Q4 2022"),"Yes","No")</f>
        <v>No</v>
      </c>
      <c r="T21" s="178" t="str">
        <f t="shared" si="6"/>
        <v>No</v>
      </c>
      <c r="U21" t="str">
        <f>IF(OR(P2P!K21="Q1 2023",P2P!K21="Q2 2023"),"Yes","No")</f>
        <v>No</v>
      </c>
      <c r="V21" s="178" t="str">
        <f t="shared" si="7"/>
        <v>No</v>
      </c>
      <c r="W21" t="str">
        <f>IF(OR(P2P!K21="Q3 2023",P2P!K21="Q4 2023"),"Yes","No")</f>
        <v>No</v>
      </c>
      <c r="X21" s="178" t="str">
        <f t="shared" si="8"/>
        <v>No</v>
      </c>
      <c r="Y21" t="str">
        <f>IF(OR(P2P!K21="Q1 2024",P2P!K21="Q2 2024"),"Yes","No")</f>
        <v>No</v>
      </c>
      <c r="Z21" s="178" t="str">
        <f t="shared" si="9"/>
        <v>No</v>
      </c>
      <c r="AA21" t="str">
        <f>IF(OR(P2P!K21="Q3 2024",P2P!K21="Q4 2024"),"Yes","No")</f>
        <v>No</v>
      </c>
      <c r="AB21" s="178" t="str">
        <f t="shared" si="10"/>
        <v>No</v>
      </c>
      <c r="AC21" t="str">
        <f>IF(OR(P2P!K21="Q1 2025",P2P!K21="Q2 2025"),"Yes","No")</f>
        <v>No</v>
      </c>
      <c r="AD21" s="178" t="str">
        <f t="shared" si="11"/>
        <v>No</v>
      </c>
      <c r="AE21" t="str">
        <f>IF(OR(P2P!K21="Q3 2025",P2P!K21="Q4 2025"),"Yes","No")</f>
        <v>No</v>
      </c>
      <c r="AF21" s="178" t="str">
        <f t="shared" si="12"/>
        <v>No</v>
      </c>
      <c r="AG21" t="str">
        <f>IF(OR(P2P!K21="Q1 2026",P2P!K21="Q2 2026"),"Yes","No")</f>
        <v>No</v>
      </c>
      <c r="AH21" s="178" t="str">
        <f t="shared" si="13"/>
        <v>No</v>
      </c>
      <c r="AI21" t="str">
        <f>IF(OR(P2P!K21="Q3 2026",P2P!K21="Q4 2026"),"Yes","No")</f>
        <v>No</v>
      </c>
      <c r="AJ21" s="178" t="str">
        <f t="shared" si="14"/>
        <v>No</v>
      </c>
      <c r="AK21" t="str">
        <f>IF(OR(P2P!K21="Q1 2027",P2P!K21="Q2 2027"),"Yes","No")</f>
        <v>No</v>
      </c>
      <c r="AL21" s="178" t="str">
        <f t="shared" si="15"/>
        <v>No</v>
      </c>
      <c r="AM21" t="str">
        <f>IF(OR(P2P!K21="Q3 2027",P2P!K21="Q4 2027"),"Yes","No")</f>
        <v>No</v>
      </c>
      <c r="AN21" s="178" t="str">
        <f t="shared" si="16"/>
        <v>No</v>
      </c>
      <c r="AO21" t="str">
        <f>IF(OR(P2P!K21="Q1 2028",P2P!K21="Q2 2028"),"Yes","No")</f>
        <v>No</v>
      </c>
      <c r="AP21" s="178" t="str">
        <f t="shared" si="17"/>
        <v>No</v>
      </c>
      <c r="AQ21" t="str">
        <f>IF(OR(P2P!K21="Q3 2028",P2P!K21="Q4 2028"),"Yes","No")</f>
        <v>No</v>
      </c>
      <c r="AR21" s="178" t="str">
        <f t="shared" si="18"/>
        <v>No</v>
      </c>
      <c r="AS21" t="str">
        <f>IF(OR(P2P!K21="Q1 2029",P2P!K21="Q2 2029"),"Yes","No")</f>
        <v>No</v>
      </c>
      <c r="AT21" s="178" t="str">
        <f t="shared" si="19"/>
        <v>No</v>
      </c>
      <c r="AU21" t="str">
        <f>IF(OR(P2P!K21="Q3 2029",P2P!K21="Q4 2029"),"Yes","No")</f>
        <v>No</v>
      </c>
      <c r="AV21" s="178" t="str">
        <f t="shared" si="20"/>
        <v>No</v>
      </c>
      <c r="AW21" t="str">
        <f>IF(OR(P2P!K21="Q1 2030",P2P!K21="Q2 2030"),"Yes","No")</f>
        <v>No</v>
      </c>
      <c r="AX21" s="178" t="str">
        <f t="shared" si="21"/>
        <v>No</v>
      </c>
      <c r="AY21" t="str">
        <f>IF(OR(P2P!K21="Q3 2030",P2P!K21="Q4 2030"),"Yes","No")</f>
        <v>No</v>
      </c>
      <c r="AZ21" s="178" t="str">
        <f t="shared" si="22"/>
        <v>No</v>
      </c>
      <c r="BA21" t="str">
        <f>IF(P2P!K21="","No","Yes")</f>
        <v>No</v>
      </c>
      <c r="BB21" s="178" t="str">
        <f t="shared" si="23"/>
        <v>No</v>
      </c>
      <c r="BC21" s="178" t="str">
        <f t="shared" si="24"/>
        <v>Yes</v>
      </c>
      <c r="BD21" s="174"/>
    </row>
    <row r="22" spans="1:56" s="175" customFormat="1" ht="23.25" x14ac:dyDescent="0.45">
      <c r="A22" s="177">
        <v>18</v>
      </c>
      <c r="B22" s="12" t="s">
        <v>1558</v>
      </c>
      <c r="C22" t="str">
        <f>IF(P2P!E22="Yes","Yes","No")</f>
        <v>No</v>
      </c>
      <c r="D22" t="str">
        <f>IF(AND(C22="No",P2P!F22="Yes"),"Yes","No")</f>
        <v>No</v>
      </c>
      <c r="E22" t="str">
        <f>IF(AND(C22="No",P2P!F22="N/A"),"N/A","No")</f>
        <v>No</v>
      </c>
      <c r="F22">
        <f>IF(OR(P2P!F22="Yes",P2P!F22="N/A"),0,1)</f>
        <v>1</v>
      </c>
      <c r="G22" t="str">
        <f>IF(OR(P2P!K22="Q3 2019",P2P!K22="Q4 2019"),"Yes","No")</f>
        <v>No</v>
      </c>
      <c r="H22" s="178" t="str">
        <f t="shared" si="0"/>
        <v>No</v>
      </c>
      <c r="I22" t="str">
        <f>IF(OR(P2P!K22="Q1 2020",P2P!K22="Q2 2020"),"Yes","No")</f>
        <v>No</v>
      </c>
      <c r="J22" s="178" t="str">
        <f t="shared" si="1"/>
        <v>No</v>
      </c>
      <c r="K22" t="str">
        <f>IF(OR(P2P!K22="Q3 2020",P2P!K22="Q4 2020"),"Yes","No")</f>
        <v>No</v>
      </c>
      <c r="L22" s="178" t="str">
        <f t="shared" si="2"/>
        <v>No</v>
      </c>
      <c r="M22" t="str">
        <f>IF(OR(P2P!K22="Q1 2021",P2P!K22="Q2 2021"),"Yes","No")</f>
        <v>No</v>
      </c>
      <c r="N22" s="178" t="str">
        <f t="shared" si="3"/>
        <v>No</v>
      </c>
      <c r="O22" t="str">
        <f>IF(OR(P2P!K22="Q3 2021",P2P!K22="Q4 2021"),"Yes","No")</f>
        <v>No</v>
      </c>
      <c r="P22" s="178" t="str">
        <f t="shared" si="4"/>
        <v>No</v>
      </c>
      <c r="Q22" t="str">
        <f>IF(OR(P2P!K22="Q1 2022",P2P!K22="Q2 2022"),"Yes","No")</f>
        <v>No</v>
      </c>
      <c r="R22" s="178" t="str">
        <f t="shared" si="5"/>
        <v>No</v>
      </c>
      <c r="S22" t="str">
        <f>IF(OR(P2P!K22="Q3 2022",P2P!K22="Q4 2022"),"Yes","No")</f>
        <v>No</v>
      </c>
      <c r="T22" s="178" t="str">
        <f t="shared" si="6"/>
        <v>No</v>
      </c>
      <c r="U22" t="str">
        <f>IF(OR(P2P!K22="Q1 2023",P2P!K22="Q2 2023"),"Yes","No")</f>
        <v>No</v>
      </c>
      <c r="V22" s="178" t="str">
        <f t="shared" si="7"/>
        <v>No</v>
      </c>
      <c r="W22" t="str">
        <f>IF(OR(P2P!K22="Q3 2023",P2P!K22="Q4 2023"),"Yes","No")</f>
        <v>No</v>
      </c>
      <c r="X22" s="178" t="str">
        <f t="shared" si="8"/>
        <v>No</v>
      </c>
      <c r="Y22" t="str">
        <f>IF(OR(P2P!K22="Q1 2024",P2P!K22="Q2 2024"),"Yes","No")</f>
        <v>No</v>
      </c>
      <c r="Z22" s="178" t="str">
        <f t="shared" si="9"/>
        <v>No</v>
      </c>
      <c r="AA22" t="str">
        <f>IF(OR(P2P!K22="Q3 2024",P2P!K22="Q4 2024"),"Yes","No")</f>
        <v>No</v>
      </c>
      <c r="AB22" s="178" t="str">
        <f t="shared" si="10"/>
        <v>No</v>
      </c>
      <c r="AC22" t="str">
        <f>IF(OR(P2P!K22="Q1 2025",P2P!K22="Q2 2025"),"Yes","No")</f>
        <v>No</v>
      </c>
      <c r="AD22" s="178" t="str">
        <f t="shared" si="11"/>
        <v>No</v>
      </c>
      <c r="AE22" t="str">
        <f>IF(OR(P2P!K22="Q3 2025",P2P!K22="Q4 2025"),"Yes","No")</f>
        <v>No</v>
      </c>
      <c r="AF22" s="178" t="str">
        <f t="shared" si="12"/>
        <v>No</v>
      </c>
      <c r="AG22" t="str">
        <f>IF(OR(P2P!K22="Q1 2026",P2P!K22="Q2 2026"),"Yes","No")</f>
        <v>No</v>
      </c>
      <c r="AH22" s="178" t="str">
        <f t="shared" si="13"/>
        <v>No</v>
      </c>
      <c r="AI22" t="str">
        <f>IF(OR(P2P!K22="Q3 2026",P2P!K22="Q4 2026"),"Yes","No")</f>
        <v>No</v>
      </c>
      <c r="AJ22" s="178" t="str">
        <f t="shared" si="14"/>
        <v>No</v>
      </c>
      <c r="AK22" t="str">
        <f>IF(OR(P2P!K22="Q1 2027",P2P!K22="Q2 2027"),"Yes","No")</f>
        <v>No</v>
      </c>
      <c r="AL22" s="178" t="str">
        <f t="shared" si="15"/>
        <v>No</v>
      </c>
      <c r="AM22" t="str">
        <f>IF(OR(P2P!K22="Q3 2027",P2P!K22="Q4 2027"),"Yes","No")</f>
        <v>No</v>
      </c>
      <c r="AN22" s="178" t="str">
        <f t="shared" si="16"/>
        <v>No</v>
      </c>
      <c r="AO22" t="str">
        <f>IF(OR(P2P!K22="Q1 2028",P2P!K22="Q2 2028"),"Yes","No")</f>
        <v>No</v>
      </c>
      <c r="AP22" s="178" t="str">
        <f t="shared" si="17"/>
        <v>No</v>
      </c>
      <c r="AQ22" t="str">
        <f>IF(OR(P2P!K22="Q3 2028",P2P!K22="Q4 2028"),"Yes","No")</f>
        <v>No</v>
      </c>
      <c r="AR22" s="178" t="str">
        <f t="shared" si="18"/>
        <v>No</v>
      </c>
      <c r="AS22" t="str">
        <f>IF(OR(P2P!K22="Q1 2029",P2P!K22="Q2 2029"),"Yes","No")</f>
        <v>No</v>
      </c>
      <c r="AT22" s="178" t="str">
        <f t="shared" si="19"/>
        <v>No</v>
      </c>
      <c r="AU22" t="str">
        <f>IF(OR(P2P!K22="Q3 2029",P2P!K22="Q4 2029"),"Yes","No")</f>
        <v>No</v>
      </c>
      <c r="AV22" s="178" t="str">
        <f t="shared" si="20"/>
        <v>No</v>
      </c>
      <c r="AW22" t="str">
        <f>IF(OR(P2P!K22="Q1 2030",P2P!K22="Q2 2030"),"Yes","No")</f>
        <v>No</v>
      </c>
      <c r="AX22" s="178" t="str">
        <f t="shared" si="21"/>
        <v>No</v>
      </c>
      <c r="AY22" t="str">
        <f>IF(OR(P2P!K22="Q3 2030",P2P!K22="Q4 2030"),"Yes","No")</f>
        <v>No</v>
      </c>
      <c r="AZ22" s="178" t="str">
        <f t="shared" si="22"/>
        <v>No</v>
      </c>
      <c r="BA22" t="str">
        <f>IF(P2P!K22="","No","Yes")</f>
        <v>No</v>
      </c>
      <c r="BB22" s="178" t="str">
        <f t="shared" si="23"/>
        <v>No</v>
      </c>
      <c r="BC22" s="178" t="str">
        <f t="shared" si="24"/>
        <v>Yes</v>
      </c>
      <c r="BD22" s="174"/>
    </row>
    <row r="23" spans="1:56" s="175" customFormat="1" ht="23.25" x14ac:dyDescent="0.45">
      <c r="A23" s="177">
        <v>19</v>
      </c>
      <c r="B23" s="12" t="s">
        <v>1559</v>
      </c>
      <c r="C23" t="str">
        <f>IF(P2P!E23="Yes","Yes","No")</f>
        <v>No</v>
      </c>
      <c r="D23" t="str">
        <f>IF(AND(C23="No",P2P!F23="Yes"),"Yes","No")</f>
        <v>No</v>
      </c>
      <c r="E23" t="str">
        <f>IF(AND(C23="No",P2P!F23="N/A"),"N/A","No")</f>
        <v>No</v>
      </c>
      <c r="F23">
        <f>IF(OR(P2P!F23="Yes",P2P!F23="N/A"),0,1)</f>
        <v>1</v>
      </c>
      <c r="G23" t="str">
        <f>IF(OR(P2P!K23="Q3 2019",P2P!K23="Q4 2019"),"Yes","No")</f>
        <v>No</v>
      </c>
      <c r="H23" s="178" t="str">
        <f t="shared" si="0"/>
        <v>No</v>
      </c>
      <c r="I23" t="str">
        <f>IF(OR(P2P!K23="Q1 2020",P2P!K23="Q2 2020"),"Yes","No")</f>
        <v>No</v>
      </c>
      <c r="J23" s="178" t="str">
        <f t="shared" si="1"/>
        <v>No</v>
      </c>
      <c r="K23" t="str">
        <f>IF(OR(P2P!K23="Q3 2020",P2P!K23="Q4 2020"),"Yes","No")</f>
        <v>No</v>
      </c>
      <c r="L23" s="178" t="str">
        <f t="shared" si="2"/>
        <v>No</v>
      </c>
      <c r="M23" t="str">
        <f>IF(OR(P2P!K23="Q1 2021",P2P!K23="Q2 2021"),"Yes","No")</f>
        <v>No</v>
      </c>
      <c r="N23" s="178" t="str">
        <f t="shared" si="3"/>
        <v>No</v>
      </c>
      <c r="O23" t="str">
        <f>IF(OR(P2P!K23="Q3 2021",P2P!K23="Q4 2021"),"Yes","No")</f>
        <v>No</v>
      </c>
      <c r="P23" s="178" t="str">
        <f t="shared" si="4"/>
        <v>No</v>
      </c>
      <c r="Q23" t="str">
        <f>IF(OR(P2P!K23="Q1 2022",P2P!K23="Q2 2022"),"Yes","No")</f>
        <v>No</v>
      </c>
      <c r="R23" s="178" t="str">
        <f t="shared" si="5"/>
        <v>No</v>
      </c>
      <c r="S23" t="str">
        <f>IF(OR(P2P!K23="Q3 2022",P2P!K23="Q4 2022"),"Yes","No")</f>
        <v>No</v>
      </c>
      <c r="T23" s="178" t="str">
        <f t="shared" si="6"/>
        <v>No</v>
      </c>
      <c r="U23" t="str">
        <f>IF(OR(P2P!K23="Q1 2023",P2P!K23="Q2 2023"),"Yes","No")</f>
        <v>No</v>
      </c>
      <c r="V23" s="178" t="str">
        <f t="shared" si="7"/>
        <v>No</v>
      </c>
      <c r="W23" t="str">
        <f>IF(OR(P2P!K23="Q3 2023",P2P!K23="Q4 2023"),"Yes","No")</f>
        <v>No</v>
      </c>
      <c r="X23" s="178" t="str">
        <f t="shared" si="8"/>
        <v>No</v>
      </c>
      <c r="Y23" t="str">
        <f>IF(OR(P2P!K23="Q1 2024",P2P!K23="Q2 2024"),"Yes","No")</f>
        <v>No</v>
      </c>
      <c r="Z23" s="178" t="str">
        <f t="shared" si="9"/>
        <v>No</v>
      </c>
      <c r="AA23" t="str">
        <f>IF(OR(P2P!K23="Q3 2024",P2P!K23="Q4 2024"),"Yes","No")</f>
        <v>No</v>
      </c>
      <c r="AB23" s="178" t="str">
        <f t="shared" si="10"/>
        <v>No</v>
      </c>
      <c r="AC23" t="str">
        <f>IF(OR(P2P!K23="Q1 2025",P2P!K23="Q2 2025"),"Yes","No")</f>
        <v>No</v>
      </c>
      <c r="AD23" s="178" t="str">
        <f t="shared" si="11"/>
        <v>No</v>
      </c>
      <c r="AE23" t="str">
        <f>IF(OR(P2P!K23="Q3 2025",P2P!K23="Q4 2025"),"Yes","No")</f>
        <v>No</v>
      </c>
      <c r="AF23" s="178" t="str">
        <f t="shared" si="12"/>
        <v>No</v>
      </c>
      <c r="AG23" t="str">
        <f>IF(OR(P2P!K23="Q1 2026",P2P!K23="Q2 2026"),"Yes","No")</f>
        <v>No</v>
      </c>
      <c r="AH23" s="178" t="str">
        <f t="shared" si="13"/>
        <v>No</v>
      </c>
      <c r="AI23" t="str">
        <f>IF(OR(P2P!K23="Q3 2026",P2P!K23="Q4 2026"),"Yes","No")</f>
        <v>No</v>
      </c>
      <c r="AJ23" s="178" t="str">
        <f t="shared" si="14"/>
        <v>No</v>
      </c>
      <c r="AK23" t="str">
        <f>IF(OR(P2P!K23="Q1 2027",P2P!K23="Q2 2027"),"Yes","No")</f>
        <v>No</v>
      </c>
      <c r="AL23" s="178" t="str">
        <f t="shared" si="15"/>
        <v>No</v>
      </c>
      <c r="AM23" t="str">
        <f>IF(OR(P2P!K23="Q3 2027",P2P!K23="Q4 2027"),"Yes","No")</f>
        <v>No</v>
      </c>
      <c r="AN23" s="178" t="str">
        <f t="shared" si="16"/>
        <v>No</v>
      </c>
      <c r="AO23" t="str">
        <f>IF(OR(P2P!K23="Q1 2028",P2P!K23="Q2 2028"),"Yes","No")</f>
        <v>No</v>
      </c>
      <c r="AP23" s="178" t="str">
        <f t="shared" si="17"/>
        <v>No</v>
      </c>
      <c r="AQ23" t="str">
        <f>IF(OR(P2P!K23="Q3 2028",P2P!K23="Q4 2028"),"Yes","No")</f>
        <v>No</v>
      </c>
      <c r="AR23" s="178" t="str">
        <f t="shared" si="18"/>
        <v>No</v>
      </c>
      <c r="AS23" t="str">
        <f>IF(OR(P2P!K23="Q1 2029",P2P!K23="Q2 2029"),"Yes","No")</f>
        <v>No</v>
      </c>
      <c r="AT23" s="178" t="str">
        <f t="shared" si="19"/>
        <v>No</v>
      </c>
      <c r="AU23" t="str">
        <f>IF(OR(P2P!K23="Q3 2029",P2P!K23="Q4 2029"),"Yes","No")</f>
        <v>No</v>
      </c>
      <c r="AV23" s="178" t="str">
        <f t="shared" si="20"/>
        <v>No</v>
      </c>
      <c r="AW23" t="str">
        <f>IF(OR(P2P!K23="Q1 2030",P2P!K23="Q2 2030"),"Yes","No")</f>
        <v>No</v>
      </c>
      <c r="AX23" s="178" t="str">
        <f t="shared" si="21"/>
        <v>No</v>
      </c>
      <c r="AY23" t="str">
        <f>IF(OR(P2P!K23="Q3 2030",P2P!K23="Q4 2030"),"Yes","No")</f>
        <v>No</v>
      </c>
      <c r="AZ23" s="178" t="str">
        <f t="shared" si="22"/>
        <v>No</v>
      </c>
      <c r="BA23" t="str">
        <f>IF(P2P!K23="","No","Yes")</f>
        <v>No</v>
      </c>
      <c r="BB23" s="178" t="str">
        <f t="shared" si="23"/>
        <v>No</v>
      </c>
      <c r="BC23" s="178" t="str">
        <f t="shared" si="24"/>
        <v>Yes</v>
      </c>
      <c r="BD23" s="174"/>
    </row>
    <row r="24" spans="1:56" s="175" customFormat="1" ht="23.25" x14ac:dyDescent="0.45">
      <c r="A24" s="177">
        <v>20</v>
      </c>
      <c r="B24" s="12" t="s">
        <v>1560</v>
      </c>
      <c r="C24" t="str">
        <f>IF(P2P!E24="Yes","Yes","No")</f>
        <v>No</v>
      </c>
      <c r="D24" t="str">
        <f>IF(AND(C24="No",P2P!F24="Yes"),"Yes","No")</f>
        <v>No</v>
      </c>
      <c r="E24" t="str">
        <f>IF(AND(C24="No",P2P!F24="N/A"),"N/A","No")</f>
        <v>No</v>
      </c>
      <c r="F24">
        <f>IF(OR(P2P!F24="Yes",P2P!F24="N/A"),0,1)</f>
        <v>1</v>
      </c>
      <c r="G24" t="str">
        <f>IF(OR(P2P!K24="Q3 2019",P2P!K24="Q4 2019"),"Yes","No")</f>
        <v>No</v>
      </c>
      <c r="H24" s="178" t="str">
        <f t="shared" si="0"/>
        <v>No</v>
      </c>
      <c r="I24" t="str">
        <f>IF(OR(P2P!K24="Q1 2020",P2P!K24="Q2 2020"),"Yes","No")</f>
        <v>No</v>
      </c>
      <c r="J24" s="178" t="str">
        <f t="shared" si="1"/>
        <v>No</v>
      </c>
      <c r="K24" t="str">
        <f>IF(OR(P2P!K24="Q3 2020",P2P!K24="Q4 2020"),"Yes","No")</f>
        <v>No</v>
      </c>
      <c r="L24" s="178" t="str">
        <f t="shared" si="2"/>
        <v>No</v>
      </c>
      <c r="M24" t="str">
        <f>IF(OR(P2P!K24="Q1 2021",P2P!K24="Q2 2021"),"Yes","No")</f>
        <v>No</v>
      </c>
      <c r="N24" s="178" t="str">
        <f t="shared" si="3"/>
        <v>No</v>
      </c>
      <c r="O24" t="str">
        <f>IF(OR(P2P!K24="Q3 2021",P2P!K24="Q4 2021"),"Yes","No")</f>
        <v>No</v>
      </c>
      <c r="P24" s="178" t="str">
        <f t="shared" si="4"/>
        <v>No</v>
      </c>
      <c r="Q24" t="str">
        <f>IF(OR(P2P!K24="Q1 2022",P2P!K24="Q2 2022"),"Yes","No")</f>
        <v>No</v>
      </c>
      <c r="R24" s="178" t="str">
        <f t="shared" si="5"/>
        <v>No</v>
      </c>
      <c r="S24" t="str">
        <f>IF(OR(P2P!K24="Q3 2022",P2P!K24="Q4 2022"),"Yes","No")</f>
        <v>No</v>
      </c>
      <c r="T24" s="178" t="str">
        <f t="shared" si="6"/>
        <v>No</v>
      </c>
      <c r="U24" t="str">
        <f>IF(OR(P2P!K24="Q1 2023",P2P!K24="Q2 2023"),"Yes","No")</f>
        <v>No</v>
      </c>
      <c r="V24" s="178" t="str">
        <f t="shared" si="7"/>
        <v>No</v>
      </c>
      <c r="W24" t="str">
        <f>IF(OR(P2P!K24="Q3 2023",P2P!K24="Q4 2023"),"Yes","No")</f>
        <v>No</v>
      </c>
      <c r="X24" s="178" t="str">
        <f t="shared" si="8"/>
        <v>No</v>
      </c>
      <c r="Y24" t="str">
        <f>IF(OR(P2P!K24="Q1 2024",P2P!K24="Q2 2024"),"Yes","No")</f>
        <v>No</v>
      </c>
      <c r="Z24" s="178" t="str">
        <f t="shared" si="9"/>
        <v>No</v>
      </c>
      <c r="AA24" t="str">
        <f>IF(OR(P2P!K24="Q3 2024",P2P!K24="Q4 2024"),"Yes","No")</f>
        <v>No</v>
      </c>
      <c r="AB24" s="178" t="str">
        <f t="shared" si="10"/>
        <v>No</v>
      </c>
      <c r="AC24" t="str">
        <f>IF(OR(P2P!K24="Q1 2025",P2P!K24="Q2 2025"),"Yes","No")</f>
        <v>No</v>
      </c>
      <c r="AD24" s="178" t="str">
        <f t="shared" si="11"/>
        <v>No</v>
      </c>
      <c r="AE24" t="str">
        <f>IF(OR(P2P!K24="Q3 2025",P2P!K24="Q4 2025"),"Yes","No")</f>
        <v>No</v>
      </c>
      <c r="AF24" s="178" t="str">
        <f t="shared" si="12"/>
        <v>No</v>
      </c>
      <c r="AG24" t="str">
        <f>IF(OR(P2P!K24="Q1 2026",P2P!K24="Q2 2026"),"Yes","No")</f>
        <v>No</v>
      </c>
      <c r="AH24" s="178" t="str">
        <f t="shared" si="13"/>
        <v>No</v>
      </c>
      <c r="AI24" t="str">
        <f>IF(OR(P2P!K24="Q3 2026",P2P!K24="Q4 2026"),"Yes","No")</f>
        <v>No</v>
      </c>
      <c r="AJ24" s="178" t="str">
        <f t="shared" si="14"/>
        <v>No</v>
      </c>
      <c r="AK24" t="str">
        <f>IF(OR(P2P!K24="Q1 2027",P2P!K24="Q2 2027"),"Yes","No")</f>
        <v>No</v>
      </c>
      <c r="AL24" s="178" t="str">
        <f t="shared" si="15"/>
        <v>No</v>
      </c>
      <c r="AM24" t="str">
        <f>IF(OR(P2P!K24="Q3 2027",P2P!K24="Q4 2027"),"Yes","No")</f>
        <v>No</v>
      </c>
      <c r="AN24" s="178" t="str">
        <f t="shared" si="16"/>
        <v>No</v>
      </c>
      <c r="AO24" t="str">
        <f>IF(OR(P2P!K24="Q1 2028",P2P!K24="Q2 2028"),"Yes","No")</f>
        <v>No</v>
      </c>
      <c r="AP24" s="178" t="str">
        <f t="shared" si="17"/>
        <v>No</v>
      </c>
      <c r="AQ24" t="str">
        <f>IF(OR(P2P!K24="Q3 2028",P2P!K24="Q4 2028"),"Yes","No")</f>
        <v>No</v>
      </c>
      <c r="AR24" s="178" t="str">
        <f t="shared" si="18"/>
        <v>No</v>
      </c>
      <c r="AS24" t="str">
        <f>IF(OR(P2P!K24="Q1 2029",P2P!K24="Q2 2029"),"Yes","No")</f>
        <v>No</v>
      </c>
      <c r="AT24" s="178" t="str">
        <f t="shared" si="19"/>
        <v>No</v>
      </c>
      <c r="AU24" t="str">
        <f>IF(OR(P2P!K24="Q3 2029",P2P!K24="Q4 2029"),"Yes","No")</f>
        <v>No</v>
      </c>
      <c r="AV24" s="178" t="str">
        <f t="shared" si="20"/>
        <v>No</v>
      </c>
      <c r="AW24" t="str">
        <f>IF(OR(P2P!K24="Q1 2030",P2P!K24="Q2 2030"),"Yes","No")</f>
        <v>No</v>
      </c>
      <c r="AX24" s="178" t="str">
        <f t="shared" si="21"/>
        <v>No</v>
      </c>
      <c r="AY24" t="str">
        <f>IF(OR(P2P!K24="Q3 2030",P2P!K24="Q4 2030"),"Yes","No")</f>
        <v>No</v>
      </c>
      <c r="AZ24" s="178" t="str">
        <f t="shared" si="22"/>
        <v>No</v>
      </c>
      <c r="BA24" t="str">
        <f>IF(P2P!K24="","No","Yes")</f>
        <v>No</v>
      </c>
      <c r="BB24" s="178" t="str">
        <f t="shared" si="23"/>
        <v>No</v>
      </c>
      <c r="BC24" s="178" t="str">
        <f t="shared" si="24"/>
        <v>Yes</v>
      </c>
      <c r="BD24" s="174"/>
    </row>
    <row r="25" spans="1:56" s="175" customFormat="1" ht="23.25" x14ac:dyDescent="0.45">
      <c r="A25" s="177">
        <v>21</v>
      </c>
      <c r="B25" s="12" t="s">
        <v>1562</v>
      </c>
      <c r="C25" t="str">
        <f>IF(P2P!E25="Yes","Yes","No")</f>
        <v>No</v>
      </c>
      <c r="D25" t="str">
        <f>IF(AND(C25="No",P2P!F25="Yes"),"Yes","No")</f>
        <v>No</v>
      </c>
      <c r="E25" t="str">
        <f>IF(AND(C25="No",P2P!F25="N/A"),"N/A","No")</f>
        <v>No</v>
      </c>
      <c r="F25">
        <f>IF(OR(P2P!F25="Yes",P2P!F25="N/A"),0,1)</f>
        <v>1</v>
      </c>
      <c r="G25" t="str">
        <f>IF(OR(P2P!K25="Q3 2019",P2P!K25="Q4 2019"),"Yes","No")</f>
        <v>No</v>
      </c>
      <c r="H25" s="178" t="str">
        <f t="shared" si="0"/>
        <v>No</v>
      </c>
      <c r="I25" t="str">
        <f>IF(OR(P2P!K25="Q1 2020",P2P!K25="Q2 2020"),"Yes","No")</f>
        <v>No</v>
      </c>
      <c r="J25" s="178" t="str">
        <f t="shared" si="1"/>
        <v>No</v>
      </c>
      <c r="K25" t="str">
        <f>IF(OR(P2P!K25="Q3 2020",P2P!K25="Q4 2020"),"Yes","No")</f>
        <v>No</v>
      </c>
      <c r="L25" s="178" t="str">
        <f t="shared" si="2"/>
        <v>No</v>
      </c>
      <c r="M25" t="str">
        <f>IF(OR(P2P!K25="Q1 2021",P2P!K25="Q2 2021"),"Yes","No")</f>
        <v>No</v>
      </c>
      <c r="N25" s="178" t="str">
        <f t="shared" si="3"/>
        <v>No</v>
      </c>
      <c r="O25" t="str">
        <f>IF(OR(P2P!K25="Q3 2021",P2P!K25="Q4 2021"),"Yes","No")</f>
        <v>No</v>
      </c>
      <c r="P25" s="178" t="str">
        <f t="shared" si="4"/>
        <v>No</v>
      </c>
      <c r="Q25" t="str">
        <f>IF(OR(P2P!K25="Q1 2022",P2P!K25="Q2 2022"),"Yes","No")</f>
        <v>No</v>
      </c>
      <c r="R25" s="178" t="str">
        <f t="shared" si="5"/>
        <v>No</v>
      </c>
      <c r="S25" t="str">
        <f>IF(OR(P2P!K25="Q3 2022",P2P!K25="Q4 2022"),"Yes","No")</f>
        <v>No</v>
      </c>
      <c r="T25" s="178" t="str">
        <f t="shared" si="6"/>
        <v>No</v>
      </c>
      <c r="U25" t="str">
        <f>IF(OR(P2P!K25="Q1 2023",P2P!K25="Q2 2023"),"Yes","No")</f>
        <v>No</v>
      </c>
      <c r="V25" s="178" t="str">
        <f t="shared" si="7"/>
        <v>No</v>
      </c>
      <c r="W25" t="str">
        <f>IF(OR(P2P!K25="Q3 2023",P2P!K25="Q4 2023"),"Yes","No")</f>
        <v>No</v>
      </c>
      <c r="X25" s="178" t="str">
        <f t="shared" si="8"/>
        <v>No</v>
      </c>
      <c r="Y25" t="str">
        <f>IF(OR(P2P!K25="Q1 2024",P2P!K25="Q2 2024"),"Yes","No")</f>
        <v>No</v>
      </c>
      <c r="Z25" s="178" t="str">
        <f t="shared" si="9"/>
        <v>No</v>
      </c>
      <c r="AA25" t="str">
        <f>IF(OR(P2P!K25="Q3 2024",P2P!K25="Q4 2024"),"Yes","No")</f>
        <v>No</v>
      </c>
      <c r="AB25" s="178" t="str">
        <f t="shared" si="10"/>
        <v>No</v>
      </c>
      <c r="AC25" t="str">
        <f>IF(OR(P2P!K25="Q1 2025",P2P!K25="Q2 2025"),"Yes","No")</f>
        <v>No</v>
      </c>
      <c r="AD25" s="178" t="str">
        <f t="shared" si="11"/>
        <v>No</v>
      </c>
      <c r="AE25" t="str">
        <f>IF(OR(P2P!K25="Q3 2025",P2P!K25="Q4 2025"),"Yes","No")</f>
        <v>No</v>
      </c>
      <c r="AF25" s="178" t="str">
        <f t="shared" si="12"/>
        <v>No</v>
      </c>
      <c r="AG25" t="str">
        <f>IF(OR(P2P!K25="Q1 2026",P2P!K25="Q2 2026"),"Yes","No")</f>
        <v>No</v>
      </c>
      <c r="AH25" s="178" t="str">
        <f t="shared" si="13"/>
        <v>No</v>
      </c>
      <c r="AI25" t="str">
        <f>IF(OR(P2P!K25="Q3 2026",P2P!K25="Q4 2026"),"Yes","No")</f>
        <v>No</v>
      </c>
      <c r="AJ25" s="178" t="str">
        <f t="shared" si="14"/>
        <v>No</v>
      </c>
      <c r="AK25" t="str">
        <f>IF(OR(P2P!K25="Q1 2027",P2P!K25="Q2 2027"),"Yes","No")</f>
        <v>No</v>
      </c>
      <c r="AL25" s="178" t="str">
        <f t="shared" si="15"/>
        <v>No</v>
      </c>
      <c r="AM25" t="str">
        <f>IF(OR(P2P!K25="Q3 2027",P2P!K25="Q4 2027"),"Yes","No")</f>
        <v>No</v>
      </c>
      <c r="AN25" s="178" t="str">
        <f t="shared" si="16"/>
        <v>No</v>
      </c>
      <c r="AO25" t="str">
        <f>IF(OR(P2P!K25="Q1 2028",P2P!K25="Q2 2028"),"Yes","No")</f>
        <v>No</v>
      </c>
      <c r="AP25" s="178" t="str">
        <f t="shared" si="17"/>
        <v>No</v>
      </c>
      <c r="AQ25" t="str">
        <f>IF(OR(P2P!K25="Q3 2028",P2P!K25="Q4 2028"),"Yes","No")</f>
        <v>No</v>
      </c>
      <c r="AR25" s="178" t="str">
        <f t="shared" si="18"/>
        <v>No</v>
      </c>
      <c r="AS25" t="str">
        <f>IF(OR(P2P!K25="Q1 2029",P2P!K25="Q2 2029"),"Yes","No")</f>
        <v>No</v>
      </c>
      <c r="AT25" s="178" t="str">
        <f t="shared" si="19"/>
        <v>No</v>
      </c>
      <c r="AU25" t="str">
        <f>IF(OR(P2P!K25="Q3 2029",P2P!K25="Q4 2029"),"Yes","No")</f>
        <v>No</v>
      </c>
      <c r="AV25" s="178" t="str">
        <f t="shared" si="20"/>
        <v>No</v>
      </c>
      <c r="AW25" t="str">
        <f>IF(OR(P2P!K25="Q1 2030",P2P!K25="Q2 2030"),"Yes","No")</f>
        <v>No</v>
      </c>
      <c r="AX25" s="178" t="str">
        <f t="shared" si="21"/>
        <v>No</v>
      </c>
      <c r="AY25" t="str">
        <f>IF(OR(P2P!K25="Q3 2030",P2P!K25="Q4 2030"),"Yes","No")</f>
        <v>No</v>
      </c>
      <c r="AZ25" s="178" t="str">
        <f t="shared" si="22"/>
        <v>No</v>
      </c>
      <c r="BA25" t="str">
        <f>IF(P2P!K25="","No","Yes")</f>
        <v>No</v>
      </c>
      <c r="BB25" s="178" t="str">
        <f t="shared" si="23"/>
        <v>No</v>
      </c>
      <c r="BC25" s="178" t="str">
        <f t="shared" si="24"/>
        <v>Yes</v>
      </c>
      <c r="BD25" s="174"/>
    </row>
    <row r="26" spans="1:56" s="175" customFormat="1" ht="23.25" x14ac:dyDescent="0.45">
      <c r="A26" s="177">
        <v>22</v>
      </c>
      <c r="B26" s="12" t="s">
        <v>1563</v>
      </c>
      <c r="C26" t="str">
        <f>IF(P2P!E26="Yes","Yes","No")</f>
        <v>No</v>
      </c>
      <c r="D26" t="str">
        <f>IF(AND(C26="No",P2P!F26="Yes"),"Yes","No")</f>
        <v>No</v>
      </c>
      <c r="E26" t="str">
        <f>IF(AND(C26="No",P2P!F26="N/A"),"N/A","No")</f>
        <v>No</v>
      </c>
      <c r="F26">
        <f>IF(OR(P2P!F26="Yes",P2P!F26="N/A"),0,1)</f>
        <v>1</v>
      </c>
      <c r="G26" t="str">
        <f>IF(OR(P2P!K26="Q3 2019",P2P!K26="Q4 2019"),"Yes","No")</f>
        <v>No</v>
      </c>
      <c r="H26" s="178" t="str">
        <f t="shared" si="0"/>
        <v>No</v>
      </c>
      <c r="I26" t="str">
        <f>IF(OR(P2P!K26="Q1 2020",P2P!K26="Q2 2020"),"Yes","No")</f>
        <v>No</v>
      </c>
      <c r="J26" s="178" t="str">
        <f t="shared" si="1"/>
        <v>No</v>
      </c>
      <c r="K26" t="str">
        <f>IF(OR(P2P!K26="Q3 2020",P2P!K26="Q4 2020"),"Yes","No")</f>
        <v>No</v>
      </c>
      <c r="L26" s="178" t="str">
        <f t="shared" si="2"/>
        <v>No</v>
      </c>
      <c r="M26" t="str">
        <f>IF(OR(P2P!K26="Q1 2021",P2P!K26="Q2 2021"),"Yes","No")</f>
        <v>No</v>
      </c>
      <c r="N26" s="178" t="str">
        <f t="shared" si="3"/>
        <v>No</v>
      </c>
      <c r="O26" t="str">
        <f>IF(OR(P2P!K26="Q3 2021",P2P!K26="Q4 2021"),"Yes","No")</f>
        <v>No</v>
      </c>
      <c r="P26" s="178" t="str">
        <f t="shared" si="4"/>
        <v>No</v>
      </c>
      <c r="Q26" t="str">
        <f>IF(OR(P2P!K26="Q1 2022",P2P!K26="Q2 2022"),"Yes","No")</f>
        <v>No</v>
      </c>
      <c r="R26" s="178" t="str">
        <f t="shared" si="5"/>
        <v>No</v>
      </c>
      <c r="S26" t="str">
        <f>IF(OR(P2P!K26="Q3 2022",P2P!K26="Q4 2022"),"Yes","No")</f>
        <v>No</v>
      </c>
      <c r="T26" s="178" t="str">
        <f t="shared" si="6"/>
        <v>No</v>
      </c>
      <c r="U26" t="str">
        <f>IF(OR(P2P!K26="Q1 2023",P2P!K26="Q2 2023"),"Yes","No")</f>
        <v>No</v>
      </c>
      <c r="V26" s="178" t="str">
        <f t="shared" si="7"/>
        <v>No</v>
      </c>
      <c r="W26" t="str">
        <f>IF(OR(P2P!K26="Q3 2023",P2P!K26="Q4 2023"),"Yes","No")</f>
        <v>No</v>
      </c>
      <c r="X26" s="178" t="str">
        <f t="shared" si="8"/>
        <v>No</v>
      </c>
      <c r="Y26" t="str">
        <f>IF(OR(P2P!K26="Q1 2024",P2P!K26="Q2 2024"),"Yes","No")</f>
        <v>No</v>
      </c>
      <c r="Z26" s="178" t="str">
        <f t="shared" si="9"/>
        <v>No</v>
      </c>
      <c r="AA26" t="str">
        <f>IF(OR(P2P!K26="Q3 2024",P2P!K26="Q4 2024"),"Yes","No")</f>
        <v>No</v>
      </c>
      <c r="AB26" s="178" t="str">
        <f t="shared" si="10"/>
        <v>No</v>
      </c>
      <c r="AC26" t="str">
        <f>IF(OR(P2P!K26="Q1 2025",P2P!K26="Q2 2025"),"Yes","No")</f>
        <v>No</v>
      </c>
      <c r="AD26" s="178" t="str">
        <f t="shared" si="11"/>
        <v>No</v>
      </c>
      <c r="AE26" t="str">
        <f>IF(OR(P2P!K26="Q3 2025",P2P!K26="Q4 2025"),"Yes","No")</f>
        <v>No</v>
      </c>
      <c r="AF26" s="178" t="str">
        <f t="shared" si="12"/>
        <v>No</v>
      </c>
      <c r="AG26" t="str">
        <f>IF(OR(P2P!K26="Q1 2026",P2P!K26="Q2 2026"),"Yes","No")</f>
        <v>No</v>
      </c>
      <c r="AH26" s="178" t="str">
        <f t="shared" si="13"/>
        <v>No</v>
      </c>
      <c r="AI26" t="str">
        <f>IF(OR(P2P!K26="Q3 2026",P2P!K26="Q4 2026"),"Yes","No")</f>
        <v>No</v>
      </c>
      <c r="AJ26" s="178" t="str">
        <f t="shared" si="14"/>
        <v>No</v>
      </c>
      <c r="AK26" t="str">
        <f>IF(OR(P2P!K26="Q1 2027",P2P!K26="Q2 2027"),"Yes","No")</f>
        <v>No</v>
      </c>
      <c r="AL26" s="178" t="str">
        <f t="shared" si="15"/>
        <v>No</v>
      </c>
      <c r="AM26" t="str">
        <f>IF(OR(P2P!K26="Q3 2027",P2P!K26="Q4 2027"),"Yes","No")</f>
        <v>No</v>
      </c>
      <c r="AN26" s="178" t="str">
        <f t="shared" si="16"/>
        <v>No</v>
      </c>
      <c r="AO26" t="str">
        <f>IF(OR(P2P!K26="Q1 2028",P2P!K26="Q2 2028"),"Yes","No")</f>
        <v>No</v>
      </c>
      <c r="AP26" s="178" t="str">
        <f t="shared" si="17"/>
        <v>No</v>
      </c>
      <c r="AQ26" t="str">
        <f>IF(OR(P2P!K26="Q3 2028",P2P!K26="Q4 2028"),"Yes","No")</f>
        <v>No</v>
      </c>
      <c r="AR26" s="178" t="str">
        <f t="shared" si="18"/>
        <v>No</v>
      </c>
      <c r="AS26" t="str">
        <f>IF(OR(P2P!K26="Q1 2029",P2P!K26="Q2 2029"),"Yes","No")</f>
        <v>No</v>
      </c>
      <c r="AT26" s="178" t="str">
        <f t="shared" si="19"/>
        <v>No</v>
      </c>
      <c r="AU26" t="str">
        <f>IF(OR(P2P!K26="Q3 2029",P2P!K26="Q4 2029"),"Yes","No")</f>
        <v>No</v>
      </c>
      <c r="AV26" s="178" t="str">
        <f t="shared" si="20"/>
        <v>No</v>
      </c>
      <c r="AW26" t="str">
        <f>IF(OR(P2P!K26="Q1 2030",P2P!K26="Q2 2030"),"Yes","No")</f>
        <v>No</v>
      </c>
      <c r="AX26" s="178" t="str">
        <f t="shared" si="21"/>
        <v>No</v>
      </c>
      <c r="AY26" t="str">
        <f>IF(OR(P2P!K26="Q3 2030",P2P!K26="Q4 2030"),"Yes","No")</f>
        <v>No</v>
      </c>
      <c r="AZ26" s="178" t="str">
        <f t="shared" si="22"/>
        <v>No</v>
      </c>
      <c r="BA26" t="str">
        <f>IF(P2P!K26="","No","Yes")</f>
        <v>No</v>
      </c>
      <c r="BB26" s="178" t="str">
        <f t="shared" si="23"/>
        <v>No</v>
      </c>
      <c r="BC26" s="178" t="str">
        <f t="shared" si="24"/>
        <v>Yes</v>
      </c>
      <c r="BD26" s="174"/>
    </row>
    <row r="27" spans="1:56" s="175" customFormat="1" ht="23.25" x14ac:dyDescent="0.45">
      <c r="A27" s="177">
        <v>23</v>
      </c>
      <c r="B27" s="12" t="s">
        <v>1564</v>
      </c>
      <c r="C27" t="str">
        <f>IF(P2P!E27="Yes","Yes","No")</f>
        <v>No</v>
      </c>
      <c r="D27" t="str">
        <f>IF(AND(C27="No",P2P!F27="Yes"),"Yes","No")</f>
        <v>No</v>
      </c>
      <c r="E27" t="str">
        <f>IF(AND(C27="No",P2P!F27="N/A"),"N/A","No")</f>
        <v>No</v>
      </c>
      <c r="F27">
        <f>IF(OR(P2P!F27="Yes",P2P!F27="N/A"),0,1)</f>
        <v>1</v>
      </c>
      <c r="G27" t="str">
        <f>IF(OR(P2P!K27="Q3 2019",P2P!K27="Q4 2019"),"Yes","No")</f>
        <v>No</v>
      </c>
      <c r="H27" s="178" t="str">
        <f t="shared" si="0"/>
        <v>No</v>
      </c>
      <c r="I27" t="str">
        <f>IF(OR(P2P!K27="Q1 2020",P2P!K27="Q2 2020"),"Yes","No")</f>
        <v>No</v>
      </c>
      <c r="J27" s="178" t="str">
        <f t="shared" si="1"/>
        <v>No</v>
      </c>
      <c r="K27" t="str">
        <f>IF(OR(P2P!K27="Q3 2020",P2P!K27="Q4 2020"),"Yes","No")</f>
        <v>No</v>
      </c>
      <c r="L27" s="178" t="str">
        <f t="shared" si="2"/>
        <v>No</v>
      </c>
      <c r="M27" t="str">
        <f>IF(OR(P2P!K27="Q1 2021",P2P!K27="Q2 2021"),"Yes","No")</f>
        <v>No</v>
      </c>
      <c r="N27" s="178" t="str">
        <f t="shared" si="3"/>
        <v>No</v>
      </c>
      <c r="O27" t="str">
        <f>IF(OR(P2P!K27="Q3 2021",P2P!K27="Q4 2021"),"Yes","No")</f>
        <v>No</v>
      </c>
      <c r="P27" s="178" t="str">
        <f t="shared" si="4"/>
        <v>No</v>
      </c>
      <c r="Q27" t="str">
        <f>IF(OR(P2P!K27="Q1 2022",P2P!K27="Q2 2022"),"Yes","No")</f>
        <v>No</v>
      </c>
      <c r="R27" s="178" t="str">
        <f t="shared" si="5"/>
        <v>No</v>
      </c>
      <c r="S27" t="str">
        <f>IF(OR(P2P!K27="Q3 2022",P2P!K27="Q4 2022"),"Yes","No")</f>
        <v>No</v>
      </c>
      <c r="T27" s="178" t="str">
        <f t="shared" si="6"/>
        <v>No</v>
      </c>
      <c r="U27" t="str">
        <f>IF(OR(P2P!K27="Q1 2023",P2P!K27="Q2 2023"),"Yes","No")</f>
        <v>No</v>
      </c>
      <c r="V27" s="178" t="str">
        <f t="shared" si="7"/>
        <v>No</v>
      </c>
      <c r="W27" t="str">
        <f>IF(OR(P2P!K27="Q3 2023",P2P!K27="Q4 2023"),"Yes","No")</f>
        <v>No</v>
      </c>
      <c r="X27" s="178" t="str">
        <f t="shared" si="8"/>
        <v>No</v>
      </c>
      <c r="Y27" t="str">
        <f>IF(OR(P2P!K27="Q1 2024",P2P!K27="Q2 2024"),"Yes","No")</f>
        <v>No</v>
      </c>
      <c r="Z27" s="178" t="str">
        <f t="shared" si="9"/>
        <v>No</v>
      </c>
      <c r="AA27" t="str">
        <f>IF(OR(P2P!K27="Q3 2024",P2P!K27="Q4 2024"),"Yes","No")</f>
        <v>No</v>
      </c>
      <c r="AB27" s="178" t="str">
        <f t="shared" si="10"/>
        <v>No</v>
      </c>
      <c r="AC27" t="str">
        <f>IF(OR(P2P!K27="Q1 2025",P2P!K27="Q2 2025"),"Yes","No")</f>
        <v>No</v>
      </c>
      <c r="AD27" s="178" t="str">
        <f t="shared" si="11"/>
        <v>No</v>
      </c>
      <c r="AE27" t="str">
        <f>IF(OR(P2P!K27="Q3 2025",P2P!K27="Q4 2025"),"Yes","No")</f>
        <v>No</v>
      </c>
      <c r="AF27" s="178" t="str">
        <f t="shared" si="12"/>
        <v>No</v>
      </c>
      <c r="AG27" t="str">
        <f>IF(OR(P2P!K27="Q1 2026",P2P!K27="Q2 2026"),"Yes","No")</f>
        <v>No</v>
      </c>
      <c r="AH27" s="178" t="str">
        <f t="shared" si="13"/>
        <v>No</v>
      </c>
      <c r="AI27" t="str">
        <f>IF(OR(P2P!K27="Q3 2026",P2P!K27="Q4 2026"),"Yes","No")</f>
        <v>No</v>
      </c>
      <c r="AJ27" s="178" t="str">
        <f t="shared" si="14"/>
        <v>No</v>
      </c>
      <c r="AK27" t="str">
        <f>IF(OR(P2P!K27="Q1 2027",P2P!K27="Q2 2027"),"Yes","No")</f>
        <v>No</v>
      </c>
      <c r="AL27" s="178" t="str">
        <f t="shared" si="15"/>
        <v>No</v>
      </c>
      <c r="AM27" t="str">
        <f>IF(OR(P2P!K27="Q3 2027",P2P!K27="Q4 2027"),"Yes","No")</f>
        <v>No</v>
      </c>
      <c r="AN27" s="178" t="str">
        <f t="shared" si="16"/>
        <v>No</v>
      </c>
      <c r="AO27" t="str">
        <f>IF(OR(P2P!K27="Q1 2028",P2P!K27="Q2 2028"),"Yes","No")</f>
        <v>No</v>
      </c>
      <c r="AP27" s="178" t="str">
        <f t="shared" si="17"/>
        <v>No</v>
      </c>
      <c r="AQ27" t="str">
        <f>IF(OR(P2P!K27="Q3 2028",P2P!K27="Q4 2028"),"Yes","No")</f>
        <v>No</v>
      </c>
      <c r="AR27" s="178" t="str">
        <f t="shared" si="18"/>
        <v>No</v>
      </c>
      <c r="AS27" t="str">
        <f>IF(OR(P2P!K27="Q1 2029",P2P!K27="Q2 2029"),"Yes","No")</f>
        <v>No</v>
      </c>
      <c r="AT27" s="178" t="str">
        <f t="shared" si="19"/>
        <v>No</v>
      </c>
      <c r="AU27" t="str">
        <f>IF(OR(P2P!K27="Q3 2029",P2P!K27="Q4 2029"),"Yes","No")</f>
        <v>No</v>
      </c>
      <c r="AV27" s="178" t="str">
        <f t="shared" si="20"/>
        <v>No</v>
      </c>
      <c r="AW27" t="str">
        <f>IF(OR(P2P!K27="Q1 2030",P2P!K27="Q2 2030"),"Yes","No")</f>
        <v>No</v>
      </c>
      <c r="AX27" s="178" t="str">
        <f t="shared" si="21"/>
        <v>No</v>
      </c>
      <c r="AY27" t="str">
        <f>IF(OR(P2P!K27="Q3 2030",P2P!K27="Q4 2030"),"Yes","No")</f>
        <v>No</v>
      </c>
      <c r="AZ27" s="178" t="str">
        <f t="shared" si="22"/>
        <v>No</v>
      </c>
      <c r="BA27" t="str">
        <f>IF(P2P!K27="","No","Yes")</f>
        <v>No</v>
      </c>
      <c r="BB27" s="178" t="str">
        <f t="shared" si="23"/>
        <v>No</v>
      </c>
      <c r="BC27" s="178" t="str">
        <f t="shared" si="24"/>
        <v>Yes</v>
      </c>
      <c r="BD27" s="174"/>
    </row>
    <row r="28" spans="1:56" s="175" customFormat="1" ht="23.25" x14ac:dyDescent="0.45">
      <c r="A28" s="177">
        <v>24</v>
      </c>
      <c r="B28" s="12" t="s">
        <v>1565</v>
      </c>
      <c r="C28" t="str">
        <f>IF(P2P!E28="Yes","Yes","No")</f>
        <v>No</v>
      </c>
      <c r="D28" t="str">
        <f>IF(AND(C28="No",P2P!F28="Yes"),"Yes","No")</f>
        <v>No</v>
      </c>
      <c r="E28" t="str">
        <f>IF(AND(C28="No",P2P!F28="N/A"),"N/A","No")</f>
        <v>No</v>
      </c>
      <c r="F28">
        <f>IF(OR(P2P!F28="Yes",P2P!F28="N/A"),0,1)</f>
        <v>1</v>
      </c>
      <c r="G28" t="str">
        <f>IF(OR(P2P!K28="Q3 2019",P2P!K28="Q4 2019"),"Yes","No")</f>
        <v>No</v>
      </c>
      <c r="H28" s="178" t="str">
        <f t="shared" si="0"/>
        <v>No</v>
      </c>
      <c r="I28" t="str">
        <f>IF(OR(P2P!K28="Q1 2020",P2P!K28="Q2 2020"),"Yes","No")</f>
        <v>No</v>
      </c>
      <c r="J28" s="178" t="str">
        <f t="shared" si="1"/>
        <v>No</v>
      </c>
      <c r="K28" t="str">
        <f>IF(OR(P2P!K28="Q3 2020",P2P!K28="Q4 2020"),"Yes","No")</f>
        <v>No</v>
      </c>
      <c r="L28" s="178" t="str">
        <f t="shared" si="2"/>
        <v>No</v>
      </c>
      <c r="M28" t="str">
        <f>IF(OR(P2P!K28="Q1 2021",P2P!K28="Q2 2021"),"Yes","No")</f>
        <v>No</v>
      </c>
      <c r="N28" s="178" t="str">
        <f t="shared" si="3"/>
        <v>No</v>
      </c>
      <c r="O28" t="str">
        <f>IF(OR(P2P!K28="Q3 2021",P2P!K28="Q4 2021"),"Yes","No")</f>
        <v>No</v>
      </c>
      <c r="P28" s="178" t="str">
        <f t="shared" si="4"/>
        <v>No</v>
      </c>
      <c r="Q28" t="str">
        <f>IF(OR(P2P!K28="Q1 2022",P2P!K28="Q2 2022"),"Yes","No")</f>
        <v>No</v>
      </c>
      <c r="R28" s="178" t="str">
        <f t="shared" si="5"/>
        <v>No</v>
      </c>
      <c r="S28" t="str">
        <f>IF(OR(P2P!K28="Q3 2022",P2P!K28="Q4 2022"),"Yes","No")</f>
        <v>No</v>
      </c>
      <c r="T28" s="178" t="str">
        <f t="shared" si="6"/>
        <v>No</v>
      </c>
      <c r="U28" t="str">
        <f>IF(OR(P2P!K28="Q1 2023",P2P!K28="Q2 2023"),"Yes","No")</f>
        <v>No</v>
      </c>
      <c r="V28" s="178" t="str">
        <f t="shared" si="7"/>
        <v>No</v>
      </c>
      <c r="W28" t="str">
        <f>IF(OR(P2P!K28="Q3 2023",P2P!K28="Q4 2023"),"Yes","No")</f>
        <v>No</v>
      </c>
      <c r="X28" s="178" t="str">
        <f t="shared" si="8"/>
        <v>No</v>
      </c>
      <c r="Y28" t="str">
        <f>IF(OR(P2P!K28="Q1 2024",P2P!K28="Q2 2024"),"Yes","No")</f>
        <v>No</v>
      </c>
      <c r="Z28" s="178" t="str">
        <f t="shared" si="9"/>
        <v>No</v>
      </c>
      <c r="AA28" t="str">
        <f>IF(OR(P2P!K28="Q3 2024",P2P!K28="Q4 2024"),"Yes","No")</f>
        <v>No</v>
      </c>
      <c r="AB28" s="178" t="str">
        <f t="shared" si="10"/>
        <v>No</v>
      </c>
      <c r="AC28" t="str">
        <f>IF(OR(P2P!K28="Q1 2025",P2P!K28="Q2 2025"),"Yes","No")</f>
        <v>No</v>
      </c>
      <c r="AD28" s="178" t="str">
        <f t="shared" si="11"/>
        <v>No</v>
      </c>
      <c r="AE28" t="str">
        <f>IF(OR(P2P!K28="Q3 2025",P2P!K28="Q4 2025"),"Yes","No")</f>
        <v>No</v>
      </c>
      <c r="AF28" s="178" t="str">
        <f t="shared" si="12"/>
        <v>No</v>
      </c>
      <c r="AG28" t="str">
        <f>IF(OR(P2P!K28="Q1 2026",P2P!K28="Q2 2026"),"Yes","No")</f>
        <v>No</v>
      </c>
      <c r="AH28" s="178" t="str">
        <f t="shared" si="13"/>
        <v>No</v>
      </c>
      <c r="AI28" t="str">
        <f>IF(OR(P2P!K28="Q3 2026",P2P!K28="Q4 2026"),"Yes","No")</f>
        <v>No</v>
      </c>
      <c r="AJ28" s="178" t="str">
        <f t="shared" si="14"/>
        <v>No</v>
      </c>
      <c r="AK28" t="str">
        <f>IF(OR(P2P!K28="Q1 2027",P2P!K28="Q2 2027"),"Yes","No")</f>
        <v>No</v>
      </c>
      <c r="AL28" s="178" t="str">
        <f t="shared" si="15"/>
        <v>No</v>
      </c>
      <c r="AM28" t="str">
        <f>IF(OR(P2P!K28="Q3 2027",P2P!K28="Q4 2027"),"Yes","No")</f>
        <v>No</v>
      </c>
      <c r="AN28" s="178" t="str">
        <f t="shared" si="16"/>
        <v>No</v>
      </c>
      <c r="AO28" t="str">
        <f>IF(OR(P2P!K28="Q1 2028",P2P!K28="Q2 2028"),"Yes","No")</f>
        <v>No</v>
      </c>
      <c r="AP28" s="178" t="str">
        <f t="shared" si="17"/>
        <v>No</v>
      </c>
      <c r="AQ28" t="str">
        <f>IF(OR(P2P!K28="Q3 2028",P2P!K28="Q4 2028"),"Yes","No")</f>
        <v>No</v>
      </c>
      <c r="AR28" s="178" t="str">
        <f t="shared" si="18"/>
        <v>No</v>
      </c>
      <c r="AS28" t="str">
        <f>IF(OR(P2P!K28="Q1 2029",P2P!K28="Q2 2029"),"Yes","No")</f>
        <v>No</v>
      </c>
      <c r="AT28" s="178" t="str">
        <f t="shared" si="19"/>
        <v>No</v>
      </c>
      <c r="AU28" t="str">
        <f>IF(OR(P2P!K28="Q3 2029",P2P!K28="Q4 2029"),"Yes","No")</f>
        <v>No</v>
      </c>
      <c r="AV28" s="178" t="str">
        <f t="shared" si="20"/>
        <v>No</v>
      </c>
      <c r="AW28" t="str">
        <f>IF(OR(P2P!K28="Q1 2030",P2P!K28="Q2 2030"),"Yes","No")</f>
        <v>No</v>
      </c>
      <c r="AX28" s="178" t="str">
        <f t="shared" si="21"/>
        <v>No</v>
      </c>
      <c r="AY28" t="str">
        <f>IF(OR(P2P!K28="Q3 2030",P2P!K28="Q4 2030"),"Yes","No")</f>
        <v>No</v>
      </c>
      <c r="AZ28" s="178" t="str">
        <f t="shared" si="22"/>
        <v>No</v>
      </c>
      <c r="BA28" t="str">
        <f>IF(P2P!K28="","No","Yes")</f>
        <v>No</v>
      </c>
      <c r="BB28" s="178" t="str">
        <f t="shared" si="23"/>
        <v>No</v>
      </c>
      <c r="BC28" s="178" t="str">
        <f t="shared" si="24"/>
        <v>Yes</v>
      </c>
      <c r="BD28" s="174"/>
    </row>
    <row r="29" spans="1:56" s="175" customFormat="1" ht="23.25" x14ac:dyDescent="0.45">
      <c r="A29" s="177">
        <v>25</v>
      </c>
      <c r="B29" s="12" t="s">
        <v>1567</v>
      </c>
      <c r="C29" t="str">
        <f>IF(P2P!E29="Yes","Yes","No")</f>
        <v>No</v>
      </c>
      <c r="D29" t="str">
        <f>IF(AND(C29="No",P2P!F29="Yes"),"Yes","No")</f>
        <v>No</v>
      </c>
      <c r="E29" t="str">
        <f>IF(AND(C29="No",P2P!F29="N/A"),"N/A","No")</f>
        <v>No</v>
      </c>
      <c r="F29">
        <f>IF(OR(P2P!F29="Yes",P2P!F29="N/A"),0,1)</f>
        <v>1</v>
      </c>
      <c r="G29" t="str">
        <f>IF(OR(P2P!K29="Q3 2019",P2P!K29="Q4 2019"),"Yes","No")</f>
        <v>No</v>
      </c>
      <c r="H29" s="178" t="str">
        <f t="shared" si="0"/>
        <v>No</v>
      </c>
      <c r="I29" t="str">
        <f>IF(OR(P2P!K29="Q1 2020",P2P!K29="Q2 2020"),"Yes","No")</f>
        <v>No</v>
      </c>
      <c r="J29" s="178" t="str">
        <f t="shared" si="1"/>
        <v>No</v>
      </c>
      <c r="K29" t="str">
        <f>IF(OR(P2P!K29="Q3 2020",P2P!K29="Q4 2020"),"Yes","No")</f>
        <v>No</v>
      </c>
      <c r="L29" s="178" t="str">
        <f t="shared" si="2"/>
        <v>No</v>
      </c>
      <c r="M29" t="str">
        <f>IF(OR(P2P!K29="Q1 2021",P2P!K29="Q2 2021"),"Yes","No")</f>
        <v>No</v>
      </c>
      <c r="N29" s="178" t="str">
        <f t="shared" si="3"/>
        <v>No</v>
      </c>
      <c r="O29" t="str">
        <f>IF(OR(P2P!K29="Q3 2021",P2P!K29="Q4 2021"),"Yes","No")</f>
        <v>No</v>
      </c>
      <c r="P29" s="178" t="str">
        <f t="shared" si="4"/>
        <v>No</v>
      </c>
      <c r="Q29" t="str">
        <f>IF(OR(P2P!K29="Q1 2022",P2P!K29="Q2 2022"),"Yes","No")</f>
        <v>No</v>
      </c>
      <c r="R29" s="178" t="str">
        <f t="shared" si="5"/>
        <v>No</v>
      </c>
      <c r="S29" t="str">
        <f>IF(OR(P2P!K29="Q3 2022",P2P!K29="Q4 2022"),"Yes","No")</f>
        <v>No</v>
      </c>
      <c r="T29" s="178" t="str">
        <f t="shared" si="6"/>
        <v>No</v>
      </c>
      <c r="U29" t="str">
        <f>IF(OR(P2P!K29="Q1 2023",P2P!K29="Q2 2023"),"Yes","No")</f>
        <v>No</v>
      </c>
      <c r="V29" s="178" t="str">
        <f t="shared" si="7"/>
        <v>No</v>
      </c>
      <c r="W29" t="str">
        <f>IF(OR(P2P!K29="Q3 2023",P2P!K29="Q4 2023"),"Yes","No")</f>
        <v>No</v>
      </c>
      <c r="X29" s="178" t="str">
        <f t="shared" si="8"/>
        <v>No</v>
      </c>
      <c r="Y29" t="str">
        <f>IF(OR(P2P!K29="Q1 2024",P2P!K29="Q2 2024"),"Yes","No")</f>
        <v>No</v>
      </c>
      <c r="Z29" s="178" t="str">
        <f t="shared" si="9"/>
        <v>No</v>
      </c>
      <c r="AA29" t="str">
        <f>IF(OR(P2P!K29="Q3 2024",P2P!K29="Q4 2024"),"Yes","No")</f>
        <v>No</v>
      </c>
      <c r="AB29" s="178" t="str">
        <f t="shared" si="10"/>
        <v>No</v>
      </c>
      <c r="AC29" t="str">
        <f>IF(OR(P2P!K29="Q1 2025",P2P!K29="Q2 2025"),"Yes","No")</f>
        <v>No</v>
      </c>
      <c r="AD29" s="178" t="str">
        <f t="shared" si="11"/>
        <v>No</v>
      </c>
      <c r="AE29" t="str">
        <f>IF(OR(P2P!K29="Q3 2025",P2P!K29="Q4 2025"),"Yes","No")</f>
        <v>No</v>
      </c>
      <c r="AF29" s="178" t="str">
        <f t="shared" si="12"/>
        <v>No</v>
      </c>
      <c r="AG29" t="str">
        <f>IF(OR(P2P!K29="Q1 2026",P2P!K29="Q2 2026"),"Yes","No")</f>
        <v>No</v>
      </c>
      <c r="AH29" s="178" t="str">
        <f t="shared" si="13"/>
        <v>No</v>
      </c>
      <c r="AI29" t="str">
        <f>IF(OR(P2P!K29="Q3 2026",P2P!K29="Q4 2026"),"Yes","No")</f>
        <v>No</v>
      </c>
      <c r="AJ29" s="178" t="str">
        <f t="shared" si="14"/>
        <v>No</v>
      </c>
      <c r="AK29" t="str">
        <f>IF(OR(P2P!K29="Q1 2027",P2P!K29="Q2 2027"),"Yes","No")</f>
        <v>No</v>
      </c>
      <c r="AL29" s="178" t="str">
        <f t="shared" si="15"/>
        <v>No</v>
      </c>
      <c r="AM29" t="str">
        <f>IF(OR(P2P!K29="Q3 2027",P2P!K29="Q4 2027"),"Yes","No")</f>
        <v>No</v>
      </c>
      <c r="AN29" s="178" t="str">
        <f t="shared" si="16"/>
        <v>No</v>
      </c>
      <c r="AO29" t="str">
        <f>IF(OR(P2P!K29="Q1 2028",P2P!K29="Q2 2028"),"Yes","No")</f>
        <v>No</v>
      </c>
      <c r="AP29" s="178" t="str">
        <f t="shared" si="17"/>
        <v>No</v>
      </c>
      <c r="AQ29" t="str">
        <f>IF(OR(P2P!K29="Q3 2028",P2P!K29="Q4 2028"),"Yes","No")</f>
        <v>No</v>
      </c>
      <c r="AR29" s="178" t="str">
        <f t="shared" si="18"/>
        <v>No</v>
      </c>
      <c r="AS29" t="str">
        <f>IF(OR(P2P!K29="Q1 2029",P2P!K29="Q2 2029"),"Yes","No")</f>
        <v>No</v>
      </c>
      <c r="AT29" s="178" t="str">
        <f t="shared" si="19"/>
        <v>No</v>
      </c>
      <c r="AU29" t="str">
        <f>IF(OR(P2P!K29="Q3 2029",P2P!K29="Q4 2029"),"Yes","No")</f>
        <v>No</v>
      </c>
      <c r="AV29" s="178" t="str">
        <f t="shared" si="20"/>
        <v>No</v>
      </c>
      <c r="AW29" t="str">
        <f>IF(OR(P2P!K29="Q1 2030",P2P!K29="Q2 2030"),"Yes","No")</f>
        <v>No</v>
      </c>
      <c r="AX29" s="178" t="str">
        <f t="shared" si="21"/>
        <v>No</v>
      </c>
      <c r="AY29" t="str">
        <f>IF(OR(P2P!K29="Q3 2030",P2P!K29="Q4 2030"),"Yes","No")</f>
        <v>No</v>
      </c>
      <c r="AZ29" s="178" t="str">
        <f t="shared" si="22"/>
        <v>No</v>
      </c>
      <c r="BA29" t="str">
        <f>IF(P2P!K29="","No","Yes")</f>
        <v>No</v>
      </c>
      <c r="BB29" s="178" t="str">
        <f t="shared" si="23"/>
        <v>No</v>
      </c>
      <c r="BC29" s="178" t="str">
        <f t="shared" si="24"/>
        <v>Yes</v>
      </c>
      <c r="BD29" s="174"/>
    </row>
    <row r="30" spans="1:56" s="175" customFormat="1" ht="23.25" x14ac:dyDescent="0.45">
      <c r="A30" s="177">
        <v>26</v>
      </c>
      <c r="B30" s="12" t="s">
        <v>1568</v>
      </c>
      <c r="C30" t="str">
        <f>IF(P2P!E30="Yes","Yes","No")</f>
        <v>No</v>
      </c>
      <c r="D30" t="str">
        <f>IF(AND(C30="No",P2P!F30="Yes"),"Yes","No")</f>
        <v>No</v>
      </c>
      <c r="E30" t="str">
        <f>IF(AND(C30="No",P2P!F30="N/A"),"N/A","No")</f>
        <v>No</v>
      </c>
      <c r="F30">
        <f>IF(OR(P2P!F30="Yes",P2P!F30="N/A"),0,1)</f>
        <v>1</v>
      </c>
      <c r="G30" t="str">
        <f>IF(OR(P2P!K30="Q3 2019",P2P!K30="Q4 2019"),"Yes","No")</f>
        <v>No</v>
      </c>
      <c r="H30" s="178" t="str">
        <f t="shared" si="0"/>
        <v>No</v>
      </c>
      <c r="I30" t="str">
        <f>IF(OR(P2P!K30="Q1 2020",P2P!K30="Q2 2020"),"Yes","No")</f>
        <v>No</v>
      </c>
      <c r="J30" s="178" t="str">
        <f t="shared" si="1"/>
        <v>No</v>
      </c>
      <c r="K30" t="str">
        <f>IF(OR(P2P!K30="Q3 2020",P2P!K30="Q4 2020"),"Yes","No")</f>
        <v>No</v>
      </c>
      <c r="L30" s="178" t="str">
        <f t="shared" si="2"/>
        <v>No</v>
      </c>
      <c r="M30" t="str">
        <f>IF(OR(P2P!K30="Q1 2021",P2P!K30="Q2 2021"),"Yes","No")</f>
        <v>No</v>
      </c>
      <c r="N30" s="178" t="str">
        <f t="shared" si="3"/>
        <v>No</v>
      </c>
      <c r="O30" t="str">
        <f>IF(OR(P2P!K30="Q3 2021",P2P!K30="Q4 2021"),"Yes","No")</f>
        <v>No</v>
      </c>
      <c r="P30" s="178" t="str">
        <f t="shared" si="4"/>
        <v>No</v>
      </c>
      <c r="Q30" t="str">
        <f>IF(OR(P2P!K30="Q1 2022",P2P!K30="Q2 2022"),"Yes","No")</f>
        <v>No</v>
      </c>
      <c r="R30" s="178" t="str">
        <f t="shared" si="5"/>
        <v>No</v>
      </c>
      <c r="S30" t="str">
        <f>IF(OR(P2P!K30="Q3 2022",P2P!K30="Q4 2022"),"Yes","No")</f>
        <v>No</v>
      </c>
      <c r="T30" s="178" t="str">
        <f t="shared" si="6"/>
        <v>No</v>
      </c>
      <c r="U30" t="str">
        <f>IF(OR(P2P!K30="Q1 2023",P2P!K30="Q2 2023"),"Yes","No")</f>
        <v>No</v>
      </c>
      <c r="V30" s="178" t="str">
        <f t="shared" si="7"/>
        <v>No</v>
      </c>
      <c r="W30" t="str">
        <f>IF(OR(P2P!K30="Q3 2023",P2P!K30="Q4 2023"),"Yes","No")</f>
        <v>No</v>
      </c>
      <c r="X30" s="178" t="str">
        <f t="shared" si="8"/>
        <v>No</v>
      </c>
      <c r="Y30" t="str">
        <f>IF(OR(P2P!K30="Q1 2024",P2P!K30="Q2 2024"),"Yes","No")</f>
        <v>No</v>
      </c>
      <c r="Z30" s="178" t="str">
        <f t="shared" si="9"/>
        <v>No</v>
      </c>
      <c r="AA30" t="str">
        <f>IF(OR(P2P!K30="Q3 2024",P2P!K30="Q4 2024"),"Yes","No")</f>
        <v>No</v>
      </c>
      <c r="AB30" s="178" t="str">
        <f t="shared" si="10"/>
        <v>No</v>
      </c>
      <c r="AC30" t="str">
        <f>IF(OR(P2P!K30="Q1 2025",P2P!K30="Q2 2025"),"Yes","No")</f>
        <v>No</v>
      </c>
      <c r="AD30" s="178" t="str">
        <f t="shared" si="11"/>
        <v>No</v>
      </c>
      <c r="AE30" t="str">
        <f>IF(OR(P2P!K30="Q3 2025",P2P!K30="Q4 2025"),"Yes","No")</f>
        <v>No</v>
      </c>
      <c r="AF30" s="178" t="str">
        <f t="shared" si="12"/>
        <v>No</v>
      </c>
      <c r="AG30" t="str">
        <f>IF(OR(P2P!K30="Q1 2026",P2P!K30="Q2 2026"),"Yes","No")</f>
        <v>No</v>
      </c>
      <c r="AH30" s="178" t="str">
        <f t="shared" si="13"/>
        <v>No</v>
      </c>
      <c r="AI30" t="str">
        <f>IF(OR(P2P!K30="Q3 2026",P2P!K30="Q4 2026"),"Yes","No")</f>
        <v>No</v>
      </c>
      <c r="AJ30" s="178" t="str">
        <f t="shared" si="14"/>
        <v>No</v>
      </c>
      <c r="AK30" t="str">
        <f>IF(OR(P2P!K30="Q1 2027",P2P!K30="Q2 2027"),"Yes","No")</f>
        <v>No</v>
      </c>
      <c r="AL30" s="178" t="str">
        <f t="shared" si="15"/>
        <v>No</v>
      </c>
      <c r="AM30" t="str">
        <f>IF(OR(P2P!K30="Q3 2027",P2P!K30="Q4 2027"),"Yes","No")</f>
        <v>No</v>
      </c>
      <c r="AN30" s="178" t="str">
        <f t="shared" si="16"/>
        <v>No</v>
      </c>
      <c r="AO30" t="str">
        <f>IF(OR(P2P!K30="Q1 2028",P2P!K30="Q2 2028"),"Yes","No")</f>
        <v>No</v>
      </c>
      <c r="AP30" s="178" t="str">
        <f t="shared" si="17"/>
        <v>No</v>
      </c>
      <c r="AQ30" t="str">
        <f>IF(OR(P2P!K30="Q3 2028",P2P!K30="Q4 2028"),"Yes","No")</f>
        <v>No</v>
      </c>
      <c r="AR30" s="178" t="str">
        <f t="shared" si="18"/>
        <v>No</v>
      </c>
      <c r="AS30" t="str">
        <f>IF(OR(P2P!K30="Q1 2029",P2P!K30="Q2 2029"),"Yes","No")</f>
        <v>No</v>
      </c>
      <c r="AT30" s="178" t="str">
        <f t="shared" si="19"/>
        <v>No</v>
      </c>
      <c r="AU30" t="str">
        <f>IF(OR(P2P!K30="Q3 2029",P2P!K30="Q4 2029"),"Yes","No")</f>
        <v>No</v>
      </c>
      <c r="AV30" s="178" t="str">
        <f t="shared" si="20"/>
        <v>No</v>
      </c>
      <c r="AW30" t="str">
        <f>IF(OR(P2P!K30="Q1 2030",P2P!K30="Q2 2030"),"Yes","No")</f>
        <v>No</v>
      </c>
      <c r="AX30" s="178" t="str">
        <f t="shared" si="21"/>
        <v>No</v>
      </c>
      <c r="AY30" t="str">
        <f>IF(OR(P2P!K30="Q3 2030",P2P!K30="Q4 2030"),"Yes","No")</f>
        <v>No</v>
      </c>
      <c r="AZ30" s="178" t="str">
        <f t="shared" si="22"/>
        <v>No</v>
      </c>
      <c r="BA30" t="str">
        <f>IF(P2P!K30="","No","Yes")</f>
        <v>No</v>
      </c>
      <c r="BB30" s="178" t="str">
        <f t="shared" si="23"/>
        <v>No</v>
      </c>
      <c r="BC30" s="178" t="str">
        <f t="shared" si="24"/>
        <v>Yes</v>
      </c>
      <c r="BD30" s="174"/>
    </row>
    <row r="31" spans="1:56" s="175" customFormat="1" ht="23.25" x14ac:dyDescent="0.45">
      <c r="A31" s="177">
        <v>27</v>
      </c>
      <c r="B31" s="12" t="s">
        <v>1569</v>
      </c>
      <c r="C31" t="str">
        <f>IF(P2P!E31="Yes","Yes","No")</f>
        <v>No</v>
      </c>
      <c r="D31" t="str">
        <f>IF(AND(C31="No",P2P!F31="Yes"),"Yes","No")</f>
        <v>No</v>
      </c>
      <c r="E31" t="str">
        <f>IF(AND(C31="No",P2P!F31="N/A"),"N/A","No")</f>
        <v>No</v>
      </c>
      <c r="F31">
        <f>IF(OR(P2P!F31="Yes",P2P!F31="N/A"),0,1)</f>
        <v>1</v>
      </c>
      <c r="G31" t="str">
        <f>IF(OR(P2P!K31="Q3 2019",P2P!K31="Q4 2019"),"Yes","No")</f>
        <v>No</v>
      </c>
      <c r="H31" s="178" t="str">
        <f t="shared" si="0"/>
        <v>No</v>
      </c>
      <c r="I31" t="str">
        <f>IF(OR(P2P!K31="Q1 2020",P2P!K31="Q2 2020"),"Yes","No")</f>
        <v>No</v>
      </c>
      <c r="J31" s="178" t="str">
        <f t="shared" si="1"/>
        <v>No</v>
      </c>
      <c r="K31" t="str">
        <f>IF(OR(P2P!K31="Q3 2020",P2P!K31="Q4 2020"),"Yes","No")</f>
        <v>No</v>
      </c>
      <c r="L31" s="178" t="str">
        <f t="shared" si="2"/>
        <v>No</v>
      </c>
      <c r="M31" t="str">
        <f>IF(OR(P2P!K31="Q1 2021",P2P!K31="Q2 2021"),"Yes","No")</f>
        <v>No</v>
      </c>
      <c r="N31" s="178" t="str">
        <f t="shared" si="3"/>
        <v>No</v>
      </c>
      <c r="O31" t="str">
        <f>IF(OR(P2P!K31="Q3 2021",P2P!K31="Q4 2021"),"Yes","No")</f>
        <v>No</v>
      </c>
      <c r="P31" s="178" t="str">
        <f t="shared" si="4"/>
        <v>No</v>
      </c>
      <c r="Q31" t="str">
        <f>IF(OR(P2P!K31="Q1 2022",P2P!K31="Q2 2022"),"Yes","No")</f>
        <v>No</v>
      </c>
      <c r="R31" s="178" t="str">
        <f t="shared" si="5"/>
        <v>No</v>
      </c>
      <c r="S31" t="str">
        <f>IF(OR(P2P!K31="Q3 2022",P2P!K31="Q4 2022"),"Yes","No")</f>
        <v>No</v>
      </c>
      <c r="T31" s="178" t="str">
        <f t="shared" si="6"/>
        <v>No</v>
      </c>
      <c r="U31" t="str">
        <f>IF(OR(P2P!K31="Q1 2023",P2P!K31="Q2 2023"),"Yes","No")</f>
        <v>No</v>
      </c>
      <c r="V31" s="178" t="str">
        <f t="shared" si="7"/>
        <v>No</v>
      </c>
      <c r="W31" t="str">
        <f>IF(OR(P2P!K31="Q3 2023",P2P!K31="Q4 2023"),"Yes","No")</f>
        <v>No</v>
      </c>
      <c r="X31" s="178" t="str">
        <f t="shared" si="8"/>
        <v>No</v>
      </c>
      <c r="Y31" t="str">
        <f>IF(OR(P2P!K31="Q1 2024",P2P!K31="Q2 2024"),"Yes","No")</f>
        <v>No</v>
      </c>
      <c r="Z31" s="178" t="str">
        <f t="shared" si="9"/>
        <v>No</v>
      </c>
      <c r="AA31" t="str">
        <f>IF(OR(P2P!K31="Q3 2024",P2P!K31="Q4 2024"),"Yes","No")</f>
        <v>No</v>
      </c>
      <c r="AB31" s="178" t="str">
        <f t="shared" si="10"/>
        <v>No</v>
      </c>
      <c r="AC31" t="str">
        <f>IF(OR(P2P!K31="Q1 2025",P2P!K31="Q2 2025"),"Yes","No")</f>
        <v>No</v>
      </c>
      <c r="AD31" s="178" t="str">
        <f t="shared" si="11"/>
        <v>No</v>
      </c>
      <c r="AE31" t="str">
        <f>IF(OR(P2P!K31="Q3 2025",P2P!K31="Q4 2025"),"Yes","No")</f>
        <v>No</v>
      </c>
      <c r="AF31" s="178" t="str">
        <f t="shared" si="12"/>
        <v>No</v>
      </c>
      <c r="AG31" t="str">
        <f>IF(OR(P2P!K31="Q1 2026",P2P!K31="Q2 2026"),"Yes","No")</f>
        <v>No</v>
      </c>
      <c r="AH31" s="178" t="str">
        <f t="shared" si="13"/>
        <v>No</v>
      </c>
      <c r="AI31" t="str">
        <f>IF(OR(P2P!K31="Q3 2026",P2P!K31="Q4 2026"),"Yes","No")</f>
        <v>No</v>
      </c>
      <c r="AJ31" s="178" t="str">
        <f t="shared" si="14"/>
        <v>No</v>
      </c>
      <c r="AK31" t="str">
        <f>IF(OR(P2P!K31="Q1 2027",P2P!K31="Q2 2027"),"Yes","No")</f>
        <v>No</v>
      </c>
      <c r="AL31" s="178" t="str">
        <f t="shared" si="15"/>
        <v>No</v>
      </c>
      <c r="AM31" t="str">
        <f>IF(OR(P2P!K31="Q3 2027",P2P!K31="Q4 2027"),"Yes","No")</f>
        <v>No</v>
      </c>
      <c r="AN31" s="178" t="str">
        <f t="shared" si="16"/>
        <v>No</v>
      </c>
      <c r="AO31" t="str">
        <f>IF(OR(P2P!K31="Q1 2028",P2P!K31="Q2 2028"),"Yes","No")</f>
        <v>No</v>
      </c>
      <c r="AP31" s="178" t="str">
        <f t="shared" si="17"/>
        <v>No</v>
      </c>
      <c r="AQ31" t="str">
        <f>IF(OR(P2P!K31="Q3 2028",P2P!K31="Q4 2028"),"Yes","No")</f>
        <v>No</v>
      </c>
      <c r="AR31" s="178" t="str">
        <f t="shared" si="18"/>
        <v>No</v>
      </c>
      <c r="AS31" t="str">
        <f>IF(OR(P2P!K31="Q1 2029",P2P!K31="Q2 2029"),"Yes","No")</f>
        <v>No</v>
      </c>
      <c r="AT31" s="178" t="str">
        <f t="shared" si="19"/>
        <v>No</v>
      </c>
      <c r="AU31" t="str">
        <f>IF(OR(P2P!K31="Q3 2029",P2P!K31="Q4 2029"),"Yes","No")</f>
        <v>No</v>
      </c>
      <c r="AV31" s="178" t="str">
        <f t="shared" si="20"/>
        <v>No</v>
      </c>
      <c r="AW31" t="str">
        <f>IF(OR(P2P!K31="Q1 2030",P2P!K31="Q2 2030"),"Yes","No")</f>
        <v>No</v>
      </c>
      <c r="AX31" s="178" t="str">
        <f t="shared" si="21"/>
        <v>No</v>
      </c>
      <c r="AY31" t="str">
        <f>IF(OR(P2P!K31="Q3 2030",P2P!K31="Q4 2030"),"Yes","No")</f>
        <v>No</v>
      </c>
      <c r="AZ31" s="178" t="str">
        <f t="shared" si="22"/>
        <v>No</v>
      </c>
      <c r="BA31" t="str">
        <f>IF(P2P!K31="","No","Yes")</f>
        <v>No</v>
      </c>
      <c r="BB31" s="178" t="str">
        <f t="shared" si="23"/>
        <v>No</v>
      </c>
      <c r="BC31" s="178" t="str">
        <f t="shared" si="24"/>
        <v>Yes</v>
      </c>
      <c r="BD31" s="174"/>
    </row>
    <row r="32" spans="1:56" s="175" customFormat="1" ht="23.25" x14ac:dyDescent="0.45">
      <c r="A32" s="177">
        <v>28</v>
      </c>
      <c r="B32" s="12" t="s">
        <v>1570</v>
      </c>
      <c r="C32" t="str">
        <f>IF(P2P!E32="Yes","Yes","No")</f>
        <v>No</v>
      </c>
      <c r="D32" t="str">
        <f>IF(AND(C32="No",P2P!F32="Yes"),"Yes","No")</f>
        <v>No</v>
      </c>
      <c r="E32" t="str">
        <f>IF(AND(C32="No",P2P!F32="N/A"),"N/A","No")</f>
        <v>No</v>
      </c>
      <c r="F32">
        <f>IF(OR(P2P!F32="Yes",P2P!F32="N/A"),0,1)</f>
        <v>1</v>
      </c>
      <c r="G32" t="str">
        <f>IF(OR(P2P!K32="Q3 2019",P2P!K32="Q4 2019"),"Yes","No")</f>
        <v>No</v>
      </c>
      <c r="H32" s="178" t="str">
        <f t="shared" si="0"/>
        <v>No</v>
      </c>
      <c r="I32" t="str">
        <f>IF(OR(P2P!K32="Q1 2020",P2P!K32="Q2 2020"),"Yes","No")</f>
        <v>No</v>
      </c>
      <c r="J32" s="178" t="str">
        <f t="shared" si="1"/>
        <v>No</v>
      </c>
      <c r="K32" t="str">
        <f>IF(OR(P2P!K32="Q3 2020",P2P!K32="Q4 2020"),"Yes","No")</f>
        <v>No</v>
      </c>
      <c r="L32" s="178" t="str">
        <f t="shared" si="2"/>
        <v>No</v>
      </c>
      <c r="M32" t="str">
        <f>IF(OR(P2P!K32="Q1 2021",P2P!K32="Q2 2021"),"Yes","No")</f>
        <v>No</v>
      </c>
      <c r="N32" s="178" t="str">
        <f t="shared" si="3"/>
        <v>No</v>
      </c>
      <c r="O32" t="str">
        <f>IF(OR(P2P!K32="Q3 2021",P2P!K32="Q4 2021"),"Yes","No")</f>
        <v>No</v>
      </c>
      <c r="P32" s="178" t="str">
        <f t="shared" si="4"/>
        <v>No</v>
      </c>
      <c r="Q32" t="str">
        <f>IF(OR(P2P!K32="Q1 2022",P2P!K32="Q2 2022"),"Yes","No")</f>
        <v>No</v>
      </c>
      <c r="R32" s="178" t="str">
        <f t="shared" si="5"/>
        <v>No</v>
      </c>
      <c r="S32" t="str">
        <f>IF(OR(P2P!K32="Q3 2022",P2P!K32="Q4 2022"),"Yes","No")</f>
        <v>No</v>
      </c>
      <c r="T32" s="178" t="str">
        <f t="shared" si="6"/>
        <v>No</v>
      </c>
      <c r="U32" t="str">
        <f>IF(OR(P2P!K32="Q1 2023",P2P!K32="Q2 2023"),"Yes","No")</f>
        <v>No</v>
      </c>
      <c r="V32" s="178" t="str">
        <f t="shared" si="7"/>
        <v>No</v>
      </c>
      <c r="W32" t="str">
        <f>IF(OR(P2P!K32="Q3 2023",P2P!K32="Q4 2023"),"Yes","No")</f>
        <v>No</v>
      </c>
      <c r="X32" s="178" t="str">
        <f t="shared" si="8"/>
        <v>No</v>
      </c>
      <c r="Y32" t="str">
        <f>IF(OR(P2P!K32="Q1 2024",P2P!K32="Q2 2024"),"Yes","No")</f>
        <v>No</v>
      </c>
      <c r="Z32" s="178" t="str">
        <f t="shared" si="9"/>
        <v>No</v>
      </c>
      <c r="AA32" t="str">
        <f>IF(OR(P2P!K32="Q3 2024",P2P!K32="Q4 2024"),"Yes","No")</f>
        <v>No</v>
      </c>
      <c r="AB32" s="178" t="str">
        <f t="shared" si="10"/>
        <v>No</v>
      </c>
      <c r="AC32" t="str">
        <f>IF(OR(P2P!K32="Q1 2025",P2P!K32="Q2 2025"),"Yes","No")</f>
        <v>No</v>
      </c>
      <c r="AD32" s="178" t="str">
        <f t="shared" si="11"/>
        <v>No</v>
      </c>
      <c r="AE32" t="str">
        <f>IF(OR(P2P!K32="Q3 2025",P2P!K32="Q4 2025"),"Yes","No")</f>
        <v>No</v>
      </c>
      <c r="AF32" s="178" t="str">
        <f t="shared" si="12"/>
        <v>No</v>
      </c>
      <c r="AG32" t="str">
        <f>IF(OR(P2P!K32="Q1 2026",P2P!K32="Q2 2026"),"Yes","No")</f>
        <v>No</v>
      </c>
      <c r="AH32" s="178" t="str">
        <f t="shared" si="13"/>
        <v>No</v>
      </c>
      <c r="AI32" t="str">
        <f>IF(OR(P2P!K32="Q3 2026",P2P!K32="Q4 2026"),"Yes","No")</f>
        <v>No</v>
      </c>
      <c r="AJ32" s="178" t="str">
        <f t="shared" si="14"/>
        <v>No</v>
      </c>
      <c r="AK32" t="str">
        <f>IF(OR(P2P!K32="Q1 2027",P2P!K32="Q2 2027"),"Yes","No")</f>
        <v>No</v>
      </c>
      <c r="AL32" s="178" t="str">
        <f t="shared" si="15"/>
        <v>No</v>
      </c>
      <c r="AM32" t="str">
        <f>IF(OR(P2P!K32="Q3 2027",P2P!K32="Q4 2027"),"Yes","No")</f>
        <v>No</v>
      </c>
      <c r="AN32" s="178" t="str">
        <f t="shared" si="16"/>
        <v>No</v>
      </c>
      <c r="AO32" t="str">
        <f>IF(OR(P2P!K32="Q1 2028",P2P!K32="Q2 2028"),"Yes","No")</f>
        <v>No</v>
      </c>
      <c r="AP32" s="178" t="str">
        <f t="shared" si="17"/>
        <v>No</v>
      </c>
      <c r="AQ32" t="str">
        <f>IF(OR(P2P!K32="Q3 2028",P2P!K32="Q4 2028"),"Yes","No")</f>
        <v>No</v>
      </c>
      <c r="AR32" s="178" t="str">
        <f t="shared" si="18"/>
        <v>No</v>
      </c>
      <c r="AS32" t="str">
        <f>IF(OR(P2P!K32="Q1 2029",P2P!K32="Q2 2029"),"Yes","No")</f>
        <v>No</v>
      </c>
      <c r="AT32" s="178" t="str">
        <f t="shared" si="19"/>
        <v>No</v>
      </c>
      <c r="AU32" t="str">
        <f>IF(OR(P2P!K32="Q3 2029",P2P!K32="Q4 2029"),"Yes","No")</f>
        <v>No</v>
      </c>
      <c r="AV32" s="178" t="str">
        <f t="shared" si="20"/>
        <v>No</v>
      </c>
      <c r="AW32" t="str">
        <f>IF(OR(P2P!K32="Q1 2030",P2P!K32="Q2 2030"),"Yes","No")</f>
        <v>No</v>
      </c>
      <c r="AX32" s="178" t="str">
        <f t="shared" si="21"/>
        <v>No</v>
      </c>
      <c r="AY32" t="str">
        <f>IF(OR(P2P!K32="Q3 2030",P2P!K32="Q4 2030"),"Yes","No")</f>
        <v>No</v>
      </c>
      <c r="AZ32" s="178" t="str">
        <f t="shared" si="22"/>
        <v>No</v>
      </c>
      <c r="BA32" t="str">
        <f>IF(P2P!K32="","No","Yes")</f>
        <v>No</v>
      </c>
      <c r="BB32" s="178" t="str">
        <f t="shared" si="23"/>
        <v>No</v>
      </c>
      <c r="BC32" s="178" t="str">
        <f t="shared" si="24"/>
        <v>Yes</v>
      </c>
      <c r="BD32" s="174"/>
    </row>
    <row r="33" spans="1:56" s="175" customFormat="1" x14ac:dyDescent="0.45">
      <c r="A33" s="177">
        <v>29</v>
      </c>
      <c r="B33" s="12" t="s">
        <v>1572</v>
      </c>
      <c r="C33" t="str">
        <f>IF(P2P!E33="Yes","Yes","No")</f>
        <v>No</v>
      </c>
      <c r="D33" t="str">
        <f>IF(AND(C33="No",P2P!F33="Yes"),"Yes","No")</f>
        <v>No</v>
      </c>
      <c r="E33" t="str">
        <f>IF(AND(C33="No",P2P!F33="N/A"),"N/A","No")</f>
        <v>No</v>
      </c>
      <c r="F33">
        <f>IF(OR(P2P!F33="Yes",P2P!F33="N/A"),0,1)</f>
        <v>1</v>
      </c>
      <c r="G33" t="str">
        <f>IF(OR(P2P!K33="Q3 2019",P2P!K33="Q4 2019"),"Yes","No")</f>
        <v>No</v>
      </c>
      <c r="H33" s="178" t="str">
        <f t="shared" si="0"/>
        <v>No</v>
      </c>
      <c r="I33" t="str">
        <f>IF(OR(P2P!K33="Q1 2020",P2P!K33="Q2 2020"),"Yes","No")</f>
        <v>No</v>
      </c>
      <c r="J33" s="178" t="str">
        <f t="shared" si="1"/>
        <v>No</v>
      </c>
      <c r="K33" t="str">
        <f>IF(OR(P2P!K33="Q3 2020",P2P!K33="Q4 2020"),"Yes","No")</f>
        <v>No</v>
      </c>
      <c r="L33" s="178" t="str">
        <f t="shared" si="2"/>
        <v>No</v>
      </c>
      <c r="M33" t="str">
        <f>IF(OR(P2P!K33="Q1 2021",P2P!K33="Q2 2021"),"Yes","No")</f>
        <v>No</v>
      </c>
      <c r="N33" s="178" t="str">
        <f t="shared" si="3"/>
        <v>No</v>
      </c>
      <c r="O33" t="str">
        <f>IF(OR(P2P!K33="Q3 2021",P2P!K33="Q4 2021"),"Yes","No")</f>
        <v>No</v>
      </c>
      <c r="P33" s="178" t="str">
        <f t="shared" si="4"/>
        <v>No</v>
      </c>
      <c r="Q33" t="str">
        <f>IF(OR(P2P!K33="Q1 2022",P2P!K33="Q2 2022"),"Yes","No")</f>
        <v>No</v>
      </c>
      <c r="R33" s="178" t="str">
        <f t="shared" si="5"/>
        <v>No</v>
      </c>
      <c r="S33" t="str">
        <f>IF(OR(P2P!K33="Q3 2022",P2P!K33="Q4 2022"),"Yes","No")</f>
        <v>No</v>
      </c>
      <c r="T33" s="178" t="str">
        <f t="shared" si="6"/>
        <v>No</v>
      </c>
      <c r="U33" t="str">
        <f>IF(OR(P2P!K33="Q1 2023",P2P!K33="Q2 2023"),"Yes","No")</f>
        <v>No</v>
      </c>
      <c r="V33" s="178" t="str">
        <f t="shared" si="7"/>
        <v>No</v>
      </c>
      <c r="W33" t="str">
        <f>IF(OR(P2P!K33="Q3 2023",P2P!K33="Q4 2023"),"Yes","No")</f>
        <v>No</v>
      </c>
      <c r="X33" s="178" t="str">
        <f t="shared" si="8"/>
        <v>No</v>
      </c>
      <c r="Y33" t="str">
        <f>IF(OR(P2P!K33="Q1 2024",P2P!K33="Q2 2024"),"Yes","No")</f>
        <v>No</v>
      </c>
      <c r="Z33" s="178" t="str">
        <f t="shared" si="9"/>
        <v>No</v>
      </c>
      <c r="AA33" t="str">
        <f>IF(OR(P2P!K33="Q3 2024",P2P!K33="Q4 2024"),"Yes","No")</f>
        <v>No</v>
      </c>
      <c r="AB33" s="178" t="str">
        <f t="shared" si="10"/>
        <v>No</v>
      </c>
      <c r="AC33" t="str">
        <f>IF(OR(P2P!K33="Q1 2025",P2P!K33="Q2 2025"),"Yes","No")</f>
        <v>No</v>
      </c>
      <c r="AD33" s="178" t="str">
        <f t="shared" si="11"/>
        <v>No</v>
      </c>
      <c r="AE33" t="str">
        <f>IF(OR(P2P!K33="Q3 2025",P2P!K33="Q4 2025"),"Yes","No")</f>
        <v>No</v>
      </c>
      <c r="AF33" s="178" t="str">
        <f t="shared" si="12"/>
        <v>No</v>
      </c>
      <c r="AG33" t="str">
        <f>IF(OR(P2P!K33="Q1 2026",P2P!K33="Q2 2026"),"Yes","No")</f>
        <v>No</v>
      </c>
      <c r="AH33" s="178" t="str">
        <f t="shared" si="13"/>
        <v>No</v>
      </c>
      <c r="AI33" t="str">
        <f>IF(OR(P2P!K33="Q3 2026",P2P!K33="Q4 2026"),"Yes","No")</f>
        <v>No</v>
      </c>
      <c r="AJ33" s="178" t="str">
        <f t="shared" si="14"/>
        <v>No</v>
      </c>
      <c r="AK33" t="str">
        <f>IF(OR(P2P!K33="Q1 2027",P2P!K33="Q2 2027"),"Yes","No")</f>
        <v>No</v>
      </c>
      <c r="AL33" s="178" t="str">
        <f t="shared" si="15"/>
        <v>No</v>
      </c>
      <c r="AM33" t="str">
        <f>IF(OR(P2P!K33="Q3 2027",P2P!K33="Q4 2027"),"Yes","No")</f>
        <v>No</v>
      </c>
      <c r="AN33" s="178" t="str">
        <f t="shared" si="16"/>
        <v>No</v>
      </c>
      <c r="AO33" t="str">
        <f>IF(OR(P2P!K33="Q1 2028",P2P!K33="Q2 2028"),"Yes","No")</f>
        <v>No</v>
      </c>
      <c r="AP33" s="178" t="str">
        <f t="shared" si="17"/>
        <v>No</v>
      </c>
      <c r="AQ33" t="str">
        <f>IF(OR(P2P!K33="Q3 2028",P2P!K33="Q4 2028"),"Yes","No")</f>
        <v>No</v>
      </c>
      <c r="AR33" s="178" t="str">
        <f t="shared" si="18"/>
        <v>No</v>
      </c>
      <c r="AS33" t="str">
        <f>IF(OR(P2P!K33="Q1 2029",P2P!K33="Q2 2029"),"Yes","No")</f>
        <v>No</v>
      </c>
      <c r="AT33" s="178" t="str">
        <f t="shared" si="19"/>
        <v>No</v>
      </c>
      <c r="AU33" t="str">
        <f>IF(OR(P2P!K33="Q3 2029",P2P!K33="Q4 2029"),"Yes","No")</f>
        <v>No</v>
      </c>
      <c r="AV33" s="178" t="str">
        <f t="shared" si="20"/>
        <v>No</v>
      </c>
      <c r="AW33" t="str">
        <f>IF(OR(P2P!K33="Q1 2030",P2P!K33="Q2 2030"),"Yes","No")</f>
        <v>No</v>
      </c>
      <c r="AX33" s="178" t="str">
        <f t="shared" si="21"/>
        <v>No</v>
      </c>
      <c r="AY33" t="str">
        <f>IF(OR(P2P!K33="Q3 2030",P2P!K33="Q4 2030"),"Yes","No")</f>
        <v>No</v>
      </c>
      <c r="AZ33" s="178" t="str">
        <f t="shared" si="22"/>
        <v>No</v>
      </c>
      <c r="BA33" t="str">
        <f>IF(P2P!K33="","No","Yes")</f>
        <v>No</v>
      </c>
      <c r="BB33" s="178" t="str">
        <f t="shared" si="23"/>
        <v>No</v>
      </c>
      <c r="BC33" s="178" t="str">
        <f t="shared" si="24"/>
        <v>Yes</v>
      </c>
      <c r="BD33" s="174"/>
    </row>
    <row r="34" spans="1:56" s="175" customFormat="1" ht="23.25" x14ac:dyDescent="0.45">
      <c r="A34" s="177">
        <v>30</v>
      </c>
      <c r="B34" s="13" t="s">
        <v>1575</v>
      </c>
      <c r="C34" t="str">
        <f>IF(P2P!E34="Yes","Yes","No")</f>
        <v>No</v>
      </c>
      <c r="D34" t="str">
        <f>IF(AND(C34="No",P2P!F34="Yes"),"Yes","No")</f>
        <v>No</v>
      </c>
      <c r="E34" t="str">
        <f>IF(AND(C34="No",P2P!F34="N/A"),"N/A","No")</f>
        <v>No</v>
      </c>
      <c r="F34">
        <f>IF(OR(P2P!F34="Yes",P2P!F34="N/A"),0,1)</f>
        <v>1</v>
      </c>
      <c r="G34" t="str">
        <f>IF(OR(P2P!K34="Q3 2019",P2P!K34="Q4 2019"),"Yes","No")</f>
        <v>No</v>
      </c>
      <c r="H34" s="178" t="str">
        <f t="shared" si="0"/>
        <v>No</v>
      </c>
      <c r="I34" t="str">
        <f>IF(OR(P2P!K34="Q1 2020",P2P!K34="Q2 2020"),"Yes","No")</f>
        <v>No</v>
      </c>
      <c r="J34" s="178" t="str">
        <f t="shared" si="1"/>
        <v>No</v>
      </c>
      <c r="K34" t="str">
        <f>IF(OR(P2P!K34="Q3 2020",P2P!K34="Q4 2020"),"Yes","No")</f>
        <v>No</v>
      </c>
      <c r="L34" s="178" t="str">
        <f t="shared" si="2"/>
        <v>No</v>
      </c>
      <c r="M34" t="str">
        <f>IF(OR(P2P!K34="Q1 2021",P2P!K34="Q2 2021"),"Yes","No")</f>
        <v>No</v>
      </c>
      <c r="N34" s="178" t="str">
        <f t="shared" si="3"/>
        <v>No</v>
      </c>
      <c r="O34" t="str">
        <f>IF(OR(P2P!K34="Q3 2021",P2P!K34="Q4 2021"),"Yes","No")</f>
        <v>No</v>
      </c>
      <c r="P34" s="178" t="str">
        <f t="shared" si="4"/>
        <v>No</v>
      </c>
      <c r="Q34" t="str">
        <f>IF(OR(P2P!K34="Q1 2022",P2P!K34="Q2 2022"),"Yes","No")</f>
        <v>No</v>
      </c>
      <c r="R34" s="178" t="str">
        <f t="shared" si="5"/>
        <v>No</v>
      </c>
      <c r="S34" t="str">
        <f>IF(OR(P2P!K34="Q3 2022",P2P!K34="Q4 2022"),"Yes","No")</f>
        <v>No</v>
      </c>
      <c r="T34" s="178" t="str">
        <f t="shared" si="6"/>
        <v>No</v>
      </c>
      <c r="U34" t="str">
        <f>IF(OR(P2P!K34="Q1 2023",P2P!K34="Q2 2023"),"Yes","No")</f>
        <v>No</v>
      </c>
      <c r="V34" s="178" t="str">
        <f t="shared" si="7"/>
        <v>No</v>
      </c>
      <c r="W34" t="str">
        <f>IF(OR(P2P!K34="Q3 2023",P2P!K34="Q4 2023"),"Yes","No")</f>
        <v>No</v>
      </c>
      <c r="X34" s="178" t="str">
        <f t="shared" si="8"/>
        <v>No</v>
      </c>
      <c r="Y34" t="str">
        <f>IF(OR(P2P!K34="Q1 2024",P2P!K34="Q2 2024"),"Yes","No")</f>
        <v>No</v>
      </c>
      <c r="Z34" s="178" t="str">
        <f t="shared" si="9"/>
        <v>No</v>
      </c>
      <c r="AA34" t="str">
        <f>IF(OR(P2P!K34="Q3 2024",P2P!K34="Q4 2024"),"Yes","No")</f>
        <v>No</v>
      </c>
      <c r="AB34" s="178" t="str">
        <f t="shared" si="10"/>
        <v>No</v>
      </c>
      <c r="AC34" t="str">
        <f>IF(OR(P2P!K34="Q1 2025",P2P!K34="Q2 2025"),"Yes","No")</f>
        <v>No</v>
      </c>
      <c r="AD34" s="178" t="str">
        <f t="shared" si="11"/>
        <v>No</v>
      </c>
      <c r="AE34" t="str">
        <f>IF(OR(P2P!K34="Q3 2025",P2P!K34="Q4 2025"),"Yes","No")</f>
        <v>No</v>
      </c>
      <c r="AF34" s="178" t="str">
        <f t="shared" si="12"/>
        <v>No</v>
      </c>
      <c r="AG34" t="str">
        <f>IF(OR(P2P!K34="Q1 2026",P2P!K34="Q2 2026"),"Yes","No")</f>
        <v>No</v>
      </c>
      <c r="AH34" s="178" t="str">
        <f t="shared" si="13"/>
        <v>No</v>
      </c>
      <c r="AI34" t="str">
        <f>IF(OR(P2P!K34="Q3 2026",P2P!K34="Q4 2026"),"Yes","No")</f>
        <v>No</v>
      </c>
      <c r="AJ34" s="178" t="str">
        <f t="shared" si="14"/>
        <v>No</v>
      </c>
      <c r="AK34" t="str">
        <f>IF(OR(P2P!K34="Q1 2027",P2P!K34="Q2 2027"),"Yes","No")</f>
        <v>No</v>
      </c>
      <c r="AL34" s="178" t="str">
        <f t="shared" si="15"/>
        <v>No</v>
      </c>
      <c r="AM34" t="str">
        <f>IF(OR(P2P!K34="Q3 2027",P2P!K34="Q4 2027"),"Yes","No")</f>
        <v>No</v>
      </c>
      <c r="AN34" s="178" t="str">
        <f t="shared" si="16"/>
        <v>No</v>
      </c>
      <c r="AO34" t="str">
        <f>IF(OR(P2P!K34="Q1 2028",P2P!K34="Q2 2028"),"Yes","No")</f>
        <v>No</v>
      </c>
      <c r="AP34" s="178" t="str">
        <f t="shared" si="17"/>
        <v>No</v>
      </c>
      <c r="AQ34" t="str">
        <f>IF(OR(P2P!K34="Q3 2028",P2P!K34="Q4 2028"),"Yes","No")</f>
        <v>No</v>
      </c>
      <c r="AR34" s="178" t="str">
        <f t="shared" si="18"/>
        <v>No</v>
      </c>
      <c r="AS34" t="str">
        <f>IF(OR(P2P!K34="Q1 2029",P2P!K34="Q2 2029"),"Yes","No")</f>
        <v>No</v>
      </c>
      <c r="AT34" s="178" t="str">
        <f t="shared" si="19"/>
        <v>No</v>
      </c>
      <c r="AU34" t="str">
        <f>IF(OR(P2P!K34="Q3 2029",P2P!K34="Q4 2029"),"Yes","No")</f>
        <v>No</v>
      </c>
      <c r="AV34" s="178" t="str">
        <f t="shared" si="20"/>
        <v>No</v>
      </c>
      <c r="AW34" t="str">
        <f>IF(OR(P2P!K34="Q1 2030",P2P!K34="Q2 2030"),"Yes","No")</f>
        <v>No</v>
      </c>
      <c r="AX34" s="178" t="str">
        <f t="shared" si="21"/>
        <v>No</v>
      </c>
      <c r="AY34" t="str">
        <f>IF(OR(P2P!K34="Q3 2030",P2P!K34="Q4 2030"),"Yes","No")</f>
        <v>No</v>
      </c>
      <c r="AZ34" s="178" t="str">
        <f t="shared" si="22"/>
        <v>No</v>
      </c>
      <c r="BA34" t="str">
        <f>IF(P2P!K34="","No","Yes")</f>
        <v>No</v>
      </c>
      <c r="BB34" s="178" t="str">
        <f t="shared" si="23"/>
        <v>No</v>
      </c>
      <c r="BC34" s="178" t="str">
        <f t="shared" si="24"/>
        <v>Yes</v>
      </c>
      <c r="BD34" s="174"/>
    </row>
    <row r="35" spans="1:56" s="175" customFormat="1" ht="34.9" x14ac:dyDescent="0.45">
      <c r="A35" s="177">
        <v>31</v>
      </c>
      <c r="B35" s="13" t="s">
        <v>1576</v>
      </c>
      <c r="C35" t="str">
        <f>IF(P2P!E35="Yes","Yes","No")</f>
        <v>No</v>
      </c>
      <c r="D35" t="str">
        <f>IF(AND(C35="No",P2P!F35="Yes"),"Yes","No")</f>
        <v>No</v>
      </c>
      <c r="E35" t="str">
        <f>IF(AND(C35="No",P2P!F35="N/A"),"N/A","No")</f>
        <v>No</v>
      </c>
      <c r="F35">
        <f>IF(OR(P2P!F35="Yes",P2P!F35="N/A"),0,1)</f>
        <v>1</v>
      </c>
      <c r="G35" t="str">
        <f>IF(OR(P2P!K35="Q3 2019",P2P!K35="Q4 2019"),"Yes","No")</f>
        <v>No</v>
      </c>
      <c r="H35" s="178" t="str">
        <f t="shared" si="0"/>
        <v>No</v>
      </c>
      <c r="I35" t="str">
        <f>IF(OR(P2P!K35="Q1 2020",P2P!K35="Q2 2020"),"Yes","No")</f>
        <v>No</v>
      </c>
      <c r="J35" s="178" t="str">
        <f t="shared" si="1"/>
        <v>No</v>
      </c>
      <c r="K35" t="str">
        <f>IF(OR(P2P!K35="Q3 2020",P2P!K35="Q4 2020"),"Yes","No")</f>
        <v>No</v>
      </c>
      <c r="L35" s="178" t="str">
        <f t="shared" si="2"/>
        <v>No</v>
      </c>
      <c r="M35" t="str">
        <f>IF(OR(P2P!K35="Q1 2021",P2P!K35="Q2 2021"),"Yes","No")</f>
        <v>No</v>
      </c>
      <c r="N35" s="178" t="str">
        <f t="shared" si="3"/>
        <v>No</v>
      </c>
      <c r="O35" t="str">
        <f>IF(OR(P2P!K35="Q3 2021",P2P!K35="Q4 2021"),"Yes","No")</f>
        <v>No</v>
      </c>
      <c r="P35" s="178" t="str">
        <f t="shared" si="4"/>
        <v>No</v>
      </c>
      <c r="Q35" t="str">
        <f>IF(OR(P2P!K35="Q1 2022",P2P!K35="Q2 2022"),"Yes","No")</f>
        <v>No</v>
      </c>
      <c r="R35" s="178" t="str">
        <f t="shared" si="5"/>
        <v>No</v>
      </c>
      <c r="S35" t="str">
        <f>IF(OR(P2P!K35="Q3 2022",P2P!K35="Q4 2022"),"Yes","No")</f>
        <v>No</v>
      </c>
      <c r="T35" s="178" t="str">
        <f t="shared" si="6"/>
        <v>No</v>
      </c>
      <c r="U35" t="str">
        <f>IF(OR(P2P!K35="Q1 2023",P2P!K35="Q2 2023"),"Yes","No")</f>
        <v>No</v>
      </c>
      <c r="V35" s="178" t="str">
        <f t="shared" si="7"/>
        <v>No</v>
      </c>
      <c r="W35" t="str">
        <f>IF(OR(P2P!K35="Q3 2023",P2P!K35="Q4 2023"),"Yes","No")</f>
        <v>No</v>
      </c>
      <c r="X35" s="178" t="str">
        <f t="shared" si="8"/>
        <v>No</v>
      </c>
      <c r="Y35" t="str">
        <f>IF(OR(P2P!K35="Q1 2024",P2P!K35="Q2 2024"),"Yes","No")</f>
        <v>No</v>
      </c>
      <c r="Z35" s="178" t="str">
        <f t="shared" si="9"/>
        <v>No</v>
      </c>
      <c r="AA35" t="str">
        <f>IF(OR(P2P!K35="Q3 2024",P2P!K35="Q4 2024"),"Yes","No")</f>
        <v>No</v>
      </c>
      <c r="AB35" s="178" t="str">
        <f t="shared" si="10"/>
        <v>No</v>
      </c>
      <c r="AC35" t="str">
        <f>IF(OR(P2P!K35="Q1 2025",P2P!K35="Q2 2025"),"Yes","No")</f>
        <v>No</v>
      </c>
      <c r="AD35" s="178" t="str">
        <f t="shared" si="11"/>
        <v>No</v>
      </c>
      <c r="AE35" t="str">
        <f>IF(OR(P2P!K35="Q3 2025",P2P!K35="Q4 2025"),"Yes","No")</f>
        <v>No</v>
      </c>
      <c r="AF35" s="178" t="str">
        <f t="shared" si="12"/>
        <v>No</v>
      </c>
      <c r="AG35" t="str">
        <f>IF(OR(P2P!K35="Q1 2026",P2P!K35="Q2 2026"),"Yes","No")</f>
        <v>No</v>
      </c>
      <c r="AH35" s="178" t="str">
        <f t="shared" si="13"/>
        <v>No</v>
      </c>
      <c r="AI35" t="str">
        <f>IF(OR(P2P!K35="Q3 2026",P2P!K35="Q4 2026"),"Yes","No")</f>
        <v>No</v>
      </c>
      <c r="AJ35" s="178" t="str">
        <f t="shared" si="14"/>
        <v>No</v>
      </c>
      <c r="AK35" t="str">
        <f>IF(OR(P2P!K35="Q1 2027",P2P!K35="Q2 2027"),"Yes","No")</f>
        <v>No</v>
      </c>
      <c r="AL35" s="178" t="str">
        <f t="shared" si="15"/>
        <v>No</v>
      </c>
      <c r="AM35" t="str">
        <f>IF(OR(P2P!K35="Q3 2027",P2P!K35="Q4 2027"),"Yes","No")</f>
        <v>No</v>
      </c>
      <c r="AN35" s="178" t="str">
        <f t="shared" si="16"/>
        <v>No</v>
      </c>
      <c r="AO35" t="str">
        <f>IF(OR(P2P!K35="Q1 2028",P2P!K35="Q2 2028"),"Yes","No")</f>
        <v>No</v>
      </c>
      <c r="AP35" s="178" t="str">
        <f t="shared" si="17"/>
        <v>No</v>
      </c>
      <c r="AQ35" t="str">
        <f>IF(OR(P2P!K35="Q3 2028",P2P!K35="Q4 2028"),"Yes","No")</f>
        <v>No</v>
      </c>
      <c r="AR35" s="178" t="str">
        <f t="shared" si="18"/>
        <v>No</v>
      </c>
      <c r="AS35" t="str">
        <f>IF(OR(P2P!K35="Q1 2029",P2P!K35="Q2 2029"),"Yes","No")</f>
        <v>No</v>
      </c>
      <c r="AT35" s="178" t="str">
        <f t="shared" si="19"/>
        <v>No</v>
      </c>
      <c r="AU35" t="str">
        <f>IF(OR(P2P!K35="Q3 2029",P2P!K35="Q4 2029"),"Yes","No")</f>
        <v>No</v>
      </c>
      <c r="AV35" s="178" t="str">
        <f t="shared" si="20"/>
        <v>No</v>
      </c>
      <c r="AW35" t="str">
        <f>IF(OR(P2P!K35="Q1 2030",P2P!K35="Q2 2030"),"Yes","No")</f>
        <v>No</v>
      </c>
      <c r="AX35" s="178" t="str">
        <f t="shared" si="21"/>
        <v>No</v>
      </c>
      <c r="AY35" t="str">
        <f>IF(OR(P2P!K35="Q3 2030",P2P!K35="Q4 2030"),"Yes","No")</f>
        <v>No</v>
      </c>
      <c r="AZ35" s="178" t="str">
        <f t="shared" si="22"/>
        <v>No</v>
      </c>
      <c r="BA35" t="str">
        <f>IF(P2P!K35="","No","Yes")</f>
        <v>No</v>
      </c>
      <c r="BB35" s="178" t="str">
        <f t="shared" si="23"/>
        <v>No</v>
      </c>
      <c r="BC35" s="178" t="str">
        <f t="shared" si="24"/>
        <v>Yes</v>
      </c>
      <c r="BD35" s="174"/>
    </row>
    <row r="36" spans="1:56" s="175" customFormat="1" ht="23.25" x14ac:dyDescent="0.45">
      <c r="A36" s="177">
        <v>32</v>
      </c>
      <c r="B36" s="11" t="s">
        <v>1578</v>
      </c>
      <c r="C36" t="str">
        <f>IF(P2P!E36="Yes","Yes","No")</f>
        <v>No</v>
      </c>
      <c r="D36" t="str">
        <f>IF(AND(C36="No",P2P!F36="Yes"),"Yes","No")</f>
        <v>No</v>
      </c>
      <c r="E36" t="str">
        <f>IF(AND(C36="No",P2P!F36="N/A"),"N/A","No")</f>
        <v>No</v>
      </c>
      <c r="F36">
        <f>IF(OR(P2P!F36="Yes",P2P!F36="N/A"),0,1)</f>
        <v>1</v>
      </c>
      <c r="G36" t="str">
        <f>IF(OR(P2P!K36="Q3 2019",P2P!K36="Q4 2019"),"Yes","No")</f>
        <v>No</v>
      </c>
      <c r="H36" s="178" t="str">
        <f t="shared" si="0"/>
        <v>No</v>
      </c>
      <c r="I36" t="str">
        <f>IF(OR(P2P!K36="Q1 2020",P2P!K36="Q2 2020"),"Yes","No")</f>
        <v>No</v>
      </c>
      <c r="J36" s="178" t="str">
        <f t="shared" si="1"/>
        <v>No</v>
      </c>
      <c r="K36" t="str">
        <f>IF(OR(P2P!K36="Q3 2020",P2P!K36="Q4 2020"),"Yes","No")</f>
        <v>No</v>
      </c>
      <c r="L36" s="178" t="str">
        <f t="shared" si="2"/>
        <v>No</v>
      </c>
      <c r="M36" t="str">
        <f>IF(OR(P2P!K36="Q1 2021",P2P!K36="Q2 2021"),"Yes","No")</f>
        <v>No</v>
      </c>
      <c r="N36" s="178" t="str">
        <f t="shared" si="3"/>
        <v>No</v>
      </c>
      <c r="O36" t="str">
        <f>IF(OR(P2P!K36="Q3 2021",P2P!K36="Q4 2021"),"Yes","No")</f>
        <v>No</v>
      </c>
      <c r="P36" s="178" t="str">
        <f t="shared" si="4"/>
        <v>No</v>
      </c>
      <c r="Q36" t="str">
        <f>IF(OR(P2P!K36="Q1 2022",P2P!K36="Q2 2022"),"Yes","No")</f>
        <v>No</v>
      </c>
      <c r="R36" s="178" t="str">
        <f t="shared" si="5"/>
        <v>No</v>
      </c>
      <c r="S36" t="str">
        <f>IF(OR(P2P!K36="Q3 2022",P2P!K36="Q4 2022"),"Yes","No")</f>
        <v>No</v>
      </c>
      <c r="T36" s="178" t="str">
        <f t="shared" si="6"/>
        <v>No</v>
      </c>
      <c r="U36" t="str">
        <f>IF(OR(P2P!K36="Q1 2023",P2P!K36="Q2 2023"),"Yes","No")</f>
        <v>No</v>
      </c>
      <c r="V36" s="178" t="str">
        <f t="shared" si="7"/>
        <v>No</v>
      </c>
      <c r="W36" t="str">
        <f>IF(OR(P2P!K36="Q3 2023",P2P!K36="Q4 2023"),"Yes","No")</f>
        <v>No</v>
      </c>
      <c r="X36" s="178" t="str">
        <f t="shared" si="8"/>
        <v>No</v>
      </c>
      <c r="Y36" t="str">
        <f>IF(OR(P2P!K36="Q1 2024",P2P!K36="Q2 2024"),"Yes","No")</f>
        <v>No</v>
      </c>
      <c r="Z36" s="178" t="str">
        <f t="shared" si="9"/>
        <v>No</v>
      </c>
      <c r="AA36" t="str">
        <f>IF(OR(P2P!K36="Q3 2024",P2P!K36="Q4 2024"),"Yes","No")</f>
        <v>No</v>
      </c>
      <c r="AB36" s="178" t="str">
        <f t="shared" si="10"/>
        <v>No</v>
      </c>
      <c r="AC36" t="str">
        <f>IF(OR(P2P!K36="Q1 2025",P2P!K36="Q2 2025"),"Yes","No")</f>
        <v>No</v>
      </c>
      <c r="AD36" s="178" t="str">
        <f t="shared" si="11"/>
        <v>No</v>
      </c>
      <c r="AE36" t="str">
        <f>IF(OR(P2P!K36="Q3 2025",P2P!K36="Q4 2025"),"Yes","No")</f>
        <v>No</v>
      </c>
      <c r="AF36" s="178" t="str">
        <f t="shared" si="12"/>
        <v>No</v>
      </c>
      <c r="AG36" t="str">
        <f>IF(OR(P2P!K36="Q1 2026",P2P!K36="Q2 2026"),"Yes","No")</f>
        <v>No</v>
      </c>
      <c r="AH36" s="178" t="str">
        <f t="shared" si="13"/>
        <v>No</v>
      </c>
      <c r="AI36" t="str">
        <f>IF(OR(P2P!K36="Q3 2026",P2P!K36="Q4 2026"),"Yes","No")</f>
        <v>No</v>
      </c>
      <c r="AJ36" s="178" t="str">
        <f t="shared" si="14"/>
        <v>No</v>
      </c>
      <c r="AK36" t="str">
        <f>IF(OR(P2P!K36="Q1 2027",P2P!K36="Q2 2027"),"Yes","No")</f>
        <v>No</v>
      </c>
      <c r="AL36" s="178" t="str">
        <f t="shared" si="15"/>
        <v>No</v>
      </c>
      <c r="AM36" t="str">
        <f>IF(OR(P2P!K36="Q3 2027",P2P!K36="Q4 2027"),"Yes","No")</f>
        <v>No</v>
      </c>
      <c r="AN36" s="178" t="str">
        <f t="shared" si="16"/>
        <v>No</v>
      </c>
      <c r="AO36" t="str">
        <f>IF(OR(P2P!K36="Q1 2028",P2P!K36="Q2 2028"),"Yes","No")</f>
        <v>No</v>
      </c>
      <c r="AP36" s="178" t="str">
        <f t="shared" si="17"/>
        <v>No</v>
      </c>
      <c r="AQ36" t="str">
        <f>IF(OR(P2P!K36="Q3 2028",P2P!K36="Q4 2028"),"Yes","No")</f>
        <v>No</v>
      </c>
      <c r="AR36" s="178" t="str">
        <f t="shared" si="18"/>
        <v>No</v>
      </c>
      <c r="AS36" t="str">
        <f>IF(OR(P2P!K36="Q1 2029",P2P!K36="Q2 2029"),"Yes","No")</f>
        <v>No</v>
      </c>
      <c r="AT36" s="178" t="str">
        <f t="shared" si="19"/>
        <v>No</v>
      </c>
      <c r="AU36" t="str">
        <f>IF(OR(P2P!K36="Q3 2029",P2P!K36="Q4 2029"),"Yes","No")</f>
        <v>No</v>
      </c>
      <c r="AV36" s="178" t="str">
        <f t="shared" si="20"/>
        <v>No</v>
      </c>
      <c r="AW36" t="str">
        <f>IF(OR(P2P!K36="Q1 2030",P2P!K36="Q2 2030"),"Yes","No")</f>
        <v>No</v>
      </c>
      <c r="AX36" s="178" t="str">
        <f t="shared" si="21"/>
        <v>No</v>
      </c>
      <c r="AY36" t="str">
        <f>IF(OR(P2P!K36="Q3 2030",P2P!K36="Q4 2030"),"Yes","No")</f>
        <v>No</v>
      </c>
      <c r="AZ36" s="178" t="str">
        <f t="shared" si="22"/>
        <v>No</v>
      </c>
      <c r="BA36" t="str">
        <f>IF(P2P!K36="","No","Yes")</f>
        <v>No</v>
      </c>
      <c r="BB36" s="178" t="str">
        <f t="shared" si="23"/>
        <v>No</v>
      </c>
      <c r="BC36" s="178" t="str">
        <f t="shared" si="24"/>
        <v>Yes</v>
      </c>
      <c r="BD36" s="174"/>
    </row>
    <row r="37" spans="1:56" s="175" customFormat="1" ht="23.25" x14ac:dyDescent="0.45">
      <c r="A37" s="177">
        <v>33</v>
      </c>
      <c r="B37" s="11" t="s">
        <v>1580</v>
      </c>
      <c r="C37" t="str">
        <f>IF(P2P!E37="Yes","Yes","No")</f>
        <v>No</v>
      </c>
      <c r="D37" t="str">
        <f>IF(AND(C37="No",P2P!F37="Yes"),"Yes","No")</f>
        <v>No</v>
      </c>
      <c r="E37" t="str">
        <f>IF(AND(C37="No",P2P!F37="N/A"),"N/A","No")</f>
        <v>No</v>
      </c>
      <c r="F37">
        <f>IF(OR(P2P!F37="Yes",P2P!F37="N/A"),0,1)</f>
        <v>1</v>
      </c>
      <c r="G37" t="str">
        <f>IF(OR(P2P!K37="Q3 2019",P2P!K37="Q4 2019"),"Yes","No")</f>
        <v>No</v>
      </c>
      <c r="H37" s="178" t="str">
        <f t="shared" si="0"/>
        <v>No</v>
      </c>
      <c r="I37" t="str">
        <f>IF(OR(P2P!K37="Q1 2020",P2P!K37="Q2 2020"),"Yes","No")</f>
        <v>No</v>
      </c>
      <c r="J37" s="178" t="str">
        <f t="shared" si="1"/>
        <v>No</v>
      </c>
      <c r="K37" t="str">
        <f>IF(OR(P2P!K37="Q3 2020",P2P!K37="Q4 2020"),"Yes","No")</f>
        <v>No</v>
      </c>
      <c r="L37" s="178" t="str">
        <f t="shared" si="2"/>
        <v>No</v>
      </c>
      <c r="M37" t="str">
        <f>IF(OR(P2P!K37="Q1 2021",P2P!K37="Q2 2021"),"Yes","No")</f>
        <v>No</v>
      </c>
      <c r="N37" s="178" t="str">
        <f t="shared" si="3"/>
        <v>No</v>
      </c>
      <c r="O37" t="str">
        <f>IF(OR(P2P!K37="Q3 2021",P2P!K37="Q4 2021"),"Yes","No")</f>
        <v>No</v>
      </c>
      <c r="P37" s="178" t="str">
        <f t="shared" si="4"/>
        <v>No</v>
      </c>
      <c r="Q37" t="str">
        <f>IF(OR(P2P!K37="Q1 2022",P2P!K37="Q2 2022"),"Yes","No")</f>
        <v>No</v>
      </c>
      <c r="R37" s="178" t="str">
        <f t="shared" si="5"/>
        <v>No</v>
      </c>
      <c r="S37" t="str">
        <f>IF(OR(P2P!K37="Q3 2022",P2P!K37="Q4 2022"),"Yes","No")</f>
        <v>No</v>
      </c>
      <c r="T37" s="178" t="str">
        <f t="shared" si="6"/>
        <v>No</v>
      </c>
      <c r="U37" t="str">
        <f>IF(OR(P2P!K37="Q1 2023",P2P!K37="Q2 2023"),"Yes","No")</f>
        <v>No</v>
      </c>
      <c r="V37" s="178" t="str">
        <f t="shared" si="7"/>
        <v>No</v>
      </c>
      <c r="W37" t="str">
        <f>IF(OR(P2P!K37="Q3 2023",P2P!K37="Q4 2023"),"Yes","No")</f>
        <v>No</v>
      </c>
      <c r="X37" s="178" t="str">
        <f t="shared" si="8"/>
        <v>No</v>
      </c>
      <c r="Y37" t="str">
        <f>IF(OR(P2P!K37="Q1 2024",P2P!K37="Q2 2024"),"Yes","No")</f>
        <v>No</v>
      </c>
      <c r="Z37" s="178" t="str">
        <f t="shared" si="9"/>
        <v>No</v>
      </c>
      <c r="AA37" t="str">
        <f>IF(OR(P2P!K37="Q3 2024",P2P!K37="Q4 2024"),"Yes","No")</f>
        <v>No</v>
      </c>
      <c r="AB37" s="178" t="str">
        <f t="shared" si="10"/>
        <v>No</v>
      </c>
      <c r="AC37" t="str">
        <f>IF(OR(P2P!K37="Q1 2025",P2P!K37="Q2 2025"),"Yes","No")</f>
        <v>No</v>
      </c>
      <c r="AD37" s="178" t="str">
        <f t="shared" si="11"/>
        <v>No</v>
      </c>
      <c r="AE37" t="str">
        <f>IF(OR(P2P!K37="Q3 2025",P2P!K37="Q4 2025"),"Yes","No")</f>
        <v>No</v>
      </c>
      <c r="AF37" s="178" t="str">
        <f t="shared" si="12"/>
        <v>No</v>
      </c>
      <c r="AG37" t="str">
        <f>IF(OR(P2P!K37="Q1 2026",P2P!K37="Q2 2026"),"Yes","No")</f>
        <v>No</v>
      </c>
      <c r="AH37" s="178" t="str">
        <f t="shared" si="13"/>
        <v>No</v>
      </c>
      <c r="AI37" t="str">
        <f>IF(OR(P2P!K37="Q3 2026",P2P!K37="Q4 2026"),"Yes","No")</f>
        <v>No</v>
      </c>
      <c r="AJ37" s="178" t="str">
        <f t="shared" si="14"/>
        <v>No</v>
      </c>
      <c r="AK37" t="str">
        <f>IF(OR(P2P!K37="Q1 2027",P2P!K37="Q2 2027"),"Yes","No")</f>
        <v>No</v>
      </c>
      <c r="AL37" s="178" t="str">
        <f t="shared" si="15"/>
        <v>No</v>
      </c>
      <c r="AM37" t="str">
        <f>IF(OR(P2P!K37="Q3 2027",P2P!K37="Q4 2027"),"Yes","No")</f>
        <v>No</v>
      </c>
      <c r="AN37" s="178" t="str">
        <f t="shared" si="16"/>
        <v>No</v>
      </c>
      <c r="AO37" t="str">
        <f>IF(OR(P2P!K37="Q1 2028",P2P!K37="Q2 2028"),"Yes","No")</f>
        <v>No</v>
      </c>
      <c r="AP37" s="178" t="str">
        <f t="shared" si="17"/>
        <v>No</v>
      </c>
      <c r="AQ37" t="str">
        <f>IF(OR(P2P!K37="Q3 2028",P2P!K37="Q4 2028"),"Yes","No")</f>
        <v>No</v>
      </c>
      <c r="AR37" s="178" t="str">
        <f t="shared" si="18"/>
        <v>No</v>
      </c>
      <c r="AS37" t="str">
        <f>IF(OR(P2P!K37="Q1 2029",P2P!K37="Q2 2029"),"Yes","No")</f>
        <v>No</v>
      </c>
      <c r="AT37" s="178" t="str">
        <f t="shared" si="19"/>
        <v>No</v>
      </c>
      <c r="AU37" t="str">
        <f>IF(OR(P2P!K37="Q3 2029",P2P!K37="Q4 2029"),"Yes","No")</f>
        <v>No</v>
      </c>
      <c r="AV37" s="178" t="str">
        <f t="shared" si="20"/>
        <v>No</v>
      </c>
      <c r="AW37" t="str">
        <f>IF(OR(P2P!K37="Q1 2030",P2P!K37="Q2 2030"),"Yes","No")</f>
        <v>No</v>
      </c>
      <c r="AX37" s="178" t="str">
        <f t="shared" si="21"/>
        <v>No</v>
      </c>
      <c r="AY37" t="str">
        <f>IF(OR(P2P!K37="Q3 2030",P2P!K37="Q4 2030"),"Yes","No")</f>
        <v>No</v>
      </c>
      <c r="AZ37" s="178" t="str">
        <f t="shared" si="22"/>
        <v>No</v>
      </c>
      <c r="BA37" t="str">
        <f>IF(P2P!K37="","No","Yes")</f>
        <v>No</v>
      </c>
      <c r="BB37" s="178" t="str">
        <f t="shared" si="23"/>
        <v>No</v>
      </c>
      <c r="BC37" s="178" t="str">
        <f t="shared" si="24"/>
        <v>Yes</v>
      </c>
      <c r="BD37" s="174"/>
    </row>
    <row r="38" spans="1:56" s="175" customFormat="1" x14ac:dyDescent="0.45">
      <c r="A38" s="177">
        <v>34</v>
      </c>
      <c r="B38" s="11" t="s">
        <v>1581</v>
      </c>
      <c r="C38" t="str">
        <f>IF(P2P!E38="Yes","Yes","No")</f>
        <v>No</v>
      </c>
      <c r="D38" t="str">
        <f>IF(AND(C38="No",P2P!F38="Yes"),"Yes","No")</f>
        <v>No</v>
      </c>
      <c r="E38" t="str">
        <f>IF(AND(C38="No",P2P!F38="N/A"),"N/A","No")</f>
        <v>No</v>
      </c>
      <c r="F38">
        <f>IF(OR(P2P!F38="Yes",P2P!F38="N/A"),0,1)</f>
        <v>1</v>
      </c>
      <c r="G38" t="str">
        <f>IF(OR(P2P!K38="Q3 2019",P2P!K38="Q4 2019"),"Yes","No")</f>
        <v>No</v>
      </c>
      <c r="H38" s="178" t="str">
        <f t="shared" si="0"/>
        <v>No</v>
      </c>
      <c r="I38" t="str">
        <f>IF(OR(P2P!K38="Q1 2020",P2P!K38="Q2 2020"),"Yes","No")</f>
        <v>No</v>
      </c>
      <c r="J38" s="178" t="str">
        <f t="shared" si="1"/>
        <v>No</v>
      </c>
      <c r="K38" t="str">
        <f>IF(OR(P2P!K38="Q3 2020",P2P!K38="Q4 2020"),"Yes","No")</f>
        <v>No</v>
      </c>
      <c r="L38" s="178" t="str">
        <f t="shared" si="2"/>
        <v>No</v>
      </c>
      <c r="M38" t="str">
        <f>IF(OR(P2P!K38="Q1 2021",P2P!K38="Q2 2021"),"Yes","No")</f>
        <v>No</v>
      </c>
      <c r="N38" s="178" t="str">
        <f t="shared" si="3"/>
        <v>No</v>
      </c>
      <c r="O38" t="str">
        <f>IF(OR(P2P!K38="Q3 2021",P2P!K38="Q4 2021"),"Yes","No")</f>
        <v>No</v>
      </c>
      <c r="P38" s="178" t="str">
        <f t="shared" si="4"/>
        <v>No</v>
      </c>
      <c r="Q38" t="str">
        <f>IF(OR(P2P!K38="Q1 2022",P2P!K38="Q2 2022"),"Yes","No")</f>
        <v>No</v>
      </c>
      <c r="R38" s="178" t="str">
        <f t="shared" si="5"/>
        <v>No</v>
      </c>
      <c r="S38" t="str">
        <f>IF(OR(P2P!K38="Q3 2022",P2P!K38="Q4 2022"),"Yes","No")</f>
        <v>No</v>
      </c>
      <c r="T38" s="178" t="str">
        <f t="shared" si="6"/>
        <v>No</v>
      </c>
      <c r="U38" t="str">
        <f>IF(OR(P2P!K38="Q1 2023",P2P!K38="Q2 2023"),"Yes","No")</f>
        <v>No</v>
      </c>
      <c r="V38" s="178" t="str">
        <f t="shared" si="7"/>
        <v>No</v>
      </c>
      <c r="W38" t="str">
        <f>IF(OR(P2P!K38="Q3 2023",P2P!K38="Q4 2023"),"Yes","No")</f>
        <v>No</v>
      </c>
      <c r="X38" s="178" t="str">
        <f t="shared" si="8"/>
        <v>No</v>
      </c>
      <c r="Y38" t="str">
        <f>IF(OR(P2P!K38="Q1 2024",P2P!K38="Q2 2024"),"Yes","No")</f>
        <v>No</v>
      </c>
      <c r="Z38" s="178" t="str">
        <f t="shared" si="9"/>
        <v>No</v>
      </c>
      <c r="AA38" t="str">
        <f>IF(OR(P2P!K38="Q3 2024",P2P!K38="Q4 2024"),"Yes","No")</f>
        <v>No</v>
      </c>
      <c r="AB38" s="178" t="str">
        <f t="shared" si="10"/>
        <v>No</v>
      </c>
      <c r="AC38" t="str">
        <f>IF(OR(P2P!K38="Q1 2025",P2P!K38="Q2 2025"),"Yes","No")</f>
        <v>No</v>
      </c>
      <c r="AD38" s="178" t="str">
        <f t="shared" si="11"/>
        <v>No</v>
      </c>
      <c r="AE38" t="str">
        <f>IF(OR(P2P!K38="Q3 2025",P2P!K38="Q4 2025"),"Yes","No")</f>
        <v>No</v>
      </c>
      <c r="AF38" s="178" t="str">
        <f t="shared" si="12"/>
        <v>No</v>
      </c>
      <c r="AG38" t="str">
        <f>IF(OR(P2P!K38="Q1 2026",P2P!K38="Q2 2026"),"Yes","No")</f>
        <v>No</v>
      </c>
      <c r="AH38" s="178" t="str">
        <f t="shared" si="13"/>
        <v>No</v>
      </c>
      <c r="AI38" t="str">
        <f>IF(OR(P2P!K38="Q3 2026",P2P!K38="Q4 2026"),"Yes","No")</f>
        <v>No</v>
      </c>
      <c r="AJ38" s="178" t="str">
        <f t="shared" si="14"/>
        <v>No</v>
      </c>
      <c r="AK38" t="str">
        <f>IF(OR(P2P!K38="Q1 2027",P2P!K38="Q2 2027"),"Yes","No")</f>
        <v>No</v>
      </c>
      <c r="AL38" s="178" t="str">
        <f t="shared" si="15"/>
        <v>No</v>
      </c>
      <c r="AM38" t="str">
        <f>IF(OR(P2P!K38="Q3 2027",P2P!K38="Q4 2027"),"Yes","No")</f>
        <v>No</v>
      </c>
      <c r="AN38" s="178" t="str">
        <f t="shared" si="16"/>
        <v>No</v>
      </c>
      <c r="AO38" t="str">
        <f>IF(OR(P2P!K38="Q1 2028",P2P!K38="Q2 2028"),"Yes","No")</f>
        <v>No</v>
      </c>
      <c r="AP38" s="178" t="str">
        <f t="shared" si="17"/>
        <v>No</v>
      </c>
      <c r="AQ38" t="str">
        <f>IF(OR(P2P!K38="Q3 2028",P2P!K38="Q4 2028"),"Yes","No")</f>
        <v>No</v>
      </c>
      <c r="AR38" s="178" t="str">
        <f t="shared" si="18"/>
        <v>No</v>
      </c>
      <c r="AS38" t="str">
        <f>IF(OR(P2P!K38="Q1 2029",P2P!K38="Q2 2029"),"Yes","No")</f>
        <v>No</v>
      </c>
      <c r="AT38" s="178" t="str">
        <f t="shared" si="19"/>
        <v>No</v>
      </c>
      <c r="AU38" t="str">
        <f>IF(OR(P2P!K38="Q3 2029",P2P!K38="Q4 2029"),"Yes","No")</f>
        <v>No</v>
      </c>
      <c r="AV38" s="178" t="str">
        <f t="shared" si="20"/>
        <v>No</v>
      </c>
      <c r="AW38" t="str">
        <f>IF(OR(P2P!K38="Q1 2030",P2P!K38="Q2 2030"),"Yes","No")</f>
        <v>No</v>
      </c>
      <c r="AX38" s="178" t="str">
        <f t="shared" si="21"/>
        <v>No</v>
      </c>
      <c r="AY38" t="str">
        <f>IF(OR(P2P!K38="Q3 2030",P2P!K38="Q4 2030"),"Yes","No")</f>
        <v>No</v>
      </c>
      <c r="AZ38" s="178" t="str">
        <f t="shared" si="22"/>
        <v>No</v>
      </c>
      <c r="BA38" t="str">
        <f>IF(P2P!K38="","No","Yes")</f>
        <v>No</v>
      </c>
      <c r="BB38" s="178" t="str">
        <f t="shared" si="23"/>
        <v>No</v>
      </c>
      <c r="BC38" s="178" t="str">
        <f t="shared" si="24"/>
        <v>Yes</v>
      </c>
      <c r="BD38" s="174"/>
    </row>
    <row r="39" spans="1:56" s="175" customFormat="1" ht="23.25" x14ac:dyDescent="0.45">
      <c r="A39" s="177">
        <v>35</v>
      </c>
      <c r="B39" s="11" t="s">
        <v>1582</v>
      </c>
      <c r="C39" t="str">
        <f>IF(P2P!E39="Yes","Yes","No")</f>
        <v>No</v>
      </c>
      <c r="D39" t="str">
        <f>IF(AND(C39="No",P2P!F39="Yes"),"Yes","No")</f>
        <v>No</v>
      </c>
      <c r="E39" t="str">
        <f>IF(AND(C39="No",P2P!F39="N/A"),"N/A","No")</f>
        <v>No</v>
      </c>
      <c r="F39">
        <f>IF(OR(P2P!F39="Yes",P2P!F39="N/A"),0,1)</f>
        <v>1</v>
      </c>
      <c r="G39" t="str">
        <f>IF(OR(P2P!K39="Q3 2019",P2P!K39="Q4 2019"),"Yes","No")</f>
        <v>No</v>
      </c>
      <c r="H39" s="178" t="str">
        <f t="shared" si="0"/>
        <v>No</v>
      </c>
      <c r="I39" t="str">
        <f>IF(OR(P2P!K39="Q1 2020",P2P!K39="Q2 2020"),"Yes","No")</f>
        <v>No</v>
      </c>
      <c r="J39" s="178" t="str">
        <f t="shared" si="1"/>
        <v>No</v>
      </c>
      <c r="K39" t="str">
        <f>IF(OR(P2P!K39="Q3 2020",P2P!K39="Q4 2020"),"Yes","No")</f>
        <v>No</v>
      </c>
      <c r="L39" s="178" t="str">
        <f t="shared" si="2"/>
        <v>No</v>
      </c>
      <c r="M39" t="str">
        <f>IF(OR(P2P!K39="Q1 2021",P2P!K39="Q2 2021"),"Yes","No")</f>
        <v>No</v>
      </c>
      <c r="N39" s="178" t="str">
        <f t="shared" si="3"/>
        <v>No</v>
      </c>
      <c r="O39" t="str">
        <f>IF(OR(P2P!K39="Q3 2021",P2P!K39="Q4 2021"),"Yes","No")</f>
        <v>No</v>
      </c>
      <c r="P39" s="178" t="str">
        <f t="shared" si="4"/>
        <v>No</v>
      </c>
      <c r="Q39" t="str">
        <f>IF(OR(P2P!K39="Q1 2022",P2P!K39="Q2 2022"),"Yes","No")</f>
        <v>No</v>
      </c>
      <c r="R39" s="178" t="str">
        <f t="shared" si="5"/>
        <v>No</v>
      </c>
      <c r="S39" t="str">
        <f>IF(OR(P2P!K39="Q3 2022",P2P!K39="Q4 2022"),"Yes","No")</f>
        <v>No</v>
      </c>
      <c r="T39" s="178" t="str">
        <f t="shared" si="6"/>
        <v>No</v>
      </c>
      <c r="U39" t="str">
        <f>IF(OR(P2P!K39="Q1 2023",P2P!K39="Q2 2023"),"Yes","No")</f>
        <v>No</v>
      </c>
      <c r="V39" s="178" t="str">
        <f t="shared" si="7"/>
        <v>No</v>
      </c>
      <c r="W39" t="str">
        <f>IF(OR(P2P!K39="Q3 2023",P2P!K39="Q4 2023"),"Yes","No")</f>
        <v>No</v>
      </c>
      <c r="X39" s="178" t="str">
        <f t="shared" si="8"/>
        <v>No</v>
      </c>
      <c r="Y39" t="str">
        <f>IF(OR(P2P!K39="Q1 2024",P2P!K39="Q2 2024"),"Yes","No")</f>
        <v>No</v>
      </c>
      <c r="Z39" s="178" t="str">
        <f t="shared" si="9"/>
        <v>No</v>
      </c>
      <c r="AA39" t="str">
        <f>IF(OR(P2P!K39="Q3 2024",P2P!K39="Q4 2024"),"Yes","No")</f>
        <v>No</v>
      </c>
      <c r="AB39" s="178" t="str">
        <f t="shared" si="10"/>
        <v>No</v>
      </c>
      <c r="AC39" t="str">
        <f>IF(OR(P2P!K39="Q1 2025",P2P!K39="Q2 2025"),"Yes","No")</f>
        <v>No</v>
      </c>
      <c r="AD39" s="178" t="str">
        <f t="shared" si="11"/>
        <v>No</v>
      </c>
      <c r="AE39" t="str">
        <f>IF(OR(P2P!K39="Q3 2025",P2P!K39="Q4 2025"),"Yes","No")</f>
        <v>No</v>
      </c>
      <c r="AF39" s="178" t="str">
        <f t="shared" si="12"/>
        <v>No</v>
      </c>
      <c r="AG39" t="str">
        <f>IF(OR(P2P!K39="Q1 2026",P2P!K39="Q2 2026"),"Yes","No")</f>
        <v>No</v>
      </c>
      <c r="AH39" s="178" t="str">
        <f t="shared" si="13"/>
        <v>No</v>
      </c>
      <c r="AI39" t="str">
        <f>IF(OR(P2P!K39="Q3 2026",P2P!K39="Q4 2026"),"Yes","No")</f>
        <v>No</v>
      </c>
      <c r="AJ39" s="178" t="str">
        <f t="shared" si="14"/>
        <v>No</v>
      </c>
      <c r="AK39" t="str">
        <f>IF(OR(P2P!K39="Q1 2027",P2P!K39="Q2 2027"),"Yes","No")</f>
        <v>No</v>
      </c>
      <c r="AL39" s="178" t="str">
        <f t="shared" si="15"/>
        <v>No</v>
      </c>
      <c r="AM39" t="str">
        <f>IF(OR(P2P!K39="Q3 2027",P2P!K39="Q4 2027"),"Yes","No")</f>
        <v>No</v>
      </c>
      <c r="AN39" s="178" t="str">
        <f t="shared" si="16"/>
        <v>No</v>
      </c>
      <c r="AO39" t="str">
        <f>IF(OR(P2P!K39="Q1 2028",P2P!K39="Q2 2028"),"Yes","No")</f>
        <v>No</v>
      </c>
      <c r="AP39" s="178" t="str">
        <f t="shared" si="17"/>
        <v>No</v>
      </c>
      <c r="AQ39" t="str">
        <f>IF(OR(P2P!K39="Q3 2028",P2P!K39="Q4 2028"),"Yes","No")</f>
        <v>No</v>
      </c>
      <c r="AR39" s="178" t="str">
        <f t="shared" si="18"/>
        <v>No</v>
      </c>
      <c r="AS39" t="str">
        <f>IF(OR(P2P!K39="Q1 2029",P2P!K39="Q2 2029"),"Yes","No")</f>
        <v>No</v>
      </c>
      <c r="AT39" s="178" t="str">
        <f t="shared" si="19"/>
        <v>No</v>
      </c>
      <c r="AU39" t="str">
        <f>IF(OR(P2P!K39="Q3 2029",P2P!K39="Q4 2029"),"Yes","No")</f>
        <v>No</v>
      </c>
      <c r="AV39" s="178" t="str">
        <f t="shared" si="20"/>
        <v>No</v>
      </c>
      <c r="AW39" t="str">
        <f>IF(OR(P2P!K39="Q1 2030",P2P!K39="Q2 2030"),"Yes","No")</f>
        <v>No</v>
      </c>
      <c r="AX39" s="178" t="str">
        <f t="shared" si="21"/>
        <v>No</v>
      </c>
      <c r="AY39" t="str">
        <f>IF(OR(P2P!K39="Q3 2030",P2P!K39="Q4 2030"),"Yes","No")</f>
        <v>No</v>
      </c>
      <c r="AZ39" s="178" t="str">
        <f t="shared" si="22"/>
        <v>No</v>
      </c>
      <c r="BA39" t="str">
        <f>IF(P2P!K39="","No","Yes")</f>
        <v>No</v>
      </c>
      <c r="BB39" s="178" t="str">
        <f t="shared" si="23"/>
        <v>No</v>
      </c>
      <c r="BC39" s="178" t="str">
        <f t="shared" si="24"/>
        <v>Yes</v>
      </c>
      <c r="BD39" s="174"/>
    </row>
    <row r="40" spans="1:56" s="175" customFormat="1" ht="23.25" x14ac:dyDescent="0.45">
      <c r="A40" s="177">
        <v>36</v>
      </c>
      <c r="B40" s="11" t="s">
        <v>1583</v>
      </c>
      <c r="C40" t="str">
        <f>IF(P2P!E40="Yes","Yes","No")</f>
        <v>No</v>
      </c>
      <c r="D40" t="str">
        <f>IF(AND(C40="No",P2P!F40="Yes"),"Yes","No")</f>
        <v>No</v>
      </c>
      <c r="E40" t="str">
        <f>IF(AND(C40="No",P2P!F40="N/A"),"N/A","No")</f>
        <v>No</v>
      </c>
      <c r="F40">
        <f>IF(OR(P2P!F40="Yes",P2P!F40="N/A"),0,1)</f>
        <v>1</v>
      </c>
      <c r="G40" t="str">
        <f>IF(OR(P2P!K40="Q3 2019",P2P!K40="Q4 2019"),"Yes","No")</f>
        <v>No</v>
      </c>
      <c r="H40" s="178" t="str">
        <f t="shared" si="0"/>
        <v>No</v>
      </c>
      <c r="I40" t="str">
        <f>IF(OR(P2P!K40="Q1 2020",P2P!K40="Q2 2020"),"Yes","No")</f>
        <v>No</v>
      </c>
      <c r="J40" s="178" t="str">
        <f t="shared" si="1"/>
        <v>No</v>
      </c>
      <c r="K40" t="str">
        <f>IF(OR(P2P!K40="Q3 2020",P2P!K40="Q4 2020"),"Yes","No")</f>
        <v>No</v>
      </c>
      <c r="L40" s="178" t="str">
        <f t="shared" si="2"/>
        <v>No</v>
      </c>
      <c r="M40" t="str">
        <f>IF(OR(P2P!K40="Q1 2021",P2P!K40="Q2 2021"),"Yes","No")</f>
        <v>No</v>
      </c>
      <c r="N40" s="178" t="str">
        <f t="shared" si="3"/>
        <v>No</v>
      </c>
      <c r="O40" t="str">
        <f>IF(OR(P2P!K40="Q3 2021",P2P!K40="Q4 2021"),"Yes","No")</f>
        <v>No</v>
      </c>
      <c r="P40" s="178" t="str">
        <f t="shared" si="4"/>
        <v>No</v>
      </c>
      <c r="Q40" t="str">
        <f>IF(OR(P2P!K40="Q1 2022",P2P!K40="Q2 2022"),"Yes","No")</f>
        <v>No</v>
      </c>
      <c r="R40" s="178" t="str">
        <f t="shared" si="5"/>
        <v>No</v>
      </c>
      <c r="S40" t="str">
        <f>IF(OR(P2P!K40="Q3 2022",P2P!K40="Q4 2022"),"Yes","No")</f>
        <v>No</v>
      </c>
      <c r="T40" s="178" t="str">
        <f t="shared" si="6"/>
        <v>No</v>
      </c>
      <c r="U40" t="str">
        <f>IF(OR(P2P!K40="Q1 2023",P2P!K40="Q2 2023"),"Yes","No")</f>
        <v>No</v>
      </c>
      <c r="V40" s="178" t="str">
        <f t="shared" si="7"/>
        <v>No</v>
      </c>
      <c r="W40" t="str">
        <f>IF(OR(P2P!K40="Q3 2023",P2P!K40="Q4 2023"),"Yes","No")</f>
        <v>No</v>
      </c>
      <c r="X40" s="178" t="str">
        <f t="shared" si="8"/>
        <v>No</v>
      </c>
      <c r="Y40" t="str">
        <f>IF(OR(P2P!K40="Q1 2024",P2P!K40="Q2 2024"),"Yes","No")</f>
        <v>No</v>
      </c>
      <c r="Z40" s="178" t="str">
        <f t="shared" si="9"/>
        <v>No</v>
      </c>
      <c r="AA40" t="str">
        <f>IF(OR(P2P!K40="Q3 2024",P2P!K40="Q4 2024"),"Yes","No")</f>
        <v>No</v>
      </c>
      <c r="AB40" s="178" t="str">
        <f t="shared" si="10"/>
        <v>No</v>
      </c>
      <c r="AC40" t="str">
        <f>IF(OR(P2P!K40="Q1 2025",P2P!K40="Q2 2025"),"Yes","No")</f>
        <v>No</v>
      </c>
      <c r="AD40" s="178" t="str">
        <f t="shared" si="11"/>
        <v>No</v>
      </c>
      <c r="AE40" t="str">
        <f>IF(OR(P2P!K40="Q3 2025",P2P!K40="Q4 2025"),"Yes","No")</f>
        <v>No</v>
      </c>
      <c r="AF40" s="178" t="str">
        <f t="shared" si="12"/>
        <v>No</v>
      </c>
      <c r="AG40" t="str">
        <f>IF(OR(P2P!K40="Q1 2026",P2P!K40="Q2 2026"),"Yes","No")</f>
        <v>No</v>
      </c>
      <c r="AH40" s="178" t="str">
        <f t="shared" si="13"/>
        <v>No</v>
      </c>
      <c r="AI40" t="str">
        <f>IF(OR(P2P!K40="Q3 2026",P2P!K40="Q4 2026"),"Yes","No")</f>
        <v>No</v>
      </c>
      <c r="AJ40" s="178" t="str">
        <f t="shared" si="14"/>
        <v>No</v>
      </c>
      <c r="AK40" t="str">
        <f>IF(OR(P2P!K40="Q1 2027",P2P!K40="Q2 2027"),"Yes","No")</f>
        <v>No</v>
      </c>
      <c r="AL40" s="178" t="str">
        <f t="shared" si="15"/>
        <v>No</v>
      </c>
      <c r="AM40" t="str">
        <f>IF(OR(P2P!K40="Q3 2027",P2P!K40="Q4 2027"),"Yes","No")</f>
        <v>No</v>
      </c>
      <c r="AN40" s="178" t="str">
        <f t="shared" si="16"/>
        <v>No</v>
      </c>
      <c r="AO40" t="str">
        <f>IF(OR(P2P!K40="Q1 2028",P2P!K40="Q2 2028"),"Yes","No")</f>
        <v>No</v>
      </c>
      <c r="AP40" s="178" t="str">
        <f t="shared" si="17"/>
        <v>No</v>
      </c>
      <c r="AQ40" t="str">
        <f>IF(OR(P2P!K40="Q3 2028",P2P!K40="Q4 2028"),"Yes","No")</f>
        <v>No</v>
      </c>
      <c r="AR40" s="178" t="str">
        <f t="shared" si="18"/>
        <v>No</v>
      </c>
      <c r="AS40" t="str">
        <f>IF(OR(P2P!K40="Q1 2029",P2P!K40="Q2 2029"),"Yes","No")</f>
        <v>No</v>
      </c>
      <c r="AT40" s="178" t="str">
        <f t="shared" si="19"/>
        <v>No</v>
      </c>
      <c r="AU40" t="str">
        <f>IF(OR(P2P!K40="Q3 2029",P2P!K40="Q4 2029"),"Yes","No")</f>
        <v>No</v>
      </c>
      <c r="AV40" s="178" t="str">
        <f t="shared" si="20"/>
        <v>No</v>
      </c>
      <c r="AW40" t="str">
        <f>IF(OR(P2P!K40="Q1 2030",P2P!K40="Q2 2030"),"Yes","No")</f>
        <v>No</v>
      </c>
      <c r="AX40" s="178" t="str">
        <f t="shared" si="21"/>
        <v>No</v>
      </c>
      <c r="AY40" t="str">
        <f>IF(OR(P2P!K40="Q3 2030",P2P!K40="Q4 2030"),"Yes","No")</f>
        <v>No</v>
      </c>
      <c r="AZ40" s="178" t="str">
        <f t="shared" si="22"/>
        <v>No</v>
      </c>
      <c r="BA40" t="str">
        <f>IF(P2P!K40="","No","Yes")</f>
        <v>No</v>
      </c>
      <c r="BB40" s="178" t="str">
        <f t="shared" si="23"/>
        <v>No</v>
      </c>
      <c r="BC40" s="178" t="str">
        <f t="shared" si="24"/>
        <v>Yes</v>
      </c>
      <c r="BD40" s="174"/>
    </row>
    <row r="41" spans="1:56" s="175" customFormat="1" ht="23.25" x14ac:dyDescent="0.45">
      <c r="A41" s="177">
        <v>37</v>
      </c>
      <c r="B41" s="12" t="s">
        <v>1586</v>
      </c>
      <c r="C41" t="str">
        <f>IF(P2P!E41="Yes","Yes","No")</f>
        <v>No</v>
      </c>
      <c r="D41" t="str">
        <f>IF(AND(C41="No",P2P!F41="Yes"),"Yes","No")</f>
        <v>No</v>
      </c>
      <c r="E41" t="str">
        <f>IF(AND(C41="No",P2P!F41="N/A"),"N/A","No")</f>
        <v>No</v>
      </c>
      <c r="F41">
        <f>IF(OR(P2P!F41="Yes",P2P!F41="N/A"),0,1)</f>
        <v>1</v>
      </c>
      <c r="G41" t="str">
        <f>IF(OR(P2P!K41="Q3 2019",P2P!K41="Q4 2019"),"Yes","No")</f>
        <v>No</v>
      </c>
      <c r="H41" s="178" t="str">
        <f t="shared" si="0"/>
        <v>No</v>
      </c>
      <c r="I41" t="str">
        <f>IF(OR(P2P!K41="Q1 2020",P2P!K41="Q2 2020"),"Yes","No")</f>
        <v>No</v>
      </c>
      <c r="J41" s="178" t="str">
        <f t="shared" si="1"/>
        <v>No</v>
      </c>
      <c r="K41" t="str">
        <f>IF(OR(P2P!K41="Q3 2020",P2P!K41="Q4 2020"),"Yes","No")</f>
        <v>No</v>
      </c>
      <c r="L41" s="178" t="str">
        <f t="shared" si="2"/>
        <v>No</v>
      </c>
      <c r="M41" t="str">
        <f>IF(OR(P2P!K41="Q1 2021",P2P!K41="Q2 2021"),"Yes","No")</f>
        <v>No</v>
      </c>
      <c r="N41" s="178" t="str">
        <f t="shared" si="3"/>
        <v>No</v>
      </c>
      <c r="O41" t="str">
        <f>IF(OR(P2P!K41="Q3 2021",P2P!K41="Q4 2021"),"Yes","No")</f>
        <v>No</v>
      </c>
      <c r="P41" s="178" t="str">
        <f t="shared" si="4"/>
        <v>No</v>
      </c>
      <c r="Q41" t="str">
        <f>IF(OR(P2P!K41="Q1 2022",P2P!K41="Q2 2022"),"Yes","No")</f>
        <v>No</v>
      </c>
      <c r="R41" s="178" t="str">
        <f t="shared" si="5"/>
        <v>No</v>
      </c>
      <c r="S41" t="str">
        <f>IF(OR(P2P!K41="Q3 2022",P2P!K41="Q4 2022"),"Yes","No")</f>
        <v>No</v>
      </c>
      <c r="T41" s="178" t="str">
        <f t="shared" si="6"/>
        <v>No</v>
      </c>
      <c r="U41" t="str">
        <f>IF(OR(P2P!K41="Q1 2023",P2P!K41="Q2 2023"),"Yes","No")</f>
        <v>No</v>
      </c>
      <c r="V41" s="178" t="str">
        <f t="shared" si="7"/>
        <v>No</v>
      </c>
      <c r="W41" t="str">
        <f>IF(OR(P2P!K41="Q3 2023",P2P!K41="Q4 2023"),"Yes","No")</f>
        <v>No</v>
      </c>
      <c r="X41" s="178" t="str">
        <f t="shared" si="8"/>
        <v>No</v>
      </c>
      <c r="Y41" t="str">
        <f>IF(OR(P2P!K41="Q1 2024",P2P!K41="Q2 2024"),"Yes","No")</f>
        <v>No</v>
      </c>
      <c r="Z41" s="178" t="str">
        <f t="shared" si="9"/>
        <v>No</v>
      </c>
      <c r="AA41" t="str">
        <f>IF(OR(P2P!K41="Q3 2024",P2P!K41="Q4 2024"),"Yes","No")</f>
        <v>No</v>
      </c>
      <c r="AB41" s="178" t="str">
        <f t="shared" si="10"/>
        <v>No</v>
      </c>
      <c r="AC41" t="str">
        <f>IF(OR(P2P!K41="Q1 2025",P2P!K41="Q2 2025"),"Yes","No")</f>
        <v>No</v>
      </c>
      <c r="AD41" s="178" t="str">
        <f t="shared" si="11"/>
        <v>No</v>
      </c>
      <c r="AE41" t="str">
        <f>IF(OR(P2P!K41="Q3 2025",P2P!K41="Q4 2025"),"Yes","No")</f>
        <v>No</v>
      </c>
      <c r="AF41" s="178" t="str">
        <f t="shared" si="12"/>
        <v>No</v>
      </c>
      <c r="AG41" t="str">
        <f>IF(OR(P2P!K41="Q1 2026",P2P!K41="Q2 2026"),"Yes","No")</f>
        <v>No</v>
      </c>
      <c r="AH41" s="178" t="str">
        <f t="shared" si="13"/>
        <v>No</v>
      </c>
      <c r="AI41" t="str">
        <f>IF(OR(P2P!K41="Q3 2026",P2P!K41="Q4 2026"),"Yes","No")</f>
        <v>No</v>
      </c>
      <c r="AJ41" s="178" t="str">
        <f t="shared" si="14"/>
        <v>No</v>
      </c>
      <c r="AK41" t="str">
        <f>IF(OR(P2P!K41="Q1 2027",P2P!K41="Q2 2027"),"Yes","No")</f>
        <v>No</v>
      </c>
      <c r="AL41" s="178" t="str">
        <f t="shared" si="15"/>
        <v>No</v>
      </c>
      <c r="AM41" t="str">
        <f>IF(OR(P2P!K41="Q3 2027",P2P!K41="Q4 2027"),"Yes","No")</f>
        <v>No</v>
      </c>
      <c r="AN41" s="178" t="str">
        <f t="shared" si="16"/>
        <v>No</v>
      </c>
      <c r="AO41" t="str">
        <f>IF(OR(P2P!K41="Q1 2028",P2P!K41="Q2 2028"),"Yes","No")</f>
        <v>No</v>
      </c>
      <c r="AP41" s="178" t="str">
        <f t="shared" si="17"/>
        <v>No</v>
      </c>
      <c r="AQ41" t="str">
        <f>IF(OR(P2P!K41="Q3 2028",P2P!K41="Q4 2028"),"Yes","No")</f>
        <v>No</v>
      </c>
      <c r="AR41" s="178" t="str">
        <f t="shared" si="18"/>
        <v>No</v>
      </c>
      <c r="AS41" t="str">
        <f>IF(OR(P2P!K41="Q1 2029",P2P!K41="Q2 2029"),"Yes","No")</f>
        <v>No</v>
      </c>
      <c r="AT41" s="178" t="str">
        <f t="shared" si="19"/>
        <v>No</v>
      </c>
      <c r="AU41" t="str">
        <f>IF(OR(P2P!K41="Q3 2029",P2P!K41="Q4 2029"),"Yes","No")</f>
        <v>No</v>
      </c>
      <c r="AV41" s="178" t="str">
        <f t="shared" si="20"/>
        <v>No</v>
      </c>
      <c r="AW41" t="str">
        <f>IF(OR(P2P!K41="Q1 2030",P2P!K41="Q2 2030"),"Yes","No")</f>
        <v>No</v>
      </c>
      <c r="AX41" s="178" t="str">
        <f t="shared" si="21"/>
        <v>No</v>
      </c>
      <c r="AY41" t="str">
        <f>IF(OR(P2P!K41="Q3 2030",P2P!K41="Q4 2030"),"Yes","No")</f>
        <v>No</v>
      </c>
      <c r="AZ41" s="178" t="str">
        <f t="shared" si="22"/>
        <v>No</v>
      </c>
      <c r="BA41" t="str">
        <f>IF(P2P!K41="","No","Yes")</f>
        <v>No</v>
      </c>
      <c r="BB41" s="178" t="str">
        <f t="shared" si="23"/>
        <v>No</v>
      </c>
      <c r="BC41" s="178" t="str">
        <f t="shared" si="24"/>
        <v>Yes</v>
      </c>
      <c r="BD41" s="174"/>
    </row>
    <row r="42" spans="1:56" s="175" customFormat="1" x14ac:dyDescent="0.45">
      <c r="A42" s="177">
        <v>38</v>
      </c>
      <c r="B42" s="12" t="s">
        <v>1587</v>
      </c>
      <c r="C42" t="str">
        <f>IF(P2P!E42="Yes","Yes","No")</f>
        <v>No</v>
      </c>
      <c r="D42" t="str">
        <f>IF(AND(C42="No",P2P!F42="Yes"),"Yes","No")</f>
        <v>No</v>
      </c>
      <c r="E42" t="str">
        <f>IF(AND(C42="No",P2P!F42="N/A"),"N/A","No")</f>
        <v>No</v>
      </c>
      <c r="F42">
        <f>IF(OR(P2P!F42="Yes",P2P!F42="N/A"),0,1)</f>
        <v>1</v>
      </c>
      <c r="G42" t="str">
        <f>IF(OR(P2P!K42="Q3 2019",P2P!K42="Q4 2019"),"Yes","No")</f>
        <v>No</v>
      </c>
      <c r="H42" s="178" t="str">
        <f t="shared" si="0"/>
        <v>No</v>
      </c>
      <c r="I42" t="str">
        <f>IF(OR(P2P!K42="Q1 2020",P2P!K42="Q2 2020"),"Yes","No")</f>
        <v>No</v>
      </c>
      <c r="J42" s="178" t="str">
        <f t="shared" si="1"/>
        <v>No</v>
      </c>
      <c r="K42" t="str">
        <f>IF(OR(P2P!K42="Q3 2020",P2P!K42="Q4 2020"),"Yes","No")</f>
        <v>No</v>
      </c>
      <c r="L42" s="178" t="str">
        <f t="shared" si="2"/>
        <v>No</v>
      </c>
      <c r="M42" t="str">
        <f>IF(OR(P2P!K42="Q1 2021",P2P!K42="Q2 2021"),"Yes","No")</f>
        <v>No</v>
      </c>
      <c r="N42" s="178" t="str">
        <f t="shared" si="3"/>
        <v>No</v>
      </c>
      <c r="O42" t="str">
        <f>IF(OR(P2P!K42="Q3 2021",P2P!K42="Q4 2021"),"Yes","No")</f>
        <v>No</v>
      </c>
      <c r="P42" s="178" t="str">
        <f t="shared" si="4"/>
        <v>No</v>
      </c>
      <c r="Q42" t="str">
        <f>IF(OR(P2P!K42="Q1 2022",P2P!K42="Q2 2022"),"Yes","No")</f>
        <v>No</v>
      </c>
      <c r="R42" s="178" t="str">
        <f t="shared" si="5"/>
        <v>No</v>
      </c>
      <c r="S42" t="str">
        <f>IF(OR(P2P!K42="Q3 2022",P2P!K42="Q4 2022"),"Yes","No")</f>
        <v>No</v>
      </c>
      <c r="T42" s="178" t="str">
        <f t="shared" si="6"/>
        <v>No</v>
      </c>
      <c r="U42" t="str">
        <f>IF(OR(P2P!K42="Q1 2023",P2P!K42="Q2 2023"),"Yes","No")</f>
        <v>No</v>
      </c>
      <c r="V42" s="178" t="str">
        <f t="shared" si="7"/>
        <v>No</v>
      </c>
      <c r="W42" t="str">
        <f>IF(OR(P2P!K42="Q3 2023",P2P!K42="Q4 2023"),"Yes","No")</f>
        <v>No</v>
      </c>
      <c r="X42" s="178" t="str">
        <f t="shared" si="8"/>
        <v>No</v>
      </c>
      <c r="Y42" t="str">
        <f>IF(OR(P2P!K42="Q1 2024",P2P!K42="Q2 2024"),"Yes","No")</f>
        <v>No</v>
      </c>
      <c r="Z42" s="178" t="str">
        <f t="shared" si="9"/>
        <v>No</v>
      </c>
      <c r="AA42" t="str">
        <f>IF(OR(P2P!K42="Q3 2024",P2P!K42="Q4 2024"),"Yes","No")</f>
        <v>No</v>
      </c>
      <c r="AB42" s="178" t="str">
        <f t="shared" si="10"/>
        <v>No</v>
      </c>
      <c r="AC42" t="str">
        <f>IF(OR(P2P!K42="Q1 2025",P2P!K42="Q2 2025"),"Yes","No")</f>
        <v>No</v>
      </c>
      <c r="AD42" s="178" t="str">
        <f t="shared" si="11"/>
        <v>No</v>
      </c>
      <c r="AE42" t="str">
        <f>IF(OR(P2P!K42="Q3 2025",P2P!K42="Q4 2025"),"Yes","No")</f>
        <v>No</v>
      </c>
      <c r="AF42" s="178" t="str">
        <f t="shared" si="12"/>
        <v>No</v>
      </c>
      <c r="AG42" t="str">
        <f>IF(OR(P2P!K42="Q1 2026",P2P!K42="Q2 2026"),"Yes","No")</f>
        <v>No</v>
      </c>
      <c r="AH42" s="178" t="str">
        <f t="shared" si="13"/>
        <v>No</v>
      </c>
      <c r="AI42" t="str">
        <f>IF(OR(P2P!K42="Q3 2026",P2P!K42="Q4 2026"),"Yes","No")</f>
        <v>No</v>
      </c>
      <c r="AJ42" s="178" t="str">
        <f t="shared" si="14"/>
        <v>No</v>
      </c>
      <c r="AK42" t="str">
        <f>IF(OR(P2P!K42="Q1 2027",P2P!K42="Q2 2027"),"Yes","No")</f>
        <v>No</v>
      </c>
      <c r="AL42" s="178" t="str">
        <f t="shared" si="15"/>
        <v>No</v>
      </c>
      <c r="AM42" t="str">
        <f>IF(OR(P2P!K42="Q3 2027",P2P!K42="Q4 2027"),"Yes","No")</f>
        <v>No</v>
      </c>
      <c r="AN42" s="178" t="str">
        <f t="shared" si="16"/>
        <v>No</v>
      </c>
      <c r="AO42" t="str">
        <f>IF(OR(P2P!K42="Q1 2028",P2P!K42="Q2 2028"),"Yes","No")</f>
        <v>No</v>
      </c>
      <c r="AP42" s="178" t="str">
        <f t="shared" si="17"/>
        <v>No</v>
      </c>
      <c r="AQ42" t="str">
        <f>IF(OR(P2P!K42="Q3 2028",P2P!K42="Q4 2028"),"Yes","No")</f>
        <v>No</v>
      </c>
      <c r="AR42" s="178" t="str">
        <f t="shared" si="18"/>
        <v>No</v>
      </c>
      <c r="AS42" t="str">
        <f>IF(OR(P2P!K42="Q1 2029",P2P!K42="Q2 2029"),"Yes","No")</f>
        <v>No</v>
      </c>
      <c r="AT42" s="178" t="str">
        <f t="shared" si="19"/>
        <v>No</v>
      </c>
      <c r="AU42" t="str">
        <f>IF(OR(P2P!K42="Q3 2029",P2P!K42="Q4 2029"),"Yes","No")</f>
        <v>No</v>
      </c>
      <c r="AV42" s="178" t="str">
        <f t="shared" si="20"/>
        <v>No</v>
      </c>
      <c r="AW42" t="str">
        <f>IF(OR(P2P!K42="Q1 2030",P2P!K42="Q2 2030"),"Yes","No")</f>
        <v>No</v>
      </c>
      <c r="AX42" s="178" t="str">
        <f t="shared" si="21"/>
        <v>No</v>
      </c>
      <c r="AY42" t="str">
        <f>IF(OR(P2P!K42="Q3 2030",P2P!K42="Q4 2030"),"Yes","No")</f>
        <v>No</v>
      </c>
      <c r="AZ42" s="178" t="str">
        <f t="shared" si="22"/>
        <v>No</v>
      </c>
      <c r="BA42" t="str">
        <f>IF(P2P!K42="","No","Yes")</f>
        <v>No</v>
      </c>
      <c r="BB42" s="178" t="str">
        <f t="shared" si="23"/>
        <v>No</v>
      </c>
      <c r="BC42" s="178" t="str">
        <f t="shared" si="24"/>
        <v>Yes</v>
      </c>
      <c r="BD42" s="174"/>
    </row>
    <row r="43" spans="1:56" s="175" customFormat="1" x14ac:dyDescent="0.45">
      <c r="A43" s="177">
        <v>39</v>
      </c>
      <c r="B43" s="12" t="s">
        <v>1589</v>
      </c>
      <c r="C43" t="str">
        <f>IF(P2P!E43="Yes","Yes","No")</f>
        <v>No</v>
      </c>
      <c r="D43" t="str">
        <f>IF(AND(C43="No",P2P!F43="Yes"),"Yes","No")</f>
        <v>No</v>
      </c>
      <c r="E43" t="str">
        <f>IF(AND(C43="No",P2P!F43="N/A"),"N/A","No")</f>
        <v>No</v>
      </c>
      <c r="F43">
        <f>IF(OR(P2P!F43="Yes",P2P!F43="N/A"),0,1)</f>
        <v>1</v>
      </c>
      <c r="G43" t="str">
        <f>IF(OR(P2P!K43="Q3 2019",P2P!K43="Q4 2019"),"Yes","No")</f>
        <v>No</v>
      </c>
      <c r="H43" s="178" t="str">
        <f t="shared" si="0"/>
        <v>No</v>
      </c>
      <c r="I43" t="str">
        <f>IF(OR(P2P!K43="Q1 2020",P2P!K43="Q2 2020"),"Yes","No")</f>
        <v>No</v>
      </c>
      <c r="J43" s="178" t="str">
        <f t="shared" si="1"/>
        <v>No</v>
      </c>
      <c r="K43" t="str">
        <f>IF(OR(P2P!K43="Q3 2020",P2P!K43="Q4 2020"),"Yes","No")</f>
        <v>No</v>
      </c>
      <c r="L43" s="178" t="str">
        <f t="shared" si="2"/>
        <v>No</v>
      </c>
      <c r="M43" t="str">
        <f>IF(OR(P2P!K43="Q1 2021",P2P!K43="Q2 2021"),"Yes","No")</f>
        <v>No</v>
      </c>
      <c r="N43" s="178" t="str">
        <f t="shared" si="3"/>
        <v>No</v>
      </c>
      <c r="O43" t="str">
        <f>IF(OR(P2P!K43="Q3 2021",P2P!K43="Q4 2021"),"Yes","No")</f>
        <v>No</v>
      </c>
      <c r="P43" s="178" t="str">
        <f t="shared" si="4"/>
        <v>No</v>
      </c>
      <c r="Q43" t="str">
        <f>IF(OR(P2P!K43="Q1 2022",P2P!K43="Q2 2022"),"Yes","No")</f>
        <v>No</v>
      </c>
      <c r="R43" s="178" t="str">
        <f t="shared" si="5"/>
        <v>No</v>
      </c>
      <c r="S43" t="str">
        <f>IF(OR(P2P!K43="Q3 2022",P2P!K43="Q4 2022"),"Yes","No")</f>
        <v>No</v>
      </c>
      <c r="T43" s="178" t="str">
        <f t="shared" si="6"/>
        <v>No</v>
      </c>
      <c r="U43" t="str">
        <f>IF(OR(P2P!K43="Q1 2023",P2P!K43="Q2 2023"),"Yes","No")</f>
        <v>No</v>
      </c>
      <c r="V43" s="178" t="str">
        <f t="shared" si="7"/>
        <v>No</v>
      </c>
      <c r="W43" t="str">
        <f>IF(OR(P2P!K43="Q3 2023",P2P!K43="Q4 2023"),"Yes","No")</f>
        <v>No</v>
      </c>
      <c r="X43" s="178" t="str">
        <f t="shared" si="8"/>
        <v>No</v>
      </c>
      <c r="Y43" t="str">
        <f>IF(OR(P2P!K43="Q1 2024",P2P!K43="Q2 2024"),"Yes","No")</f>
        <v>No</v>
      </c>
      <c r="Z43" s="178" t="str">
        <f t="shared" si="9"/>
        <v>No</v>
      </c>
      <c r="AA43" t="str">
        <f>IF(OR(P2P!K43="Q3 2024",P2P!K43="Q4 2024"),"Yes","No")</f>
        <v>No</v>
      </c>
      <c r="AB43" s="178" t="str">
        <f t="shared" si="10"/>
        <v>No</v>
      </c>
      <c r="AC43" t="str">
        <f>IF(OR(P2P!K43="Q1 2025",P2P!K43="Q2 2025"),"Yes","No")</f>
        <v>No</v>
      </c>
      <c r="AD43" s="178" t="str">
        <f t="shared" si="11"/>
        <v>No</v>
      </c>
      <c r="AE43" t="str">
        <f>IF(OR(P2P!K43="Q3 2025",P2P!K43="Q4 2025"),"Yes","No")</f>
        <v>No</v>
      </c>
      <c r="AF43" s="178" t="str">
        <f t="shared" si="12"/>
        <v>No</v>
      </c>
      <c r="AG43" t="str">
        <f>IF(OR(P2P!K43="Q1 2026",P2P!K43="Q2 2026"),"Yes","No")</f>
        <v>No</v>
      </c>
      <c r="AH43" s="178" t="str">
        <f t="shared" si="13"/>
        <v>No</v>
      </c>
      <c r="AI43" t="str">
        <f>IF(OR(P2P!K43="Q3 2026",P2P!K43="Q4 2026"),"Yes","No")</f>
        <v>No</v>
      </c>
      <c r="AJ43" s="178" t="str">
        <f t="shared" si="14"/>
        <v>No</v>
      </c>
      <c r="AK43" t="str">
        <f>IF(OR(P2P!K43="Q1 2027",P2P!K43="Q2 2027"),"Yes","No")</f>
        <v>No</v>
      </c>
      <c r="AL43" s="178" t="str">
        <f t="shared" si="15"/>
        <v>No</v>
      </c>
      <c r="AM43" t="str">
        <f>IF(OR(P2P!K43="Q3 2027",P2P!K43="Q4 2027"),"Yes","No")</f>
        <v>No</v>
      </c>
      <c r="AN43" s="178" t="str">
        <f t="shared" si="16"/>
        <v>No</v>
      </c>
      <c r="AO43" t="str">
        <f>IF(OR(P2P!K43="Q1 2028",P2P!K43="Q2 2028"),"Yes","No")</f>
        <v>No</v>
      </c>
      <c r="AP43" s="178" t="str">
        <f t="shared" si="17"/>
        <v>No</v>
      </c>
      <c r="AQ43" t="str">
        <f>IF(OR(P2P!K43="Q3 2028",P2P!K43="Q4 2028"),"Yes","No")</f>
        <v>No</v>
      </c>
      <c r="AR43" s="178" t="str">
        <f t="shared" si="18"/>
        <v>No</v>
      </c>
      <c r="AS43" t="str">
        <f>IF(OR(P2P!K43="Q1 2029",P2P!K43="Q2 2029"),"Yes","No")</f>
        <v>No</v>
      </c>
      <c r="AT43" s="178" t="str">
        <f t="shared" si="19"/>
        <v>No</v>
      </c>
      <c r="AU43" t="str">
        <f>IF(OR(P2P!K43="Q3 2029",P2P!K43="Q4 2029"),"Yes","No")</f>
        <v>No</v>
      </c>
      <c r="AV43" s="178" t="str">
        <f t="shared" si="20"/>
        <v>No</v>
      </c>
      <c r="AW43" t="str">
        <f>IF(OR(P2P!K43="Q1 2030",P2P!K43="Q2 2030"),"Yes","No")</f>
        <v>No</v>
      </c>
      <c r="AX43" s="178" t="str">
        <f t="shared" si="21"/>
        <v>No</v>
      </c>
      <c r="AY43" t="str">
        <f>IF(OR(P2P!K43="Q3 2030",P2P!K43="Q4 2030"),"Yes","No")</f>
        <v>No</v>
      </c>
      <c r="AZ43" s="178" t="str">
        <f t="shared" si="22"/>
        <v>No</v>
      </c>
      <c r="BA43" t="str">
        <f>IF(P2P!K43="","No","Yes")</f>
        <v>No</v>
      </c>
      <c r="BB43" s="178" t="str">
        <f t="shared" si="23"/>
        <v>No</v>
      </c>
      <c r="BC43" s="178" t="str">
        <f t="shared" si="24"/>
        <v>Yes</v>
      </c>
      <c r="BD43" s="174"/>
    </row>
    <row r="44" spans="1:56" s="175" customFormat="1" x14ac:dyDescent="0.45">
      <c r="A44" s="177">
        <v>40</v>
      </c>
      <c r="B44" s="12" t="s">
        <v>1590</v>
      </c>
      <c r="C44" t="str">
        <f>IF(P2P!E44="Yes","Yes","No")</f>
        <v>No</v>
      </c>
      <c r="D44" t="str">
        <f>IF(AND(C44="No",P2P!F44="Yes"),"Yes","No")</f>
        <v>No</v>
      </c>
      <c r="E44" t="str">
        <f>IF(AND(C44="No",P2P!F44="N/A"),"N/A","No")</f>
        <v>No</v>
      </c>
      <c r="F44">
        <f>IF(OR(P2P!F44="Yes",P2P!F44="N/A"),0,1)</f>
        <v>1</v>
      </c>
      <c r="G44" t="str">
        <f>IF(OR(P2P!K44="Q3 2019",P2P!K44="Q4 2019"),"Yes","No")</f>
        <v>No</v>
      </c>
      <c r="H44" s="178" t="str">
        <f t="shared" si="0"/>
        <v>No</v>
      </c>
      <c r="I44" t="str">
        <f>IF(OR(P2P!K44="Q1 2020",P2P!K44="Q2 2020"),"Yes","No")</f>
        <v>No</v>
      </c>
      <c r="J44" s="178" t="str">
        <f t="shared" si="1"/>
        <v>No</v>
      </c>
      <c r="K44" t="str">
        <f>IF(OR(P2P!K44="Q3 2020",P2P!K44="Q4 2020"),"Yes","No")</f>
        <v>No</v>
      </c>
      <c r="L44" s="178" t="str">
        <f t="shared" si="2"/>
        <v>No</v>
      </c>
      <c r="M44" t="str">
        <f>IF(OR(P2P!K44="Q1 2021",P2P!K44="Q2 2021"),"Yes","No")</f>
        <v>No</v>
      </c>
      <c r="N44" s="178" t="str">
        <f t="shared" si="3"/>
        <v>No</v>
      </c>
      <c r="O44" t="str">
        <f>IF(OR(P2P!K44="Q3 2021",P2P!K44="Q4 2021"),"Yes","No")</f>
        <v>No</v>
      </c>
      <c r="P44" s="178" t="str">
        <f t="shared" si="4"/>
        <v>No</v>
      </c>
      <c r="Q44" t="str">
        <f>IF(OR(P2P!K44="Q1 2022",P2P!K44="Q2 2022"),"Yes","No")</f>
        <v>No</v>
      </c>
      <c r="R44" s="178" t="str">
        <f t="shared" si="5"/>
        <v>No</v>
      </c>
      <c r="S44" t="str">
        <f>IF(OR(P2P!K44="Q3 2022",P2P!K44="Q4 2022"),"Yes","No")</f>
        <v>No</v>
      </c>
      <c r="T44" s="178" t="str">
        <f t="shared" si="6"/>
        <v>No</v>
      </c>
      <c r="U44" t="str">
        <f>IF(OR(P2P!K44="Q1 2023",P2P!K44="Q2 2023"),"Yes","No")</f>
        <v>No</v>
      </c>
      <c r="V44" s="178" t="str">
        <f t="shared" si="7"/>
        <v>No</v>
      </c>
      <c r="W44" t="str">
        <f>IF(OR(P2P!K44="Q3 2023",P2P!K44="Q4 2023"),"Yes","No")</f>
        <v>No</v>
      </c>
      <c r="X44" s="178" t="str">
        <f t="shared" si="8"/>
        <v>No</v>
      </c>
      <c r="Y44" t="str">
        <f>IF(OR(P2P!K44="Q1 2024",P2P!K44="Q2 2024"),"Yes","No")</f>
        <v>No</v>
      </c>
      <c r="Z44" s="178" t="str">
        <f t="shared" si="9"/>
        <v>No</v>
      </c>
      <c r="AA44" t="str">
        <f>IF(OR(P2P!K44="Q3 2024",P2P!K44="Q4 2024"),"Yes","No")</f>
        <v>No</v>
      </c>
      <c r="AB44" s="178" t="str">
        <f t="shared" si="10"/>
        <v>No</v>
      </c>
      <c r="AC44" t="str">
        <f>IF(OR(P2P!K44="Q1 2025",P2P!K44="Q2 2025"),"Yes","No")</f>
        <v>No</v>
      </c>
      <c r="AD44" s="178" t="str">
        <f t="shared" si="11"/>
        <v>No</v>
      </c>
      <c r="AE44" t="str">
        <f>IF(OR(P2P!K44="Q3 2025",P2P!K44="Q4 2025"),"Yes","No")</f>
        <v>No</v>
      </c>
      <c r="AF44" s="178" t="str">
        <f t="shared" si="12"/>
        <v>No</v>
      </c>
      <c r="AG44" t="str">
        <f>IF(OR(P2P!K44="Q1 2026",P2P!K44="Q2 2026"),"Yes","No")</f>
        <v>No</v>
      </c>
      <c r="AH44" s="178" t="str">
        <f t="shared" si="13"/>
        <v>No</v>
      </c>
      <c r="AI44" t="str">
        <f>IF(OR(P2P!K44="Q3 2026",P2P!K44="Q4 2026"),"Yes","No")</f>
        <v>No</v>
      </c>
      <c r="AJ44" s="178" t="str">
        <f t="shared" si="14"/>
        <v>No</v>
      </c>
      <c r="AK44" t="str">
        <f>IF(OR(P2P!K44="Q1 2027",P2P!K44="Q2 2027"),"Yes","No")</f>
        <v>No</v>
      </c>
      <c r="AL44" s="178" t="str">
        <f t="shared" si="15"/>
        <v>No</v>
      </c>
      <c r="AM44" t="str">
        <f>IF(OR(P2P!K44="Q3 2027",P2P!K44="Q4 2027"),"Yes","No")</f>
        <v>No</v>
      </c>
      <c r="AN44" s="178" t="str">
        <f t="shared" si="16"/>
        <v>No</v>
      </c>
      <c r="AO44" t="str">
        <f>IF(OR(P2P!K44="Q1 2028",P2P!K44="Q2 2028"),"Yes","No")</f>
        <v>No</v>
      </c>
      <c r="AP44" s="178" t="str">
        <f t="shared" si="17"/>
        <v>No</v>
      </c>
      <c r="AQ44" t="str">
        <f>IF(OR(P2P!K44="Q3 2028",P2P!K44="Q4 2028"),"Yes","No")</f>
        <v>No</v>
      </c>
      <c r="AR44" s="178" t="str">
        <f t="shared" si="18"/>
        <v>No</v>
      </c>
      <c r="AS44" t="str">
        <f>IF(OR(P2P!K44="Q1 2029",P2P!K44="Q2 2029"),"Yes","No")</f>
        <v>No</v>
      </c>
      <c r="AT44" s="178" t="str">
        <f t="shared" si="19"/>
        <v>No</v>
      </c>
      <c r="AU44" t="str">
        <f>IF(OR(P2P!K44="Q3 2029",P2P!K44="Q4 2029"),"Yes","No")</f>
        <v>No</v>
      </c>
      <c r="AV44" s="178" t="str">
        <f t="shared" si="20"/>
        <v>No</v>
      </c>
      <c r="AW44" t="str">
        <f>IF(OR(P2P!K44="Q1 2030",P2P!K44="Q2 2030"),"Yes","No")</f>
        <v>No</v>
      </c>
      <c r="AX44" s="178" t="str">
        <f t="shared" si="21"/>
        <v>No</v>
      </c>
      <c r="AY44" t="str">
        <f>IF(OR(P2P!K44="Q3 2030",P2P!K44="Q4 2030"),"Yes","No")</f>
        <v>No</v>
      </c>
      <c r="AZ44" s="178" t="str">
        <f t="shared" si="22"/>
        <v>No</v>
      </c>
      <c r="BA44" t="str">
        <f>IF(P2P!K44="","No","Yes")</f>
        <v>No</v>
      </c>
      <c r="BB44" s="178" t="str">
        <f t="shared" si="23"/>
        <v>No</v>
      </c>
      <c r="BC44" s="178" t="str">
        <f t="shared" si="24"/>
        <v>Yes</v>
      </c>
      <c r="BD44" s="174"/>
    </row>
    <row r="45" spans="1:56" s="175" customFormat="1" x14ac:dyDescent="0.45">
      <c r="A45" s="177">
        <v>41</v>
      </c>
      <c r="B45" s="12" t="s">
        <v>1592</v>
      </c>
      <c r="C45" t="str">
        <f>IF(P2P!E45="Yes","Yes","No")</f>
        <v>No</v>
      </c>
      <c r="D45" t="str">
        <f>IF(AND(C45="No",P2P!F45="Yes"),"Yes","No")</f>
        <v>No</v>
      </c>
      <c r="E45" t="str">
        <f>IF(AND(C45="No",P2P!F45="N/A"),"N/A","No")</f>
        <v>No</v>
      </c>
      <c r="F45">
        <f>IF(OR(P2P!F45="Yes",P2P!F45="N/A"),0,1)</f>
        <v>1</v>
      </c>
      <c r="G45" t="str">
        <f>IF(OR(P2P!K45="Q3 2019",P2P!K45="Q4 2019"),"Yes","No")</f>
        <v>No</v>
      </c>
      <c r="H45" s="178" t="str">
        <f t="shared" si="0"/>
        <v>No</v>
      </c>
      <c r="I45" t="str">
        <f>IF(OR(P2P!K45="Q1 2020",P2P!K45="Q2 2020"),"Yes","No")</f>
        <v>No</v>
      </c>
      <c r="J45" s="178" t="str">
        <f t="shared" si="1"/>
        <v>No</v>
      </c>
      <c r="K45" t="str">
        <f>IF(OR(P2P!K45="Q3 2020",P2P!K45="Q4 2020"),"Yes","No")</f>
        <v>No</v>
      </c>
      <c r="L45" s="178" t="str">
        <f t="shared" si="2"/>
        <v>No</v>
      </c>
      <c r="M45" t="str">
        <f>IF(OR(P2P!K45="Q1 2021",P2P!K45="Q2 2021"),"Yes","No")</f>
        <v>No</v>
      </c>
      <c r="N45" s="178" t="str">
        <f t="shared" si="3"/>
        <v>No</v>
      </c>
      <c r="O45" t="str">
        <f>IF(OR(P2P!K45="Q3 2021",P2P!K45="Q4 2021"),"Yes","No")</f>
        <v>No</v>
      </c>
      <c r="P45" s="178" t="str">
        <f t="shared" si="4"/>
        <v>No</v>
      </c>
      <c r="Q45" t="str">
        <f>IF(OR(P2P!K45="Q1 2022",P2P!K45="Q2 2022"),"Yes","No")</f>
        <v>No</v>
      </c>
      <c r="R45" s="178" t="str">
        <f t="shared" si="5"/>
        <v>No</v>
      </c>
      <c r="S45" t="str">
        <f>IF(OR(P2P!K45="Q3 2022",P2P!K45="Q4 2022"),"Yes","No")</f>
        <v>No</v>
      </c>
      <c r="T45" s="178" t="str">
        <f t="shared" si="6"/>
        <v>No</v>
      </c>
      <c r="U45" t="str">
        <f>IF(OR(P2P!K45="Q1 2023",P2P!K45="Q2 2023"),"Yes","No")</f>
        <v>No</v>
      </c>
      <c r="V45" s="178" t="str">
        <f t="shared" si="7"/>
        <v>No</v>
      </c>
      <c r="W45" t="str">
        <f>IF(OR(P2P!K45="Q3 2023",P2P!K45="Q4 2023"),"Yes","No")</f>
        <v>No</v>
      </c>
      <c r="X45" s="178" t="str">
        <f t="shared" si="8"/>
        <v>No</v>
      </c>
      <c r="Y45" t="str">
        <f>IF(OR(P2P!K45="Q1 2024",P2P!K45="Q2 2024"),"Yes","No")</f>
        <v>No</v>
      </c>
      <c r="Z45" s="178" t="str">
        <f t="shared" si="9"/>
        <v>No</v>
      </c>
      <c r="AA45" t="str">
        <f>IF(OR(P2P!K45="Q3 2024",P2P!K45="Q4 2024"),"Yes","No")</f>
        <v>No</v>
      </c>
      <c r="AB45" s="178" t="str">
        <f t="shared" si="10"/>
        <v>No</v>
      </c>
      <c r="AC45" t="str">
        <f>IF(OR(P2P!K45="Q1 2025",P2P!K45="Q2 2025"),"Yes","No")</f>
        <v>No</v>
      </c>
      <c r="AD45" s="178" t="str">
        <f t="shared" si="11"/>
        <v>No</v>
      </c>
      <c r="AE45" t="str">
        <f>IF(OR(P2P!K45="Q3 2025",P2P!K45="Q4 2025"),"Yes","No")</f>
        <v>No</v>
      </c>
      <c r="AF45" s="178" t="str">
        <f t="shared" si="12"/>
        <v>No</v>
      </c>
      <c r="AG45" t="str">
        <f>IF(OR(P2P!K45="Q1 2026",P2P!K45="Q2 2026"),"Yes","No")</f>
        <v>No</v>
      </c>
      <c r="AH45" s="178" t="str">
        <f t="shared" si="13"/>
        <v>No</v>
      </c>
      <c r="AI45" t="str">
        <f>IF(OR(P2P!K45="Q3 2026",P2P!K45="Q4 2026"),"Yes","No")</f>
        <v>No</v>
      </c>
      <c r="AJ45" s="178" t="str">
        <f t="shared" si="14"/>
        <v>No</v>
      </c>
      <c r="AK45" t="str">
        <f>IF(OR(P2P!K45="Q1 2027",P2P!K45="Q2 2027"),"Yes","No")</f>
        <v>No</v>
      </c>
      <c r="AL45" s="178" t="str">
        <f t="shared" si="15"/>
        <v>No</v>
      </c>
      <c r="AM45" t="str">
        <f>IF(OR(P2P!K45="Q3 2027",P2P!K45="Q4 2027"),"Yes","No")</f>
        <v>No</v>
      </c>
      <c r="AN45" s="178" t="str">
        <f t="shared" si="16"/>
        <v>No</v>
      </c>
      <c r="AO45" t="str">
        <f>IF(OR(P2P!K45="Q1 2028",P2P!K45="Q2 2028"),"Yes","No")</f>
        <v>No</v>
      </c>
      <c r="AP45" s="178" t="str">
        <f t="shared" si="17"/>
        <v>No</v>
      </c>
      <c r="AQ45" t="str">
        <f>IF(OR(P2P!K45="Q3 2028",P2P!K45="Q4 2028"),"Yes","No")</f>
        <v>No</v>
      </c>
      <c r="AR45" s="178" t="str">
        <f t="shared" si="18"/>
        <v>No</v>
      </c>
      <c r="AS45" t="str">
        <f>IF(OR(P2P!K45="Q1 2029",P2P!K45="Q2 2029"),"Yes","No")</f>
        <v>No</v>
      </c>
      <c r="AT45" s="178" t="str">
        <f t="shared" si="19"/>
        <v>No</v>
      </c>
      <c r="AU45" t="str">
        <f>IF(OR(P2P!K45="Q3 2029",P2P!K45="Q4 2029"),"Yes","No")</f>
        <v>No</v>
      </c>
      <c r="AV45" s="178" t="str">
        <f t="shared" si="20"/>
        <v>No</v>
      </c>
      <c r="AW45" t="str">
        <f>IF(OR(P2P!K45="Q1 2030",P2P!K45="Q2 2030"),"Yes","No")</f>
        <v>No</v>
      </c>
      <c r="AX45" s="178" t="str">
        <f t="shared" si="21"/>
        <v>No</v>
      </c>
      <c r="AY45" t="str">
        <f>IF(OR(P2P!K45="Q3 2030",P2P!K45="Q4 2030"),"Yes","No")</f>
        <v>No</v>
      </c>
      <c r="AZ45" s="178" t="str">
        <f t="shared" si="22"/>
        <v>No</v>
      </c>
      <c r="BA45" t="str">
        <f>IF(P2P!K45="","No","Yes")</f>
        <v>No</v>
      </c>
      <c r="BB45" s="178" t="str">
        <f t="shared" si="23"/>
        <v>No</v>
      </c>
      <c r="BC45" s="178" t="str">
        <f t="shared" si="24"/>
        <v>Yes</v>
      </c>
      <c r="BD45" s="174"/>
    </row>
    <row r="46" spans="1:56" s="175" customFormat="1" ht="23.25" x14ac:dyDescent="0.45">
      <c r="A46" s="177">
        <v>42</v>
      </c>
      <c r="B46" s="12" t="s">
        <v>1593</v>
      </c>
      <c r="C46" t="str">
        <f>IF(P2P!E46="Yes","Yes","No")</f>
        <v>No</v>
      </c>
      <c r="D46" t="str">
        <f>IF(AND(C46="No",P2P!F46="Yes"),"Yes","No")</f>
        <v>No</v>
      </c>
      <c r="E46" t="str">
        <f>IF(AND(C46="No",P2P!F46="N/A"),"N/A","No")</f>
        <v>No</v>
      </c>
      <c r="F46">
        <f>IF(OR(P2P!F46="Yes",P2P!F46="N/A"),0,1)</f>
        <v>1</v>
      </c>
      <c r="G46" t="str">
        <f>IF(OR(P2P!K46="Q3 2019",P2P!K46="Q4 2019"),"Yes","No")</f>
        <v>No</v>
      </c>
      <c r="H46" s="178" t="str">
        <f t="shared" si="0"/>
        <v>No</v>
      </c>
      <c r="I46" t="str">
        <f>IF(OR(P2P!K46="Q1 2020",P2P!K46="Q2 2020"),"Yes","No")</f>
        <v>No</v>
      </c>
      <c r="J46" s="178" t="str">
        <f t="shared" si="1"/>
        <v>No</v>
      </c>
      <c r="K46" t="str">
        <f>IF(OR(P2P!K46="Q3 2020",P2P!K46="Q4 2020"),"Yes","No")</f>
        <v>No</v>
      </c>
      <c r="L46" s="178" t="str">
        <f t="shared" si="2"/>
        <v>No</v>
      </c>
      <c r="M46" t="str">
        <f>IF(OR(P2P!K46="Q1 2021",P2P!K46="Q2 2021"),"Yes","No")</f>
        <v>No</v>
      </c>
      <c r="N46" s="178" t="str">
        <f t="shared" si="3"/>
        <v>No</v>
      </c>
      <c r="O46" t="str">
        <f>IF(OR(P2P!K46="Q3 2021",P2P!K46="Q4 2021"),"Yes","No")</f>
        <v>No</v>
      </c>
      <c r="P46" s="178" t="str">
        <f t="shared" si="4"/>
        <v>No</v>
      </c>
      <c r="Q46" t="str">
        <f>IF(OR(P2P!K46="Q1 2022",P2P!K46="Q2 2022"),"Yes","No")</f>
        <v>No</v>
      </c>
      <c r="R46" s="178" t="str">
        <f t="shared" si="5"/>
        <v>No</v>
      </c>
      <c r="S46" t="str">
        <f>IF(OR(P2P!K46="Q3 2022",P2P!K46="Q4 2022"),"Yes","No")</f>
        <v>No</v>
      </c>
      <c r="T46" s="178" t="str">
        <f t="shared" si="6"/>
        <v>No</v>
      </c>
      <c r="U46" t="str">
        <f>IF(OR(P2P!K46="Q1 2023",P2P!K46="Q2 2023"),"Yes","No")</f>
        <v>No</v>
      </c>
      <c r="V46" s="178" t="str">
        <f t="shared" si="7"/>
        <v>No</v>
      </c>
      <c r="W46" t="str">
        <f>IF(OR(P2P!K46="Q3 2023",P2P!K46="Q4 2023"),"Yes","No")</f>
        <v>No</v>
      </c>
      <c r="X46" s="178" t="str">
        <f t="shared" si="8"/>
        <v>No</v>
      </c>
      <c r="Y46" t="str">
        <f>IF(OR(P2P!K46="Q1 2024",P2P!K46="Q2 2024"),"Yes","No")</f>
        <v>No</v>
      </c>
      <c r="Z46" s="178" t="str">
        <f t="shared" si="9"/>
        <v>No</v>
      </c>
      <c r="AA46" t="str">
        <f>IF(OR(P2P!K46="Q3 2024",P2P!K46="Q4 2024"),"Yes","No")</f>
        <v>No</v>
      </c>
      <c r="AB46" s="178" t="str">
        <f t="shared" si="10"/>
        <v>No</v>
      </c>
      <c r="AC46" t="str">
        <f>IF(OR(P2P!K46="Q1 2025",P2P!K46="Q2 2025"),"Yes","No")</f>
        <v>No</v>
      </c>
      <c r="AD46" s="178" t="str">
        <f t="shared" si="11"/>
        <v>No</v>
      </c>
      <c r="AE46" t="str">
        <f>IF(OR(P2P!K46="Q3 2025",P2P!K46="Q4 2025"),"Yes","No")</f>
        <v>No</v>
      </c>
      <c r="AF46" s="178" t="str">
        <f t="shared" si="12"/>
        <v>No</v>
      </c>
      <c r="AG46" t="str">
        <f>IF(OR(P2P!K46="Q1 2026",P2P!K46="Q2 2026"),"Yes","No")</f>
        <v>No</v>
      </c>
      <c r="AH46" s="178" t="str">
        <f t="shared" si="13"/>
        <v>No</v>
      </c>
      <c r="AI46" t="str">
        <f>IF(OR(P2P!K46="Q3 2026",P2P!K46="Q4 2026"),"Yes","No")</f>
        <v>No</v>
      </c>
      <c r="AJ46" s="178" t="str">
        <f t="shared" si="14"/>
        <v>No</v>
      </c>
      <c r="AK46" t="str">
        <f>IF(OR(P2P!K46="Q1 2027",P2P!K46="Q2 2027"),"Yes","No")</f>
        <v>No</v>
      </c>
      <c r="AL46" s="178" t="str">
        <f t="shared" si="15"/>
        <v>No</v>
      </c>
      <c r="AM46" t="str">
        <f>IF(OR(P2P!K46="Q3 2027",P2P!K46="Q4 2027"),"Yes","No")</f>
        <v>No</v>
      </c>
      <c r="AN46" s="178" t="str">
        <f t="shared" si="16"/>
        <v>No</v>
      </c>
      <c r="AO46" t="str">
        <f>IF(OR(P2P!K46="Q1 2028",P2P!K46="Q2 2028"),"Yes","No")</f>
        <v>No</v>
      </c>
      <c r="AP46" s="178" t="str">
        <f t="shared" si="17"/>
        <v>No</v>
      </c>
      <c r="AQ46" t="str">
        <f>IF(OR(P2P!K46="Q3 2028",P2P!K46="Q4 2028"),"Yes","No")</f>
        <v>No</v>
      </c>
      <c r="AR46" s="178" t="str">
        <f t="shared" si="18"/>
        <v>No</v>
      </c>
      <c r="AS46" t="str">
        <f>IF(OR(P2P!K46="Q1 2029",P2P!K46="Q2 2029"),"Yes","No")</f>
        <v>No</v>
      </c>
      <c r="AT46" s="178" t="str">
        <f t="shared" si="19"/>
        <v>No</v>
      </c>
      <c r="AU46" t="str">
        <f>IF(OR(P2P!K46="Q3 2029",P2P!K46="Q4 2029"),"Yes","No")</f>
        <v>No</v>
      </c>
      <c r="AV46" s="178" t="str">
        <f t="shared" si="20"/>
        <v>No</v>
      </c>
      <c r="AW46" t="str">
        <f>IF(OR(P2P!K46="Q1 2030",P2P!K46="Q2 2030"),"Yes","No")</f>
        <v>No</v>
      </c>
      <c r="AX46" s="178" t="str">
        <f t="shared" si="21"/>
        <v>No</v>
      </c>
      <c r="AY46" t="str">
        <f>IF(OR(P2P!K46="Q3 2030",P2P!K46="Q4 2030"),"Yes","No")</f>
        <v>No</v>
      </c>
      <c r="AZ46" s="178" t="str">
        <f t="shared" si="22"/>
        <v>No</v>
      </c>
      <c r="BA46" t="str">
        <f>IF(P2P!K46="","No","Yes")</f>
        <v>No</v>
      </c>
      <c r="BB46" s="178" t="str">
        <f t="shared" si="23"/>
        <v>No</v>
      </c>
      <c r="BC46" s="178" t="str">
        <f t="shared" si="24"/>
        <v>Yes</v>
      </c>
      <c r="BD46" s="174"/>
    </row>
    <row r="47" spans="1:56" s="175" customFormat="1" ht="23.25" x14ac:dyDescent="0.45">
      <c r="A47" s="177">
        <v>43</v>
      </c>
      <c r="B47" s="12" t="s">
        <v>1594</v>
      </c>
      <c r="C47" t="str">
        <f>IF(P2P!E47="Yes","Yes","No")</f>
        <v>No</v>
      </c>
      <c r="D47" t="str">
        <f>IF(AND(C47="No",P2P!F47="Yes"),"Yes","No")</f>
        <v>No</v>
      </c>
      <c r="E47" t="str">
        <f>IF(AND(C47="No",P2P!F47="N/A"),"N/A","No")</f>
        <v>No</v>
      </c>
      <c r="F47">
        <f>IF(OR(P2P!F47="Yes",P2P!F47="N/A"),0,1)</f>
        <v>1</v>
      </c>
      <c r="G47" t="str">
        <f>IF(OR(P2P!K47="Q3 2019",P2P!K47="Q4 2019"),"Yes","No")</f>
        <v>No</v>
      </c>
      <c r="H47" s="178" t="str">
        <f t="shared" si="0"/>
        <v>No</v>
      </c>
      <c r="I47" t="str">
        <f>IF(OR(P2P!K47="Q1 2020",P2P!K47="Q2 2020"),"Yes","No")</f>
        <v>No</v>
      </c>
      <c r="J47" s="178" t="str">
        <f t="shared" si="1"/>
        <v>No</v>
      </c>
      <c r="K47" t="str">
        <f>IF(OR(P2P!K47="Q3 2020",P2P!K47="Q4 2020"),"Yes","No")</f>
        <v>No</v>
      </c>
      <c r="L47" s="178" t="str">
        <f t="shared" si="2"/>
        <v>No</v>
      </c>
      <c r="M47" t="str">
        <f>IF(OR(P2P!K47="Q1 2021",P2P!K47="Q2 2021"),"Yes","No")</f>
        <v>No</v>
      </c>
      <c r="N47" s="178" t="str">
        <f t="shared" si="3"/>
        <v>No</v>
      </c>
      <c r="O47" t="str">
        <f>IF(OR(P2P!K47="Q3 2021",P2P!K47="Q4 2021"),"Yes","No")</f>
        <v>No</v>
      </c>
      <c r="P47" s="178" t="str">
        <f t="shared" si="4"/>
        <v>No</v>
      </c>
      <c r="Q47" t="str">
        <f>IF(OR(P2P!K47="Q1 2022",P2P!K47="Q2 2022"),"Yes","No")</f>
        <v>No</v>
      </c>
      <c r="R47" s="178" t="str">
        <f t="shared" si="5"/>
        <v>No</v>
      </c>
      <c r="S47" t="str">
        <f>IF(OR(P2P!K47="Q3 2022",P2P!K47="Q4 2022"),"Yes","No")</f>
        <v>No</v>
      </c>
      <c r="T47" s="178" t="str">
        <f t="shared" si="6"/>
        <v>No</v>
      </c>
      <c r="U47" t="str">
        <f>IF(OR(P2P!K47="Q1 2023",P2P!K47="Q2 2023"),"Yes","No")</f>
        <v>No</v>
      </c>
      <c r="V47" s="178" t="str">
        <f t="shared" si="7"/>
        <v>No</v>
      </c>
      <c r="W47" t="str">
        <f>IF(OR(P2P!K47="Q3 2023",P2P!K47="Q4 2023"),"Yes","No")</f>
        <v>No</v>
      </c>
      <c r="X47" s="178" t="str">
        <f t="shared" si="8"/>
        <v>No</v>
      </c>
      <c r="Y47" t="str">
        <f>IF(OR(P2P!K47="Q1 2024",P2P!K47="Q2 2024"),"Yes","No")</f>
        <v>No</v>
      </c>
      <c r="Z47" s="178" t="str">
        <f t="shared" si="9"/>
        <v>No</v>
      </c>
      <c r="AA47" t="str">
        <f>IF(OR(P2P!K47="Q3 2024",P2P!K47="Q4 2024"),"Yes","No")</f>
        <v>No</v>
      </c>
      <c r="AB47" s="178" t="str">
        <f t="shared" si="10"/>
        <v>No</v>
      </c>
      <c r="AC47" t="str">
        <f>IF(OR(P2P!K47="Q1 2025",P2P!K47="Q2 2025"),"Yes","No")</f>
        <v>No</v>
      </c>
      <c r="AD47" s="178" t="str">
        <f t="shared" si="11"/>
        <v>No</v>
      </c>
      <c r="AE47" t="str">
        <f>IF(OR(P2P!K47="Q3 2025",P2P!K47="Q4 2025"),"Yes","No")</f>
        <v>No</v>
      </c>
      <c r="AF47" s="178" t="str">
        <f t="shared" si="12"/>
        <v>No</v>
      </c>
      <c r="AG47" t="str">
        <f>IF(OR(P2P!K47="Q1 2026",P2P!K47="Q2 2026"),"Yes","No")</f>
        <v>No</v>
      </c>
      <c r="AH47" s="178" t="str">
        <f t="shared" si="13"/>
        <v>No</v>
      </c>
      <c r="AI47" t="str">
        <f>IF(OR(P2P!K47="Q3 2026",P2P!K47="Q4 2026"),"Yes","No")</f>
        <v>No</v>
      </c>
      <c r="AJ47" s="178" t="str">
        <f t="shared" si="14"/>
        <v>No</v>
      </c>
      <c r="AK47" t="str">
        <f>IF(OR(P2P!K47="Q1 2027",P2P!K47="Q2 2027"),"Yes","No")</f>
        <v>No</v>
      </c>
      <c r="AL47" s="178" t="str">
        <f t="shared" si="15"/>
        <v>No</v>
      </c>
      <c r="AM47" t="str">
        <f>IF(OR(P2P!K47="Q3 2027",P2P!K47="Q4 2027"),"Yes","No")</f>
        <v>No</v>
      </c>
      <c r="AN47" s="178" t="str">
        <f t="shared" si="16"/>
        <v>No</v>
      </c>
      <c r="AO47" t="str">
        <f>IF(OR(P2P!K47="Q1 2028",P2P!K47="Q2 2028"),"Yes","No")</f>
        <v>No</v>
      </c>
      <c r="AP47" s="178" t="str">
        <f t="shared" si="17"/>
        <v>No</v>
      </c>
      <c r="AQ47" t="str">
        <f>IF(OR(P2P!K47="Q3 2028",P2P!K47="Q4 2028"),"Yes","No")</f>
        <v>No</v>
      </c>
      <c r="AR47" s="178" t="str">
        <f t="shared" si="18"/>
        <v>No</v>
      </c>
      <c r="AS47" t="str">
        <f>IF(OR(P2P!K47="Q1 2029",P2P!K47="Q2 2029"),"Yes","No")</f>
        <v>No</v>
      </c>
      <c r="AT47" s="178" t="str">
        <f t="shared" si="19"/>
        <v>No</v>
      </c>
      <c r="AU47" t="str">
        <f>IF(OR(P2P!K47="Q3 2029",P2P!K47="Q4 2029"),"Yes","No")</f>
        <v>No</v>
      </c>
      <c r="AV47" s="178" t="str">
        <f t="shared" si="20"/>
        <v>No</v>
      </c>
      <c r="AW47" t="str">
        <f>IF(OR(P2P!K47="Q1 2030",P2P!K47="Q2 2030"),"Yes","No")</f>
        <v>No</v>
      </c>
      <c r="AX47" s="178" t="str">
        <f t="shared" si="21"/>
        <v>No</v>
      </c>
      <c r="AY47" t="str">
        <f>IF(OR(P2P!K47="Q3 2030",P2P!K47="Q4 2030"),"Yes","No")</f>
        <v>No</v>
      </c>
      <c r="AZ47" s="178" t="str">
        <f t="shared" si="22"/>
        <v>No</v>
      </c>
      <c r="BA47" t="str">
        <f>IF(P2P!K47="","No","Yes")</f>
        <v>No</v>
      </c>
      <c r="BB47" s="178" t="str">
        <f t="shared" si="23"/>
        <v>No</v>
      </c>
      <c r="BC47" s="178" t="str">
        <f t="shared" si="24"/>
        <v>Yes</v>
      </c>
      <c r="BD47" s="174"/>
    </row>
    <row r="48" spans="1:56" s="175" customFormat="1" x14ac:dyDescent="0.45">
      <c r="A48" s="177">
        <v>44</v>
      </c>
      <c r="B48" s="12" t="s">
        <v>1595</v>
      </c>
      <c r="C48" t="str">
        <f>IF(P2P!E48="Yes","Yes","No")</f>
        <v>No</v>
      </c>
      <c r="D48" t="str">
        <f>IF(AND(C48="No",P2P!F48="Yes"),"Yes","No")</f>
        <v>No</v>
      </c>
      <c r="E48" t="str">
        <f>IF(AND(C48="No",P2P!F48="N/A"),"N/A","No")</f>
        <v>No</v>
      </c>
      <c r="F48">
        <f>IF(OR(P2P!F48="Yes",P2P!F48="N/A"),0,1)</f>
        <v>1</v>
      </c>
      <c r="G48" t="str">
        <f>IF(OR(P2P!K48="Q3 2019",P2P!K48="Q4 2019"),"Yes","No")</f>
        <v>No</v>
      </c>
      <c r="H48" s="178" t="str">
        <f t="shared" si="0"/>
        <v>No</v>
      </c>
      <c r="I48" t="str">
        <f>IF(OR(P2P!K48="Q1 2020",P2P!K48="Q2 2020"),"Yes","No")</f>
        <v>No</v>
      </c>
      <c r="J48" s="178" t="str">
        <f t="shared" si="1"/>
        <v>No</v>
      </c>
      <c r="K48" t="str">
        <f>IF(OR(P2P!K48="Q3 2020",P2P!K48="Q4 2020"),"Yes","No")</f>
        <v>No</v>
      </c>
      <c r="L48" s="178" t="str">
        <f t="shared" si="2"/>
        <v>No</v>
      </c>
      <c r="M48" t="str">
        <f>IF(OR(P2P!K48="Q1 2021",P2P!K48="Q2 2021"),"Yes","No")</f>
        <v>No</v>
      </c>
      <c r="N48" s="178" t="str">
        <f t="shared" si="3"/>
        <v>No</v>
      </c>
      <c r="O48" t="str">
        <f>IF(OR(P2P!K48="Q3 2021",P2P!K48="Q4 2021"),"Yes","No")</f>
        <v>No</v>
      </c>
      <c r="P48" s="178" t="str">
        <f t="shared" si="4"/>
        <v>No</v>
      </c>
      <c r="Q48" t="str">
        <f>IF(OR(P2P!K48="Q1 2022",P2P!K48="Q2 2022"),"Yes","No")</f>
        <v>No</v>
      </c>
      <c r="R48" s="178" t="str">
        <f t="shared" si="5"/>
        <v>No</v>
      </c>
      <c r="S48" t="str">
        <f>IF(OR(P2P!K48="Q3 2022",P2P!K48="Q4 2022"),"Yes","No")</f>
        <v>No</v>
      </c>
      <c r="T48" s="178" t="str">
        <f t="shared" si="6"/>
        <v>No</v>
      </c>
      <c r="U48" t="str">
        <f>IF(OR(P2P!K48="Q1 2023",P2P!K48="Q2 2023"),"Yes","No")</f>
        <v>No</v>
      </c>
      <c r="V48" s="178" t="str">
        <f t="shared" si="7"/>
        <v>No</v>
      </c>
      <c r="W48" t="str">
        <f>IF(OR(P2P!K48="Q3 2023",P2P!K48="Q4 2023"),"Yes","No")</f>
        <v>No</v>
      </c>
      <c r="X48" s="178" t="str">
        <f t="shared" si="8"/>
        <v>No</v>
      </c>
      <c r="Y48" t="str">
        <f>IF(OR(P2P!K48="Q1 2024",P2P!K48="Q2 2024"),"Yes","No")</f>
        <v>No</v>
      </c>
      <c r="Z48" s="178" t="str">
        <f t="shared" si="9"/>
        <v>No</v>
      </c>
      <c r="AA48" t="str">
        <f>IF(OR(P2P!K48="Q3 2024",P2P!K48="Q4 2024"),"Yes","No")</f>
        <v>No</v>
      </c>
      <c r="AB48" s="178" t="str">
        <f t="shared" si="10"/>
        <v>No</v>
      </c>
      <c r="AC48" t="str">
        <f>IF(OR(P2P!K48="Q1 2025",P2P!K48="Q2 2025"),"Yes","No")</f>
        <v>No</v>
      </c>
      <c r="AD48" s="178" t="str">
        <f t="shared" si="11"/>
        <v>No</v>
      </c>
      <c r="AE48" t="str">
        <f>IF(OR(P2P!K48="Q3 2025",P2P!K48="Q4 2025"),"Yes","No")</f>
        <v>No</v>
      </c>
      <c r="AF48" s="178" t="str">
        <f t="shared" si="12"/>
        <v>No</v>
      </c>
      <c r="AG48" t="str">
        <f>IF(OR(P2P!K48="Q1 2026",P2P!K48="Q2 2026"),"Yes","No")</f>
        <v>No</v>
      </c>
      <c r="AH48" s="178" t="str">
        <f t="shared" si="13"/>
        <v>No</v>
      </c>
      <c r="AI48" t="str">
        <f>IF(OR(P2P!K48="Q3 2026",P2P!K48="Q4 2026"),"Yes","No")</f>
        <v>No</v>
      </c>
      <c r="AJ48" s="178" t="str">
        <f t="shared" si="14"/>
        <v>No</v>
      </c>
      <c r="AK48" t="str">
        <f>IF(OR(P2P!K48="Q1 2027",P2P!K48="Q2 2027"),"Yes","No")</f>
        <v>No</v>
      </c>
      <c r="AL48" s="178" t="str">
        <f t="shared" si="15"/>
        <v>No</v>
      </c>
      <c r="AM48" t="str">
        <f>IF(OR(P2P!K48="Q3 2027",P2P!K48="Q4 2027"),"Yes","No")</f>
        <v>No</v>
      </c>
      <c r="AN48" s="178" t="str">
        <f t="shared" si="16"/>
        <v>No</v>
      </c>
      <c r="AO48" t="str">
        <f>IF(OR(P2P!K48="Q1 2028",P2P!K48="Q2 2028"),"Yes","No")</f>
        <v>No</v>
      </c>
      <c r="AP48" s="178" t="str">
        <f t="shared" si="17"/>
        <v>No</v>
      </c>
      <c r="AQ48" t="str">
        <f>IF(OR(P2P!K48="Q3 2028",P2P!K48="Q4 2028"),"Yes","No")</f>
        <v>No</v>
      </c>
      <c r="AR48" s="178" t="str">
        <f t="shared" si="18"/>
        <v>No</v>
      </c>
      <c r="AS48" t="str">
        <f>IF(OR(P2P!K48="Q1 2029",P2P!K48="Q2 2029"),"Yes","No")</f>
        <v>No</v>
      </c>
      <c r="AT48" s="178" t="str">
        <f t="shared" si="19"/>
        <v>No</v>
      </c>
      <c r="AU48" t="str">
        <f>IF(OR(P2P!K48="Q3 2029",P2P!K48="Q4 2029"),"Yes","No")</f>
        <v>No</v>
      </c>
      <c r="AV48" s="178" t="str">
        <f t="shared" si="20"/>
        <v>No</v>
      </c>
      <c r="AW48" t="str">
        <f>IF(OR(P2P!K48="Q1 2030",P2P!K48="Q2 2030"),"Yes","No")</f>
        <v>No</v>
      </c>
      <c r="AX48" s="178" t="str">
        <f t="shared" si="21"/>
        <v>No</v>
      </c>
      <c r="AY48" t="str">
        <f>IF(OR(P2P!K48="Q3 2030",P2P!K48="Q4 2030"),"Yes","No")</f>
        <v>No</v>
      </c>
      <c r="AZ48" s="178" t="str">
        <f t="shared" si="22"/>
        <v>No</v>
      </c>
      <c r="BA48" t="str">
        <f>IF(P2P!K48="","No","Yes")</f>
        <v>No</v>
      </c>
      <c r="BB48" s="178" t="str">
        <f t="shared" si="23"/>
        <v>No</v>
      </c>
      <c r="BC48" s="178" t="str">
        <f t="shared" si="24"/>
        <v>Yes</v>
      </c>
      <c r="BD48" s="174"/>
    </row>
    <row r="49" spans="1:56" s="175" customFormat="1" ht="23.25" x14ac:dyDescent="0.45">
      <c r="A49" s="177">
        <v>45</v>
      </c>
      <c r="B49" s="12" t="s">
        <v>1597</v>
      </c>
      <c r="C49" t="str">
        <f>IF(P2P!E49="Yes","Yes","No")</f>
        <v>No</v>
      </c>
      <c r="D49" t="str">
        <f>IF(AND(C49="No",P2P!F49="Yes"),"Yes","No")</f>
        <v>No</v>
      </c>
      <c r="E49" t="str">
        <f>IF(AND(C49="No",P2P!F49="N/A"),"N/A","No")</f>
        <v>No</v>
      </c>
      <c r="F49">
        <f>IF(OR(P2P!F49="Yes",P2P!F49="N/A"),0,1)</f>
        <v>1</v>
      </c>
      <c r="G49" t="str">
        <f>IF(OR(P2P!K49="Q3 2019",P2P!K49="Q4 2019"),"Yes","No")</f>
        <v>No</v>
      </c>
      <c r="H49" s="178" t="str">
        <f t="shared" si="0"/>
        <v>No</v>
      </c>
      <c r="I49" t="str">
        <f>IF(OR(P2P!K49="Q1 2020",P2P!K49="Q2 2020"),"Yes","No")</f>
        <v>No</v>
      </c>
      <c r="J49" s="178" t="str">
        <f t="shared" si="1"/>
        <v>No</v>
      </c>
      <c r="K49" t="str">
        <f>IF(OR(P2P!K49="Q3 2020",P2P!K49="Q4 2020"),"Yes","No")</f>
        <v>No</v>
      </c>
      <c r="L49" s="178" t="str">
        <f t="shared" si="2"/>
        <v>No</v>
      </c>
      <c r="M49" t="str">
        <f>IF(OR(P2P!K49="Q1 2021",P2P!K49="Q2 2021"),"Yes","No")</f>
        <v>No</v>
      </c>
      <c r="N49" s="178" t="str">
        <f t="shared" si="3"/>
        <v>No</v>
      </c>
      <c r="O49" t="str">
        <f>IF(OR(P2P!K49="Q3 2021",P2P!K49="Q4 2021"),"Yes","No")</f>
        <v>No</v>
      </c>
      <c r="P49" s="178" t="str">
        <f t="shared" si="4"/>
        <v>No</v>
      </c>
      <c r="Q49" t="str">
        <f>IF(OR(P2P!K49="Q1 2022",P2P!K49="Q2 2022"),"Yes","No")</f>
        <v>No</v>
      </c>
      <c r="R49" s="178" t="str">
        <f t="shared" si="5"/>
        <v>No</v>
      </c>
      <c r="S49" t="str">
        <f>IF(OR(P2P!K49="Q3 2022",P2P!K49="Q4 2022"),"Yes","No")</f>
        <v>No</v>
      </c>
      <c r="T49" s="178" t="str">
        <f t="shared" si="6"/>
        <v>No</v>
      </c>
      <c r="U49" t="str">
        <f>IF(OR(P2P!K49="Q1 2023",P2P!K49="Q2 2023"),"Yes","No")</f>
        <v>No</v>
      </c>
      <c r="V49" s="178" t="str">
        <f t="shared" si="7"/>
        <v>No</v>
      </c>
      <c r="W49" t="str">
        <f>IF(OR(P2P!K49="Q3 2023",P2P!K49="Q4 2023"),"Yes","No")</f>
        <v>No</v>
      </c>
      <c r="X49" s="178" t="str">
        <f t="shared" si="8"/>
        <v>No</v>
      </c>
      <c r="Y49" t="str">
        <f>IF(OR(P2P!K49="Q1 2024",P2P!K49="Q2 2024"),"Yes","No")</f>
        <v>No</v>
      </c>
      <c r="Z49" s="178" t="str">
        <f t="shared" si="9"/>
        <v>No</v>
      </c>
      <c r="AA49" t="str">
        <f>IF(OR(P2P!K49="Q3 2024",P2P!K49="Q4 2024"),"Yes","No")</f>
        <v>No</v>
      </c>
      <c r="AB49" s="178" t="str">
        <f t="shared" si="10"/>
        <v>No</v>
      </c>
      <c r="AC49" t="str">
        <f>IF(OR(P2P!K49="Q1 2025",P2P!K49="Q2 2025"),"Yes","No")</f>
        <v>No</v>
      </c>
      <c r="AD49" s="178" t="str">
        <f t="shared" si="11"/>
        <v>No</v>
      </c>
      <c r="AE49" t="str">
        <f>IF(OR(P2P!K49="Q3 2025",P2P!K49="Q4 2025"),"Yes","No")</f>
        <v>No</v>
      </c>
      <c r="AF49" s="178" t="str">
        <f t="shared" si="12"/>
        <v>No</v>
      </c>
      <c r="AG49" t="str">
        <f>IF(OR(P2P!K49="Q1 2026",P2P!K49="Q2 2026"),"Yes","No")</f>
        <v>No</v>
      </c>
      <c r="AH49" s="178" t="str">
        <f t="shared" si="13"/>
        <v>No</v>
      </c>
      <c r="AI49" t="str">
        <f>IF(OR(P2P!K49="Q3 2026",P2P!K49="Q4 2026"),"Yes","No")</f>
        <v>No</v>
      </c>
      <c r="AJ49" s="178" t="str">
        <f t="shared" si="14"/>
        <v>No</v>
      </c>
      <c r="AK49" t="str">
        <f>IF(OR(P2P!K49="Q1 2027",P2P!K49="Q2 2027"),"Yes","No")</f>
        <v>No</v>
      </c>
      <c r="AL49" s="178" t="str">
        <f t="shared" si="15"/>
        <v>No</v>
      </c>
      <c r="AM49" t="str">
        <f>IF(OR(P2P!K49="Q3 2027",P2P!K49="Q4 2027"),"Yes","No")</f>
        <v>No</v>
      </c>
      <c r="AN49" s="178" t="str">
        <f t="shared" si="16"/>
        <v>No</v>
      </c>
      <c r="AO49" t="str">
        <f>IF(OR(P2P!K49="Q1 2028",P2P!K49="Q2 2028"),"Yes","No")</f>
        <v>No</v>
      </c>
      <c r="AP49" s="178" t="str">
        <f t="shared" si="17"/>
        <v>No</v>
      </c>
      <c r="AQ49" t="str">
        <f>IF(OR(P2P!K49="Q3 2028",P2P!K49="Q4 2028"),"Yes","No")</f>
        <v>No</v>
      </c>
      <c r="AR49" s="178" t="str">
        <f t="shared" si="18"/>
        <v>No</v>
      </c>
      <c r="AS49" t="str">
        <f>IF(OR(P2P!K49="Q1 2029",P2P!K49="Q2 2029"),"Yes","No")</f>
        <v>No</v>
      </c>
      <c r="AT49" s="178" t="str">
        <f t="shared" si="19"/>
        <v>No</v>
      </c>
      <c r="AU49" t="str">
        <f>IF(OR(P2P!K49="Q3 2029",P2P!K49="Q4 2029"),"Yes","No")</f>
        <v>No</v>
      </c>
      <c r="AV49" s="178" t="str">
        <f t="shared" si="20"/>
        <v>No</v>
      </c>
      <c r="AW49" t="str">
        <f>IF(OR(P2P!K49="Q1 2030",P2P!K49="Q2 2030"),"Yes","No")</f>
        <v>No</v>
      </c>
      <c r="AX49" s="178" t="str">
        <f t="shared" si="21"/>
        <v>No</v>
      </c>
      <c r="AY49" t="str">
        <f>IF(OR(P2P!K49="Q3 2030",P2P!K49="Q4 2030"),"Yes","No")</f>
        <v>No</v>
      </c>
      <c r="AZ49" s="178" t="str">
        <f t="shared" si="22"/>
        <v>No</v>
      </c>
      <c r="BA49" t="str">
        <f>IF(P2P!K49="","No","Yes")</f>
        <v>No</v>
      </c>
      <c r="BB49" s="178" t="str">
        <f t="shared" si="23"/>
        <v>No</v>
      </c>
      <c r="BC49" s="178" t="str">
        <f t="shared" si="24"/>
        <v>Yes</v>
      </c>
      <c r="BD49" s="174"/>
    </row>
    <row r="50" spans="1:56" s="175" customFormat="1" ht="23.25" x14ac:dyDescent="0.45">
      <c r="A50" s="177">
        <v>46</v>
      </c>
      <c r="B50" s="12" t="s">
        <v>1598</v>
      </c>
      <c r="C50" t="str">
        <f>IF(P2P!E50="Yes","Yes","No")</f>
        <v>No</v>
      </c>
      <c r="D50" t="str">
        <f>IF(AND(C50="No",P2P!F50="Yes"),"Yes","No")</f>
        <v>No</v>
      </c>
      <c r="E50" t="str">
        <f>IF(AND(C50="No",P2P!F50="N/A"),"N/A","No")</f>
        <v>No</v>
      </c>
      <c r="F50">
        <f>IF(OR(P2P!F50="Yes",P2P!F50="N/A"),0,1)</f>
        <v>1</v>
      </c>
      <c r="G50" t="str">
        <f>IF(OR(P2P!K50="Q3 2019",P2P!K50="Q4 2019"),"Yes","No")</f>
        <v>No</v>
      </c>
      <c r="H50" s="178" t="str">
        <f t="shared" si="0"/>
        <v>No</v>
      </c>
      <c r="I50" t="str">
        <f>IF(OR(P2P!K50="Q1 2020",P2P!K50="Q2 2020"),"Yes","No")</f>
        <v>No</v>
      </c>
      <c r="J50" s="178" t="str">
        <f t="shared" si="1"/>
        <v>No</v>
      </c>
      <c r="K50" t="str">
        <f>IF(OR(P2P!K50="Q3 2020",P2P!K50="Q4 2020"),"Yes","No")</f>
        <v>No</v>
      </c>
      <c r="L50" s="178" t="str">
        <f t="shared" si="2"/>
        <v>No</v>
      </c>
      <c r="M50" t="str">
        <f>IF(OR(P2P!K50="Q1 2021",P2P!K50="Q2 2021"),"Yes","No")</f>
        <v>No</v>
      </c>
      <c r="N50" s="178" t="str">
        <f t="shared" si="3"/>
        <v>No</v>
      </c>
      <c r="O50" t="str">
        <f>IF(OR(P2P!K50="Q3 2021",P2P!K50="Q4 2021"),"Yes","No")</f>
        <v>No</v>
      </c>
      <c r="P50" s="178" t="str">
        <f t="shared" si="4"/>
        <v>No</v>
      </c>
      <c r="Q50" t="str">
        <f>IF(OR(P2P!K50="Q1 2022",P2P!K50="Q2 2022"),"Yes","No")</f>
        <v>No</v>
      </c>
      <c r="R50" s="178" t="str">
        <f t="shared" si="5"/>
        <v>No</v>
      </c>
      <c r="S50" t="str">
        <f>IF(OR(P2P!K50="Q3 2022",P2P!K50="Q4 2022"),"Yes","No")</f>
        <v>No</v>
      </c>
      <c r="T50" s="178" t="str">
        <f t="shared" si="6"/>
        <v>No</v>
      </c>
      <c r="U50" t="str">
        <f>IF(OR(P2P!K50="Q1 2023",P2P!K50="Q2 2023"),"Yes","No")</f>
        <v>No</v>
      </c>
      <c r="V50" s="178" t="str">
        <f t="shared" si="7"/>
        <v>No</v>
      </c>
      <c r="W50" t="str">
        <f>IF(OR(P2P!K50="Q3 2023",P2P!K50="Q4 2023"),"Yes","No")</f>
        <v>No</v>
      </c>
      <c r="X50" s="178" t="str">
        <f t="shared" si="8"/>
        <v>No</v>
      </c>
      <c r="Y50" t="str">
        <f>IF(OR(P2P!K50="Q1 2024",P2P!K50="Q2 2024"),"Yes","No")</f>
        <v>No</v>
      </c>
      <c r="Z50" s="178" t="str">
        <f t="shared" si="9"/>
        <v>No</v>
      </c>
      <c r="AA50" t="str">
        <f>IF(OR(P2P!K50="Q3 2024",P2P!K50="Q4 2024"),"Yes","No")</f>
        <v>No</v>
      </c>
      <c r="AB50" s="178" t="str">
        <f t="shared" si="10"/>
        <v>No</v>
      </c>
      <c r="AC50" t="str">
        <f>IF(OR(P2P!K50="Q1 2025",P2P!K50="Q2 2025"),"Yes","No")</f>
        <v>No</v>
      </c>
      <c r="AD50" s="178" t="str">
        <f t="shared" si="11"/>
        <v>No</v>
      </c>
      <c r="AE50" t="str">
        <f>IF(OR(P2P!K50="Q3 2025",P2P!K50="Q4 2025"),"Yes","No")</f>
        <v>No</v>
      </c>
      <c r="AF50" s="178" t="str">
        <f t="shared" si="12"/>
        <v>No</v>
      </c>
      <c r="AG50" t="str">
        <f>IF(OR(P2P!K50="Q1 2026",P2P!K50="Q2 2026"),"Yes","No")</f>
        <v>No</v>
      </c>
      <c r="AH50" s="178" t="str">
        <f t="shared" si="13"/>
        <v>No</v>
      </c>
      <c r="AI50" t="str">
        <f>IF(OR(P2P!K50="Q3 2026",P2P!K50="Q4 2026"),"Yes","No")</f>
        <v>No</v>
      </c>
      <c r="AJ50" s="178" t="str">
        <f t="shared" si="14"/>
        <v>No</v>
      </c>
      <c r="AK50" t="str">
        <f>IF(OR(P2P!K50="Q1 2027",P2P!K50="Q2 2027"),"Yes","No")</f>
        <v>No</v>
      </c>
      <c r="AL50" s="178" t="str">
        <f t="shared" si="15"/>
        <v>No</v>
      </c>
      <c r="AM50" t="str">
        <f>IF(OR(P2P!K50="Q3 2027",P2P!K50="Q4 2027"),"Yes","No")</f>
        <v>No</v>
      </c>
      <c r="AN50" s="178" t="str">
        <f t="shared" si="16"/>
        <v>No</v>
      </c>
      <c r="AO50" t="str">
        <f>IF(OR(P2P!K50="Q1 2028",P2P!K50="Q2 2028"),"Yes","No")</f>
        <v>No</v>
      </c>
      <c r="AP50" s="178" t="str">
        <f t="shared" si="17"/>
        <v>No</v>
      </c>
      <c r="AQ50" t="str">
        <f>IF(OR(P2P!K50="Q3 2028",P2P!K50="Q4 2028"),"Yes","No")</f>
        <v>No</v>
      </c>
      <c r="AR50" s="178" t="str">
        <f t="shared" si="18"/>
        <v>No</v>
      </c>
      <c r="AS50" t="str">
        <f>IF(OR(P2P!K50="Q1 2029",P2P!K50="Q2 2029"),"Yes","No")</f>
        <v>No</v>
      </c>
      <c r="AT50" s="178" t="str">
        <f t="shared" si="19"/>
        <v>No</v>
      </c>
      <c r="AU50" t="str">
        <f>IF(OR(P2P!K50="Q3 2029",P2P!K50="Q4 2029"),"Yes","No")</f>
        <v>No</v>
      </c>
      <c r="AV50" s="178" t="str">
        <f t="shared" si="20"/>
        <v>No</v>
      </c>
      <c r="AW50" t="str">
        <f>IF(OR(P2P!K50="Q1 2030",P2P!K50="Q2 2030"),"Yes","No")</f>
        <v>No</v>
      </c>
      <c r="AX50" s="178" t="str">
        <f t="shared" si="21"/>
        <v>No</v>
      </c>
      <c r="AY50" t="str">
        <f>IF(OR(P2P!K50="Q3 2030",P2P!K50="Q4 2030"),"Yes","No")</f>
        <v>No</v>
      </c>
      <c r="AZ50" s="178" t="str">
        <f t="shared" si="22"/>
        <v>No</v>
      </c>
      <c r="BA50" t="str">
        <f>IF(P2P!K50="","No","Yes")</f>
        <v>No</v>
      </c>
      <c r="BB50" s="178" t="str">
        <f t="shared" si="23"/>
        <v>No</v>
      </c>
      <c r="BC50" s="178" t="str">
        <f t="shared" si="24"/>
        <v>Yes</v>
      </c>
      <c r="BD50" s="174"/>
    </row>
    <row r="51" spans="1:56" s="175" customFormat="1" ht="23.25" x14ac:dyDescent="0.45">
      <c r="A51" s="177">
        <v>47</v>
      </c>
      <c r="B51" s="11" t="s">
        <v>1600</v>
      </c>
      <c r="C51" t="str">
        <f>IF(P2P!E51="Yes","Yes","No")</f>
        <v>No</v>
      </c>
      <c r="D51" t="str">
        <f>IF(AND(C51="No",P2P!F51="Yes"),"Yes","No")</f>
        <v>No</v>
      </c>
      <c r="E51" t="str">
        <f>IF(AND(C51="No",P2P!F51="N/A"),"N/A","No")</f>
        <v>No</v>
      </c>
      <c r="F51">
        <f>IF(OR(P2P!F51="Yes",P2P!F51="N/A"),0,1)</f>
        <v>1</v>
      </c>
      <c r="G51" t="str">
        <f>IF(OR(P2P!K51="Q3 2019",P2P!K51="Q4 2019"),"Yes","No")</f>
        <v>No</v>
      </c>
      <c r="H51" s="178" t="str">
        <f t="shared" si="0"/>
        <v>No</v>
      </c>
      <c r="I51" t="str">
        <f>IF(OR(P2P!K51="Q1 2020",P2P!K51="Q2 2020"),"Yes","No")</f>
        <v>No</v>
      </c>
      <c r="J51" s="178" t="str">
        <f t="shared" si="1"/>
        <v>No</v>
      </c>
      <c r="K51" t="str">
        <f>IF(OR(P2P!K51="Q3 2020",P2P!K51="Q4 2020"),"Yes","No")</f>
        <v>No</v>
      </c>
      <c r="L51" s="178" t="str">
        <f t="shared" si="2"/>
        <v>No</v>
      </c>
      <c r="M51" t="str">
        <f>IF(OR(P2P!K51="Q1 2021",P2P!K51="Q2 2021"),"Yes","No")</f>
        <v>No</v>
      </c>
      <c r="N51" s="178" t="str">
        <f t="shared" si="3"/>
        <v>No</v>
      </c>
      <c r="O51" t="str">
        <f>IF(OR(P2P!K51="Q3 2021",P2P!K51="Q4 2021"),"Yes","No")</f>
        <v>No</v>
      </c>
      <c r="P51" s="178" t="str">
        <f t="shared" si="4"/>
        <v>No</v>
      </c>
      <c r="Q51" t="str">
        <f>IF(OR(P2P!K51="Q1 2022",P2P!K51="Q2 2022"),"Yes","No")</f>
        <v>No</v>
      </c>
      <c r="R51" s="178" t="str">
        <f t="shared" si="5"/>
        <v>No</v>
      </c>
      <c r="S51" t="str">
        <f>IF(OR(P2P!K51="Q3 2022",P2P!K51="Q4 2022"),"Yes","No")</f>
        <v>No</v>
      </c>
      <c r="T51" s="178" t="str">
        <f t="shared" si="6"/>
        <v>No</v>
      </c>
      <c r="U51" t="str">
        <f>IF(OR(P2P!K51="Q1 2023",P2P!K51="Q2 2023"),"Yes","No")</f>
        <v>No</v>
      </c>
      <c r="V51" s="178" t="str">
        <f t="shared" si="7"/>
        <v>No</v>
      </c>
      <c r="W51" t="str">
        <f>IF(OR(P2P!K51="Q3 2023",P2P!K51="Q4 2023"),"Yes","No")</f>
        <v>No</v>
      </c>
      <c r="X51" s="178" t="str">
        <f t="shared" si="8"/>
        <v>No</v>
      </c>
      <c r="Y51" t="str">
        <f>IF(OR(P2P!K51="Q1 2024",P2P!K51="Q2 2024"),"Yes","No")</f>
        <v>No</v>
      </c>
      <c r="Z51" s="178" t="str">
        <f t="shared" si="9"/>
        <v>No</v>
      </c>
      <c r="AA51" t="str">
        <f>IF(OR(P2P!K51="Q3 2024",P2P!K51="Q4 2024"),"Yes","No")</f>
        <v>No</v>
      </c>
      <c r="AB51" s="178" t="str">
        <f t="shared" si="10"/>
        <v>No</v>
      </c>
      <c r="AC51" t="str">
        <f>IF(OR(P2P!K51="Q1 2025",P2P!K51="Q2 2025"),"Yes","No")</f>
        <v>No</v>
      </c>
      <c r="AD51" s="178" t="str">
        <f t="shared" si="11"/>
        <v>No</v>
      </c>
      <c r="AE51" t="str">
        <f>IF(OR(P2P!K51="Q3 2025",P2P!K51="Q4 2025"),"Yes","No")</f>
        <v>No</v>
      </c>
      <c r="AF51" s="178" t="str">
        <f t="shared" si="12"/>
        <v>No</v>
      </c>
      <c r="AG51" t="str">
        <f>IF(OR(P2P!K51="Q1 2026",P2P!K51="Q2 2026"),"Yes","No")</f>
        <v>No</v>
      </c>
      <c r="AH51" s="178" t="str">
        <f t="shared" si="13"/>
        <v>No</v>
      </c>
      <c r="AI51" t="str">
        <f>IF(OR(P2P!K51="Q3 2026",P2P!K51="Q4 2026"),"Yes","No")</f>
        <v>No</v>
      </c>
      <c r="AJ51" s="178" t="str">
        <f t="shared" si="14"/>
        <v>No</v>
      </c>
      <c r="AK51" t="str">
        <f>IF(OR(P2P!K51="Q1 2027",P2P!K51="Q2 2027"),"Yes","No")</f>
        <v>No</v>
      </c>
      <c r="AL51" s="178" t="str">
        <f t="shared" si="15"/>
        <v>No</v>
      </c>
      <c r="AM51" t="str">
        <f>IF(OR(P2P!K51="Q3 2027",P2P!K51="Q4 2027"),"Yes","No")</f>
        <v>No</v>
      </c>
      <c r="AN51" s="178" t="str">
        <f t="shared" si="16"/>
        <v>No</v>
      </c>
      <c r="AO51" t="str">
        <f>IF(OR(P2P!K51="Q1 2028",P2P!K51="Q2 2028"),"Yes","No")</f>
        <v>No</v>
      </c>
      <c r="AP51" s="178" t="str">
        <f t="shared" si="17"/>
        <v>No</v>
      </c>
      <c r="AQ51" t="str">
        <f>IF(OR(P2P!K51="Q3 2028",P2P!K51="Q4 2028"),"Yes","No")</f>
        <v>No</v>
      </c>
      <c r="AR51" s="178" t="str">
        <f t="shared" si="18"/>
        <v>No</v>
      </c>
      <c r="AS51" t="str">
        <f>IF(OR(P2P!K51="Q1 2029",P2P!K51="Q2 2029"),"Yes","No")</f>
        <v>No</v>
      </c>
      <c r="AT51" s="178" t="str">
        <f t="shared" si="19"/>
        <v>No</v>
      </c>
      <c r="AU51" t="str">
        <f>IF(OR(P2P!K51="Q3 2029",P2P!K51="Q4 2029"),"Yes","No")</f>
        <v>No</v>
      </c>
      <c r="AV51" s="178" t="str">
        <f t="shared" si="20"/>
        <v>No</v>
      </c>
      <c r="AW51" t="str">
        <f>IF(OR(P2P!K51="Q1 2030",P2P!K51="Q2 2030"),"Yes","No")</f>
        <v>No</v>
      </c>
      <c r="AX51" s="178" t="str">
        <f t="shared" si="21"/>
        <v>No</v>
      </c>
      <c r="AY51" t="str">
        <f>IF(OR(P2P!K51="Q3 2030",P2P!K51="Q4 2030"),"Yes","No")</f>
        <v>No</v>
      </c>
      <c r="AZ51" s="178" t="str">
        <f t="shared" si="22"/>
        <v>No</v>
      </c>
      <c r="BA51" t="str">
        <f>IF(P2P!K51="","No","Yes")</f>
        <v>No</v>
      </c>
      <c r="BB51" s="178" t="str">
        <f t="shared" si="23"/>
        <v>No</v>
      </c>
      <c r="BC51" s="178" t="str">
        <f t="shared" si="24"/>
        <v>Yes</v>
      </c>
      <c r="BD51" s="174"/>
    </row>
    <row r="52" spans="1:56" s="175" customFormat="1" ht="23.25" x14ac:dyDescent="0.45">
      <c r="A52" s="177">
        <v>48</v>
      </c>
      <c r="B52" s="12" t="s">
        <v>1601</v>
      </c>
      <c r="C52" t="str">
        <f>IF(P2P!E52="Yes","Yes","No")</f>
        <v>No</v>
      </c>
      <c r="D52" t="str">
        <f>IF(AND(C52="No",P2P!F52="Yes"),"Yes","No")</f>
        <v>No</v>
      </c>
      <c r="E52" t="str">
        <f>IF(AND(C52="No",P2P!F52="N/A"),"N/A","No")</f>
        <v>No</v>
      </c>
      <c r="F52">
        <f>IF(OR(P2P!F52="Yes",P2P!F52="N/A"),0,1)</f>
        <v>1</v>
      </c>
      <c r="G52" t="str">
        <f>IF(OR(P2P!K52="Q3 2019",P2P!K52="Q4 2019"),"Yes","No")</f>
        <v>No</v>
      </c>
      <c r="H52" s="178" t="str">
        <f t="shared" si="0"/>
        <v>No</v>
      </c>
      <c r="I52" t="str">
        <f>IF(OR(P2P!K52="Q1 2020",P2P!K52="Q2 2020"),"Yes","No")</f>
        <v>No</v>
      </c>
      <c r="J52" s="178" t="str">
        <f t="shared" si="1"/>
        <v>No</v>
      </c>
      <c r="K52" t="str">
        <f>IF(OR(P2P!K52="Q3 2020",P2P!K52="Q4 2020"),"Yes","No")</f>
        <v>No</v>
      </c>
      <c r="L52" s="178" t="str">
        <f t="shared" si="2"/>
        <v>No</v>
      </c>
      <c r="M52" t="str">
        <f>IF(OR(P2P!K52="Q1 2021",P2P!K52="Q2 2021"),"Yes","No")</f>
        <v>No</v>
      </c>
      <c r="N52" s="178" t="str">
        <f t="shared" si="3"/>
        <v>No</v>
      </c>
      <c r="O52" t="str">
        <f>IF(OR(P2P!K52="Q3 2021",P2P!K52="Q4 2021"),"Yes","No")</f>
        <v>No</v>
      </c>
      <c r="P52" s="178" t="str">
        <f t="shared" si="4"/>
        <v>No</v>
      </c>
      <c r="Q52" t="str">
        <f>IF(OR(P2P!K52="Q1 2022",P2P!K52="Q2 2022"),"Yes","No")</f>
        <v>No</v>
      </c>
      <c r="R52" s="178" t="str">
        <f t="shared" si="5"/>
        <v>No</v>
      </c>
      <c r="S52" t="str">
        <f>IF(OR(P2P!K52="Q3 2022",P2P!K52="Q4 2022"),"Yes","No")</f>
        <v>No</v>
      </c>
      <c r="T52" s="178" t="str">
        <f t="shared" si="6"/>
        <v>No</v>
      </c>
      <c r="U52" t="str">
        <f>IF(OR(P2P!K52="Q1 2023",P2P!K52="Q2 2023"),"Yes","No")</f>
        <v>No</v>
      </c>
      <c r="V52" s="178" t="str">
        <f t="shared" si="7"/>
        <v>No</v>
      </c>
      <c r="W52" t="str">
        <f>IF(OR(P2P!K52="Q3 2023",P2P!K52="Q4 2023"),"Yes","No")</f>
        <v>No</v>
      </c>
      <c r="X52" s="178" t="str">
        <f t="shared" si="8"/>
        <v>No</v>
      </c>
      <c r="Y52" t="str">
        <f>IF(OR(P2P!K52="Q1 2024",P2P!K52="Q2 2024"),"Yes","No")</f>
        <v>No</v>
      </c>
      <c r="Z52" s="178" t="str">
        <f t="shared" si="9"/>
        <v>No</v>
      </c>
      <c r="AA52" t="str">
        <f>IF(OR(P2P!K52="Q3 2024",P2P!K52="Q4 2024"),"Yes","No")</f>
        <v>No</v>
      </c>
      <c r="AB52" s="178" t="str">
        <f t="shared" si="10"/>
        <v>No</v>
      </c>
      <c r="AC52" t="str">
        <f>IF(OR(P2P!K52="Q1 2025",P2P!K52="Q2 2025"),"Yes","No")</f>
        <v>No</v>
      </c>
      <c r="AD52" s="178" t="str">
        <f t="shared" si="11"/>
        <v>No</v>
      </c>
      <c r="AE52" t="str">
        <f>IF(OR(P2P!K52="Q3 2025",P2P!K52="Q4 2025"),"Yes","No")</f>
        <v>No</v>
      </c>
      <c r="AF52" s="178" t="str">
        <f t="shared" si="12"/>
        <v>No</v>
      </c>
      <c r="AG52" t="str">
        <f>IF(OR(P2P!K52="Q1 2026",P2P!K52="Q2 2026"),"Yes","No")</f>
        <v>No</v>
      </c>
      <c r="AH52" s="178" t="str">
        <f t="shared" si="13"/>
        <v>No</v>
      </c>
      <c r="AI52" t="str">
        <f>IF(OR(P2P!K52="Q3 2026",P2P!K52="Q4 2026"),"Yes","No")</f>
        <v>No</v>
      </c>
      <c r="AJ52" s="178" t="str">
        <f t="shared" si="14"/>
        <v>No</v>
      </c>
      <c r="AK52" t="str">
        <f>IF(OR(P2P!K52="Q1 2027",P2P!K52="Q2 2027"),"Yes","No")</f>
        <v>No</v>
      </c>
      <c r="AL52" s="178" t="str">
        <f t="shared" si="15"/>
        <v>No</v>
      </c>
      <c r="AM52" t="str">
        <f>IF(OR(P2P!K52="Q3 2027",P2P!K52="Q4 2027"),"Yes","No")</f>
        <v>No</v>
      </c>
      <c r="AN52" s="178" t="str">
        <f t="shared" si="16"/>
        <v>No</v>
      </c>
      <c r="AO52" t="str">
        <f>IF(OR(P2P!K52="Q1 2028",P2P!K52="Q2 2028"),"Yes","No")</f>
        <v>No</v>
      </c>
      <c r="AP52" s="178" t="str">
        <f t="shared" si="17"/>
        <v>No</v>
      </c>
      <c r="AQ52" t="str">
        <f>IF(OR(P2P!K52="Q3 2028",P2P!K52="Q4 2028"),"Yes","No")</f>
        <v>No</v>
      </c>
      <c r="AR52" s="178" t="str">
        <f t="shared" si="18"/>
        <v>No</v>
      </c>
      <c r="AS52" t="str">
        <f>IF(OR(P2P!K52="Q1 2029",P2P!K52="Q2 2029"),"Yes","No")</f>
        <v>No</v>
      </c>
      <c r="AT52" s="178" t="str">
        <f t="shared" si="19"/>
        <v>No</v>
      </c>
      <c r="AU52" t="str">
        <f>IF(OR(P2P!K52="Q3 2029",P2P!K52="Q4 2029"),"Yes","No")</f>
        <v>No</v>
      </c>
      <c r="AV52" s="178" t="str">
        <f t="shared" si="20"/>
        <v>No</v>
      </c>
      <c r="AW52" t="str">
        <f>IF(OR(P2P!K52="Q1 2030",P2P!K52="Q2 2030"),"Yes","No")</f>
        <v>No</v>
      </c>
      <c r="AX52" s="178" t="str">
        <f t="shared" si="21"/>
        <v>No</v>
      </c>
      <c r="AY52" t="str">
        <f>IF(OR(P2P!K52="Q3 2030",P2P!K52="Q4 2030"),"Yes","No")</f>
        <v>No</v>
      </c>
      <c r="AZ52" s="178" t="str">
        <f t="shared" si="22"/>
        <v>No</v>
      </c>
      <c r="BA52" t="str">
        <f>IF(P2P!K52="","No","Yes")</f>
        <v>No</v>
      </c>
      <c r="BB52" s="178" t="str">
        <f t="shared" si="23"/>
        <v>No</v>
      </c>
      <c r="BC52" s="178" t="str">
        <f t="shared" si="24"/>
        <v>Yes</v>
      </c>
      <c r="BD52" s="174"/>
    </row>
    <row r="53" spans="1:56" s="175" customFormat="1" ht="23.25" x14ac:dyDescent="0.45">
      <c r="A53" s="177">
        <v>49</v>
      </c>
      <c r="B53" s="11" t="s">
        <v>1602</v>
      </c>
      <c r="C53" t="str">
        <f>IF(P2P!E53="Yes","Yes","No")</f>
        <v>No</v>
      </c>
      <c r="D53" t="str">
        <f>IF(AND(C53="No",P2P!F53="Yes"),"Yes","No")</f>
        <v>No</v>
      </c>
      <c r="E53" t="str">
        <f>IF(AND(C53="No",P2P!F53="N/A"),"N/A","No")</f>
        <v>No</v>
      </c>
      <c r="F53">
        <f>IF(OR(P2P!F53="Yes",P2P!F53="N/A"),0,1)</f>
        <v>1</v>
      </c>
      <c r="G53" t="str">
        <f>IF(OR(P2P!K53="Q3 2019",P2P!K53="Q4 2019"),"Yes","No")</f>
        <v>No</v>
      </c>
      <c r="H53" s="178" t="str">
        <f t="shared" si="0"/>
        <v>No</v>
      </c>
      <c r="I53" t="str">
        <f>IF(OR(P2P!K53="Q1 2020",P2P!K53="Q2 2020"),"Yes","No")</f>
        <v>No</v>
      </c>
      <c r="J53" s="178" t="str">
        <f t="shared" si="1"/>
        <v>No</v>
      </c>
      <c r="K53" t="str">
        <f>IF(OR(P2P!K53="Q3 2020",P2P!K53="Q4 2020"),"Yes","No")</f>
        <v>No</v>
      </c>
      <c r="L53" s="178" t="str">
        <f t="shared" si="2"/>
        <v>No</v>
      </c>
      <c r="M53" t="str">
        <f>IF(OR(P2P!K53="Q1 2021",P2P!K53="Q2 2021"),"Yes","No")</f>
        <v>No</v>
      </c>
      <c r="N53" s="178" t="str">
        <f t="shared" si="3"/>
        <v>No</v>
      </c>
      <c r="O53" t="str">
        <f>IF(OR(P2P!K53="Q3 2021",P2P!K53="Q4 2021"),"Yes","No")</f>
        <v>No</v>
      </c>
      <c r="P53" s="178" t="str">
        <f t="shared" si="4"/>
        <v>No</v>
      </c>
      <c r="Q53" t="str">
        <f>IF(OR(P2P!K53="Q1 2022",P2P!K53="Q2 2022"),"Yes","No")</f>
        <v>No</v>
      </c>
      <c r="R53" s="178" t="str">
        <f t="shared" si="5"/>
        <v>No</v>
      </c>
      <c r="S53" t="str">
        <f>IF(OR(P2P!K53="Q3 2022",P2P!K53="Q4 2022"),"Yes","No")</f>
        <v>No</v>
      </c>
      <c r="T53" s="178" t="str">
        <f t="shared" si="6"/>
        <v>No</v>
      </c>
      <c r="U53" t="str">
        <f>IF(OR(P2P!K53="Q1 2023",P2P!K53="Q2 2023"),"Yes","No")</f>
        <v>No</v>
      </c>
      <c r="V53" s="178" t="str">
        <f t="shared" si="7"/>
        <v>No</v>
      </c>
      <c r="W53" t="str">
        <f>IF(OR(P2P!K53="Q3 2023",P2P!K53="Q4 2023"),"Yes","No")</f>
        <v>No</v>
      </c>
      <c r="X53" s="178" t="str">
        <f t="shared" si="8"/>
        <v>No</v>
      </c>
      <c r="Y53" t="str">
        <f>IF(OR(P2P!K53="Q1 2024",P2P!K53="Q2 2024"),"Yes","No")</f>
        <v>No</v>
      </c>
      <c r="Z53" s="178" t="str">
        <f t="shared" si="9"/>
        <v>No</v>
      </c>
      <c r="AA53" t="str">
        <f>IF(OR(P2P!K53="Q3 2024",P2P!K53="Q4 2024"),"Yes","No")</f>
        <v>No</v>
      </c>
      <c r="AB53" s="178" t="str">
        <f t="shared" si="10"/>
        <v>No</v>
      </c>
      <c r="AC53" t="str">
        <f>IF(OR(P2P!K53="Q1 2025",P2P!K53="Q2 2025"),"Yes","No")</f>
        <v>No</v>
      </c>
      <c r="AD53" s="178" t="str">
        <f t="shared" si="11"/>
        <v>No</v>
      </c>
      <c r="AE53" t="str">
        <f>IF(OR(P2P!K53="Q3 2025",P2P!K53="Q4 2025"),"Yes","No")</f>
        <v>No</v>
      </c>
      <c r="AF53" s="178" t="str">
        <f t="shared" si="12"/>
        <v>No</v>
      </c>
      <c r="AG53" t="str">
        <f>IF(OR(P2P!K53="Q1 2026",P2P!K53="Q2 2026"),"Yes","No")</f>
        <v>No</v>
      </c>
      <c r="AH53" s="178" t="str">
        <f t="shared" si="13"/>
        <v>No</v>
      </c>
      <c r="AI53" t="str">
        <f>IF(OR(P2P!K53="Q3 2026",P2P!K53="Q4 2026"),"Yes","No")</f>
        <v>No</v>
      </c>
      <c r="AJ53" s="178" t="str">
        <f t="shared" si="14"/>
        <v>No</v>
      </c>
      <c r="AK53" t="str">
        <f>IF(OR(P2P!K53="Q1 2027",P2P!K53="Q2 2027"),"Yes","No")</f>
        <v>No</v>
      </c>
      <c r="AL53" s="178" t="str">
        <f t="shared" si="15"/>
        <v>No</v>
      </c>
      <c r="AM53" t="str">
        <f>IF(OR(P2P!K53="Q3 2027",P2P!K53="Q4 2027"),"Yes","No")</f>
        <v>No</v>
      </c>
      <c r="AN53" s="178" t="str">
        <f t="shared" si="16"/>
        <v>No</v>
      </c>
      <c r="AO53" t="str">
        <f>IF(OR(P2P!K53="Q1 2028",P2P!K53="Q2 2028"),"Yes","No")</f>
        <v>No</v>
      </c>
      <c r="AP53" s="178" t="str">
        <f t="shared" si="17"/>
        <v>No</v>
      </c>
      <c r="AQ53" t="str">
        <f>IF(OR(P2P!K53="Q3 2028",P2P!K53="Q4 2028"),"Yes","No")</f>
        <v>No</v>
      </c>
      <c r="AR53" s="178" t="str">
        <f t="shared" si="18"/>
        <v>No</v>
      </c>
      <c r="AS53" t="str">
        <f>IF(OR(P2P!K53="Q1 2029",P2P!K53="Q2 2029"),"Yes","No")</f>
        <v>No</v>
      </c>
      <c r="AT53" s="178" t="str">
        <f t="shared" si="19"/>
        <v>No</v>
      </c>
      <c r="AU53" t="str">
        <f>IF(OR(P2P!K53="Q3 2029",P2P!K53="Q4 2029"),"Yes","No")</f>
        <v>No</v>
      </c>
      <c r="AV53" s="178" t="str">
        <f t="shared" si="20"/>
        <v>No</v>
      </c>
      <c r="AW53" t="str">
        <f>IF(OR(P2P!K53="Q1 2030",P2P!K53="Q2 2030"),"Yes","No")</f>
        <v>No</v>
      </c>
      <c r="AX53" s="178" t="str">
        <f t="shared" si="21"/>
        <v>No</v>
      </c>
      <c r="AY53" t="str">
        <f>IF(OR(P2P!K53="Q3 2030",P2P!K53="Q4 2030"),"Yes","No")</f>
        <v>No</v>
      </c>
      <c r="AZ53" s="178" t="str">
        <f t="shared" si="22"/>
        <v>No</v>
      </c>
      <c r="BA53" t="str">
        <f>IF(P2P!K53="","No","Yes")</f>
        <v>No</v>
      </c>
      <c r="BB53" s="178" t="str">
        <f t="shared" si="23"/>
        <v>No</v>
      </c>
      <c r="BC53" s="178" t="str">
        <f t="shared" si="24"/>
        <v>Yes</v>
      </c>
      <c r="BD53" s="174"/>
    </row>
    <row r="54" spans="1:56" s="175" customFormat="1" ht="23.25" x14ac:dyDescent="0.45">
      <c r="A54" s="177">
        <v>50</v>
      </c>
      <c r="B54" s="13" t="s">
        <v>1604</v>
      </c>
      <c r="C54" t="str">
        <f>IF(P2P!E54="Yes","Yes","No")</f>
        <v>No</v>
      </c>
      <c r="D54" t="str">
        <f>IF(AND(C54="No",P2P!F54="Yes"),"Yes","No")</f>
        <v>No</v>
      </c>
      <c r="E54" t="str">
        <f>IF(AND(C54="No",P2P!F54="N/A"),"N/A","No")</f>
        <v>No</v>
      </c>
      <c r="F54">
        <f>IF(OR(P2P!F54="Yes",P2P!F54="N/A"),0,1)</f>
        <v>1</v>
      </c>
      <c r="G54" t="str">
        <f>IF(OR(P2P!K54="Q3 2019",P2P!K54="Q4 2019"),"Yes","No")</f>
        <v>No</v>
      </c>
      <c r="H54" s="178" t="str">
        <f t="shared" si="0"/>
        <v>No</v>
      </c>
      <c r="I54" t="str">
        <f>IF(OR(P2P!K54="Q1 2020",P2P!K54="Q2 2020"),"Yes","No")</f>
        <v>No</v>
      </c>
      <c r="J54" s="178" t="str">
        <f t="shared" si="1"/>
        <v>No</v>
      </c>
      <c r="K54" t="str">
        <f>IF(OR(P2P!K54="Q3 2020",P2P!K54="Q4 2020"),"Yes","No")</f>
        <v>No</v>
      </c>
      <c r="L54" s="178" t="str">
        <f t="shared" si="2"/>
        <v>No</v>
      </c>
      <c r="M54" t="str">
        <f>IF(OR(P2P!K54="Q1 2021",P2P!K54="Q2 2021"),"Yes","No")</f>
        <v>No</v>
      </c>
      <c r="N54" s="178" t="str">
        <f t="shared" si="3"/>
        <v>No</v>
      </c>
      <c r="O54" t="str">
        <f>IF(OR(P2P!K54="Q3 2021",P2P!K54="Q4 2021"),"Yes","No")</f>
        <v>No</v>
      </c>
      <c r="P54" s="178" t="str">
        <f t="shared" si="4"/>
        <v>No</v>
      </c>
      <c r="Q54" t="str">
        <f>IF(OR(P2P!K54="Q1 2022",P2P!K54="Q2 2022"),"Yes","No")</f>
        <v>No</v>
      </c>
      <c r="R54" s="178" t="str">
        <f t="shared" si="5"/>
        <v>No</v>
      </c>
      <c r="S54" t="str">
        <f>IF(OR(P2P!K54="Q3 2022",P2P!K54="Q4 2022"),"Yes","No")</f>
        <v>No</v>
      </c>
      <c r="T54" s="178" t="str">
        <f t="shared" si="6"/>
        <v>No</v>
      </c>
      <c r="U54" t="str">
        <f>IF(OR(P2P!K54="Q1 2023",P2P!K54="Q2 2023"),"Yes","No")</f>
        <v>No</v>
      </c>
      <c r="V54" s="178" t="str">
        <f t="shared" si="7"/>
        <v>No</v>
      </c>
      <c r="W54" t="str">
        <f>IF(OR(P2P!K54="Q3 2023",P2P!K54="Q4 2023"),"Yes","No")</f>
        <v>No</v>
      </c>
      <c r="X54" s="178" t="str">
        <f t="shared" si="8"/>
        <v>No</v>
      </c>
      <c r="Y54" t="str">
        <f>IF(OR(P2P!K54="Q1 2024",P2P!K54="Q2 2024"),"Yes","No")</f>
        <v>No</v>
      </c>
      <c r="Z54" s="178" t="str">
        <f t="shared" si="9"/>
        <v>No</v>
      </c>
      <c r="AA54" t="str">
        <f>IF(OR(P2P!K54="Q3 2024",P2P!K54="Q4 2024"),"Yes","No")</f>
        <v>No</v>
      </c>
      <c r="AB54" s="178" t="str">
        <f t="shared" si="10"/>
        <v>No</v>
      </c>
      <c r="AC54" t="str">
        <f>IF(OR(P2P!K54="Q1 2025",P2P!K54="Q2 2025"),"Yes","No")</f>
        <v>No</v>
      </c>
      <c r="AD54" s="178" t="str">
        <f t="shared" si="11"/>
        <v>No</v>
      </c>
      <c r="AE54" t="str">
        <f>IF(OR(P2P!K54="Q3 2025",P2P!K54="Q4 2025"),"Yes","No")</f>
        <v>No</v>
      </c>
      <c r="AF54" s="178" t="str">
        <f t="shared" si="12"/>
        <v>No</v>
      </c>
      <c r="AG54" t="str">
        <f>IF(OR(P2P!K54="Q1 2026",P2P!K54="Q2 2026"),"Yes","No")</f>
        <v>No</v>
      </c>
      <c r="AH54" s="178" t="str">
        <f t="shared" si="13"/>
        <v>No</v>
      </c>
      <c r="AI54" t="str">
        <f>IF(OR(P2P!K54="Q3 2026",P2P!K54="Q4 2026"),"Yes","No")</f>
        <v>No</v>
      </c>
      <c r="AJ54" s="178" t="str">
        <f t="shared" si="14"/>
        <v>No</v>
      </c>
      <c r="AK54" t="str">
        <f>IF(OR(P2P!K54="Q1 2027",P2P!K54="Q2 2027"),"Yes","No")</f>
        <v>No</v>
      </c>
      <c r="AL54" s="178" t="str">
        <f t="shared" si="15"/>
        <v>No</v>
      </c>
      <c r="AM54" t="str">
        <f>IF(OR(P2P!K54="Q3 2027",P2P!K54="Q4 2027"),"Yes","No")</f>
        <v>No</v>
      </c>
      <c r="AN54" s="178" t="str">
        <f t="shared" si="16"/>
        <v>No</v>
      </c>
      <c r="AO54" t="str">
        <f>IF(OR(P2P!K54="Q1 2028",P2P!K54="Q2 2028"),"Yes","No")</f>
        <v>No</v>
      </c>
      <c r="AP54" s="178" t="str">
        <f t="shared" si="17"/>
        <v>No</v>
      </c>
      <c r="AQ54" t="str">
        <f>IF(OR(P2P!K54="Q3 2028",P2P!K54="Q4 2028"),"Yes","No")</f>
        <v>No</v>
      </c>
      <c r="AR54" s="178" t="str">
        <f t="shared" si="18"/>
        <v>No</v>
      </c>
      <c r="AS54" t="str">
        <f>IF(OR(P2P!K54="Q1 2029",P2P!K54="Q2 2029"),"Yes","No")</f>
        <v>No</v>
      </c>
      <c r="AT54" s="178" t="str">
        <f t="shared" si="19"/>
        <v>No</v>
      </c>
      <c r="AU54" t="str">
        <f>IF(OR(P2P!K54="Q3 2029",P2P!K54="Q4 2029"),"Yes","No")</f>
        <v>No</v>
      </c>
      <c r="AV54" s="178" t="str">
        <f t="shared" si="20"/>
        <v>No</v>
      </c>
      <c r="AW54" t="str">
        <f>IF(OR(P2P!K54="Q1 2030",P2P!K54="Q2 2030"),"Yes","No")</f>
        <v>No</v>
      </c>
      <c r="AX54" s="178" t="str">
        <f t="shared" si="21"/>
        <v>No</v>
      </c>
      <c r="AY54" t="str">
        <f>IF(OR(P2P!K54="Q3 2030",P2P!K54="Q4 2030"),"Yes","No")</f>
        <v>No</v>
      </c>
      <c r="AZ54" s="178" t="str">
        <f t="shared" si="22"/>
        <v>No</v>
      </c>
      <c r="BA54" t="str">
        <f>IF(P2P!K54="","No","Yes")</f>
        <v>No</v>
      </c>
      <c r="BB54" s="178" t="str">
        <f t="shared" si="23"/>
        <v>No</v>
      </c>
      <c r="BC54" s="178" t="str">
        <f t="shared" si="24"/>
        <v>Yes</v>
      </c>
      <c r="BD54" s="174"/>
    </row>
    <row r="55" spans="1:56" s="175" customFormat="1" ht="23.25" x14ac:dyDescent="0.45">
      <c r="A55" s="177">
        <v>51</v>
      </c>
      <c r="B55" s="13" t="s">
        <v>1605</v>
      </c>
      <c r="C55" t="str">
        <f>IF(P2P!E55="Yes","Yes","No")</f>
        <v>No</v>
      </c>
      <c r="D55" t="str">
        <f>IF(AND(C55="No",P2P!F55="Yes"),"Yes","No")</f>
        <v>No</v>
      </c>
      <c r="E55" t="str">
        <f>IF(AND(C55="No",P2P!F55="N/A"),"N/A","No")</f>
        <v>No</v>
      </c>
      <c r="F55">
        <f>IF(OR(P2P!F55="Yes",P2P!F55="N/A"),0,1)</f>
        <v>1</v>
      </c>
      <c r="G55" t="str">
        <f>IF(OR(P2P!K55="Q3 2019",P2P!K55="Q4 2019"),"Yes","No")</f>
        <v>No</v>
      </c>
      <c r="H55" s="178" t="str">
        <f t="shared" si="0"/>
        <v>No</v>
      </c>
      <c r="I55" t="str">
        <f>IF(OR(P2P!K55="Q1 2020",P2P!K55="Q2 2020"),"Yes","No")</f>
        <v>No</v>
      </c>
      <c r="J55" s="178" t="str">
        <f t="shared" si="1"/>
        <v>No</v>
      </c>
      <c r="K55" t="str">
        <f>IF(OR(P2P!K55="Q3 2020",P2P!K55="Q4 2020"),"Yes","No")</f>
        <v>No</v>
      </c>
      <c r="L55" s="178" t="str">
        <f t="shared" si="2"/>
        <v>No</v>
      </c>
      <c r="M55" t="str">
        <f>IF(OR(P2P!K55="Q1 2021",P2P!K55="Q2 2021"),"Yes","No")</f>
        <v>No</v>
      </c>
      <c r="N55" s="178" t="str">
        <f t="shared" si="3"/>
        <v>No</v>
      </c>
      <c r="O55" t="str">
        <f>IF(OR(P2P!K55="Q3 2021",P2P!K55="Q4 2021"),"Yes","No")</f>
        <v>No</v>
      </c>
      <c r="P55" s="178" t="str">
        <f t="shared" si="4"/>
        <v>No</v>
      </c>
      <c r="Q55" t="str">
        <f>IF(OR(P2P!K55="Q1 2022",P2P!K55="Q2 2022"),"Yes","No")</f>
        <v>No</v>
      </c>
      <c r="R55" s="178" t="str">
        <f t="shared" si="5"/>
        <v>No</v>
      </c>
      <c r="S55" t="str">
        <f>IF(OR(P2P!K55="Q3 2022",P2P!K55="Q4 2022"),"Yes","No")</f>
        <v>No</v>
      </c>
      <c r="T55" s="178" t="str">
        <f t="shared" si="6"/>
        <v>No</v>
      </c>
      <c r="U55" t="str">
        <f>IF(OR(P2P!K55="Q1 2023",P2P!K55="Q2 2023"),"Yes","No")</f>
        <v>No</v>
      </c>
      <c r="V55" s="178" t="str">
        <f t="shared" si="7"/>
        <v>No</v>
      </c>
      <c r="W55" t="str">
        <f>IF(OR(P2P!K55="Q3 2023",P2P!K55="Q4 2023"),"Yes","No")</f>
        <v>No</v>
      </c>
      <c r="X55" s="178" t="str">
        <f t="shared" si="8"/>
        <v>No</v>
      </c>
      <c r="Y55" t="str">
        <f>IF(OR(P2P!K55="Q1 2024",P2P!K55="Q2 2024"),"Yes","No")</f>
        <v>No</v>
      </c>
      <c r="Z55" s="178" t="str">
        <f t="shared" si="9"/>
        <v>No</v>
      </c>
      <c r="AA55" t="str">
        <f>IF(OR(P2P!K55="Q3 2024",P2P!K55="Q4 2024"),"Yes","No")</f>
        <v>No</v>
      </c>
      <c r="AB55" s="178" t="str">
        <f t="shared" si="10"/>
        <v>No</v>
      </c>
      <c r="AC55" t="str">
        <f>IF(OR(P2P!K55="Q1 2025",P2P!K55="Q2 2025"),"Yes","No")</f>
        <v>No</v>
      </c>
      <c r="AD55" s="178" t="str">
        <f t="shared" si="11"/>
        <v>No</v>
      </c>
      <c r="AE55" t="str">
        <f>IF(OR(P2P!K55="Q3 2025",P2P!K55="Q4 2025"),"Yes","No")</f>
        <v>No</v>
      </c>
      <c r="AF55" s="178" t="str">
        <f t="shared" si="12"/>
        <v>No</v>
      </c>
      <c r="AG55" t="str">
        <f>IF(OR(P2P!K55="Q1 2026",P2P!K55="Q2 2026"),"Yes","No")</f>
        <v>No</v>
      </c>
      <c r="AH55" s="178" t="str">
        <f t="shared" si="13"/>
        <v>No</v>
      </c>
      <c r="AI55" t="str">
        <f>IF(OR(P2P!K55="Q3 2026",P2P!K55="Q4 2026"),"Yes","No")</f>
        <v>No</v>
      </c>
      <c r="AJ55" s="178" t="str">
        <f t="shared" si="14"/>
        <v>No</v>
      </c>
      <c r="AK55" t="str">
        <f>IF(OR(P2P!K55="Q1 2027",P2P!K55="Q2 2027"),"Yes","No")</f>
        <v>No</v>
      </c>
      <c r="AL55" s="178" t="str">
        <f t="shared" si="15"/>
        <v>No</v>
      </c>
      <c r="AM55" t="str">
        <f>IF(OR(P2P!K55="Q3 2027",P2P!K55="Q4 2027"),"Yes","No")</f>
        <v>No</v>
      </c>
      <c r="AN55" s="178" t="str">
        <f t="shared" si="16"/>
        <v>No</v>
      </c>
      <c r="AO55" t="str">
        <f>IF(OR(P2P!K55="Q1 2028",P2P!K55="Q2 2028"),"Yes","No")</f>
        <v>No</v>
      </c>
      <c r="AP55" s="178" t="str">
        <f t="shared" si="17"/>
        <v>No</v>
      </c>
      <c r="AQ55" t="str">
        <f>IF(OR(P2P!K55="Q3 2028",P2P!K55="Q4 2028"),"Yes","No")</f>
        <v>No</v>
      </c>
      <c r="AR55" s="178" t="str">
        <f t="shared" si="18"/>
        <v>No</v>
      </c>
      <c r="AS55" t="str">
        <f>IF(OR(P2P!K55="Q1 2029",P2P!K55="Q2 2029"),"Yes","No")</f>
        <v>No</v>
      </c>
      <c r="AT55" s="178" t="str">
        <f t="shared" si="19"/>
        <v>No</v>
      </c>
      <c r="AU55" t="str">
        <f>IF(OR(P2P!K55="Q3 2029",P2P!K55="Q4 2029"),"Yes","No")</f>
        <v>No</v>
      </c>
      <c r="AV55" s="178" t="str">
        <f t="shared" si="20"/>
        <v>No</v>
      </c>
      <c r="AW55" t="str">
        <f>IF(OR(P2P!K55="Q1 2030",P2P!K55="Q2 2030"),"Yes","No")</f>
        <v>No</v>
      </c>
      <c r="AX55" s="178" t="str">
        <f t="shared" si="21"/>
        <v>No</v>
      </c>
      <c r="AY55" t="str">
        <f>IF(OR(P2P!K55="Q3 2030",P2P!K55="Q4 2030"),"Yes","No")</f>
        <v>No</v>
      </c>
      <c r="AZ55" s="178" t="str">
        <f t="shared" si="22"/>
        <v>No</v>
      </c>
      <c r="BA55" t="str">
        <f>IF(P2P!K55="","No","Yes")</f>
        <v>No</v>
      </c>
      <c r="BB55" s="178" t="str">
        <f t="shared" si="23"/>
        <v>No</v>
      </c>
      <c r="BC55" s="178" t="str">
        <f t="shared" si="24"/>
        <v>Yes</v>
      </c>
      <c r="BD55" s="174"/>
    </row>
    <row r="56" spans="1:56" s="175" customFormat="1" ht="23.25" x14ac:dyDescent="0.45">
      <c r="A56" s="177">
        <v>52</v>
      </c>
      <c r="B56" s="13" t="s">
        <v>1606</v>
      </c>
      <c r="C56" t="str">
        <f>IF(P2P!E56="Yes","Yes","No")</f>
        <v>No</v>
      </c>
      <c r="D56" t="str">
        <f>IF(AND(C56="No",P2P!F56="Yes"),"Yes","No")</f>
        <v>No</v>
      </c>
      <c r="E56" t="str">
        <f>IF(AND(C56="No",P2P!F56="N/A"),"N/A","No")</f>
        <v>No</v>
      </c>
      <c r="F56">
        <f>IF(OR(P2P!F56="Yes",P2P!F56="N/A"),0,1)</f>
        <v>1</v>
      </c>
      <c r="G56" t="str">
        <f>IF(OR(P2P!K56="Q3 2019",P2P!K56="Q4 2019"),"Yes","No")</f>
        <v>No</v>
      </c>
      <c r="H56" s="178" t="str">
        <f t="shared" si="0"/>
        <v>No</v>
      </c>
      <c r="I56" t="str">
        <f>IF(OR(P2P!K56="Q1 2020",P2P!K56="Q2 2020"),"Yes","No")</f>
        <v>No</v>
      </c>
      <c r="J56" s="178" t="str">
        <f t="shared" si="1"/>
        <v>No</v>
      </c>
      <c r="K56" t="str">
        <f>IF(OR(P2P!K56="Q3 2020",P2P!K56="Q4 2020"),"Yes","No")</f>
        <v>No</v>
      </c>
      <c r="L56" s="178" t="str">
        <f t="shared" si="2"/>
        <v>No</v>
      </c>
      <c r="M56" t="str">
        <f>IF(OR(P2P!K56="Q1 2021",P2P!K56="Q2 2021"),"Yes","No")</f>
        <v>No</v>
      </c>
      <c r="N56" s="178" t="str">
        <f t="shared" si="3"/>
        <v>No</v>
      </c>
      <c r="O56" t="str">
        <f>IF(OR(P2P!K56="Q3 2021",P2P!K56="Q4 2021"),"Yes","No")</f>
        <v>No</v>
      </c>
      <c r="P56" s="178" t="str">
        <f t="shared" si="4"/>
        <v>No</v>
      </c>
      <c r="Q56" t="str">
        <f>IF(OR(P2P!K56="Q1 2022",P2P!K56="Q2 2022"),"Yes","No")</f>
        <v>No</v>
      </c>
      <c r="R56" s="178" t="str">
        <f t="shared" si="5"/>
        <v>No</v>
      </c>
      <c r="S56" t="str">
        <f>IF(OR(P2P!K56="Q3 2022",P2P!K56="Q4 2022"),"Yes","No")</f>
        <v>No</v>
      </c>
      <c r="T56" s="178" t="str">
        <f t="shared" si="6"/>
        <v>No</v>
      </c>
      <c r="U56" t="str">
        <f>IF(OR(P2P!K56="Q1 2023",P2P!K56="Q2 2023"),"Yes","No")</f>
        <v>No</v>
      </c>
      <c r="V56" s="178" t="str">
        <f t="shared" si="7"/>
        <v>No</v>
      </c>
      <c r="W56" t="str">
        <f>IF(OR(P2P!K56="Q3 2023",P2P!K56="Q4 2023"),"Yes","No")</f>
        <v>No</v>
      </c>
      <c r="X56" s="178" t="str">
        <f t="shared" si="8"/>
        <v>No</v>
      </c>
      <c r="Y56" t="str">
        <f>IF(OR(P2P!K56="Q1 2024",P2P!K56="Q2 2024"),"Yes","No")</f>
        <v>No</v>
      </c>
      <c r="Z56" s="178" t="str">
        <f t="shared" si="9"/>
        <v>No</v>
      </c>
      <c r="AA56" t="str">
        <f>IF(OR(P2P!K56="Q3 2024",P2P!K56="Q4 2024"),"Yes","No")</f>
        <v>No</v>
      </c>
      <c r="AB56" s="178" t="str">
        <f t="shared" si="10"/>
        <v>No</v>
      </c>
      <c r="AC56" t="str">
        <f>IF(OR(P2P!K56="Q1 2025",P2P!K56="Q2 2025"),"Yes","No")</f>
        <v>No</v>
      </c>
      <c r="AD56" s="178" t="str">
        <f t="shared" si="11"/>
        <v>No</v>
      </c>
      <c r="AE56" t="str">
        <f>IF(OR(P2P!K56="Q3 2025",P2P!K56="Q4 2025"),"Yes","No")</f>
        <v>No</v>
      </c>
      <c r="AF56" s="178" t="str">
        <f t="shared" si="12"/>
        <v>No</v>
      </c>
      <c r="AG56" t="str">
        <f>IF(OR(P2P!K56="Q1 2026",P2P!K56="Q2 2026"),"Yes","No")</f>
        <v>No</v>
      </c>
      <c r="AH56" s="178" t="str">
        <f t="shared" si="13"/>
        <v>No</v>
      </c>
      <c r="AI56" t="str">
        <f>IF(OR(P2P!K56="Q3 2026",P2P!K56="Q4 2026"),"Yes","No")</f>
        <v>No</v>
      </c>
      <c r="AJ56" s="178" t="str">
        <f t="shared" si="14"/>
        <v>No</v>
      </c>
      <c r="AK56" t="str">
        <f>IF(OR(P2P!K56="Q1 2027",P2P!K56="Q2 2027"),"Yes","No")</f>
        <v>No</v>
      </c>
      <c r="AL56" s="178" t="str">
        <f t="shared" si="15"/>
        <v>No</v>
      </c>
      <c r="AM56" t="str">
        <f>IF(OR(P2P!K56="Q3 2027",P2P!K56="Q4 2027"),"Yes","No")</f>
        <v>No</v>
      </c>
      <c r="AN56" s="178" t="str">
        <f t="shared" si="16"/>
        <v>No</v>
      </c>
      <c r="AO56" t="str">
        <f>IF(OR(P2P!K56="Q1 2028",P2P!K56="Q2 2028"),"Yes","No")</f>
        <v>No</v>
      </c>
      <c r="AP56" s="178" t="str">
        <f t="shared" si="17"/>
        <v>No</v>
      </c>
      <c r="AQ56" t="str">
        <f>IF(OR(P2P!K56="Q3 2028",P2P!K56="Q4 2028"),"Yes","No")</f>
        <v>No</v>
      </c>
      <c r="AR56" s="178" t="str">
        <f t="shared" si="18"/>
        <v>No</v>
      </c>
      <c r="AS56" t="str">
        <f>IF(OR(P2P!K56="Q1 2029",P2P!K56="Q2 2029"),"Yes","No")</f>
        <v>No</v>
      </c>
      <c r="AT56" s="178" t="str">
        <f t="shared" si="19"/>
        <v>No</v>
      </c>
      <c r="AU56" t="str">
        <f>IF(OR(P2P!K56="Q3 2029",P2P!K56="Q4 2029"),"Yes","No")</f>
        <v>No</v>
      </c>
      <c r="AV56" s="178" t="str">
        <f t="shared" si="20"/>
        <v>No</v>
      </c>
      <c r="AW56" t="str">
        <f>IF(OR(P2P!K56="Q1 2030",P2P!K56="Q2 2030"),"Yes","No")</f>
        <v>No</v>
      </c>
      <c r="AX56" s="178" t="str">
        <f t="shared" si="21"/>
        <v>No</v>
      </c>
      <c r="AY56" t="str">
        <f>IF(OR(P2P!K56="Q3 2030",P2P!K56="Q4 2030"),"Yes","No")</f>
        <v>No</v>
      </c>
      <c r="AZ56" s="178" t="str">
        <f t="shared" si="22"/>
        <v>No</v>
      </c>
      <c r="BA56" t="str">
        <f>IF(P2P!K56="","No","Yes")</f>
        <v>No</v>
      </c>
      <c r="BB56" s="178" t="str">
        <f t="shared" si="23"/>
        <v>No</v>
      </c>
      <c r="BC56" s="178" t="str">
        <f t="shared" si="24"/>
        <v>Yes</v>
      </c>
      <c r="BD56" s="174"/>
    </row>
    <row r="57" spans="1:56" s="175" customFormat="1" ht="23.25" x14ac:dyDescent="0.45">
      <c r="A57" s="177">
        <v>53</v>
      </c>
      <c r="B57" s="13" t="s">
        <v>1607</v>
      </c>
      <c r="C57" t="str">
        <f>IF(P2P!E57="Yes","Yes","No")</f>
        <v>No</v>
      </c>
      <c r="D57" t="str">
        <f>IF(AND(C57="No",P2P!F57="Yes"),"Yes","No")</f>
        <v>No</v>
      </c>
      <c r="E57" t="str">
        <f>IF(AND(C57="No",P2P!F57="N/A"),"N/A","No")</f>
        <v>No</v>
      </c>
      <c r="F57">
        <f>IF(OR(P2P!F57="Yes",P2P!F57="N/A"),0,1)</f>
        <v>1</v>
      </c>
      <c r="G57" t="str">
        <f>IF(OR(P2P!K57="Q3 2019",P2P!K57="Q4 2019"),"Yes","No")</f>
        <v>No</v>
      </c>
      <c r="H57" s="178" t="str">
        <f t="shared" si="0"/>
        <v>No</v>
      </c>
      <c r="I57" t="str">
        <f>IF(OR(P2P!K57="Q1 2020",P2P!K57="Q2 2020"),"Yes","No")</f>
        <v>No</v>
      </c>
      <c r="J57" s="178" t="str">
        <f t="shared" si="1"/>
        <v>No</v>
      </c>
      <c r="K57" t="str">
        <f>IF(OR(P2P!K57="Q3 2020",P2P!K57="Q4 2020"),"Yes","No")</f>
        <v>No</v>
      </c>
      <c r="L57" s="178" t="str">
        <f t="shared" si="2"/>
        <v>No</v>
      </c>
      <c r="M57" t="str">
        <f>IF(OR(P2P!K57="Q1 2021",P2P!K57="Q2 2021"),"Yes","No")</f>
        <v>No</v>
      </c>
      <c r="N57" s="178" t="str">
        <f t="shared" si="3"/>
        <v>No</v>
      </c>
      <c r="O57" t="str">
        <f>IF(OR(P2P!K57="Q3 2021",P2P!K57="Q4 2021"),"Yes","No")</f>
        <v>No</v>
      </c>
      <c r="P57" s="178" t="str">
        <f t="shared" si="4"/>
        <v>No</v>
      </c>
      <c r="Q57" t="str">
        <f>IF(OR(P2P!K57="Q1 2022",P2P!K57="Q2 2022"),"Yes","No")</f>
        <v>No</v>
      </c>
      <c r="R57" s="178" t="str">
        <f t="shared" si="5"/>
        <v>No</v>
      </c>
      <c r="S57" t="str">
        <f>IF(OR(P2P!K57="Q3 2022",P2P!K57="Q4 2022"),"Yes","No")</f>
        <v>No</v>
      </c>
      <c r="T57" s="178" t="str">
        <f t="shared" si="6"/>
        <v>No</v>
      </c>
      <c r="U57" t="str">
        <f>IF(OR(P2P!K57="Q1 2023",P2P!K57="Q2 2023"),"Yes","No")</f>
        <v>No</v>
      </c>
      <c r="V57" s="178" t="str">
        <f t="shared" si="7"/>
        <v>No</v>
      </c>
      <c r="W57" t="str">
        <f>IF(OR(P2P!K57="Q3 2023",P2P!K57="Q4 2023"),"Yes","No")</f>
        <v>No</v>
      </c>
      <c r="X57" s="178" t="str">
        <f t="shared" si="8"/>
        <v>No</v>
      </c>
      <c r="Y57" t="str">
        <f>IF(OR(P2P!K57="Q1 2024",P2P!K57="Q2 2024"),"Yes","No")</f>
        <v>No</v>
      </c>
      <c r="Z57" s="178" t="str">
        <f t="shared" si="9"/>
        <v>No</v>
      </c>
      <c r="AA57" t="str">
        <f>IF(OR(P2P!K57="Q3 2024",P2P!K57="Q4 2024"),"Yes","No")</f>
        <v>No</v>
      </c>
      <c r="AB57" s="178" t="str">
        <f t="shared" si="10"/>
        <v>No</v>
      </c>
      <c r="AC57" t="str">
        <f>IF(OR(P2P!K57="Q1 2025",P2P!K57="Q2 2025"),"Yes","No")</f>
        <v>No</v>
      </c>
      <c r="AD57" s="178" t="str">
        <f t="shared" si="11"/>
        <v>No</v>
      </c>
      <c r="AE57" t="str">
        <f>IF(OR(P2P!K57="Q3 2025",P2P!K57="Q4 2025"),"Yes","No")</f>
        <v>No</v>
      </c>
      <c r="AF57" s="178" t="str">
        <f t="shared" si="12"/>
        <v>No</v>
      </c>
      <c r="AG57" t="str">
        <f>IF(OR(P2P!K57="Q1 2026",P2P!K57="Q2 2026"),"Yes","No")</f>
        <v>No</v>
      </c>
      <c r="AH57" s="178" t="str">
        <f t="shared" si="13"/>
        <v>No</v>
      </c>
      <c r="AI57" t="str">
        <f>IF(OR(P2P!K57="Q3 2026",P2P!K57="Q4 2026"),"Yes","No")</f>
        <v>No</v>
      </c>
      <c r="AJ57" s="178" t="str">
        <f t="shared" si="14"/>
        <v>No</v>
      </c>
      <c r="AK57" t="str">
        <f>IF(OR(P2P!K57="Q1 2027",P2P!K57="Q2 2027"),"Yes","No")</f>
        <v>No</v>
      </c>
      <c r="AL57" s="178" t="str">
        <f t="shared" si="15"/>
        <v>No</v>
      </c>
      <c r="AM57" t="str">
        <f>IF(OR(P2P!K57="Q3 2027",P2P!K57="Q4 2027"),"Yes","No")</f>
        <v>No</v>
      </c>
      <c r="AN57" s="178" t="str">
        <f t="shared" si="16"/>
        <v>No</v>
      </c>
      <c r="AO57" t="str">
        <f>IF(OR(P2P!K57="Q1 2028",P2P!K57="Q2 2028"),"Yes","No")</f>
        <v>No</v>
      </c>
      <c r="AP57" s="178" t="str">
        <f t="shared" si="17"/>
        <v>No</v>
      </c>
      <c r="AQ57" t="str">
        <f>IF(OR(P2P!K57="Q3 2028",P2P!K57="Q4 2028"),"Yes","No")</f>
        <v>No</v>
      </c>
      <c r="AR57" s="178" t="str">
        <f t="shared" si="18"/>
        <v>No</v>
      </c>
      <c r="AS57" t="str">
        <f>IF(OR(P2P!K57="Q1 2029",P2P!K57="Q2 2029"),"Yes","No")</f>
        <v>No</v>
      </c>
      <c r="AT57" s="178" t="str">
        <f t="shared" si="19"/>
        <v>No</v>
      </c>
      <c r="AU57" t="str">
        <f>IF(OR(P2P!K57="Q3 2029",P2P!K57="Q4 2029"),"Yes","No")</f>
        <v>No</v>
      </c>
      <c r="AV57" s="178" t="str">
        <f t="shared" si="20"/>
        <v>No</v>
      </c>
      <c r="AW57" t="str">
        <f>IF(OR(P2P!K57="Q1 2030",P2P!K57="Q2 2030"),"Yes","No")</f>
        <v>No</v>
      </c>
      <c r="AX57" s="178" t="str">
        <f t="shared" si="21"/>
        <v>No</v>
      </c>
      <c r="AY57" t="str">
        <f>IF(OR(P2P!K57="Q3 2030",P2P!K57="Q4 2030"),"Yes","No")</f>
        <v>No</v>
      </c>
      <c r="AZ57" s="178" t="str">
        <f t="shared" si="22"/>
        <v>No</v>
      </c>
      <c r="BA57" t="str">
        <f>IF(P2P!K57="","No","Yes")</f>
        <v>No</v>
      </c>
      <c r="BB57" s="178" t="str">
        <f t="shared" si="23"/>
        <v>No</v>
      </c>
      <c r="BC57" s="178" t="str">
        <f t="shared" si="24"/>
        <v>Yes</v>
      </c>
      <c r="BD57" s="174"/>
    </row>
    <row r="58" spans="1:56" s="175" customFormat="1" ht="23.25" x14ac:dyDescent="0.45">
      <c r="A58" s="177">
        <v>54</v>
      </c>
      <c r="B58" s="13" t="s">
        <v>1608</v>
      </c>
      <c r="C58" t="str">
        <f>IF(P2P!E58="Yes","Yes","No")</f>
        <v>No</v>
      </c>
      <c r="D58" t="str">
        <f>IF(AND(C58="No",P2P!F58="Yes"),"Yes","No")</f>
        <v>No</v>
      </c>
      <c r="E58" t="str">
        <f>IF(AND(C58="No",P2P!F58="N/A"),"N/A","No")</f>
        <v>No</v>
      </c>
      <c r="F58">
        <f>IF(OR(P2P!F58="Yes",P2P!F58="N/A"),0,1)</f>
        <v>1</v>
      </c>
      <c r="G58" t="str">
        <f>IF(OR(P2P!K58="Q3 2019",P2P!K58="Q4 2019"),"Yes","No")</f>
        <v>No</v>
      </c>
      <c r="H58" s="178" t="str">
        <f t="shared" si="0"/>
        <v>No</v>
      </c>
      <c r="I58" t="str">
        <f>IF(OR(P2P!K58="Q1 2020",P2P!K58="Q2 2020"),"Yes","No")</f>
        <v>No</v>
      </c>
      <c r="J58" s="178" t="str">
        <f t="shared" si="1"/>
        <v>No</v>
      </c>
      <c r="K58" t="str">
        <f>IF(OR(P2P!K58="Q3 2020",P2P!K58="Q4 2020"),"Yes","No")</f>
        <v>No</v>
      </c>
      <c r="L58" s="178" t="str">
        <f t="shared" si="2"/>
        <v>No</v>
      </c>
      <c r="M58" t="str">
        <f>IF(OR(P2P!K58="Q1 2021",P2P!K58="Q2 2021"),"Yes","No")</f>
        <v>No</v>
      </c>
      <c r="N58" s="178" t="str">
        <f t="shared" si="3"/>
        <v>No</v>
      </c>
      <c r="O58" t="str">
        <f>IF(OR(P2P!K58="Q3 2021",P2P!K58="Q4 2021"),"Yes","No")</f>
        <v>No</v>
      </c>
      <c r="P58" s="178" t="str">
        <f t="shared" si="4"/>
        <v>No</v>
      </c>
      <c r="Q58" t="str">
        <f>IF(OR(P2P!K58="Q1 2022",P2P!K58="Q2 2022"),"Yes","No")</f>
        <v>No</v>
      </c>
      <c r="R58" s="178" t="str">
        <f t="shared" si="5"/>
        <v>No</v>
      </c>
      <c r="S58" t="str">
        <f>IF(OR(P2P!K58="Q3 2022",P2P!K58="Q4 2022"),"Yes","No")</f>
        <v>No</v>
      </c>
      <c r="T58" s="178" t="str">
        <f t="shared" si="6"/>
        <v>No</v>
      </c>
      <c r="U58" t="str">
        <f>IF(OR(P2P!K58="Q1 2023",P2P!K58="Q2 2023"),"Yes","No")</f>
        <v>No</v>
      </c>
      <c r="V58" s="178" t="str">
        <f t="shared" si="7"/>
        <v>No</v>
      </c>
      <c r="W58" t="str">
        <f>IF(OR(P2P!K58="Q3 2023",P2P!K58="Q4 2023"),"Yes","No")</f>
        <v>No</v>
      </c>
      <c r="X58" s="178" t="str">
        <f t="shared" si="8"/>
        <v>No</v>
      </c>
      <c r="Y58" t="str">
        <f>IF(OR(P2P!K58="Q1 2024",P2P!K58="Q2 2024"),"Yes","No")</f>
        <v>No</v>
      </c>
      <c r="Z58" s="178" t="str">
        <f t="shared" si="9"/>
        <v>No</v>
      </c>
      <c r="AA58" t="str">
        <f>IF(OR(P2P!K58="Q3 2024",P2P!K58="Q4 2024"),"Yes","No")</f>
        <v>No</v>
      </c>
      <c r="AB58" s="178" t="str">
        <f t="shared" si="10"/>
        <v>No</v>
      </c>
      <c r="AC58" t="str">
        <f>IF(OR(P2P!K58="Q1 2025",P2P!K58="Q2 2025"),"Yes","No")</f>
        <v>No</v>
      </c>
      <c r="AD58" s="178" t="str">
        <f t="shared" si="11"/>
        <v>No</v>
      </c>
      <c r="AE58" t="str">
        <f>IF(OR(P2P!K58="Q3 2025",P2P!K58="Q4 2025"),"Yes","No")</f>
        <v>No</v>
      </c>
      <c r="AF58" s="178" t="str">
        <f t="shared" si="12"/>
        <v>No</v>
      </c>
      <c r="AG58" t="str">
        <f>IF(OR(P2P!K58="Q1 2026",P2P!K58="Q2 2026"),"Yes","No")</f>
        <v>No</v>
      </c>
      <c r="AH58" s="178" t="str">
        <f t="shared" si="13"/>
        <v>No</v>
      </c>
      <c r="AI58" t="str">
        <f>IF(OR(P2P!K58="Q3 2026",P2P!K58="Q4 2026"),"Yes","No")</f>
        <v>No</v>
      </c>
      <c r="AJ58" s="178" t="str">
        <f t="shared" si="14"/>
        <v>No</v>
      </c>
      <c r="AK58" t="str">
        <f>IF(OR(P2P!K58="Q1 2027",P2P!K58="Q2 2027"),"Yes","No")</f>
        <v>No</v>
      </c>
      <c r="AL58" s="178" t="str">
        <f t="shared" si="15"/>
        <v>No</v>
      </c>
      <c r="AM58" t="str">
        <f>IF(OR(P2P!K58="Q3 2027",P2P!K58="Q4 2027"),"Yes","No")</f>
        <v>No</v>
      </c>
      <c r="AN58" s="178" t="str">
        <f t="shared" si="16"/>
        <v>No</v>
      </c>
      <c r="AO58" t="str">
        <f>IF(OR(P2P!K58="Q1 2028",P2P!K58="Q2 2028"),"Yes","No")</f>
        <v>No</v>
      </c>
      <c r="AP58" s="178" t="str">
        <f t="shared" si="17"/>
        <v>No</v>
      </c>
      <c r="AQ58" t="str">
        <f>IF(OR(P2P!K58="Q3 2028",P2P!K58="Q4 2028"),"Yes","No")</f>
        <v>No</v>
      </c>
      <c r="AR58" s="178" t="str">
        <f t="shared" si="18"/>
        <v>No</v>
      </c>
      <c r="AS58" t="str">
        <f>IF(OR(P2P!K58="Q1 2029",P2P!K58="Q2 2029"),"Yes","No")</f>
        <v>No</v>
      </c>
      <c r="AT58" s="178" t="str">
        <f t="shared" si="19"/>
        <v>No</v>
      </c>
      <c r="AU58" t="str">
        <f>IF(OR(P2P!K58="Q3 2029",P2P!K58="Q4 2029"),"Yes","No")</f>
        <v>No</v>
      </c>
      <c r="AV58" s="178" t="str">
        <f t="shared" si="20"/>
        <v>No</v>
      </c>
      <c r="AW58" t="str">
        <f>IF(OR(P2P!K58="Q1 2030",P2P!K58="Q2 2030"),"Yes","No")</f>
        <v>No</v>
      </c>
      <c r="AX58" s="178" t="str">
        <f t="shared" si="21"/>
        <v>No</v>
      </c>
      <c r="AY58" t="str">
        <f>IF(OR(P2P!K58="Q3 2030",P2P!K58="Q4 2030"),"Yes","No")</f>
        <v>No</v>
      </c>
      <c r="AZ58" s="178" t="str">
        <f t="shared" si="22"/>
        <v>No</v>
      </c>
      <c r="BA58" t="str">
        <f>IF(P2P!K58="","No","Yes")</f>
        <v>No</v>
      </c>
      <c r="BB58" s="178" t="str">
        <f t="shared" si="23"/>
        <v>No</v>
      </c>
      <c r="BC58" s="178" t="str">
        <f t="shared" si="24"/>
        <v>Yes</v>
      </c>
      <c r="BD58" s="174"/>
    </row>
    <row r="59" spans="1:56" s="175" customFormat="1" ht="23.25" x14ac:dyDescent="0.45">
      <c r="A59" s="177">
        <v>55</v>
      </c>
      <c r="B59" s="13" t="s">
        <v>1609</v>
      </c>
      <c r="C59" t="str">
        <f>IF(P2P!E59="Yes","Yes","No")</f>
        <v>No</v>
      </c>
      <c r="D59" t="str">
        <f>IF(AND(C59="No",P2P!F59="Yes"),"Yes","No")</f>
        <v>No</v>
      </c>
      <c r="E59" t="str">
        <f>IF(AND(C59="No",P2P!F59="N/A"),"N/A","No")</f>
        <v>No</v>
      </c>
      <c r="F59">
        <f>IF(OR(P2P!F59="Yes",P2P!F59="N/A"),0,1)</f>
        <v>1</v>
      </c>
      <c r="G59" t="str">
        <f>IF(OR(P2P!K59="Q3 2019",P2P!K59="Q4 2019"),"Yes","No")</f>
        <v>No</v>
      </c>
      <c r="H59" s="178" t="str">
        <f t="shared" si="0"/>
        <v>No</v>
      </c>
      <c r="I59" t="str">
        <f>IF(OR(P2P!K59="Q1 2020",P2P!K59="Q2 2020"),"Yes","No")</f>
        <v>No</v>
      </c>
      <c r="J59" s="178" t="str">
        <f t="shared" si="1"/>
        <v>No</v>
      </c>
      <c r="K59" t="str">
        <f>IF(OR(P2P!K59="Q3 2020",P2P!K59="Q4 2020"),"Yes","No")</f>
        <v>No</v>
      </c>
      <c r="L59" s="178" t="str">
        <f t="shared" si="2"/>
        <v>No</v>
      </c>
      <c r="M59" t="str">
        <f>IF(OR(P2P!K59="Q1 2021",P2P!K59="Q2 2021"),"Yes","No")</f>
        <v>No</v>
      </c>
      <c r="N59" s="178" t="str">
        <f t="shared" si="3"/>
        <v>No</v>
      </c>
      <c r="O59" t="str">
        <f>IF(OR(P2P!K59="Q3 2021",P2P!K59="Q4 2021"),"Yes","No")</f>
        <v>No</v>
      </c>
      <c r="P59" s="178" t="str">
        <f t="shared" si="4"/>
        <v>No</v>
      </c>
      <c r="Q59" t="str">
        <f>IF(OR(P2P!K59="Q1 2022",P2P!K59="Q2 2022"),"Yes","No")</f>
        <v>No</v>
      </c>
      <c r="R59" s="178" t="str">
        <f t="shared" si="5"/>
        <v>No</v>
      </c>
      <c r="S59" t="str">
        <f>IF(OR(P2P!K59="Q3 2022",P2P!K59="Q4 2022"),"Yes","No")</f>
        <v>No</v>
      </c>
      <c r="T59" s="178" t="str">
        <f t="shared" si="6"/>
        <v>No</v>
      </c>
      <c r="U59" t="str">
        <f>IF(OR(P2P!K59="Q1 2023",P2P!K59="Q2 2023"),"Yes","No")</f>
        <v>No</v>
      </c>
      <c r="V59" s="178" t="str">
        <f t="shared" si="7"/>
        <v>No</v>
      </c>
      <c r="W59" t="str">
        <f>IF(OR(P2P!K59="Q3 2023",P2P!K59="Q4 2023"),"Yes","No")</f>
        <v>No</v>
      </c>
      <c r="X59" s="178" t="str">
        <f t="shared" si="8"/>
        <v>No</v>
      </c>
      <c r="Y59" t="str">
        <f>IF(OR(P2P!K59="Q1 2024",P2P!K59="Q2 2024"),"Yes","No")</f>
        <v>No</v>
      </c>
      <c r="Z59" s="178" t="str">
        <f t="shared" si="9"/>
        <v>No</v>
      </c>
      <c r="AA59" t="str">
        <f>IF(OR(P2P!K59="Q3 2024",P2P!K59="Q4 2024"),"Yes","No")</f>
        <v>No</v>
      </c>
      <c r="AB59" s="178" t="str">
        <f t="shared" si="10"/>
        <v>No</v>
      </c>
      <c r="AC59" t="str">
        <f>IF(OR(P2P!K59="Q1 2025",P2P!K59="Q2 2025"),"Yes","No")</f>
        <v>No</v>
      </c>
      <c r="AD59" s="178" t="str">
        <f t="shared" si="11"/>
        <v>No</v>
      </c>
      <c r="AE59" t="str">
        <f>IF(OR(P2P!K59="Q3 2025",P2P!K59="Q4 2025"),"Yes","No")</f>
        <v>No</v>
      </c>
      <c r="AF59" s="178" t="str">
        <f t="shared" si="12"/>
        <v>No</v>
      </c>
      <c r="AG59" t="str">
        <f>IF(OR(P2P!K59="Q1 2026",P2P!K59="Q2 2026"),"Yes","No")</f>
        <v>No</v>
      </c>
      <c r="AH59" s="178" t="str">
        <f t="shared" si="13"/>
        <v>No</v>
      </c>
      <c r="AI59" t="str">
        <f>IF(OR(P2P!K59="Q3 2026",P2P!K59="Q4 2026"),"Yes","No")</f>
        <v>No</v>
      </c>
      <c r="AJ59" s="178" t="str">
        <f t="shared" si="14"/>
        <v>No</v>
      </c>
      <c r="AK59" t="str">
        <f>IF(OR(P2P!K59="Q1 2027",P2P!K59="Q2 2027"),"Yes","No")</f>
        <v>No</v>
      </c>
      <c r="AL59" s="178" t="str">
        <f t="shared" si="15"/>
        <v>No</v>
      </c>
      <c r="AM59" t="str">
        <f>IF(OR(P2P!K59="Q3 2027",P2P!K59="Q4 2027"),"Yes","No")</f>
        <v>No</v>
      </c>
      <c r="AN59" s="178" t="str">
        <f t="shared" si="16"/>
        <v>No</v>
      </c>
      <c r="AO59" t="str">
        <f>IF(OR(P2P!K59="Q1 2028",P2P!K59="Q2 2028"),"Yes","No")</f>
        <v>No</v>
      </c>
      <c r="AP59" s="178" t="str">
        <f t="shared" si="17"/>
        <v>No</v>
      </c>
      <c r="AQ59" t="str">
        <f>IF(OR(P2P!K59="Q3 2028",P2P!K59="Q4 2028"),"Yes","No")</f>
        <v>No</v>
      </c>
      <c r="AR59" s="178" t="str">
        <f t="shared" si="18"/>
        <v>No</v>
      </c>
      <c r="AS59" t="str">
        <f>IF(OR(P2P!K59="Q1 2029",P2P!K59="Q2 2029"),"Yes","No")</f>
        <v>No</v>
      </c>
      <c r="AT59" s="178" t="str">
        <f t="shared" si="19"/>
        <v>No</v>
      </c>
      <c r="AU59" t="str">
        <f>IF(OR(P2P!K59="Q3 2029",P2P!K59="Q4 2029"),"Yes","No")</f>
        <v>No</v>
      </c>
      <c r="AV59" s="178" t="str">
        <f t="shared" si="20"/>
        <v>No</v>
      </c>
      <c r="AW59" t="str">
        <f>IF(OR(P2P!K59="Q1 2030",P2P!K59="Q2 2030"),"Yes","No")</f>
        <v>No</v>
      </c>
      <c r="AX59" s="178" t="str">
        <f t="shared" si="21"/>
        <v>No</v>
      </c>
      <c r="AY59" t="str">
        <f>IF(OR(P2P!K59="Q3 2030",P2P!K59="Q4 2030"),"Yes","No")</f>
        <v>No</v>
      </c>
      <c r="AZ59" s="178" t="str">
        <f t="shared" si="22"/>
        <v>No</v>
      </c>
      <c r="BA59" t="str">
        <f>IF(P2P!K59="","No","Yes")</f>
        <v>No</v>
      </c>
      <c r="BB59" s="178" t="str">
        <f t="shared" si="23"/>
        <v>No</v>
      </c>
      <c r="BC59" s="178" t="str">
        <f t="shared" si="24"/>
        <v>Yes</v>
      </c>
      <c r="BD59" s="174"/>
    </row>
    <row r="60" spans="1:56" s="175" customFormat="1" ht="23.25" x14ac:dyDescent="0.45">
      <c r="A60" s="177">
        <v>56</v>
      </c>
      <c r="B60" s="18" t="s">
        <v>1610</v>
      </c>
      <c r="C60" t="str">
        <f>IF(P2P!E60="Yes","Yes","No")</f>
        <v>Yes</v>
      </c>
      <c r="D60" t="str">
        <f>IF(AND(C60="No",P2P!F60="Yes"),"Yes","No")</f>
        <v>No</v>
      </c>
      <c r="E60" t="str">
        <f>IF(AND(C60="No",P2P!F60="N/A"),"N/A","No")</f>
        <v>No</v>
      </c>
      <c r="F60">
        <f>IF(OR(P2P!F60="Yes",P2P!F60="N/A"),0,1)</f>
        <v>1</v>
      </c>
      <c r="G60" t="str">
        <f>IF(OR(P2P!K60="Q3 2019",P2P!K60="Q4 2019"),"Yes","No")</f>
        <v>No</v>
      </c>
      <c r="H60" s="178" t="str">
        <f t="shared" si="0"/>
        <v>No</v>
      </c>
      <c r="I60" t="str">
        <f>IF(OR(P2P!K60="Q1 2020",P2P!K60="Q2 2020"),"Yes","No")</f>
        <v>No</v>
      </c>
      <c r="J60" s="178" t="str">
        <f t="shared" si="1"/>
        <v>No</v>
      </c>
      <c r="K60" t="str">
        <f>IF(OR(P2P!K60="Q3 2020",P2P!K60="Q4 2020"),"Yes","No")</f>
        <v>No</v>
      </c>
      <c r="L60" s="178" t="str">
        <f t="shared" si="2"/>
        <v>No</v>
      </c>
      <c r="M60" t="str">
        <f>IF(OR(P2P!K60="Q1 2021",P2P!K60="Q2 2021"),"Yes","No")</f>
        <v>No</v>
      </c>
      <c r="N60" s="178" t="str">
        <f t="shared" si="3"/>
        <v>No</v>
      </c>
      <c r="O60" t="str">
        <f>IF(OR(P2P!K60="Q3 2021",P2P!K60="Q4 2021"),"Yes","No")</f>
        <v>No</v>
      </c>
      <c r="P60" s="178" t="str">
        <f t="shared" si="4"/>
        <v>No</v>
      </c>
      <c r="Q60" t="str">
        <f>IF(OR(P2P!K60="Q1 2022",P2P!K60="Q2 2022"),"Yes","No")</f>
        <v>No</v>
      </c>
      <c r="R60" s="178" t="str">
        <f t="shared" si="5"/>
        <v>No</v>
      </c>
      <c r="S60" t="str">
        <f>IF(OR(P2P!K60="Q3 2022",P2P!K60="Q4 2022"),"Yes","No")</f>
        <v>No</v>
      </c>
      <c r="T60" s="178" t="str">
        <f t="shared" si="6"/>
        <v>No</v>
      </c>
      <c r="U60" t="str">
        <f>IF(OR(P2P!K60="Q1 2023",P2P!K60="Q2 2023"),"Yes","No")</f>
        <v>No</v>
      </c>
      <c r="V60" s="178" t="str">
        <f t="shared" si="7"/>
        <v>No</v>
      </c>
      <c r="W60" t="str">
        <f>IF(OR(P2P!K60="Q3 2023",P2P!K60="Q4 2023"),"Yes","No")</f>
        <v>No</v>
      </c>
      <c r="X60" s="178" t="str">
        <f t="shared" si="8"/>
        <v>No</v>
      </c>
      <c r="Y60" t="str">
        <f>IF(OR(P2P!K60="Q1 2024",P2P!K60="Q2 2024"),"Yes","No")</f>
        <v>No</v>
      </c>
      <c r="Z60" s="178" t="str">
        <f t="shared" si="9"/>
        <v>No</v>
      </c>
      <c r="AA60" t="str">
        <f>IF(OR(P2P!K60="Q3 2024",P2P!K60="Q4 2024"),"Yes","No")</f>
        <v>No</v>
      </c>
      <c r="AB60" s="178" t="str">
        <f t="shared" si="10"/>
        <v>No</v>
      </c>
      <c r="AC60" t="str">
        <f>IF(OR(P2P!K60="Q1 2025",P2P!K60="Q2 2025"),"Yes","No")</f>
        <v>No</v>
      </c>
      <c r="AD60" s="178" t="str">
        <f t="shared" si="11"/>
        <v>No</v>
      </c>
      <c r="AE60" t="str">
        <f>IF(OR(P2P!K60="Q3 2025",P2P!K60="Q4 2025"),"Yes","No")</f>
        <v>No</v>
      </c>
      <c r="AF60" s="178" t="str">
        <f t="shared" si="12"/>
        <v>No</v>
      </c>
      <c r="AG60" t="str">
        <f>IF(OR(P2P!K60="Q1 2026",P2P!K60="Q2 2026"),"Yes","No")</f>
        <v>No</v>
      </c>
      <c r="AH60" s="178" t="str">
        <f t="shared" si="13"/>
        <v>No</v>
      </c>
      <c r="AI60" t="str">
        <f>IF(OR(P2P!K60="Q3 2026",P2P!K60="Q4 2026"),"Yes","No")</f>
        <v>No</v>
      </c>
      <c r="AJ60" s="178" t="str">
        <f t="shared" si="14"/>
        <v>No</v>
      </c>
      <c r="AK60" t="str">
        <f>IF(OR(P2P!K60="Q1 2027",P2P!K60="Q2 2027"),"Yes","No")</f>
        <v>No</v>
      </c>
      <c r="AL60" s="178" t="str">
        <f t="shared" si="15"/>
        <v>No</v>
      </c>
      <c r="AM60" t="str">
        <f>IF(OR(P2P!K60="Q3 2027",P2P!K60="Q4 2027"),"Yes","No")</f>
        <v>No</v>
      </c>
      <c r="AN60" s="178" t="str">
        <f t="shared" si="16"/>
        <v>No</v>
      </c>
      <c r="AO60" t="str">
        <f>IF(OR(P2P!K60="Q1 2028",P2P!K60="Q2 2028"),"Yes","No")</f>
        <v>No</v>
      </c>
      <c r="AP60" s="178" t="str">
        <f t="shared" si="17"/>
        <v>No</v>
      </c>
      <c r="AQ60" t="str">
        <f>IF(OR(P2P!K60="Q3 2028",P2P!K60="Q4 2028"),"Yes","No")</f>
        <v>No</v>
      </c>
      <c r="AR60" s="178" t="str">
        <f t="shared" si="18"/>
        <v>No</v>
      </c>
      <c r="AS60" t="str">
        <f>IF(OR(P2P!K60="Q1 2029",P2P!K60="Q2 2029"),"Yes","No")</f>
        <v>No</v>
      </c>
      <c r="AT60" s="178" t="str">
        <f t="shared" si="19"/>
        <v>No</v>
      </c>
      <c r="AU60" t="str">
        <f>IF(OR(P2P!K60="Q3 2029",P2P!K60="Q4 2029"),"Yes","No")</f>
        <v>No</v>
      </c>
      <c r="AV60" s="178" t="str">
        <f t="shared" si="20"/>
        <v>No</v>
      </c>
      <c r="AW60" t="str">
        <f>IF(OR(P2P!K60="Q1 2030",P2P!K60="Q2 2030"),"Yes","No")</f>
        <v>No</v>
      </c>
      <c r="AX60" s="178" t="str">
        <f t="shared" si="21"/>
        <v>No</v>
      </c>
      <c r="AY60" t="str">
        <f>IF(OR(P2P!K60="Q3 2030",P2P!K60="Q4 2030"),"Yes","No")</f>
        <v>No</v>
      </c>
      <c r="AZ60" s="178" t="str">
        <f t="shared" si="22"/>
        <v>No</v>
      </c>
      <c r="BA60" t="str">
        <f>IF(P2P!K60="","No","Yes")</f>
        <v>No</v>
      </c>
      <c r="BB60" s="178" t="str">
        <f t="shared" si="23"/>
        <v>No</v>
      </c>
      <c r="BC60" s="178" t="str">
        <f t="shared" si="24"/>
        <v>No</v>
      </c>
      <c r="BD60" s="174"/>
    </row>
    <row r="61" spans="1:56" s="175" customFormat="1" ht="23.25" x14ac:dyDescent="0.45">
      <c r="A61" s="177">
        <v>57</v>
      </c>
      <c r="B61" s="11" t="s">
        <v>1612</v>
      </c>
      <c r="C61" t="str">
        <f>IF(P2P!E61="Yes","Yes","No")</f>
        <v>No</v>
      </c>
      <c r="D61" t="str">
        <f>IF(AND(C61="No",P2P!F61="Yes"),"Yes","No")</f>
        <v>No</v>
      </c>
      <c r="E61" t="str">
        <f>IF(AND(C61="No",P2P!F61="N/A"),"N/A","No")</f>
        <v>No</v>
      </c>
      <c r="F61">
        <f>IF(OR(P2P!F61="Yes",P2P!F61="N/A"),0,1)</f>
        <v>1</v>
      </c>
      <c r="G61" t="str">
        <f>IF(OR(P2P!K61="Q3 2019",P2P!K61="Q4 2019"),"Yes","No")</f>
        <v>No</v>
      </c>
      <c r="H61" s="178" t="str">
        <f t="shared" si="0"/>
        <v>No</v>
      </c>
      <c r="I61" t="str">
        <f>IF(OR(P2P!K61="Q1 2020",P2P!K61="Q2 2020"),"Yes","No")</f>
        <v>No</v>
      </c>
      <c r="J61" s="178" t="str">
        <f t="shared" si="1"/>
        <v>No</v>
      </c>
      <c r="K61" t="str">
        <f>IF(OR(P2P!K61="Q3 2020",P2P!K61="Q4 2020"),"Yes","No")</f>
        <v>No</v>
      </c>
      <c r="L61" s="178" t="str">
        <f t="shared" si="2"/>
        <v>No</v>
      </c>
      <c r="M61" t="str">
        <f>IF(OR(P2P!K61="Q1 2021",P2P!K61="Q2 2021"),"Yes","No")</f>
        <v>No</v>
      </c>
      <c r="N61" s="178" t="str">
        <f t="shared" si="3"/>
        <v>No</v>
      </c>
      <c r="O61" t="str">
        <f>IF(OR(P2P!K61="Q3 2021",P2P!K61="Q4 2021"),"Yes","No")</f>
        <v>No</v>
      </c>
      <c r="P61" s="178" t="str">
        <f t="shared" si="4"/>
        <v>No</v>
      </c>
      <c r="Q61" t="str">
        <f>IF(OR(P2P!K61="Q1 2022",P2P!K61="Q2 2022"),"Yes","No")</f>
        <v>No</v>
      </c>
      <c r="R61" s="178" t="str">
        <f t="shared" si="5"/>
        <v>No</v>
      </c>
      <c r="S61" t="str">
        <f>IF(OR(P2P!K61="Q3 2022",P2P!K61="Q4 2022"),"Yes","No")</f>
        <v>No</v>
      </c>
      <c r="T61" s="178" t="str">
        <f t="shared" si="6"/>
        <v>No</v>
      </c>
      <c r="U61" t="str">
        <f>IF(OR(P2P!K61="Q1 2023",P2P!K61="Q2 2023"),"Yes","No")</f>
        <v>No</v>
      </c>
      <c r="V61" s="178" t="str">
        <f t="shared" si="7"/>
        <v>No</v>
      </c>
      <c r="W61" t="str">
        <f>IF(OR(P2P!K61="Q3 2023",P2P!K61="Q4 2023"),"Yes","No")</f>
        <v>No</v>
      </c>
      <c r="X61" s="178" t="str">
        <f t="shared" si="8"/>
        <v>No</v>
      </c>
      <c r="Y61" t="str">
        <f>IF(OR(P2P!K61="Q1 2024",P2P!K61="Q2 2024"),"Yes","No")</f>
        <v>No</v>
      </c>
      <c r="Z61" s="178" t="str">
        <f t="shared" si="9"/>
        <v>No</v>
      </c>
      <c r="AA61" t="str">
        <f>IF(OR(P2P!K61="Q3 2024",P2P!K61="Q4 2024"),"Yes","No")</f>
        <v>No</v>
      </c>
      <c r="AB61" s="178" t="str">
        <f t="shared" si="10"/>
        <v>No</v>
      </c>
      <c r="AC61" t="str">
        <f>IF(OR(P2P!K61="Q1 2025",P2P!K61="Q2 2025"),"Yes","No")</f>
        <v>No</v>
      </c>
      <c r="AD61" s="178" t="str">
        <f t="shared" si="11"/>
        <v>No</v>
      </c>
      <c r="AE61" t="str">
        <f>IF(OR(P2P!K61="Q3 2025",P2P!K61="Q4 2025"),"Yes","No")</f>
        <v>No</v>
      </c>
      <c r="AF61" s="178" t="str">
        <f t="shared" si="12"/>
        <v>No</v>
      </c>
      <c r="AG61" t="str">
        <f>IF(OR(P2P!K61="Q1 2026",P2P!K61="Q2 2026"),"Yes","No")</f>
        <v>No</v>
      </c>
      <c r="AH61" s="178" t="str">
        <f t="shared" si="13"/>
        <v>No</v>
      </c>
      <c r="AI61" t="str">
        <f>IF(OR(P2P!K61="Q3 2026",P2P!K61="Q4 2026"),"Yes","No")</f>
        <v>No</v>
      </c>
      <c r="AJ61" s="178" t="str">
        <f t="shared" si="14"/>
        <v>No</v>
      </c>
      <c r="AK61" t="str">
        <f>IF(OR(P2P!K61="Q1 2027",P2P!K61="Q2 2027"),"Yes","No")</f>
        <v>No</v>
      </c>
      <c r="AL61" s="178" t="str">
        <f t="shared" si="15"/>
        <v>No</v>
      </c>
      <c r="AM61" t="str">
        <f>IF(OR(P2P!K61="Q3 2027",P2P!K61="Q4 2027"),"Yes","No")</f>
        <v>No</v>
      </c>
      <c r="AN61" s="178" t="str">
        <f t="shared" si="16"/>
        <v>No</v>
      </c>
      <c r="AO61" t="str">
        <f>IF(OR(P2P!K61="Q1 2028",P2P!K61="Q2 2028"),"Yes","No")</f>
        <v>No</v>
      </c>
      <c r="AP61" s="178" t="str">
        <f t="shared" si="17"/>
        <v>No</v>
      </c>
      <c r="AQ61" t="str">
        <f>IF(OR(P2P!K61="Q3 2028",P2P!K61="Q4 2028"),"Yes","No")</f>
        <v>No</v>
      </c>
      <c r="AR61" s="178" t="str">
        <f t="shared" si="18"/>
        <v>No</v>
      </c>
      <c r="AS61" t="str">
        <f>IF(OR(P2P!K61="Q1 2029",P2P!K61="Q2 2029"),"Yes","No")</f>
        <v>No</v>
      </c>
      <c r="AT61" s="178" t="str">
        <f t="shared" si="19"/>
        <v>No</v>
      </c>
      <c r="AU61" t="str">
        <f>IF(OR(P2P!K61="Q3 2029",P2P!K61="Q4 2029"),"Yes","No")</f>
        <v>No</v>
      </c>
      <c r="AV61" s="178" t="str">
        <f t="shared" si="20"/>
        <v>No</v>
      </c>
      <c r="AW61" t="str">
        <f>IF(OR(P2P!K61="Q1 2030",P2P!K61="Q2 2030"),"Yes","No")</f>
        <v>No</v>
      </c>
      <c r="AX61" s="178" t="str">
        <f t="shared" si="21"/>
        <v>No</v>
      </c>
      <c r="AY61" t="str">
        <f>IF(OR(P2P!K61="Q3 2030",P2P!K61="Q4 2030"),"Yes","No")</f>
        <v>No</v>
      </c>
      <c r="AZ61" s="178" t="str">
        <f t="shared" si="22"/>
        <v>No</v>
      </c>
      <c r="BA61" t="str">
        <f>IF(P2P!K61="","No","Yes")</f>
        <v>No</v>
      </c>
      <c r="BB61" s="178" t="str">
        <f t="shared" si="23"/>
        <v>No</v>
      </c>
      <c r="BC61" s="178" t="str">
        <f t="shared" si="24"/>
        <v>Yes</v>
      </c>
      <c r="BD61" s="174"/>
    </row>
    <row r="62" spans="1:56" s="175" customFormat="1" ht="23.25" x14ac:dyDescent="0.45">
      <c r="A62" s="177">
        <v>58</v>
      </c>
      <c r="B62" s="13" t="s">
        <v>1613</v>
      </c>
      <c r="C62" t="str">
        <f>IF(P2P!E62="Yes","Yes","No")</f>
        <v>No</v>
      </c>
      <c r="D62" t="str">
        <f>IF(AND(C62="No",P2P!F62="Yes"),"Yes","No")</f>
        <v>No</v>
      </c>
      <c r="E62" t="str">
        <f>IF(AND(C62="No",P2P!F62="N/A"),"N/A","No")</f>
        <v>No</v>
      </c>
      <c r="F62">
        <f>IF(OR(P2P!F62="Yes",P2P!F62="N/A"),0,1)</f>
        <v>1</v>
      </c>
      <c r="G62" t="str">
        <f>IF(OR(P2P!K62="Q3 2019",P2P!K62="Q4 2019"),"Yes","No")</f>
        <v>No</v>
      </c>
      <c r="H62" s="178" t="str">
        <f t="shared" si="0"/>
        <v>No</v>
      </c>
      <c r="I62" t="str">
        <f>IF(OR(P2P!K62="Q1 2020",P2P!K62="Q2 2020"),"Yes","No")</f>
        <v>No</v>
      </c>
      <c r="J62" s="178" t="str">
        <f t="shared" si="1"/>
        <v>No</v>
      </c>
      <c r="K62" t="str">
        <f>IF(OR(P2P!K62="Q3 2020",P2P!K62="Q4 2020"),"Yes","No")</f>
        <v>No</v>
      </c>
      <c r="L62" s="178" t="str">
        <f t="shared" si="2"/>
        <v>No</v>
      </c>
      <c r="M62" t="str">
        <f>IF(OR(P2P!K62="Q1 2021",P2P!K62="Q2 2021"),"Yes","No")</f>
        <v>No</v>
      </c>
      <c r="N62" s="178" t="str">
        <f t="shared" si="3"/>
        <v>No</v>
      </c>
      <c r="O62" t="str">
        <f>IF(OR(P2P!K62="Q3 2021",P2P!K62="Q4 2021"),"Yes","No")</f>
        <v>No</v>
      </c>
      <c r="P62" s="178" t="str">
        <f t="shared" si="4"/>
        <v>No</v>
      </c>
      <c r="Q62" t="str">
        <f>IF(OR(P2P!K62="Q1 2022",P2P!K62="Q2 2022"),"Yes","No")</f>
        <v>No</v>
      </c>
      <c r="R62" s="178" t="str">
        <f t="shared" si="5"/>
        <v>No</v>
      </c>
      <c r="S62" t="str">
        <f>IF(OR(P2P!K62="Q3 2022",P2P!K62="Q4 2022"),"Yes","No")</f>
        <v>No</v>
      </c>
      <c r="T62" s="178" t="str">
        <f t="shared" si="6"/>
        <v>No</v>
      </c>
      <c r="U62" t="str">
        <f>IF(OR(P2P!K62="Q1 2023",P2P!K62="Q2 2023"),"Yes","No")</f>
        <v>No</v>
      </c>
      <c r="V62" s="178" t="str">
        <f t="shared" si="7"/>
        <v>No</v>
      </c>
      <c r="W62" t="str">
        <f>IF(OR(P2P!K62="Q3 2023",P2P!K62="Q4 2023"),"Yes","No")</f>
        <v>No</v>
      </c>
      <c r="X62" s="178" t="str">
        <f t="shared" si="8"/>
        <v>No</v>
      </c>
      <c r="Y62" t="str">
        <f>IF(OR(P2P!K62="Q1 2024",P2P!K62="Q2 2024"),"Yes","No")</f>
        <v>No</v>
      </c>
      <c r="Z62" s="178" t="str">
        <f t="shared" si="9"/>
        <v>No</v>
      </c>
      <c r="AA62" t="str">
        <f>IF(OR(P2P!K62="Q3 2024",P2P!K62="Q4 2024"),"Yes","No")</f>
        <v>No</v>
      </c>
      <c r="AB62" s="178" t="str">
        <f t="shared" si="10"/>
        <v>No</v>
      </c>
      <c r="AC62" t="str">
        <f>IF(OR(P2P!K62="Q1 2025",P2P!K62="Q2 2025"),"Yes","No")</f>
        <v>No</v>
      </c>
      <c r="AD62" s="178" t="str">
        <f t="shared" si="11"/>
        <v>No</v>
      </c>
      <c r="AE62" t="str">
        <f>IF(OR(P2P!K62="Q3 2025",P2P!K62="Q4 2025"),"Yes","No")</f>
        <v>No</v>
      </c>
      <c r="AF62" s="178" t="str">
        <f t="shared" si="12"/>
        <v>No</v>
      </c>
      <c r="AG62" t="str">
        <f>IF(OR(P2P!K62="Q1 2026",P2P!K62="Q2 2026"),"Yes","No")</f>
        <v>No</v>
      </c>
      <c r="AH62" s="178" t="str">
        <f t="shared" si="13"/>
        <v>No</v>
      </c>
      <c r="AI62" t="str">
        <f>IF(OR(P2P!K62="Q3 2026",P2P!K62="Q4 2026"),"Yes","No")</f>
        <v>No</v>
      </c>
      <c r="AJ62" s="178" t="str">
        <f t="shared" si="14"/>
        <v>No</v>
      </c>
      <c r="AK62" t="str">
        <f>IF(OR(P2P!K62="Q1 2027",P2P!K62="Q2 2027"),"Yes","No")</f>
        <v>No</v>
      </c>
      <c r="AL62" s="178" t="str">
        <f t="shared" si="15"/>
        <v>No</v>
      </c>
      <c r="AM62" t="str">
        <f>IF(OR(P2P!K62="Q3 2027",P2P!K62="Q4 2027"),"Yes","No")</f>
        <v>No</v>
      </c>
      <c r="AN62" s="178" t="str">
        <f t="shared" si="16"/>
        <v>No</v>
      </c>
      <c r="AO62" t="str">
        <f>IF(OR(P2P!K62="Q1 2028",P2P!K62="Q2 2028"),"Yes","No")</f>
        <v>No</v>
      </c>
      <c r="AP62" s="178" t="str">
        <f t="shared" si="17"/>
        <v>No</v>
      </c>
      <c r="AQ62" t="str">
        <f>IF(OR(P2P!K62="Q3 2028",P2P!K62="Q4 2028"),"Yes","No")</f>
        <v>No</v>
      </c>
      <c r="AR62" s="178" t="str">
        <f t="shared" si="18"/>
        <v>No</v>
      </c>
      <c r="AS62" t="str">
        <f>IF(OR(P2P!K62="Q1 2029",P2P!K62="Q2 2029"),"Yes","No")</f>
        <v>No</v>
      </c>
      <c r="AT62" s="178" t="str">
        <f t="shared" si="19"/>
        <v>No</v>
      </c>
      <c r="AU62" t="str">
        <f>IF(OR(P2P!K62="Q3 2029",P2P!K62="Q4 2029"),"Yes","No")</f>
        <v>No</v>
      </c>
      <c r="AV62" s="178" t="str">
        <f t="shared" si="20"/>
        <v>No</v>
      </c>
      <c r="AW62" t="str">
        <f>IF(OR(P2P!K62="Q1 2030",P2P!K62="Q2 2030"),"Yes","No")</f>
        <v>No</v>
      </c>
      <c r="AX62" s="178" t="str">
        <f t="shared" si="21"/>
        <v>No</v>
      </c>
      <c r="AY62" t="str">
        <f>IF(OR(P2P!K62="Q3 2030",P2P!K62="Q4 2030"),"Yes","No")</f>
        <v>No</v>
      </c>
      <c r="AZ62" s="178" t="str">
        <f t="shared" si="22"/>
        <v>No</v>
      </c>
      <c r="BA62" t="str">
        <f>IF(P2P!K62="","No","Yes")</f>
        <v>No</v>
      </c>
      <c r="BB62" s="178" t="str">
        <f t="shared" si="23"/>
        <v>No</v>
      </c>
      <c r="BC62" s="178" t="str">
        <f t="shared" si="24"/>
        <v>Yes</v>
      </c>
      <c r="BD62" s="174"/>
    </row>
    <row r="63" spans="1:56" s="175" customFormat="1" x14ac:dyDescent="0.45">
      <c r="A63" s="177">
        <v>59</v>
      </c>
      <c r="B63" s="13" t="s">
        <v>1614</v>
      </c>
      <c r="C63" t="str">
        <f>IF(P2P!E63="Yes","Yes","No")</f>
        <v>No</v>
      </c>
      <c r="D63" t="str">
        <f>IF(AND(C63="No",P2P!F63="Yes"),"Yes","No")</f>
        <v>No</v>
      </c>
      <c r="E63" t="str">
        <f>IF(AND(C63="No",P2P!F63="N/A"),"N/A","No")</f>
        <v>No</v>
      </c>
      <c r="F63">
        <f>IF(OR(P2P!F63="Yes",P2P!F63="N/A"),0,1)</f>
        <v>1</v>
      </c>
      <c r="G63" t="str">
        <f>IF(OR(P2P!K63="Q3 2019",P2P!K63="Q4 2019"),"Yes","No")</f>
        <v>No</v>
      </c>
      <c r="H63" s="178" t="str">
        <f t="shared" si="0"/>
        <v>No</v>
      </c>
      <c r="I63" t="str">
        <f>IF(OR(P2P!K63="Q1 2020",P2P!K63="Q2 2020"),"Yes","No")</f>
        <v>No</v>
      </c>
      <c r="J63" s="178" t="str">
        <f t="shared" si="1"/>
        <v>No</v>
      </c>
      <c r="K63" t="str">
        <f>IF(OR(P2P!K63="Q3 2020",P2P!K63="Q4 2020"),"Yes","No")</f>
        <v>No</v>
      </c>
      <c r="L63" s="178" t="str">
        <f t="shared" si="2"/>
        <v>No</v>
      </c>
      <c r="M63" t="str">
        <f>IF(OR(P2P!K63="Q1 2021",P2P!K63="Q2 2021"),"Yes","No")</f>
        <v>No</v>
      </c>
      <c r="N63" s="178" t="str">
        <f t="shared" si="3"/>
        <v>No</v>
      </c>
      <c r="O63" t="str">
        <f>IF(OR(P2P!K63="Q3 2021",P2P!K63="Q4 2021"),"Yes","No")</f>
        <v>No</v>
      </c>
      <c r="P63" s="178" t="str">
        <f t="shared" si="4"/>
        <v>No</v>
      </c>
      <c r="Q63" t="str">
        <f>IF(OR(P2P!K63="Q1 2022",P2P!K63="Q2 2022"),"Yes","No")</f>
        <v>No</v>
      </c>
      <c r="R63" s="178" t="str">
        <f t="shared" si="5"/>
        <v>No</v>
      </c>
      <c r="S63" t="str">
        <f>IF(OR(P2P!K63="Q3 2022",P2P!K63="Q4 2022"),"Yes","No")</f>
        <v>No</v>
      </c>
      <c r="T63" s="178" t="str">
        <f t="shared" si="6"/>
        <v>No</v>
      </c>
      <c r="U63" t="str">
        <f>IF(OR(P2P!K63="Q1 2023",P2P!K63="Q2 2023"),"Yes","No")</f>
        <v>No</v>
      </c>
      <c r="V63" s="178" t="str">
        <f t="shared" si="7"/>
        <v>No</v>
      </c>
      <c r="W63" t="str">
        <f>IF(OR(P2P!K63="Q3 2023",P2P!K63="Q4 2023"),"Yes","No")</f>
        <v>No</v>
      </c>
      <c r="X63" s="178" t="str">
        <f t="shared" si="8"/>
        <v>No</v>
      </c>
      <c r="Y63" t="str">
        <f>IF(OR(P2P!K63="Q1 2024",P2P!K63="Q2 2024"),"Yes","No")</f>
        <v>No</v>
      </c>
      <c r="Z63" s="178" t="str">
        <f t="shared" si="9"/>
        <v>No</v>
      </c>
      <c r="AA63" t="str">
        <f>IF(OR(P2P!K63="Q3 2024",P2P!K63="Q4 2024"),"Yes","No")</f>
        <v>No</v>
      </c>
      <c r="AB63" s="178" t="str">
        <f t="shared" si="10"/>
        <v>No</v>
      </c>
      <c r="AC63" t="str">
        <f>IF(OR(P2P!K63="Q1 2025",P2P!K63="Q2 2025"),"Yes","No")</f>
        <v>No</v>
      </c>
      <c r="AD63" s="178" t="str">
        <f t="shared" si="11"/>
        <v>No</v>
      </c>
      <c r="AE63" t="str">
        <f>IF(OR(P2P!K63="Q3 2025",P2P!K63="Q4 2025"),"Yes","No")</f>
        <v>No</v>
      </c>
      <c r="AF63" s="178" t="str">
        <f t="shared" si="12"/>
        <v>No</v>
      </c>
      <c r="AG63" t="str">
        <f>IF(OR(P2P!K63="Q1 2026",P2P!K63="Q2 2026"),"Yes","No")</f>
        <v>No</v>
      </c>
      <c r="AH63" s="178" t="str">
        <f t="shared" si="13"/>
        <v>No</v>
      </c>
      <c r="AI63" t="str">
        <f>IF(OR(P2P!K63="Q3 2026",P2P!K63="Q4 2026"),"Yes","No")</f>
        <v>No</v>
      </c>
      <c r="AJ63" s="178" t="str">
        <f t="shared" si="14"/>
        <v>No</v>
      </c>
      <c r="AK63" t="str">
        <f>IF(OR(P2P!K63="Q1 2027",P2P!K63="Q2 2027"),"Yes","No")</f>
        <v>No</v>
      </c>
      <c r="AL63" s="178" t="str">
        <f t="shared" si="15"/>
        <v>No</v>
      </c>
      <c r="AM63" t="str">
        <f>IF(OR(P2P!K63="Q3 2027",P2P!K63="Q4 2027"),"Yes","No")</f>
        <v>No</v>
      </c>
      <c r="AN63" s="178" t="str">
        <f t="shared" si="16"/>
        <v>No</v>
      </c>
      <c r="AO63" t="str">
        <f>IF(OR(P2P!K63="Q1 2028",P2P!K63="Q2 2028"),"Yes","No")</f>
        <v>No</v>
      </c>
      <c r="AP63" s="178" t="str">
        <f t="shared" si="17"/>
        <v>No</v>
      </c>
      <c r="AQ63" t="str">
        <f>IF(OR(P2P!K63="Q3 2028",P2P!K63="Q4 2028"),"Yes","No")</f>
        <v>No</v>
      </c>
      <c r="AR63" s="178" t="str">
        <f t="shared" si="18"/>
        <v>No</v>
      </c>
      <c r="AS63" t="str">
        <f>IF(OR(P2P!K63="Q1 2029",P2P!K63="Q2 2029"),"Yes","No")</f>
        <v>No</v>
      </c>
      <c r="AT63" s="178" t="str">
        <f t="shared" si="19"/>
        <v>No</v>
      </c>
      <c r="AU63" t="str">
        <f>IF(OR(P2P!K63="Q3 2029",P2P!K63="Q4 2029"),"Yes","No")</f>
        <v>No</v>
      </c>
      <c r="AV63" s="178" t="str">
        <f t="shared" si="20"/>
        <v>No</v>
      </c>
      <c r="AW63" t="str">
        <f>IF(OR(P2P!K63="Q1 2030",P2P!K63="Q2 2030"),"Yes","No")</f>
        <v>No</v>
      </c>
      <c r="AX63" s="178" t="str">
        <f t="shared" si="21"/>
        <v>No</v>
      </c>
      <c r="AY63" t="str">
        <f>IF(OR(P2P!K63="Q3 2030",P2P!K63="Q4 2030"),"Yes","No")</f>
        <v>No</v>
      </c>
      <c r="AZ63" s="178" t="str">
        <f t="shared" si="22"/>
        <v>No</v>
      </c>
      <c r="BA63" t="str">
        <f>IF(P2P!K63="","No","Yes")</f>
        <v>No</v>
      </c>
      <c r="BB63" s="178" t="str">
        <f t="shared" si="23"/>
        <v>No</v>
      </c>
      <c r="BC63" s="178" t="str">
        <f t="shared" si="24"/>
        <v>Yes</v>
      </c>
      <c r="BD63" s="174"/>
    </row>
    <row r="64" spans="1:56" s="175" customFormat="1" ht="23.25" x14ac:dyDescent="0.45">
      <c r="A64" s="177">
        <v>60</v>
      </c>
      <c r="B64" s="13" t="s">
        <v>1615</v>
      </c>
      <c r="C64" t="str">
        <f>IF(P2P!E64="Yes","Yes","No")</f>
        <v>No</v>
      </c>
      <c r="D64" t="str">
        <f>IF(AND(C64="No",P2P!F64="Yes"),"Yes","No")</f>
        <v>No</v>
      </c>
      <c r="E64" t="str">
        <f>IF(AND(C64="No",P2P!F64="N/A"),"N/A","No")</f>
        <v>No</v>
      </c>
      <c r="F64">
        <f>IF(OR(P2P!F64="Yes",P2P!F64="N/A"),0,1)</f>
        <v>1</v>
      </c>
      <c r="G64" t="str">
        <f>IF(OR(P2P!K64="Q3 2019",P2P!K64="Q4 2019"),"Yes","No")</f>
        <v>No</v>
      </c>
      <c r="H64" s="178" t="str">
        <f t="shared" si="0"/>
        <v>No</v>
      </c>
      <c r="I64" t="str">
        <f>IF(OR(P2P!K64="Q1 2020",P2P!K64="Q2 2020"),"Yes","No")</f>
        <v>No</v>
      </c>
      <c r="J64" s="178" t="str">
        <f t="shared" si="1"/>
        <v>No</v>
      </c>
      <c r="K64" t="str">
        <f>IF(OR(P2P!K64="Q3 2020",P2P!K64="Q4 2020"),"Yes","No")</f>
        <v>No</v>
      </c>
      <c r="L64" s="178" t="str">
        <f t="shared" si="2"/>
        <v>No</v>
      </c>
      <c r="M64" t="str">
        <f>IF(OR(P2P!K64="Q1 2021",P2P!K64="Q2 2021"),"Yes","No")</f>
        <v>No</v>
      </c>
      <c r="N64" s="178" t="str">
        <f t="shared" si="3"/>
        <v>No</v>
      </c>
      <c r="O64" t="str">
        <f>IF(OR(P2P!K64="Q3 2021",P2P!K64="Q4 2021"),"Yes","No")</f>
        <v>No</v>
      </c>
      <c r="P64" s="178" t="str">
        <f t="shared" si="4"/>
        <v>No</v>
      </c>
      <c r="Q64" t="str">
        <f>IF(OR(P2P!K64="Q1 2022",P2P!K64="Q2 2022"),"Yes","No")</f>
        <v>No</v>
      </c>
      <c r="R64" s="178" t="str">
        <f t="shared" si="5"/>
        <v>No</v>
      </c>
      <c r="S64" t="str">
        <f>IF(OR(P2P!K64="Q3 2022",P2P!K64="Q4 2022"),"Yes","No")</f>
        <v>No</v>
      </c>
      <c r="T64" s="178" t="str">
        <f t="shared" si="6"/>
        <v>No</v>
      </c>
      <c r="U64" t="str">
        <f>IF(OR(P2P!K64="Q1 2023",P2P!K64="Q2 2023"),"Yes","No")</f>
        <v>No</v>
      </c>
      <c r="V64" s="178" t="str">
        <f t="shared" si="7"/>
        <v>No</v>
      </c>
      <c r="W64" t="str">
        <f>IF(OR(P2P!K64="Q3 2023",P2P!K64="Q4 2023"),"Yes","No")</f>
        <v>No</v>
      </c>
      <c r="X64" s="178" t="str">
        <f t="shared" si="8"/>
        <v>No</v>
      </c>
      <c r="Y64" t="str">
        <f>IF(OR(P2P!K64="Q1 2024",P2P!K64="Q2 2024"),"Yes","No")</f>
        <v>No</v>
      </c>
      <c r="Z64" s="178" t="str">
        <f t="shared" si="9"/>
        <v>No</v>
      </c>
      <c r="AA64" t="str">
        <f>IF(OR(P2P!K64="Q3 2024",P2P!K64="Q4 2024"),"Yes","No")</f>
        <v>No</v>
      </c>
      <c r="AB64" s="178" t="str">
        <f t="shared" si="10"/>
        <v>No</v>
      </c>
      <c r="AC64" t="str">
        <f>IF(OR(P2P!K64="Q1 2025",P2P!K64="Q2 2025"),"Yes","No")</f>
        <v>No</v>
      </c>
      <c r="AD64" s="178" t="str">
        <f t="shared" si="11"/>
        <v>No</v>
      </c>
      <c r="AE64" t="str">
        <f>IF(OR(P2P!K64="Q3 2025",P2P!K64="Q4 2025"),"Yes","No")</f>
        <v>No</v>
      </c>
      <c r="AF64" s="178" t="str">
        <f t="shared" si="12"/>
        <v>No</v>
      </c>
      <c r="AG64" t="str">
        <f>IF(OR(P2P!K64="Q1 2026",P2P!K64="Q2 2026"),"Yes","No")</f>
        <v>No</v>
      </c>
      <c r="AH64" s="178" t="str">
        <f t="shared" si="13"/>
        <v>No</v>
      </c>
      <c r="AI64" t="str">
        <f>IF(OR(P2P!K64="Q3 2026",P2P!K64="Q4 2026"),"Yes","No")</f>
        <v>No</v>
      </c>
      <c r="AJ64" s="178" t="str">
        <f t="shared" si="14"/>
        <v>No</v>
      </c>
      <c r="AK64" t="str">
        <f>IF(OR(P2P!K64="Q1 2027",P2P!K64="Q2 2027"),"Yes","No")</f>
        <v>No</v>
      </c>
      <c r="AL64" s="178" t="str">
        <f t="shared" si="15"/>
        <v>No</v>
      </c>
      <c r="AM64" t="str">
        <f>IF(OR(P2P!K64="Q3 2027",P2P!K64="Q4 2027"),"Yes","No")</f>
        <v>No</v>
      </c>
      <c r="AN64" s="178" t="str">
        <f t="shared" si="16"/>
        <v>No</v>
      </c>
      <c r="AO64" t="str">
        <f>IF(OR(P2P!K64="Q1 2028",P2P!K64="Q2 2028"),"Yes","No")</f>
        <v>No</v>
      </c>
      <c r="AP64" s="178" t="str">
        <f t="shared" si="17"/>
        <v>No</v>
      </c>
      <c r="AQ64" t="str">
        <f>IF(OR(P2P!K64="Q3 2028",P2P!K64="Q4 2028"),"Yes","No")</f>
        <v>No</v>
      </c>
      <c r="AR64" s="178" t="str">
        <f t="shared" si="18"/>
        <v>No</v>
      </c>
      <c r="AS64" t="str">
        <f>IF(OR(P2P!K64="Q1 2029",P2P!K64="Q2 2029"),"Yes","No")</f>
        <v>No</v>
      </c>
      <c r="AT64" s="178" t="str">
        <f t="shared" si="19"/>
        <v>No</v>
      </c>
      <c r="AU64" t="str">
        <f>IF(OR(P2P!K64="Q3 2029",P2P!K64="Q4 2029"),"Yes","No")</f>
        <v>No</v>
      </c>
      <c r="AV64" s="178" t="str">
        <f t="shared" si="20"/>
        <v>No</v>
      </c>
      <c r="AW64" t="str">
        <f>IF(OR(P2P!K64="Q1 2030",P2P!K64="Q2 2030"),"Yes","No")</f>
        <v>No</v>
      </c>
      <c r="AX64" s="178" t="str">
        <f t="shared" si="21"/>
        <v>No</v>
      </c>
      <c r="AY64" t="str">
        <f>IF(OR(P2P!K64="Q3 2030",P2P!K64="Q4 2030"),"Yes","No")</f>
        <v>No</v>
      </c>
      <c r="AZ64" s="178" t="str">
        <f t="shared" si="22"/>
        <v>No</v>
      </c>
      <c r="BA64" t="str">
        <f>IF(P2P!K64="","No","Yes")</f>
        <v>No</v>
      </c>
      <c r="BB64" s="178" t="str">
        <f t="shared" si="23"/>
        <v>No</v>
      </c>
      <c r="BC64" s="178" t="str">
        <f t="shared" si="24"/>
        <v>Yes</v>
      </c>
      <c r="BD64" s="174"/>
    </row>
    <row r="65" spans="1:56" s="175" customFormat="1" ht="23.25" x14ac:dyDescent="0.45">
      <c r="A65" s="177">
        <v>61</v>
      </c>
      <c r="B65" s="13" t="s">
        <v>1617</v>
      </c>
      <c r="C65" t="str">
        <f>IF(P2P!E65="Yes","Yes","No")</f>
        <v>No</v>
      </c>
      <c r="D65" t="str">
        <f>IF(AND(C65="No",P2P!F65="Yes"),"Yes","No")</f>
        <v>No</v>
      </c>
      <c r="E65" t="str">
        <f>IF(AND(C65="No",P2P!F65="N/A"),"N/A","No")</f>
        <v>No</v>
      </c>
      <c r="F65">
        <f>IF(OR(P2P!F65="Yes",P2P!F65="N/A"),0,1)</f>
        <v>1</v>
      </c>
      <c r="G65" t="str">
        <f>IF(OR(P2P!K65="Q3 2019",P2P!K65="Q4 2019"),"Yes","No")</f>
        <v>No</v>
      </c>
      <c r="H65" s="178" t="str">
        <f t="shared" si="0"/>
        <v>No</v>
      </c>
      <c r="I65" t="str">
        <f>IF(OR(P2P!K65="Q1 2020",P2P!K65="Q2 2020"),"Yes","No")</f>
        <v>No</v>
      </c>
      <c r="J65" s="178" t="str">
        <f t="shared" si="1"/>
        <v>No</v>
      </c>
      <c r="K65" t="str">
        <f>IF(OR(P2P!K65="Q3 2020",P2P!K65="Q4 2020"),"Yes","No")</f>
        <v>No</v>
      </c>
      <c r="L65" s="178" t="str">
        <f t="shared" si="2"/>
        <v>No</v>
      </c>
      <c r="M65" t="str">
        <f>IF(OR(P2P!K65="Q1 2021",P2P!K65="Q2 2021"),"Yes","No")</f>
        <v>No</v>
      </c>
      <c r="N65" s="178" t="str">
        <f t="shared" si="3"/>
        <v>No</v>
      </c>
      <c r="O65" t="str">
        <f>IF(OR(P2P!K65="Q3 2021",P2P!K65="Q4 2021"),"Yes","No")</f>
        <v>No</v>
      </c>
      <c r="P65" s="178" t="str">
        <f t="shared" si="4"/>
        <v>No</v>
      </c>
      <c r="Q65" t="str">
        <f>IF(OR(P2P!K65="Q1 2022",P2P!K65="Q2 2022"),"Yes","No")</f>
        <v>No</v>
      </c>
      <c r="R65" s="178" t="str">
        <f t="shared" si="5"/>
        <v>No</v>
      </c>
      <c r="S65" t="str">
        <f>IF(OR(P2P!K65="Q3 2022",P2P!K65="Q4 2022"),"Yes","No")</f>
        <v>No</v>
      </c>
      <c r="T65" s="178" t="str">
        <f t="shared" si="6"/>
        <v>No</v>
      </c>
      <c r="U65" t="str">
        <f>IF(OR(P2P!K65="Q1 2023",P2P!K65="Q2 2023"),"Yes","No")</f>
        <v>No</v>
      </c>
      <c r="V65" s="178" t="str">
        <f t="shared" si="7"/>
        <v>No</v>
      </c>
      <c r="W65" t="str">
        <f>IF(OR(P2P!K65="Q3 2023",P2P!K65="Q4 2023"),"Yes","No")</f>
        <v>No</v>
      </c>
      <c r="X65" s="178" t="str">
        <f t="shared" si="8"/>
        <v>No</v>
      </c>
      <c r="Y65" t="str">
        <f>IF(OR(P2P!K65="Q1 2024",P2P!K65="Q2 2024"),"Yes","No")</f>
        <v>No</v>
      </c>
      <c r="Z65" s="178" t="str">
        <f t="shared" si="9"/>
        <v>No</v>
      </c>
      <c r="AA65" t="str">
        <f>IF(OR(P2P!K65="Q3 2024",P2P!K65="Q4 2024"),"Yes","No")</f>
        <v>No</v>
      </c>
      <c r="AB65" s="178" t="str">
        <f t="shared" si="10"/>
        <v>No</v>
      </c>
      <c r="AC65" t="str">
        <f>IF(OR(P2P!K65="Q1 2025",P2P!K65="Q2 2025"),"Yes","No")</f>
        <v>No</v>
      </c>
      <c r="AD65" s="178" t="str">
        <f t="shared" si="11"/>
        <v>No</v>
      </c>
      <c r="AE65" t="str">
        <f>IF(OR(P2P!K65="Q3 2025",P2P!K65="Q4 2025"),"Yes","No")</f>
        <v>No</v>
      </c>
      <c r="AF65" s="178" t="str">
        <f t="shared" si="12"/>
        <v>No</v>
      </c>
      <c r="AG65" t="str">
        <f>IF(OR(P2P!K65="Q1 2026",P2P!K65="Q2 2026"),"Yes","No")</f>
        <v>No</v>
      </c>
      <c r="AH65" s="178" t="str">
        <f t="shared" si="13"/>
        <v>No</v>
      </c>
      <c r="AI65" t="str">
        <f>IF(OR(P2P!K65="Q3 2026",P2P!K65="Q4 2026"),"Yes","No")</f>
        <v>No</v>
      </c>
      <c r="AJ65" s="178" t="str">
        <f t="shared" si="14"/>
        <v>No</v>
      </c>
      <c r="AK65" t="str">
        <f>IF(OR(P2P!K65="Q1 2027",P2P!K65="Q2 2027"),"Yes","No")</f>
        <v>No</v>
      </c>
      <c r="AL65" s="178" t="str">
        <f t="shared" si="15"/>
        <v>No</v>
      </c>
      <c r="AM65" t="str">
        <f>IF(OR(P2P!K65="Q3 2027",P2P!K65="Q4 2027"),"Yes","No")</f>
        <v>No</v>
      </c>
      <c r="AN65" s="178" t="str">
        <f t="shared" si="16"/>
        <v>No</v>
      </c>
      <c r="AO65" t="str">
        <f>IF(OR(P2P!K65="Q1 2028",P2P!K65="Q2 2028"),"Yes","No")</f>
        <v>No</v>
      </c>
      <c r="AP65" s="178" t="str">
        <f t="shared" si="17"/>
        <v>No</v>
      </c>
      <c r="AQ65" t="str">
        <f>IF(OR(P2P!K65="Q3 2028",P2P!K65="Q4 2028"),"Yes","No")</f>
        <v>No</v>
      </c>
      <c r="AR65" s="178" t="str">
        <f t="shared" si="18"/>
        <v>No</v>
      </c>
      <c r="AS65" t="str">
        <f>IF(OR(P2P!K65="Q1 2029",P2P!K65="Q2 2029"),"Yes","No")</f>
        <v>No</v>
      </c>
      <c r="AT65" s="178" t="str">
        <f t="shared" si="19"/>
        <v>No</v>
      </c>
      <c r="AU65" t="str">
        <f>IF(OR(P2P!K65="Q3 2029",P2P!K65="Q4 2029"),"Yes","No")</f>
        <v>No</v>
      </c>
      <c r="AV65" s="178" t="str">
        <f t="shared" si="20"/>
        <v>No</v>
      </c>
      <c r="AW65" t="str">
        <f>IF(OR(P2P!K65="Q1 2030",P2P!K65="Q2 2030"),"Yes","No")</f>
        <v>No</v>
      </c>
      <c r="AX65" s="178" t="str">
        <f t="shared" si="21"/>
        <v>No</v>
      </c>
      <c r="AY65" t="str">
        <f>IF(OR(P2P!K65="Q3 2030",P2P!K65="Q4 2030"),"Yes","No")</f>
        <v>No</v>
      </c>
      <c r="AZ65" s="178" t="str">
        <f t="shared" si="22"/>
        <v>No</v>
      </c>
      <c r="BA65" t="str">
        <f>IF(P2P!K65="","No","Yes")</f>
        <v>No</v>
      </c>
      <c r="BB65" s="178" t="str">
        <f t="shared" si="23"/>
        <v>No</v>
      </c>
      <c r="BC65" s="178" t="str">
        <f t="shared" si="24"/>
        <v>Yes</v>
      </c>
      <c r="BD65" s="174"/>
    </row>
    <row r="66" spans="1:56" s="175" customFormat="1" ht="23.25" x14ac:dyDescent="0.45">
      <c r="A66" s="177">
        <v>62</v>
      </c>
      <c r="B66" s="13" t="s">
        <v>1618</v>
      </c>
      <c r="C66" t="str">
        <f>IF(P2P!E66="Yes","Yes","No")</f>
        <v>No</v>
      </c>
      <c r="D66" t="str">
        <f>IF(AND(C66="No",P2P!F66="Yes"),"Yes","No")</f>
        <v>No</v>
      </c>
      <c r="E66" t="str">
        <f>IF(AND(C66="No",P2P!F66="N/A"),"N/A","No")</f>
        <v>No</v>
      </c>
      <c r="F66">
        <f>IF(OR(P2P!F66="Yes",P2P!F66="N/A"),0,1)</f>
        <v>1</v>
      </c>
      <c r="G66" t="str">
        <f>IF(OR(P2P!K66="Q3 2019",P2P!K66="Q4 2019"),"Yes","No")</f>
        <v>No</v>
      </c>
      <c r="H66" s="178" t="str">
        <f t="shared" si="0"/>
        <v>No</v>
      </c>
      <c r="I66" t="str">
        <f>IF(OR(P2P!K66="Q1 2020",P2P!K66="Q2 2020"),"Yes","No")</f>
        <v>No</v>
      </c>
      <c r="J66" s="178" t="str">
        <f t="shared" si="1"/>
        <v>No</v>
      </c>
      <c r="K66" t="str">
        <f>IF(OR(P2P!K66="Q3 2020",P2P!K66="Q4 2020"),"Yes","No")</f>
        <v>No</v>
      </c>
      <c r="L66" s="178" t="str">
        <f t="shared" si="2"/>
        <v>No</v>
      </c>
      <c r="M66" t="str">
        <f>IF(OR(P2P!K66="Q1 2021",P2P!K66="Q2 2021"),"Yes","No")</f>
        <v>No</v>
      </c>
      <c r="N66" s="178" t="str">
        <f t="shared" si="3"/>
        <v>No</v>
      </c>
      <c r="O66" t="str">
        <f>IF(OR(P2P!K66="Q3 2021",P2P!K66="Q4 2021"),"Yes","No")</f>
        <v>No</v>
      </c>
      <c r="P66" s="178" t="str">
        <f t="shared" si="4"/>
        <v>No</v>
      </c>
      <c r="Q66" t="str">
        <f>IF(OR(P2P!K66="Q1 2022",P2P!K66="Q2 2022"),"Yes","No")</f>
        <v>No</v>
      </c>
      <c r="R66" s="178" t="str">
        <f t="shared" si="5"/>
        <v>No</v>
      </c>
      <c r="S66" t="str">
        <f>IF(OR(P2P!K66="Q3 2022",P2P!K66="Q4 2022"),"Yes","No")</f>
        <v>No</v>
      </c>
      <c r="T66" s="178" t="str">
        <f t="shared" si="6"/>
        <v>No</v>
      </c>
      <c r="U66" t="str">
        <f>IF(OR(P2P!K66="Q1 2023",P2P!K66="Q2 2023"),"Yes","No")</f>
        <v>No</v>
      </c>
      <c r="V66" s="178" t="str">
        <f t="shared" si="7"/>
        <v>No</v>
      </c>
      <c r="W66" t="str">
        <f>IF(OR(P2P!K66="Q3 2023",P2P!K66="Q4 2023"),"Yes","No")</f>
        <v>No</v>
      </c>
      <c r="X66" s="178" t="str">
        <f t="shared" si="8"/>
        <v>No</v>
      </c>
      <c r="Y66" t="str">
        <f>IF(OR(P2P!K66="Q1 2024",P2P!K66="Q2 2024"),"Yes","No")</f>
        <v>No</v>
      </c>
      <c r="Z66" s="178" t="str">
        <f t="shared" si="9"/>
        <v>No</v>
      </c>
      <c r="AA66" t="str">
        <f>IF(OR(P2P!K66="Q3 2024",P2P!K66="Q4 2024"),"Yes","No")</f>
        <v>No</v>
      </c>
      <c r="AB66" s="178" t="str">
        <f t="shared" si="10"/>
        <v>No</v>
      </c>
      <c r="AC66" t="str">
        <f>IF(OR(P2P!K66="Q1 2025",P2P!K66="Q2 2025"),"Yes","No")</f>
        <v>No</v>
      </c>
      <c r="AD66" s="178" t="str">
        <f t="shared" si="11"/>
        <v>No</v>
      </c>
      <c r="AE66" t="str">
        <f>IF(OR(P2P!K66="Q3 2025",P2P!K66="Q4 2025"),"Yes","No")</f>
        <v>No</v>
      </c>
      <c r="AF66" s="178" t="str">
        <f t="shared" si="12"/>
        <v>No</v>
      </c>
      <c r="AG66" t="str">
        <f>IF(OR(P2P!K66="Q1 2026",P2P!K66="Q2 2026"),"Yes","No")</f>
        <v>No</v>
      </c>
      <c r="AH66" s="178" t="str">
        <f t="shared" si="13"/>
        <v>No</v>
      </c>
      <c r="AI66" t="str">
        <f>IF(OR(P2P!K66="Q3 2026",P2P!K66="Q4 2026"),"Yes","No")</f>
        <v>No</v>
      </c>
      <c r="AJ66" s="178" t="str">
        <f t="shared" si="14"/>
        <v>No</v>
      </c>
      <c r="AK66" t="str">
        <f>IF(OR(P2P!K66="Q1 2027",P2P!K66="Q2 2027"),"Yes","No")</f>
        <v>No</v>
      </c>
      <c r="AL66" s="178" t="str">
        <f t="shared" si="15"/>
        <v>No</v>
      </c>
      <c r="AM66" t="str">
        <f>IF(OR(P2P!K66="Q3 2027",P2P!K66="Q4 2027"),"Yes","No")</f>
        <v>No</v>
      </c>
      <c r="AN66" s="178" t="str">
        <f t="shared" si="16"/>
        <v>No</v>
      </c>
      <c r="AO66" t="str">
        <f>IF(OR(P2P!K66="Q1 2028",P2P!K66="Q2 2028"),"Yes","No")</f>
        <v>No</v>
      </c>
      <c r="AP66" s="178" t="str">
        <f t="shared" si="17"/>
        <v>No</v>
      </c>
      <c r="AQ66" t="str">
        <f>IF(OR(P2P!K66="Q3 2028",P2P!K66="Q4 2028"),"Yes","No")</f>
        <v>No</v>
      </c>
      <c r="AR66" s="178" t="str">
        <f t="shared" si="18"/>
        <v>No</v>
      </c>
      <c r="AS66" t="str">
        <f>IF(OR(P2P!K66="Q1 2029",P2P!K66="Q2 2029"),"Yes","No")</f>
        <v>No</v>
      </c>
      <c r="AT66" s="178" t="str">
        <f t="shared" si="19"/>
        <v>No</v>
      </c>
      <c r="AU66" t="str">
        <f>IF(OR(P2P!K66="Q3 2029",P2P!K66="Q4 2029"),"Yes","No")</f>
        <v>No</v>
      </c>
      <c r="AV66" s="178" t="str">
        <f t="shared" si="20"/>
        <v>No</v>
      </c>
      <c r="AW66" t="str">
        <f>IF(OR(P2P!K66="Q1 2030",P2P!K66="Q2 2030"),"Yes","No")</f>
        <v>No</v>
      </c>
      <c r="AX66" s="178" t="str">
        <f t="shared" si="21"/>
        <v>No</v>
      </c>
      <c r="AY66" t="str">
        <f>IF(OR(P2P!K66="Q3 2030",P2P!K66="Q4 2030"),"Yes","No")</f>
        <v>No</v>
      </c>
      <c r="AZ66" s="178" t="str">
        <f t="shared" si="22"/>
        <v>No</v>
      </c>
      <c r="BA66" t="str">
        <f>IF(P2P!K66="","No","Yes")</f>
        <v>No</v>
      </c>
      <c r="BB66" s="178" t="str">
        <f t="shared" si="23"/>
        <v>No</v>
      </c>
      <c r="BC66" s="178" t="str">
        <f t="shared" si="24"/>
        <v>Yes</v>
      </c>
      <c r="BD66" s="174"/>
    </row>
    <row r="67" spans="1:56" s="175" customFormat="1" ht="23.25" x14ac:dyDescent="0.45">
      <c r="A67" s="177">
        <v>63</v>
      </c>
      <c r="B67" s="12" t="s">
        <v>1619</v>
      </c>
      <c r="C67" t="str">
        <f>IF(P2P!E67="Yes","Yes","No")</f>
        <v>No</v>
      </c>
      <c r="D67" t="str">
        <f>IF(AND(C67="No",P2P!F67="Yes"),"Yes","No")</f>
        <v>No</v>
      </c>
      <c r="E67" t="str">
        <f>IF(AND(C67="No",P2P!F67="N/A"),"N/A","No")</f>
        <v>No</v>
      </c>
      <c r="F67">
        <f>IF(OR(P2P!F67="Yes",P2P!F67="N/A"),0,1)</f>
        <v>1</v>
      </c>
      <c r="G67" t="str">
        <f>IF(OR(P2P!K67="Q3 2019",P2P!K67="Q4 2019"),"Yes","No")</f>
        <v>No</v>
      </c>
      <c r="H67" s="178" t="str">
        <f t="shared" si="0"/>
        <v>No</v>
      </c>
      <c r="I67" t="str">
        <f>IF(OR(P2P!K67="Q1 2020",P2P!K67="Q2 2020"),"Yes","No")</f>
        <v>No</v>
      </c>
      <c r="J67" s="178" t="str">
        <f t="shared" si="1"/>
        <v>No</v>
      </c>
      <c r="K67" t="str">
        <f>IF(OR(P2P!K67="Q3 2020",P2P!K67="Q4 2020"),"Yes","No")</f>
        <v>No</v>
      </c>
      <c r="L67" s="178" t="str">
        <f t="shared" si="2"/>
        <v>No</v>
      </c>
      <c r="M67" t="str">
        <f>IF(OR(P2P!K67="Q1 2021",P2P!K67="Q2 2021"),"Yes","No")</f>
        <v>No</v>
      </c>
      <c r="N67" s="178" t="str">
        <f t="shared" si="3"/>
        <v>No</v>
      </c>
      <c r="O67" t="str">
        <f>IF(OR(P2P!K67="Q3 2021",P2P!K67="Q4 2021"),"Yes","No")</f>
        <v>No</v>
      </c>
      <c r="P67" s="178" t="str">
        <f t="shared" si="4"/>
        <v>No</v>
      </c>
      <c r="Q67" t="str">
        <f>IF(OR(P2P!K67="Q1 2022",P2P!K67="Q2 2022"),"Yes","No")</f>
        <v>No</v>
      </c>
      <c r="R67" s="178" t="str">
        <f t="shared" si="5"/>
        <v>No</v>
      </c>
      <c r="S67" t="str">
        <f>IF(OR(P2P!K67="Q3 2022",P2P!K67="Q4 2022"),"Yes","No")</f>
        <v>No</v>
      </c>
      <c r="T67" s="178" t="str">
        <f t="shared" si="6"/>
        <v>No</v>
      </c>
      <c r="U67" t="str">
        <f>IF(OR(P2P!K67="Q1 2023",P2P!K67="Q2 2023"),"Yes","No")</f>
        <v>No</v>
      </c>
      <c r="V67" s="178" t="str">
        <f t="shared" si="7"/>
        <v>No</v>
      </c>
      <c r="W67" t="str">
        <f>IF(OR(P2P!K67="Q3 2023",P2P!K67="Q4 2023"),"Yes","No")</f>
        <v>No</v>
      </c>
      <c r="X67" s="178" t="str">
        <f t="shared" si="8"/>
        <v>No</v>
      </c>
      <c r="Y67" t="str">
        <f>IF(OR(P2P!K67="Q1 2024",P2P!K67="Q2 2024"),"Yes","No")</f>
        <v>No</v>
      </c>
      <c r="Z67" s="178" t="str">
        <f t="shared" si="9"/>
        <v>No</v>
      </c>
      <c r="AA67" t="str">
        <f>IF(OR(P2P!K67="Q3 2024",P2P!K67="Q4 2024"),"Yes","No")</f>
        <v>No</v>
      </c>
      <c r="AB67" s="178" t="str">
        <f t="shared" si="10"/>
        <v>No</v>
      </c>
      <c r="AC67" t="str">
        <f>IF(OR(P2P!K67="Q1 2025",P2P!K67="Q2 2025"),"Yes","No")</f>
        <v>No</v>
      </c>
      <c r="AD67" s="178" t="str">
        <f t="shared" si="11"/>
        <v>No</v>
      </c>
      <c r="AE67" t="str">
        <f>IF(OR(P2P!K67="Q3 2025",P2P!K67="Q4 2025"),"Yes","No")</f>
        <v>No</v>
      </c>
      <c r="AF67" s="178" t="str">
        <f t="shared" si="12"/>
        <v>No</v>
      </c>
      <c r="AG67" t="str">
        <f>IF(OR(P2P!K67="Q1 2026",P2P!K67="Q2 2026"),"Yes","No")</f>
        <v>No</v>
      </c>
      <c r="AH67" s="178" t="str">
        <f t="shared" si="13"/>
        <v>No</v>
      </c>
      <c r="AI67" t="str">
        <f>IF(OR(P2P!K67="Q3 2026",P2P!K67="Q4 2026"),"Yes","No")</f>
        <v>No</v>
      </c>
      <c r="AJ67" s="178" t="str">
        <f t="shared" si="14"/>
        <v>No</v>
      </c>
      <c r="AK67" t="str">
        <f>IF(OR(P2P!K67="Q1 2027",P2P!K67="Q2 2027"),"Yes","No")</f>
        <v>No</v>
      </c>
      <c r="AL67" s="178" t="str">
        <f t="shared" si="15"/>
        <v>No</v>
      </c>
      <c r="AM67" t="str">
        <f>IF(OR(P2P!K67="Q3 2027",P2P!K67="Q4 2027"),"Yes","No")</f>
        <v>No</v>
      </c>
      <c r="AN67" s="178" t="str">
        <f t="shared" si="16"/>
        <v>No</v>
      </c>
      <c r="AO67" t="str">
        <f>IF(OR(P2P!K67="Q1 2028",P2P!K67="Q2 2028"),"Yes","No")</f>
        <v>No</v>
      </c>
      <c r="AP67" s="178" t="str">
        <f t="shared" si="17"/>
        <v>No</v>
      </c>
      <c r="AQ67" t="str">
        <f>IF(OR(P2P!K67="Q3 2028",P2P!K67="Q4 2028"),"Yes","No")</f>
        <v>No</v>
      </c>
      <c r="AR67" s="178" t="str">
        <f t="shared" si="18"/>
        <v>No</v>
      </c>
      <c r="AS67" t="str">
        <f>IF(OR(P2P!K67="Q1 2029",P2P!K67="Q2 2029"),"Yes","No")</f>
        <v>No</v>
      </c>
      <c r="AT67" s="178" t="str">
        <f t="shared" si="19"/>
        <v>No</v>
      </c>
      <c r="AU67" t="str">
        <f>IF(OR(P2P!K67="Q3 2029",P2P!K67="Q4 2029"),"Yes","No")</f>
        <v>No</v>
      </c>
      <c r="AV67" s="178" t="str">
        <f t="shared" si="20"/>
        <v>No</v>
      </c>
      <c r="AW67" t="str">
        <f>IF(OR(P2P!K67="Q1 2030",P2P!K67="Q2 2030"),"Yes","No")</f>
        <v>No</v>
      </c>
      <c r="AX67" s="178" t="str">
        <f t="shared" si="21"/>
        <v>No</v>
      </c>
      <c r="AY67" t="str">
        <f>IF(OR(P2P!K67="Q3 2030",P2P!K67="Q4 2030"),"Yes","No")</f>
        <v>No</v>
      </c>
      <c r="AZ67" s="178" t="str">
        <f t="shared" si="22"/>
        <v>No</v>
      </c>
      <c r="BA67" t="str">
        <f>IF(P2P!K67="","No","Yes")</f>
        <v>No</v>
      </c>
      <c r="BB67" s="178" t="str">
        <f t="shared" si="23"/>
        <v>No</v>
      </c>
      <c r="BC67" s="178" t="str">
        <f t="shared" si="24"/>
        <v>Yes</v>
      </c>
      <c r="BD67" s="174"/>
    </row>
    <row r="68" spans="1:56" s="175" customFormat="1" ht="23.25" x14ac:dyDescent="0.45">
      <c r="A68" s="177">
        <v>64</v>
      </c>
      <c r="B68" s="12" t="s">
        <v>1620</v>
      </c>
      <c r="C68" t="str">
        <f>IF(P2P!E68="Yes","Yes","No")</f>
        <v>No</v>
      </c>
      <c r="D68" t="str">
        <f>IF(AND(C68="No",P2P!F68="Yes"),"Yes","No")</f>
        <v>No</v>
      </c>
      <c r="E68" t="str">
        <f>IF(AND(C68="No",P2P!F68="N/A"),"N/A","No")</f>
        <v>No</v>
      </c>
      <c r="F68">
        <f>IF(OR(P2P!F68="Yes",P2P!F68="N/A"),0,1)</f>
        <v>1</v>
      </c>
      <c r="G68" t="str">
        <f>IF(OR(P2P!K68="Q3 2019",P2P!K68="Q4 2019"),"Yes","No")</f>
        <v>No</v>
      </c>
      <c r="H68" s="178" t="str">
        <f t="shared" si="0"/>
        <v>No</v>
      </c>
      <c r="I68" t="str">
        <f>IF(OR(P2P!K68="Q1 2020",P2P!K68="Q2 2020"),"Yes","No")</f>
        <v>No</v>
      </c>
      <c r="J68" s="178" t="str">
        <f t="shared" si="1"/>
        <v>No</v>
      </c>
      <c r="K68" t="str">
        <f>IF(OR(P2P!K68="Q3 2020",P2P!K68="Q4 2020"),"Yes","No")</f>
        <v>No</v>
      </c>
      <c r="L68" s="178" t="str">
        <f t="shared" si="2"/>
        <v>No</v>
      </c>
      <c r="M68" t="str">
        <f>IF(OR(P2P!K68="Q1 2021",P2P!K68="Q2 2021"),"Yes","No")</f>
        <v>No</v>
      </c>
      <c r="N68" s="178" t="str">
        <f t="shared" si="3"/>
        <v>No</v>
      </c>
      <c r="O68" t="str">
        <f>IF(OR(P2P!K68="Q3 2021",P2P!K68="Q4 2021"),"Yes","No")</f>
        <v>No</v>
      </c>
      <c r="P68" s="178" t="str">
        <f t="shared" si="4"/>
        <v>No</v>
      </c>
      <c r="Q68" t="str">
        <f>IF(OR(P2P!K68="Q1 2022",P2P!K68="Q2 2022"),"Yes","No")</f>
        <v>No</v>
      </c>
      <c r="R68" s="178" t="str">
        <f t="shared" si="5"/>
        <v>No</v>
      </c>
      <c r="S68" t="str">
        <f>IF(OR(P2P!K68="Q3 2022",P2P!K68="Q4 2022"),"Yes","No")</f>
        <v>No</v>
      </c>
      <c r="T68" s="178" t="str">
        <f t="shared" si="6"/>
        <v>No</v>
      </c>
      <c r="U68" t="str">
        <f>IF(OR(P2P!K68="Q1 2023",P2P!K68="Q2 2023"),"Yes","No")</f>
        <v>No</v>
      </c>
      <c r="V68" s="178" t="str">
        <f t="shared" si="7"/>
        <v>No</v>
      </c>
      <c r="W68" t="str">
        <f>IF(OR(P2P!K68="Q3 2023",P2P!K68="Q4 2023"),"Yes","No")</f>
        <v>No</v>
      </c>
      <c r="X68" s="178" t="str">
        <f t="shared" si="8"/>
        <v>No</v>
      </c>
      <c r="Y68" t="str">
        <f>IF(OR(P2P!K68="Q1 2024",P2P!K68="Q2 2024"),"Yes","No")</f>
        <v>No</v>
      </c>
      <c r="Z68" s="178" t="str">
        <f t="shared" si="9"/>
        <v>No</v>
      </c>
      <c r="AA68" t="str">
        <f>IF(OR(P2P!K68="Q3 2024",P2P!K68="Q4 2024"),"Yes","No")</f>
        <v>No</v>
      </c>
      <c r="AB68" s="178" t="str">
        <f t="shared" si="10"/>
        <v>No</v>
      </c>
      <c r="AC68" t="str">
        <f>IF(OR(P2P!K68="Q1 2025",P2P!K68="Q2 2025"),"Yes","No")</f>
        <v>No</v>
      </c>
      <c r="AD68" s="178" t="str">
        <f t="shared" si="11"/>
        <v>No</v>
      </c>
      <c r="AE68" t="str">
        <f>IF(OR(P2P!K68="Q3 2025",P2P!K68="Q4 2025"),"Yes","No")</f>
        <v>No</v>
      </c>
      <c r="AF68" s="178" t="str">
        <f t="shared" si="12"/>
        <v>No</v>
      </c>
      <c r="AG68" t="str">
        <f>IF(OR(P2P!K68="Q1 2026",P2P!K68="Q2 2026"),"Yes","No")</f>
        <v>No</v>
      </c>
      <c r="AH68" s="178" t="str">
        <f t="shared" si="13"/>
        <v>No</v>
      </c>
      <c r="AI68" t="str">
        <f>IF(OR(P2P!K68="Q3 2026",P2P!K68="Q4 2026"),"Yes","No")</f>
        <v>No</v>
      </c>
      <c r="AJ68" s="178" t="str">
        <f t="shared" si="14"/>
        <v>No</v>
      </c>
      <c r="AK68" t="str">
        <f>IF(OR(P2P!K68="Q1 2027",P2P!K68="Q2 2027"),"Yes","No")</f>
        <v>No</v>
      </c>
      <c r="AL68" s="178" t="str">
        <f t="shared" si="15"/>
        <v>No</v>
      </c>
      <c r="AM68" t="str">
        <f>IF(OR(P2P!K68="Q3 2027",P2P!K68="Q4 2027"),"Yes","No")</f>
        <v>No</v>
      </c>
      <c r="AN68" s="178" t="str">
        <f t="shared" si="16"/>
        <v>No</v>
      </c>
      <c r="AO68" t="str">
        <f>IF(OR(P2P!K68="Q1 2028",P2P!K68="Q2 2028"),"Yes","No")</f>
        <v>No</v>
      </c>
      <c r="AP68" s="178" t="str">
        <f t="shared" si="17"/>
        <v>No</v>
      </c>
      <c r="AQ68" t="str">
        <f>IF(OR(P2P!K68="Q3 2028",P2P!K68="Q4 2028"),"Yes","No")</f>
        <v>No</v>
      </c>
      <c r="AR68" s="178" t="str">
        <f t="shared" si="18"/>
        <v>No</v>
      </c>
      <c r="AS68" t="str">
        <f>IF(OR(P2P!K68="Q1 2029",P2P!K68="Q2 2029"),"Yes","No")</f>
        <v>No</v>
      </c>
      <c r="AT68" s="178" t="str">
        <f t="shared" si="19"/>
        <v>No</v>
      </c>
      <c r="AU68" t="str">
        <f>IF(OR(P2P!K68="Q3 2029",P2P!K68="Q4 2029"),"Yes","No")</f>
        <v>No</v>
      </c>
      <c r="AV68" s="178" t="str">
        <f t="shared" si="20"/>
        <v>No</v>
      </c>
      <c r="AW68" t="str">
        <f>IF(OR(P2P!K68="Q1 2030",P2P!K68="Q2 2030"),"Yes","No")</f>
        <v>No</v>
      </c>
      <c r="AX68" s="178" t="str">
        <f t="shared" si="21"/>
        <v>No</v>
      </c>
      <c r="AY68" t="str">
        <f>IF(OR(P2P!K68="Q3 2030",P2P!K68="Q4 2030"),"Yes","No")</f>
        <v>No</v>
      </c>
      <c r="AZ68" s="178" t="str">
        <f t="shared" si="22"/>
        <v>No</v>
      </c>
      <c r="BA68" t="str">
        <f>IF(P2P!K68="","No","Yes")</f>
        <v>No</v>
      </c>
      <c r="BB68" s="178" t="str">
        <f t="shared" si="23"/>
        <v>No</v>
      </c>
      <c r="BC68" s="178" t="str">
        <f t="shared" si="24"/>
        <v>Yes</v>
      </c>
      <c r="BD68" s="174"/>
    </row>
    <row r="69" spans="1:56" s="175" customFormat="1" ht="23.25" x14ac:dyDescent="0.45">
      <c r="A69" s="177">
        <v>65</v>
      </c>
      <c r="B69" s="12" t="s">
        <v>1621</v>
      </c>
      <c r="C69" t="str">
        <f>IF(P2P!E69="Yes","Yes","No")</f>
        <v>No</v>
      </c>
      <c r="D69" t="str">
        <f>IF(AND(C69="No",P2P!F69="Yes"),"Yes","No")</f>
        <v>No</v>
      </c>
      <c r="E69" t="str">
        <f>IF(AND(C69="No",P2P!F69="N/A"),"N/A","No")</f>
        <v>No</v>
      </c>
      <c r="F69">
        <f>IF(OR(P2P!F69="Yes",P2P!F69="N/A"),0,1)</f>
        <v>1</v>
      </c>
      <c r="G69" t="str">
        <f>IF(OR(P2P!K69="Q3 2019",P2P!K69="Q4 2019"),"Yes","No")</f>
        <v>No</v>
      </c>
      <c r="H69" s="178" t="str">
        <f t="shared" si="0"/>
        <v>No</v>
      </c>
      <c r="I69" t="str">
        <f>IF(OR(P2P!K69="Q1 2020",P2P!K69="Q2 2020"),"Yes","No")</f>
        <v>No</v>
      </c>
      <c r="J69" s="178" t="str">
        <f t="shared" si="1"/>
        <v>No</v>
      </c>
      <c r="K69" t="str">
        <f>IF(OR(P2P!K69="Q3 2020",P2P!K69="Q4 2020"),"Yes","No")</f>
        <v>No</v>
      </c>
      <c r="L69" s="178" t="str">
        <f t="shared" si="2"/>
        <v>No</v>
      </c>
      <c r="M69" t="str">
        <f>IF(OR(P2P!K69="Q1 2021",P2P!K69="Q2 2021"),"Yes","No")</f>
        <v>No</v>
      </c>
      <c r="N69" s="178" t="str">
        <f t="shared" si="3"/>
        <v>No</v>
      </c>
      <c r="O69" t="str">
        <f>IF(OR(P2P!K69="Q3 2021",P2P!K69="Q4 2021"),"Yes","No")</f>
        <v>No</v>
      </c>
      <c r="P69" s="178" t="str">
        <f t="shared" si="4"/>
        <v>No</v>
      </c>
      <c r="Q69" t="str">
        <f>IF(OR(P2P!K69="Q1 2022",P2P!K69="Q2 2022"),"Yes","No")</f>
        <v>No</v>
      </c>
      <c r="R69" s="178" t="str">
        <f t="shared" si="5"/>
        <v>No</v>
      </c>
      <c r="S69" t="str">
        <f>IF(OR(P2P!K69="Q3 2022",P2P!K69="Q4 2022"),"Yes","No")</f>
        <v>No</v>
      </c>
      <c r="T69" s="178" t="str">
        <f t="shared" si="6"/>
        <v>No</v>
      </c>
      <c r="U69" t="str">
        <f>IF(OR(P2P!K69="Q1 2023",P2P!K69="Q2 2023"),"Yes","No")</f>
        <v>No</v>
      </c>
      <c r="V69" s="178" t="str">
        <f t="shared" si="7"/>
        <v>No</v>
      </c>
      <c r="W69" t="str">
        <f>IF(OR(P2P!K69="Q3 2023",P2P!K69="Q4 2023"),"Yes","No")</f>
        <v>No</v>
      </c>
      <c r="X69" s="178" t="str">
        <f t="shared" si="8"/>
        <v>No</v>
      </c>
      <c r="Y69" t="str">
        <f>IF(OR(P2P!K69="Q1 2024",P2P!K69="Q2 2024"),"Yes","No")</f>
        <v>No</v>
      </c>
      <c r="Z69" s="178" t="str">
        <f t="shared" si="9"/>
        <v>No</v>
      </c>
      <c r="AA69" t="str">
        <f>IF(OR(P2P!K69="Q3 2024",P2P!K69="Q4 2024"),"Yes","No")</f>
        <v>No</v>
      </c>
      <c r="AB69" s="178" t="str">
        <f t="shared" si="10"/>
        <v>No</v>
      </c>
      <c r="AC69" t="str">
        <f>IF(OR(P2P!K69="Q1 2025",P2P!K69="Q2 2025"),"Yes","No")</f>
        <v>No</v>
      </c>
      <c r="AD69" s="178" t="str">
        <f t="shared" si="11"/>
        <v>No</v>
      </c>
      <c r="AE69" t="str">
        <f>IF(OR(P2P!K69="Q3 2025",P2P!K69="Q4 2025"),"Yes","No")</f>
        <v>No</v>
      </c>
      <c r="AF69" s="178" t="str">
        <f t="shared" si="12"/>
        <v>No</v>
      </c>
      <c r="AG69" t="str">
        <f>IF(OR(P2P!K69="Q1 2026",P2P!K69="Q2 2026"),"Yes","No")</f>
        <v>No</v>
      </c>
      <c r="AH69" s="178" t="str">
        <f t="shared" si="13"/>
        <v>No</v>
      </c>
      <c r="AI69" t="str">
        <f>IF(OR(P2P!K69="Q3 2026",P2P!K69="Q4 2026"),"Yes","No")</f>
        <v>No</v>
      </c>
      <c r="AJ69" s="178" t="str">
        <f t="shared" si="14"/>
        <v>No</v>
      </c>
      <c r="AK69" t="str">
        <f>IF(OR(P2P!K69="Q1 2027",P2P!K69="Q2 2027"),"Yes","No")</f>
        <v>No</v>
      </c>
      <c r="AL69" s="178" t="str">
        <f t="shared" si="15"/>
        <v>No</v>
      </c>
      <c r="AM69" t="str">
        <f>IF(OR(P2P!K69="Q3 2027",P2P!K69="Q4 2027"),"Yes","No")</f>
        <v>No</v>
      </c>
      <c r="AN69" s="178" t="str">
        <f t="shared" si="16"/>
        <v>No</v>
      </c>
      <c r="AO69" t="str">
        <f>IF(OR(P2P!K69="Q1 2028",P2P!K69="Q2 2028"),"Yes","No")</f>
        <v>No</v>
      </c>
      <c r="AP69" s="178" t="str">
        <f t="shared" si="17"/>
        <v>No</v>
      </c>
      <c r="AQ69" t="str">
        <f>IF(OR(P2P!K69="Q3 2028",P2P!K69="Q4 2028"),"Yes","No")</f>
        <v>No</v>
      </c>
      <c r="AR69" s="178" t="str">
        <f t="shared" si="18"/>
        <v>No</v>
      </c>
      <c r="AS69" t="str">
        <f>IF(OR(P2P!K69="Q1 2029",P2P!K69="Q2 2029"),"Yes","No")</f>
        <v>No</v>
      </c>
      <c r="AT69" s="178" t="str">
        <f t="shared" si="19"/>
        <v>No</v>
      </c>
      <c r="AU69" t="str">
        <f>IF(OR(P2P!K69="Q3 2029",P2P!K69="Q4 2029"),"Yes","No")</f>
        <v>No</v>
      </c>
      <c r="AV69" s="178" t="str">
        <f t="shared" si="20"/>
        <v>No</v>
      </c>
      <c r="AW69" t="str">
        <f>IF(OR(P2P!K69="Q1 2030",P2P!K69="Q2 2030"),"Yes","No")</f>
        <v>No</v>
      </c>
      <c r="AX69" s="178" t="str">
        <f t="shared" si="21"/>
        <v>No</v>
      </c>
      <c r="AY69" t="str">
        <f>IF(OR(P2P!K69="Q3 2030",P2P!K69="Q4 2030"),"Yes","No")</f>
        <v>No</v>
      </c>
      <c r="AZ69" s="178" t="str">
        <f t="shared" si="22"/>
        <v>No</v>
      </c>
      <c r="BA69" t="str">
        <f>IF(P2P!K69="","No","Yes")</f>
        <v>No</v>
      </c>
      <c r="BB69" s="178" t="str">
        <f t="shared" si="23"/>
        <v>No</v>
      </c>
      <c r="BC69" s="178" t="str">
        <f t="shared" si="24"/>
        <v>Yes</v>
      </c>
      <c r="BD69" s="174"/>
    </row>
    <row r="70" spans="1:56" s="175" customFormat="1" ht="23.25" x14ac:dyDescent="0.45">
      <c r="A70" s="177">
        <v>66</v>
      </c>
      <c r="B70" s="12" t="s">
        <v>1622</v>
      </c>
      <c r="C70" t="str">
        <f>IF(P2P!E70="Yes","Yes","No")</f>
        <v>No</v>
      </c>
      <c r="D70" t="str">
        <f>IF(AND(C70="No",P2P!F70="Yes"),"Yes","No")</f>
        <v>No</v>
      </c>
      <c r="E70" t="str">
        <f>IF(AND(C70="No",P2P!F70="N/A"),"N/A","No")</f>
        <v>No</v>
      </c>
      <c r="F70">
        <f>IF(OR(P2P!F70="Yes",P2P!F70="N/A"),0,1)</f>
        <v>1</v>
      </c>
      <c r="G70" t="str">
        <f>IF(OR(P2P!K70="Q3 2019",P2P!K70="Q4 2019"),"Yes","No")</f>
        <v>No</v>
      </c>
      <c r="H70" s="178" t="str">
        <f t="shared" ref="H70:H117" si="25">IF(AND(C70="No",D70="No",E70="No",G70="Yes"),"Yes","No")</f>
        <v>No</v>
      </c>
      <c r="I70" t="str">
        <f>IF(OR(P2P!K70="Q1 2020",P2P!K70="Q2 2020"),"Yes","No")</f>
        <v>No</v>
      </c>
      <c r="J70" s="178" t="str">
        <f t="shared" ref="J70:J117" si="26">IF(AND(C70="No",D70="No",E70="No",I70="Yes"),"Yes","No")</f>
        <v>No</v>
      </c>
      <c r="K70" t="str">
        <f>IF(OR(P2P!K70="Q3 2020",P2P!K70="Q4 2020"),"Yes","No")</f>
        <v>No</v>
      </c>
      <c r="L70" s="178" t="str">
        <f t="shared" ref="L70:L117" si="27">IF(AND(C70="No",D70="No",E70="No",K70="Yes"),"Yes","No")</f>
        <v>No</v>
      </c>
      <c r="M70" t="str">
        <f>IF(OR(P2P!K70="Q1 2021",P2P!K70="Q2 2021"),"Yes","No")</f>
        <v>No</v>
      </c>
      <c r="N70" s="178" t="str">
        <f t="shared" ref="N70:N117" si="28">IF(AND(C70="No",D70="No",E70="No",M70="Yes"),"Yes","No")</f>
        <v>No</v>
      </c>
      <c r="O70" t="str">
        <f>IF(OR(P2P!K70="Q3 2021",P2P!K70="Q4 2021"),"Yes","No")</f>
        <v>No</v>
      </c>
      <c r="P70" s="178" t="str">
        <f t="shared" ref="P70:P117" si="29">IF(AND(C70="No",D70="No",E70="No",O70="Yes"),"Yes","No")</f>
        <v>No</v>
      </c>
      <c r="Q70" t="str">
        <f>IF(OR(P2P!K70="Q1 2022",P2P!K70="Q2 2022"),"Yes","No")</f>
        <v>No</v>
      </c>
      <c r="R70" s="178" t="str">
        <f t="shared" ref="R70:R117" si="30">IF(AND(C70="No",D70="No",E70="No",Q70="Yes"),"Yes","No")</f>
        <v>No</v>
      </c>
      <c r="S70" t="str">
        <f>IF(OR(P2P!K70="Q3 2022",P2P!K70="Q4 2022"),"Yes","No")</f>
        <v>No</v>
      </c>
      <c r="T70" s="178" t="str">
        <f t="shared" ref="T70:T117" si="31">IF(AND(C70="No",D70="No",E70="No",S70="Yes"),"Yes","No")</f>
        <v>No</v>
      </c>
      <c r="U70" t="str">
        <f>IF(OR(P2P!K70="Q1 2023",P2P!K70="Q2 2023"),"Yes","No")</f>
        <v>No</v>
      </c>
      <c r="V70" s="178" t="str">
        <f t="shared" ref="V70:V117" si="32">IF(AND(C70="No",D70="No",E70="No",U70="Yes"),"Yes","No")</f>
        <v>No</v>
      </c>
      <c r="W70" t="str">
        <f>IF(OR(P2P!K70="Q3 2023",P2P!K70="Q4 2023"),"Yes","No")</f>
        <v>No</v>
      </c>
      <c r="X70" s="178" t="str">
        <f t="shared" ref="X70:X117" si="33">IF(AND(C70="No",D70="No",E70="No",W70="Yes"),"Yes","No")</f>
        <v>No</v>
      </c>
      <c r="Y70" t="str">
        <f>IF(OR(P2P!K70="Q1 2024",P2P!K70="Q2 2024"),"Yes","No")</f>
        <v>No</v>
      </c>
      <c r="Z70" s="178" t="str">
        <f t="shared" ref="Z70:Z117" si="34">IF(AND(C70="No",D70="No",E70="No",Y70="Yes"),"Yes","No")</f>
        <v>No</v>
      </c>
      <c r="AA70" t="str">
        <f>IF(OR(P2P!K70="Q3 2024",P2P!K70="Q4 2024"),"Yes","No")</f>
        <v>No</v>
      </c>
      <c r="AB70" s="178" t="str">
        <f t="shared" ref="AB70:AB117" si="35">IF(AND(C70="No",D70="No",E70="No",AA70="Yes"),"Yes","No")</f>
        <v>No</v>
      </c>
      <c r="AC70" t="str">
        <f>IF(OR(P2P!K70="Q1 2025",P2P!K70="Q2 2025"),"Yes","No")</f>
        <v>No</v>
      </c>
      <c r="AD70" s="178" t="str">
        <f t="shared" ref="AD70:AD117" si="36">IF(AND(C70="No",D70="No",E70="No",AC70="Yes"),"Yes","No")</f>
        <v>No</v>
      </c>
      <c r="AE70" t="str">
        <f>IF(OR(P2P!K70="Q3 2025",P2P!K70="Q4 2025"),"Yes","No")</f>
        <v>No</v>
      </c>
      <c r="AF70" s="178" t="str">
        <f t="shared" ref="AF70:AF117" si="37">IF(AND(C70="No",D70="No",E70="No",AE70="Yes"),"Yes","No")</f>
        <v>No</v>
      </c>
      <c r="AG70" t="str">
        <f>IF(OR(P2P!K70="Q1 2026",P2P!K70="Q2 2026"),"Yes","No")</f>
        <v>No</v>
      </c>
      <c r="AH70" s="178" t="str">
        <f t="shared" ref="AH70:AH117" si="38">IF(AND(C70="No",D70="No",E70="No",AG70="Yes"),"Yes","No")</f>
        <v>No</v>
      </c>
      <c r="AI70" t="str">
        <f>IF(OR(P2P!K70="Q3 2026",P2P!K70="Q4 2026"),"Yes","No")</f>
        <v>No</v>
      </c>
      <c r="AJ70" s="178" t="str">
        <f t="shared" ref="AJ70:AJ117" si="39">IF(AND(C70="No",D70="No",E70="No",AI70="Yes"),"Yes","No")</f>
        <v>No</v>
      </c>
      <c r="AK70" t="str">
        <f>IF(OR(P2P!K70="Q1 2027",P2P!K70="Q2 2027"),"Yes","No")</f>
        <v>No</v>
      </c>
      <c r="AL70" s="178" t="str">
        <f t="shared" ref="AL70:AL117" si="40">IF(AND(C70="No",D70="No",E70="No",AK70="Yes"),"Yes","No")</f>
        <v>No</v>
      </c>
      <c r="AM70" t="str">
        <f>IF(OR(P2P!K70="Q3 2027",P2P!K70="Q4 2027"),"Yes","No")</f>
        <v>No</v>
      </c>
      <c r="AN70" s="178" t="str">
        <f t="shared" ref="AN70:AN117" si="41">IF(AND(C70="No",D70="No",E70="No",AM70="Yes"),"Yes","No")</f>
        <v>No</v>
      </c>
      <c r="AO70" t="str">
        <f>IF(OR(P2P!K70="Q1 2028",P2P!K70="Q2 2028"),"Yes","No")</f>
        <v>No</v>
      </c>
      <c r="AP70" s="178" t="str">
        <f t="shared" ref="AP70:AP117" si="42">IF(AND(C70="No",D70="No",E70="No",AO70="Yes"),"Yes","No")</f>
        <v>No</v>
      </c>
      <c r="AQ70" t="str">
        <f>IF(OR(P2P!K70="Q3 2028",P2P!K70="Q4 2028"),"Yes","No")</f>
        <v>No</v>
      </c>
      <c r="AR70" s="178" t="str">
        <f t="shared" ref="AR70:AR117" si="43">IF(AND(C70="No",D70="No",E70="No",AQ70="Yes"),"Yes","No")</f>
        <v>No</v>
      </c>
      <c r="AS70" t="str">
        <f>IF(OR(P2P!K70="Q1 2029",P2P!K70="Q2 2029"),"Yes","No")</f>
        <v>No</v>
      </c>
      <c r="AT70" s="178" t="str">
        <f t="shared" ref="AT70:AT117" si="44">IF(AND(C70="No",D70="No",E70="No",AS70="Yes"),"Yes","No")</f>
        <v>No</v>
      </c>
      <c r="AU70" t="str">
        <f>IF(OR(P2P!K70="Q3 2029",P2P!K70="Q4 2029"),"Yes","No")</f>
        <v>No</v>
      </c>
      <c r="AV70" s="178" t="str">
        <f t="shared" ref="AV70:AV117" si="45">IF(AND(C70="No",D70="No",E70="No",AU70="Yes"),"Yes","No")</f>
        <v>No</v>
      </c>
      <c r="AW70" t="str">
        <f>IF(OR(P2P!K70="Q1 2030",P2P!K70="Q2 2030"),"Yes","No")</f>
        <v>No</v>
      </c>
      <c r="AX70" s="178" t="str">
        <f t="shared" ref="AX70:AX117" si="46">IF(AND(C70="No",D70="No",E70="No",AW70="Yes"),"Yes","No")</f>
        <v>No</v>
      </c>
      <c r="AY70" t="str">
        <f>IF(OR(P2P!K70="Q3 2030",P2P!K70="Q4 2030"),"Yes","No")</f>
        <v>No</v>
      </c>
      <c r="AZ70" s="178" t="str">
        <f t="shared" ref="AZ70:AZ117" si="47">IF(AND(C70="No",D70="No",E70="No",AY70="Yes"),"Yes","No")</f>
        <v>No</v>
      </c>
      <c r="BA70" t="str">
        <f>IF(P2P!K70="","No","Yes")</f>
        <v>No</v>
      </c>
      <c r="BB70" s="178" t="str">
        <f t="shared" ref="BB70:BB117" si="48">IF(AND(C70="No",D70="No",E70="No",BA70="Yes"),"Yes","No")</f>
        <v>No</v>
      </c>
      <c r="BC70" s="178" t="str">
        <f t="shared" ref="BC70:BC117" si="49">IF(AND(C70="No",D70="No",E70="No",BB70="No"),"Yes","No")</f>
        <v>Yes</v>
      </c>
      <c r="BD70" s="174"/>
    </row>
    <row r="71" spans="1:56" s="175" customFormat="1" ht="23.25" x14ac:dyDescent="0.45">
      <c r="A71" s="177">
        <v>67</v>
      </c>
      <c r="B71" s="12" t="s">
        <v>1623</v>
      </c>
      <c r="C71" t="str">
        <f>IF(P2P!E71="Yes","Yes","No")</f>
        <v>No</v>
      </c>
      <c r="D71" t="str">
        <f>IF(AND(C71="No",P2P!F71="Yes"),"Yes","No")</f>
        <v>No</v>
      </c>
      <c r="E71" t="str">
        <f>IF(AND(C71="No",P2P!F71="N/A"),"N/A","No")</f>
        <v>No</v>
      </c>
      <c r="F71">
        <f>IF(OR(P2P!F71="Yes",P2P!F71="N/A"),0,1)</f>
        <v>1</v>
      </c>
      <c r="G71" t="str">
        <f>IF(OR(P2P!K71="Q3 2019",P2P!K71="Q4 2019"),"Yes","No")</f>
        <v>No</v>
      </c>
      <c r="H71" s="178" t="str">
        <f t="shared" si="25"/>
        <v>No</v>
      </c>
      <c r="I71" t="str">
        <f>IF(OR(P2P!K71="Q1 2020",P2P!K71="Q2 2020"),"Yes","No")</f>
        <v>No</v>
      </c>
      <c r="J71" s="178" t="str">
        <f t="shared" si="26"/>
        <v>No</v>
      </c>
      <c r="K71" t="str">
        <f>IF(OR(P2P!K71="Q3 2020",P2P!K71="Q4 2020"),"Yes","No")</f>
        <v>No</v>
      </c>
      <c r="L71" s="178" t="str">
        <f t="shared" si="27"/>
        <v>No</v>
      </c>
      <c r="M71" t="str">
        <f>IF(OR(P2P!K71="Q1 2021",P2P!K71="Q2 2021"),"Yes","No")</f>
        <v>No</v>
      </c>
      <c r="N71" s="178" t="str">
        <f t="shared" si="28"/>
        <v>No</v>
      </c>
      <c r="O71" t="str">
        <f>IF(OR(P2P!K71="Q3 2021",P2P!K71="Q4 2021"),"Yes","No")</f>
        <v>No</v>
      </c>
      <c r="P71" s="178" t="str">
        <f t="shared" si="29"/>
        <v>No</v>
      </c>
      <c r="Q71" t="str">
        <f>IF(OR(P2P!K71="Q1 2022",P2P!K71="Q2 2022"),"Yes","No")</f>
        <v>No</v>
      </c>
      <c r="R71" s="178" t="str">
        <f t="shared" si="30"/>
        <v>No</v>
      </c>
      <c r="S71" t="str">
        <f>IF(OR(P2P!K71="Q3 2022",P2P!K71="Q4 2022"),"Yes","No")</f>
        <v>No</v>
      </c>
      <c r="T71" s="178" t="str">
        <f t="shared" si="31"/>
        <v>No</v>
      </c>
      <c r="U71" t="str">
        <f>IF(OR(P2P!K71="Q1 2023",P2P!K71="Q2 2023"),"Yes","No")</f>
        <v>No</v>
      </c>
      <c r="V71" s="178" t="str">
        <f t="shared" si="32"/>
        <v>No</v>
      </c>
      <c r="W71" t="str">
        <f>IF(OR(P2P!K71="Q3 2023",P2P!K71="Q4 2023"),"Yes","No")</f>
        <v>No</v>
      </c>
      <c r="X71" s="178" t="str">
        <f t="shared" si="33"/>
        <v>No</v>
      </c>
      <c r="Y71" t="str">
        <f>IF(OR(P2P!K71="Q1 2024",P2P!K71="Q2 2024"),"Yes","No")</f>
        <v>No</v>
      </c>
      <c r="Z71" s="178" t="str">
        <f t="shared" si="34"/>
        <v>No</v>
      </c>
      <c r="AA71" t="str">
        <f>IF(OR(P2P!K71="Q3 2024",P2P!K71="Q4 2024"),"Yes","No")</f>
        <v>No</v>
      </c>
      <c r="AB71" s="178" t="str">
        <f t="shared" si="35"/>
        <v>No</v>
      </c>
      <c r="AC71" t="str">
        <f>IF(OR(P2P!K71="Q1 2025",P2P!K71="Q2 2025"),"Yes","No")</f>
        <v>No</v>
      </c>
      <c r="AD71" s="178" t="str">
        <f t="shared" si="36"/>
        <v>No</v>
      </c>
      <c r="AE71" t="str">
        <f>IF(OR(P2P!K71="Q3 2025",P2P!K71="Q4 2025"),"Yes","No")</f>
        <v>No</v>
      </c>
      <c r="AF71" s="178" t="str">
        <f t="shared" si="37"/>
        <v>No</v>
      </c>
      <c r="AG71" t="str">
        <f>IF(OR(P2P!K71="Q1 2026",P2P!K71="Q2 2026"),"Yes","No")</f>
        <v>No</v>
      </c>
      <c r="AH71" s="178" t="str">
        <f t="shared" si="38"/>
        <v>No</v>
      </c>
      <c r="AI71" t="str">
        <f>IF(OR(P2P!K71="Q3 2026",P2P!K71="Q4 2026"),"Yes","No")</f>
        <v>No</v>
      </c>
      <c r="AJ71" s="178" t="str">
        <f t="shared" si="39"/>
        <v>No</v>
      </c>
      <c r="AK71" t="str">
        <f>IF(OR(P2P!K71="Q1 2027",P2P!K71="Q2 2027"),"Yes","No")</f>
        <v>No</v>
      </c>
      <c r="AL71" s="178" t="str">
        <f t="shared" si="40"/>
        <v>No</v>
      </c>
      <c r="AM71" t="str">
        <f>IF(OR(P2P!K71="Q3 2027",P2P!K71="Q4 2027"),"Yes","No")</f>
        <v>No</v>
      </c>
      <c r="AN71" s="178" t="str">
        <f t="shared" si="41"/>
        <v>No</v>
      </c>
      <c r="AO71" t="str">
        <f>IF(OR(P2P!K71="Q1 2028",P2P!K71="Q2 2028"),"Yes","No")</f>
        <v>No</v>
      </c>
      <c r="AP71" s="178" t="str">
        <f t="shared" si="42"/>
        <v>No</v>
      </c>
      <c r="AQ71" t="str">
        <f>IF(OR(P2P!K71="Q3 2028",P2P!K71="Q4 2028"),"Yes","No")</f>
        <v>No</v>
      </c>
      <c r="AR71" s="178" t="str">
        <f t="shared" si="43"/>
        <v>No</v>
      </c>
      <c r="AS71" t="str">
        <f>IF(OR(P2P!K71="Q1 2029",P2P!K71="Q2 2029"),"Yes","No")</f>
        <v>No</v>
      </c>
      <c r="AT71" s="178" t="str">
        <f t="shared" si="44"/>
        <v>No</v>
      </c>
      <c r="AU71" t="str">
        <f>IF(OR(P2P!K71="Q3 2029",P2P!K71="Q4 2029"),"Yes","No")</f>
        <v>No</v>
      </c>
      <c r="AV71" s="178" t="str">
        <f t="shared" si="45"/>
        <v>No</v>
      </c>
      <c r="AW71" t="str">
        <f>IF(OR(P2P!K71="Q1 2030",P2P!K71="Q2 2030"),"Yes","No")</f>
        <v>No</v>
      </c>
      <c r="AX71" s="178" t="str">
        <f t="shared" si="46"/>
        <v>No</v>
      </c>
      <c r="AY71" t="str">
        <f>IF(OR(P2P!K71="Q3 2030",P2P!K71="Q4 2030"),"Yes","No")</f>
        <v>No</v>
      </c>
      <c r="AZ71" s="178" t="str">
        <f t="shared" si="47"/>
        <v>No</v>
      </c>
      <c r="BA71" t="str">
        <f>IF(P2P!K71="","No","Yes")</f>
        <v>No</v>
      </c>
      <c r="BB71" s="178" t="str">
        <f t="shared" si="48"/>
        <v>No</v>
      </c>
      <c r="BC71" s="178" t="str">
        <f t="shared" si="49"/>
        <v>Yes</v>
      </c>
      <c r="BD71" s="174"/>
    </row>
    <row r="72" spans="1:56" s="175" customFormat="1" ht="23.25" x14ac:dyDescent="0.45">
      <c r="A72" s="177">
        <v>68</v>
      </c>
      <c r="B72" s="12" t="s">
        <v>1625</v>
      </c>
      <c r="C72" t="str">
        <f>IF(P2P!E72="Yes","Yes","No")</f>
        <v>No</v>
      </c>
      <c r="D72" t="str">
        <f>IF(AND(C72="No",P2P!F72="Yes"),"Yes","No")</f>
        <v>No</v>
      </c>
      <c r="E72" t="str">
        <f>IF(AND(C72="No",P2P!F72="N/A"),"N/A","No")</f>
        <v>No</v>
      </c>
      <c r="F72">
        <f>IF(OR(P2P!F72="Yes",P2P!F72="N/A"),0,1)</f>
        <v>1</v>
      </c>
      <c r="G72" t="str">
        <f>IF(OR(P2P!K72="Q3 2019",P2P!K72="Q4 2019"),"Yes","No")</f>
        <v>No</v>
      </c>
      <c r="H72" s="178" t="str">
        <f t="shared" si="25"/>
        <v>No</v>
      </c>
      <c r="I72" t="str">
        <f>IF(OR(P2P!K72="Q1 2020",P2P!K72="Q2 2020"),"Yes","No")</f>
        <v>No</v>
      </c>
      <c r="J72" s="178" t="str">
        <f t="shared" si="26"/>
        <v>No</v>
      </c>
      <c r="K72" t="str">
        <f>IF(OR(P2P!K72="Q3 2020",P2P!K72="Q4 2020"),"Yes","No")</f>
        <v>No</v>
      </c>
      <c r="L72" s="178" t="str">
        <f t="shared" si="27"/>
        <v>No</v>
      </c>
      <c r="M72" t="str">
        <f>IF(OR(P2P!K72="Q1 2021",P2P!K72="Q2 2021"),"Yes","No")</f>
        <v>No</v>
      </c>
      <c r="N72" s="178" t="str">
        <f t="shared" si="28"/>
        <v>No</v>
      </c>
      <c r="O72" t="str">
        <f>IF(OR(P2P!K72="Q3 2021",P2P!K72="Q4 2021"),"Yes","No")</f>
        <v>No</v>
      </c>
      <c r="P72" s="178" t="str">
        <f t="shared" si="29"/>
        <v>No</v>
      </c>
      <c r="Q72" t="str">
        <f>IF(OR(P2P!K72="Q1 2022",P2P!K72="Q2 2022"),"Yes","No")</f>
        <v>No</v>
      </c>
      <c r="R72" s="178" t="str">
        <f t="shared" si="30"/>
        <v>No</v>
      </c>
      <c r="S72" t="str">
        <f>IF(OR(P2P!K72="Q3 2022",P2P!K72="Q4 2022"),"Yes","No")</f>
        <v>No</v>
      </c>
      <c r="T72" s="178" t="str">
        <f t="shared" si="31"/>
        <v>No</v>
      </c>
      <c r="U72" t="str">
        <f>IF(OR(P2P!K72="Q1 2023",P2P!K72="Q2 2023"),"Yes","No")</f>
        <v>No</v>
      </c>
      <c r="V72" s="178" t="str">
        <f t="shared" si="32"/>
        <v>No</v>
      </c>
      <c r="W72" t="str">
        <f>IF(OR(P2P!K72="Q3 2023",P2P!K72="Q4 2023"),"Yes","No")</f>
        <v>No</v>
      </c>
      <c r="X72" s="178" t="str">
        <f t="shared" si="33"/>
        <v>No</v>
      </c>
      <c r="Y72" t="str">
        <f>IF(OR(P2P!K72="Q1 2024",P2P!K72="Q2 2024"),"Yes","No")</f>
        <v>No</v>
      </c>
      <c r="Z72" s="178" t="str">
        <f t="shared" si="34"/>
        <v>No</v>
      </c>
      <c r="AA72" t="str">
        <f>IF(OR(P2P!K72="Q3 2024",P2P!K72="Q4 2024"),"Yes","No")</f>
        <v>No</v>
      </c>
      <c r="AB72" s="178" t="str">
        <f t="shared" si="35"/>
        <v>No</v>
      </c>
      <c r="AC72" t="str">
        <f>IF(OR(P2P!K72="Q1 2025",P2P!K72="Q2 2025"),"Yes","No")</f>
        <v>No</v>
      </c>
      <c r="AD72" s="178" t="str">
        <f t="shared" si="36"/>
        <v>No</v>
      </c>
      <c r="AE72" t="str">
        <f>IF(OR(P2P!K72="Q3 2025",P2P!K72="Q4 2025"),"Yes","No")</f>
        <v>No</v>
      </c>
      <c r="AF72" s="178" t="str">
        <f t="shared" si="37"/>
        <v>No</v>
      </c>
      <c r="AG72" t="str">
        <f>IF(OR(P2P!K72="Q1 2026",P2P!K72="Q2 2026"),"Yes","No")</f>
        <v>No</v>
      </c>
      <c r="AH72" s="178" t="str">
        <f t="shared" si="38"/>
        <v>No</v>
      </c>
      <c r="AI72" t="str">
        <f>IF(OR(P2P!K72="Q3 2026",P2P!K72="Q4 2026"),"Yes","No")</f>
        <v>No</v>
      </c>
      <c r="AJ72" s="178" t="str">
        <f t="shared" si="39"/>
        <v>No</v>
      </c>
      <c r="AK72" t="str">
        <f>IF(OR(P2P!K72="Q1 2027",P2P!K72="Q2 2027"),"Yes","No")</f>
        <v>No</v>
      </c>
      <c r="AL72" s="178" t="str">
        <f t="shared" si="40"/>
        <v>No</v>
      </c>
      <c r="AM72" t="str">
        <f>IF(OR(P2P!K72="Q3 2027",P2P!K72="Q4 2027"),"Yes","No")</f>
        <v>No</v>
      </c>
      <c r="AN72" s="178" t="str">
        <f t="shared" si="41"/>
        <v>No</v>
      </c>
      <c r="AO72" t="str">
        <f>IF(OR(P2P!K72="Q1 2028",P2P!K72="Q2 2028"),"Yes","No")</f>
        <v>No</v>
      </c>
      <c r="AP72" s="178" t="str">
        <f t="shared" si="42"/>
        <v>No</v>
      </c>
      <c r="AQ72" t="str">
        <f>IF(OR(P2P!K72="Q3 2028",P2P!K72="Q4 2028"),"Yes","No")</f>
        <v>No</v>
      </c>
      <c r="AR72" s="178" t="str">
        <f t="shared" si="43"/>
        <v>No</v>
      </c>
      <c r="AS72" t="str">
        <f>IF(OR(P2P!K72="Q1 2029",P2P!K72="Q2 2029"),"Yes","No")</f>
        <v>No</v>
      </c>
      <c r="AT72" s="178" t="str">
        <f t="shared" si="44"/>
        <v>No</v>
      </c>
      <c r="AU72" t="str">
        <f>IF(OR(P2P!K72="Q3 2029",P2P!K72="Q4 2029"),"Yes","No")</f>
        <v>No</v>
      </c>
      <c r="AV72" s="178" t="str">
        <f t="shared" si="45"/>
        <v>No</v>
      </c>
      <c r="AW72" t="str">
        <f>IF(OR(P2P!K72="Q1 2030",P2P!K72="Q2 2030"),"Yes","No")</f>
        <v>No</v>
      </c>
      <c r="AX72" s="178" t="str">
        <f t="shared" si="46"/>
        <v>No</v>
      </c>
      <c r="AY72" t="str">
        <f>IF(OR(P2P!K72="Q3 2030",P2P!K72="Q4 2030"),"Yes","No")</f>
        <v>No</v>
      </c>
      <c r="AZ72" s="178" t="str">
        <f t="shared" si="47"/>
        <v>No</v>
      </c>
      <c r="BA72" t="str">
        <f>IF(P2P!K72="","No","Yes")</f>
        <v>No</v>
      </c>
      <c r="BB72" s="178" t="str">
        <f t="shared" si="48"/>
        <v>No</v>
      </c>
      <c r="BC72" s="178" t="str">
        <f t="shared" si="49"/>
        <v>Yes</v>
      </c>
      <c r="BD72" s="174"/>
    </row>
    <row r="73" spans="1:56" s="175" customFormat="1" ht="23.25" x14ac:dyDescent="0.45">
      <c r="A73" s="177">
        <v>69</v>
      </c>
      <c r="B73" s="12" t="s">
        <v>1626</v>
      </c>
      <c r="C73" t="str">
        <f>IF(P2P!E73="Yes","Yes","No")</f>
        <v>No</v>
      </c>
      <c r="D73" t="str">
        <f>IF(AND(C73="No",P2P!F73="Yes"),"Yes","No")</f>
        <v>No</v>
      </c>
      <c r="E73" t="str">
        <f>IF(AND(C73="No",P2P!F73="N/A"),"N/A","No")</f>
        <v>No</v>
      </c>
      <c r="F73">
        <f>IF(OR(P2P!F73="Yes",P2P!F73="N/A"),0,1)</f>
        <v>1</v>
      </c>
      <c r="G73" t="str">
        <f>IF(OR(P2P!K73="Q3 2019",P2P!K73="Q4 2019"),"Yes","No")</f>
        <v>No</v>
      </c>
      <c r="H73" s="178" t="str">
        <f t="shared" si="25"/>
        <v>No</v>
      </c>
      <c r="I73" t="str">
        <f>IF(OR(P2P!K73="Q1 2020",P2P!K73="Q2 2020"),"Yes","No")</f>
        <v>No</v>
      </c>
      <c r="J73" s="178" t="str">
        <f t="shared" si="26"/>
        <v>No</v>
      </c>
      <c r="K73" t="str">
        <f>IF(OR(P2P!K73="Q3 2020",P2P!K73="Q4 2020"),"Yes","No")</f>
        <v>No</v>
      </c>
      <c r="L73" s="178" t="str">
        <f t="shared" si="27"/>
        <v>No</v>
      </c>
      <c r="M73" t="str">
        <f>IF(OR(P2P!K73="Q1 2021",P2P!K73="Q2 2021"),"Yes","No")</f>
        <v>No</v>
      </c>
      <c r="N73" s="178" t="str">
        <f t="shared" si="28"/>
        <v>No</v>
      </c>
      <c r="O73" t="str">
        <f>IF(OR(P2P!K73="Q3 2021",P2P!K73="Q4 2021"),"Yes","No")</f>
        <v>No</v>
      </c>
      <c r="P73" s="178" t="str">
        <f t="shared" si="29"/>
        <v>No</v>
      </c>
      <c r="Q73" t="str">
        <f>IF(OR(P2P!K73="Q1 2022",P2P!K73="Q2 2022"),"Yes","No")</f>
        <v>No</v>
      </c>
      <c r="R73" s="178" t="str">
        <f t="shared" si="30"/>
        <v>No</v>
      </c>
      <c r="S73" t="str">
        <f>IF(OR(P2P!K73="Q3 2022",P2P!K73="Q4 2022"),"Yes","No")</f>
        <v>No</v>
      </c>
      <c r="T73" s="178" t="str">
        <f t="shared" si="31"/>
        <v>No</v>
      </c>
      <c r="U73" t="str">
        <f>IF(OR(P2P!K73="Q1 2023",P2P!K73="Q2 2023"),"Yes","No")</f>
        <v>No</v>
      </c>
      <c r="V73" s="178" t="str">
        <f t="shared" si="32"/>
        <v>No</v>
      </c>
      <c r="W73" t="str">
        <f>IF(OR(P2P!K73="Q3 2023",P2P!K73="Q4 2023"),"Yes","No")</f>
        <v>No</v>
      </c>
      <c r="X73" s="178" t="str">
        <f t="shared" si="33"/>
        <v>No</v>
      </c>
      <c r="Y73" t="str">
        <f>IF(OR(P2P!K73="Q1 2024",P2P!K73="Q2 2024"),"Yes","No")</f>
        <v>No</v>
      </c>
      <c r="Z73" s="178" t="str">
        <f t="shared" si="34"/>
        <v>No</v>
      </c>
      <c r="AA73" t="str">
        <f>IF(OR(P2P!K73="Q3 2024",P2P!K73="Q4 2024"),"Yes","No")</f>
        <v>No</v>
      </c>
      <c r="AB73" s="178" t="str">
        <f t="shared" si="35"/>
        <v>No</v>
      </c>
      <c r="AC73" t="str">
        <f>IF(OR(P2P!K73="Q1 2025",P2P!K73="Q2 2025"),"Yes","No")</f>
        <v>No</v>
      </c>
      <c r="AD73" s="178" t="str">
        <f t="shared" si="36"/>
        <v>No</v>
      </c>
      <c r="AE73" t="str">
        <f>IF(OR(P2P!K73="Q3 2025",P2P!K73="Q4 2025"),"Yes","No")</f>
        <v>No</v>
      </c>
      <c r="AF73" s="178" t="str">
        <f t="shared" si="37"/>
        <v>No</v>
      </c>
      <c r="AG73" t="str">
        <f>IF(OR(P2P!K73="Q1 2026",P2P!K73="Q2 2026"),"Yes","No")</f>
        <v>No</v>
      </c>
      <c r="AH73" s="178" t="str">
        <f t="shared" si="38"/>
        <v>No</v>
      </c>
      <c r="AI73" t="str">
        <f>IF(OR(P2P!K73="Q3 2026",P2P!K73="Q4 2026"),"Yes","No")</f>
        <v>No</v>
      </c>
      <c r="AJ73" s="178" t="str">
        <f t="shared" si="39"/>
        <v>No</v>
      </c>
      <c r="AK73" t="str">
        <f>IF(OR(P2P!K73="Q1 2027",P2P!K73="Q2 2027"),"Yes","No")</f>
        <v>No</v>
      </c>
      <c r="AL73" s="178" t="str">
        <f t="shared" si="40"/>
        <v>No</v>
      </c>
      <c r="AM73" t="str">
        <f>IF(OR(P2P!K73="Q3 2027",P2P!K73="Q4 2027"),"Yes","No")</f>
        <v>No</v>
      </c>
      <c r="AN73" s="178" t="str">
        <f t="shared" si="41"/>
        <v>No</v>
      </c>
      <c r="AO73" t="str">
        <f>IF(OR(P2P!K73="Q1 2028",P2P!K73="Q2 2028"),"Yes","No")</f>
        <v>No</v>
      </c>
      <c r="AP73" s="178" t="str">
        <f t="shared" si="42"/>
        <v>No</v>
      </c>
      <c r="AQ73" t="str">
        <f>IF(OR(P2P!K73="Q3 2028",P2P!K73="Q4 2028"),"Yes","No")</f>
        <v>No</v>
      </c>
      <c r="AR73" s="178" t="str">
        <f t="shared" si="43"/>
        <v>No</v>
      </c>
      <c r="AS73" t="str">
        <f>IF(OR(P2P!K73="Q1 2029",P2P!K73="Q2 2029"),"Yes","No")</f>
        <v>No</v>
      </c>
      <c r="AT73" s="178" t="str">
        <f t="shared" si="44"/>
        <v>No</v>
      </c>
      <c r="AU73" t="str">
        <f>IF(OR(P2P!K73="Q3 2029",P2P!K73="Q4 2029"),"Yes","No")</f>
        <v>No</v>
      </c>
      <c r="AV73" s="178" t="str">
        <f t="shared" si="45"/>
        <v>No</v>
      </c>
      <c r="AW73" t="str">
        <f>IF(OR(P2P!K73="Q1 2030",P2P!K73="Q2 2030"),"Yes","No")</f>
        <v>No</v>
      </c>
      <c r="AX73" s="178" t="str">
        <f t="shared" si="46"/>
        <v>No</v>
      </c>
      <c r="AY73" t="str">
        <f>IF(OR(P2P!K73="Q3 2030",P2P!K73="Q4 2030"),"Yes","No")</f>
        <v>No</v>
      </c>
      <c r="AZ73" s="178" t="str">
        <f t="shared" si="47"/>
        <v>No</v>
      </c>
      <c r="BA73" t="str">
        <f>IF(P2P!K73="","No","Yes")</f>
        <v>No</v>
      </c>
      <c r="BB73" s="178" t="str">
        <f t="shared" si="48"/>
        <v>No</v>
      </c>
      <c r="BC73" s="178" t="str">
        <f t="shared" si="49"/>
        <v>Yes</v>
      </c>
      <c r="BD73" s="174"/>
    </row>
    <row r="74" spans="1:56" s="175" customFormat="1" ht="34.9" x14ac:dyDescent="0.45">
      <c r="A74" s="177">
        <v>70</v>
      </c>
      <c r="B74" s="16" t="s">
        <v>1627</v>
      </c>
      <c r="C74" t="str">
        <f>IF(P2P!E74="Yes","Yes","No")</f>
        <v>Yes</v>
      </c>
      <c r="D74" t="str">
        <f>IF(AND(C74="No",P2P!F74="Yes"),"Yes","No")</f>
        <v>No</v>
      </c>
      <c r="E74" t="str">
        <f>IF(AND(C74="No",P2P!F74="N/A"),"N/A","No")</f>
        <v>No</v>
      </c>
      <c r="F74">
        <f>IF(OR(P2P!F74="Yes",P2P!F74="N/A"),0,1)</f>
        <v>1</v>
      </c>
      <c r="G74" t="str">
        <f>IF(OR(P2P!K74="Q3 2019",P2P!K74="Q4 2019"),"Yes","No")</f>
        <v>No</v>
      </c>
      <c r="H74" s="178" t="str">
        <f t="shared" si="25"/>
        <v>No</v>
      </c>
      <c r="I74" t="str">
        <f>IF(OR(P2P!K74="Q1 2020",P2P!K74="Q2 2020"),"Yes","No")</f>
        <v>No</v>
      </c>
      <c r="J74" s="178" t="str">
        <f t="shared" si="26"/>
        <v>No</v>
      </c>
      <c r="K74" t="str">
        <f>IF(OR(P2P!K74="Q3 2020",P2P!K74="Q4 2020"),"Yes","No")</f>
        <v>No</v>
      </c>
      <c r="L74" s="178" t="str">
        <f t="shared" si="27"/>
        <v>No</v>
      </c>
      <c r="M74" t="str">
        <f>IF(OR(P2P!K74="Q1 2021",P2P!K74="Q2 2021"),"Yes","No")</f>
        <v>No</v>
      </c>
      <c r="N74" s="178" t="str">
        <f t="shared" si="28"/>
        <v>No</v>
      </c>
      <c r="O74" t="str">
        <f>IF(OR(P2P!K74="Q3 2021",P2P!K74="Q4 2021"),"Yes","No")</f>
        <v>No</v>
      </c>
      <c r="P74" s="178" t="str">
        <f t="shared" si="29"/>
        <v>No</v>
      </c>
      <c r="Q74" t="str">
        <f>IF(OR(P2P!K74="Q1 2022",P2P!K74="Q2 2022"),"Yes","No")</f>
        <v>No</v>
      </c>
      <c r="R74" s="178" t="str">
        <f t="shared" si="30"/>
        <v>No</v>
      </c>
      <c r="S74" t="str">
        <f>IF(OR(P2P!K74="Q3 2022",P2P!K74="Q4 2022"),"Yes","No")</f>
        <v>No</v>
      </c>
      <c r="T74" s="178" t="str">
        <f t="shared" si="31"/>
        <v>No</v>
      </c>
      <c r="U74" t="str">
        <f>IF(OR(P2P!K74="Q1 2023",P2P!K74="Q2 2023"),"Yes","No")</f>
        <v>No</v>
      </c>
      <c r="V74" s="178" t="str">
        <f t="shared" si="32"/>
        <v>No</v>
      </c>
      <c r="W74" t="str">
        <f>IF(OR(P2P!K74="Q3 2023",P2P!K74="Q4 2023"),"Yes","No")</f>
        <v>No</v>
      </c>
      <c r="X74" s="178" t="str">
        <f t="shared" si="33"/>
        <v>No</v>
      </c>
      <c r="Y74" t="str">
        <f>IF(OR(P2P!K74="Q1 2024",P2P!K74="Q2 2024"),"Yes","No")</f>
        <v>No</v>
      </c>
      <c r="Z74" s="178" t="str">
        <f t="shared" si="34"/>
        <v>No</v>
      </c>
      <c r="AA74" t="str">
        <f>IF(OR(P2P!K74="Q3 2024",P2P!K74="Q4 2024"),"Yes","No")</f>
        <v>No</v>
      </c>
      <c r="AB74" s="178" t="str">
        <f t="shared" si="35"/>
        <v>No</v>
      </c>
      <c r="AC74" t="str">
        <f>IF(OR(P2P!K74="Q1 2025",P2P!K74="Q2 2025"),"Yes","No")</f>
        <v>No</v>
      </c>
      <c r="AD74" s="178" t="str">
        <f t="shared" si="36"/>
        <v>No</v>
      </c>
      <c r="AE74" t="str">
        <f>IF(OR(P2P!K74="Q3 2025",P2P!K74="Q4 2025"),"Yes","No")</f>
        <v>No</v>
      </c>
      <c r="AF74" s="178" t="str">
        <f t="shared" si="37"/>
        <v>No</v>
      </c>
      <c r="AG74" t="str">
        <f>IF(OR(P2P!K74="Q1 2026",P2P!K74="Q2 2026"),"Yes","No")</f>
        <v>No</v>
      </c>
      <c r="AH74" s="178" t="str">
        <f t="shared" si="38"/>
        <v>No</v>
      </c>
      <c r="AI74" t="str">
        <f>IF(OR(P2P!K74="Q3 2026",P2P!K74="Q4 2026"),"Yes","No")</f>
        <v>No</v>
      </c>
      <c r="AJ74" s="178" t="str">
        <f t="shared" si="39"/>
        <v>No</v>
      </c>
      <c r="AK74" t="str">
        <f>IF(OR(P2P!K74="Q1 2027",P2P!K74="Q2 2027"),"Yes","No")</f>
        <v>No</v>
      </c>
      <c r="AL74" s="178" t="str">
        <f t="shared" si="40"/>
        <v>No</v>
      </c>
      <c r="AM74" t="str">
        <f>IF(OR(P2P!K74="Q3 2027",P2P!K74="Q4 2027"),"Yes","No")</f>
        <v>No</v>
      </c>
      <c r="AN74" s="178" t="str">
        <f t="shared" si="41"/>
        <v>No</v>
      </c>
      <c r="AO74" t="str">
        <f>IF(OR(P2P!K74="Q1 2028",P2P!K74="Q2 2028"),"Yes","No")</f>
        <v>No</v>
      </c>
      <c r="AP74" s="178" t="str">
        <f t="shared" si="42"/>
        <v>No</v>
      </c>
      <c r="AQ74" t="str">
        <f>IF(OR(P2P!K74="Q3 2028",P2P!K74="Q4 2028"),"Yes","No")</f>
        <v>No</v>
      </c>
      <c r="AR74" s="178" t="str">
        <f t="shared" si="43"/>
        <v>No</v>
      </c>
      <c r="AS74" t="str">
        <f>IF(OR(P2P!K74="Q1 2029",P2P!K74="Q2 2029"),"Yes","No")</f>
        <v>No</v>
      </c>
      <c r="AT74" s="178" t="str">
        <f t="shared" si="44"/>
        <v>No</v>
      </c>
      <c r="AU74" t="str">
        <f>IF(OR(P2P!K74="Q3 2029",P2P!K74="Q4 2029"),"Yes","No")</f>
        <v>No</v>
      </c>
      <c r="AV74" s="178" t="str">
        <f t="shared" si="45"/>
        <v>No</v>
      </c>
      <c r="AW74" t="str">
        <f>IF(OR(P2P!K74="Q1 2030",P2P!K74="Q2 2030"),"Yes","No")</f>
        <v>No</v>
      </c>
      <c r="AX74" s="178" t="str">
        <f t="shared" si="46"/>
        <v>No</v>
      </c>
      <c r="AY74" t="str">
        <f>IF(OR(P2P!K74="Q3 2030",P2P!K74="Q4 2030"),"Yes","No")</f>
        <v>No</v>
      </c>
      <c r="AZ74" s="178" t="str">
        <f t="shared" si="47"/>
        <v>No</v>
      </c>
      <c r="BA74" t="str">
        <f>IF(P2P!K74="","No","Yes")</f>
        <v>No</v>
      </c>
      <c r="BB74" s="178" t="str">
        <f t="shared" si="48"/>
        <v>No</v>
      </c>
      <c r="BC74" s="178" t="str">
        <f t="shared" si="49"/>
        <v>No</v>
      </c>
      <c r="BD74" s="174"/>
    </row>
    <row r="75" spans="1:56" s="175" customFormat="1" ht="23.25" x14ac:dyDescent="0.45">
      <c r="A75" s="177">
        <v>71</v>
      </c>
      <c r="B75" s="11" t="s">
        <v>1628</v>
      </c>
      <c r="C75" t="str">
        <f>IF(P2P!E75="Yes","Yes","No")</f>
        <v>No</v>
      </c>
      <c r="D75" t="str">
        <f>IF(AND(C75="No",P2P!F75="Yes"),"Yes","No")</f>
        <v>No</v>
      </c>
      <c r="E75" t="str">
        <f>IF(AND(C75="No",P2P!F75="N/A"),"N/A","No")</f>
        <v>No</v>
      </c>
      <c r="F75">
        <f>IF(OR(P2P!F75="Yes",P2P!F75="N/A"),0,1)</f>
        <v>1</v>
      </c>
      <c r="G75" t="str">
        <f>IF(OR(P2P!K75="Q3 2019",P2P!K75="Q4 2019"),"Yes","No")</f>
        <v>No</v>
      </c>
      <c r="H75" s="178" t="str">
        <f t="shared" si="25"/>
        <v>No</v>
      </c>
      <c r="I75" t="str">
        <f>IF(OR(P2P!K75="Q1 2020",P2P!K75="Q2 2020"),"Yes","No")</f>
        <v>No</v>
      </c>
      <c r="J75" s="178" t="str">
        <f t="shared" si="26"/>
        <v>No</v>
      </c>
      <c r="K75" t="str">
        <f>IF(OR(P2P!K75="Q3 2020",P2P!K75="Q4 2020"),"Yes","No")</f>
        <v>No</v>
      </c>
      <c r="L75" s="178" t="str">
        <f t="shared" si="27"/>
        <v>No</v>
      </c>
      <c r="M75" t="str">
        <f>IF(OR(P2P!K75="Q1 2021",P2P!K75="Q2 2021"),"Yes","No")</f>
        <v>No</v>
      </c>
      <c r="N75" s="178" t="str">
        <f t="shared" si="28"/>
        <v>No</v>
      </c>
      <c r="O75" t="str">
        <f>IF(OR(P2P!K75="Q3 2021",P2P!K75="Q4 2021"),"Yes","No")</f>
        <v>No</v>
      </c>
      <c r="P75" s="178" t="str">
        <f t="shared" si="29"/>
        <v>No</v>
      </c>
      <c r="Q75" t="str">
        <f>IF(OR(P2P!K75="Q1 2022",P2P!K75="Q2 2022"),"Yes","No")</f>
        <v>No</v>
      </c>
      <c r="R75" s="178" t="str">
        <f t="shared" si="30"/>
        <v>No</v>
      </c>
      <c r="S75" t="str">
        <f>IF(OR(P2P!K75="Q3 2022",P2P!K75="Q4 2022"),"Yes","No")</f>
        <v>No</v>
      </c>
      <c r="T75" s="178" t="str">
        <f t="shared" si="31"/>
        <v>No</v>
      </c>
      <c r="U75" t="str">
        <f>IF(OR(P2P!K75="Q1 2023",P2P!K75="Q2 2023"),"Yes","No")</f>
        <v>No</v>
      </c>
      <c r="V75" s="178" t="str">
        <f t="shared" si="32"/>
        <v>No</v>
      </c>
      <c r="W75" t="str">
        <f>IF(OR(P2P!K75="Q3 2023",P2P!K75="Q4 2023"),"Yes","No")</f>
        <v>No</v>
      </c>
      <c r="X75" s="178" t="str">
        <f t="shared" si="33"/>
        <v>No</v>
      </c>
      <c r="Y75" t="str">
        <f>IF(OR(P2P!K75="Q1 2024",P2P!K75="Q2 2024"),"Yes","No")</f>
        <v>No</v>
      </c>
      <c r="Z75" s="178" t="str">
        <f t="shared" si="34"/>
        <v>No</v>
      </c>
      <c r="AA75" t="str">
        <f>IF(OR(P2P!K75="Q3 2024",P2P!K75="Q4 2024"),"Yes","No")</f>
        <v>No</v>
      </c>
      <c r="AB75" s="178" t="str">
        <f t="shared" si="35"/>
        <v>No</v>
      </c>
      <c r="AC75" t="str">
        <f>IF(OR(P2P!K75="Q1 2025",P2P!K75="Q2 2025"),"Yes","No")</f>
        <v>No</v>
      </c>
      <c r="AD75" s="178" t="str">
        <f t="shared" si="36"/>
        <v>No</v>
      </c>
      <c r="AE75" t="str">
        <f>IF(OR(P2P!K75="Q3 2025",P2P!K75="Q4 2025"),"Yes","No")</f>
        <v>No</v>
      </c>
      <c r="AF75" s="178" t="str">
        <f t="shared" si="37"/>
        <v>No</v>
      </c>
      <c r="AG75" t="str">
        <f>IF(OR(P2P!K75="Q1 2026",P2P!K75="Q2 2026"),"Yes","No")</f>
        <v>No</v>
      </c>
      <c r="AH75" s="178" t="str">
        <f t="shared" si="38"/>
        <v>No</v>
      </c>
      <c r="AI75" t="str">
        <f>IF(OR(P2P!K75="Q3 2026",P2P!K75="Q4 2026"),"Yes","No")</f>
        <v>No</v>
      </c>
      <c r="AJ75" s="178" t="str">
        <f t="shared" si="39"/>
        <v>No</v>
      </c>
      <c r="AK75" t="str">
        <f>IF(OR(P2P!K75="Q1 2027",P2P!K75="Q2 2027"),"Yes","No")</f>
        <v>No</v>
      </c>
      <c r="AL75" s="178" t="str">
        <f t="shared" si="40"/>
        <v>No</v>
      </c>
      <c r="AM75" t="str">
        <f>IF(OR(P2P!K75="Q3 2027",P2P!K75="Q4 2027"),"Yes","No")</f>
        <v>No</v>
      </c>
      <c r="AN75" s="178" t="str">
        <f t="shared" si="41"/>
        <v>No</v>
      </c>
      <c r="AO75" t="str">
        <f>IF(OR(P2P!K75="Q1 2028",P2P!K75="Q2 2028"),"Yes","No")</f>
        <v>No</v>
      </c>
      <c r="AP75" s="178" t="str">
        <f t="shared" si="42"/>
        <v>No</v>
      </c>
      <c r="AQ75" t="str">
        <f>IF(OR(P2P!K75="Q3 2028",P2P!K75="Q4 2028"),"Yes","No")</f>
        <v>No</v>
      </c>
      <c r="AR75" s="178" t="str">
        <f t="shared" si="43"/>
        <v>No</v>
      </c>
      <c r="AS75" t="str">
        <f>IF(OR(P2P!K75="Q1 2029",P2P!K75="Q2 2029"),"Yes","No")</f>
        <v>No</v>
      </c>
      <c r="AT75" s="178" t="str">
        <f t="shared" si="44"/>
        <v>No</v>
      </c>
      <c r="AU75" t="str">
        <f>IF(OR(P2P!K75="Q3 2029",P2P!K75="Q4 2029"),"Yes","No")</f>
        <v>No</v>
      </c>
      <c r="AV75" s="178" t="str">
        <f t="shared" si="45"/>
        <v>No</v>
      </c>
      <c r="AW75" t="str">
        <f>IF(OR(P2P!K75="Q1 2030",P2P!K75="Q2 2030"),"Yes","No")</f>
        <v>No</v>
      </c>
      <c r="AX75" s="178" t="str">
        <f t="shared" si="46"/>
        <v>No</v>
      </c>
      <c r="AY75" t="str">
        <f>IF(OR(P2P!K75="Q3 2030",P2P!K75="Q4 2030"),"Yes","No")</f>
        <v>No</v>
      </c>
      <c r="AZ75" s="178" t="str">
        <f t="shared" si="47"/>
        <v>No</v>
      </c>
      <c r="BA75" t="str">
        <f>IF(P2P!K75="","No","Yes")</f>
        <v>No</v>
      </c>
      <c r="BB75" s="178" t="str">
        <f t="shared" si="48"/>
        <v>No</v>
      </c>
      <c r="BC75" s="178" t="str">
        <f t="shared" si="49"/>
        <v>Yes</v>
      </c>
      <c r="BD75" s="174"/>
    </row>
    <row r="76" spans="1:56" s="175" customFormat="1" ht="34.9" x14ac:dyDescent="0.45">
      <c r="A76" s="177">
        <v>72</v>
      </c>
      <c r="B76" s="11" t="s">
        <v>1629</v>
      </c>
      <c r="C76" t="str">
        <f>IF(P2P!E76="Yes","Yes","No")</f>
        <v>No</v>
      </c>
      <c r="D76" t="str">
        <f>IF(AND(C76="No",P2P!F76="Yes"),"Yes","No")</f>
        <v>No</v>
      </c>
      <c r="E76" t="str">
        <f>IF(AND(C76="No",P2P!F76="N/A"),"N/A","No")</f>
        <v>No</v>
      </c>
      <c r="F76">
        <f>IF(OR(P2P!F76="Yes",P2P!F76="N/A"),0,1)</f>
        <v>1</v>
      </c>
      <c r="G76" t="str">
        <f>IF(OR(P2P!K76="Q3 2019",P2P!K76="Q4 2019"),"Yes","No")</f>
        <v>No</v>
      </c>
      <c r="H76" s="178" t="str">
        <f t="shared" si="25"/>
        <v>No</v>
      </c>
      <c r="I76" t="str">
        <f>IF(OR(P2P!K76="Q1 2020",P2P!K76="Q2 2020"),"Yes","No")</f>
        <v>No</v>
      </c>
      <c r="J76" s="178" t="str">
        <f t="shared" si="26"/>
        <v>No</v>
      </c>
      <c r="K76" t="str">
        <f>IF(OR(P2P!K76="Q3 2020",P2P!K76="Q4 2020"),"Yes","No")</f>
        <v>No</v>
      </c>
      <c r="L76" s="178" t="str">
        <f t="shared" si="27"/>
        <v>No</v>
      </c>
      <c r="M76" t="str">
        <f>IF(OR(P2P!K76="Q1 2021",P2P!K76="Q2 2021"),"Yes","No")</f>
        <v>No</v>
      </c>
      <c r="N76" s="178" t="str">
        <f t="shared" si="28"/>
        <v>No</v>
      </c>
      <c r="O76" t="str">
        <f>IF(OR(P2P!K76="Q3 2021",P2P!K76="Q4 2021"),"Yes","No")</f>
        <v>No</v>
      </c>
      <c r="P76" s="178" t="str">
        <f t="shared" si="29"/>
        <v>No</v>
      </c>
      <c r="Q76" t="str">
        <f>IF(OR(P2P!K76="Q1 2022",P2P!K76="Q2 2022"),"Yes","No")</f>
        <v>No</v>
      </c>
      <c r="R76" s="178" t="str">
        <f t="shared" si="30"/>
        <v>No</v>
      </c>
      <c r="S76" t="str">
        <f>IF(OR(P2P!K76="Q3 2022",P2P!K76="Q4 2022"),"Yes","No")</f>
        <v>No</v>
      </c>
      <c r="T76" s="178" t="str">
        <f t="shared" si="31"/>
        <v>No</v>
      </c>
      <c r="U76" t="str">
        <f>IF(OR(P2P!K76="Q1 2023",P2P!K76="Q2 2023"),"Yes","No")</f>
        <v>No</v>
      </c>
      <c r="V76" s="178" t="str">
        <f t="shared" si="32"/>
        <v>No</v>
      </c>
      <c r="W76" t="str">
        <f>IF(OR(P2P!K76="Q3 2023",P2P!K76="Q4 2023"),"Yes","No")</f>
        <v>No</v>
      </c>
      <c r="X76" s="178" t="str">
        <f t="shared" si="33"/>
        <v>No</v>
      </c>
      <c r="Y76" t="str">
        <f>IF(OR(P2P!K76="Q1 2024",P2P!K76="Q2 2024"),"Yes","No")</f>
        <v>No</v>
      </c>
      <c r="Z76" s="178" t="str">
        <f t="shared" si="34"/>
        <v>No</v>
      </c>
      <c r="AA76" t="str">
        <f>IF(OR(P2P!K76="Q3 2024",P2P!K76="Q4 2024"),"Yes","No")</f>
        <v>No</v>
      </c>
      <c r="AB76" s="178" t="str">
        <f t="shared" si="35"/>
        <v>No</v>
      </c>
      <c r="AC76" t="str">
        <f>IF(OR(P2P!K76="Q1 2025",P2P!K76="Q2 2025"),"Yes","No")</f>
        <v>No</v>
      </c>
      <c r="AD76" s="178" t="str">
        <f t="shared" si="36"/>
        <v>No</v>
      </c>
      <c r="AE76" t="str">
        <f>IF(OR(P2P!K76="Q3 2025",P2P!K76="Q4 2025"),"Yes","No")</f>
        <v>No</v>
      </c>
      <c r="AF76" s="178" t="str">
        <f t="shared" si="37"/>
        <v>No</v>
      </c>
      <c r="AG76" t="str">
        <f>IF(OR(P2P!K76="Q1 2026",P2P!K76="Q2 2026"),"Yes","No")</f>
        <v>No</v>
      </c>
      <c r="AH76" s="178" t="str">
        <f t="shared" si="38"/>
        <v>No</v>
      </c>
      <c r="AI76" t="str">
        <f>IF(OR(P2P!K76="Q3 2026",P2P!K76="Q4 2026"),"Yes","No")</f>
        <v>No</v>
      </c>
      <c r="AJ76" s="178" t="str">
        <f t="shared" si="39"/>
        <v>No</v>
      </c>
      <c r="AK76" t="str">
        <f>IF(OR(P2P!K76="Q1 2027",P2P!K76="Q2 2027"),"Yes","No")</f>
        <v>No</v>
      </c>
      <c r="AL76" s="178" t="str">
        <f t="shared" si="40"/>
        <v>No</v>
      </c>
      <c r="AM76" t="str">
        <f>IF(OR(P2P!K76="Q3 2027",P2P!K76="Q4 2027"),"Yes","No")</f>
        <v>No</v>
      </c>
      <c r="AN76" s="178" t="str">
        <f t="shared" si="41"/>
        <v>No</v>
      </c>
      <c r="AO76" t="str">
        <f>IF(OR(P2P!K76="Q1 2028",P2P!K76="Q2 2028"),"Yes","No")</f>
        <v>No</v>
      </c>
      <c r="AP76" s="178" t="str">
        <f t="shared" si="42"/>
        <v>No</v>
      </c>
      <c r="AQ76" t="str">
        <f>IF(OR(P2P!K76="Q3 2028",P2P!K76="Q4 2028"),"Yes","No")</f>
        <v>No</v>
      </c>
      <c r="AR76" s="178" t="str">
        <f t="shared" si="43"/>
        <v>No</v>
      </c>
      <c r="AS76" t="str">
        <f>IF(OR(P2P!K76="Q1 2029",P2P!K76="Q2 2029"),"Yes","No")</f>
        <v>No</v>
      </c>
      <c r="AT76" s="178" t="str">
        <f t="shared" si="44"/>
        <v>No</v>
      </c>
      <c r="AU76" t="str">
        <f>IF(OR(P2P!K76="Q3 2029",P2P!K76="Q4 2029"),"Yes","No")</f>
        <v>No</v>
      </c>
      <c r="AV76" s="178" t="str">
        <f t="shared" si="45"/>
        <v>No</v>
      </c>
      <c r="AW76" t="str">
        <f>IF(OR(P2P!K76="Q1 2030",P2P!K76="Q2 2030"),"Yes","No")</f>
        <v>No</v>
      </c>
      <c r="AX76" s="178" t="str">
        <f t="shared" si="46"/>
        <v>No</v>
      </c>
      <c r="AY76" t="str">
        <f>IF(OR(P2P!K76="Q3 2030",P2P!K76="Q4 2030"),"Yes","No")</f>
        <v>No</v>
      </c>
      <c r="AZ76" s="178" t="str">
        <f t="shared" si="47"/>
        <v>No</v>
      </c>
      <c r="BA76" t="str">
        <f>IF(P2P!K76="","No","Yes")</f>
        <v>No</v>
      </c>
      <c r="BB76" s="178" t="str">
        <f t="shared" si="48"/>
        <v>No</v>
      </c>
      <c r="BC76" s="178" t="str">
        <f t="shared" si="49"/>
        <v>Yes</v>
      </c>
      <c r="BD76" s="174"/>
    </row>
    <row r="77" spans="1:56" s="175" customFormat="1" ht="34.9" x14ac:dyDescent="0.45">
      <c r="A77" s="177">
        <v>73</v>
      </c>
      <c r="B77" s="12" t="s">
        <v>1631</v>
      </c>
      <c r="C77" t="str">
        <f>IF(P2P!E77="Yes","Yes","No")</f>
        <v>No</v>
      </c>
      <c r="D77" t="str">
        <f>IF(AND(C77="No",P2P!F77="Yes"),"Yes","No")</f>
        <v>No</v>
      </c>
      <c r="E77" t="str">
        <f>IF(AND(C77="No",P2P!F77="N/A"),"N/A","No")</f>
        <v>No</v>
      </c>
      <c r="F77">
        <f>IF(OR(P2P!F77="Yes",P2P!F77="N/A"),0,1)</f>
        <v>1</v>
      </c>
      <c r="G77" t="str">
        <f>IF(OR(P2P!K77="Q3 2019",P2P!K77="Q4 2019"),"Yes","No")</f>
        <v>No</v>
      </c>
      <c r="H77" s="178" t="str">
        <f t="shared" si="25"/>
        <v>No</v>
      </c>
      <c r="I77" t="str">
        <f>IF(OR(P2P!K77="Q1 2020",P2P!K77="Q2 2020"),"Yes","No")</f>
        <v>No</v>
      </c>
      <c r="J77" s="178" t="str">
        <f t="shared" si="26"/>
        <v>No</v>
      </c>
      <c r="K77" t="str">
        <f>IF(OR(P2P!K77="Q3 2020",P2P!K77="Q4 2020"),"Yes","No")</f>
        <v>No</v>
      </c>
      <c r="L77" s="178" t="str">
        <f t="shared" si="27"/>
        <v>No</v>
      </c>
      <c r="M77" t="str">
        <f>IF(OR(P2P!K77="Q1 2021",P2P!K77="Q2 2021"),"Yes","No")</f>
        <v>No</v>
      </c>
      <c r="N77" s="178" t="str">
        <f t="shared" si="28"/>
        <v>No</v>
      </c>
      <c r="O77" t="str">
        <f>IF(OR(P2P!K77="Q3 2021",P2P!K77="Q4 2021"),"Yes","No")</f>
        <v>No</v>
      </c>
      <c r="P77" s="178" t="str">
        <f t="shared" si="29"/>
        <v>No</v>
      </c>
      <c r="Q77" t="str">
        <f>IF(OR(P2P!K77="Q1 2022",P2P!K77="Q2 2022"),"Yes","No")</f>
        <v>No</v>
      </c>
      <c r="R77" s="178" t="str">
        <f t="shared" si="30"/>
        <v>No</v>
      </c>
      <c r="S77" t="str">
        <f>IF(OR(P2P!K77="Q3 2022",P2P!K77="Q4 2022"),"Yes","No")</f>
        <v>No</v>
      </c>
      <c r="T77" s="178" t="str">
        <f t="shared" si="31"/>
        <v>No</v>
      </c>
      <c r="U77" t="str">
        <f>IF(OR(P2P!K77="Q1 2023",P2P!K77="Q2 2023"),"Yes","No")</f>
        <v>No</v>
      </c>
      <c r="V77" s="178" t="str">
        <f t="shared" si="32"/>
        <v>No</v>
      </c>
      <c r="W77" t="str">
        <f>IF(OR(P2P!K77="Q3 2023",P2P!K77="Q4 2023"),"Yes","No")</f>
        <v>No</v>
      </c>
      <c r="X77" s="178" t="str">
        <f t="shared" si="33"/>
        <v>No</v>
      </c>
      <c r="Y77" t="str">
        <f>IF(OR(P2P!K77="Q1 2024",P2P!K77="Q2 2024"),"Yes","No")</f>
        <v>No</v>
      </c>
      <c r="Z77" s="178" t="str">
        <f t="shared" si="34"/>
        <v>No</v>
      </c>
      <c r="AA77" t="str">
        <f>IF(OR(P2P!K77="Q3 2024",P2P!K77="Q4 2024"),"Yes","No")</f>
        <v>No</v>
      </c>
      <c r="AB77" s="178" t="str">
        <f t="shared" si="35"/>
        <v>No</v>
      </c>
      <c r="AC77" t="str">
        <f>IF(OR(P2P!K77="Q1 2025",P2P!K77="Q2 2025"),"Yes","No")</f>
        <v>No</v>
      </c>
      <c r="AD77" s="178" t="str">
        <f t="shared" si="36"/>
        <v>No</v>
      </c>
      <c r="AE77" t="str">
        <f>IF(OR(P2P!K77="Q3 2025",P2P!K77="Q4 2025"),"Yes","No")</f>
        <v>No</v>
      </c>
      <c r="AF77" s="178" t="str">
        <f t="shared" si="37"/>
        <v>No</v>
      </c>
      <c r="AG77" t="str">
        <f>IF(OR(P2P!K77="Q1 2026",P2P!K77="Q2 2026"),"Yes","No")</f>
        <v>No</v>
      </c>
      <c r="AH77" s="178" t="str">
        <f t="shared" si="38"/>
        <v>No</v>
      </c>
      <c r="AI77" t="str">
        <f>IF(OR(P2P!K77="Q3 2026",P2P!K77="Q4 2026"),"Yes","No")</f>
        <v>No</v>
      </c>
      <c r="AJ77" s="178" t="str">
        <f t="shared" si="39"/>
        <v>No</v>
      </c>
      <c r="AK77" t="str">
        <f>IF(OR(P2P!K77="Q1 2027",P2P!K77="Q2 2027"),"Yes","No")</f>
        <v>No</v>
      </c>
      <c r="AL77" s="178" t="str">
        <f t="shared" si="40"/>
        <v>No</v>
      </c>
      <c r="AM77" t="str">
        <f>IF(OR(P2P!K77="Q3 2027",P2P!K77="Q4 2027"),"Yes","No")</f>
        <v>No</v>
      </c>
      <c r="AN77" s="178" t="str">
        <f t="shared" si="41"/>
        <v>No</v>
      </c>
      <c r="AO77" t="str">
        <f>IF(OR(P2P!K77="Q1 2028",P2P!K77="Q2 2028"),"Yes","No")</f>
        <v>No</v>
      </c>
      <c r="AP77" s="178" t="str">
        <f t="shared" si="42"/>
        <v>No</v>
      </c>
      <c r="AQ77" t="str">
        <f>IF(OR(P2P!K77="Q3 2028",P2P!K77="Q4 2028"),"Yes","No")</f>
        <v>No</v>
      </c>
      <c r="AR77" s="178" t="str">
        <f t="shared" si="43"/>
        <v>No</v>
      </c>
      <c r="AS77" t="str">
        <f>IF(OR(P2P!K77="Q1 2029",P2P!K77="Q2 2029"),"Yes","No")</f>
        <v>No</v>
      </c>
      <c r="AT77" s="178" t="str">
        <f t="shared" si="44"/>
        <v>No</v>
      </c>
      <c r="AU77" t="str">
        <f>IF(OR(P2P!K77="Q3 2029",P2P!K77="Q4 2029"),"Yes","No")</f>
        <v>No</v>
      </c>
      <c r="AV77" s="178" t="str">
        <f t="shared" si="45"/>
        <v>No</v>
      </c>
      <c r="AW77" t="str">
        <f>IF(OR(P2P!K77="Q1 2030",P2P!K77="Q2 2030"),"Yes","No")</f>
        <v>No</v>
      </c>
      <c r="AX77" s="178" t="str">
        <f t="shared" si="46"/>
        <v>No</v>
      </c>
      <c r="AY77" t="str">
        <f>IF(OR(P2P!K77="Q3 2030",P2P!K77="Q4 2030"),"Yes","No")</f>
        <v>No</v>
      </c>
      <c r="AZ77" s="178" t="str">
        <f t="shared" si="47"/>
        <v>No</v>
      </c>
      <c r="BA77" t="str">
        <f>IF(P2P!K77="","No","Yes")</f>
        <v>No</v>
      </c>
      <c r="BB77" s="178" t="str">
        <f t="shared" si="48"/>
        <v>No</v>
      </c>
      <c r="BC77" s="178" t="str">
        <f t="shared" si="49"/>
        <v>Yes</v>
      </c>
      <c r="BD77" s="174"/>
    </row>
    <row r="78" spans="1:56" s="175" customFormat="1" x14ac:dyDescent="0.45">
      <c r="A78" s="177">
        <v>74</v>
      </c>
      <c r="B78" s="12" t="s">
        <v>1632</v>
      </c>
      <c r="C78" t="str">
        <f>IF(P2P!E78="Yes","Yes","No")</f>
        <v>No</v>
      </c>
      <c r="D78" t="str">
        <f>IF(AND(C78="No",P2P!F78="Yes"),"Yes","No")</f>
        <v>No</v>
      </c>
      <c r="E78" t="str">
        <f>IF(AND(C78="No",P2P!F78="N/A"),"N/A","No")</f>
        <v>No</v>
      </c>
      <c r="F78">
        <f>IF(OR(P2P!F78="Yes",P2P!F78="N/A"),0,1)</f>
        <v>1</v>
      </c>
      <c r="G78" t="str">
        <f>IF(OR(P2P!K78="Q3 2019",P2P!K78="Q4 2019"),"Yes","No")</f>
        <v>No</v>
      </c>
      <c r="H78" s="178" t="str">
        <f t="shared" si="25"/>
        <v>No</v>
      </c>
      <c r="I78" t="str">
        <f>IF(OR(P2P!K78="Q1 2020",P2P!K78="Q2 2020"),"Yes","No")</f>
        <v>No</v>
      </c>
      <c r="J78" s="178" t="str">
        <f t="shared" si="26"/>
        <v>No</v>
      </c>
      <c r="K78" t="str">
        <f>IF(OR(P2P!K78="Q3 2020",P2P!K78="Q4 2020"),"Yes","No")</f>
        <v>No</v>
      </c>
      <c r="L78" s="178" t="str">
        <f t="shared" si="27"/>
        <v>No</v>
      </c>
      <c r="M78" t="str">
        <f>IF(OR(P2P!K78="Q1 2021",P2P!K78="Q2 2021"),"Yes","No")</f>
        <v>No</v>
      </c>
      <c r="N78" s="178" t="str">
        <f t="shared" si="28"/>
        <v>No</v>
      </c>
      <c r="O78" t="str">
        <f>IF(OR(P2P!K78="Q3 2021",P2P!K78="Q4 2021"),"Yes","No")</f>
        <v>No</v>
      </c>
      <c r="P78" s="178" t="str">
        <f t="shared" si="29"/>
        <v>No</v>
      </c>
      <c r="Q78" t="str">
        <f>IF(OR(P2P!K78="Q1 2022",P2P!K78="Q2 2022"),"Yes","No")</f>
        <v>No</v>
      </c>
      <c r="R78" s="178" t="str">
        <f t="shared" si="30"/>
        <v>No</v>
      </c>
      <c r="S78" t="str">
        <f>IF(OR(P2P!K78="Q3 2022",P2P!K78="Q4 2022"),"Yes","No")</f>
        <v>No</v>
      </c>
      <c r="T78" s="178" t="str">
        <f t="shared" si="31"/>
        <v>No</v>
      </c>
      <c r="U78" t="str">
        <f>IF(OR(P2P!K78="Q1 2023",P2P!K78="Q2 2023"),"Yes","No")</f>
        <v>No</v>
      </c>
      <c r="V78" s="178" t="str">
        <f t="shared" si="32"/>
        <v>No</v>
      </c>
      <c r="W78" t="str">
        <f>IF(OR(P2P!K78="Q3 2023",P2P!K78="Q4 2023"),"Yes","No")</f>
        <v>No</v>
      </c>
      <c r="X78" s="178" t="str">
        <f t="shared" si="33"/>
        <v>No</v>
      </c>
      <c r="Y78" t="str">
        <f>IF(OR(P2P!K78="Q1 2024",P2P!K78="Q2 2024"),"Yes","No")</f>
        <v>No</v>
      </c>
      <c r="Z78" s="178" t="str">
        <f t="shared" si="34"/>
        <v>No</v>
      </c>
      <c r="AA78" t="str">
        <f>IF(OR(P2P!K78="Q3 2024",P2P!K78="Q4 2024"),"Yes","No")</f>
        <v>No</v>
      </c>
      <c r="AB78" s="178" t="str">
        <f t="shared" si="35"/>
        <v>No</v>
      </c>
      <c r="AC78" t="str">
        <f>IF(OR(P2P!K78="Q1 2025",P2P!K78="Q2 2025"),"Yes","No")</f>
        <v>No</v>
      </c>
      <c r="AD78" s="178" t="str">
        <f t="shared" si="36"/>
        <v>No</v>
      </c>
      <c r="AE78" t="str">
        <f>IF(OR(P2P!K78="Q3 2025",P2P!K78="Q4 2025"),"Yes","No")</f>
        <v>No</v>
      </c>
      <c r="AF78" s="178" t="str">
        <f t="shared" si="37"/>
        <v>No</v>
      </c>
      <c r="AG78" t="str">
        <f>IF(OR(P2P!K78="Q1 2026",P2P!K78="Q2 2026"),"Yes","No")</f>
        <v>No</v>
      </c>
      <c r="AH78" s="178" t="str">
        <f t="shared" si="38"/>
        <v>No</v>
      </c>
      <c r="AI78" t="str">
        <f>IF(OR(P2P!K78="Q3 2026",P2P!K78="Q4 2026"),"Yes","No")</f>
        <v>No</v>
      </c>
      <c r="AJ78" s="178" t="str">
        <f t="shared" si="39"/>
        <v>No</v>
      </c>
      <c r="AK78" t="str">
        <f>IF(OR(P2P!K78="Q1 2027",P2P!K78="Q2 2027"),"Yes","No")</f>
        <v>No</v>
      </c>
      <c r="AL78" s="178" t="str">
        <f t="shared" si="40"/>
        <v>No</v>
      </c>
      <c r="AM78" t="str">
        <f>IF(OR(P2P!K78="Q3 2027",P2P!K78="Q4 2027"),"Yes","No")</f>
        <v>No</v>
      </c>
      <c r="AN78" s="178" t="str">
        <f t="shared" si="41"/>
        <v>No</v>
      </c>
      <c r="AO78" t="str">
        <f>IF(OR(P2P!K78="Q1 2028",P2P!K78="Q2 2028"),"Yes","No")</f>
        <v>No</v>
      </c>
      <c r="AP78" s="178" t="str">
        <f t="shared" si="42"/>
        <v>No</v>
      </c>
      <c r="AQ78" t="str">
        <f>IF(OR(P2P!K78="Q3 2028",P2P!K78="Q4 2028"),"Yes","No")</f>
        <v>No</v>
      </c>
      <c r="AR78" s="178" t="str">
        <f t="shared" si="43"/>
        <v>No</v>
      </c>
      <c r="AS78" t="str">
        <f>IF(OR(P2P!K78="Q1 2029",P2P!K78="Q2 2029"),"Yes","No")</f>
        <v>No</v>
      </c>
      <c r="AT78" s="178" t="str">
        <f t="shared" si="44"/>
        <v>No</v>
      </c>
      <c r="AU78" t="str">
        <f>IF(OR(P2P!K78="Q3 2029",P2P!K78="Q4 2029"),"Yes","No")</f>
        <v>No</v>
      </c>
      <c r="AV78" s="178" t="str">
        <f t="shared" si="45"/>
        <v>No</v>
      </c>
      <c r="AW78" t="str">
        <f>IF(OR(P2P!K78="Q1 2030",P2P!K78="Q2 2030"),"Yes","No")</f>
        <v>No</v>
      </c>
      <c r="AX78" s="178" t="str">
        <f t="shared" si="46"/>
        <v>No</v>
      </c>
      <c r="AY78" t="str">
        <f>IF(OR(P2P!K78="Q3 2030",P2P!K78="Q4 2030"),"Yes","No")</f>
        <v>No</v>
      </c>
      <c r="AZ78" s="178" t="str">
        <f t="shared" si="47"/>
        <v>No</v>
      </c>
      <c r="BA78" t="str">
        <f>IF(P2P!K78="","No","Yes")</f>
        <v>No</v>
      </c>
      <c r="BB78" s="178" t="str">
        <f t="shared" si="48"/>
        <v>No</v>
      </c>
      <c r="BC78" s="178" t="str">
        <f t="shared" si="49"/>
        <v>Yes</v>
      </c>
      <c r="BD78" s="174"/>
    </row>
    <row r="79" spans="1:56" s="175" customFormat="1" ht="23.25" x14ac:dyDescent="0.45">
      <c r="A79" s="177">
        <v>75</v>
      </c>
      <c r="B79" s="12" t="s">
        <v>1633</v>
      </c>
      <c r="C79" t="str">
        <f>IF(P2P!E79="Yes","Yes","No")</f>
        <v>No</v>
      </c>
      <c r="D79" t="str">
        <f>IF(AND(C79="No",P2P!F79="Yes"),"Yes","No")</f>
        <v>No</v>
      </c>
      <c r="E79" t="str">
        <f>IF(AND(C79="No",P2P!F79="N/A"),"N/A","No")</f>
        <v>No</v>
      </c>
      <c r="F79">
        <f>IF(OR(P2P!F79="Yes",P2P!F79="N/A"),0,1)</f>
        <v>1</v>
      </c>
      <c r="G79" t="str">
        <f>IF(OR(P2P!K79="Q3 2019",P2P!K79="Q4 2019"),"Yes","No")</f>
        <v>No</v>
      </c>
      <c r="H79" s="178" t="str">
        <f t="shared" si="25"/>
        <v>No</v>
      </c>
      <c r="I79" t="str">
        <f>IF(OR(P2P!K79="Q1 2020",P2P!K79="Q2 2020"),"Yes","No")</f>
        <v>No</v>
      </c>
      <c r="J79" s="178" t="str">
        <f t="shared" si="26"/>
        <v>No</v>
      </c>
      <c r="K79" t="str">
        <f>IF(OR(P2P!K79="Q3 2020",P2P!K79="Q4 2020"),"Yes","No")</f>
        <v>No</v>
      </c>
      <c r="L79" s="178" t="str">
        <f t="shared" si="27"/>
        <v>No</v>
      </c>
      <c r="M79" t="str">
        <f>IF(OR(P2P!K79="Q1 2021",P2P!K79="Q2 2021"),"Yes","No")</f>
        <v>No</v>
      </c>
      <c r="N79" s="178" t="str">
        <f t="shared" si="28"/>
        <v>No</v>
      </c>
      <c r="O79" t="str">
        <f>IF(OR(P2P!K79="Q3 2021",P2P!K79="Q4 2021"),"Yes","No")</f>
        <v>No</v>
      </c>
      <c r="P79" s="178" t="str">
        <f t="shared" si="29"/>
        <v>No</v>
      </c>
      <c r="Q79" t="str">
        <f>IF(OR(P2P!K79="Q1 2022",P2P!K79="Q2 2022"),"Yes","No")</f>
        <v>No</v>
      </c>
      <c r="R79" s="178" t="str">
        <f t="shared" si="30"/>
        <v>No</v>
      </c>
      <c r="S79" t="str">
        <f>IF(OR(P2P!K79="Q3 2022",P2P!K79="Q4 2022"),"Yes","No")</f>
        <v>No</v>
      </c>
      <c r="T79" s="178" t="str">
        <f t="shared" si="31"/>
        <v>No</v>
      </c>
      <c r="U79" t="str">
        <f>IF(OR(P2P!K79="Q1 2023",P2P!K79="Q2 2023"),"Yes","No")</f>
        <v>No</v>
      </c>
      <c r="V79" s="178" t="str">
        <f t="shared" si="32"/>
        <v>No</v>
      </c>
      <c r="W79" t="str">
        <f>IF(OR(P2P!K79="Q3 2023",P2P!K79="Q4 2023"),"Yes","No")</f>
        <v>No</v>
      </c>
      <c r="X79" s="178" t="str">
        <f t="shared" si="33"/>
        <v>No</v>
      </c>
      <c r="Y79" t="str">
        <f>IF(OR(P2P!K79="Q1 2024",P2P!K79="Q2 2024"),"Yes","No")</f>
        <v>No</v>
      </c>
      <c r="Z79" s="178" t="str">
        <f t="shared" si="34"/>
        <v>No</v>
      </c>
      <c r="AA79" t="str">
        <f>IF(OR(P2P!K79="Q3 2024",P2P!K79="Q4 2024"),"Yes","No")</f>
        <v>No</v>
      </c>
      <c r="AB79" s="178" t="str">
        <f t="shared" si="35"/>
        <v>No</v>
      </c>
      <c r="AC79" t="str">
        <f>IF(OR(P2P!K79="Q1 2025",P2P!K79="Q2 2025"),"Yes","No")</f>
        <v>No</v>
      </c>
      <c r="AD79" s="178" t="str">
        <f t="shared" si="36"/>
        <v>No</v>
      </c>
      <c r="AE79" t="str">
        <f>IF(OR(P2P!K79="Q3 2025",P2P!K79="Q4 2025"),"Yes","No")</f>
        <v>No</v>
      </c>
      <c r="AF79" s="178" t="str">
        <f t="shared" si="37"/>
        <v>No</v>
      </c>
      <c r="AG79" t="str">
        <f>IF(OR(P2P!K79="Q1 2026",P2P!K79="Q2 2026"),"Yes","No")</f>
        <v>No</v>
      </c>
      <c r="AH79" s="178" t="str">
        <f t="shared" si="38"/>
        <v>No</v>
      </c>
      <c r="AI79" t="str">
        <f>IF(OR(P2P!K79="Q3 2026",P2P!K79="Q4 2026"),"Yes","No")</f>
        <v>No</v>
      </c>
      <c r="AJ79" s="178" t="str">
        <f t="shared" si="39"/>
        <v>No</v>
      </c>
      <c r="AK79" t="str">
        <f>IF(OR(P2P!K79="Q1 2027",P2P!K79="Q2 2027"),"Yes","No")</f>
        <v>No</v>
      </c>
      <c r="AL79" s="178" t="str">
        <f t="shared" si="40"/>
        <v>No</v>
      </c>
      <c r="AM79" t="str">
        <f>IF(OR(P2P!K79="Q3 2027",P2P!K79="Q4 2027"),"Yes","No")</f>
        <v>No</v>
      </c>
      <c r="AN79" s="178" t="str">
        <f t="shared" si="41"/>
        <v>No</v>
      </c>
      <c r="AO79" t="str">
        <f>IF(OR(P2P!K79="Q1 2028",P2P!K79="Q2 2028"),"Yes","No")</f>
        <v>No</v>
      </c>
      <c r="AP79" s="178" t="str">
        <f t="shared" si="42"/>
        <v>No</v>
      </c>
      <c r="AQ79" t="str">
        <f>IF(OR(P2P!K79="Q3 2028",P2P!K79="Q4 2028"),"Yes","No")</f>
        <v>No</v>
      </c>
      <c r="AR79" s="178" t="str">
        <f t="shared" si="43"/>
        <v>No</v>
      </c>
      <c r="AS79" t="str">
        <f>IF(OR(P2P!K79="Q1 2029",P2P!K79="Q2 2029"),"Yes","No")</f>
        <v>No</v>
      </c>
      <c r="AT79" s="178" t="str">
        <f t="shared" si="44"/>
        <v>No</v>
      </c>
      <c r="AU79" t="str">
        <f>IF(OR(P2P!K79="Q3 2029",P2P!K79="Q4 2029"),"Yes","No")</f>
        <v>No</v>
      </c>
      <c r="AV79" s="178" t="str">
        <f t="shared" si="45"/>
        <v>No</v>
      </c>
      <c r="AW79" t="str">
        <f>IF(OR(P2P!K79="Q1 2030",P2P!K79="Q2 2030"),"Yes","No")</f>
        <v>No</v>
      </c>
      <c r="AX79" s="178" t="str">
        <f t="shared" si="46"/>
        <v>No</v>
      </c>
      <c r="AY79" t="str">
        <f>IF(OR(P2P!K79="Q3 2030",P2P!K79="Q4 2030"),"Yes","No")</f>
        <v>No</v>
      </c>
      <c r="AZ79" s="178" t="str">
        <f t="shared" si="47"/>
        <v>No</v>
      </c>
      <c r="BA79" t="str">
        <f>IF(P2P!K79="","No","Yes")</f>
        <v>No</v>
      </c>
      <c r="BB79" s="178" t="str">
        <f t="shared" si="48"/>
        <v>No</v>
      </c>
      <c r="BC79" s="178" t="str">
        <f t="shared" si="49"/>
        <v>Yes</v>
      </c>
      <c r="BD79" s="174"/>
    </row>
    <row r="80" spans="1:56" s="175" customFormat="1" ht="23.25" x14ac:dyDescent="0.45">
      <c r="A80" s="177">
        <v>76</v>
      </c>
      <c r="B80" s="12" t="s">
        <v>1634</v>
      </c>
      <c r="C80" t="str">
        <f>IF(P2P!E80="Yes","Yes","No")</f>
        <v>No</v>
      </c>
      <c r="D80" t="str">
        <f>IF(AND(C80="No",P2P!F80="Yes"),"Yes","No")</f>
        <v>No</v>
      </c>
      <c r="E80" t="str">
        <f>IF(AND(C80="No",P2P!F80="N/A"),"N/A","No")</f>
        <v>No</v>
      </c>
      <c r="F80">
        <f>IF(OR(P2P!F80="Yes",P2P!F80="N/A"),0,1)</f>
        <v>1</v>
      </c>
      <c r="G80" t="str">
        <f>IF(OR(P2P!K80="Q3 2019",P2P!K80="Q4 2019"),"Yes","No")</f>
        <v>No</v>
      </c>
      <c r="H80" s="178" t="str">
        <f t="shared" si="25"/>
        <v>No</v>
      </c>
      <c r="I80" t="str">
        <f>IF(OR(P2P!K80="Q1 2020",P2P!K80="Q2 2020"),"Yes","No")</f>
        <v>No</v>
      </c>
      <c r="J80" s="178" t="str">
        <f t="shared" si="26"/>
        <v>No</v>
      </c>
      <c r="K80" t="str">
        <f>IF(OR(P2P!K80="Q3 2020",P2P!K80="Q4 2020"),"Yes","No")</f>
        <v>No</v>
      </c>
      <c r="L80" s="178" t="str">
        <f t="shared" si="27"/>
        <v>No</v>
      </c>
      <c r="M80" t="str">
        <f>IF(OR(P2P!K80="Q1 2021",P2P!K80="Q2 2021"),"Yes","No")</f>
        <v>No</v>
      </c>
      <c r="N80" s="178" t="str">
        <f t="shared" si="28"/>
        <v>No</v>
      </c>
      <c r="O80" t="str">
        <f>IF(OR(P2P!K80="Q3 2021",P2P!K80="Q4 2021"),"Yes","No")</f>
        <v>No</v>
      </c>
      <c r="P80" s="178" t="str">
        <f t="shared" si="29"/>
        <v>No</v>
      </c>
      <c r="Q80" t="str">
        <f>IF(OR(P2P!K80="Q1 2022",P2P!K80="Q2 2022"),"Yes","No")</f>
        <v>No</v>
      </c>
      <c r="R80" s="178" t="str">
        <f t="shared" si="30"/>
        <v>No</v>
      </c>
      <c r="S80" t="str">
        <f>IF(OR(P2P!K80="Q3 2022",P2P!K80="Q4 2022"),"Yes","No")</f>
        <v>No</v>
      </c>
      <c r="T80" s="178" t="str">
        <f t="shared" si="31"/>
        <v>No</v>
      </c>
      <c r="U80" t="str">
        <f>IF(OR(P2P!K80="Q1 2023",P2P!K80="Q2 2023"),"Yes","No")</f>
        <v>No</v>
      </c>
      <c r="V80" s="178" t="str">
        <f t="shared" si="32"/>
        <v>No</v>
      </c>
      <c r="W80" t="str">
        <f>IF(OR(P2P!K80="Q3 2023",P2P!K80="Q4 2023"),"Yes","No")</f>
        <v>No</v>
      </c>
      <c r="X80" s="178" t="str">
        <f t="shared" si="33"/>
        <v>No</v>
      </c>
      <c r="Y80" t="str">
        <f>IF(OR(P2P!K80="Q1 2024",P2P!K80="Q2 2024"),"Yes","No")</f>
        <v>No</v>
      </c>
      <c r="Z80" s="178" t="str">
        <f t="shared" si="34"/>
        <v>No</v>
      </c>
      <c r="AA80" t="str">
        <f>IF(OR(P2P!K80="Q3 2024",P2P!K80="Q4 2024"),"Yes","No")</f>
        <v>No</v>
      </c>
      <c r="AB80" s="178" t="str">
        <f t="shared" si="35"/>
        <v>No</v>
      </c>
      <c r="AC80" t="str">
        <f>IF(OR(P2P!K80="Q1 2025",P2P!K80="Q2 2025"),"Yes","No")</f>
        <v>No</v>
      </c>
      <c r="AD80" s="178" t="str">
        <f t="shared" si="36"/>
        <v>No</v>
      </c>
      <c r="AE80" t="str">
        <f>IF(OR(P2P!K80="Q3 2025",P2P!K80="Q4 2025"),"Yes","No")</f>
        <v>No</v>
      </c>
      <c r="AF80" s="178" t="str">
        <f t="shared" si="37"/>
        <v>No</v>
      </c>
      <c r="AG80" t="str">
        <f>IF(OR(P2P!K80="Q1 2026",P2P!K80="Q2 2026"),"Yes","No")</f>
        <v>No</v>
      </c>
      <c r="AH80" s="178" t="str">
        <f t="shared" si="38"/>
        <v>No</v>
      </c>
      <c r="AI80" t="str">
        <f>IF(OR(P2P!K80="Q3 2026",P2P!K80="Q4 2026"),"Yes","No")</f>
        <v>No</v>
      </c>
      <c r="AJ80" s="178" t="str">
        <f t="shared" si="39"/>
        <v>No</v>
      </c>
      <c r="AK80" t="str">
        <f>IF(OR(P2P!K80="Q1 2027",P2P!K80="Q2 2027"),"Yes","No")</f>
        <v>No</v>
      </c>
      <c r="AL80" s="178" t="str">
        <f t="shared" si="40"/>
        <v>No</v>
      </c>
      <c r="AM80" t="str">
        <f>IF(OR(P2P!K80="Q3 2027",P2P!K80="Q4 2027"),"Yes","No")</f>
        <v>No</v>
      </c>
      <c r="AN80" s="178" t="str">
        <f t="shared" si="41"/>
        <v>No</v>
      </c>
      <c r="AO80" t="str">
        <f>IF(OR(P2P!K80="Q1 2028",P2P!K80="Q2 2028"),"Yes","No")</f>
        <v>No</v>
      </c>
      <c r="AP80" s="178" t="str">
        <f t="shared" si="42"/>
        <v>No</v>
      </c>
      <c r="AQ80" t="str">
        <f>IF(OR(P2P!K80="Q3 2028",P2P!K80="Q4 2028"),"Yes","No")</f>
        <v>No</v>
      </c>
      <c r="AR80" s="178" t="str">
        <f t="shared" si="43"/>
        <v>No</v>
      </c>
      <c r="AS80" t="str">
        <f>IF(OR(P2P!K80="Q1 2029",P2P!K80="Q2 2029"),"Yes","No")</f>
        <v>No</v>
      </c>
      <c r="AT80" s="178" t="str">
        <f t="shared" si="44"/>
        <v>No</v>
      </c>
      <c r="AU80" t="str">
        <f>IF(OR(P2P!K80="Q3 2029",P2P!K80="Q4 2029"),"Yes","No")</f>
        <v>No</v>
      </c>
      <c r="AV80" s="178" t="str">
        <f t="shared" si="45"/>
        <v>No</v>
      </c>
      <c r="AW80" t="str">
        <f>IF(OR(P2P!K80="Q1 2030",P2P!K80="Q2 2030"),"Yes","No")</f>
        <v>No</v>
      </c>
      <c r="AX80" s="178" t="str">
        <f t="shared" si="46"/>
        <v>No</v>
      </c>
      <c r="AY80" t="str">
        <f>IF(OR(P2P!K80="Q3 2030",P2P!K80="Q4 2030"),"Yes","No")</f>
        <v>No</v>
      </c>
      <c r="AZ80" s="178" t="str">
        <f t="shared" si="47"/>
        <v>No</v>
      </c>
      <c r="BA80" t="str">
        <f>IF(P2P!K80="","No","Yes")</f>
        <v>No</v>
      </c>
      <c r="BB80" s="178" t="str">
        <f t="shared" si="48"/>
        <v>No</v>
      </c>
      <c r="BC80" s="178" t="str">
        <f t="shared" si="49"/>
        <v>Yes</v>
      </c>
      <c r="BD80" s="174"/>
    </row>
    <row r="81" spans="1:56" s="175" customFormat="1" ht="46.5" x14ac:dyDescent="0.45">
      <c r="A81" s="177">
        <v>77</v>
      </c>
      <c r="B81" s="12" t="s">
        <v>1635</v>
      </c>
      <c r="C81" t="str">
        <f>IF(P2P!E81="Yes","Yes","No")</f>
        <v>No</v>
      </c>
      <c r="D81" t="str">
        <f>IF(AND(C81="No",P2P!F81="Yes"),"Yes","No")</f>
        <v>No</v>
      </c>
      <c r="E81" t="str">
        <f>IF(AND(C81="No",P2P!F81="N/A"),"N/A","No")</f>
        <v>No</v>
      </c>
      <c r="F81">
        <f>IF(OR(P2P!F81="Yes",P2P!F81="N/A"),0,1)</f>
        <v>1</v>
      </c>
      <c r="G81" t="str">
        <f>IF(OR(P2P!K81="Q3 2019",P2P!K81="Q4 2019"),"Yes","No")</f>
        <v>No</v>
      </c>
      <c r="H81" s="178" t="str">
        <f t="shared" si="25"/>
        <v>No</v>
      </c>
      <c r="I81" t="str">
        <f>IF(OR(P2P!K81="Q1 2020",P2P!K81="Q2 2020"),"Yes","No")</f>
        <v>No</v>
      </c>
      <c r="J81" s="178" t="str">
        <f t="shared" si="26"/>
        <v>No</v>
      </c>
      <c r="K81" t="str">
        <f>IF(OR(P2P!K81="Q3 2020",P2P!K81="Q4 2020"),"Yes","No")</f>
        <v>No</v>
      </c>
      <c r="L81" s="178" t="str">
        <f t="shared" si="27"/>
        <v>No</v>
      </c>
      <c r="M81" t="str">
        <f>IF(OR(P2P!K81="Q1 2021",P2P!K81="Q2 2021"),"Yes","No")</f>
        <v>No</v>
      </c>
      <c r="N81" s="178" t="str">
        <f t="shared" si="28"/>
        <v>No</v>
      </c>
      <c r="O81" t="str">
        <f>IF(OR(P2P!K81="Q3 2021",P2P!K81="Q4 2021"),"Yes","No")</f>
        <v>No</v>
      </c>
      <c r="P81" s="178" t="str">
        <f t="shared" si="29"/>
        <v>No</v>
      </c>
      <c r="Q81" t="str">
        <f>IF(OR(P2P!K81="Q1 2022",P2P!K81="Q2 2022"),"Yes","No")</f>
        <v>No</v>
      </c>
      <c r="R81" s="178" t="str">
        <f t="shared" si="30"/>
        <v>No</v>
      </c>
      <c r="S81" t="str">
        <f>IF(OR(P2P!K81="Q3 2022",P2P!K81="Q4 2022"),"Yes","No")</f>
        <v>No</v>
      </c>
      <c r="T81" s="178" t="str">
        <f t="shared" si="31"/>
        <v>No</v>
      </c>
      <c r="U81" t="str">
        <f>IF(OR(P2P!K81="Q1 2023",P2P!K81="Q2 2023"),"Yes","No")</f>
        <v>No</v>
      </c>
      <c r="V81" s="178" t="str">
        <f t="shared" si="32"/>
        <v>No</v>
      </c>
      <c r="W81" t="str">
        <f>IF(OR(P2P!K81="Q3 2023",P2P!K81="Q4 2023"),"Yes","No")</f>
        <v>No</v>
      </c>
      <c r="X81" s="178" t="str">
        <f t="shared" si="33"/>
        <v>No</v>
      </c>
      <c r="Y81" t="str">
        <f>IF(OR(P2P!K81="Q1 2024",P2P!K81="Q2 2024"),"Yes","No")</f>
        <v>No</v>
      </c>
      <c r="Z81" s="178" t="str">
        <f t="shared" si="34"/>
        <v>No</v>
      </c>
      <c r="AA81" t="str">
        <f>IF(OR(P2P!K81="Q3 2024",P2P!K81="Q4 2024"),"Yes","No")</f>
        <v>No</v>
      </c>
      <c r="AB81" s="178" t="str">
        <f t="shared" si="35"/>
        <v>No</v>
      </c>
      <c r="AC81" t="str">
        <f>IF(OR(P2P!K81="Q1 2025",P2P!K81="Q2 2025"),"Yes","No")</f>
        <v>No</v>
      </c>
      <c r="AD81" s="178" t="str">
        <f t="shared" si="36"/>
        <v>No</v>
      </c>
      <c r="AE81" t="str">
        <f>IF(OR(P2P!K81="Q3 2025",P2P!K81="Q4 2025"),"Yes","No")</f>
        <v>No</v>
      </c>
      <c r="AF81" s="178" t="str">
        <f t="shared" si="37"/>
        <v>No</v>
      </c>
      <c r="AG81" t="str">
        <f>IF(OR(P2P!K81="Q1 2026",P2P!K81="Q2 2026"),"Yes","No")</f>
        <v>No</v>
      </c>
      <c r="AH81" s="178" t="str">
        <f t="shared" si="38"/>
        <v>No</v>
      </c>
      <c r="AI81" t="str">
        <f>IF(OR(P2P!K81="Q3 2026",P2P!K81="Q4 2026"),"Yes","No")</f>
        <v>No</v>
      </c>
      <c r="AJ81" s="178" t="str">
        <f t="shared" si="39"/>
        <v>No</v>
      </c>
      <c r="AK81" t="str">
        <f>IF(OR(P2P!K81="Q1 2027",P2P!K81="Q2 2027"),"Yes","No")</f>
        <v>No</v>
      </c>
      <c r="AL81" s="178" t="str">
        <f t="shared" si="40"/>
        <v>No</v>
      </c>
      <c r="AM81" t="str">
        <f>IF(OR(P2P!K81="Q3 2027",P2P!K81="Q4 2027"),"Yes","No")</f>
        <v>No</v>
      </c>
      <c r="AN81" s="178" t="str">
        <f t="shared" si="41"/>
        <v>No</v>
      </c>
      <c r="AO81" t="str">
        <f>IF(OR(P2P!K81="Q1 2028",P2P!K81="Q2 2028"),"Yes","No")</f>
        <v>No</v>
      </c>
      <c r="AP81" s="178" t="str">
        <f t="shared" si="42"/>
        <v>No</v>
      </c>
      <c r="AQ81" t="str">
        <f>IF(OR(P2P!K81="Q3 2028",P2P!K81="Q4 2028"),"Yes","No")</f>
        <v>No</v>
      </c>
      <c r="AR81" s="178" t="str">
        <f t="shared" si="43"/>
        <v>No</v>
      </c>
      <c r="AS81" t="str">
        <f>IF(OR(P2P!K81="Q1 2029",P2P!K81="Q2 2029"),"Yes","No")</f>
        <v>No</v>
      </c>
      <c r="AT81" s="178" t="str">
        <f t="shared" si="44"/>
        <v>No</v>
      </c>
      <c r="AU81" t="str">
        <f>IF(OR(P2P!K81="Q3 2029",P2P!K81="Q4 2029"),"Yes","No")</f>
        <v>No</v>
      </c>
      <c r="AV81" s="178" t="str">
        <f t="shared" si="45"/>
        <v>No</v>
      </c>
      <c r="AW81" t="str">
        <f>IF(OR(P2P!K81="Q1 2030",P2P!K81="Q2 2030"),"Yes","No")</f>
        <v>No</v>
      </c>
      <c r="AX81" s="178" t="str">
        <f t="shared" si="46"/>
        <v>No</v>
      </c>
      <c r="AY81" t="str">
        <f>IF(OR(P2P!K81="Q3 2030",P2P!K81="Q4 2030"),"Yes","No")</f>
        <v>No</v>
      </c>
      <c r="AZ81" s="178" t="str">
        <f t="shared" si="47"/>
        <v>No</v>
      </c>
      <c r="BA81" t="str">
        <f>IF(P2P!K81="","No","Yes")</f>
        <v>No</v>
      </c>
      <c r="BB81" s="178" t="str">
        <f t="shared" si="48"/>
        <v>No</v>
      </c>
      <c r="BC81" s="178" t="str">
        <f t="shared" si="49"/>
        <v>Yes</v>
      </c>
      <c r="BD81" s="174"/>
    </row>
    <row r="82" spans="1:56" s="175" customFormat="1" ht="23.25" x14ac:dyDescent="0.45">
      <c r="A82" s="177">
        <v>78</v>
      </c>
      <c r="B82" s="12" t="s">
        <v>382</v>
      </c>
      <c r="C82" t="str">
        <f>IF(P2P!E82="Yes","Yes","No")</f>
        <v>No</v>
      </c>
      <c r="D82" t="str">
        <f>IF(AND(C82="No",P2P!F82="Yes"),"Yes","No")</f>
        <v>No</v>
      </c>
      <c r="E82" t="str">
        <f>IF(AND(C82="No",P2P!F82="N/A"),"N/A","No")</f>
        <v>No</v>
      </c>
      <c r="F82">
        <f>IF(OR(P2P!F82="Yes",P2P!F82="N/A"),0,1)</f>
        <v>1</v>
      </c>
      <c r="G82" t="str">
        <f>IF(OR(P2P!K82="Q3 2019",P2P!K82="Q4 2019"),"Yes","No")</f>
        <v>No</v>
      </c>
      <c r="H82" s="178" t="str">
        <f t="shared" si="25"/>
        <v>No</v>
      </c>
      <c r="I82" t="str">
        <f>IF(OR(P2P!K82="Q1 2020",P2P!K82="Q2 2020"),"Yes","No")</f>
        <v>No</v>
      </c>
      <c r="J82" s="178" t="str">
        <f t="shared" si="26"/>
        <v>No</v>
      </c>
      <c r="K82" t="str">
        <f>IF(OR(P2P!K82="Q3 2020",P2P!K82="Q4 2020"),"Yes","No")</f>
        <v>No</v>
      </c>
      <c r="L82" s="178" t="str">
        <f t="shared" si="27"/>
        <v>No</v>
      </c>
      <c r="M82" t="str">
        <f>IF(OR(P2P!K82="Q1 2021",P2P!K82="Q2 2021"),"Yes","No")</f>
        <v>No</v>
      </c>
      <c r="N82" s="178" t="str">
        <f t="shared" si="28"/>
        <v>No</v>
      </c>
      <c r="O82" t="str">
        <f>IF(OR(P2P!K82="Q3 2021",P2P!K82="Q4 2021"),"Yes","No")</f>
        <v>No</v>
      </c>
      <c r="P82" s="178" t="str">
        <f t="shared" si="29"/>
        <v>No</v>
      </c>
      <c r="Q82" t="str">
        <f>IF(OR(P2P!K82="Q1 2022",P2P!K82="Q2 2022"),"Yes","No")</f>
        <v>No</v>
      </c>
      <c r="R82" s="178" t="str">
        <f t="shared" si="30"/>
        <v>No</v>
      </c>
      <c r="S82" t="str">
        <f>IF(OR(P2P!K82="Q3 2022",P2P!K82="Q4 2022"),"Yes","No")</f>
        <v>No</v>
      </c>
      <c r="T82" s="178" t="str">
        <f t="shared" si="31"/>
        <v>No</v>
      </c>
      <c r="U82" t="str">
        <f>IF(OR(P2P!K82="Q1 2023",P2P!K82="Q2 2023"),"Yes","No")</f>
        <v>No</v>
      </c>
      <c r="V82" s="178" t="str">
        <f t="shared" si="32"/>
        <v>No</v>
      </c>
      <c r="W82" t="str">
        <f>IF(OR(P2P!K82="Q3 2023",P2P!K82="Q4 2023"),"Yes","No")</f>
        <v>No</v>
      </c>
      <c r="X82" s="178" t="str">
        <f t="shared" si="33"/>
        <v>No</v>
      </c>
      <c r="Y82" t="str">
        <f>IF(OR(P2P!K82="Q1 2024",P2P!K82="Q2 2024"),"Yes","No")</f>
        <v>No</v>
      </c>
      <c r="Z82" s="178" t="str">
        <f t="shared" si="34"/>
        <v>No</v>
      </c>
      <c r="AA82" t="str">
        <f>IF(OR(P2P!K82="Q3 2024",P2P!K82="Q4 2024"),"Yes","No")</f>
        <v>No</v>
      </c>
      <c r="AB82" s="178" t="str">
        <f t="shared" si="35"/>
        <v>No</v>
      </c>
      <c r="AC82" t="str">
        <f>IF(OR(P2P!K82="Q1 2025",P2P!K82="Q2 2025"),"Yes","No")</f>
        <v>No</v>
      </c>
      <c r="AD82" s="178" t="str">
        <f t="shared" si="36"/>
        <v>No</v>
      </c>
      <c r="AE82" t="str">
        <f>IF(OR(P2P!K82="Q3 2025",P2P!K82="Q4 2025"),"Yes","No")</f>
        <v>No</v>
      </c>
      <c r="AF82" s="178" t="str">
        <f t="shared" si="37"/>
        <v>No</v>
      </c>
      <c r="AG82" t="str">
        <f>IF(OR(P2P!K82="Q1 2026",P2P!K82="Q2 2026"),"Yes","No")</f>
        <v>No</v>
      </c>
      <c r="AH82" s="178" t="str">
        <f t="shared" si="38"/>
        <v>No</v>
      </c>
      <c r="AI82" t="str">
        <f>IF(OR(P2P!K82="Q3 2026",P2P!K82="Q4 2026"),"Yes","No")</f>
        <v>No</v>
      </c>
      <c r="AJ82" s="178" t="str">
        <f t="shared" si="39"/>
        <v>No</v>
      </c>
      <c r="AK82" t="str">
        <f>IF(OR(P2P!K82="Q1 2027",P2P!K82="Q2 2027"),"Yes","No")</f>
        <v>No</v>
      </c>
      <c r="AL82" s="178" t="str">
        <f t="shared" si="40"/>
        <v>No</v>
      </c>
      <c r="AM82" t="str">
        <f>IF(OR(P2P!K82="Q3 2027",P2P!K82="Q4 2027"),"Yes","No")</f>
        <v>No</v>
      </c>
      <c r="AN82" s="178" t="str">
        <f t="shared" si="41"/>
        <v>No</v>
      </c>
      <c r="AO82" t="str">
        <f>IF(OR(P2P!K82="Q1 2028",P2P!K82="Q2 2028"),"Yes","No")</f>
        <v>No</v>
      </c>
      <c r="AP82" s="178" t="str">
        <f t="shared" si="42"/>
        <v>No</v>
      </c>
      <c r="AQ82" t="str">
        <f>IF(OR(P2P!K82="Q3 2028",P2P!K82="Q4 2028"),"Yes","No")</f>
        <v>No</v>
      </c>
      <c r="AR82" s="178" t="str">
        <f t="shared" si="43"/>
        <v>No</v>
      </c>
      <c r="AS82" t="str">
        <f>IF(OR(P2P!K82="Q1 2029",P2P!K82="Q2 2029"),"Yes","No")</f>
        <v>No</v>
      </c>
      <c r="AT82" s="178" t="str">
        <f t="shared" si="44"/>
        <v>No</v>
      </c>
      <c r="AU82" t="str">
        <f>IF(OR(P2P!K82="Q3 2029",P2P!K82="Q4 2029"),"Yes","No")</f>
        <v>No</v>
      </c>
      <c r="AV82" s="178" t="str">
        <f t="shared" si="45"/>
        <v>No</v>
      </c>
      <c r="AW82" t="str">
        <f>IF(OR(P2P!K82="Q1 2030",P2P!K82="Q2 2030"),"Yes","No")</f>
        <v>No</v>
      </c>
      <c r="AX82" s="178" t="str">
        <f t="shared" si="46"/>
        <v>No</v>
      </c>
      <c r="AY82" t="str">
        <f>IF(OR(P2P!K82="Q3 2030",P2P!K82="Q4 2030"),"Yes","No")</f>
        <v>No</v>
      </c>
      <c r="AZ82" s="178" t="str">
        <f t="shared" si="47"/>
        <v>No</v>
      </c>
      <c r="BA82" t="str">
        <f>IF(P2P!K82="","No","Yes")</f>
        <v>No</v>
      </c>
      <c r="BB82" s="178" t="str">
        <f t="shared" si="48"/>
        <v>No</v>
      </c>
      <c r="BC82" s="178" t="str">
        <f t="shared" si="49"/>
        <v>Yes</v>
      </c>
      <c r="BD82" s="174"/>
    </row>
    <row r="83" spans="1:56" s="175" customFormat="1" ht="23.25" x14ac:dyDescent="0.45">
      <c r="A83" s="177">
        <v>79</v>
      </c>
      <c r="B83" s="12" t="s">
        <v>1636</v>
      </c>
      <c r="C83" t="str">
        <f>IF(P2P!E83="Yes","Yes","No")</f>
        <v>No</v>
      </c>
      <c r="D83" t="str">
        <f>IF(AND(C83="No",P2P!F83="Yes"),"Yes","No")</f>
        <v>No</v>
      </c>
      <c r="E83" t="str">
        <f>IF(AND(C83="No",P2P!F83="N/A"),"N/A","No")</f>
        <v>No</v>
      </c>
      <c r="F83">
        <f>IF(OR(P2P!F83="Yes",P2P!F83="N/A"),0,1)</f>
        <v>1</v>
      </c>
      <c r="G83" t="str">
        <f>IF(OR(P2P!K83="Q3 2019",P2P!K83="Q4 2019"),"Yes","No")</f>
        <v>No</v>
      </c>
      <c r="H83" s="178" t="str">
        <f t="shared" si="25"/>
        <v>No</v>
      </c>
      <c r="I83" t="str">
        <f>IF(OR(P2P!K83="Q1 2020",P2P!K83="Q2 2020"),"Yes","No")</f>
        <v>No</v>
      </c>
      <c r="J83" s="178" t="str">
        <f t="shared" si="26"/>
        <v>No</v>
      </c>
      <c r="K83" t="str">
        <f>IF(OR(P2P!K83="Q3 2020",P2P!K83="Q4 2020"),"Yes","No")</f>
        <v>No</v>
      </c>
      <c r="L83" s="178" t="str">
        <f t="shared" si="27"/>
        <v>No</v>
      </c>
      <c r="M83" t="str">
        <f>IF(OR(P2P!K83="Q1 2021",P2P!K83="Q2 2021"),"Yes","No")</f>
        <v>No</v>
      </c>
      <c r="N83" s="178" t="str">
        <f t="shared" si="28"/>
        <v>No</v>
      </c>
      <c r="O83" t="str">
        <f>IF(OR(P2P!K83="Q3 2021",P2P!K83="Q4 2021"),"Yes","No")</f>
        <v>No</v>
      </c>
      <c r="P83" s="178" t="str">
        <f t="shared" si="29"/>
        <v>No</v>
      </c>
      <c r="Q83" t="str">
        <f>IF(OR(P2P!K83="Q1 2022",P2P!K83="Q2 2022"),"Yes","No")</f>
        <v>No</v>
      </c>
      <c r="R83" s="178" t="str">
        <f t="shared" si="30"/>
        <v>No</v>
      </c>
      <c r="S83" t="str">
        <f>IF(OR(P2P!K83="Q3 2022",P2P!K83="Q4 2022"),"Yes","No")</f>
        <v>No</v>
      </c>
      <c r="T83" s="178" t="str">
        <f t="shared" si="31"/>
        <v>No</v>
      </c>
      <c r="U83" t="str">
        <f>IF(OR(P2P!K83="Q1 2023",P2P!K83="Q2 2023"),"Yes","No")</f>
        <v>No</v>
      </c>
      <c r="V83" s="178" t="str">
        <f t="shared" si="32"/>
        <v>No</v>
      </c>
      <c r="W83" t="str">
        <f>IF(OR(P2P!K83="Q3 2023",P2P!K83="Q4 2023"),"Yes","No")</f>
        <v>No</v>
      </c>
      <c r="X83" s="178" t="str">
        <f t="shared" si="33"/>
        <v>No</v>
      </c>
      <c r="Y83" t="str">
        <f>IF(OR(P2P!K83="Q1 2024",P2P!K83="Q2 2024"),"Yes","No")</f>
        <v>No</v>
      </c>
      <c r="Z83" s="178" t="str">
        <f t="shared" si="34"/>
        <v>No</v>
      </c>
      <c r="AA83" t="str">
        <f>IF(OR(P2P!K83="Q3 2024",P2P!K83="Q4 2024"),"Yes","No")</f>
        <v>No</v>
      </c>
      <c r="AB83" s="178" t="str">
        <f t="shared" si="35"/>
        <v>No</v>
      </c>
      <c r="AC83" t="str">
        <f>IF(OR(P2P!K83="Q1 2025",P2P!K83="Q2 2025"),"Yes","No")</f>
        <v>No</v>
      </c>
      <c r="AD83" s="178" t="str">
        <f t="shared" si="36"/>
        <v>No</v>
      </c>
      <c r="AE83" t="str">
        <f>IF(OR(P2P!K83="Q3 2025",P2P!K83="Q4 2025"),"Yes","No")</f>
        <v>No</v>
      </c>
      <c r="AF83" s="178" t="str">
        <f t="shared" si="37"/>
        <v>No</v>
      </c>
      <c r="AG83" t="str">
        <f>IF(OR(P2P!K83="Q1 2026",P2P!K83="Q2 2026"),"Yes","No")</f>
        <v>No</v>
      </c>
      <c r="AH83" s="178" t="str">
        <f t="shared" si="38"/>
        <v>No</v>
      </c>
      <c r="AI83" t="str">
        <f>IF(OR(P2P!K83="Q3 2026",P2P!K83="Q4 2026"),"Yes","No")</f>
        <v>No</v>
      </c>
      <c r="AJ83" s="178" t="str">
        <f t="shared" si="39"/>
        <v>No</v>
      </c>
      <c r="AK83" t="str">
        <f>IF(OR(P2P!K83="Q1 2027",P2P!K83="Q2 2027"),"Yes","No")</f>
        <v>No</v>
      </c>
      <c r="AL83" s="178" t="str">
        <f t="shared" si="40"/>
        <v>No</v>
      </c>
      <c r="AM83" t="str">
        <f>IF(OR(P2P!K83="Q3 2027",P2P!K83="Q4 2027"),"Yes","No")</f>
        <v>No</v>
      </c>
      <c r="AN83" s="178" t="str">
        <f t="shared" si="41"/>
        <v>No</v>
      </c>
      <c r="AO83" t="str">
        <f>IF(OR(P2P!K83="Q1 2028",P2P!K83="Q2 2028"),"Yes","No")</f>
        <v>No</v>
      </c>
      <c r="AP83" s="178" t="str">
        <f t="shared" si="42"/>
        <v>No</v>
      </c>
      <c r="AQ83" t="str">
        <f>IF(OR(P2P!K83="Q3 2028",P2P!K83="Q4 2028"),"Yes","No")</f>
        <v>No</v>
      </c>
      <c r="AR83" s="178" t="str">
        <f t="shared" si="43"/>
        <v>No</v>
      </c>
      <c r="AS83" t="str">
        <f>IF(OR(P2P!K83="Q1 2029",P2P!K83="Q2 2029"),"Yes","No")</f>
        <v>No</v>
      </c>
      <c r="AT83" s="178" t="str">
        <f t="shared" si="44"/>
        <v>No</v>
      </c>
      <c r="AU83" t="str">
        <f>IF(OR(P2P!K83="Q3 2029",P2P!K83="Q4 2029"),"Yes","No")</f>
        <v>No</v>
      </c>
      <c r="AV83" s="178" t="str">
        <f t="shared" si="45"/>
        <v>No</v>
      </c>
      <c r="AW83" t="str">
        <f>IF(OR(P2P!K83="Q1 2030",P2P!K83="Q2 2030"),"Yes","No")</f>
        <v>No</v>
      </c>
      <c r="AX83" s="178" t="str">
        <f t="shared" si="46"/>
        <v>No</v>
      </c>
      <c r="AY83" t="str">
        <f>IF(OR(P2P!K83="Q3 2030",P2P!K83="Q4 2030"),"Yes","No")</f>
        <v>No</v>
      </c>
      <c r="AZ83" s="178" t="str">
        <f t="shared" si="47"/>
        <v>No</v>
      </c>
      <c r="BA83" t="str">
        <f>IF(P2P!K83="","No","Yes")</f>
        <v>No</v>
      </c>
      <c r="BB83" s="178" t="str">
        <f t="shared" si="48"/>
        <v>No</v>
      </c>
      <c r="BC83" s="178" t="str">
        <f t="shared" si="49"/>
        <v>Yes</v>
      </c>
      <c r="BD83" s="174"/>
    </row>
    <row r="84" spans="1:56" s="175" customFormat="1" ht="34.9" x14ac:dyDescent="0.45">
      <c r="A84" s="177">
        <v>80</v>
      </c>
      <c r="B84" s="11" t="s">
        <v>1637</v>
      </c>
      <c r="C84" t="str">
        <f>IF(P2P!E84="Yes","Yes","No")</f>
        <v>No</v>
      </c>
      <c r="D84" t="str">
        <f>IF(AND(C84="No",P2P!F84="Yes"),"Yes","No")</f>
        <v>No</v>
      </c>
      <c r="E84" t="str">
        <f>IF(AND(C84="No",P2P!F84="N/A"),"N/A","No")</f>
        <v>No</v>
      </c>
      <c r="F84">
        <f>IF(OR(P2P!F84="Yes",P2P!F84="N/A"),0,1)</f>
        <v>1</v>
      </c>
      <c r="G84" t="str">
        <f>IF(OR(P2P!K84="Q3 2019",P2P!K84="Q4 2019"),"Yes","No")</f>
        <v>No</v>
      </c>
      <c r="H84" s="178" t="str">
        <f t="shared" si="25"/>
        <v>No</v>
      </c>
      <c r="I84" t="str">
        <f>IF(OR(P2P!K84="Q1 2020",P2P!K84="Q2 2020"),"Yes","No")</f>
        <v>No</v>
      </c>
      <c r="J84" s="178" t="str">
        <f t="shared" si="26"/>
        <v>No</v>
      </c>
      <c r="K84" t="str">
        <f>IF(OR(P2P!K84="Q3 2020",P2P!K84="Q4 2020"),"Yes","No")</f>
        <v>No</v>
      </c>
      <c r="L84" s="178" t="str">
        <f t="shared" si="27"/>
        <v>No</v>
      </c>
      <c r="M84" t="str">
        <f>IF(OR(P2P!K84="Q1 2021",P2P!K84="Q2 2021"),"Yes","No")</f>
        <v>No</v>
      </c>
      <c r="N84" s="178" t="str">
        <f t="shared" si="28"/>
        <v>No</v>
      </c>
      <c r="O84" t="str">
        <f>IF(OR(P2P!K84="Q3 2021",P2P!K84="Q4 2021"),"Yes","No")</f>
        <v>No</v>
      </c>
      <c r="P84" s="178" t="str">
        <f t="shared" si="29"/>
        <v>No</v>
      </c>
      <c r="Q84" t="str">
        <f>IF(OR(P2P!K84="Q1 2022",P2P!K84="Q2 2022"),"Yes","No")</f>
        <v>No</v>
      </c>
      <c r="R84" s="178" t="str">
        <f t="shared" si="30"/>
        <v>No</v>
      </c>
      <c r="S84" t="str">
        <f>IF(OR(P2P!K84="Q3 2022",P2P!K84="Q4 2022"),"Yes","No")</f>
        <v>No</v>
      </c>
      <c r="T84" s="178" t="str">
        <f t="shared" si="31"/>
        <v>No</v>
      </c>
      <c r="U84" t="str">
        <f>IF(OR(P2P!K84="Q1 2023",P2P!K84="Q2 2023"),"Yes","No")</f>
        <v>No</v>
      </c>
      <c r="V84" s="178" t="str">
        <f t="shared" si="32"/>
        <v>No</v>
      </c>
      <c r="W84" t="str">
        <f>IF(OR(P2P!K84="Q3 2023",P2P!K84="Q4 2023"),"Yes","No")</f>
        <v>No</v>
      </c>
      <c r="X84" s="178" t="str">
        <f t="shared" si="33"/>
        <v>No</v>
      </c>
      <c r="Y84" t="str">
        <f>IF(OR(P2P!K84="Q1 2024",P2P!K84="Q2 2024"),"Yes","No")</f>
        <v>No</v>
      </c>
      <c r="Z84" s="178" t="str">
        <f t="shared" si="34"/>
        <v>No</v>
      </c>
      <c r="AA84" t="str">
        <f>IF(OR(P2P!K84="Q3 2024",P2P!K84="Q4 2024"),"Yes","No")</f>
        <v>No</v>
      </c>
      <c r="AB84" s="178" t="str">
        <f t="shared" si="35"/>
        <v>No</v>
      </c>
      <c r="AC84" t="str">
        <f>IF(OR(P2P!K84="Q1 2025",P2P!K84="Q2 2025"),"Yes","No")</f>
        <v>No</v>
      </c>
      <c r="AD84" s="178" t="str">
        <f t="shared" si="36"/>
        <v>No</v>
      </c>
      <c r="AE84" t="str">
        <f>IF(OR(P2P!K84="Q3 2025",P2P!K84="Q4 2025"),"Yes","No")</f>
        <v>No</v>
      </c>
      <c r="AF84" s="178" t="str">
        <f t="shared" si="37"/>
        <v>No</v>
      </c>
      <c r="AG84" t="str">
        <f>IF(OR(P2P!K84="Q1 2026",P2P!K84="Q2 2026"),"Yes","No")</f>
        <v>No</v>
      </c>
      <c r="AH84" s="178" t="str">
        <f t="shared" si="38"/>
        <v>No</v>
      </c>
      <c r="AI84" t="str">
        <f>IF(OR(P2P!K84="Q3 2026",P2P!K84="Q4 2026"),"Yes","No")</f>
        <v>No</v>
      </c>
      <c r="AJ84" s="178" t="str">
        <f t="shared" si="39"/>
        <v>No</v>
      </c>
      <c r="AK84" t="str">
        <f>IF(OR(P2P!K84="Q1 2027",P2P!K84="Q2 2027"),"Yes","No")</f>
        <v>No</v>
      </c>
      <c r="AL84" s="178" t="str">
        <f t="shared" si="40"/>
        <v>No</v>
      </c>
      <c r="AM84" t="str">
        <f>IF(OR(P2P!K84="Q3 2027",P2P!K84="Q4 2027"),"Yes","No")</f>
        <v>No</v>
      </c>
      <c r="AN84" s="178" t="str">
        <f t="shared" si="41"/>
        <v>No</v>
      </c>
      <c r="AO84" t="str">
        <f>IF(OR(P2P!K84="Q1 2028",P2P!K84="Q2 2028"),"Yes","No")</f>
        <v>No</v>
      </c>
      <c r="AP84" s="178" t="str">
        <f t="shared" si="42"/>
        <v>No</v>
      </c>
      <c r="AQ84" t="str">
        <f>IF(OR(P2P!K84="Q3 2028",P2P!K84="Q4 2028"),"Yes","No")</f>
        <v>No</v>
      </c>
      <c r="AR84" s="178" t="str">
        <f t="shared" si="43"/>
        <v>No</v>
      </c>
      <c r="AS84" t="str">
        <f>IF(OR(P2P!K84="Q1 2029",P2P!K84="Q2 2029"),"Yes","No")</f>
        <v>No</v>
      </c>
      <c r="AT84" s="178" t="str">
        <f t="shared" si="44"/>
        <v>No</v>
      </c>
      <c r="AU84" t="str">
        <f>IF(OR(P2P!K84="Q3 2029",P2P!K84="Q4 2029"),"Yes","No")</f>
        <v>No</v>
      </c>
      <c r="AV84" s="178" t="str">
        <f t="shared" si="45"/>
        <v>No</v>
      </c>
      <c r="AW84" t="str">
        <f>IF(OR(P2P!K84="Q1 2030",P2P!K84="Q2 2030"),"Yes","No")</f>
        <v>No</v>
      </c>
      <c r="AX84" s="178" t="str">
        <f t="shared" si="46"/>
        <v>No</v>
      </c>
      <c r="AY84" t="str">
        <f>IF(OR(P2P!K84="Q3 2030",P2P!K84="Q4 2030"),"Yes","No")</f>
        <v>No</v>
      </c>
      <c r="AZ84" s="178" t="str">
        <f t="shared" si="47"/>
        <v>No</v>
      </c>
      <c r="BA84" t="str">
        <f>IF(P2P!K84="","No","Yes")</f>
        <v>No</v>
      </c>
      <c r="BB84" s="178" t="str">
        <f t="shared" si="48"/>
        <v>No</v>
      </c>
      <c r="BC84" s="178" t="str">
        <f t="shared" si="49"/>
        <v>Yes</v>
      </c>
      <c r="BD84" s="174"/>
    </row>
    <row r="85" spans="1:56" s="175" customFormat="1" ht="23.25" x14ac:dyDescent="0.45">
      <c r="A85" s="177">
        <v>81</v>
      </c>
      <c r="B85" s="11" t="s">
        <v>1638</v>
      </c>
      <c r="C85" t="str">
        <f>IF(P2P!E85="Yes","Yes","No")</f>
        <v>No</v>
      </c>
      <c r="D85" t="str">
        <f>IF(AND(C85="No",P2P!F85="Yes"),"Yes","No")</f>
        <v>No</v>
      </c>
      <c r="E85" t="str">
        <f>IF(AND(C85="No",P2P!F85="N/A"),"N/A","No")</f>
        <v>No</v>
      </c>
      <c r="F85">
        <f>IF(OR(P2P!F85="Yes",P2P!F85="N/A"),0,1)</f>
        <v>1</v>
      </c>
      <c r="G85" t="str">
        <f>IF(OR(P2P!K85="Q3 2019",P2P!K85="Q4 2019"),"Yes","No")</f>
        <v>No</v>
      </c>
      <c r="H85" s="178" t="str">
        <f t="shared" si="25"/>
        <v>No</v>
      </c>
      <c r="I85" t="str">
        <f>IF(OR(P2P!K85="Q1 2020",P2P!K85="Q2 2020"),"Yes","No")</f>
        <v>No</v>
      </c>
      <c r="J85" s="178" t="str">
        <f t="shared" si="26"/>
        <v>No</v>
      </c>
      <c r="K85" t="str">
        <f>IF(OR(P2P!K85="Q3 2020",P2P!K85="Q4 2020"),"Yes","No")</f>
        <v>No</v>
      </c>
      <c r="L85" s="178" t="str">
        <f t="shared" si="27"/>
        <v>No</v>
      </c>
      <c r="M85" t="str">
        <f>IF(OR(P2P!K85="Q1 2021",P2P!K85="Q2 2021"),"Yes","No")</f>
        <v>No</v>
      </c>
      <c r="N85" s="178" t="str">
        <f t="shared" si="28"/>
        <v>No</v>
      </c>
      <c r="O85" t="str">
        <f>IF(OR(P2P!K85="Q3 2021",P2P!K85="Q4 2021"),"Yes","No")</f>
        <v>No</v>
      </c>
      <c r="P85" s="178" t="str">
        <f t="shared" si="29"/>
        <v>No</v>
      </c>
      <c r="Q85" t="str">
        <f>IF(OR(P2P!K85="Q1 2022",P2P!K85="Q2 2022"),"Yes","No")</f>
        <v>No</v>
      </c>
      <c r="R85" s="178" t="str">
        <f t="shared" si="30"/>
        <v>No</v>
      </c>
      <c r="S85" t="str">
        <f>IF(OR(P2P!K85="Q3 2022",P2P!K85="Q4 2022"),"Yes","No")</f>
        <v>No</v>
      </c>
      <c r="T85" s="178" t="str">
        <f t="shared" si="31"/>
        <v>No</v>
      </c>
      <c r="U85" t="str">
        <f>IF(OR(P2P!K85="Q1 2023",P2P!K85="Q2 2023"),"Yes","No")</f>
        <v>No</v>
      </c>
      <c r="V85" s="178" t="str">
        <f t="shared" si="32"/>
        <v>No</v>
      </c>
      <c r="W85" t="str">
        <f>IF(OR(P2P!K85="Q3 2023",P2P!K85="Q4 2023"),"Yes","No")</f>
        <v>No</v>
      </c>
      <c r="X85" s="178" t="str">
        <f t="shared" si="33"/>
        <v>No</v>
      </c>
      <c r="Y85" t="str">
        <f>IF(OR(P2P!K85="Q1 2024",P2P!K85="Q2 2024"),"Yes","No")</f>
        <v>No</v>
      </c>
      <c r="Z85" s="178" t="str">
        <f t="shared" si="34"/>
        <v>No</v>
      </c>
      <c r="AA85" t="str">
        <f>IF(OR(P2P!K85="Q3 2024",P2P!K85="Q4 2024"),"Yes","No")</f>
        <v>No</v>
      </c>
      <c r="AB85" s="178" t="str">
        <f t="shared" si="35"/>
        <v>No</v>
      </c>
      <c r="AC85" t="str">
        <f>IF(OR(P2P!K85="Q1 2025",P2P!K85="Q2 2025"),"Yes","No")</f>
        <v>No</v>
      </c>
      <c r="AD85" s="178" t="str">
        <f t="shared" si="36"/>
        <v>No</v>
      </c>
      <c r="AE85" t="str">
        <f>IF(OR(P2P!K85="Q3 2025",P2P!K85="Q4 2025"),"Yes","No")</f>
        <v>No</v>
      </c>
      <c r="AF85" s="178" t="str">
        <f t="shared" si="37"/>
        <v>No</v>
      </c>
      <c r="AG85" t="str">
        <f>IF(OR(P2P!K85="Q1 2026",P2P!K85="Q2 2026"),"Yes","No")</f>
        <v>No</v>
      </c>
      <c r="AH85" s="178" t="str">
        <f t="shared" si="38"/>
        <v>No</v>
      </c>
      <c r="AI85" t="str">
        <f>IF(OR(P2P!K85="Q3 2026",P2P!K85="Q4 2026"),"Yes","No")</f>
        <v>No</v>
      </c>
      <c r="AJ85" s="178" t="str">
        <f t="shared" si="39"/>
        <v>No</v>
      </c>
      <c r="AK85" t="str">
        <f>IF(OR(P2P!K85="Q1 2027",P2P!K85="Q2 2027"),"Yes","No")</f>
        <v>No</v>
      </c>
      <c r="AL85" s="178" t="str">
        <f t="shared" si="40"/>
        <v>No</v>
      </c>
      <c r="AM85" t="str">
        <f>IF(OR(P2P!K85="Q3 2027",P2P!K85="Q4 2027"),"Yes","No")</f>
        <v>No</v>
      </c>
      <c r="AN85" s="178" t="str">
        <f t="shared" si="41"/>
        <v>No</v>
      </c>
      <c r="AO85" t="str">
        <f>IF(OR(P2P!K85="Q1 2028",P2P!K85="Q2 2028"),"Yes","No")</f>
        <v>No</v>
      </c>
      <c r="AP85" s="178" t="str">
        <f t="shared" si="42"/>
        <v>No</v>
      </c>
      <c r="AQ85" t="str">
        <f>IF(OR(P2P!K85="Q3 2028",P2P!K85="Q4 2028"),"Yes","No")</f>
        <v>No</v>
      </c>
      <c r="AR85" s="178" t="str">
        <f t="shared" si="43"/>
        <v>No</v>
      </c>
      <c r="AS85" t="str">
        <f>IF(OR(P2P!K85="Q1 2029",P2P!K85="Q2 2029"),"Yes","No")</f>
        <v>No</v>
      </c>
      <c r="AT85" s="178" t="str">
        <f t="shared" si="44"/>
        <v>No</v>
      </c>
      <c r="AU85" t="str">
        <f>IF(OR(P2P!K85="Q3 2029",P2P!K85="Q4 2029"),"Yes","No")</f>
        <v>No</v>
      </c>
      <c r="AV85" s="178" t="str">
        <f t="shared" si="45"/>
        <v>No</v>
      </c>
      <c r="AW85" t="str">
        <f>IF(OR(P2P!K85="Q1 2030",P2P!K85="Q2 2030"),"Yes","No")</f>
        <v>No</v>
      </c>
      <c r="AX85" s="178" t="str">
        <f t="shared" si="46"/>
        <v>No</v>
      </c>
      <c r="AY85" t="str">
        <f>IF(OR(P2P!K85="Q3 2030",P2P!K85="Q4 2030"),"Yes","No")</f>
        <v>No</v>
      </c>
      <c r="AZ85" s="178" t="str">
        <f t="shared" si="47"/>
        <v>No</v>
      </c>
      <c r="BA85" t="str">
        <f>IF(P2P!K85="","No","Yes")</f>
        <v>No</v>
      </c>
      <c r="BB85" s="178" t="str">
        <f t="shared" si="48"/>
        <v>No</v>
      </c>
      <c r="BC85" s="178" t="str">
        <f t="shared" si="49"/>
        <v>Yes</v>
      </c>
      <c r="BD85" s="174"/>
    </row>
    <row r="86" spans="1:56" s="175" customFormat="1" ht="23.25" x14ac:dyDescent="0.45">
      <c r="A86" s="177">
        <v>82</v>
      </c>
      <c r="B86" s="11" t="s">
        <v>386</v>
      </c>
      <c r="C86" t="str">
        <f>IF(P2P!E86="Yes","Yes","No")</f>
        <v>No</v>
      </c>
      <c r="D86" t="str">
        <f>IF(AND(C86="No",P2P!F86="Yes"),"Yes","No")</f>
        <v>No</v>
      </c>
      <c r="E86" t="str">
        <f>IF(AND(C86="No",P2P!F86="N/A"),"N/A","No")</f>
        <v>No</v>
      </c>
      <c r="F86">
        <f>IF(OR(P2P!F86="Yes",P2P!F86="N/A"),0,1)</f>
        <v>1</v>
      </c>
      <c r="G86" t="str">
        <f>IF(OR(P2P!K86="Q3 2019",P2P!K86="Q4 2019"),"Yes","No")</f>
        <v>No</v>
      </c>
      <c r="H86" s="178" t="str">
        <f t="shared" si="25"/>
        <v>No</v>
      </c>
      <c r="I86" t="str">
        <f>IF(OR(P2P!K86="Q1 2020",P2P!K86="Q2 2020"),"Yes","No")</f>
        <v>No</v>
      </c>
      <c r="J86" s="178" t="str">
        <f t="shared" si="26"/>
        <v>No</v>
      </c>
      <c r="K86" t="str">
        <f>IF(OR(P2P!K86="Q3 2020",P2P!K86="Q4 2020"),"Yes","No")</f>
        <v>No</v>
      </c>
      <c r="L86" s="178" t="str">
        <f t="shared" si="27"/>
        <v>No</v>
      </c>
      <c r="M86" t="str">
        <f>IF(OR(P2P!K86="Q1 2021",P2P!K86="Q2 2021"),"Yes","No")</f>
        <v>No</v>
      </c>
      <c r="N86" s="178" t="str">
        <f t="shared" si="28"/>
        <v>No</v>
      </c>
      <c r="O86" t="str">
        <f>IF(OR(P2P!K86="Q3 2021",P2P!K86="Q4 2021"),"Yes","No")</f>
        <v>No</v>
      </c>
      <c r="P86" s="178" t="str">
        <f t="shared" si="29"/>
        <v>No</v>
      </c>
      <c r="Q86" t="str">
        <f>IF(OR(P2P!K86="Q1 2022",P2P!K86="Q2 2022"),"Yes","No")</f>
        <v>No</v>
      </c>
      <c r="R86" s="178" t="str">
        <f t="shared" si="30"/>
        <v>No</v>
      </c>
      <c r="S86" t="str">
        <f>IF(OR(P2P!K86="Q3 2022",P2P!K86="Q4 2022"),"Yes","No")</f>
        <v>No</v>
      </c>
      <c r="T86" s="178" t="str">
        <f t="shared" si="31"/>
        <v>No</v>
      </c>
      <c r="U86" t="str">
        <f>IF(OR(P2P!K86="Q1 2023",P2P!K86="Q2 2023"),"Yes","No")</f>
        <v>No</v>
      </c>
      <c r="V86" s="178" t="str">
        <f t="shared" si="32"/>
        <v>No</v>
      </c>
      <c r="W86" t="str">
        <f>IF(OR(P2P!K86="Q3 2023",P2P!K86="Q4 2023"),"Yes","No")</f>
        <v>No</v>
      </c>
      <c r="X86" s="178" t="str">
        <f t="shared" si="33"/>
        <v>No</v>
      </c>
      <c r="Y86" t="str">
        <f>IF(OR(P2P!K86="Q1 2024",P2P!K86="Q2 2024"),"Yes","No")</f>
        <v>No</v>
      </c>
      <c r="Z86" s="178" t="str">
        <f t="shared" si="34"/>
        <v>No</v>
      </c>
      <c r="AA86" t="str">
        <f>IF(OR(P2P!K86="Q3 2024",P2P!K86="Q4 2024"),"Yes","No")</f>
        <v>No</v>
      </c>
      <c r="AB86" s="178" t="str">
        <f t="shared" si="35"/>
        <v>No</v>
      </c>
      <c r="AC86" t="str">
        <f>IF(OR(P2P!K86="Q1 2025",P2P!K86="Q2 2025"),"Yes","No")</f>
        <v>No</v>
      </c>
      <c r="AD86" s="178" t="str">
        <f t="shared" si="36"/>
        <v>No</v>
      </c>
      <c r="AE86" t="str">
        <f>IF(OR(P2P!K86="Q3 2025",P2P!K86="Q4 2025"),"Yes","No")</f>
        <v>No</v>
      </c>
      <c r="AF86" s="178" t="str">
        <f t="shared" si="37"/>
        <v>No</v>
      </c>
      <c r="AG86" t="str">
        <f>IF(OR(P2P!K86="Q1 2026",P2P!K86="Q2 2026"),"Yes","No")</f>
        <v>No</v>
      </c>
      <c r="AH86" s="178" t="str">
        <f t="shared" si="38"/>
        <v>No</v>
      </c>
      <c r="AI86" t="str">
        <f>IF(OR(P2P!K86="Q3 2026",P2P!K86="Q4 2026"),"Yes","No")</f>
        <v>No</v>
      </c>
      <c r="AJ86" s="178" t="str">
        <f t="shared" si="39"/>
        <v>No</v>
      </c>
      <c r="AK86" t="str">
        <f>IF(OR(P2P!K86="Q1 2027",P2P!K86="Q2 2027"),"Yes","No")</f>
        <v>No</v>
      </c>
      <c r="AL86" s="178" t="str">
        <f t="shared" si="40"/>
        <v>No</v>
      </c>
      <c r="AM86" t="str">
        <f>IF(OR(P2P!K86="Q3 2027",P2P!K86="Q4 2027"),"Yes","No")</f>
        <v>No</v>
      </c>
      <c r="AN86" s="178" t="str">
        <f t="shared" si="41"/>
        <v>No</v>
      </c>
      <c r="AO86" t="str">
        <f>IF(OR(P2P!K86="Q1 2028",P2P!K86="Q2 2028"),"Yes","No")</f>
        <v>No</v>
      </c>
      <c r="AP86" s="178" t="str">
        <f t="shared" si="42"/>
        <v>No</v>
      </c>
      <c r="AQ86" t="str">
        <f>IF(OR(P2P!K86="Q3 2028",P2P!K86="Q4 2028"),"Yes","No")</f>
        <v>No</v>
      </c>
      <c r="AR86" s="178" t="str">
        <f t="shared" si="43"/>
        <v>No</v>
      </c>
      <c r="AS86" t="str">
        <f>IF(OR(P2P!K86="Q1 2029",P2P!K86="Q2 2029"),"Yes","No")</f>
        <v>No</v>
      </c>
      <c r="AT86" s="178" t="str">
        <f t="shared" si="44"/>
        <v>No</v>
      </c>
      <c r="AU86" t="str">
        <f>IF(OR(P2P!K86="Q3 2029",P2P!K86="Q4 2029"),"Yes","No")</f>
        <v>No</v>
      </c>
      <c r="AV86" s="178" t="str">
        <f t="shared" si="45"/>
        <v>No</v>
      </c>
      <c r="AW86" t="str">
        <f>IF(OR(P2P!K86="Q1 2030",P2P!K86="Q2 2030"),"Yes","No")</f>
        <v>No</v>
      </c>
      <c r="AX86" s="178" t="str">
        <f t="shared" si="46"/>
        <v>No</v>
      </c>
      <c r="AY86" t="str">
        <f>IF(OR(P2P!K86="Q3 2030",P2P!K86="Q4 2030"),"Yes","No")</f>
        <v>No</v>
      </c>
      <c r="AZ86" s="178" t="str">
        <f t="shared" si="47"/>
        <v>No</v>
      </c>
      <c r="BA86" t="str">
        <f>IF(P2P!K86="","No","Yes")</f>
        <v>No</v>
      </c>
      <c r="BB86" s="178" t="str">
        <f t="shared" si="48"/>
        <v>No</v>
      </c>
      <c r="BC86" s="178" t="str">
        <f t="shared" si="49"/>
        <v>Yes</v>
      </c>
      <c r="BD86" s="174"/>
    </row>
    <row r="87" spans="1:56" s="175" customFormat="1" ht="46.5" x14ac:dyDescent="0.45">
      <c r="A87" s="177">
        <v>83</v>
      </c>
      <c r="B87" s="11" t="s">
        <v>1639</v>
      </c>
      <c r="C87" t="str">
        <f>IF(P2P!E87="Yes","Yes","No")</f>
        <v>No</v>
      </c>
      <c r="D87" t="str">
        <f>IF(AND(C87="No",P2P!F87="Yes"),"Yes","No")</f>
        <v>No</v>
      </c>
      <c r="E87" t="str">
        <f>IF(AND(C87="No",P2P!F87="N/A"),"N/A","No")</f>
        <v>No</v>
      </c>
      <c r="F87">
        <f>IF(OR(P2P!F87="Yes",P2P!F87="N/A"),0,1)</f>
        <v>1</v>
      </c>
      <c r="G87" t="str">
        <f>IF(OR(P2P!K87="Q3 2019",P2P!K87="Q4 2019"),"Yes","No")</f>
        <v>No</v>
      </c>
      <c r="H87" s="178" t="str">
        <f t="shared" si="25"/>
        <v>No</v>
      </c>
      <c r="I87" t="str">
        <f>IF(OR(P2P!K87="Q1 2020",P2P!K87="Q2 2020"),"Yes","No")</f>
        <v>No</v>
      </c>
      <c r="J87" s="178" t="str">
        <f t="shared" si="26"/>
        <v>No</v>
      </c>
      <c r="K87" t="str">
        <f>IF(OR(P2P!K87="Q3 2020",P2P!K87="Q4 2020"),"Yes","No")</f>
        <v>No</v>
      </c>
      <c r="L87" s="178" t="str">
        <f t="shared" si="27"/>
        <v>No</v>
      </c>
      <c r="M87" t="str">
        <f>IF(OR(P2P!K87="Q1 2021",P2P!K87="Q2 2021"),"Yes","No")</f>
        <v>No</v>
      </c>
      <c r="N87" s="178" t="str">
        <f t="shared" si="28"/>
        <v>No</v>
      </c>
      <c r="O87" t="str">
        <f>IF(OR(P2P!K87="Q3 2021",P2P!K87="Q4 2021"),"Yes","No")</f>
        <v>No</v>
      </c>
      <c r="P87" s="178" t="str">
        <f t="shared" si="29"/>
        <v>No</v>
      </c>
      <c r="Q87" t="str">
        <f>IF(OR(P2P!K87="Q1 2022",P2P!K87="Q2 2022"),"Yes","No")</f>
        <v>No</v>
      </c>
      <c r="R87" s="178" t="str">
        <f t="shared" si="30"/>
        <v>No</v>
      </c>
      <c r="S87" t="str">
        <f>IF(OR(P2P!K87="Q3 2022",P2P!K87="Q4 2022"),"Yes","No")</f>
        <v>No</v>
      </c>
      <c r="T87" s="178" t="str">
        <f t="shared" si="31"/>
        <v>No</v>
      </c>
      <c r="U87" t="str">
        <f>IF(OR(P2P!K87="Q1 2023",P2P!K87="Q2 2023"),"Yes","No")</f>
        <v>No</v>
      </c>
      <c r="V87" s="178" t="str">
        <f t="shared" si="32"/>
        <v>No</v>
      </c>
      <c r="W87" t="str">
        <f>IF(OR(P2P!K87="Q3 2023",P2P!K87="Q4 2023"),"Yes","No")</f>
        <v>No</v>
      </c>
      <c r="X87" s="178" t="str">
        <f t="shared" si="33"/>
        <v>No</v>
      </c>
      <c r="Y87" t="str">
        <f>IF(OR(P2P!K87="Q1 2024",P2P!K87="Q2 2024"),"Yes","No")</f>
        <v>No</v>
      </c>
      <c r="Z87" s="178" t="str">
        <f t="shared" si="34"/>
        <v>No</v>
      </c>
      <c r="AA87" t="str">
        <f>IF(OR(P2P!K87="Q3 2024",P2P!K87="Q4 2024"),"Yes","No")</f>
        <v>No</v>
      </c>
      <c r="AB87" s="178" t="str">
        <f t="shared" si="35"/>
        <v>No</v>
      </c>
      <c r="AC87" t="str">
        <f>IF(OR(P2P!K87="Q1 2025",P2P!K87="Q2 2025"),"Yes","No")</f>
        <v>No</v>
      </c>
      <c r="AD87" s="178" t="str">
        <f t="shared" si="36"/>
        <v>No</v>
      </c>
      <c r="AE87" t="str">
        <f>IF(OR(P2P!K87="Q3 2025",P2P!K87="Q4 2025"),"Yes","No")</f>
        <v>No</v>
      </c>
      <c r="AF87" s="178" t="str">
        <f t="shared" si="37"/>
        <v>No</v>
      </c>
      <c r="AG87" t="str">
        <f>IF(OR(P2P!K87="Q1 2026",P2P!K87="Q2 2026"),"Yes","No")</f>
        <v>No</v>
      </c>
      <c r="AH87" s="178" t="str">
        <f t="shared" si="38"/>
        <v>No</v>
      </c>
      <c r="AI87" t="str">
        <f>IF(OR(P2P!K87="Q3 2026",P2P!K87="Q4 2026"),"Yes","No")</f>
        <v>No</v>
      </c>
      <c r="AJ87" s="178" t="str">
        <f t="shared" si="39"/>
        <v>No</v>
      </c>
      <c r="AK87" t="str">
        <f>IF(OR(P2P!K87="Q1 2027",P2P!K87="Q2 2027"),"Yes","No")</f>
        <v>No</v>
      </c>
      <c r="AL87" s="178" t="str">
        <f t="shared" si="40"/>
        <v>No</v>
      </c>
      <c r="AM87" t="str">
        <f>IF(OR(P2P!K87="Q3 2027",P2P!K87="Q4 2027"),"Yes","No")</f>
        <v>No</v>
      </c>
      <c r="AN87" s="178" t="str">
        <f t="shared" si="41"/>
        <v>No</v>
      </c>
      <c r="AO87" t="str">
        <f>IF(OR(P2P!K87="Q1 2028",P2P!K87="Q2 2028"),"Yes","No")</f>
        <v>No</v>
      </c>
      <c r="AP87" s="178" t="str">
        <f t="shared" si="42"/>
        <v>No</v>
      </c>
      <c r="AQ87" t="str">
        <f>IF(OR(P2P!K87="Q3 2028",P2P!K87="Q4 2028"),"Yes","No")</f>
        <v>No</v>
      </c>
      <c r="AR87" s="178" t="str">
        <f t="shared" si="43"/>
        <v>No</v>
      </c>
      <c r="AS87" t="str">
        <f>IF(OR(P2P!K87="Q1 2029",P2P!K87="Q2 2029"),"Yes","No")</f>
        <v>No</v>
      </c>
      <c r="AT87" s="178" t="str">
        <f t="shared" si="44"/>
        <v>No</v>
      </c>
      <c r="AU87" t="str">
        <f>IF(OR(P2P!K87="Q3 2029",P2P!K87="Q4 2029"),"Yes","No")</f>
        <v>No</v>
      </c>
      <c r="AV87" s="178" t="str">
        <f t="shared" si="45"/>
        <v>No</v>
      </c>
      <c r="AW87" t="str">
        <f>IF(OR(P2P!K87="Q1 2030",P2P!K87="Q2 2030"),"Yes","No")</f>
        <v>No</v>
      </c>
      <c r="AX87" s="178" t="str">
        <f t="shared" si="46"/>
        <v>No</v>
      </c>
      <c r="AY87" t="str">
        <f>IF(OR(P2P!K87="Q3 2030",P2P!K87="Q4 2030"),"Yes","No")</f>
        <v>No</v>
      </c>
      <c r="AZ87" s="178" t="str">
        <f t="shared" si="47"/>
        <v>No</v>
      </c>
      <c r="BA87" t="str">
        <f>IF(P2P!K87="","No","Yes")</f>
        <v>No</v>
      </c>
      <c r="BB87" s="178" t="str">
        <f t="shared" si="48"/>
        <v>No</v>
      </c>
      <c r="BC87" s="178" t="str">
        <f t="shared" si="49"/>
        <v>Yes</v>
      </c>
      <c r="BD87" s="174"/>
    </row>
    <row r="88" spans="1:56" s="175" customFormat="1" x14ac:dyDescent="0.45">
      <c r="A88" s="177">
        <v>84</v>
      </c>
      <c r="B88" s="11" t="s">
        <v>1640</v>
      </c>
      <c r="C88" t="str">
        <f>IF(P2P!E88="Yes","Yes","No")</f>
        <v>No</v>
      </c>
      <c r="D88" t="str">
        <f>IF(AND(C88="No",P2P!F88="Yes"),"Yes","No")</f>
        <v>No</v>
      </c>
      <c r="E88" t="str">
        <f>IF(AND(C88="No",P2P!F88="N/A"),"N/A","No")</f>
        <v>No</v>
      </c>
      <c r="F88">
        <f>IF(OR(P2P!F88="Yes",P2P!F88="N/A"),0,1)</f>
        <v>1</v>
      </c>
      <c r="G88" t="str">
        <f>IF(OR(P2P!K88="Q3 2019",P2P!K88="Q4 2019"),"Yes","No")</f>
        <v>No</v>
      </c>
      <c r="H88" s="178" t="str">
        <f t="shared" si="25"/>
        <v>No</v>
      </c>
      <c r="I88" t="str">
        <f>IF(OR(P2P!K88="Q1 2020",P2P!K88="Q2 2020"),"Yes","No")</f>
        <v>No</v>
      </c>
      <c r="J88" s="178" t="str">
        <f t="shared" si="26"/>
        <v>No</v>
      </c>
      <c r="K88" t="str">
        <f>IF(OR(P2P!K88="Q3 2020",P2P!K88="Q4 2020"),"Yes","No")</f>
        <v>No</v>
      </c>
      <c r="L88" s="178" t="str">
        <f t="shared" si="27"/>
        <v>No</v>
      </c>
      <c r="M88" t="str">
        <f>IF(OR(P2P!K88="Q1 2021",P2P!K88="Q2 2021"),"Yes","No")</f>
        <v>No</v>
      </c>
      <c r="N88" s="178" t="str">
        <f t="shared" si="28"/>
        <v>No</v>
      </c>
      <c r="O88" t="str">
        <f>IF(OR(P2P!K88="Q3 2021",P2P!K88="Q4 2021"),"Yes","No")</f>
        <v>No</v>
      </c>
      <c r="P88" s="178" t="str">
        <f t="shared" si="29"/>
        <v>No</v>
      </c>
      <c r="Q88" t="str">
        <f>IF(OR(P2P!K88="Q1 2022",P2P!K88="Q2 2022"),"Yes","No")</f>
        <v>No</v>
      </c>
      <c r="R88" s="178" t="str">
        <f t="shared" si="30"/>
        <v>No</v>
      </c>
      <c r="S88" t="str">
        <f>IF(OR(P2P!K88="Q3 2022",P2P!K88="Q4 2022"),"Yes","No")</f>
        <v>No</v>
      </c>
      <c r="T88" s="178" t="str">
        <f t="shared" si="31"/>
        <v>No</v>
      </c>
      <c r="U88" t="str">
        <f>IF(OR(P2P!K88="Q1 2023",P2P!K88="Q2 2023"),"Yes","No")</f>
        <v>No</v>
      </c>
      <c r="V88" s="178" t="str">
        <f t="shared" si="32"/>
        <v>No</v>
      </c>
      <c r="W88" t="str">
        <f>IF(OR(P2P!K88="Q3 2023",P2P!K88="Q4 2023"),"Yes","No")</f>
        <v>No</v>
      </c>
      <c r="X88" s="178" t="str">
        <f t="shared" si="33"/>
        <v>No</v>
      </c>
      <c r="Y88" t="str">
        <f>IF(OR(P2P!K88="Q1 2024",P2P!K88="Q2 2024"),"Yes","No")</f>
        <v>No</v>
      </c>
      <c r="Z88" s="178" t="str">
        <f t="shared" si="34"/>
        <v>No</v>
      </c>
      <c r="AA88" t="str">
        <f>IF(OR(P2P!K88="Q3 2024",P2P!K88="Q4 2024"),"Yes","No")</f>
        <v>No</v>
      </c>
      <c r="AB88" s="178" t="str">
        <f t="shared" si="35"/>
        <v>No</v>
      </c>
      <c r="AC88" t="str">
        <f>IF(OR(P2P!K88="Q1 2025",P2P!K88="Q2 2025"),"Yes","No")</f>
        <v>No</v>
      </c>
      <c r="AD88" s="178" t="str">
        <f t="shared" si="36"/>
        <v>No</v>
      </c>
      <c r="AE88" t="str">
        <f>IF(OR(P2P!K88="Q3 2025",P2P!K88="Q4 2025"),"Yes","No")</f>
        <v>No</v>
      </c>
      <c r="AF88" s="178" t="str">
        <f t="shared" si="37"/>
        <v>No</v>
      </c>
      <c r="AG88" t="str">
        <f>IF(OR(P2P!K88="Q1 2026",P2P!K88="Q2 2026"),"Yes","No")</f>
        <v>No</v>
      </c>
      <c r="AH88" s="178" t="str">
        <f t="shared" si="38"/>
        <v>No</v>
      </c>
      <c r="AI88" t="str">
        <f>IF(OR(P2P!K88="Q3 2026",P2P!K88="Q4 2026"),"Yes","No")</f>
        <v>No</v>
      </c>
      <c r="AJ88" s="178" t="str">
        <f t="shared" si="39"/>
        <v>No</v>
      </c>
      <c r="AK88" t="str">
        <f>IF(OR(P2P!K88="Q1 2027",P2P!K88="Q2 2027"),"Yes","No")</f>
        <v>No</v>
      </c>
      <c r="AL88" s="178" t="str">
        <f t="shared" si="40"/>
        <v>No</v>
      </c>
      <c r="AM88" t="str">
        <f>IF(OR(P2P!K88="Q3 2027",P2P!K88="Q4 2027"),"Yes","No")</f>
        <v>No</v>
      </c>
      <c r="AN88" s="178" t="str">
        <f t="shared" si="41"/>
        <v>No</v>
      </c>
      <c r="AO88" t="str">
        <f>IF(OR(P2P!K88="Q1 2028",P2P!K88="Q2 2028"),"Yes","No")</f>
        <v>No</v>
      </c>
      <c r="AP88" s="178" t="str">
        <f t="shared" si="42"/>
        <v>No</v>
      </c>
      <c r="AQ88" t="str">
        <f>IF(OR(P2P!K88="Q3 2028",P2P!K88="Q4 2028"),"Yes","No")</f>
        <v>No</v>
      </c>
      <c r="AR88" s="178" t="str">
        <f t="shared" si="43"/>
        <v>No</v>
      </c>
      <c r="AS88" t="str">
        <f>IF(OR(P2P!K88="Q1 2029",P2P!K88="Q2 2029"),"Yes","No")</f>
        <v>No</v>
      </c>
      <c r="AT88" s="178" t="str">
        <f t="shared" si="44"/>
        <v>No</v>
      </c>
      <c r="AU88" t="str">
        <f>IF(OR(P2P!K88="Q3 2029",P2P!K88="Q4 2029"),"Yes","No")</f>
        <v>No</v>
      </c>
      <c r="AV88" s="178" t="str">
        <f t="shared" si="45"/>
        <v>No</v>
      </c>
      <c r="AW88" t="str">
        <f>IF(OR(P2P!K88="Q1 2030",P2P!K88="Q2 2030"),"Yes","No")</f>
        <v>No</v>
      </c>
      <c r="AX88" s="178" t="str">
        <f t="shared" si="46"/>
        <v>No</v>
      </c>
      <c r="AY88" t="str">
        <f>IF(OR(P2P!K88="Q3 2030",P2P!K88="Q4 2030"),"Yes","No")</f>
        <v>No</v>
      </c>
      <c r="AZ88" s="178" t="str">
        <f t="shared" si="47"/>
        <v>No</v>
      </c>
      <c r="BA88" t="str">
        <f>IF(P2P!K88="","No","Yes")</f>
        <v>No</v>
      </c>
      <c r="BB88" s="178" t="str">
        <f t="shared" si="48"/>
        <v>No</v>
      </c>
      <c r="BC88" s="178" t="str">
        <f t="shared" si="49"/>
        <v>Yes</v>
      </c>
      <c r="BD88" s="174"/>
    </row>
    <row r="89" spans="1:56" s="175" customFormat="1" ht="34.9" x14ac:dyDescent="0.45">
      <c r="A89" s="177">
        <v>85</v>
      </c>
      <c r="B89" s="19" t="s">
        <v>1641</v>
      </c>
      <c r="C89" t="str">
        <f>IF(P2P!E89="Yes","Yes","No")</f>
        <v>Yes</v>
      </c>
      <c r="D89" t="str">
        <f>IF(AND(C89="No",P2P!F89="Yes"),"Yes","No")</f>
        <v>No</v>
      </c>
      <c r="E89" t="str">
        <f>IF(AND(C89="No",P2P!F89="N/A"),"N/A","No")</f>
        <v>No</v>
      </c>
      <c r="F89">
        <f>IF(OR(P2P!F89="Yes",P2P!F89="N/A"),0,1)</f>
        <v>1</v>
      </c>
      <c r="G89" t="str">
        <f>IF(OR(P2P!K89="Q3 2019",P2P!K89="Q4 2019"),"Yes","No")</f>
        <v>No</v>
      </c>
      <c r="H89" s="178" t="str">
        <f t="shared" si="25"/>
        <v>No</v>
      </c>
      <c r="I89" t="str">
        <f>IF(OR(P2P!K89="Q1 2020",P2P!K89="Q2 2020"),"Yes","No")</f>
        <v>No</v>
      </c>
      <c r="J89" s="178" t="str">
        <f t="shared" si="26"/>
        <v>No</v>
      </c>
      <c r="K89" t="str">
        <f>IF(OR(P2P!K89="Q3 2020",P2P!K89="Q4 2020"),"Yes","No")</f>
        <v>No</v>
      </c>
      <c r="L89" s="178" t="str">
        <f t="shared" si="27"/>
        <v>No</v>
      </c>
      <c r="M89" t="str">
        <f>IF(OR(P2P!K89="Q1 2021",P2P!K89="Q2 2021"),"Yes","No")</f>
        <v>No</v>
      </c>
      <c r="N89" s="178" t="str">
        <f t="shared" si="28"/>
        <v>No</v>
      </c>
      <c r="O89" t="str">
        <f>IF(OR(P2P!K89="Q3 2021",P2P!K89="Q4 2021"),"Yes","No")</f>
        <v>No</v>
      </c>
      <c r="P89" s="178" t="str">
        <f t="shared" si="29"/>
        <v>No</v>
      </c>
      <c r="Q89" t="str">
        <f>IF(OR(P2P!K89="Q1 2022",P2P!K89="Q2 2022"),"Yes","No")</f>
        <v>No</v>
      </c>
      <c r="R89" s="178" t="str">
        <f t="shared" si="30"/>
        <v>No</v>
      </c>
      <c r="S89" t="str">
        <f>IF(OR(P2P!K89="Q3 2022",P2P!K89="Q4 2022"),"Yes","No")</f>
        <v>No</v>
      </c>
      <c r="T89" s="178" t="str">
        <f t="shared" si="31"/>
        <v>No</v>
      </c>
      <c r="U89" t="str">
        <f>IF(OR(P2P!K89="Q1 2023",P2P!K89="Q2 2023"),"Yes","No")</f>
        <v>No</v>
      </c>
      <c r="V89" s="178" t="str">
        <f t="shared" si="32"/>
        <v>No</v>
      </c>
      <c r="W89" t="str">
        <f>IF(OR(P2P!K89="Q3 2023",P2P!K89="Q4 2023"),"Yes","No")</f>
        <v>No</v>
      </c>
      <c r="X89" s="178" t="str">
        <f t="shared" si="33"/>
        <v>No</v>
      </c>
      <c r="Y89" t="str">
        <f>IF(OR(P2P!K89="Q1 2024",P2P!K89="Q2 2024"),"Yes","No")</f>
        <v>No</v>
      </c>
      <c r="Z89" s="178" t="str">
        <f t="shared" si="34"/>
        <v>No</v>
      </c>
      <c r="AA89" t="str">
        <f>IF(OR(P2P!K89="Q3 2024",P2P!K89="Q4 2024"),"Yes","No")</f>
        <v>No</v>
      </c>
      <c r="AB89" s="178" t="str">
        <f t="shared" si="35"/>
        <v>No</v>
      </c>
      <c r="AC89" t="str">
        <f>IF(OR(P2P!K89="Q1 2025",P2P!K89="Q2 2025"),"Yes","No")</f>
        <v>No</v>
      </c>
      <c r="AD89" s="178" t="str">
        <f t="shared" si="36"/>
        <v>No</v>
      </c>
      <c r="AE89" t="str">
        <f>IF(OR(P2P!K89="Q3 2025",P2P!K89="Q4 2025"),"Yes","No")</f>
        <v>No</v>
      </c>
      <c r="AF89" s="178" t="str">
        <f t="shared" si="37"/>
        <v>No</v>
      </c>
      <c r="AG89" t="str">
        <f>IF(OR(P2P!K89="Q1 2026",P2P!K89="Q2 2026"),"Yes","No")</f>
        <v>No</v>
      </c>
      <c r="AH89" s="178" t="str">
        <f t="shared" si="38"/>
        <v>No</v>
      </c>
      <c r="AI89" t="str">
        <f>IF(OR(P2P!K89="Q3 2026",P2P!K89="Q4 2026"),"Yes","No")</f>
        <v>No</v>
      </c>
      <c r="AJ89" s="178" t="str">
        <f t="shared" si="39"/>
        <v>No</v>
      </c>
      <c r="AK89" t="str">
        <f>IF(OR(P2P!K89="Q1 2027",P2P!K89="Q2 2027"),"Yes","No")</f>
        <v>No</v>
      </c>
      <c r="AL89" s="178" t="str">
        <f t="shared" si="40"/>
        <v>No</v>
      </c>
      <c r="AM89" t="str">
        <f>IF(OR(P2P!K89="Q3 2027",P2P!K89="Q4 2027"),"Yes","No")</f>
        <v>No</v>
      </c>
      <c r="AN89" s="178" t="str">
        <f t="shared" si="41"/>
        <v>No</v>
      </c>
      <c r="AO89" t="str">
        <f>IF(OR(P2P!K89="Q1 2028",P2P!K89="Q2 2028"),"Yes","No")</f>
        <v>No</v>
      </c>
      <c r="AP89" s="178" t="str">
        <f t="shared" si="42"/>
        <v>No</v>
      </c>
      <c r="AQ89" t="str">
        <f>IF(OR(P2P!K89="Q3 2028",P2P!K89="Q4 2028"),"Yes","No")</f>
        <v>No</v>
      </c>
      <c r="AR89" s="178" t="str">
        <f t="shared" si="43"/>
        <v>No</v>
      </c>
      <c r="AS89" t="str">
        <f>IF(OR(P2P!K89="Q1 2029",P2P!K89="Q2 2029"),"Yes","No")</f>
        <v>No</v>
      </c>
      <c r="AT89" s="178" t="str">
        <f t="shared" si="44"/>
        <v>No</v>
      </c>
      <c r="AU89" t="str">
        <f>IF(OR(P2P!K89="Q3 2029",P2P!K89="Q4 2029"),"Yes","No")</f>
        <v>No</v>
      </c>
      <c r="AV89" s="178" t="str">
        <f t="shared" si="45"/>
        <v>No</v>
      </c>
      <c r="AW89" t="str">
        <f>IF(OR(P2P!K89="Q1 2030",P2P!K89="Q2 2030"),"Yes","No")</f>
        <v>No</v>
      </c>
      <c r="AX89" s="178" t="str">
        <f t="shared" si="46"/>
        <v>No</v>
      </c>
      <c r="AY89" t="str">
        <f>IF(OR(P2P!K89="Q3 2030",P2P!K89="Q4 2030"),"Yes","No")</f>
        <v>No</v>
      </c>
      <c r="AZ89" s="178" t="str">
        <f t="shared" si="47"/>
        <v>No</v>
      </c>
      <c r="BA89" t="str">
        <f>IF(P2P!K89="","No","Yes")</f>
        <v>No</v>
      </c>
      <c r="BB89" s="178" t="str">
        <f t="shared" si="48"/>
        <v>No</v>
      </c>
      <c r="BC89" s="178" t="str">
        <f t="shared" si="49"/>
        <v>No</v>
      </c>
      <c r="BD89" s="174"/>
    </row>
    <row r="90" spans="1:56" s="175" customFormat="1" ht="23.25" x14ac:dyDescent="0.45">
      <c r="A90" s="177">
        <v>86</v>
      </c>
      <c r="B90" s="19" t="s">
        <v>893</v>
      </c>
      <c r="C90" t="str">
        <f>IF(P2P!E90="Yes","Yes","No")</f>
        <v>Yes</v>
      </c>
      <c r="D90" t="str">
        <f>IF(AND(C90="No",P2P!F90="Yes"),"Yes","No")</f>
        <v>No</v>
      </c>
      <c r="E90" t="str">
        <f>IF(AND(C90="No",P2P!F90="N/A"),"N/A","No")</f>
        <v>No</v>
      </c>
      <c r="F90">
        <f>IF(OR(P2P!F90="Yes",P2P!F90="N/A"),0,1)</f>
        <v>1</v>
      </c>
      <c r="G90" t="str">
        <f>IF(OR(P2P!K90="Q3 2019",P2P!K90="Q4 2019"),"Yes","No")</f>
        <v>No</v>
      </c>
      <c r="H90" s="178" t="str">
        <f t="shared" si="25"/>
        <v>No</v>
      </c>
      <c r="I90" t="str">
        <f>IF(OR(P2P!K90="Q1 2020",P2P!K90="Q2 2020"),"Yes","No")</f>
        <v>No</v>
      </c>
      <c r="J90" s="178" t="str">
        <f t="shared" si="26"/>
        <v>No</v>
      </c>
      <c r="K90" t="str">
        <f>IF(OR(P2P!K90="Q3 2020",P2P!K90="Q4 2020"),"Yes","No")</f>
        <v>No</v>
      </c>
      <c r="L90" s="178" t="str">
        <f t="shared" si="27"/>
        <v>No</v>
      </c>
      <c r="M90" t="str">
        <f>IF(OR(P2P!K90="Q1 2021",P2P!K90="Q2 2021"),"Yes","No")</f>
        <v>No</v>
      </c>
      <c r="N90" s="178" t="str">
        <f t="shared" si="28"/>
        <v>No</v>
      </c>
      <c r="O90" t="str">
        <f>IF(OR(P2P!K90="Q3 2021",P2P!K90="Q4 2021"),"Yes","No")</f>
        <v>No</v>
      </c>
      <c r="P90" s="178" t="str">
        <f t="shared" si="29"/>
        <v>No</v>
      </c>
      <c r="Q90" t="str">
        <f>IF(OR(P2P!K90="Q1 2022",P2P!K90="Q2 2022"),"Yes","No")</f>
        <v>No</v>
      </c>
      <c r="R90" s="178" t="str">
        <f t="shared" si="30"/>
        <v>No</v>
      </c>
      <c r="S90" t="str">
        <f>IF(OR(P2P!K90="Q3 2022",P2P!K90="Q4 2022"),"Yes","No")</f>
        <v>No</v>
      </c>
      <c r="T90" s="178" t="str">
        <f t="shared" si="31"/>
        <v>No</v>
      </c>
      <c r="U90" t="str">
        <f>IF(OR(P2P!K90="Q1 2023",P2P!K90="Q2 2023"),"Yes","No")</f>
        <v>No</v>
      </c>
      <c r="V90" s="178" t="str">
        <f t="shared" si="32"/>
        <v>No</v>
      </c>
      <c r="W90" t="str">
        <f>IF(OR(P2P!K90="Q3 2023",P2P!K90="Q4 2023"),"Yes","No")</f>
        <v>No</v>
      </c>
      <c r="X90" s="178" t="str">
        <f t="shared" si="33"/>
        <v>No</v>
      </c>
      <c r="Y90" t="str">
        <f>IF(OR(P2P!K90="Q1 2024",P2P!K90="Q2 2024"),"Yes","No")</f>
        <v>No</v>
      </c>
      <c r="Z90" s="178" t="str">
        <f t="shared" si="34"/>
        <v>No</v>
      </c>
      <c r="AA90" t="str">
        <f>IF(OR(P2P!K90="Q3 2024",P2P!K90="Q4 2024"),"Yes","No")</f>
        <v>No</v>
      </c>
      <c r="AB90" s="178" t="str">
        <f t="shared" si="35"/>
        <v>No</v>
      </c>
      <c r="AC90" t="str">
        <f>IF(OR(P2P!K90="Q1 2025",P2P!K90="Q2 2025"),"Yes","No")</f>
        <v>No</v>
      </c>
      <c r="AD90" s="178" t="str">
        <f t="shared" si="36"/>
        <v>No</v>
      </c>
      <c r="AE90" t="str">
        <f>IF(OR(P2P!K90="Q3 2025",P2P!K90="Q4 2025"),"Yes","No")</f>
        <v>No</v>
      </c>
      <c r="AF90" s="178" t="str">
        <f t="shared" si="37"/>
        <v>No</v>
      </c>
      <c r="AG90" t="str">
        <f>IF(OR(P2P!K90="Q1 2026",P2P!K90="Q2 2026"),"Yes","No")</f>
        <v>No</v>
      </c>
      <c r="AH90" s="178" t="str">
        <f t="shared" si="38"/>
        <v>No</v>
      </c>
      <c r="AI90" t="str">
        <f>IF(OR(P2P!K90="Q3 2026",P2P!K90="Q4 2026"),"Yes","No")</f>
        <v>No</v>
      </c>
      <c r="AJ90" s="178" t="str">
        <f t="shared" si="39"/>
        <v>No</v>
      </c>
      <c r="AK90" t="str">
        <f>IF(OR(P2P!K90="Q1 2027",P2P!K90="Q2 2027"),"Yes","No")</f>
        <v>No</v>
      </c>
      <c r="AL90" s="178" t="str">
        <f t="shared" si="40"/>
        <v>No</v>
      </c>
      <c r="AM90" t="str">
        <f>IF(OR(P2P!K90="Q3 2027",P2P!K90="Q4 2027"),"Yes","No")</f>
        <v>No</v>
      </c>
      <c r="AN90" s="178" t="str">
        <f t="shared" si="41"/>
        <v>No</v>
      </c>
      <c r="AO90" t="str">
        <f>IF(OR(P2P!K90="Q1 2028",P2P!K90="Q2 2028"),"Yes","No")</f>
        <v>No</v>
      </c>
      <c r="AP90" s="178" t="str">
        <f t="shared" si="42"/>
        <v>No</v>
      </c>
      <c r="AQ90" t="str">
        <f>IF(OR(P2P!K90="Q3 2028",P2P!K90="Q4 2028"),"Yes","No")</f>
        <v>No</v>
      </c>
      <c r="AR90" s="178" t="str">
        <f t="shared" si="43"/>
        <v>No</v>
      </c>
      <c r="AS90" t="str">
        <f>IF(OR(P2P!K90="Q1 2029",P2P!K90="Q2 2029"),"Yes","No")</f>
        <v>No</v>
      </c>
      <c r="AT90" s="178" t="str">
        <f t="shared" si="44"/>
        <v>No</v>
      </c>
      <c r="AU90" t="str">
        <f>IF(OR(P2P!K90="Q3 2029",P2P!K90="Q4 2029"),"Yes","No")</f>
        <v>No</v>
      </c>
      <c r="AV90" s="178" t="str">
        <f t="shared" si="45"/>
        <v>No</v>
      </c>
      <c r="AW90" t="str">
        <f>IF(OR(P2P!K90="Q1 2030",P2P!K90="Q2 2030"),"Yes","No")</f>
        <v>No</v>
      </c>
      <c r="AX90" s="178" t="str">
        <f t="shared" si="46"/>
        <v>No</v>
      </c>
      <c r="AY90" t="str">
        <f>IF(OR(P2P!K90="Q3 2030",P2P!K90="Q4 2030"),"Yes","No")</f>
        <v>No</v>
      </c>
      <c r="AZ90" s="178" t="str">
        <f t="shared" si="47"/>
        <v>No</v>
      </c>
      <c r="BA90" t="str">
        <f>IF(P2P!K90="","No","Yes")</f>
        <v>No</v>
      </c>
      <c r="BB90" s="178" t="str">
        <f t="shared" si="48"/>
        <v>No</v>
      </c>
      <c r="BC90" s="178" t="str">
        <f t="shared" si="49"/>
        <v>No</v>
      </c>
      <c r="BD90" s="174"/>
    </row>
    <row r="91" spans="1:56" s="175" customFormat="1" ht="23.25" x14ac:dyDescent="0.45">
      <c r="A91" s="177">
        <v>87</v>
      </c>
      <c r="B91" s="11" t="s">
        <v>894</v>
      </c>
      <c r="C91" t="str">
        <f>IF(P2P!E91="Yes","Yes","No")</f>
        <v>No</v>
      </c>
      <c r="D91" t="str">
        <f>IF(AND(C91="No",P2P!F91="Yes"),"Yes","No")</f>
        <v>No</v>
      </c>
      <c r="E91" t="str">
        <f>IF(AND(C91="No",P2P!F91="N/A"),"N/A","No")</f>
        <v>No</v>
      </c>
      <c r="F91">
        <f>IF(OR(P2P!F91="Yes",P2P!F91="N/A"),0,1)</f>
        <v>1</v>
      </c>
      <c r="G91" t="str">
        <f>IF(OR(P2P!K91="Q3 2019",P2P!K91="Q4 2019"),"Yes","No")</f>
        <v>No</v>
      </c>
      <c r="H91" s="178" t="str">
        <f t="shared" si="25"/>
        <v>No</v>
      </c>
      <c r="I91" t="str">
        <f>IF(OR(P2P!K91="Q1 2020",P2P!K91="Q2 2020"),"Yes","No")</f>
        <v>No</v>
      </c>
      <c r="J91" s="178" t="str">
        <f t="shared" si="26"/>
        <v>No</v>
      </c>
      <c r="K91" t="str">
        <f>IF(OR(P2P!K91="Q3 2020",P2P!K91="Q4 2020"),"Yes","No")</f>
        <v>No</v>
      </c>
      <c r="L91" s="178" t="str">
        <f t="shared" si="27"/>
        <v>No</v>
      </c>
      <c r="M91" t="str">
        <f>IF(OR(P2P!K91="Q1 2021",P2P!K91="Q2 2021"),"Yes","No")</f>
        <v>No</v>
      </c>
      <c r="N91" s="178" t="str">
        <f t="shared" si="28"/>
        <v>No</v>
      </c>
      <c r="O91" t="str">
        <f>IF(OR(P2P!K91="Q3 2021",P2P!K91="Q4 2021"),"Yes","No")</f>
        <v>No</v>
      </c>
      <c r="P91" s="178" t="str">
        <f t="shared" si="29"/>
        <v>No</v>
      </c>
      <c r="Q91" t="str">
        <f>IF(OR(P2P!K91="Q1 2022",P2P!K91="Q2 2022"),"Yes","No")</f>
        <v>No</v>
      </c>
      <c r="R91" s="178" t="str">
        <f t="shared" si="30"/>
        <v>No</v>
      </c>
      <c r="S91" t="str">
        <f>IF(OR(P2P!K91="Q3 2022",P2P!K91="Q4 2022"),"Yes","No")</f>
        <v>No</v>
      </c>
      <c r="T91" s="178" t="str">
        <f t="shared" si="31"/>
        <v>No</v>
      </c>
      <c r="U91" t="str">
        <f>IF(OR(P2P!K91="Q1 2023",P2P!K91="Q2 2023"),"Yes","No")</f>
        <v>No</v>
      </c>
      <c r="V91" s="178" t="str">
        <f t="shared" si="32"/>
        <v>No</v>
      </c>
      <c r="W91" t="str">
        <f>IF(OR(P2P!K91="Q3 2023",P2P!K91="Q4 2023"),"Yes","No")</f>
        <v>No</v>
      </c>
      <c r="X91" s="178" t="str">
        <f t="shared" si="33"/>
        <v>No</v>
      </c>
      <c r="Y91" t="str">
        <f>IF(OR(P2P!K91="Q1 2024",P2P!K91="Q2 2024"),"Yes","No")</f>
        <v>No</v>
      </c>
      <c r="Z91" s="178" t="str">
        <f t="shared" si="34"/>
        <v>No</v>
      </c>
      <c r="AA91" t="str">
        <f>IF(OR(P2P!K91="Q3 2024",P2P!K91="Q4 2024"),"Yes","No")</f>
        <v>No</v>
      </c>
      <c r="AB91" s="178" t="str">
        <f t="shared" si="35"/>
        <v>No</v>
      </c>
      <c r="AC91" t="str">
        <f>IF(OR(P2P!K91="Q1 2025",P2P!K91="Q2 2025"),"Yes","No")</f>
        <v>No</v>
      </c>
      <c r="AD91" s="178" t="str">
        <f t="shared" si="36"/>
        <v>No</v>
      </c>
      <c r="AE91" t="str">
        <f>IF(OR(P2P!K91="Q3 2025",P2P!K91="Q4 2025"),"Yes","No")</f>
        <v>No</v>
      </c>
      <c r="AF91" s="178" t="str">
        <f t="shared" si="37"/>
        <v>No</v>
      </c>
      <c r="AG91" t="str">
        <f>IF(OR(P2P!K91="Q1 2026",P2P!K91="Q2 2026"),"Yes","No")</f>
        <v>No</v>
      </c>
      <c r="AH91" s="178" t="str">
        <f t="shared" si="38"/>
        <v>No</v>
      </c>
      <c r="AI91" t="str">
        <f>IF(OR(P2P!K91="Q3 2026",P2P!K91="Q4 2026"),"Yes","No")</f>
        <v>No</v>
      </c>
      <c r="AJ91" s="178" t="str">
        <f t="shared" si="39"/>
        <v>No</v>
      </c>
      <c r="AK91" t="str">
        <f>IF(OR(P2P!K91="Q1 2027",P2P!K91="Q2 2027"),"Yes","No")</f>
        <v>No</v>
      </c>
      <c r="AL91" s="178" t="str">
        <f t="shared" si="40"/>
        <v>No</v>
      </c>
      <c r="AM91" t="str">
        <f>IF(OR(P2P!K91="Q3 2027",P2P!K91="Q4 2027"),"Yes","No")</f>
        <v>No</v>
      </c>
      <c r="AN91" s="178" t="str">
        <f t="shared" si="41"/>
        <v>No</v>
      </c>
      <c r="AO91" t="str">
        <f>IF(OR(P2P!K91="Q1 2028",P2P!K91="Q2 2028"),"Yes","No")</f>
        <v>No</v>
      </c>
      <c r="AP91" s="178" t="str">
        <f t="shared" si="42"/>
        <v>No</v>
      </c>
      <c r="AQ91" t="str">
        <f>IF(OR(P2P!K91="Q3 2028",P2P!K91="Q4 2028"),"Yes","No")</f>
        <v>No</v>
      </c>
      <c r="AR91" s="178" t="str">
        <f t="shared" si="43"/>
        <v>No</v>
      </c>
      <c r="AS91" t="str">
        <f>IF(OR(P2P!K91="Q1 2029",P2P!K91="Q2 2029"),"Yes","No")</f>
        <v>No</v>
      </c>
      <c r="AT91" s="178" t="str">
        <f t="shared" si="44"/>
        <v>No</v>
      </c>
      <c r="AU91" t="str">
        <f>IF(OR(P2P!K91="Q3 2029",P2P!K91="Q4 2029"),"Yes","No")</f>
        <v>No</v>
      </c>
      <c r="AV91" s="178" t="str">
        <f t="shared" si="45"/>
        <v>No</v>
      </c>
      <c r="AW91" t="str">
        <f>IF(OR(P2P!K91="Q1 2030",P2P!K91="Q2 2030"),"Yes","No")</f>
        <v>No</v>
      </c>
      <c r="AX91" s="178" t="str">
        <f t="shared" si="46"/>
        <v>No</v>
      </c>
      <c r="AY91" t="str">
        <f>IF(OR(P2P!K91="Q3 2030",P2P!K91="Q4 2030"),"Yes","No")</f>
        <v>No</v>
      </c>
      <c r="AZ91" s="178" t="str">
        <f t="shared" si="47"/>
        <v>No</v>
      </c>
      <c r="BA91" t="str">
        <f>IF(P2P!K91="","No","Yes")</f>
        <v>No</v>
      </c>
      <c r="BB91" s="178" t="str">
        <f t="shared" si="48"/>
        <v>No</v>
      </c>
      <c r="BC91" s="178" t="str">
        <f t="shared" si="49"/>
        <v>Yes</v>
      </c>
      <c r="BD91" s="174"/>
    </row>
    <row r="92" spans="1:56" s="175" customFormat="1" ht="34.9" x14ac:dyDescent="0.45">
      <c r="A92" s="177">
        <v>88</v>
      </c>
      <c r="B92" s="11" t="s">
        <v>1642</v>
      </c>
      <c r="C92" t="str">
        <f>IF(P2P!E92="Yes","Yes","No")</f>
        <v>No</v>
      </c>
      <c r="D92" t="str">
        <f>IF(AND(C92="No",P2P!F92="Yes"),"Yes","No")</f>
        <v>No</v>
      </c>
      <c r="E92" t="str">
        <f>IF(AND(C92="No",P2P!F92="N/A"),"N/A","No")</f>
        <v>No</v>
      </c>
      <c r="F92">
        <f>IF(OR(P2P!F92="Yes",P2P!F92="N/A"),0,1)</f>
        <v>1</v>
      </c>
      <c r="G92" t="str">
        <f>IF(OR(P2P!K92="Q3 2019",P2P!K92="Q4 2019"),"Yes","No")</f>
        <v>No</v>
      </c>
      <c r="H92" s="178" t="str">
        <f t="shared" si="25"/>
        <v>No</v>
      </c>
      <c r="I92" t="str">
        <f>IF(OR(P2P!K92="Q1 2020",P2P!K92="Q2 2020"),"Yes","No")</f>
        <v>No</v>
      </c>
      <c r="J92" s="178" t="str">
        <f t="shared" si="26"/>
        <v>No</v>
      </c>
      <c r="K92" t="str">
        <f>IF(OR(P2P!K92="Q3 2020",P2P!K92="Q4 2020"),"Yes","No")</f>
        <v>No</v>
      </c>
      <c r="L92" s="178" t="str">
        <f t="shared" si="27"/>
        <v>No</v>
      </c>
      <c r="M92" t="str">
        <f>IF(OR(P2P!K92="Q1 2021",P2P!K92="Q2 2021"),"Yes","No")</f>
        <v>No</v>
      </c>
      <c r="N92" s="178" t="str">
        <f t="shared" si="28"/>
        <v>No</v>
      </c>
      <c r="O92" t="str">
        <f>IF(OR(P2P!K92="Q3 2021",P2P!K92="Q4 2021"),"Yes","No")</f>
        <v>No</v>
      </c>
      <c r="P92" s="178" t="str">
        <f t="shared" si="29"/>
        <v>No</v>
      </c>
      <c r="Q92" t="str">
        <f>IF(OR(P2P!K92="Q1 2022",P2P!K92="Q2 2022"),"Yes","No")</f>
        <v>No</v>
      </c>
      <c r="R92" s="178" t="str">
        <f t="shared" si="30"/>
        <v>No</v>
      </c>
      <c r="S92" t="str">
        <f>IF(OR(P2P!K92="Q3 2022",P2P!K92="Q4 2022"),"Yes","No")</f>
        <v>No</v>
      </c>
      <c r="T92" s="178" t="str">
        <f t="shared" si="31"/>
        <v>No</v>
      </c>
      <c r="U92" t="str">
        <f>IF(OR(P2P!K92="Q1 2023",P2P!K92="Q2 2023"),"Yes","No")</f>
        <v>No</v>
      </c>
      <c r="V92" s="178" t="str">
        <f t="shared" si="32"/>
        <v>No</v>
      </c>
      <c r="W92" t="str">
        <f>IF(OR(P2P!K92="Q3 2023",P2P!K92="Q4 2023"),"Yes","No")</f>
        <v>No</v>
      </c>
      <c r="X92" s="178" t="str">
        <f t="shared" si="33"/>
        <v>No</v>
      </c>
      <c r="Y92" t="str">
        <f>IF(OR(P2P!K92="Q1 2024",P2P!K92="Q2 2024"),"Yes","No")</f>
        <v>No</v>
      </c>
      <c r="Z92" s="178" t="str">
        <f t="shared" si="34"/>
        <v>No</v>
      </c>
      <c r="AA92" t="str">
        <f>IF(OR(P2P!K92="Q3 2024",P2P!K92="Q4 2024"),"Yes","No")</f>
        <v>No</v>
      </c>
      <c r="AB92" s="178" t="str">
        <f t="shared" si="35"/>
        <v>No</v>
      </c>
      <c r="AC92" t="str">
        <f>IF(OR(P2P!K92="Q1 2025",P2P!K92="Q2 2025"),"Yes","No")</f>
        <v>No</v>
      </c>
      <c r="AD92" s="178" t="str">
        <f t="shared" si="36"/>
        <v>No</v>
      </c>
      <c r="AE92" t="str">
        <f>IF(OR(P2P!K92="Q3 2025",P2P!K92="Q4 2025"),"Yes","No")</f>
        <v>No</v>
      </c>
      <c r="AF92" s="178" t="str">
        <f t="shared" si="37"/>
        <v>No</v>
      </c>
      <c r="AG92" t="str">
        <f>IF(OR(P2P!K92="Q1 2026",P2P!K92="Q2 2026"),"Yes","No")</f>
        <v>No</v>
      </c>
      <c r="AH92" s="178" t="str">
        <f t="shared" si="38"/>
        <v>No</v>
      </c>
      <c r="AI92" t="str">
        <f>IF(OR(P2P!K92="Q3 2026",P2P!K92="Q4 2026"),"Yes","No")</f>
        <v>No</v>
      </c>
      <c r="AJ92" s="178" t="str">
        <f t="shared" si="39"/>
        <v>No</v>
      </c>
      <c r="AK92" t="str">
        <f>IF(OR(P2P!K92="Q1 2027",P2P!K92="Q2 2027"),"Yes","No")</f>
        <v>No</v>
      </c>
      <c r="AL92" s="178" t="str">
        <f t="shared" si="40"/>
        <v>No</v>
      </c>
      <c r="AM92" t="str">
        <f>IF(OR(P2P!K92="Q3 2027",P2P!K92="Q4 2027"),"Yes","No")</f>
        <v>No</v>
      </c>
      <c r="AN92" s="178" t="str">
        <f t="shared" si="41"/>
        <v>No</v>
      </c>
      <c r="AO92" t="str">
        <f>IF(OR(P2P!K92="Q1 2028",P2P!K92="Q2 2028"),"Yes","No")</f>
        <v>No</v>
      </c>
      <c r="AP92" s="178" t="str">
        <f t="shared" si="42"/>
        <v>No</v>
      </c>
      <c r="AQ92" t="str">
        <f>IF(OR(P2P!K92="Q3 2028",P2P!K92="Q4 2028"),"Yes","No")</f>
        <v>No</v>
      </c>
      <c r="AR92" s="178" t="str">
        <f t="shared" si="43"/>
        <v>No</v>
      </c>
      <c r="AS92" t="str">
        <f>IF(OR(P2P!K92="Q1 2029",P2P!K92="Q2 2029"),"Yes","No")</f>
        <v>No</v>
      </c>
      <c r="AT92" s="178" t="str">
        <f t="shared" si="44"/>
        <v>No</v>
      </c>
      <c r="AU92" t="str">
        <f>IF(OR(P2P!K92="Q3 2029",P2P!K92="Q4 2029"),"Yes","No")</f>
        <v>No</v>
      </c>
      <c r="AV92" s="178" t="str">
        <f t="shared" si="45"/>
        <v>No</v>
      </c>
      <c r="AW92" t="str">
        <f>IF(OR(P2P!K92="Q1 2030",P2P!K92="Q2 2030"),"Yes","No")</f>
        <v>No</v>
      </c>
      <c r="AX92" s="178" t="str">
        <f t="shared" si="46"/>
        <v>No</v>
      </c>
      <c r="AY92" t="str">
        <f>IF(OR(P2P!K92="Q3 2030",P2P!K92="Q4 2030"),"Yes","No")</f>
        <v>No</v>
      </c>
      <c r="AZ92" s="178" t="str">
        <f t="shared" si="47"/>
        <v>No</v>
      </c>
      <c r="BA92" t="str">
        <f>IF(P2P!K92="","No","Yes")</f>
        <v>No</v>
      </c>
      <c r="BB92" s="178" t="str">
        <f t="shared" si="48"/>
        <v>No</v>
      </c>
      <c r="BC92" s="178" t="str">
        <f t="shared" si="49"/>
        <v>Yes</v>
      </c>
      <c r="BD92" s="174"/>
    </row>
    <row r="93" spans="1:56" s="175" customFormat="1" ht="23.25" x14ac:dyDescent="0.45">
      <c r="A93" s="177">
        <v>89</v>
      </c>
      <c r="B93" s="11" t="s">
        <v>1643</v>
      </c>
      <c r="C93" t="str">
        <f>IF(P2P!E93="Yes","Yes","No")</f>
        <v>No</v>
      </c>
      <c r="D93" t="str">
        <f>IF(AND(C93="No",P2P!F93="Yes"),"Yes","No")</f>
        <v>No</v>
      </c>
      <c r="E93" t="str">
        <f>IF(AND(C93="No",P2P!F93="N/A"),"N/A","No")</f>
        <v>No</v>
      </c>
      <c r="F93">
        <f>IF(OR(P2P!F93="Yes",P2P!F93="N/A"),0,1)</f>
        <v>1</v>
      </c>
      <c r="G93" t="str">
        <f>IF(OR(P2P!K93="Q3 2019",P2P!K93="Q4 2019"),"Yes","No")</f>
        <v>No</v>
      </c>
      <c r="H93" s="178" t="str">
        <f t="shared" si="25"/>
        <v>No</v>
      </c>
      <c r="I93" t="str">
        <f>IF(OR(P2P!K93="Q1 2020",P2P!K93="Q2 2020"),"Yes","No")</f>
        <v>No</v>
      </c>
      <c r="J93" s="178" t="str">
        <f t="shared" si="26"/>
        <v>No</v>
      </c>
      <c r="K93" t="str">
        <f>IF(OR(P2P!K93="Q3 2020",P2P!K93="Q4 2020"),"Yes","No")</f>
        <v>No</v>
      </c>
      <c r="L93" s="178" t="str">
        <f t="shared" si="27"/>
        <v>No</v>
      </c>
      <c r="M93" t="str">
        <f>IF(OR(P2P!K93="Q1 2021",P2P!K93="Q2 2021"),"Yes","No")</f>
        <v>No</v>
      </c>
      <c r="N93" s="178" t="str">
        <f t="shared" si="28"/>
        <v>No</v>
      </c>
      <c r="O93" t="str">
        <f>IF(OR(P2P!K93="Q3 2021",P2P!K93="Q4 2021"),"Yes","No")</f>
        <v>No</v>
      </c>
      <c r="P93" s="178" t="str">
        <f t="shared" si="29"/>
        <v>No</v>
      </c>
      <c r="Q93" t="str">
        <f>IF(OR(P2P!K93="Q1 2022",P2P!K93="Q2 2022"),"Yes","No")</f>
        <v>No</v>
      </c>
      <c r="R93" s="178" t="str">
        <f t="shared" si="30"/>
        <v>No</v>
      </c>
      <c r="S93" t="str">
        <f>IF(OR(P2P!K93="Q3 2022",P2P!K93="Q4 2022"),"Yes","No")</f>
        <v>No</v>
      </c>
      <c r="T93" s="178" t="str">
        <f t="shared" si="31"/>
        <v>No</v>
      </c>
      <c r="U93" t="str">
        <f>IF(OR(P2P!K93="Q1 2023",P2P!K93="Q2 2023"),"Yes","No")</f>
        <v>No</v>
      </c>
      <c r="V93" s="178" t="str">
        <f t="shared" si="32"/>
        <v>No</v>
      </c>
      <c r="W93" t="str">
        <f>IF(OR(P2P!K93="Q3 2023",P2P!K93="Q4 2023"),"Yes","No")</f>
        <v>No</v>
      </c>
      <c r="X93" s="178" t="str">
        <f t="shared" si="33"/>
        <v>No</v>
      </c>
      <c r="Y93" t="str">
        <f>IF(OR(P2P!K93="Q1 2024",P2P!K93="Q2 2024"),"Yes","No")</f>
        <v>No</v>
      </c>
      <c r="Z93" s="178" t="str">
        <f t="shared" si="34"/>
        <v>No</v>
      </c>
      <c r="AA93" t="str">
        <f>IF(OR(P2P!K93="Q3 2024",P2P!K93="Q4 2024"),"Yes","No")</f>
        <v>No</v>
      </c>
      <c r="AB93" s="178" t="str">
        <f t="shared" si="35"/>
        <v>No</v>
      </c>
      <c r="AC93" t="str">
        <f>IF(OR(P2P!K93="Q1 2025",P2P!K93="Q2 2025"),"Yes","No")</f>
        <v>No</v>
      </c>
      <c r="AD93" s="178" t="str">
        <f t="shared" si="36"/>
        <v>No</v>
      </c>
      <c r="AE93" t="str">
        <f>IF(OR(P2P!K93="Q3 2025",P2P!K93="Q4 2025"),"Yes","No")</f>
        <v>No</v>
      </c>
      <c r="AF93" s="178" t="str">
        <f t="shared" si="37"/>
        <v>No</v>
      </c>
      <c r="AG93" t="str">
        <f>IF(OR(P2P!K93="Q1 2026",P2P!K93="Q2 2026"),"Yes","No")</f>
        <v>No</v>
      </c>
      <c r="AH93" s="178" t="str">
        <f t="shared" si="38"/>
        <v>No</v>
      </c>
      <c r="AI93" t="str">
        <f>IF(OR(P2P!K93="Q3 2026",P2P!K93="Q4 2026"),"Yes","No")</f>
        <v>No</v>
      </c>
      <c r="AJ93" s="178" t="str">
        <f t="shared" si="39"/>
        <v>No</v>
      </c>
      <c r="AK93" t="str">
        <f>IF(OR(P2P!K93="Q1 2027",P2P!K93="Q2 2027"),"Yes","No")</f>
        <v>No</v>
      </c>
      <c r="AL93" s="178" t="str">
        <f t="shared" si="40"/>
        <v>No</v>
      </c>
      <c r="AM93" t="str">
        <f>IF(OR(P2P!K93="Q3 2027",P2P!K93="Q4 2027"),"Yes","No")</f>
        <v>No</v>
      </c>
      <c r="AN93" s="178" t="str">
        <f t="shared" si="41"/>
        <v>No</v>
      </c>
      <c r="AO93" t="str">
        <f>IF(OR(P2P!K93="Q1 2028",P2P!K93="Q2 2028"),"Yes","No")</f>
        <v>No</v>
      </c>
      <c r="AP93" s="178" t="str">
        <f t="shared" si="42"/>
        <v>No</v>
      </c>
      <c r="AQ93" t="str">
        <f>IF(OR(P2P!K93="Q3 2028",P2P!K93="Q4 2028"),"Yes","No")</f>
        <v>No</v>
      </c>
      <c r="AR93" s="178" t="str">
        <f t="shared" si="43"/>
        <v>No</v>
      </c>
      <c r="AS93" t="str">
        <f>IF(OR(P2P!K93="Q1 2029",P2P!K93="Q2 2029"),"Yes","No")</f>
        <v>No</v>
      </c>
      <c r="AT93" s="178" t="str">
        <f t="shared" si="44"/>
        <v>No</v>
      </c>
      <c r="AU93" t="str">
        <f>IF(OR(P2P!K93="Q3 2029",P2P!K93="Q4 2029"),"Yes","No")</f>
        <v>No</v>
      </c>
      <c r="AV93" s="178" t="str">
        <f t="shared" si="45"/>
        <v>No</v>
      </c>
      <c r="AW93" t="str">
        <f>IF(OR(P2P!K93="Q1 2030",P2P!K93="Q2 2030"),"Yes","No")</f>
        <v>No</v>
      </c>
      <c r="AX93" s="178" t="str">
        <f t="shared" si="46"/>
        <v>No</v>
      </c>
      <c r="AY93" t="str">
        <f>IF(OR(P2P!K93="Q3 2030",P2P!K93="Q4 2030"),"Yes","No")</f>
        <v>No</v>
      </c>
      <c r="AZ93" s="178" t="str">
        <f t="shared" si="47"/>
        <v>No</v>
      </c>
      <c r="BA93" t="str">
        <f>IF(P2P!K93="","No","Yes")</f>
        <v>No</v>
      </c>
      <c r="BB93" s="178" t="str">
        <f t="shared" si="48"/>
        <v>No</v>
      </c>
      <c r="BC93" s="178" t="str">
        <f t="shared" si="49"/>
        <v>Yes</v>
      </c>
      <c r="BD93" s="174"/>
    </row>
    <row r="94" spans="1:56" s="175" customFormat="1" ht="23.25" x14ac:dyDescent="0.45">
      <c r="A94" s="177">
        <v>90</v>
      </c>
      <c r="B94" s="11" t="s">
        <v>896</v>
      </c>
      <c r="C94" t="str">
        <f>IF(P2P!E94="Yes","Yes","No")</f>
        <v>No</v>
      </c>
      <c r="D94" t="str">
        <f>IF(AND(C94="No",P2P!F94="Yes"),"Yes","No")</f>
        <v>No</v>
      </c>
      <c r="E94" t="str">
        <f>IF(AND(C94="No",P2P!F94="N/A"),"N/A","No")</f>
        <v>No</v>
      </c>
      <c r="F94">
        <f>IF(OR(P2P!F94="Yes",P2P!F94="N/A"),0,1)</f>
        <v>1</v>
      </c>
      <c r="G94" t="str">
        <f>IF(OR(P2P!K94="Q3 2019",P2P!K94="Q4 2019"),"Yes","No")</f>
        <v>No</v>
      </c>
      <c r="H94" s="178" t="str">
        <f t="shared" si="25"/>
        <v>No</v>
      </c>
      <c r="I94" t="str">
        <f>IF(OR(P2P!K94="Q1 2020",P2P!K94="Q2 2020"),"Yes","No")</f>
        <v>No</v>
      </c>
      <c r="J94" s="178" t="str">
        <f t="shared" si="26"/>
        <v>No</v>
      </c>
      <c r="K94" t="str">
        <f>IF(OR(P2P!K94="Q3 2020",P2P!K94="Q4 2020"),"Yes","No")</f>
        <v>No</v>
      </c>
      <c r="L94" s="178" t="str">
        <f t="shared" si="27"/>
        <v>No</v>
      </c>
      <c r="M94" t="str">
        <f>IF(OR(P2P!K94="Q1 2021",P2P!K94="Q2 2021"),"Yes","No")</f>
        <v>No</v>
      </c>
      <c r="N94" s="178" t="str">
        <f t="shared" si="28"/>
        <v>No</v>
      </c>
      <c r="O94" t="str">
        <f>IF(OR(P2P!K94="Q3 2021",P2P!K94="Q4 2021"),"Yes","No")</f>
        <v>No</v>
      </c>
      <c r="P94" s="178" t="str">
        <f t="shared" si="29"/>
        <v>No</v>
      </c>
      <c r="Q94" t="str">
        <f>IF(OR(P2P!K94="Q1 2022",P2P!K94="Q2 2022"),"Yes","No")</f>
        <v>No</v>
      </c>
      <c r="R94" s="178" t="str">
        <f t="shared" si="30"/>
        <v>No</v>
      </c>
      <c r="S94" t="str">
        <f>IF(OR(P2P!K94="Q3 2022",P2P!K94="Q4 2022"),"Yes","No")</f>
        <v>No</v>
      </c>
      <c r="T94" s="178" t="str">
        <f t="shared" si="31"/>
        <v>No</v>
      </c>
      <c r="U94" t="str">
        <f>IF(OR(P2P!K94="Q1 2023",P2P!K94="Q2 2023"),"Yes","No")</f>
        <v>No</v>
      </c>
      <c r="V94" s="178" t="str">
        <f t="shared" si="32"/>
        <v>No</v>
      </c>
      <c r="W94" t="str">
        <f>IF(OR(P2P!K94="Q3 2023",P2P!K94="Q4 2023"),"Yes","No")</f>
        <v>No</v>
      </c>
      <c r="X94" s="178" t="str">
        <f t="shared" si="33"/>
        <v>No</v>
      </c>
      <c r="Y94" t="str">
        <f>IF(OR(P2P!K94="Q1 2024",P2P!K94="Q2 2024"),"Yes","No")</f>
        <v>No</v>
      </c>
      <c r="Z94" s="178" t="str">
        <f t="shared" si="34"/>
        <v>No</v>
      </c>
      <c r="AA94" t="str">
        <f>IF(OR(P2P!K94="Q3 2024",P2P!K94="Q4 2024"),"Yes","No")</f>
        <v>No</v>
      </c>
      <c r="AB94" s="178" t="str">
        <f t="shared" si="35"/>
        <v>No</v>
      </c>
      <c r="AC94" t="str">
        <f>IF(OR(P2P!K94="Q1 2025",P2P!K94="Q2 2025"),"Yes","No")</f>
        <v>No</v>
      </c>
      <c r="AD94" s="178" t="str">
        <f t="shared" si="36"/>
        <v>No</v>
      </c>
      <c r="AE94" t="str">
        <f>IF(OR(P2P!K94="Q3 2025",P2P!K94="Q4 2025"),"Yes","No")</f>
        <v>No</v>
      </c>
      <c r="AF94" s="178" t="str">
        <f t="shared" si="37"/>
        <v>No</v>
      </c>
      <c r="AG94" t="str">
        <f>IF(OR(P2P!K94="Q1 2026",P2P!K94="Q2 2026"),"Yes","No")</f>
        <v>No</v>
      </c>
      <c r="AH94" s="178" t="str">
        <f t="shared" si="38"/>
        <v>No</v>
      </c>
      <c r="AI94" t="str">
        <f>IF(OR(P2P!K94="Q3 2026",P2P!K94="Q4 2026"),"Yes","No")</f>
        <v>No</v>
      </c>
      <c r="AJ94" s="178" t="str">
        <f t="shared" si="39"/>
        <v>No</v>
      </c>
      <c r="AK94" t="str">
        <f>IF(OR(P2P!K94="Q1 2027",P2P!K94="Q2 2027"),"Yes","No")</f>
        <v>No</v>
      </c>
      <c r="AL94" s="178" t="str">
        <f t="shared" si="40"/>
        <v>No</v>
      </c>
      <c r="AM94" t="str">
        <f>IF(OR(P2P!K94="Q3 2027",P2P!K94="Q4 2027"),"Yes","No")</f>
        <v>No</v>
      </c>
      <c r="AN94" s="178" t="str">
        <f t="shared" si="41"/>
        <v>No</v>
      </c>
      <c r="AO94" t="str">
        <f>IF(OR(P2P!K94="Q1 2028",P2P!K94="Q2 2028"),"Yes","No")</f>
        <v>No</v>
      </c>
      <c r="AP94" s="178" t="str">
        <f t="shared" si="42"/>
        <v>No</v>
      </c>
      <c r="AQ94" t="str">
        <f>IF(OR(P2P!K94="Q3 2028",P2P!K94="Q4 2028"),"Yes","No")</f>
        <v>No</v>
      </c>
      <c r="AR94" s="178" t="str">
        <f t="shared" si="43"/>
        <v>No</v>
      </c>
      <c r="AS94" t="str">
        <f>IF(OR(P2P!K94="Q1 2029",P2P!K94="Q2 2029"),"Yes","No")</f>
        <v>No</v>
      </c>
      <c r="AT94" s="178" t="str">
        <f t="shared" si="44"/>
        <v>No</v>
      </c>
      <c r="AU94" t="str">
        <f>IF(OR(P2P!K94="Q3 2029",P2P!K94="Q4 2029"),"Yes","No")</f>
        <v>No</v>
      </c>
      <c r="AV94" s="178" t="str">
        <f t="shared" si="45"/>
        <v>No</v>
      </c>
      <c r="AW94" t="str">
        <f>IF(OR(P2P!K94="Q1 2030",P2P!K94="Q2 2030"),"Yes","No")</f>
        <v>No</v>
      </c>
      <c r="AX94" s="178" t="str">
        <f t="shared" si="46"/>
        <v>No</v>
      </c>
      <c r="AY94" t="str">
        <f>IF(OR(P2P!K94="Q3 2030",P2P!K94="Q4 2030"),"Yes","No")</f>
        <v>No</v>
      </c>
      <c r="AZ94" s="178" t="str">
        <f t="shared" si="47"/>
        <v>No</v>
      </c>
      <c r="BA94" t="str">
        <f>IF(P2P!K94="","No","Yes")</f>
        <v>No</v>
      </c>
      <c r="BB94" s="178" t="str">
        <f t="shared" si="48"/>
        <v>No</v>
      </c>
      <c r="BC94" s="178" t="str">
        <f t="shared" si="49"/>
        <v>Yes</v>
      </c>
      <c r="BD94" s="174"/>
    </row>
    <row r="95" spans="1:56" s="175" customFormat="1" ht="23.25" x14ac:dyDescent="0.45">
      <c r="A95" s="177">
        <v>91</v>
      </c>
      <c r="B95" s="11" t="s">
        <v>1644</v>
      </c>
      <c r="C95" t="str">
        <f>IF(P2P!E95="Yes","Yes","No")</f>
        <v>No</v>
      </c>
      <c r="D95" t="str">
        <f>IF(AND(C95="No",P2P!F95="Yes"),"Yes","No")</f>
        <v>No</v>
      </c>
      <c r="E95" t="str">
        <f>IF(AND(C95="No",P2P!F95="N/A"),"N/A","No")</f>
        <v>No</v>
      </c>
      <c r="F95">
        <f>IF(OR(P2P!F95="Yes",P2P!F95="N/A"),0,1)</f>
        <v>1</v>
      </c>
      <c r="G95" t="str">
        <f>IF(OR(P2P!K95="Q3 2019",P2P!K95="Q4 2019"),"Yes","No")</f>
        <v>No</v>
      </c>
      <c r="H95" s="178" t="str">
        <f t="shared" si="25"/>
        <v>No</v>
      </c>
      <c r="I95" t="str">
        <f>IF(OR(P2P!K95="Q1 2020",P2P!K95="Q2 2020"),"Yes","No")</f>
        <v>No</v>
      </c>
      <c r="J95" s="178" t="str">
        <f t="shared" si="26"/>
        <v>No</v>
      </c>
      <c r="K95" t="str">
        <f>IF(OR(P2P!K95="Q3 2020",P2P!K95="Q4 2020"),"Yes","No")</f>
        <v>No</v>
      </c>
      <c r="L95" s="178" t="str">
        <f t="shared" si="27"/>
        <v>No</v>
      </c>
      <c r="M95" t="str">
        <f>IF(OR(P2P!K95="Q1 2021",P2P!K95="Q2 2021"),"Yes","No")</f>
        <v>No</v>
      </c>
      <c r="N95" s="178" t="str">
        <f t="shared" si="28"/>
        <v>No</v>
      </c>
      <c r="O95" t="str">
        <f>IF(OR(P2P!K95="Q3 2021",P2P!K95="Q4 2021"),"Yes","No")</f>
        <v>No</v>
      </c>
      <c r="P95" s="178" t="str">
        <f t="shared" si="29"/>
        <v>No</v>
      </c>
      <c r="Q95" t="str">
        <f>IF(OR(P2P!K95="Q1 2022",P2P!K95="Q2 2022"),"Yes","No")</f>
        <v>No</v>
      </c>
      <c r="R95" s="178" t="str">
        <f t="shared" si="30"/>
        <v>No</v>
      </c>
      <c r="S95" t="str">
        <f>IF(OR(P2P!K95="Q3 2022",P2P!K95="Q4 2022"),"Yes","No")</f>
        <v>No</v>
      </c>
      <c r="T95" s="178" t="str">
        <f t="shared" si="31"/>
        <v>No</v>
      </c>
      <c r="U95" t="str">
        <f>IF(OR(P2P!K95="Q1 2023",P2P!K95="Q2 2023"),"Yes","No")</f>
        <v>No</v>
      </c>
      <c r="V95" s="178" t="str">
        <f t="shared" si="32"/>
        <v>No</v>
      </c>
      <c r="W95" t="str">
        <f>IF(OR(P2P!K95="Q3 2023",P2P!K95="Q4 2023"),"Yes","No")</f>
        <v>No</v>
      </c>
      <c r="X95" s="178" t="str">
        <f t="shared" si="33"/>
        <v>No</v>
      </c>
      <c r="Y95" t="str">
        <f>IF(OR(P2P!K95="Q1 2024",P2P!K95="Q2 2024"),"Yes","No")</f>
        <v>No</v>
      </c>
      <c r="Z95" s="178" t="str">
        <f t="shared" si="34"/>
        <v>No</v>
      </c>
      <c r="AA95" t="str">
        <f>IF(OR(P2P!K95="Q3 2024",P2P!K95="Q4 2024"),"Yes","No")</f>
        <v>No</v>
      </c>
      <c r="AB95" s="178" t="str">
        <f t="shared" si="35"/>
        <v>No</v>
      </c>
      <c r="AC95" t="str">
        <f>IF(OR(P2P!K95="Q1 2025",P2P!K95="Q2 2025"),"Yes","No")</f>
        <v>No</v>
      </c>
      <c r="AD95" s="178" t="str">
        <f t="shared" si="36"/>
        <v>No</v>
      </c>
      <c r="AE95" t="str">
        <f>IF(OR(P2P!K95="Q3 2025",P2P!K95="Q4 2025"),"Yes","No")</f>
        <v>No</v>
      </c>
      <c r="AF95" s="178" t="str">
        <f t="shared" si="37"/>
        <v>No</v>
      </c>
      <c r="AG95" t="str">
        <f>IF(OR(P2P!K95="Q1 2026",P2P!K95="Q2 2026"),"Yes","No")</f>
        <v>No</v>
      </c>
      <c r="AH95" s="178" t="str">
        <f t="shared" si="38"/>
        <v>No</v>
      </c>
      <c r="AI95" t="str">
        <f>IF(OR(P2P!K95="Q3 2026",P2P!K95="Q4 2026"),"Yes","No")</f>
        <v>No</v>
      </c>
      <c r="AJ95" s="178" t="str">
        <f t="shared" si="39"/>
        <v>No</v>
      </c>
      <c r="AK95" t="str">
        <f>IF(OR(P2P!K95="Q1 2027",P2P!K95="Q2 2027"),"Yes","No")</f>
        <v>No</v>
      </c>
      <c r="AL95" s="178" t="str">
        <f t="shared" si="40"/>
        <v>No</v>
      </c>
      <c r="AM95" t="str">
        <f>IF(OR(P2P!K95="Q3 2027",P2P!K95="Q4 2027"),"Yes","No")</f>
        <v>No</v>
      </c>
      <c r="AN95" s="178" t="str">
        <f t="shared" si="41"/>
        <v>No</v>
      </c>
      <c r="AO95" t="str">
        <f>IF(OR(P2P!K95="Q1 2028",P2P!K95="Q2 2028"),"Yes","No")</f>
        <v>No</v>
      </c>
      <c r="AP95" s="178" t="str">
        <f t="shared" si="42"/>
        <v>No</v>
      </c>
      <c r="AQ95" t="str">
        <f>IF(OR(P2P!K95="Q3 2028",P2P!K95="Q4 2028"),"Yes","No")</f>
        <v>No</v>
      </c>
      <c r="AR95" s="178" t="str">
        <f t="shared" si="43"/>
        <v>No</v>
      </c>
      <c r="AS95" t="str">
        <f>IF(OR(P2P!K95="Q1 2029",P2P!K95="Q2 2029"),"Yes","No")</f>
        <v>No</v>
      </c>
      <c r="AT95" s="178" t="str">
        <f t="shared" si="44"/>
        <v>No</v>
      </c>
      <c r="AU95" t="str">
        <f>IF(OR(P2P!K95="Q3 2029",P2P!K95="Q4 2029"),"Yes","No")</f>
        <v>No</v>
      </c>
      <c r="AV95" s="178" t="str">
        <f t="shared" si="45"/>
        <v>No</v>
      </c>
      <c r="AW95" t="str">
        <f>IF(OR(P2P!K95="Q1 2030",P2P!K95="Q2 2030"),"Yes","No")</f>
        <v>No</v>
      </c>
      <c r="AX95" s="178" t="str">
        <f t="shared" si="46"/>
        <v>No</v>
      </c>
      <c r="AY95" t="str">
        <f>IF(OR(P2P!K95="Q3 2030",P2P!K95="Q4 2030"),"Yes","No")</f>
        <v>No</v>
      </c>
      <c r="AZ95" s="178" t="str">
        <f t="shared" si="47"/>
        <v>No</v>
      </c>
      <c r="BA95" t="str">
        <f>IF(P2P!K95="","No","Yes")</f>
        <v>No</v>
      </c>
      <c r="BB95" s="178" t="str">
        <f t="shared" si="48"/>
        <v>No</v>
      </c>
      <c r="BC95" s="178" t="str">
        <f t="shared" si="49"/>
        <v>Yes</v>
      </c>
      <c r="BD95" s="174"/>
    </row>
    <row r="96" spans="1:56" s="175" customFormat="1" ht="23.25" x14ac:dyDescent="0.45">
      <c r="A96" s="177">
        <v>92</v>
      </c>
      <c r="B96" s="19" t="s">
        <v>1645</v>
      </c>
      <c r="C96" t="str">
        <f>IF(P2P!E96="Yes","Yes","No")</f>
        <v>Yes</v>
      </c>
      <c r="D96" t="str">
        <f>IF(AND(C96="No",P2P!F96="Yes"),"Yes","No")</f>
        <v>No</v>
      </c>
      <c r="E96" t="str">
        <f>IF(AND(C96="No",P2P!F96="N/A"),"N/A","No")</f>
        <v>No</v>
      </c>
      <c r="F96">
        <f>IF(OR(P2P!F96="Yes",P2P!F96="N/A"),0,1)</f>
        <v>1</v>
      </c>
      <c r="G96" t="str">
        <f>IF(OR(P2P!K96="Q3 2019",P2P!K96="Q4 2019"),"Yes","No")</f>
        <v>No</v>
      </c>
      <c r="H96" s="178" t="str">
        <f t="shared" si="25"/>
        <v>No</v>
      </c>
      <c r="I96" t="str">
        <f>IF(OR(P2P!K96="Q1 2020",P2P!K96="Q2 2020"),"Yes","No")</f>
        <v>No</v>
      </c>
      <c r="J96" s="178" t="str">
        <f t="shared" si="26"/>
        <v>No</v>
      </c>
      <c r="K96" t="str">
        <f>IF(OR(P2P!K96="Q3 2020",P2P!K96="Q4 2020"),"Yes","No")</f>
        <v>No</v>
      </c>
      <c r="L96" s="178" t="str">
        <f t="shared" si="27"/>
        <v>No</v>
      </c>
      <c r="M96" t="str">
        <f>IF(OR(P2P!K96="Q1 2021",P2P!K96="Q2 2021"),"Yes","No")</f>
        <v>No</v>
      </c>
      <c r="N96" s="178" t="str">
        <f t="shared" si="28"/>
        <v>No</v>
      </c>
      <c r="O96" t="str">
        <f>IF(OR(P2P!K96="Q3 2021",P2P!K96="Q4 2021"),"Yes","No")</f>
        <v>No</v>
      </c>
      <c r="P96" s="178" t="str">
        <f t="shared" si="29"/>
        <v>No</v>
      </c>
      <c r="Q96" t="str">
        <f>IF(OR(P2P!K96="Q1 2022",P2P!K96="Q2 2022"),"Yes","No")</f>
        <v>No</v>
      </c>
      <c r="R96" s="178" t="str">
        <f t="shared" si="30"/>
        <v>No</v>
      </c>
      <c r="S96" t="str">
        <f>IF(OR(P2P!K96="Q3 2022",P2P!K96="Q4 2022"),"Yes","No")</f>
        <v>No</v>
      </c>
      <c r="T96" s="178" t="str">
        <f t="shared" si="31"/>
        <v>No</v>
      </c>
      <c r="U96" t="str">
        <f>IF(OR(P2P!K96="Q1 2023",P2P!K96="Q2 2023"),"Yes","No")</f>
        <v>No</v>
      </c>
      <c r="V96" s="178" t="str">
        <f t="shared" si="32"/>
        <v>No</v>
      </c>
      <c r="W96" t="str">
        <f>IF(OR(P2P!K96="Q3 2023",P2P!K96="Q4 2023"),"Yes","No")</f>
        <v>No</v>
      </c>
      <c r="X96" s="178" t="str">
        <f t="shared" si="33"/>
        <v>No</v>
      </c>
      <c r="Y96" t="str">
        <f>IF(OR(P2P!K96="Q1 2024",P2P!K96="Q2 2024"),"Yes","No")</f>
        <v>No</v>
      </c>
      <c r="Z96" s="178" t="str">
        <f t="shared" si="34"/>
        <v>No</v>
      </c>
      <c r="AA96" t="str">
        <f>IF(OR(P2P!K96="Q3 2024",P2P!K96="Q4 2024"),"Yes","No")</f>
        <v>No</v>
      </c>
      <c r="AB96" s="178" t="str">
        <f t="shared" si="35"/>
        <v>No</v>
      </c>
      <c r="AC96" t="str">
        <f>IF(OR(P2P!K96="Q1 2025",P2P!K96="Q2 2025"),"Yes","No")</f>
        <v>No</v>
      </c>
      <c r="AD96" s="178" t="str">
        <f t="shared" si="36"/>
        <v>No</v>
      </c>
      <c r="AE96" t="str">
        <f>IF(OR(P2P!K96="Q3 2025",P2P!K96="Q4 2025"),"Yes","No")</f>
        <v>No</v>
      </c>
      <c r="AF96" s="178" t="str">
        <f t="shared" si="37"/>
        <v>No</v>
      </c>
      <c r="AG96" t="str">
        <f>IF(OR(P2P!K96="Q1 2026",P2P!K96="Q2 2026"),"Yes","No")</f>
        <v>No</v>
      </c>
      <c r="AH96" s="178" t="str">
        <f t="shared" si="38"/>
        <v>No</v>
      </c>
      <c r="AI96" t="str">
        <f>IF(OR(P2P!K96="Q3 2026",P2P!K96="Q4 2026"),"Yes","No")</f>
        <v>No</v>
      </c>
      <c r="AJ96" s="178" t="str">
        <f t="shared" si="39"/>
        <v>No</v>
      </c>
      <c r="AK96" t="str">
        <f>IF(OR(P2P!K96="Q1 2027",P2P!K96="Q2 2027"),"Yes","No")</f>
        <v>No</v>
      </c>
      <c r="AL96" s="178" t="str">
        <f t="shared" si="40"/>
        <v>No</v>
      </c>
      <c r="AM96" t="str">
        <f>IF(OR(P2P!K96="Q3 2027",P2P!K96="Q4 2027"),"Yes","No")</f>
        <v>No</v>
      </c>
      <c r="AN96" s="178" t="str">
        <f t="shared" si="41"/>
        <v>No</v>
      </c>
      <c r="AO96" t="str">
        <f>IF(OR(P2P!K96="Q1 2028",P2P!K96="Q2 2028"),"Yes","No")</f>
        <v>No</v>
      </c>
      <c r="AP96" s="178" t="str">
        <f t="shared" si="42"/>
        <v>No</v>
      </c>
      <c r="AQ96" t="str">
        <f>IF(OR(P2P!K96="Q3 2028",P2P!K96="Q4 2028"),"Yes","No")</f>
        <v>No</v>
      </c>
      <c r="AR96" s="178" t="str">
        <f t="shared" si="43"/>
        <v>No</v>
      </c>
      <c r="AS96" t="str">
        <f>IF(OR(P2P!K96="Q1 2029",P2P!K96="Q2 2029"),"Yes","No")</f>
        <v>No</v>
      </c>
      <c r="AT96" s="178" t="str">
        <f t="shared" si="44"/>
        <v>No</v>
      </c>
      <c r="AU96" t="str">
        <f>IF(OR(P2P!K96="Q3 2029",P2P!K96="Q4 2029"),"Yes","No")</f>
        <v>No</v>
      </c>
      <c r="AV96" s="178" t="str">
        <f t="shared" si="45"/>
        <v>No</v>
      </c>
      <c r="AW96" t="str">
        <f>IF(OR(P2P!K96="Q1 2030",P2P!K96="Q2 2030"),"Yes","No")</f>
        <v>No</v>
      </c>
      <c r="AX96" s="178" t="str">
        <f t="shared" si="46"/>
        <v>No</v>
      </c>
      <c r="AY96" t="str">
        <f>IF(OR(P2P!K96="Q3 2030",P2P!K96="Q4 2030"),"Yes","No")</f>
        <v>No</v>
      </c>
      <c r="AZ96" s="178" t="str">
        <f t="shared" si="47"/>
        <v>No</v>
      </c>
      <c r="BA96" t="str">
        <f>IF(P2P!K96="","No","Yes")</f>
        <v>No</v>
      </c>
      <c r="BB96" s="178" t="str">
        <f t="shared" si="48"/>
        <v>No</v>
      </c>
      <c r="BC96" s="178" t="str">
        <f t="shared" si="49"/>
        <v>No</v>
      </c>
      <c r="BD96" s="174"/>
    </row>
    <row r="97" spans="1:56" s="175" customFormat="1" ht="34.9" x14ac:dyDescent="0.45">
      <c r="A97" s="177">
        <v>93</v>
      </c>
      <c r="B97" s="19" t="s">
        <v>1646</v>
      </c>
      <c r="C97" t="str">
        <f>IF(P2P!E97="Yes","Yes","No")</f>
        <v>Yes</v>
      </c>
      <c r="D97" t="str">
        <f>IF(AND(C97="No",P2P!F97="Yes"),"Yes","No")</f>
        <v>No</v>
      </c>
      <c r="E97" t="str">
        <f>IF(AND(C97="No",P2P!F97="N/A"),"N/A","No")</f>
        <v>No</v>
      </c>
      <c r="F97">
        <f>IF(OR(P2P!F97="Yes",P2P!F97="N/A"),0,1)</f>
        <v>1</v>
      </c>
      <c r="G97" t="str">
        <f>IF(OR(P2P!K97="Q3 2019",P2P!K97="Q4 2019"),"Yes","No")</f>
        <v>No</v>
      </c>
      <c r="H97" s="178" t="str">
        <f t="shared" si="25"/>
        <v>No</v>
      </c>
      <c r="I97" t="str">
        <f>IF(OR(P2P!K97="Q1 2020",P2P!K97="Q2 2020"),"Yes","No")</f>
        <v>No</v>
      </c>
      <c r="J97" s="178" t="str">
        <f t="shared" si="26"/>
        <v>No</v>
      </c>
      <c r="K97" t="str">
        <f>IF(OR(P2P!K97="Q3 2020",P2P!K97="Q4 2020"),"Yes","No")</f>
        <v>No</v>
      </c>
      <c r="L97" s="178" t="str">
        <f t="shared" si="27"/>
        <v>No</v>
      </c>
      <c r="M97" t="str">
        <f>IF(OR(P2P!K97="Q1 2021",P2P!K97="Q2 2021"),"Yes","No")</f>
        <v>No</v>
      </c>
      <c r="N97" s="178" t="str">
        <f t="shared" si="28"/>
        <v>No</v>
      </c>
      <c r="O97" t="str">
        <f>IF(OR(P2P!K97="Q3 2021",P2P!K97="Q4 2021"),"Yes","No")</f>
        <v>No</v>
      </c>
      <c r="P97" s="178" t="str">
        <f t="shared" si="29"/>
        <v>No</v>
      </c>
      <c r="Q97" t="str">
        <f>IF(OR(P2P!K97="Q1 2022",P2P!K97="Q2 2022"),"Yes","No")</f>
        <v>No</v>
      </c>
      <c r="R97" s="178" t="str">
        <f t="shared" si="30"/>
        <v>No</v>
      </c>
      <c r="S97" t="str">
        <f>IF(OR(P2P!K97="Q3 2022",P2P!K97="Q4 2022"),"Yes","No")</f>
        <v>No</v>
      </c>
      <c r="T97" s="178" t="str">
        <f t="shared" si="31"/>
        <v>No</v>
      </c>
      <c r="U97" t="str">
        <f>IF(OR(P2P!K97="Q1 2023",P2P!K97="Q2 2023"),"Yes","No")</f>
        <v>No</v>
      </c>
      <c r="V97" s="178" t="str">
        <f t="shared" si="32"/>
        <v>No</v>
      </c>
      <c r="W97" t="str">
        <f>IF(OR(P2P!K97="Q3 2023",P2P!K97="Q4 2023"),"Yes","No")</f>
        <v>No</v>
      </c>
      <c r="X97" s="178" t="str">
        <f t="shared" si="33"/>
        <v>No</v>
      </c>
      <c r="Y97" t="str">
        <f>IF(OR(P2P!K97="Q1 2024",P2P!K97="Q2 2024"),"Yes","No")</f>
        <v>No</v>
      </c>
      <c r="Z97" s="178" t="str">
        <f t="shared" si="34"/>
        <v>No</v>
      </c>
      <c r="AA97" t="str">
        <f>IF(OR(P2P!K97="Q3 2024",P2P!K97="Q4 2024"),"Yes","No")</f>
        <v>No</v>
      </c>
      <c r="AB97" s="178" t="str">
        <f t="shared" si="35"/>
        <v>No</v>
      </c>
      <c r="AC97" t="str">
        <f>IF(OR(P2P!K97="Q1 2025",P2P!K97="Q2 2025"),"Yes","No")</f>
        <v>No</v>
      </c>
      <c r="AD97" s="178" t="str">
        <f t="shared" si="36"/>
        <v>No</v>
      </c>
      <c r="AE97" t="str">
        <f>IF(OR(P2P!K97="Q3 2025",P2P!K97="Q4 2025"),"Yes","No")</f>
        <v>No</v>
      </c>
      <c r="AF97" s="178" t="str">
        <f t="shared" si="37"/>
        <v>No</v>
      </c>
      <c r="AG97" t="str">
        <f>IF(OR(P2P!K97="Q1 2026",P2P!K97="Q2 2026"),"Yes","No")</f>
        <v>No</v>
      </c>
      <c r="AH97" s="178" t="str">
        <f t="shared" si="38"/>
        <v>No</v>
      </c>
      <c r="AI97" t="str">
        <f>IF(OR(P2P!K97="Q3 2026",P2P!K97="Q4 2026"),"Yes","No")</f>
        <v>No</v>
      </c>
      <c r="AJ97" s="178" t="str">
        <f t="shared" si="39"/>
        <v>No</v>
      </c>
      <c r="AK97" t="str">
        <f>IF(OR(P2P!K97="Q1 2027",P2P!K97="Q2 2027"),"Yes","No")</f>
        <v>No</v>
      </c>
      <c r="AL97" s="178" t="str">
        <f t="shared" si="40"/>
        <v>No</v>
      </c>
      <c r="AM97" t="str">
        <f>IF(OR(P2P!K97="Q3 2027",P2P!K97="Q4 2027"),"Yes","No")</f>
        <v>No</v>
      </c>
      <c r="AN97" s="178" t="str">
        <f t="shared" si="41"/>
        <v>No</v>
      </c>
      <c r="AO97" t="str">
        <f>IF(OR(P2P!K97="Q1 2028",P2P!K97="Q2 2028"),"Yes","No")</f>
        <v>No</v>
      </c>
      <c r="AP97" s="178" t="str">
        <f t="shared" si="42"/>
        <v>No</v>
      </c>
      <c r="AQ97" t="str">
        <f>IF(OR(P2P!K97="Q3 2028",P2P!K97="Q4 2028"),"Yes","No")</f>
        <v>No</v>
      </c>
      <c r="AR97" s="178" t="str">
        <f t="shared" si="43"/>
        <v>No</v>
      </c>
      <c r="AS97" t="str">
        <f>IF(OR(P2P!K97="Q1 2029",P2P!K97="Q2 2029"),"Yes","No")</f>
        <v>No</v>
      </c>
      <c r="AT97" s="178" t="str">
        <f t="shared" si="44"/>
        <v>No</v>
      </c>
      <c r="AU97" t="str">
        <f>IF(OR(P2P!K97="Q3 2029",P2P!K97="Q4 2029"),"Yes","No")</f>
        <v>No</v>
      </c>
      <c r="AV97" s="178" t="str">
        <f t="shared" si="45"/>
        <v>No</v>
      </c>
      <c r="AW97" t="str">
        <f>IF(OR(P2P!K97="Q1 2030",P2P!K97="Q2 2030"),"Yes","No")</f>
        <v>No</v>
      </c>
      <c r="AX97" s="178" t="str">
        <f t="shared" si="46"/>
        <v>No</v>
      </c>
      <c r="AY97" t="str">
        <f>IF(OR(P2P!K97="Q3 2030",P2P!K97="Q4 2030"),"Yes","No")</f>
        <v>No</v>
      </c>
      <c r="AZ97" s="178" t="str">
        <f t="shared" si="47"/>
        <v>No</v>
      </c>
      <c r="BA97" t="str">
        <f>IF(P2P!K97="","No","Yes")</f>
        <v>No</v>
      </c>
      <c r="BB97" s="178" t="str">
        <f t="shared" si="48"/>
        <v>No</v>
      </c>
      <c r="BC97" s="178" t="str">
        <f t="shared" si="49"/>
        <v>No</v>
      </c>
      <c r="BD97" s="174"/>
    </row>
    <row r="98" spans="1:56" s="175" customFormat="1" ht="34.9" x14ac:dyDescent="0.45">
      <c r="A98" s="177">
        <v>94</v>
      </c>
      <c r="B98" s="11" t="s">
        <v>1647</v>
      </c>
      <c r="C98" t="str">
        <f>IF(P2P!E98="Yes","Yes","No")</f>
        <v>No</v>
      </c>
      <c r="D98" t="str">
        <f>IF(AND(C98="No",P2P!F98="Yes"),"Yes","No")</f>
        <v>No</v>
      </c>
      <c r="E98" t="str">
        <f>IF(AND(C98="No",P2P!F98="N/A"),"N/A","No")</f>
        <v>No</v>
      </c>
      <c r="F98">
        <f>IF(OR(P2P!F98="Yes",P2P!F98="N/A"),0,1)</f>
        <v>1</v>
      </c>
      <c r="G98" t="str">
        <f>IF(OR(P2P!K98="Q3 2019",P2P!K98="Q4 2019"),"Yes","No")</f>
        <v>No</v>
      </c>
      <c r="H98" s="178" t="str">
        <f t="shared" si="25"/>
        <v>No</v>
      </c>
      <c r="I98" t="str">
        <f>IF(OR(P2P!K98="Q1 2020",P2P!K98="Q2 2020"),"Yes","No")</f>
        <v>No</v>
      </c>
      <c r="J98" s="178" t="str">
        <f t="shared" si="26"/>
        <v>No</v>
      </c>
      <c r="K98" t="str">
        <f>IF(OR(P2P!K98="Q3 2020",P2P!K98="Q4 2020"),"Yes","No")</f>
        <v>No</v>
      </c>
      <c r="L98" s="178" t="str">
        <f t="shared" si="27"/>
        <v>No</v>
      </c>
      <c r="M98" t="str">
        <f>IF(OR(P2P!K98="Q1 2021",P2P!K98="Q2 2021"),"Yes","No")</f>
        <v>No</v>
      </c>
      <c r="N98" s="178" t="str">
        <f t="shared" si="28"/>
        <v>No</v>
      </c>
      <c r="O98" t="str">
        <f>IF(OR(P2P!K98="Q3 2021",P2P!K98="Q4 2021"),"Yes","No")</f>
        <v>No</v>
      </c>
      <c r="P98" s="178" t="str">
        <f t="shared" si="29"/>
        <v>No</v>
      </c>
      <c r="Q98" t="str">
        <f>IF(OR(P2P!K98="Q1 2022",P2P!K98="Q2 2022"),"Yes","No")</f>
        <v>No</v>
      </c>
      <c r="R98" s="178" t="str">
        <f t="shared" si="30"/>
        <v>No</v>
      </c>
      <c r="S98" t="str">
        <f>IF(OR(P2P!K98="Q3 2022",P2P!K98="Q4 2022"),"Yes","No")</f>
        <v>No</v>
      </c>
      <c r="T98" s="178" t="str">
        <f t="shared" si="31"/>
        <v>No</v>
      </c>
      <c r="U98" t="str">
        <f>IF(OR(P2P!K98="Q1 2023",P2P!K98="Q2 2023"),"Yes","No")</f>
        <v>No</v>
      </c>
      <c r="V98" s="178" t="str">
        <f t="shared" si="32"/>
        <v>No</v>
      </c>
      <c r="W98" t="str">
        <f>IF(OR(P2P!K98="Q3 2023",P2P!K98="Q4 2023"),"Yes","No")</f>
        <v>No</v>
      </c>
      <c r="X98" s="178" t="str">
        <f t="shared" si="33"/>
        <v>No</v>
      </c>
      <c r="Y98" t="str">
        <f>IF(OR(P2P!K98="Q1 2024",P2P!K98="Q2 2024"),"Yes","No")</f>
        <v>No</v>
      </c>
      <c r="Z98" s="178" t="str">
        <f t="shared" si="34"/>
        <v>No</v>
      </c>
      <c r="AA98" t="str">
        <f>IF(OR(P2P!K98="Q3 2024",P2P!K98="Q4 2024"),"Yes","No")</f>
        <v>No</v>
      </c>
      <c r="AB98" s="178" t="str">
        <f t="shared" si="35"/>
        <v>No</v>
      </c>
      <c r="AC98" t="str">
        <f>IF(OR(P2P!K98="Q1 2025",P2P!K98="Q2 2025"),"Yes","No")</f>
        <v>No</v>
      </c>
      <c r="AD98" s="178" t="str">
        <f t="shared" si="36"/>
        <v>No</v>
      </c>
      <c r="AE98" t="str">
        <f>IF(OR(P2P!K98="Q3 2025",P2P!K98="Q4 2025"),"Yes","No")</f>
        <v>No</v>
      </c>
      <c r="AF98" s="178" t="str">
        <f t="shared" si="37"/>
        <v>No</v>
      </c>
      <c r="AG98" t="str">
        <f>IF(OR(P2P!K98="Q1 2026",P2P!K98="Q2 2026"),"Yes","No")</f>
        <v>No</v>
      </c>
      <c r="AH98" s="178" t="str">
        <f t="shared" si="38"/>
        <v>No</v>
      </c>
      <c r="AI98" t="str">
        <f>IF(OR(P2P!K98="Q3 2026",P2P!K98="Q4 2026"),"Yes","No")</f>
        <v>No</v>
      </c>
      <c r="AJ98" s="178" t="str">
        <f t="shared" si="39"/>
        <v>No</v>
      </c>
      <c r="AK98" t="str">
        <f>IF(OR(P2P!K98="Q1 2027",P2P!K98="Q2 2027"),"Yes","No")</f>
        <v>No</v>
      </c>
      <c r="AL98" s="178" t="str">
        <f t="shared" si="40"/>
        <v>No</v>
      </c>
      <c r="AM98" t="str">
        <f>IF(OR(P2P!K98="Q3 2027",P2P!K98="Q4 2027"),"Yes","No")</f>
        <v>No</v>
      </c>
      <c r="AN98" s="178" t="str">
        <f t="shared" si="41"/>
        <v>No</v>
      </c>
      <c r="AO98" t="str">
        <f>IF(OR(P2P!K98="Q1 2028",P2P!K98="Q2 2028"),"Yes","No")</f>
        <v>No</v>
      </c>
      <c r="AP98" s="178" t="str">
        <f t="shared" si="42"/>
        <v>No</v>
      </c>
      <c r="AQ98" t="str">
        <f>IF(OR(P2P!K98="Q3 2028",P2P!K98="Q4 2028"),"Yes","No")</f>
        <v>No</v>
      </c>
      <c r="AR98" s="178" t="str">
        <f t="shared" si="43"/>
        <v>No</v>
      </c>
      <c r="AS98" t="str">
        <f>IF(OR(P2P!K98="Q1 2029",P2P!K98="Q2 2029"),"Yes","No")</f>
        <v>No</v>
      </c>
      <c r="AT98" s="178" t="str">
        <f t="shared" si="44"/>
        <v>No</v>
      </c>
      <c r="AU98" t="str">
        <f>IF(OR(P2P!K98="Q3 2029",P2P!K98="Q4 2029"),"Yes","No")</f>
        <v>No</v>
      </c>
      <c r="AV98" s="178" t="str">
        <f t="shared" si="45"/>
        <v>No</v>
      </c>
      <c r="AW98" t="str">
        <f>IF(OR(P2P!K98="Q1 2030",P2P!K98="Q2 2030"),"Yes","No")</f>
        <v>No</v>
      </c>
      <c r="AX98" s="178" t="str">
        <f t="shared" si="46"/>
        <v>No</v>
      </c>
      <c r="AY98" t="str">
        <f>IF(OR(P2P!K98="Q3 2030",P2P!K98="Q4 2030"),"Yes","No")</f>
        <v>No</v>
      </c>
      <c r="AZ98" s="178" t="str">
        <f t="shared" si="47"/>
        <v>No</v>
      </c>
      <c r="BA98" t="str">
        <f>IF(P2P!K98="","No","Yes")</f>
        <v>No</v>
      </c>
      <c r="BB98" s="178" t="str">
        <f t="shared" si="48"/>
        <v>No</v>
      </c>
      <c r="BC98" s="178" t="str">
        <f t="shared" si="49"/>
        <v>Yes</v>
      </c>
      <c r="BD98" s="174"/>
    </row>
    <row r="99" spans="1:56" s="175" customFormat="1" ht="23.25" x14ac:dyDescent="0.45">
      <c r="A99" s="177">
        <v>95</v>
      </c>
      <c r="B99" s="19" t="s">
        <v>1648</v>
      </c>
      <c r="C99" t="str">
        <f>IF(P2P!E99="Yes","Yes","No")</f>
        <v>Yes</v>
      </c>
      <c r="D99" t="str">
        <f>IF(AND(C99="No",P2P!F99="Yes"),"Yes","No")</f>
        <v>No</v>
      </c>
      <c r="E99" t="str">
        <f>IF(AND(C99="No",P2P!F99="N/A"),"N/A","No")</f>
        <v>No</v>
      </c>
      <c r="F99">
        <f>IF(OR(P2P!F99="Yes",P2P!F99="N/A"),0,1)</f>
        <v>1</v>
      </c>
      <c r="G99" t="str">
        <f>IF(OR(P2P!K99="Q3 2019",P2P!K99="Q4 2019"),"Yes","No")</f>
        <v>No</v>
      </c>
      <c r="H99" s="178" t="str">
        <f t="shared" si="25"/>
        <v>No</v>
      </c>
      <c r="I99" t="str">
        <f>IF(OR(P2P!K99="Q1 2020",P2P!K99="Q2 2020"),"Yes","No")</f>
        <v>No</v>
      </c>
      <c r="J99" s="178" t="str">
        <f t="shared" si="26"/>
        <v>No</v>
      </c>
      <c r="K99" t="str">
        <f>IF(OR(P2P!K99="Q3 2020",P2P!K99="Q4 2020"),"Yes","No")</f>
        <v>No</v>
      </c>
      <c r="L99" s="178" t="str">
        <f t="shared" si="27"/>
        <v>No</v>
      </c>
      <c r="M99" t="str">
        <f>IF(OR(P2P!K99="Q1 2021",P2P!K99="Q2 2021"),"Yes","No")</f>
        <v>No</v>
      </c>
      <c r="N99" s="178" t="str">
        <f t="shared" si="28"/>
        <v>No</v>
      </c>
      <c r="O99" t="str">
        <f>IF(OR(P2P!K99="Q3 2021",P2P!K99="Q4 2021"),"Yes","No")</f>
        <v>No</v>
      </c>
      <c r="P99" s="178" t="str">
        <f t="shared" si="29"/>
        <v>No</v>
      </c>
      <c r="Q99" t="str">
        <f>IF(OR(P2P!K99="Q1 2022",P2P!K99="Q2 2022"),"Yes","No")</f>
        <v>No</v>
      </c>
      <c r="R99" s="178" t="str">
        <f t="shared" si="30"/>
        <v>No</v>
      </c>
      <c r="S99" t="str">
        <f>IF(OR(P2P!K99="Q3 2022",P2P!K99="Q4 2022"),"Yes","No")</f>
        <v>No</v>
      </c>
      <c r="T99" s="178" t="str">
        <f t="shared" si="31"/>
        <v>No</v>
      </c>
      <c r="U99" t="str">
        <f>IF(OR(P2P!K99="Q1 2023",P2P!K99="Q2 2023"),"Yes","No")</f>
        <v>No</v>
      </c>
      <c r="V99" s="178" t="str">
        <f t="shared" si="32"/>
        <v>No</v>
      </c>
      <c r="W99" t="str">
        <f>IF(OR(P2P!K99="Q3 2023",P2P!K99="Q4 2023"),"Yes","No")</f>
        <v>No</v>
      </c>
      <c r="X99" s="178" t="str">
        <f t="shared" si="33"/>
        <v>No</v>
      </c>
      <c r="Y99" t="str">
        <f>IF(OR(P2P!K99="Q1 2024",P2P!K99="Q2 2024"),"Yes","No")</f>
        <v>No</v>
      </c>
      <c r="Z99" s="178" t="str">
        <f t="shared" si="34"/>
        <v>No</v>
      </c>
      <c r="AA99" t="str">
        <f>IF(OR(P2P!K99="Q3 2024",P2P!K99="Q4 2024"),"Yes","No")</f>
        <v>No</v>
      </c>
      <c r="AB99" s="178" t="str">
        <f t="shared" si="35"/>
        <v>No</v>
      </c>
      <c r="AC99" t="str">
        <f>IF(OR(P2P!K99="Q1 2025",P2P!K99="Q2 2025"),"Yes","No")</f>
        <v>No</v>
      </c>
      <c r="AD99" s="178" t="str">
        <f t="shared" si="36"/>
        <v>No</v>
      </c>
      <c r="AE99" t="str">
        <f>IF(OR(P2P!K99="Q3 2025",P2P!K99="Q4 2025"),"Yes","No")</f>
        <v>No</v>
      </c>
      <c r="AF99" s="178" t="str">
        <f t="shared" si="37"/>
        <v>No</v>
      </c>
      <c r="AG99" t="str">
        <f>IF(OR(P2P!K99="Q1 2026",P2P!K99="Q2 2026"),"Yes","No")</f>
        <v>No</v>
      </c>
      <c r="AH99" s="178" t="str">
        <f t="shared" si="38"/>
        <v>No</v>
      </c>
      <c r="AI99" t="str">
        <f>IF(OR(P2P!K99="Q3 2026",P2P!K99="Q4 2026"),"Yes","No")</f>
        <v>No</v>
      </c>
      <c r="AJ99" s="178" t="str">
        <f t="shared" si="39"/>
        <v>No</v>
      </c>
      <c r="AK99" t="str">
        <f>IF(OR(P2P!K99="Q1 2027",P2P!K99="Q2 2027"),"Yes","No")</f>
        <v>No</v>
      </c>
      <c r="AL99" s="178" t="str">
        <f t="shared" si="40"/>
        <v>No</v>
      </c>
      <c r="AM99" t="str">
        <f>IF(OR(P2P!K99="Q3 2027",P2P!K99="Q4 2027"),"Yes","No")</f>
        <v>No</v>
      </c>
      <c r="AN99" s="178" t="str">
        <f t="shared" si="41"/>
        <v>No</v>
      </c>
      <c r="AO99" t="str">
        <f>IF(OR(P2P!K99="Q1 2028",P2P!K99="Q2 2028"),"Yes","No")</f>
        <v>No</v>
      </c>
      <c r="AP99" s="178" t="str">
        <f t="shared" si="42"/>
        <v>No</v>
      </c>
      <c r="AQ99" t="str">
        <f>IF(OR(P2P!K99="Q3 2028",P2P!K99="Q4 2028"),"Yes","No")</f>
        <v>No</v>
      </c>
      <c r="AR99" s="178" t="str">
        <f t="shared" si="43"/>
        <v>No</v>
      </c>
      <c r="AS99" t="str">
        <f>IF(OR(P2P!K99="Q1 2029",P2P!K99="Q2 2029"),"Yes","No")</f>
        <v>No</v>
      </c>
      <c r="AT99" s="178" t="str">
        <f t="shared" si="44"/>
        <v>No</v>
      </c>
      <c r="AU99" t="str">
        <f>IF(OR(P2P!K99="Q3 2029",P2P!K99="Q4 2029"),"Yes","No")</f>
        <v>No</v>
      </c>
      <c r="AV99" s="178" t="str">
        <f t="shared" si="45"/>
        <v>No</v>
      </c>
      <c r="AW99" t="str">
        <f>IF(OR(P2P!K99="Q1 2030",P2P!K99="Q2 2030"),"Yes","No")</f>
        <v>No</v>
      </c>
      <c r="AX99" s="178" t="str">
        <f t="shared" si="46"/>
        <v>No</v>
      </c>
      <c r="AY99" t="str">
        <f>IF(OR(P2P!K99="Q3 2030",P2P!K99="Q4 2030"),"Yes","No")</f>
        <v>No</v>
      </c>
      <c r="AZ99" s="178" t="str">
        <f t="shared" si="47"/>
        <v>No</v>
      </c>
      <c r="BA99" t="str">
        <f>IF(P2P!K99="","No","Yes")</f>
        <v>No</v>
      </c>
      <c r="BB99" s="178" t="str">
        <f t="shared" si="48"/>
        <v>No</v>
      </c>
      <c r="BC99" s="178" t="str">
        <f t="shared" si="49"/>
        <v>No</v>
      </c>
      <c r="BD99" s="174"/>
    </row>
    <row r="100" spans="1:56" s="175" customFormat="1" ht="23.25" x14ac:dyDescent="0.45">
      <c r="A100" s="177">
        <v>96</v>
      </c>
      <c r="B100" s="19" t="s">
        <v>1649</v>
      </c>
      <c r="C100" t="str">
        <f>IF(P2P!E100="Yes","Yes","No")</f>
        <v>Yes</v>
      </c>
      <c r="D100" t="str">
        <f>IF(AND(C100="No",P2P!F100="Yes"),"Yes","No")</f>
        <v>No</v>
      </c>
      <c r="E100" t="str">
        <f>IF(AND(C100="No",P2P!F100="N/A"),"N/A","No")</f>
        <v>No</v>
      </c>
      <c r="F100">
        <f>IF(OR(P2P!F100="Yes",P2P!F100="N/A"),0,1)</f>
        <v>1</v>
      </c>
      <c r="G100" t="str">
        <f>IF(OR(P2P!K100="Q3 2019",P2P!K100="Q4 2019"),"Yes","No")</f>
        <v>No</v>
      </c>
      <c r="H100" s="178" t="str">
        <f t="shared" si="25"/>
        <v>No</v>
      </c>
      <c r="I100" t="str">
        <f>IF(OR(P2P!K100="Q1 2020",P2P!K100="Q2 2020"),"Yes","No")</f>
        <v>No</v>
      </c>
      <c r="J100" s="178" t="str">
        <f t="shared" si="26"/>
        <v>No</v>
      </c>
      <c r="K100" t="str">
        <f>IF(OR(P2P!K100="Q3 2020",P2P!K100="Q4 2020"),"Yes","No")</f>
        <v>No</v>
      </c>
      <c r="L100" s="178" t="str">
        <f t="shared" si="27"/>
        <v>No</v>
      </c>
      <c r="M100" t="str">
        <f>IF(OR(P2P!K100="Q1 2021",P2P!K100="Q2 2021"),"Yes","No")</f>
        <v>No</v>
      </c>
      <c r="N100" s="178" t="str">
        <f t="shared" si="28"/>
        <v>No</v>
      </c>
      <c r="O100" t="str">
        <f>IF(OR(P2P!K100="Q3 2021",P2P!K100="Q4 2021"),"Yes","No")</f>
        <v>No</v>
      </c>
      <c r="P100" s="178" t="str">
        <f t="shared" si="29"/>
        <v>No</v>
      </c>
      <c r="Q100" t="str">
        <f>IF(OR(P2P!K100="Q1 2022",P2P!K100="Q2 2022"),"Yes","No")</f>
        <v>No</v>
      </c>
      <c r="R100" s="178" t="str">
        <f t="shared" si="30"/>
        <v>No</v>
      </c>
      <c r="S100" t="str">
        <f>IF(OR(P2P!K100="Q3 2022",P2P!K100="Q4 2022"),"Yes","No")</f>
        <v>No</v>
      </c>
      <c r="T100" s="178" t="str">
        <f t="shared" si="31"/>
        <v>No</v>
      </c>
      <c r="U100" t="str">
        <f>IF(OR(P2P!K100="Q1 2023",P2P!K100="Q2 2023"),"Yes","No")</f>
        <v>No</v>
      </c>
      <c r="V100" s="178" t="str">
        <f t="shared" si="32"/>
        <v>No</v>
      </c>
      <c r="W100" t="str">
        <f>IF(OR(P2P!K100="Q3 2023",P2P!K100="Q4 2023"),"Yes","No")</f>
        <v>No</v>
      </c>
      <c r="X100" s="178" t="str">
        <f t="shared" si="33"/>
        <v>No</v>
      </c>
      <c r="Y100" t="str">
        <f>IF(OR(P2P!K100="Q1 2024",P2P!K100="Q2 2024"),"Yes","No")</f>
        <v>No</v>
      </c>
      <c r="Z100" s="178" t="str">
        <f t="shared" si="34"/>
        <v>No</v>
      </c>
      <c r="AA100" t="str">
        <f>IF(OR(P2P!K100="Q3 2024",P2P!K100="Q4 2024"),"Yes","No")</f>
        <v>No</v>
      </c>
      <c r="AB100" s="178" t="str">
        <f t="shared" si="35"/>
        <v>No</v>
      </c>
      <c r="AC100" t="str">
        <f>IF(OR(P2P!K100="Q1 2025",P2P!K100="Q2 2025"),"Yes","No")</f>
        <v>No</v>
      </c>
      <c r="AD100" s="178" t="str">
        <f t="shared" si="36"/>
        <v>No</v>
      </c>
      <c r="AE100" t="str">
        <f>IF(OR(P2P!K100="Q3 2025",P2P!K100="Q4 2025"),"Yes","No")</f>
        <v>No</v>
      </c>
      <c r="AF100" s="178" t="str">
        <f t="shared" si="37"/>
        <v>No</v>
      </c>
      <c r="AG100" t="str">
        <f>IF(OR(P2P!K100="Q1 2026",P2P!K100="Q2 2026"),"Yes","No")</f>
        <v>No</v>
      </c>
      <c r="AH100" s="178" t="str">
        <f t="shared" si="38"/>
        <v>No</v>
      </c>
      <c r="AI100" t="str">
        <f>IF(OR(P2P!K100="Q3 2026",P2P!K100="Q4 2026"),"Yes","No")</f>
        <v>No</v>
      </c>
      <c r="AJ100" s="178" t="str">
        <f t="shared" si="39"/>
        <v>No</v>
      </c>
      <c r="AK100" t="str">
        <f>IF(OR(P2P!K100="Q1 2027",P2P!K100="Q2 2027"),"Yes","No")</f>
        <v>No</v>
      </c>
      <c r="AL100" s="178" t="str">
        <f t="shared" si="40"/>
        <v>No</v>
      </c>
      <c r="AM100" t="str">
        <f>IF(OR(P2P!K100="Q3 2027",P2P!K100="Q4 2027"),"Yes","No")</f>
        <v>No</v>
      </c>
      <c r="AN100" s="178" t="str">
        <f t="shared" si="41"/>
        <v>No</v>
      </c>
      <c r="AO100" t="str">
        <f>IF(OR(P2P!K100="Q1 2028",P2P!K100="Q2 2028"),"Yes","No")</f>
        <v>No</v>
      </c>
      <c r="AP100" s="178" t="str">
        <f t="shared" si="42"/>
        <v>No</v>
      </c>
      <c r="AQ100" t="str">
        <f>IF(OR(P2P!K100="Q3 2028",P2P!K100="Q4 2028"),"Yes","No")</f>
        <v>No</v>
      </c>
      <c r="AR100" s="178" t="str">
        <f t="shared" si="43"/>
        <v>No</v>
      </c>
      <c r="AS100" t="str">
        <f>IF(OR(P2P!K100="Q1 2029",P2P!K100="Q2 2029"),"Yes","No")</f>
        <v>No</v>
      </c>
      <c r="AT100" s="178" t="str">
        <f t="shared" si="44"/>
        <v>No</v>
      </c>
      <c r="AU100" t="str">
        <f>IF(OR(P2P!K100="Q3 2029",P2P!K100="Q4 2029"),"Yes","No")</f>
        <v>No</v>
      </c>
      <c r="AV100" s="178" t="str">
        <f t="shared" si="45"/>
        <v>No</v>
      </c>
      <c r="AW100" t="str">
        <f>IF(OR(P2P!K100="Q1 2030",P2P!K100="Q2 2030"),"Yes","No")</f>
        <v>No</v>
      </c>
      <c r="AX100" s="178" t="str">
        <f t="shared" si="46"/>
        <v>No</v>
      </c>
      <c r="AY100" t="str">
        <f>IF(OR(P2P!K100="Q3 2030",P2P!K100="Q4 2030"),"Yes","No")</f>
        <v>No</v>
      </c>
      <c r="AZ100" s="178" t="str">
        <f t="shared" si="47"/>
        <v>No</v>
      </c>
      <c r="BA100" t="str">
        <f>IF(P2P!K100="","No","Yes")</f>
        <v>No</v>
      </c>
      <c r="BB100" s="178" t="str">
        <f t="shared" si="48"/>
        <v>No</v>
      </c>
      <c r="BC100" s="178" t="str">
        <f t="shared" si="49"/>
        <v>No</v>
      </c>
      <c r="BD100" s="174"/>
    </row>
    <row r="101" spans="1:56" s="175" customFormat="1" ht="34.9" x14ac:dyDescent="0.45">
      <c r="A101" s="177">
        <v>97</v>
      </c>
      <c r="B101" s="19" t="s">
        <v>1650</v>
      </c>
      <c r="C101" t="str">
        <f>IF(P2P!E101="Yes","Yes","No")</f>
        <v>Yes</v>
      </c>
      <c r="D101" t="str">
        <f>IF(AND(C101="No",P2P!F101="Yes"),"Yes","No")</f>
        <v>No</v>
      </c>
      <c r="E101" t="str">
        <f>IF(AND(C101="No",P2P!F101="N/A"),"N/A","No")</f>
        <v>No</v>
      </c>
      <c r="F101">
        <f>IF(OR(P2P!F101="Yes",P2P!F101="N/A"),0,1)</f>
        <v>1</v>
      </c>
      <c r="G101" t="str">
        <f>IF(OR(P2P!K101="Q3 2019",P2P!K101="Q4 2019"),"Yes","No")</f>
        <v>No</v>
      </c>
      <c r="H101" s="178" t="str">
        <f t="shared" si="25"/>
        <v>No</v>
      </c>
      <c r="I101" t="str">
        <f>IF(OR(P2P!K101="Q1 2020",P2P!K101="Q2 2020"),"Yes","No")</f>
        <v>No</v>
      </c>
      <c r="J101" s="178" t="str">
        <f t="shared" si="26"/>
        <v>No</v>
      </c>
      <c r="K101" t="str">
        <f>IF(OR(P2P!K101="Q3 2020",P2P!K101="Q4 2020"),"Yes","No")</f>
        <v>No</v>
      </c>
      <c r="L101" s="178" t="str">
        <f t="shared" si="27"/>
        <v>No</v>
      </c>
      <c r="M101" t="str">
        <f>IF(OR(P2P!K101="Q1 2021",P2P!K101="Q2 2021"),"Yes","No")</f>
        <v>No</v>
      </c>
      <c r="N101" s="178" t="str">
        <f t="shared" si="28"/>
        <v>No</v>
      </c>
      <c r="O101" t="str">
        <f>IF(OR(P2P!K101="Q3 2021",P2P!K101="Q4 2021"),"Yes","No")</f>
        <v>No</v>
      </c>
      <c r="P101" s="178" t="str">
        <f t="shared" si="29"/>
        <v>No</v>
      </c>
      <c r="Q101" t="str">
        <f>IF(OR(P2P!K101="Q1 2022",P2P!K101="Q2 2022"),"Yes","No")</f>
        <v>No</v>
      </c>
      <c r="R101" s="178" t="str">
        <f t="shared" si="30"/>
        <v>No</v>
      </c>
      <c r="S101" t="str">
        <f>IF(OR(P2P!K101="Q3 2022",P2P!K101="Q4 2022"),"Yes","No")</f>
        <v>No</v>
      </c>
      <c r="T101" s="178" t="str">
        <f t="shared" si="31"/>
        <v>No</v>
      </c>
      <c r="U101" t="str">
        <f>IF(OR(P2P!K101="Q1 2023",P2P!K101="Q2 2023"),"Yes","No")</f>
        <v>No</v>
      </c>
      <c r="V101" s="178" t="str">
        <f t="shared" si="32"/>
        <v>No</v>
      </c>
      <c r="W101" t="str">
        <f>IF(OR(P2P!K101="Q3 2023",P2P!K101="Q4 2023"),"Yes","No")</f>
        <v>No</v>
      </c>
      <c r="X101" s="178" t="str">
        <f t="shared" si="33"/>
        <v>No</v>
      </c>
      <c r="Y101" t="str">
        <f>IF(OR(P2P!K101="Q1 2024",P2P!K101="Q2 2024"),"Yes","No")</f>
        <v>No</v>
      </c>
      <c r="Z101" s="178" t="str">
        <f t="shared" si="34"/>
        <v>No</v>
      </c>
      <c r="AA101" t="str">
        <f>IF(OR(P2P!K101="Q3 2024",P2P!K101="Q4 2024"),"Yes","No")</f>
        <v>No</v>
      </c>
      <c r="AB101" s="178" t="str">
        <f t="shared" si="35"/>
        <v>No</v>
      </c>
      <c r="AC101" t="str">
        <f>IF(OR(P2P!K101="Q1 2025",P2P!K101="Q2 2025"),"Yes","No")</f>
        <v>No</v>
      </c>
      <c r="AD101" s="178" t="str">
        <f t="shared" si="36"/>
        <v>No</v>
      </c>
      <c r="AE101" t="str">
        <f>IF(OR(P2P!K101="Q3 2025",P2P!K101="Q4 2025"),"Yes","No")</f>
        <v>No</v>
      </c>
      <c r="AF101" s="178" t="str">
        <f t="shared" si="37"/>
        <v>No</v>
      </c>
      <c r="AG101" t="str">
        <f>IF(OR(P2P!K101="Q1 2026",P2P!K101="Q2 2026"),"Yes","No")</f>
        <v>No</v>
      </c>
      <c r="AH101" s="178" t="str">
        <f t="shared" si="38"/>
        <v>No</v>
      </c>
      <c r="AI101" t="str">
        <f>IF(OR(P2P!K101="Q3 2026",P2P!K101="Q4 2026"),"Yes","No")</f>
        <v>No</v>
      </c>
      <c r="AJ101" s="178" t="str">
        <f t="shared" si="39"/>
        <v>No</v>
      </c>
      <c r="AK101" t="str">
        <f>IF(OR(P2P!K101="Q1 2027",P2P!K101="Q2 2027"),"Yes","No")</f>
        <v>No</v>
      </c>
      <c r="AL101" s="178" t="str">
        <f t="shared" si="40"/>
        <v>No</v>
      </c>
      <c r="AM101" t="str">
        <f>IF(OR(P2P!K101="Q3 2027",P2P!K101="Q4 2027"),"Yes","No")</f>
        <v>No</v>
      </c>
      <c r="AN101" s="178" t="str">
        <f t="shared" si="41"/>
        <v>No</v>
      </c>
      <c r="AO101" t="str">
        <f>IF(OR(P2P!K101="Q1 2028",P2P!K101="Q2 2028"),"Yes","No")</f>
        <v>No</v>
      </c>
      <c r="AP101" s="178" t="str">
        <f t="shared" si="42"/>
        <v>No</v>
      </c>
      <c r="AQ101" t="str">
        <f>IF(OR(P2P!K101="Q3 2028",P2P!K101="Q4 2028"),"Yes","No")</f>
        <v>No</v>
      </c>
      <c r="AR101" s="178" t="str">
        <f t="shared" si="43"/>
        <v>No</v>
      </c>
      <c r="AS101" t="str">
        <f>IF(OR(P2P!K101="Q1 2029",P2P!K101="Q2 2029"),"Yes","No")</f>
        <v>No</v>
      </c>
      <c r="AT101" s="178" t="str">
        <f t="shared" si="44"/>
        <v>No</v>
      </c>
      <c r="AU101" t="str">
        <f>IF(OR(P2P!K101="Q3 2029",P2P!K101="Q4 2029"),"Yes","No")</f>
        <v>No</v>
      </c>
      <c r="AV101" s="178" t="str">
        <f t="shared" si="45"/>
        <v>No</v>
      </c>
      <c r="AW101" t="str">
        <f>IF(OR(P2P!K101="Q1 2030",P2P!K101="Q2 2030"),"Yes","No")</f>
        <v>No</v>
      </c>
      <c r="AX101" s="178" t="str">
        <f t="shared" si="46"/>
        <v>No</v>
      </c>
      <c r="AY101" t="str">
        <f>IF(OR(P2P!K101="Q3 2030",P2P!K101="Q4 2030"),"Yes","No")</f>
        <v>No</v>
      </c>
      <c r="AZ101" s="178" t="str">
        <f t="shared" si="47"/>
        <v>No</v>
      </c>
      <c r="BA101" t="str">
        <f>IF(P2P!K101="","No","Yes")</f>
        <v>No</v>
      </c>
      <c r="BB101" s="178" t="str">
        <f t="shared" si="48"/>
        <v>No</v>
      </c>
      <c r="BC101" s="178" t="str">
        <f t="shared" si="49"/>
        <v>No</v>
      </c>
      <c r="BD101" s="174"/>
    </row>
    <row r="102" spans="1:56" s="175" customFormat="1" ht="23.25" x14ac:dyDescent="0.45">
      <c r="A102" s="177">
        <v>98</v>
      </c>
      <c r="B102" s="19" t="s">
        <v>405</v>
      </c>
      <c r="C102" t="str">
        <f>IF(P2P!E102="Yes","Yes","No")</f>
        <v>Yes</v>
      </c>
      <c r="D102" t="str">
        <f>IF(AND(C102="No",P2P!F102="Yes"),"Yes","No")</f>
        <v>No</v>
      </c>
      <c r="E102" t="str">
        <f>IF(AND(C102="No",P2P!F102="N/A"),"N/A","No")</f>
        <v>No</v>
      </c>
      <c r="F102">
        <f>IF(OR(P2P!F102="Yes",P2P!F102="N/A"),0,1)</f>
        <v>1</v>
      </c>
      <c r="G102" t="str">
        <f>IF(OR(P2P!K102="Q3 2019",P2P!K102="Q4 2019"),"Yes","No")</f>
        <v>No</v>
      </c>
      <c r="H102" s="178" t="str">
        <f t="shared" si="25"/>
        <v>No</v>
      </c>
      <c r="I102" t="str">
        <f>IF(OR(P2P!K102="Q1 2020",P2P!K102="Q2 2020"),"Yes","No")</f>
        <v>No</v>
      </c>
      <c r="J102" s="178" t="str">
        <f t="shared" si="26"/>
        <v>No</v>
      </c>
      <c r="K102" t="str">
        <f>IF(OR(P2P!K102="Q3 2020",P2P!K102="Q4 2020"),"Yes","No")</f>
        <v>No</v>
      </c>
      <c r="L102" s="178" t="str">
        <f t="shared" si="27"/>
        <v>No</v>
      </c>
      <c r="M102" t="str">
        <f>IF(OR(P2P!K102="Q1 2021",P2P!K102="Q2 2021"),"Yes","No")</f>
        <v>No</v>
      </c>
      <c r="N102" s="178" t="str">
        <f t="shared" si="28"/>
        <v>No</v>
      </c>
      <c r="O102" t="str">
        <f>IF(OR(P2P!K102="Q3 2021",P2P!K102="Q4 2021"),"Yes","No")</f>
        <v>No</v>
      </c>
      <c r="P102" s="178" t="str">
        <f t="shared" si="29"/>
        <v>No</v>
      </c>
      <c r="Q102" t="str">
        <f>IF(OR(P2P!K102="Q1 2022",P2P!K102="Q2 2022"),"Yes","No")</f>
        <v>No</v>
      </c>
      <c r="R102" s="178" t="str">
        <f t="shared" si="30"/>
        <v>No</v>
      </c>
      <c r="S102" t="str">
        <f>IF(OR(P2P!K102="Q3 2022",P2P!K102="Q4 2022"),"Yes","No")</f>
        <v>No</v>
      </c>
      <c r="T102" s="178" t="str">
        <f t="shared" si="31"/>
        <v>No</v>
      </c>
      <c r="U102" t="str">
        <f>IF(OR(P2P!K102="Q1 2023",P2P!K102="Q2 2023"),"Yes","No")</f>
        <v>No</v>
      </c>
      <c r="V102" s="178" t="str">
        <f t="shared" si="32"/>
        <v>No</v>
      </c>
      <c r="W102" t="str">
        <f>IF(OR(P2P!K102="Q3 2023",P2P!K102="Q4 2023"),"Yes","No")</f>
        <v>No</v>
      </c>
      <c r="X102" s="178" t="str">
        <f t="shared" si="33"/>
        <v>No</v>
      </c>
      <c r="Y102" t="str">
        <f>IF(OR(P2P!K102="Q1 2024",P2P!K102="Q2 2024"),"Yes","No")</f>
        <v>No</v>
      </c>
      <c r="Z102" s="178" t="str">
        <f t="shared" si="34"/>
        <v>No</v>
      </c>
      <c r="AA102" t="str">
        <f>IF(OR(P2P!K102="Q3 2024",P2P!K102="Q4 2024"),"Yes","No")</f>
        <v>No</v>
      </c>
      <c r="AB102" s="178" t="str">
        <f t="shared" si="35"/>
        <v>No</v>
      </c>
      <c r="AC102" t="str">
        <f>IF(OR(P2P!K102="Q1 2025",P2P!K102="Q2 2025"),"Yes","No")</f>
        <v>No</v>
      </c>
      <c r="AD102" s="178" t="str">
        <f t="shared" si="36"/>
        <v>No</v>
      </c>
      <c r="AE102" t="str">
        <f>IF(OR(P2P!K102="Q3 2025",P2P!K102="Q4 2025"),"Yes","No")</f>
        <v>No</v>
      </c>
      <c r="AF102" s="178" t="str">
        <f t="shared" si="37"/>
        <v>No</v>
      </c>
      <c r="AG102" t="str">
        <f>IF(OR(P2P!K102="Q1 2026",P2P!K102="Q2 2026"),"Yes","No")</f>
        <v>No</v>
      </c>
      <c r="AH102" s="178" t="str">
        <f t="shared" si="38"/>
        <v>No</v>
      </c>
      <c r="AI102" t="str">
        <f>IF(OR(P2P!K102="Q3 2026",P2P!K102="Q4 2026"),"Yes","No")</f>
        <v>No</v>
      </c>
      <c r="AJ102" s="178" t="str">
        <f t="shared" si="39"/>
        <v>No</v>
      </c>
      <c r="AK102" t="str">
        <f>IF(OR(P2P!K102="Q1 2027",P2P!K102="Q2 2027"),"Yes","No")</f>
        <v>No</v>
      </c>
      <c r="AL102" s="178" t="str">
        <f t="shared" si="40"/>
        <v>No</v>
      </c>
      <c r="AM102" t="str">
        <f>IF(OR(P2P!K102="Q3 2027",P2P!K102="Q4 2027"),"Yes","No")</f>
        <v>No</v>
      </c>
      <c r="AN102" s="178" t="str">
        <f t="shared" si="41"/>
        <v>No</v>
      </c>
      <c r="AO102" t="str">
        <f>IF(OR(P2P!K102="Q1 2028",P2P!K102="Q2 2028"),"Yes","No")</f>
        <v>No</v>
      </c>
      <c r="AP102" s="178" t="str">
        <f t="shared" si="42"/>
        <v>No</v>
      </c>
      <c r="AQ102" t="str">
        <f>IF(OR(P2P!K102="Q3 2028",P2P!K102="Q4 2028"),"Yes","No")</f>
        <v>No</v>
      </c>
      <c r="AR102" s="178" t="str">
        <f t="shared" si="43"/>
        <v>No</v>
      </c>
      <c r="AS102" t="str">
        <f>IF(OR(P2P!K102="Q1 2029",P2P!K102="Q2 2029"),"Yes","No")</f>
        <v>No</v>
      </c>
      <c r="AT102" s="178" t="str">
        <f t="shared" si="44"/>
        <v>No</v>
      </c>
      <c r="AU102" t="str">
        <f>IF(OR(P2P!K102="Q3 2029",P2P!K102="Q4 2029"),"Yes","No")</f>
        <v>No</v>
      </c>
      <c r="AV102" s="178" t="str">
        <f t="shared" si="45"/>
        <v>No</v>
      </c>
      <c r="AW102" t="str">
        <f>IF(OR(P2P!K102="Q1 2030",P2P!K102="Q2 2030"),"Yes","No")</f>
        <v>No</v>
      </c>
      <c r="AX102" s="178" t="str">
        <f t="shared" si="46"/>
        <v>No</v>
      </c>
      <c r="AY102" t="str">
        <f>IF(OR(P2P!K102="Q3 2030",P2P!K102="Q4 2030"),"Yes","No")</f>
        <v>No</v>
      </c>
      <c r="AZ102" s="178" t="str">
        <f t="shared" si="47"/>
        <v>No</v>
      </c>
      <c r="BA102" t="str">
        <f>IF(P2P!K102="","No","Yes")</f>
        <v>No</v>
      </c>
      <c r="BB102" s="178" t="str">
        <f t="shared" si="48"/>
        <v>No</v>
      </c>
      <c r="BC102" s="178" t="str">
        <f t="shared" si="49"/>
        <v>No</v>
      </c>
      <c r="BD102" s="174"/>
    </row>
    <row r="103" spans="1:56" s="175" customFormat="1" ht="23.25" x14ac:dyDescent="0.45">
      <c r="A103" s="177">
        <v>99</v>
      </c>
      <c r="B103" s="19" t="s">
        <v>1652</v>
      </c>
      <c r="C103" t="str">
        <f>IF(P2P!E103="Yes","Yes","No")</f>
        <v>Yes</v>
      </c>
      <c r="D103" t="str">
        <f>IF(AND(C103="No",P2P!F103="Yes"),"Yes","No")</f>
        <v>No</v>
      </c>
      <c r="E103" t="str">
        <f>IF(AND(C103="No",P2P!F103="N/A"),"N/A","No")</f>
        <v>No</v>
      </c>
      <c r="F103">
        <f>IF(OR(P2P!F103="Yes",P2P!F103="N/A"),0,1)</f>
        <v>1</v>
      </c>
      <c r="G103" t="str">
        <f>IF(OR(P2P!K103="Q3 2019",P2P!K103="Q4 2019"),"Yes","No")</f>
        <v>No</v>
      </c>
      <c r="H103" s="178" t="str">
        <f t="shared" si="25"/>
        <v>No</v>
      </c>
      <c r="I103" t="str">
        <f>IF(OR(P2P!K103="Q1 2020",P2P!K103="Q2 2020"),"Yes","No")</f>
        <v>No</v>
      </c>
      <c r="J103" s="178" t="str">
        <f t="shared" si="26"/>
        <v>No</v>
      </c>
      <c r="K103" t="str">
        <f>IF(OR(P2P!K103="Q3 2020",P2P!K103="Q4 2020"),"Yes","No")</f>
        <v>No</v>
      </c>
      <c r="L103" s="178" t="str">
        <f t="shared" si="27"/>
        <v>No</v>
      </c>
      <c r="M103" t="str">
        <f>IF(OR(P2P!K103="Q1 2021",P2P!K103="Q2 2021"),"Yes","No")</f>
        <v>No</v>
      </c>
      <c r="N103" s="178" t="str">
        <f t="shared" si="28"/>
        <v>No</v>
      </c>
      <c r="O103" t="str">
        <f>IF(OR(P2P!K103="Q3 2021",P2P!K103="Q4 2021"),"Yes","No")</f>
        <v>No</v>
      </c>
      <c r="P103" s="178" t="str">
        <f t="shared" si="29"/>
        <v>No</v>
      </c>
      <c r="Q103" t="str">
        <f>IF(OR(P2P!K103="Q1 2022",P2P!K103="Q2 2022"),"Yes","No")</f>
        <v>No</v>
      </c>
      <c r="R103" s="178" t="str">
        <f t="shared" si="30"/>
        <v>No</v>
      </c>
      <c r="S103" t="str">
        <f>IF(OR(P2P!K103="Q3 2022",P2P!K103="Q4 2022"),"Yes","No")</f>
        <v>No</v>
      </c>
      <c r="T103" s="178" t="str">
        <f t="shared" si="31"/>
        <v>No</v>
      </c>
      <c r="U103" t="str">
        <f>IF(OR(P2P!K103="Q1 2023",P2P!K103="Q2 2023"),"Yes","No")</f>
        <v>No</v>
      </c>
      <c r="V103" s="178" t="str">
        <f t="shared" si="32"/>
        <v>No</v>
      </c>
      <c r="W103" t="str">
        <f>IF(OR(P2P!K103="Q3 2023",P2P!K103="Q4 2023"),"Yes","No")</f>
        <v>No</v>
      </c>
      <c r="X103" s="178" t="str">
        <f t="shared" si="33"/>
        <v>No</v>
      </c>
      <c r="Y103" t="str">
        <f>IF(OR(P2P!K103="Q1 2024",P2P!K103="Q2 2024"),"Yes","No")</f>
        <v>No</v>
      </c>
      <c r="Z103" s="178" t="str">
        <f t="shared" si="34"/>
        <v>No</v>
      </c>
      <c r="AA103" t="str">
        <f>IF(OR(P2P!K103="Q3 2024",P2P!K103="Q4 2024"),"Yes","No")</f>
        <v>No</v>
      </c>
      <c r="AB103" s="178" t="str">
        <f t="shared" si="35"/>
        <v>No</v>
      </c>
      <c r="AC103" t="str">
        <f>IF(OR(P2P!K103="Q1 2025",P2P!K103="Q2 2025"),"Yes","No")</f>
        <v>No</v>
      </c>
      <c r="AD103" s="178" t="str">
        <f t="shared" si="36"/>
        <v>No</v>
      </c>
      <c r="AE103" t="str">
        <f>IF(OR(P2P!K103="Q3 2025",P2P!K103="Q4 2025"),"Yes","No")</f>
        <v>No</v>
      </c>
      <c r="AF103" s="178" t="str">
        <f t="shared" si="37"/>
        <v>No</v>
      </c>
      <c r="AG103" t="str">
        <f>IF(OR(P2P!K103="Q1 2026",P2P!K103="Q2 2026"),"Yes","No")</f>
        <v>No</v>
      </c>
      <c r="AH103" s="178" t="str">
        <f t="shared" si="38"/>
        <v>No</v>
      </c>
      <c r="AI103" t="str">
        <f>IF(OR(P2P!K103="Q3 2026",P2P!K103="Q4 2026"),"Yes","No")</f>
        <v>No</v>
      </c>
      <c r="AJ103" s="178" t="str">
        <f t="shared" si="39"/>
        <v>No</v>
      </c>
      <c r="AK103" t="str">
        <f>IF(OR(P2P!K103="Q1 2027",P2P!K103="Q2 2027"),"Yes","No")</f>
        <v>No</v>
      </c>
      <c r="AL103" s="178" t="str">
        <f t="shared" si="40"/>
        <v>No</v>
      </c>
      <c r="AM103" t="str">
        <f>IF(OR(P2P!K103="Q3 2027",P2P!K103="Q4 2027"),"Yes","No")</f>
        <v>No</v>
      </c>
      <c r="AN103" s="178" t="str">
        <f t="shared" si="41"/>
        <v>No</v>
      </c>
      <c r="AO103" t="str">
        <f>IF(OR(P2P!K103="Q1 2028",P2P!K103="Q2 2028"),"Yes","No")</f>
        <v>No</v>
      </c>
      <c r="AP103" s="178" t="str">
        <f t="shared" si="42"/>
        <v>No</v>
      </c>
      <c r="AQ103" t="str">
        <f>IF(OR(P2P!K103="Q3 2028",P2P!K103="Q4 2028"),"Yes","No")</f>
        <v>No</v>
      </c>
      <c r="AR103" s="178" t="str">
        <f t="shared" si="43"/>
        <v>No</v>
      </c>
      <c r="AS103" t="str">
        <f>IF(OR(P2P!K103="Q1 2029",P2P!K103="Q2 2029"),"Yes","No")</f>
        <v>No</v>
      </c>
      <c r="AT103" s="178" t="str">
        <f t="shared" si="44"/>
        <v>No</v>
      </c>
      <c r="AU103" t="str">
        <f>IF(OR(P2P!K103="Q3 2029",P2P!K103="Q4 2029"),"Yes","No")</f>
        <v>No</v>
      </c>
      <c r="AV103" s="178" t="str">
        <f t="shared" si="45"/>
        <v>No</v>
      </c>
      <c r="AW103" t="str">
        <f>IF(OR(P2P!K103="Q1 2030",P2P!K103="Q2 2030"),"Yes","No")</f>
        <v>No</v>
      </c>
      <c r="AX103" s="178" t="str">
        <f t="shared" si="46"/>
        <v>No</v>
      </c>
      <c r="AY103" t="str">
        <f>IF(OR(P2P!K103="Q3 2030",P2P!K103="Q4 2030"),"Yes","No")</f>
        <v>No</v>
      </c>
      <c r="AZ103" s="178" t="str">
        <f t="shared" si="47"/>
        <v>No</v>
      </c>
      <c r="BA103" t="str">
        <f>IF(P2P!K103="","No","Yes")</f>
        <v>No</v>
      </c>
      <c r="BB103" s="178" t="str">
        <f t="shared" si="48"/>
        <v>No</v>
      </c>
      <c r="BC103" s="178" t="str">
        <f t="shared" si="49"/>
        <v>No</v>
      </c>
      <c r="BD103" s="174"/>
    </row>
    <row r="104" spans="1:56" s="175" customFormat="1" ht="23.25" x14ac:dyDescent="0.45">
      <c r="A104" s="177">
        <v>100</v>
      </c>
      <c r="B104" s="19" t="s">
        <v>1653</v>
      </c>
      <c r="C104" t="str">
        <f>IF(P2P!E104="Yes","Yes","No")</f>
        <v>Yes</v>
      </c>
      <c r="D104" t="str">
        <f>IF(AND(C104="No",P2P!F104="Yes"),"Yes","No")</f>
        <v>No</v>
      </c>
      <c r="E104" t="str">
        <f>IF(AND(C104="No",P2P!F104="N/A"),"N/A","No")</f>
        <v>No</v>
      </c>
      <c r="F104">
        <f>IF(OR(P2P!F104="Yes",P2P!F104="N/A"),0,1)</f>
        <v>1</v>
      </c>
      <c r="G104" t="str">
        <f>IF(OR(P2P!K104="Q3 2019",P2P!K104="Q4 2019"),"Yes","No")</f>
        <v>No</v>
      </c>
      <c r="H104" s="178" t="str">
        <f t="shared" si="25"/>
        <v>No</v>
      </c>
      <c r="I104" t="str">
        <f>IF(OR(P2P!K104="Q1 2020",P2P!K104="Q2 2020"),"Yes","No")</f>
        <v>No</v>
      </c>
      <c r="J104" s="178" t="str">
        <f t="shared" si="26"/>
        <v>No</v>
      </c>
      <c r="K104" t="str">
        <f>IF(OR(P2P!K104="Q3 2020",P2P!K104="Q4 2020"),"Yes","No")</f>
        <v>No</v>
      </c>
      <c r="L104" s="178" t="str">
        <f t="shared" si="27"/>
        <v>No</v>
      </c>
      <c r="M104" t="str">
        <f>IF(OR(P2P!K104="Q1 2021",P2P!K104="Q2 2021"),"Yes","No")</f>
        <v>No</v>
      </c>
      <c r="N104" s="178" t="str">
        <f t="shared" si="28"/>
        <v>No</v>
      </c>
      <c r="O104" t="str">
        <f>IF(OR(P2P!K104="Q3 2021",P2P!K104="Q4 2021"),"Yes","No")</f>
        <v>No</v>
      </c>
      <c r="P104" s="178" t="str">
        <f t="shared" si="29"/>
        <v>No</v>
      </c>
      <c r="Q104" t="str">
        <f>IF(OR(P2P!K104="Q1 2022",P2P!K104="Q2 2022"),"Yes","No")</f>
        <v>No</v>
      </c>
      <c r="R104" s="178" t="str">
        <f t="shared" si="30"/>
        <v>No</v>
      </c>
      <c r="S104" t="str">
        <f>IF(OR(P2P!K104="Q3 2022",P2P!K104="Q4 2022"),"Yes","No")</f>
        <v>No</v>
      </c>
      <c r="T104" s="178" t="str">
        <f t="shared" si="31"/>
        <v>No</v>
      </c>
      <c r="U104" t="str">
        <f>IF(OR(P2P!K104="Q1 2023",P2P!K104="Q2 2023"),"Yes","No")</f>
        <v>No</v>
      </c>
      <c r="V104" s="178" t="str">
        <f t="shared" si="32"/>
        <v>No</v>
      </c>
      <c r="W104" t="str">
        <f>IF(OR(P2P!K104="Q3 2023",P2P!K104="Q4 2023"),"Yes","No")</f>
        <v>No</v>
      </c>
      <c r="X104" s="178" t="str">
        <f t="shared" si="33"/>
        <v>No</v>
      </c>
      <c r="Y104" t="str">
        <f>IF(OR(P2P!K104="Q1 2024",P2P!K104="Q2 2024"),"Yes","No")</f>
        <v>No</v>
      </c>
      <c r="Z104" s="178" t="str">
        <f t="shared" si="34"/>
        <v>No</v>
      </c>
      <c r="AA104" t="str">
        <f>IF(OR(P2P!K104="Q3 2024",P2P!K104="Q4 2024"),"Yes","No")</f>
        <v>No</v>
      </c>
      <c r="AB104" s="178" t="str">
        <f t="shared" si="35"/>
        <v>No</v>
      </c>
      <c r="AC104" t="str">
        <f>IF(OR(P2P!K104="Q1 2025",P2P!K104="Q2 2025"),"Yes","No")</f>
        <v>No</v>
      </c>
      <c r="AD104" s="178" t="str">
        <f t="shared" si="36"/>
        <v>No</v>
      </c>
      <c r="AE104" t="str">
        <f>IF(OR(P2P!K104="Q3 2025",P2P!K104="Q4 2025"),"Yes","No")</f>
        <v>No</v>
      </c>
      <c r="AF104" s="178" t="str">
        <f t="shared" si="37"/>
        <v>No</v>
      </c>
      <c r="AG104" t="str">
        <f>IF(OR(P2P!K104="Q1 2026",P2P!K104="Q2 2026"),"Yes","No")</f>
        <v>No</v>
      </c>
      <c r="AH104" s="178" t="str">
        <f t="shared" si="38"/>
        <v>No</v>
      </c>
      <c r="AI104" t="str">
        <f>IF(OR(P2P!K104="Q3 2026",P2P!K104="Q4 2026"),"Yes","No")</f>
        <v>No</v>
      </c>
      <c r="AJ104" s="178" t="str">
        <f t="shared" si="39"/>
        <v>No</v>
      </c>
      <c r="AK104" t="str">
        <f>IF(OR(P2P!K104="Q1 2027",P2P!K104="Q2 2027"),"Yes","No")</f>
        <v>No</v>
      </c>
      <c r="AL104" s="178" t="str">
        <f t="shared" si="40"/>
        <v>No</v>
      </c>
      <c r="AM104" t="str">
        <f>IF(OR(P2P!K104="Q3 2027",P2P!K104="Q4 2027"),"Yes","No")</f>
        <v>No</v>
      </c>
      <c r="AN104" s="178" t="str">
        <f t="shared" si="41"/>
        <v>No</v>
      </c>
      <c r="AO104" t="str">
        <f>IF(OR(P2P!K104="Q1 2028",P2P!K104="Q2 2028"),"Yes","No")</f>
        <v>No</v>
      </c>
      <c r="AP104" s="178" t="str">
        <f t="shared" si="42"/>
        <v>No</v>
      </c>
      <c r="AQ104" t="str">
        <f>IF(OR(P2P!K104="Q3 2028",P2P!K104="Q4 2028"),"Yes","No")</f>
        <v>No</v>
      </c>
      <c r="AR104" s="178" t="str">
        <f t="shared" si="43"/>
        <v>No</v>
      </c>
      <c r="AS104" t="str">
        <f>IF(OR(P2P!K104="Q1 2029",P2P!K104="Q2 2029"),"Yes","No")</f>
        <v>No</v>
      </c>
      <c r="AT104" s="178" t="str">
        <f t="shared" si="44"/>
        <v>No</v>
      </c>
      <c r="AU104" t="str">
        <f>IF(OR(P2P!K104="Q3 2029",P2P!K104="Q4 2029"),"Yes","No")</f>
        <v>No</v>
      </c>
      <c r="AV104" s="178" t="str">
        <f t="shared" si="45"/>
        <v>No</v>
      </c>
      <c r="AW104" t="str">
        <f>IF(OR(P2P!K104="Q1 2030",P2P!K104="Q2 2030"),"Yes","No")</f>
        <v>No</v>
      </c>
      <c r="AX104" s="178" t="str">
        <f t="shared" si="46"/>
        <v>No</v>
      </c>
      <c r="AY104" t="str">
        <f>IF(OR(P2P!K104="Q3 2030",P2P!K104="Q4 2030"),"Yes","No")</f>
        <v>No</v>
      </c>
      <c r="AZ104" s="178" t="str">
        <f t="shared" si="47"/>
        <v>No</v>
      </c>
      <c r="BA104" t="str">
        <f>IF(P2P!K104="","No","Yes")</f>
        <v>No</v>
      </c>
      <c r="BB104" s="178" t="str">
        <f t="shared" si="48"/>
        <v>No</v>
      </c>
      <c r="BC104" s="178" t="str">
        <f t="shared" si="49"/>
        <v>No</v>
      </c>
      <c r="BD104" s="174"/>
    </row>
    <row r="105" spans="1:56" s="175" customFormat="1" x14ac:dyDescent="0.45">
      <c r="A105" s="177">
        <v>101</v>
      </c>
      <c r="B105" s="11" t="s">
        <v>1654</v>
      </c>
      <c r="C105" t="str">
        <f>IF(P2P!E105="Yes","Yes","No")</f>
        <v>No</v>
      </c>
      <c r="D105" t="str">
        <f>IF(AND(C105="No",P2P!F105="Yes"),"Yes","No")</f>
        <v>No</v>
      </c>
      <c r="E105" t="str">
        <f>IF(AND(C105="No",P2P!F105="N/A"),"N/A","No")</f>
        <v>No</v>
      </c>
      <c r="F105">
        <f>IF(OR(P2P!F105="Yes",P2P!F105="N/A"),0,1)</f>
        <v>1</v>
      </c>
      <c r="G105" t="str">
        <f>IF(OR(P2P!K105="Q3 2019",P2P!K105="Q4 2019"),"Yes","No")</f>
        <v>No</v>
      </c>
      <c r="H105" s="178" t="str">
        <f t="shared" si="25"/>
        <v>No</v>
      </c>
      <c r="I105" t="str">
        <f>IF(OR(P2P!K105="Q1 2020",P2P!K105="Q2 2020"),"Yes","No")</f>
        <v>No</v>
      </c>
      <c r="J105" s="178" t="str">
        <f t="shared" si="26"/>
        <v>No</v>
      </c>
      <c r="K105" t="str">
        <f>IF(OR(P2P!K105="Q3 2020",P2P!K105="Q4 2020"),"Yes","No")</f>
        <v>No</v>
      </c>
      <c r="L105" s="178" t="str">
        <f t="shared" si="27"/>
        <v>No</v>
      </c>
      <c r="M105" t="str">
        <f>IF(OR(P2P!K105="Q1 2021",P2P!K105="Q2 2021"),"Yes","No")</f>
        <v>No</v>
      </c>
      <c r="N105" s="178" t="str">
        <f t="shared" si="28"/>
        <v>No</v>
      </c>
      <c r="O105" t="str">
        <f>IF(OR(P2P!K105="Q3 2021",P2P!K105="Q4 2021"),"Yes","No")</f>
        <v>No</v>
      </c>
      <c r="P105" s="178" t="str">
        <f t="shared" si="29"/>
        <v>No</v>
      </c>
      <c r="Q105" t="str">
        <f>IF(OR(P2P!K105="Q1 2022",P2P!K105="Q2 2022"),"Yes","No")</f>
        <v>No</v>
      </c>
      <c r="R105" s="178" t="str">
        <f t="shared" si="30"/>
        <v>No</v>
      </c>
      <c r="S105" t="str">
        <f>IF(OR(P2P!K105="Q3 2022",P2P!K105="Q4 2022"),"Yes","No")</f>
        <v>No</v>
      </c>
      <c r="T105" s="178" t="str">
        <f t="shared" si="31"/>
        <v>No</v>
      </c>
      <c r="U105" t="str">
        <f>IF(OR(P2P!K105="Q1 2023",P2P!K105="Q2 2023"),"Yes","No")</f>
        <v>No</v>
      </c>
      <c r="V105" s="178" t="str">
        <f t="shared" si="32"/>
        <v>No</v>
      </c>
      <c r="W105" t="str">
        <f>IF(OR(P2P!K105="Q3 2023",P2P!K105="Q4 2023"),"Yes","No")</f>
        <v>No</v>
      </c>
      <c r="X105" s="178" t="str">
        <f t="shared" si="33"/>
        <v>No</v>
      </c>
      <c r="Y105" t="str">
        <f>IF(OR(P2P!K105="Q1 2024",P2P!K105="Q2 2024"),"Yes","No")</f>
        <v>No</v>
      </c>
      <c r="Z105" s="178" t="str">
        <f t="shared" si="34"/>
        <v>No</v>
      </c>
      <c r="AA105" t="str">
        <f>IF(OR(P2P!K105="Q3 2024",P2P!K105="Q4 2024"),"Yes","No")</f>
        <v>No</v>
      </c>
      <c r="AB105" s="178" t="str">
        <f t="shared" si="35"/>
        <v>No</v>
      </c>
      <c r="AC105" t="str">
        <f>IF(OR(P2P!K105="Q1 2025",P2P!K105="Q2 2025"),"Yes","No")</f>
        <v>No</v>
      </c>
      <c r="AD105" s="178" t="str">
        <f t="shared" si="36"/>
        <v>No</v>
      </c>
      <c r="AE105" t="str">
        <f>IF(OR(P2P!K105="Q3 2025",P2P!K105="Q4 2025"),"Yes","No")</f>
        <v>No</v>
      </c>
      <c r="AF105" s="178" t="str">
        <f t="shared" si="37"/>
        <v>No</v>
      </c>
      <c r="AG105" t="str">
        <f>IF(OR(P2P!K105="Q1 2026",P2P!K105="Q2 2026"),"Yes","No")</f>
        <v>No</v>
      </c>
      <c r="AH105" s="178" t="str">
        <f t="shared" si="38"/>
        <v>No</v>
      </c>
      <c r="AI105" t="str">
        <f>IF(OR(P2P!K105="Q3 2026",P2P!K105="Q4 2026"),"Yes","No")</f>
        <v>No</v>
      </c>
      <c r="AJ105" s="178" t="str">
        <f t="shared" si="39"/>
        <v>No</v>
      </c>
      <c r="AK105" t="str">
        <f>IF(OR(P2P!K105="Q1 2027",P2P!K105="Q2 2027"),"Yes","No")</f>
        <v>No</v>
      </c>
      <c r="AL105" s="178" t="str">
        <f t="shared" si="40"/>
        <v>No</v>
      </c>
      <c r="AM105" t="str">
        <f>IF(OR(P2P!K105="Q3 2027",P2P!K105="Q4 2027"),"Yes","No")</f>
        <v>No</v>
      </c>
      <c r="AN105" s="178" t="str">
        <f t="shared" si="41"/>
        <v>No</v>
      </c>
      <c r="AO105" t="str">
        <f>IF(OR(P2P!K105="Q1 2028",P2P!K105="Q2 2028"),"Yes","No")</f>
        <v>No</v>
      </c>
      <c r="AP105" s="178" t="str">
        <f t="shared" si="42"/>
        <v>No</v>
      </c>
      <c r="AQ105" t="str">
        <f>IF(OR(P2P!K105="Q3 2028",P2P!K105="Q4 2028"),"Yes","No")</f>
        <v>No</v>
      </c>
      <c r="AR105" s="178" t="str">
        <f t="shared" si="43"/>
        <v>No</v>
      </c>
      <c r="AS105" t="str">
        <f>IF(OR(P2P!K105="Q1 2029",P2P!K105="Q2 2029"),"Yes","No")</f>
        <v>No</v>
      </c>
      <c r="AT105" s="178" t="str">
        <f t="shared" si="44"/>
        <v>No</v>
      </c>
      <c r="AU105" t="str">
        <f>IF(OR(P2P!K105="Q3 2029",P2P!K105="Q4 2029"),"Yes","No")</f>
        <v>No</v>
      </c>
      <c r="AV105" s="178" t="str">
        <f t="shared" si="45"/>
        <v>No</v>
      </c>
      <c r="AW105" t="str">
        <f>IF(OR(P2P!K105="Q1 2030",P2P!K105="Q2 2030"),"Yes","No")</f>
        <v>No</v>
      </c>
      <c r="AX105" s="178" t="str">
        <f t="shared" si="46"/>
        <v>No</v>
      </c>
      <c r="AY105" t="str">
        <f>IF(OR(P2P!K105="Q3 2030",P2P!K105="Q4 2030"),"Yes","No")</f>
        <v>No</v>
      </c>
      <c r="AZ105" s="178" t="str">
        <f t="shared" si="47"/>
        <v>No</v>
      </c>
      <c r="BA105" t="str">
        <f>IF(P2P!K105="","No","Yes")</f>
        <v>No</v>
      </c>
      <c r="BB105" s="178" t="str">
        <f t="shared" si="48"/>
        <v>No</v>
      </c>
      <c r="BC105" s="178" t="str">
        <f t="shared" si="49"/>
        <v>Yes</v>
      </c>
      <c r="BD105" s="174"/>
    </row>
    <row r="106" spans="1:56" s="175" customFormat="1" x14ac:dyDescent="0.45">
      <c r="A106" s="177">
        <v>102</v>
      </c>
      <c r="B106" s="11" t="s">
        <v>1655</v>
      </c>
      <c r="C106" t="str">
        <f>IF(P2P!E106="Yes","Yes","No")</f>
        <v>No</v>
      </c>
      <c r="D106" t="str">
        <f>IF(AND(C106="No",P2P!F106="Yes"),"Yes","No")</f>
        <v>No</v>
      </c>
      <c r="E106" t="str">
        <f>IF(AND(C106="No",P2P!F106="N/A"),"N/A","No")</f>
        <v>No</v>
      </c>
      <c r="F106">
        <f>IF(OR(P2P!F106="Yes",P2P!F106="N/A"),0,1)</f>
        <v>1</v>
      </c>
      <c r="G106" t="str">
        <f>IF(OR(P2P!K106="Q3 2019",P2P!K106="Q4 2019"),"Yes","No")</f>
        <v>No</v>
      </c>
      <c r="H106" s="178" t="str">
        <f t="shared" si="25"/>
        <v>No</v>
      </c>
      <c r="I106" t="str">
        <f>IF(OR(P2P!K106="Q1 2020",P2P!K106="Q2 2020"),"Yes","No")</f>
        <v>No</v>
      </c>
      <c r="J106" s="178" t="str">
        <f t="shared" si="26"/>
        <v>No</v>
      </c>
      <c r="K106" t="str">
        <f>IF(OR(P2P!K106="Q3 2020",P2P!K106="Q4 2020"),"Yes","No")</f>
        <v>No</v>
      </c>
      <c r="L106" s="178" t="str">
        <f t="shared" si="27"/>
        <v>No</v>
      </c>
      <c r="M106" t="str">
        <f>IF(OR(P2P!K106="Q1 2021",P2P!K106="Q2 2021"),"Yes","No")</f>
        <v>No</v>
      </c>
      <c r="N106" s="178" t="str">
        <f t="shared" si="28"/>
        <v>No</v>
      </c>
      <c r="O106" t="str">
        <f>IF(OR(P2P!K106="Q3 2021",P2P!K106="Q4 2021"),"Yes","No")</f>
        <v>No</v>
      </c>
      <c r="P106" s="178" t="str">
        <f t="shared" si="29"/>
        <v>No</v>
      </c>
      <c r="Q106" t="str">
        <f>IF(OR(P2P!K106="Q1 2022",P2P!K106="Q2 2022"),"Yes","No")</f>
        <v>No</v>
      </c>
      <c r="R106" s="178" t="str">
        <f t="shared" si="30"/>
        <v>No</v>
      </c>
      <c r="S106" t="str">
        <f>IF(OR(P2P!K106="Q3 2022",P2P!K106="Q4 2022"),"Yes","No")</f>
        <v>No</v>
      </c>
      <c r="T106" s="178" t="str">
        <f t="shared" si="31"/>
        <v>No</v>
      </c>
      <c r="U106" t="str">
        <f>IF(OR(P2P!K106="Q1 2023",P2P!K106="Q2 2023"),"Yes","No")</f>
        <v>No</v>
      </c>
      <c r="V106" s="178" t="str">
        <f t="shared" si="32"/>
        <v>No</v>
      </c>
      <c r="W106" t="str">
        <f>IF(OR(P2P!K106="Q3 2023",P2P!K106="Q4 2023"),"Yes","No")</f>
        <v>No</v>
      </c>
      <c r="X106" s="178" t="str">
        <f t="shared" si="33"/>
        <v>No</v>
      </c>
      <c r="Y106" t="str">
        <f>IF(OR(P2P!K106="Q1 2024",P2P!K106="Q2 2024"),"Yes","No")</f>
        <v>No</v>
      </c>
      <c r="Z106" s="178" t="str">
        <f t="shared" si="34"/>
        <v>No</v>
      </c>
      <c r="AA106" t="str">
        <f>IF(OR(P2P!K106="Q3 2024",P2P!K106="Q4 2024"),"Yes","No")</f>
        <v>No</v>
      </c>
      <c r="AB106" s="178" t="str">
        <f t="shared" si="35"/>
        <v>No</v>
      </c>
      <c r="AC106" t="str">
        <f>IF(OR(P2P!K106="Q1 2025",P2P!K106="Q2 2025"),"Yes","No")</f>
        <v>No</v>
      </c>
      <c r="AD106" s="178" t="str">
        <f t="shared" si="36"/>
        <v>No</v>
      </c>
      <c r="AE106" t="str">
        <f>IF(OR(P2P!K106="Q3 2025",P2P!K106="Q4 2025"),"Yes","No")</f>
        <v>No</v>
      </c>
      <c r="AF106" s="178" t="str">
        <f t="shared" si="37"/>
        <v>No</v>
      </c>
      <c r="AG106" t="str">
        <f>IF(OR(P2P!K106="Q1 2026",P2P!K106="Q2 2026"),"Yes","No")</f>
        <v>No</v>
      </c>
      <c r="AH106" s="178" t="str">
        <f t="shared" si="38"/>
        <v>No</v>
      </c>
      <c r="AI106" t="str">
        <f>IF(OR(P2P!K106="Q3 2026",P2P!K106="Q4 2026"),"Yes","No")</f>
        <v>No</v>
      </c>
      <c r="AJ106" s="178" t="str">
        <f t="shared" si="39"/>
        <v>No</v>
      </c>
      <c r="AK106" t="str">
        <f>IF(OR(P2P!K106="Q1 2027",P2P!K106="Q2 2027"),"Yes","No")</f>
        <v>No</v>
      </c>
      <c r="AL106" s="178" t="str">
        <f t="shared" si="40"/>
        <v>No</v>
      </c>
      <c r="AM106" t="str">
        <f>IF(OR(P2P!K106="Q3 2027",P2P!K106="Q4 2027"),"Yes","No")</f>
        <v>No</v>
      </c>
      <c r="AN106" s="178" t="str">
        <f t="shared" si="41"/>
        <v>No</v>
      </c>
      <c r="AO106" t="str">
        <f>IF(OR(P2P!K106="Q1 2028",P2P!K106="Q2 2028"),"Yes","No")</f>
        <v>No</v>
      </c>
      <c r="AP106" s="178" t="str">
        <f t="shared" si="42"/>
        <v>No</v>
      </c>
      <c r="AQ106" t="str">
        <f>IF(OR(P2P!K106="Q3 2028",P2P!K106="Q4 2028"),"Yes","No")</f>
        <v>No</v>
      </c>
      <c r="AR106" s="178" t="str">
        <f t="shared" si="43"/>
        <v>No</v>
      </c>
      <c r="AS106" t="str">
        <f>IF(OR(P2P!K106="Q1 2029",P2P!K106="Q2 2029"),"Yes","No")</f>
        <v>No</v>
      </c>
      <c r="AT106" s="178" t="str">
        <f t="shared" si="44"/>
        <v>No</v>
      </c>
      <c r="AU106" t="str">
        <f>IF(OR(P2P!K106="Q3 2029",P2P!K106="Q4 2029"),"Yes","No")</f>
        <v>No</v>
      </c>
      <c r="AV106" s="178" t="str">
        <f t="shared" si="45"/>
        <v>No</v>
      </c>
      <c r="AW106" t="str">
        <f>IF(OR(P2P!K106="Q1 2030",P2P!K106="Q2 2030"),"Yes","No")</f>
        <v>No</v>
      </c>
      <c r="AX106" s="178" t="str">
        <f t="shared" si="46"/>
        <v>No</v>
      </c>
      <c r="AY106" t="str">
        <f>IF(OR(P2P!K106="Q3 2030",P2P!K106="Q4 2030"),"Yes","No")</f>
        <v>No</v>
      </c>
      <c r="AZ106" s="178" t="str">
        <f t="shared" si="47"/>
        <v>No</v>
      </c>
      <c r="BA106" t="str">
        <f>IF(P2P!K106="","No","Yes")</f>
        <v>No</v>
      </c>
      <c r="BB106" s="178" t="str">
        <f t="shared" si="48"/>
        <v>No</v>
      </c>
      <c r="BC106" s="178" t="str">
        <f t="shared" si="49"/>
        <v>Yes</v>
      </c>
      <c r="BD106" s="174"/>
    </row>
    <row r="107" spans="1:56" s="175" customFormat="1" ht="23.25" x14ac:dyDescent="0.45">
      <c r="A107" s="177">
        <v>103</v>
      </c>
      <c r="B107" s="11" t="s">
        <v>1656</v>
      </c>
      <c r="C107" t="str">
        <f>IF(P2P!E107="Yes","Yes","No")</f>
        <v>No</v>
      </c>
      <c r="D107" t="str">
        <f>IF(AND(C107="No",P2P!F107="Yes"),"Yes","No")</f>
        <v>No</v>
      </c>
      <c r="E107" t="str">
        <f>IF(AND(C107="No",P2P!F107="N/A"),"N/A","No")</f>
        <v>No</v>
      </c>
      <c r="F107">
        <f>IF(OR(P2P!F107="Yes",P2P!F107="N/A"),0,1)</f>
        <v>1</v>
      </c>
      <c r="G107" t="str">
        <f>IF(OR(P2P!K107="Q3 2019",P2P!K107="Q4 2019"),"Yes","No")</f>
        <v>No</v>
      </c>
      <c r="H107" s="178" t="str">
        <f t="shared" si="25"/>
        <v>No</v>
      </c>
      <c r="I107" t="str">
        <f>IF(OR(P2P!K107="Q1 2020",P2P!K107="Q2 2020"),"Yes","No")</f>
        <v>No</v>
      </c>
      <c r="J107" s="178" t="str">
        <f t="shared" si="26"/>
        <v>No</v>
      </c>
      <c r="K107" t="str">
        <f>IF(OR(P2P!K107="Q3 2020",P2P!K107="Q4 2020"),"Yes","No")</f>
        <v>No</v>
      </c>
      <c r="L107" s="178" t="str">
        <f t="shared" si="27"/>
        <v>No</v>
      </c>
      <c r="M107" t="str">
        <f>IF(OR(P2P!K107="Q1 2021",P2P!K107="Q2 2021"),"Yes","No")</f>
        <v>No</v>
      </c>
      <c r="N107" s="178" t="str">
        <f t="shared" si="28"/>
        <v>No</v>
      </c>
      <c r="O107" t="str">
        <f>IF(OR(P2P!K107="Q3 2021",P2P!K107="Q4 2021"),"Yes","No")</f>
        <v>No</v>
      </c>
      <c r="P107" s="178" t="str">
        <f t="shared" si="29"/>
        <v>No</v>
      </c>
      <c r="Q107" t="str">
        <f>IF(OR(P2P!K107="Q1 2022",P2P!K107="Q2 2022"),"Yes","No")</f>
        <v>No</v>
      </c>
      <c r="R107" s="178" t="str">
        <f t="shared" si="30"/>
        <v>No</v>
      </c>
      <c r="S107" t="str">
        <f>IF(OR(P2P!K107="Q3 2022",P2P!K107="Q4 2022"),"Yes","No")</f>
        <v>No</v>
      </c>
      <c r="T107" s="178" t="str">
        <f t="shared" si="31"/>
        <v>No</v>
      </c>
      <c r="U107" t="str">
        <f>IF(OR(P2P!K107="Q1 2023",P2P!K107="Q2 2023"),"Yes","No")</f>
        <v>No</v>
      </c>
      <c r="V107" s="178" t="str">
        <f t="shared" si="32"/>
        <v>No</v>
      </c>
      <c r="W107" t="str">
        <f>IF(OR(P2P!K107="Q3 2023",P2P!K107="Q4 2023"),"Yes","No")</f>
        <v>No</v>
      </c>
      <c r="X107" s="178" t="str">
        <f t="shared" si="33"/>
        <v>No</v>
      </c>
      <c r="Y107" t="str">
        <f>IF(OR(P2P!K107="Q1 2024",P2P!K107="Q2 2024"),"Yes","No")</f>
        <v>No</v>
      </c>
      <c r="Z107" s="178" t="str">
        <f t="shared" si="34"/>
        <v>No</v>
      </c>
      <c r="AA107" t="str">
        <f>IF(OR(P2P!K107="Q3 2024",P2P!K107="Q4 2024"),"Yes","No")</f>
        <v>No</v>
      </c>
      <c r="AB107" s="178" t="str">
        <f t="shared" si="35"/>
        <v>No</v>
      </c>
      <c r="AC107" t="str">
        <f>IF(OR(P2P!K107="Q1 2025",P2P!K107="Q2 2025"),"Yes","No")</f>
        <v>No</v>
      </c>
      <c r="AD107" s="178" t="str">
        <f t="shared" si="36"/>
        <v>No</v>
      </c>
      <c r="AE107" t="str">
        <f>IF(OR(P2P!K107="Q3 2025",P2P!K107="Q4 2025"),"Yes","No")</f>
        <v>No</v>
      </c>
      <c r="AF107" s="178" t="str">
        <f t="shared" si="37"/>
        <v>No</v>
      </c>
      <c r="AG107" t="str">
        <f>IF(OR(P2P!K107="Q1 2026",P2P!K107="Q2 2026"),"Yes","No")</f>
        <v>No</v>
      </c>
      <c r="AH107" s="178" t="str">
        <f t="shared" si="38"/>
        <v>No</v>
      </c>
      <c r="AI107" t="str">
        <f>IF(OR(P2P!K107="Q3 2026",P2P!K107="Q4 2026"),"Yes","No")</f>
        <v>No</v>
      </c>
      <c r="AJ107" s="178" t="str">
        <f t="shared" si="39"/>
        <v>No</v>
      </c>
      <c r="AK107" t="str">
        <f>IF(OR(P2P!K107="Q1 2027",P2P!K107="Q2 2027"),"Yes","No")</f>
        <v>No</v>
      </c>
      <c r="AL107" s="178" t="str">
        <f t="shared" si="40"/>
        <v>No</v>
      </c>
      <c r="AM107" t="str">
        <f>IF(OR(P2P!K107="Q3 2027",P2P!K107="Q4 2027"),"Yes","No")</f>
        <v>No</v>
      </c>
      <c r="AN107" s="178" t="str">
        <f t="shared" si="41"/>
        <v>No</v>
      </c>
      <c r="AO107" t="str">
        <f>IF(OR(P2P!K107="Q1 2028",P2P!K107="Q2 2028"),"Yes","No")</f>
        <v>No</v>
      </c>
      <c r="AP107" s="178" t="str">
        <f t="shared" si="42"/>
        <v>No</v>
      </c>
      <c r="AQ107" t="str">
        <f>IF(OR(P2P!K107="Q3 2028",P2P!K107="Q4 2028"),"Yes","No")</f>
        <v>No</v>
      </c>
      <c r="AR107" s="178" t="str">
        <f t="shared" si="43"/>
        <v>No</v>
      </c>
      <c r="AS107" t="str">
        <f>IF(OR(P2P!K107="Q1 2029",P2P!K107="Q2 2029"),"Yes","No")</f>
        <v>No</v>
      </c>
      <c r="AT107" s="178" t="str">
        <f t="shared" si="44"/>
        <v>No</v>
      </c>
      <c r="AU107" t="str">
        <f>IF(OR(P2P!K107="Q3 2029",P2P!K107="Q4 2029"),"Yes","No")</f>
        <v>No</v>
      </c>
      <c r="AV107" s="178" t="str">
        <f t="shared" si="45"/>
        <v>No</v>
      </c>
      <c r="AW107" t="str">
        <f>IF(OR(P2P!K107="Q1 2030",P2P!K107="Q2 2030"),"Yes","No")</f>
        <v>No</v>
      </c>
      <c r="AX107" s="178" t="str">
        <f t="shared" si="46"/>
        <v>No</v>
      </c>
      <c r="AY107" t="str">
        <f>IF(OR(P2P!K107="Q3 2030",P2P!K107="Q4 2030"),"Yes","No")</f>
        <v>No</v>
      </c>
      <c r="AZ107" s="178" t="str">
        <f t="shared" si="47"/>
        <v>No</v>
      </c>
      <c r="BA107" t="str">
        <f>IF(P2P!K107="","No","Yes")</f>
        <v>No</v>
      </c>
      <c r="BB107" s="178" t="str">
        <f t="shared" si="48"/>
        <v>No</v>
      </c>
      <c r="BC107" s="178" t="str">
        <f t="shared" si="49"/>
        <v>Yes</v>
      </c>
      <c r="BD107" s="174"/>
    </row>
    <row r="108" spans="1:56" s="175" customFormat="1" ht="23.25" x14ac:dyDescent="0.45">
      <c r="A108" s="177">
        <v>104</v>
      </c>
      <c r="B108" s="11" t="s">
        <v>418</v>
      </c>
      <c r="C108" t="str">
        <f>IF(P2P!E108="Yes","Yes","No")</f>
        <v>No</v>
      </c>
      <c r="D108" t="str">
        <f>IF(AND(C108="No",P2P!F108="Yes"),"Yes","No")</f>
        <v>No</v>
      </c>
      <c r="E108" t="str">
        <f>IF(AND(C108="No",P2P!F108="N/A"),"N/A","No")</f>
        <v>No</v>
      </c>
      <c r="F108">
        <f>IF(OR(P2P!F108="Yes",P2P!F108="N/A"),0,1)</f>
        <v>1</v>
      </c>
      <c r="G108" t="str">
        <f>IF(OR(P2P!K108="Q3 2019",P2P!K108="Q4 2019"),"Yes","No")</f>
        <v>No</v>
      </c>
      <c r="H108" s="178" t="str">
        <f t="shared" si="25"/>
        <v>No</v>
      </c>
      <c r="I108" t="str">
        <f>IF(OR(P2P!K108="Q1 2020",P2P!K108="Q2 2020"),"Yes","No")</f>
        <v>No</v>
      </c>
      <c r="J108" s="178" t="str">
        <f t="shared" si="26"/>
        <v>No</v>
      </c>
      <c r="K108" t="str">
        <f>IF(OR(P2P!K108="Q3 2020",P2P!K108="Q4 2020"),"Yes","No")</f>
        <v>No</v>
      </c>
      <c r="L108" s="178" t="str">
        <f t="shared" si="27"/>
        <v>No</v>
      </c>
      <c r="M108" t="str">
        <f>IF(OR(P2P!K108="Q1 2021",P2P!K108="Q2 2021"),"Yes","No")</f>
        <v>No</v>
      </c>
      <c r="N108" s="178" t="str">
        <f t="shared" si="28"/>
        <v>No</v>
      </c>
      <c r="O108" t="str">
        <f>IF(OR(P2P!K108="Q3 2021",P2P!K108="Q4 2021"),"Yes","No")</f>
        <v>No</v>
      </c>
      <c r="P108" s="178" t="str">
        <f t="shared" si="29"/>
        <v>No</v>
      </c>
      <c r="Q108" t="str">
        <f>IF(OR(P2P!K108="Q1 2022",P2P!K108="Q2 2022"),"Yes","No")</f>
        <v>No</v>
      </c>
      <c r="R108" s="178" t="str">
        <f t="shared" si="30"/>
        <v>No</v>
      </c>
      <c r="S108" t="str">
        <f>IF(OR(P2P!K108="Q3 2022",P2P!K108="Q4 2022"),"Yes","No")</f>
        <v>No</v>
      </c>
      <c r="T108" s="178" t="str">
        <f t="shared" si="31"/>
        <v>No</v>
      </c>
      <c r="U108" t="str">
        <f>IF(OR(P2P!K108="Q1 2023",P2P!K108="Q2 2023"),"Yes","No")</f>
        <v>No</v>
      </c>
      <c r="V108" s="178" t="str">
        <f t="shared" si="32"/>
        <v>No</v>
      </c>
      <c r="W108" t="str">
        <f>IF(OR(P2P!K108="Q3 2023",P2P!K108="Q4 2023"),"Yes","No")</f>
        <v>No</v>
      </c>
      <c r="X108" s="178" t="str">
        <f t="shared" si="33"/>
        <v>No</v>
      </c>
      <c r="Y108" t="str">
        <f>IF(OR(P2P!K108="Q1 2024",P2P!K108="Q2 2024"),"Yes","No")</f>
        <v>No</v>
      </c>
      <c r="Z108" s="178" t="str">
        <f t="shared" si="34"/>
        <v>No</v>
      </c>
      <c r="AA108" t="str">
        <f>IF(OR(P2P!K108="Q3 2024",P2P!K108="Q4 2024"),"Yes","No")</f>
        <v>No</v>
      </c>
      <c r="AB108" s="178" t="str">
        <f t="shared" si="35"/>
        <v>No</v>
      </c>
      <c r="AC108" t="str">
        <f>IF(OR(P2P!K108="Q1 2025",P2P!K108="Q2 2025"),"Yes","No")</f>
        <v>No</v>
      </c>
      <c r="AD108" s="178" t="str">
        <f t="shared" si="36"/>
        <v>No</v>
      </c>
      <c r="AE108" t="str">
        <f>IF(OR(P2P!K108="Q3 2025",P2P!K108="Q4 2025"),"Yes","No")</f>
        <v>No</v>
      </c>
      <c r="AF108" s="178" t="str">
        <f t="shared" si="37"/>
        <v>No</v>
      </c>
      <c r="AG108" t="str">
        <f>IF(OR(P2P!K108="Q1 2026",P2P!K108="Q2 2026"),"Yes","No")</f>
        <v>No</v>
      </c>
      <c r="AH108" s="178" t="str">
        <f t="shared" si="38"/>
        <v>No</v>
      </c>
      <c r="AI108" t="str">
        <f>IF(OR(P2P!K108="Q3 2026",P2P!K108="Q4 2026"),"Yes","No")</f>
        <v>No</v>
      </c>
      <c r="AJ108" s="178" t="str">
        <f t="shared" si="39"/>
        <v>No</v>
      </c>
      <c r="AK108" t="str">
        <f>IF(OR(P2P!K108="Q1 2027",P2P!K108="Q2 2027"),"Yes","No")</f>
        <v>No</v>
      </c>
      <c r="AL108" s="178" t="str">
        <f t="shared" si="40"/>
        <v>No</v>
      </c>
      <c r="AM108" t="str">
        <f>IF(OR(P2P!K108="Q3 2027",P2P!K108="Q4 2027"),"Yes","No")</f>
        <v>No</v>
      </c>
      <c r="AN108" s="178" t="str">
        <f t="shared" si="41"/>
        <v>No</v>
      </c>
      <c r="AO108" t="str">
        <f>IF(OR(P2P!K108="Q1 2028",P2P!K108="Q2 2028"),"Yes","No")</f>
        <v>No</v>
      </c>
      <c r="AP108" s="178" t="str">
        <f t="shared" si="42"/>
        <v>No</v>
      </c>
      <c r="AQ108" t="str">
        <f>IF(OR(P2P!K108="Q3 2028",P2P!K108="Q4 2028"),"Yes","No")</f>
        <v>No</v>
      </c>
      <c r="AR108" s="178" t="str">
        <f t="shared" si="43"/>
        <v>No</v>
      </c>
      <c r="AS108" t="str">
        <f>IF(OR(P2P!K108="Q1 2029",P2P!K108="Q2 2029"),"Yes","No")</f>
        <v>No</v>
      </c>
      <c r="AT108" s="178" t="str">
        <f t="shared" si="44"/>
        <v>No</v>
      </c>
      <c r="AU108" t="str">
        <f>IF(OR(P2P!K108="Q3 2029",P2P!K108="Q4 2029"),"Yes","No")</f>
        <v>No</v>
      </c>
      <c r="AV108" s="178" t="str">
        <f t="shared" si="45"/>
        <v>No</v>
      </c>
      <c r="AW108" t="str">
        <f>IF(OR(P2P!K108="Q1 2030",P2P!K108="Q2 2030"),"Yes","No")</f>
        <v>No</v>
      </c>
      <c r="AX108" s="178" t="str">
        <f t="shared" si="46"/>
        <v>No</v>
      </c>
      <c r="AY108" t="str">
        <f>IF(OR(P2P!K108="Q3 2030",P2P!K108="Q4 2030"),"Yes","No")</f>
        <v>No</v>
      </c>
      <c r="AZ108" s="178" t="str">
        <f t="shared" si="47"/>
        <v>No</v>
      </c>
      <c r="BA108" t="str">
        <f>IF(P2P!K108="","No","Yes")</f>
        <v>No</v>
      </c>
      <c r="BB108" s="178" t="str">
        <f t="shared" si="48"/>
        <v>No</v>
      </c>
      <c r="BC108" s="178" t="str">
        <f t="shared" si="49"/>
        <v>Yes</v>
      </c>
      <c r="BD108" s="174"/>
    </row>
    <row r="109" spans="1:56" s="175" customFormat="1" ht="23.25" x14ac:dyDescent="0.45">
      <c r="A109" s="177">
        <v>105</v>
      </c>
      <c r="B109" s="11" t="s">
        <v>419</v>
      </c>
      <c r="C109" t="str">
        <f>IF(P2P!E109="Yes","Yes","No")</f>
        <v>No</v>
      </c>
      <c r="D109" t="str">
        <f>IF(AND(C109="No",P2P!F109="Yes"),"Yes","No")</f>
        <v>No</v>
      </c>
      <c r="E109" t="str">
        <f>IF(AND(C109="No",P2P!F109="N/A"),"N/A","No")</f>
        <v>No</v>
      </c>
      <c r="F109">
        <f>IF(OR(P2P!F109="Yes",P2P!F109="N/A"),0,1)</f>
        <v>1</v>
      </c>
      <c r="G109" t="str">
        <f>IF(OR(P2P!K109="Q3 2019",P2P!K109="Q4 2019"),"Yes","No")</f>
        <v>No</v>
      </c>
      <c r="H109" s="178" t="str">
        <f t="shared" si="25"/>
        <v>No</v>
      </c>
      <c r="I109" t="str">
        <f>IF(OR(P2P!K109="Q1 2020",P2P!K109="Q2 2020"),"Yes","No")</f>
        <v>No</v>
      </c>
      <c r="J109" s="178" t="str">
        <f t="shared" si="26"/>
        <v>No</v>
      </c>
      <c r="K109" t="str">
        <f>IF(OR(P2P!K109="Q3 2020",P2P!K109="Q4 2020"),"Yes","No")</f>
        <v>No</v>
      </c>
      <c r="L109" s="178" t="str">
        <f t="shared" si="27"/>
        <v>No</v>
      </c>
      <c r="M109" t="str">
        <f>IF(OR(P2P!K109="Q1 2021",P2P!K109="Q2 2021"),"Yes","No")</f>
        <v>No</v>
      </c>
      <c r="N109" s="178" t="str">
        <f t="shared" si="28"/>
        <v>No</v>
      </c>
      <c r="O109" t="str">
        <f>IF(OR(P2P!K109="Q3 2021",P2P!K109="Q4 2021"),"Yes","No")</f>
        <v>No</v>
      </c>
      <c r="P109" s="178" t="str">
        <f t="shared" si="29"/>
        <v>No</v>
      </c>
      <c r="Q109" t="str">
        <f>IF(OR(P2P!K109="Q1 2022",P2P!K109="Q2 2022"),"Yes","No")</f>
        <v>No</v>
      </c>
      <c r="R109" s="178" t="str">
        <f t="shared" si="30"/>
        <v>No</v>
      </c>
      <c r="S109" t="str">
        <f>IF(OR(P2P!K109="Q3 2022",P2P!K109="Q4 2022"),"Yes","No")</f>
        <v>No</v>
      </c>
      <c r="T109" s="178" t="str">
        <f t="shared" si="31"/>
        <v>No</v>
      </c>
      <c r="U109" t="str">
        <f>IF(OR(P2P!K109="Q1 2023",P2P!K109="Q2 2023"),"Yes","No")</f>
        <v>No</v>
      </c>
      <c r="V109" s="178" t="str">
        <f t="shared" si="32"/>
        <v>No</v>
      </c>
      <c r="W109" t="str">
        <f>IF(OR(P2P!K109="Q3 2023",P2P!K109="Q4 2023"),"Yes","No")</f>
        <v>No</v>
      </c>
      <c r="X109" s="178" t="str">
        <f t="shared" si="33"/>
        <v>No</v>
      </c>
      <c r="Y109" t="str">
        <f>IF(OR(P2P!K109="Q1 2024",P2P!K109="Q2 2024"),"Yes","No")</f>
        <v>No</v>
      </c>
      <c r="Z109" s="178" t="str">
        <f t="shared" si="34"/>
        <v>No</v>
      </c>
      <c r="AA109" t="str">
        <f>IF(OR(P2P!K109="Q3 2024",P2P!K109="Q4 2024"),"Yes","No")</f>
        <v>No</v>
      </c>
      <c r="AB109" s="178" t="str">
        <f t="shared" si="35"/>
        <v>No</v>
      </c>
      <c r="AC109" t="str">
        <f>IF(OR(P2P!K109="Q1 2025",P2P!K109="Q2 2025"),"Yes","No")</f>
        <v>No</v>
      </c>
      <c r="AD109" s="178" t="str">
        <f t="shared" si="36"/>
        <v>No</v>
      </c>
      <c r="AE109" t="str">
        <f>IF(OR(P2P!K109="Q3 2025",P2P!K109="Q4 2025"),"Yes","No")</f>
        <v>No</v>
      </c>
      <c r="AF109" s="178" t="str">
        <f t="shared" si="37"/>
        <v>No</v>
      </c>
      <c r="AG109" t="str">
        <f>IF(OR(P2P!K109="Q1 2026",P2P!K109="Q2 2026"),"Yes","No")</f>
        <v>No</v>
      </c>
      <c r="AH109" s="178" t="str">
        <f t="shared" si="38"/>
        <v>No</v>
      </c>
      <c r="AI109" t="str">
        <f>IF(OR(P2P!K109="Q3 2026",P2P!K109="Q4 2026"),"Yes","No")</f>
        <v>No</v>
      </c>
      <c r="AJ109" s="178" t="str">
        <f t="shared" si="39"/>
        <v>No</v>
      </c>
      <c r="AK109" t="str">
        <f>IF(OR(P2P!K109="Q1 2027",P2P!K109="Q2 2027"),"Yes","No")</f>
        <v>No</v>
      </c>
      <c r="AL109" s="178" t="str">
        <f t="shared" si="40"/>
        <v>No</v>
      </c>
      <c r="AM109" t="str">
        <f>IF(OR(P2P!K109="Q3 2027",P2P!K109="Q4 2027"),"Yes","No")</f>
        <v>No</v>
      </c>
      <c r="AN109" s="178" t="str">
        <f t="shared" si="41"/>
        <v>No</v>
      </c>
      <c r="AO109" t="str">
        <f>IF(OR(P2P!K109="Q1 2028",P2P!K109="Q2 2028"),"Yes","No")</f>
        <v>No</v>
      </c>
      <c r="AP109" s="178" t="str">
        <f t="shared" si="42"/>
        <v>No</v>
      </c>
      <c r="AQ109" t="str">
        <f>IF(OR(P2P!K109="Q3 2028",P2P!K109="Q4 2028"),"Yes","No")</f>
        <v>No</v>
      </c>
      <c r="AR109" s="178" t="str">
        <f t="shared" si="43"/>
        <v>No</v>
      </c>
      <c r="AS109" t="str">
        <f>IF(OR(P2P!K109="Q1 2029",P2P!K109="Q2 2029"),"Yes","No")</f>
        <v>No</v>
      </c>
      <c r="AT109" s="178" t="str">
        <f t="shared" si="44"/>
        <v>No</v>
      </c>
      <c r="AU109" t="str">
        <f>IF(OR(P2P!K109="Q3 2029",P2P!K109="Q4 2029"),"Yes","No")</f>
        <v>No</v>
      </c>
      <c r="AV109" s="178" t="str">
        <f t="shared" si="45"/>
        <v>No</v>
      </c>
      <c r="AW109" t="str">
        <f>IF(OR(P2P!K109="Q1 2030",P2P!K109="Q2 2030"),"Yes","No")</f>
        <v>No</v>
      </c>
      <c r="AX109" s="178" t="str">
        <f t="shared" si="46"/>
        <v>No</v>
      </c>
      <c r="AY109" t="str">
        <f>IF(OR(P2P!K109="Q3 2030",P2P!K109="Q4 2030"),"Yes","No")</f>
        <v>No</v>
      </c>
      <c r="AZ109" s="178" t="str">
        <f t="shared" si="47"/>
        <v>No</v>
      </c>
      <c r="BA109" t="str">
        <f>IF(P2P!K109="","No","Yes")</f>
        <v>No</v>
      </c>
      <c r="BB109" s="178" t="str">
        <f t="shared" si="48"/>
        <v>No</v>
      </c>
      <c r="BC109" s="178" t="str">
        <f t="shared" si="49"/>
        <v>Yes</v>
      </c>
      <c r="BD109" s="174"/>
    </row>
    <row r="110" spans="1:56" s="175" customFormat="1" ht="34.9" x14ac:dyDescent="0.45">
      <c r="A110" s="177">
        <v>106</v>
      </c>
      <c r="B110" s="11" t="s">
        <v>1657</v>
      </c>
      <c r="C110" t="str">
        <f>IF(P2P!E110="Yes","Yes","No")</f>
        <v>No</v>
      </c>
      <c r="D110" t="str">
        <f>IF(AND(C110="No",P2P!F110="Yes"),"Yes","No")</f>
        <v>No</v>
      </c>
      <c r="E110" t="str">
        <f>IF(AND(C110="No",P2P!F110="N/A"),"N/A","No")</f>
        <v>No</v>
      </c>
      <c r="F110">
        <f>IF(OR(P2P!F110="Yes",P2P!F110="N/A"),0,1)</f>
        <v>1</v>
      </c>
      <c r="G110" t="str">
        <f>IF(OR(P2P!K110="Q3 2019",P2P!K110="Q4 2019"),"Yes","No")</f>
        <v>No</v>
      </c>
      <c r="H110" s="178" t="str">
        <f t="shared" si="25"/>
        <v>No</v>
      </c>
      <c r="I110" t="str">
        <f>IF(OR(P2P!K110="Q1 2020",P2P!K110="Q2 2020"),"Yes","No")</f>
        <v>No</v>
      </c>
      <c r="J110" s="178" t="str">
        <f t="shared" si="26"/>
        <v>No</v>
      </c>
      <c r="K110" t="str">
        <f>IF(OR(P2P!K110="Q3 2020",P2P!K110="Q4 2020"),"Yes","No")</f>
        <v>No</v>
      </c>
      <c r="L110" s="178" t="str">
        <f t="shared" si="27"/>
        <v>No</v>
      </c>
      <c r="M110" t="str">
        <f>IF(OR(P2P!K110="Q1 2021",P2P!K110="Q2 2021"),"Yes","No")</f>
        <v>No</v>
      </c>
      <c r="N110" s="178" t="str">
        <f t="shared" si="28"/>
        <v>No</v>
      </c>
      <c r="O110" t="str">
        <f>IF(OR(P2P!K110="Q3 2021",P2P!K110="Q4 2021"),"Yes","No")</f>
        <v>No</v>
      </c>
      <c r="P110" s="178" t="str">
        <f t="shared" si="29"/>
        <v>No</v>
      </c>
      <c r="Q110" t="str">
        <f>IF(OR(P2P!K110="Q1 2022",P2P!K110="Q2 2022"),"Yes","No")</f>
        <v>No</v>
      </c>
      <c r="R110" s="178" t="str">
        <f t="shared" si="30"/>
        <v>No</v>
      </c>
      <c r="S110" t="str">
        <f>IF(OR(P2P!K110="Q3 2022",P2P!K110="Q4 2022"),"Yes","No")</f>
        <v>No</v>
      </c>
      <c r="T110" s="178" t="str">
        <f t="shared" si="31"/>
        <v>No</v>
      </c>
      <c r="U110" t="str">
        <f>IF(OR(P2P!K110="Q1 2023",P2P!K110="Q2 2023"),"Yes","No")</f>
        <v>No</v>
      </c>
      <c r="V110" s="178" t="str">
        <f t="shared" si="32"/>
        <v>No</v>
      </c>
      <c r="W110" t="str">
        <f>IF(OR(P2P!K110="Q3 2023",P2P!K110="Q4 2023"),"Yes","No")</f>
        <v>No</v>
      </c>
      <c r="X110" s="178" t="str">
        <f t="shared" si="33"/>
        <v>No</v>
      </c>
      <c r="Y110" t="str">
        <f>IF(OR(P2P!K110="Q1 2024",P2P!K110="Q2 2024"),"Yes","No")</f>
        <v>No</v>
      </c>
      <c r="Z110" s="178" t="str">
        <f t="shared" si="34"/>
        <v>No</v>
      </c>
      <c r="AA110" t="str">
        <f>IF(OR(P2P!K110="Q3 2024",P2P!K110="Q4 2024"),"Yes","No")</f>
        <v>No</v>
      </c>
      <c r="AB110" s="178" t="str">
        <f t="shared" si="35"/>
        <v>No</v>
      </c>
      <c r="AC110" t="str">
        <f>IF(OR(P2P!K110="Q1 2025",P2P!K110="Q2 2025"),"Yes","No")</f>
        <v>No</v>
      </c>
      <c r="AD110" s="178" t="str">
        <f t="shared" si="36"/>
        <v>No</v>
      </c>
      <c r="AE110" t="str">
        <f>IF(OR(P2P!K110="Q3 2025",P2P!K110="Q4 2025"),"Yes","No")</f>
        <v>No</v>
      </c>
      <c r="AF110" s="178" t="str">
        <f t="shared" si="37"/>
        <v>No</v>
      </c>
      <c r="AG110" t="str">
        <f>IF(OR(P2P!K110="Q1 2026",P2P!K110="Q2 2026"),"Yes","No")</f>
        <v>No</v>
      </c>
      <c r="AH110" s="178" t="str">
        <f t="shared" si="38"/>
        <v>No</v>
      </c>
      <c r="AI110" t="str">
        <f>IF(OR(P2P!K110="Q3 2026",P2P!K110="Q4 2026"),"Yes","No")</f>
        <v>No</v>
      </c>
      <c r="AJ110" s="178" t="str">
        <f t="shared" si="39"/>
        <v>No</v>
      </c>
      <c r="AK110" t="str">
        <f>IF(OR(P2P!K110="Q1 2027",P2P!K110="Q2 2027"),"Yes","No")</f>
        <v>No</v>
      </c>
      <c r="AL110" s="178" t="str">
        <f t="shared" si="40"/>
        <v>No</v>
      </c>
      <c r="AM110" t="str">
        <f>IF(OR(P2P!K110="Q3 2027",P2P!K110="Q4 2027"),"Yes","No")</f>
        <v>No</v>
      </c>
      <c r="AN110" s="178" t="str">
        <f t="shared" si="41"/>
        <v>No</v>
      </c>
      <c r="AO110" t="str">
        <f>IF(OR(P2P!K110="Q1 2028",P2P!K110="Q2 2028"),"Yes","No")</f>
        <v>No</v>
      </c>
      <c r="AP110" s="178" t="str">
        <f t="shared" si="42"/>
        <v>No</v>
      </c>
      <c r="AQ110" t="str">
        <f>IF(OR(P2P!K110="Q3 2028",P2P!K110="Q4 2028"),"Yes","No")</f>
        <v>No</v>
      </c>
      <c r="AR110" s="178" t="str">
        <f t="shared" si="43"/>
        <v>No</v>
      </c>
      <c r="AS110" t="str">
        <f>IF(OR(P2P!K110="Q1 2029",P2P!K110="Q2 2029"),"Yes","No")</f>
        <v>No</v>
      </c>
      <c r="AT110" s="178" t="str">
        <f t="shared" si="44"/>
        <v>No</v>
      </c>
      <c r="AU110" t="str">
        <f>IF(OR(P2P!K110="Q3 2029",P2P!K110="Q4 2029"),"Yes","No")</f>
        <v>No</v>
      </c>
      <c r="AV110" s="178" t="str">
        <f t="shared" si="45"/>
        <v>No</v>
      </c>
      <c r="AW110" t="str">
        <f>IF(OR(P2P!K110="Q1 2030",P2P!K110="Q2 2030"),"Yes","No")</f>
        <v>No</v>
      </c>
      <c r="AX110" s="178" t="str">
        <f t="shared" si="46"/>
        <v>No</v>
      </c>
      <c r="AY110" t="str">
        <f>IF(OR(P2P!K110="Q3 2030",P2P!K110="Q4 2030"),"Yes","No")</f>
        <v>No</v>
      </c>
      <c r="AZ110" s="178" t="str">
        <f t="shared" si="47"/>
        <v>No</v>
      </c>
      <c r="BA110" t="str">
        <f>IF(P2P!K110="","No","Yes")</f>
        <v>No</v>
      </c>
      <c r="BB110" s="178" t="str">
        <f t="shared" si="48"/>
        <v>No</v>
      </c>
      <c r="BC110" s="178" t="str">
        <f t="shared" si="49"/>
        <v>Yes</v>
      </c>
      <c r="BD110" s="174"/>
    </row>
    <row r="111" spans="1:56" s="175" customFormat="1" ht="23.25" x14ac:dyDescent="0.45">
      <c r="A111" s="177">
        <v>107</v>
      </c>
      <c r="B111" s="11" t="s">
        <v>1658</v>
      </c>
      <c r="C111" t="str">
        <f>IF(P2P!E111="Yes","Yes","No")</f>
        <v>No</v>
      </c>
      <c r="D111" t="str">
        <f>IF(AND(C111="No",P2P!F111="Yes"),"Yes","No")</f>
        <v>No</v>
      </c>
      <c r="E111" t="str">
        <f>IF(AND(C111="No",P2P!F111="N/A"),"N/A","No")</f>
        <v>No</v>
      </c>
      <c r="F111">
        <f>IF(OR(P2P!F111="Yes",P2P!F111="N/A"),0,1)</f>
        <v>1</v>
      </c>
      <c r="G111" t="str">
        <f>IF(OR(P2P!K111="Q3 2019",P2P!K111="Q4 2019"),"Yes","No")</f>
        <v>No</v>
      </c>
      <c r="H111" s="178" t="str">
        <f t="shared" si="25"/>
        <v>No</v>
      </c>
      <c r="I111" t="str">
        <f>IF(OR(P2P!K111="Q1 2020",P2P!K111="Q2 2020"),"Yes","No")</f>
        <v>No</v>
      </c>
      <c r="J111" s="178" t="str">
        <f t="shared" si="26"/>
        <v>No</v>
      </c>
      <c r="K111" t="str">
        <f>IF(OR(P2P!K111="Q3 2020",P2P!K111="Q4 2020"),"Yes","No")</f>
        <v>No</v>
      </c>
      <c r="L111" s="178" t="str">
        <f t="shared" si="27"/>
        <v>No</v>
      </c>
      <c r="M111" t="str">
        <f>IF(OR(P2P!K111="Q1 2021",P2P!K111="Q2 2021"),"Yes","No")</f>
        <v>No</v>
      </c>
      <c r="N111" s="178" t="str">
        <f t="shared" si="28"/>
        <v>No</v>
      </c>
      <c r="O111" t="str">
        <f>IF(OR(P2P!K111="Q3 2021",P2P!K111="Q4 2021"),"Yes","No")</f>
        <v>No</v>
      </c>
      <c r="P111" s="178" t="str">
        <f t="shared" si="29"/>
        <v>No</v>
      </c>
      <c r="Q111" t="str">
        <f>IF(OR(P2P!K111="Q1 2022",P2P!K111="Q2 2022"),"Yes","No")</f>
        <v>No</v>
      </c>
      <c r="R111" s="178" t="str">
        <f t="shared" si="30"/>
        <v>No</v>
      </c>
      <c r="S111" t="str">
        <f>IF(OR(P2P!K111="Q3 2022",P2P!K111="Q4 2022"),"Yes","No")</f>
        <v>No</v>
      </c>
      <c r="T111" s="178" t="str">
        <f t="shared" si="31"/>
        <v>No</v>
      </c>
      <c r="U111" t="str">
        <f>IF(OR(P2P!K111="Q1 2023",P2P!K111="Q2 2023"),"Yes","No")</f>
        <v>No</v>
      </c>
      <c r="V111" s="178" t="str">
        <f t="shared" si="32"/>
        <v>No</v>
      </c>
      <c r="W111" t="str">
        <f>IF(OR(P2P!K111="Q3 2023",P2P!K111="Q4 2023"),"Yes","No")</f>
        <v>No</v>
      </c>
      <c r="X111" s="178" t="str">
        <f t="shared" si="33"/>
        <v>No</v>
      </c>
      <c r="Y111" t="str">
        <f>IF(OR(P2P!K111="Q1 2024",P2P!K111="Q2 2024"),"Yes","No")</f>
        <v>No</v>
      </c>
      <c r="Z111" s="178" t="str">
        <f t="shared" si="34"/>
        <v>No</v>
      </c>
      <c r="AA111" t="str">
        <f>IF(OR(P2P!K111="Q3 2024",P2P!K111="Q4 2024"),"Yes","No")</f>
        <v>No</v>
      </c>
      <c r="AB111" s="178" t="str">
        <f t="shared" si="35"/>
        <v>No</v>
      </c>
      <c r="AC111" t="str">
        <f>IF(OR(P2P!K111="Q1 2025",P2P!K111="Q2 2025"),"Yes","No")</f>
        <v>No</v>
      </c>
      <c r="AD111" s="178" t="str">
        <f t="shared" si="36"/>
        <v>No</v>
      </c>
      <c r="AE111" t="str">
        <f>IF(OR(P2P!K111="Q3 2025",P2P!K111="Q4 2025"),"Yes","No")</f>
        <v>No</v>
      </c>
      <c r="AF111" s="178" t="str">
        <f t="shared" si="37"/>
        <v>No</v>
      </c>
      <c r="AG111" t="str">
        <f>IF(OR(P2P!K111="Q1 2026",P2P!K111="Q2 2026"),"Yes","No")</f>
        <v>No</v>
      </c>
      <c r="AH111" s="178" t="str">
        <f t="shared" si="38"/>
        <v>No</v>
      </c>
      <c r="AI111" t="str">
        <f>IF(OR(P2P!K111="Q3 2026",P2P!K111="Q4 2026"),"Yes","No")</f>
        <v>No</v>
      </c>
      <c r="AJ111" s="178" t="str">
        <f t="shared" si="39"/>
        <v>No</v>
      </c>
      <c r="AK111" t="str">
        <f>IF(OR(P2P!K111="Q1 2027",P2P!K111="Q2 2027"),"Yes","No")</f>
        <v>No</v>
      </c>
      <c r="AL111" s="178" t="str">
        <f t="shared" si="40"/>
        <v>No</v>
      </c>
      <c r="AM111" t="str">
        <f>IF(OR(P2P!K111="Q3 2027",P2P!K111="Q4 2027"),"Yes","No")</f>
        <v>No</v>
      </c>
      <c r="AN111" s="178" t="str">
        <f t="shared" si="41"/>
        <v>No</v>
      </c>
      <c r="AO111" t="str">
        <f>IF(OR(P2P!K111="Q1 2028",P2P!K111="Q2 2028"),"Yes","No")</f>
        <v>No</v>
      </c>
      <c r="AP111" s="178" t="str">
        <f t="shared" si="42"/>
        <v>No</v>
      </c>
      <c r="AQ111" t="str">
        <f>IF(OR(P2P!K111="Q3 2028",P2P!K111="Q4 2028"),"Yes","No")</f>
        <v>No</v>
      </c>
      <c r="AR111" s="178" t="str">
        <f t="shared" si="43"/>
        <v>No</v>
      </c>
      <c r="AS111" t="str">
        <f>IF(OR(P2P!K111="Q1 2029",P2P!K111="Q2 2029"),"Yes","No")</f>
        <v>No</v>
      </c>
      <c r="AT111" s="178" t="str">
        <f t="shared" si="44"/>
        <v>No</v>
      </c>
      <c r="AU111" t="str">
        <f>IF(OR(P2P!K111="Q3 2029",P2P!K111="Q4 2029"),"Yes","No")</f>
        <v>No</v>
      </c>
      <c r="AV111" s="178" t="str">
        <f t="shared" si="45"/>
        <v>No</v>
      </c>
      <c r="AW111" t="str">
        <f>IF(OR(P2P!K111="Q1 2030",P2P!K111="Q2 2030"),"Yes","No")</f>
        <v>No</v>
      </c>
      <c r="AX111" s="178" t="str">
        <f t="shared" si="46"/>
        <v>No</v>
      </c>
      <c r="AY111" t="str">
        <f>IF(OR(P2P!K111="Q3 2030",P2P!K111="Q4 2030"),"Yes","No")</f>
        <v>No</v>
      </c>
      <c r="AZ111" s="178" t="str">
        <f t="shared" si="47"/>
        <v>No</v>
      </c>
      <c r="BA111" t="str">
        <f>IF(P2P!K111="","No","Yes")</f>
        <v>No</v>
      </c>
      <c r="BB111" s="178" t="str">
        <f t="shared" si="48"/>
        <v>No</v>
      </c>
      <c r="BC111" s="178" t="str">
        <f t="shared" si="49"/>
        <v>Yes</v>
      </c>
      <c r="BD111" s="174"/>
    </row>
    <row r="112" spans="1:56" s="175" customFormat="1" ht="23.25" x14ac:dyDescent="0.45">
      <c r="A112" s="177">
        <v>108</v>
      </c>
      <c r="B112" s="11" t="s">
        <v>422</v>
      </c>
      <c r="C112" t="str">
        <f>IF(P2P!E112="Yes","Yes","No")</f>
        <v>No</v>
      </c>
      <c r="D112" t="str">
        <f>IF(AND(C112="No",P2P!F112="Yes"),"Yes","No")</f>
        <v>No</v>
      </c>
      <c r="E112" t="str">
        <f>IF(AND(C112="No",P2P!F112="N/A"),"N/A","No")</f>
        <v>No</v>
      </c>
      <c r="F112">
        <f>IF(OR(P2P!F112="Yes",P2P!F112="N/A"),0,1)</f>
        <v>1</v>
      </c>
      <c r="G112" t="str">
        <f>IF(OR(P2P!K112="Q3 2019",P2P!K112="Q4 2019"),"Yes","No")</f>
        <v>No</v>
      </c>
      <c r="H112" s="178" t="str">
        <f t="shared" si="25"/>
        <v>No</v>
      </c>
      <c r="I112" t="str">
        <f>IF(OR(P2P!K112="Q1 2020",P2P!K112="Q2 2020"),"Yes","No")</f>
        <v>No</v>
      </c>
      <c r="J112" s="178" t="str">
        <f t="shared" si="26"/>
        <v>No</v>
      </c>
      <c r="K112" t="str">
        <f>IF(OR(P2P!K112="Q3 2020",P2P!K112="Q4 2020"),"Yes","No")</f>
        <v>No</v>
      </c>
      <c r="L112" s="178" t="str">
        <f t="shared" si="27"/>
        <v>No</v>
      </c>
      <c r="M112" t="str">
        <f>IF(OR(P2P!K112="Q1 2021",P2P!K112="Q2 2021"),"Yes","No")</f>
        <v>No</v>
      </c>
      <c r="N112" s="178" t="str">
        <f t="shared" si="28"/>
        <v>No</v>
      </c>
      <c r="O112" t="str">
        <f>IF(OR(P2P!K112="Q3 2021",P2P!K112="Q4 2021"),"Yes","No")</f>
        <v>No</v>
      </c>
      <c r="P112" s="178" t="str">
        <f t="shared" si="29"/>
        <v>No</v>
      </c>
      <c r="Q112" t="str">
        <f>IF(OR(P2P!K112="Q1 2022",P2P!K112="Q2 2022"),"Yes","No")</f>
        <v>No</v>
      </c>
      <c r="R112" s="178" t="str">
        <f t="shared" si="30"/>
        <v>No</v>
      </c>
      <c r="S112" t="str">
        <f>IF(OR(P2P!K112="Q3 2022",P2P!K112="Q4 2022"),"Yes","No")</f>
        <v>No</v>
      </c>
      <c r="T112" s="178" t="str">
        <f t="shared" si="31"/>
        <v>No</v>
      </c>
      <c r="U112" t="str">
        <f>IF(OR(P2P!K112="Q1 2023",P2P!K112="Q2 2023"),"Yes","No")</f>
        <v>No</v>
      </c>
      <c r="V112" s="178" t="str">
        <f t="shared" si="32"/>
        <v>No</v>
      </c>
      <c r="W112" t="str">
        <f>IF(OR(P2P!K112="Q3 2023",P2P!K112="Q4 2023"),"Yes","No")</f>
        <v>No</v>
      </c>
      <c r="X112" s="178" t="str">
        <f t="shared" si="33"/>
        <v>No</v>
      </c>
      <c r="Y112" t="str">
        <f>IF(OR(P2P!K112="Q1 2024",P2P!K112="Q2 2024"),"Yes","No")</f>
        <v>No</v>
      </c>
      <c r="Z112" s="178" t="str">
        <f t="shared" si="34"/>
        <v>No</v>
      </c>
      <c r="AA112" t="str">
        <f>IF(OR(P2P!K112="Q3 2024",P2P!K112="Q4 2024"),"Yes","No")</f>
        <v>No</v>
      </c>
      <c r="AB112" s="178" t="str">
        <f t="shared" si="35"/>
        <v>No</v>
      </c>
      <c r="AC112" t="str">
        <f>IF(OR(P2P!K112="Q1 2025",P2P!K112="Q2 2025"),"Yes","No")</f>
        <v>No</v>
      </c>
      <c r="AD112" s="178" t="str">
        <f t="shared" si="36"/>
        <v>No</v>
      </c>
      <c r="AE112" t="str">
        <f>IF(OR(P2P!K112="Q3 2025",P2P!K112="Q4 2025"),"Yes","No")</f>
        <v>No</v>
      </c>
      <c r="AF112" s="178" t="str">
        <f t="shared" si="37"/>
        <v>No</v>
      </c>
      <c r="AG112" t="str">
        <f>IF(OR(P2P!K112="Q1 2026",P2P!K112="Q2 2026"),"Yes","No")</f>
        <v>No</v>
      </c>
      <c r="AH112" s="178" t="str">
        <f t="shared" si="38"/>
        <v>No</v>
      </c>
      <c r="AI112" t="str">
        <f>IF(OR(P2P!K112="Q3 2026",P2P!K112="Q4 2026"),"Yes","No")</f>
        <v>No</v>
      </c>
      <c r="AJ112" s="178" t="str">
        <f t="shared" si="39"/>
        <v>No</v>
      </c>
      <c r="AK112" t="str">
        <f>IF(OR(P2P!K112="Q1 2027",P2P!K112="Q2 2027"),"Yes","No")</f>
        <v>No</v>
      </c>
      <c r="AL112" s="178" t="str">
        <f t="shared" si="40"/>
        <v>No</v>
      </c>
      <c r="AM112" t="str">
        <f>IF(OR(P2P!K112="Q3 2027",P2P!K112="Q4 2027"),"Yes","No")</f>
        <v>No</v>
      </c>
      <c r="AN112" s="178" t="str">
        <f t="shared" si="41"/>
        <v>No</v>
      </c>
      <c r="AO112" t="str">
        <f>IF(OR(P2P!K112="Q1 2028",P2P!K112="Q2 2028"),"Yes","No")</f>
        <v>No</v>
      </c>
      <c r="AP112" s="178" t="str">
        <f t="shared" si="42"/>
        <v>No</v>
      </c>
      <c r="AQ112" t="str">
        <f>IF(OR(P2P!K112="Q3 2028",P2P!K112="Q4 2028"),"Yes","No")</f>
        <v>No</v>
      </c>
      <c r="AR112" s="178" t="str">
        <f t="shared" si="43"/>
        <v>No</v>
      </c>
      <c r="AS112" t="str">
        <f>IF(OR(P2P!K112="Q1 2029",P2P!K112="Q2 2029"),"Yes","No")</f>
        <v>No</v>
      </c>
      <c r="AT112" s="178" t="str">
        <f t="shared" si="44"/>
        <v>No</v>
      </c>
      <c r="AU112" t="str">
        <f>IF(OR(P2P!K112="Q3 2029",P2P!K112="Q4 2029"),"Yes","No")</f>
        <v>No</v>
      </c>
      <c r="AV112" s="178" t="str">
        <f t="shared" si="45"/>
        <v>No</v>
      </c>
      <c r="AW112" t="str">
        <f>IF(OR(P2P!K112="Q1 2030",P2P!K112="Q2 2030"),"Yes","No")</f>
        <v>No</v>
      </c>
      <c r="AX112" s="178" t="str">
        <f t="shared" si="46"/>
        <v>No</v>
      </c>
      <c r="AY112" t="str">
        <f>IF(OR(P2P!K112="Q3 2030",P2P!K112="Q4 2030"),"Yes","No")</f>
        <v>No</v>
      </c>
      <c r="AZ112" s="178" t="str">
        <f t="shared" si="47"/>
        <v>No</v>
      </c>
      <c r="BA112" t="str">
        <f>IF(P2P!K112="","No","Yes")</f>
        <v>No</v>
      </c>
      <c r="BB112" s="178" t="str">
        <f t="shared" si="48"/>
        <v>No</v>
      </c>
      <c r="BC112" s="178" t="str">
        <f t="shared" si="49"/>
        <v>Yes</v>
      </c>
      <c r="BD112" s="174"/>
    </row>
    <row r="113" spans="1:56" s="175" customFormat="1" ht="34.9" x14ac:dyDescent="0.45">
      <c r="A113" s="177">
        <v>109</v>
      </c>
      <c r="B113" s="11" t="s">
        <v>1659</v>
      </c>
      <c r="C113" t="str">
        <f>IF(P2P!E113="Yes","Yes","No")</f>
        <v>No</v>
      </c>
      <c r="D113" t="str">
        <f>IF(AND(C113="No",P2P!F113="Yes"),"Yes","No")</f>
        <v>No</v>
      </c>
      <c r="E113" t="str">
        <f>IF(AND(C113="No",P2P!F113="N/A"),"N/A","No")</f>
        <v>No</v>
      </c>
      <c r="F113">
        <f>IF(OR(P2P!F113="Yes",P2P!F113="N/A"),0,1)</f>
        <v>1</v>
      </c>
      <c r="G113" t="str">
        <f>IF(OR(P2P!K113="Q3 2019",P2P!K113="Q4 2019"),"Yes","No")</f>
        <v>No</v>
      </c>
      <c r="H113" s="178" t="str">
        <f t="shared" si="25"/>
        <v>No</v>
      </c>
      <c r="I113" t="str">
        <f>IF(OR(P2P!K113="Q1 2020",P2P!K113="Q2 2020"),"Yes","No")</f>
        <v>No</v>
      </c>
      <c r="J113" s="178" t="str">
        <f t="shared" si="26"/>
        <v>No</v>
      </c>
      <c r="K113" t="str">
        <f>IF(OR(P2P!K113="Q3 2020",P2P!K113="Q4 2020"),"Yes","No")</f>
        <v>No</v>
      </c>
      <c r="L113" s="178" t="str">
        <f t="shared" si="27"/>
        <v>No</v>
      </c>
      <c r="M113" t="str">
        <f>IF(OR(P2P!K113="Q1 2021",P2P!K113="Q2 2021"),"Yes","No")</f>
        <v>No</v>
      </c>
      <c r="N113" s="178" t="str">
        <f t="shared" si="28"/>
        <v>No</v>
      </c>
      <c r="O113" t="str">
        <f>IF(OR(P2P!K113="Q3 2021",P2P!K113="Q4 2021"),"Yes","No")</f>
        <v>No</v>
      </c>
      <c r="P113" s="178" t="str">
        <f t="shared" si="29"/>
        <v>No</v>
      </c>
      <c r="Q113" t="str">
        <f>IF(OR(P2P!K113="Q1 2022",P2P!K113="Q2 2022"),"Yes","No")</f>
        <v>No</v>
      </c>
      <c r="R113" s="178" t="str">
        <f t="shared" si="30"/>
        <v>No</v>
      </c>
      <c r="S113" t="str">
        <f>IF(OR(P2P!K113="Q3 2022",P2P!K113="Q4 2022"),"Yes","No")</f>
        <v>No</v>
      </c>
      <c r="T113" s="178" t="str">
        <f t="shared" si="31"/>
        <v>No</v>
      </c>
      <c r="U113" t="str">
        <f>IF(OR(P2P!K113="Q1 2023",P2P!K113="Q2 2023"),"Yes","No")</f>
        <v>No</v>
      </c>
      <c r="V113" s="178" t="str">
        <f t="shared" si="32"/>
        <v>No</v>
      </c>
      <c r="W113" t="str">
        <f>IF(OR(P2P!K113="Q3 2023",P2P!K113="Q4 2023"),"Yes","No")</f>
        <v>No</v>
      </c>
      <c r="X113" s="178" t="str">
        <f t="shared" si="33"/>
        <v>No</v>
      </c>
      <c r="Y113" t="str">
        <f>IF(OR(P2P!K113="Q1 2024",P2P!K113="Q2 2024"),"Yes","No")</f>
        <v>No</v>
      </c>
      <c r="Z113" s="178" t="str">
        <f t="shared" si="34"/>
        <v>No</v>
      </c>
      <c r="AA113" t="str">
        <f>IF(OR(P2P!K113="Q3 2024",P2P!K113="Q4 2024"),"Yes","No")</f>
        <v>No</v>
      </c>
      <c r="AB113" s="178" t="str">
        <f t="shared" si="35"/>
        <v>No</v>
      </c>
      <c r="AC113" t="str">
        <f>IF(OR(P2P!K113="Q1 2025",P2P!K113="Q2 2025"),"Yes","No")</f>
        <v>No</v>
      </c>
      <c r="AD113" s="178" t="str">
        <f t="shared" si="36"/>
        <v>No</v>
      </c>
      <c r="AE113" t="str">
        <f>IF(OR(P2P!K113="Q3 2025",P2P!K113="Q4 2025"),"Yes","No")</f>
        <v>No</v>
      </c>
      <c r="AF113" s="178" t="str">
        <f t="shared" si="37"/>
        <v>No</v>
      </c>
      <c r="AG113" t="str">
        <f>IF(OR(P2P!K113="Q1 2026",P2P!K113="Q2 2026"),"Yes","No")</f>
        <v>No</v>
      </c>
      <c r="AH113" s="178" t="str">
        <f t="shared" si="38"/>
        <v>No</v>
      </c>
      <c r="AI113" t="str">
        <f>IF(OR(P2P!K113="Q3 2026",P2P!K113="Q4 2026"),"Yes","No")</f>
        <v>No</v>
      </c>
      <c r="AJ113" s="178" t="str">
        <f t="shared" si="39"/>
        <v>No</v>
      </c>
      <c r="AK113" t="str">
        <f>IF(OR(P2P!K113="Q1 2027",P2P!K113="Q2 2027"),"Yes","No")</f>
        <v>No</v>
      </c>
      <c r="AL113" s="178" t="str">
        <f t="shared" si="40"/>
        <v>No</v>
      </c>
      <c r="AM113" t="str">
        <f>IF(OR(P2P!K113="Q3 2027",P2P!K113="Q4 2027"),"Yes","No")</f>
        <v>No</v>
      </c>
      <c r="AN113" s="178" t="str">
        <f t="shared" si="41"/>
        <v>No</v>
      </c>
      <c r="AO113" t="str">
        <f>IF(OR(P2P!K113="Q1 2028",P2P!K113="Q2 2028"),"Yes","No")</f>
        <v>No</v>
      </c>
      <c r="AP113" s="178" t="str">
        <f t="shared" si="42"/>
        <v>No</v>
      </c>
      <c r="AQ113" t="str">
        <f>IF(OR(P2P!K113="Q3 2028",P2P!K113="Q4 2028"),"Yes","No")</f>
        <v>No</v>
      </c>
      <c r="AR113" s="178" t="str">
        <f t="shared" si="43"/>
        <v>No</v>
      </c>
      <c r="AS113" t="str">
        <f>IF(OR(P2P!K113="Q1 2029",P2P!K113="Q2 2029"),"Yes","No")</f>
        <v>No</v>
      </c>
      <c r="AT113" s="178" t="str">
        <f t="shared" si="44"/>
        <v>No</v>
      </c>
      <c r="AU113" t="str">
        <f>IF(OR(P2P!K113="Q3 2029",P2P!K113="Q4 2029"),"Yes","No")</f>
        <v>No</v>
      </c>
      <c r="AV113" s="178" t="str">
        <f t="shared" si="45"/>
        <v>No</v>
      </c>
      <c r="AW113" t="str">
        <f>IF(OR(P2P!K113="Q1 2030",P2P!K113="Q2 2030"),"Yes","No")</f>
        <v>No</v>
      </c>
      <c r="AX113" s="178" t="str">
        <f t="shared" si="46"/>
        <v>No</v>
      </c>
      <c r="AY113" t="str">
        <f>IF(OR(P2P!K113="Q3 2030",P2P!K113="Q4 2030"),"Yes","No")</f>
        <v>No</v>
      </c>
      <c r="AZ113" s="178" t="str">
        <f t="shared" si="47"/>
        <v>No</v>
      </c>
      <c r="BA113" t="str">
        <f>IF(P2P!K113="","No","Yes")</f>
        <v>No</v>
      </c>
      <c r="BB113" s="178" t="str">
        <f t="shared" si="48"/>
        <v>No</v>
      </c>
      <c r="BC113" s="178" t="str">
        <f t="shared" si="49"/>
        <v>Yes</v>
      </c>
      <c r="BD113" s="174"/>
    </row>
    <row r="114" spans="1:56" s="175" customFormat="1" ht="23.25" x14ac:dyDescent="0.45">
      <c r="A114" s="177">
        <v>110</v>
      </c>
      <c r="B114" s="11" t="s">
        <v>1660</v>
      </c>
      <c r="C114" t="str">
        <f>IF(P2P!E114="Yes","Yes","No")</f>
        <v>No</v>
      </c>
      <c r="D114" t="str">
        <f>IF(AND(C114="No",P2P!F114="Yes"),"Yes","No")</f>
        <v>No</v>
      </c>
      <c r="E114" t="str">
        <f>IF(AND(C114="No",P2P!F114="N/A"),"N/A","No")</f>
        <v>No</v>
      </c>
      <c r="F114">
        <f>IF(OR(P2P!F114="Yes",P2P!F114="N/A"),0,1)</f>
        <v>1</v>
      </c>
      <c r="G114" t="str">
        <f>IF(OR(P2P!K114="Q3 2019",P2P!K114="Q4 2019"),"Yes","No")</f>
        <v>No</v>
      </c>
      <c r="H114" s="178" t="str">
        <f t="shared" si="25"/>
        <v>No</v>
      </c>
      <c r="I114" t="str">
        <f>IF(OR(P2P!K114="Q1 2020",P2P!K114="Q2 2020"),"Yes","No")</f>
        <v>No</v>
      </c>
      <c r="J114" s="178" t="str">
        <f t="shared" si="26"/>
        <v>No</v>
      </c>
      <c r="K114" t="str">
        <f>IF(OR(P2P!K114="Q3 2020",P2P!K114="Q4 2020"),"Yes","No")</f>
        <v>No</v>
      </c>
      <c r="L114" s="178" t="str">
        <f t="shared" si="27"/>
        <v>No</v>
      </c>
      <c r="M114" t="str">
        <f>IF(OR(P2P!K114="Q1 2021",P2P!K114="Q2 2021"),"Yes","No")</f>
        <v>No</v>
      </c>
      <c r="N114" s="178" t="str">
        <f t="shared" si="28"/>
        <v>No</v>
      </c>
      <c r="O114" t="str">
        <f>IF(OR(P2P!K114="Q3 2021",P2P!K114="Q4 2021"),"Yes","No")</f>
        <v>No</v>
      </c>
      <c r="P114" s="178" t="str">
        <f t="shared" si="29"/>
        <v>No</v>
      </c>
      <c r="Q114" t="str">
        <f>IF(OR(P2P!K114="Q1 2022",P2P!K114="Q2 2022"),"Yes","No")</f>
        <v>No</v>
      </c>
      <c r="R114" s="178" t="str">
        <f t="shared" si="30"/>
        <v>No</v>
      </c>
      <c r="S114" t="str">
        <f>IF(OR(P2P!K114="Q3 2022",P2P!K114="Q4 2022"),"Yes","No")</f>
        <v>No</v>
      </c>
      <c r="T114" s="178" t="str">
        <f t="shared" si="31"/>
        <v>No</v>
      </c>
      <c r="U114" t="str">
        <f>IF(OR(P2P!K114="Q1 2023",P2P!K114="Q2 2023"),"Yes","No")</f>
        <v>No</v>
      </c>
      <c r="V114" s="178" t="str">
        <f t="shared" si="32"/>
        <v>No</v>
      </c>
      <c r="W114" t="str">
        <f>IF(OR(P2P!K114="Q3 2023",P2P!K114="Q4 2023"),"Yes","No")</f>
        <v>No</v>
      </c>
      <c r="X114" s="178" t="str">
        <f t="shared" si="33"/>
        <v>No</v>
      </c>
      <c r="Y114" t="str">
        <f>IF(OR(P2P!K114="Q1 2024",P2P!K114="Q2 2024"),"Yes","No")</f>
        <v>No</v>
      </c>
      <c r="Z114" s="178" t="str">
        <f t="shared" si="34"/>
        <v>No</v>
      </c>
      <c r="AA114" t="str">
        <f>IF(OR(P2P!K114="Q3 2024",P2P!K114="Q4 2024"),"Yes","No")</f>
        <v>No</v>
      </c>
      <c r="AB114" s="178" t="str">
        <f t="shared" si="35"/>
        <v>No</v>
      </c>
      <c r="AC114" t="str">
        <f>IF(OR(P2P!K114="Q1 2025",P2P!K114="Q2 2025"),"Yes","No")</f>
        <v>No</v>
      </c>
      <c r="AD114" s="178" t="str">
        <f t="shared" si="36"/>
        <v>No</v>
      </c>
      <c r="AE114" t="str">
        <f>IF(OR(P2P!K114="Q3 2025",P2P!K114="Q4 2025"),"Yes","No")</f>
        <v>No</v>
      </c>
      <c r="AF114" s="178" t="str">
        <f t="shared" si="37"/>
        <v>No</v>
      </c>
      <c r="AG114" t="str">
        <f>IF(OR(P2P!K114="Q1 2026",P2P!K114="Q2 2026"),"Yes","No")</f>
        <v>No</v>
      </c>
      <c r="AH114" s="178" t="str">
        <f t="shared" si="38"/>
        <v>No</v>
      </c>
      <c r="AI114" t="str">
        <f>IF(OR(P2P!K114="Q3 2026",P2P!K114="Q4 2026"),"Yes","No")</f>
        <v>No</v>
      </c>
      <c r="AJ114" s="178" t="str">
        <f t="shared" si="39"/>
        <v>No</v>
      </c>
      <c r="AK114" t="str">
        <f>IF(OR(P2P!K114="Q1 2027",P2P!K114="Q2 2027"),"Yes","No")</f>
        <v>No</v>
      </c>
      <c r="AL114" s="178" t="str">
        <f t="shared" si="40"/>
        <v>No</v>
      </c>
      <c r="AM114" t="str">
        <f>IF(OR(P2P!K114="Q3 2027",P2P!K114="Q4 2027"),"Yes","No")</f>
        <v>No</v>
      </c>
      <c r="AN114" s="178" t="str">
        <f t="shared" si="41"/>
        <v>No</v>
      </c>
      <c r="AO114" t="str">
        <f>IF(OR(P2P!K114="Q1 2028",P2P!K114="Q2 2028"),"Yes","No")</f>
        <v>No</v>
      </c>
      <c r="AP114" s="178" t="str">
        <f t="shared" si="42"/>
        <v>No</v>
      </c>
      <c r="AQ114" t="str">
        <f>IF(OR(P2P!K114="Q3 2028",P2P!K114="Q4 2028"),"Yes","No")</f>
        <v>No</v>
      </c>
      <c r="AR114" s="178" t="str">
        <f t="shared" si="43"/>
        <v>No</v>
      </c>
      <c r="AS114" t="str">
        <f>IF(OR(P2P!K114="Q1 2029",P2P!K114="Q2 2029"),"Yes","No")</f>
        <v>No</v>
      </c>
      <c r="AT114" s="178" t="str">
        <f t="shared" si="44"/>
        <v>No</v>
      </c>
      <c r="AU114" t="str">
        <f>IF(OR(P2P!K114="Q3 2029",P2P!K114="Q4 2029"),"Yes","No")</f>
        <v>No</v>
      </c>
      <c r="AV114" s="178" t="str">
        <f t="shared" si="45"/>
        <v>No</v>
      </c>
      <c r="AW114" t="str">
        <f>IF(OR(P2P!K114="Q1 2030",P2P!K114="Q2 2030"),"Yes","No")</f>
        <v>No</v>
      </c>
      <c r="AX114" s="178" t="str">
        <f t="shared" si="46"/>
        <v>No</v>
      </c>
      <c r="AY114" t="str">
        <f>IF(OR(P2P!K114="Q3 2030",P2P!K114="Q4 2030"),"Yes","No")</f>
        <v>No</v>
      </c>
      <c r="AZ114" s="178" t="str">
        <f t="shared" si="47"/>
        <v>No</v>
      </c>
      <c r="BA114" t="str">
        <f>IF(P2P!K114="","No","Yes")</f>
        <v>No</v>
      </c>
      <c r="BB114" s="178" t="str">
        <f t="shared" si="48"/>
        <v>No</v>
      </c>
      <c r="BC114" s="178" t="str">
        <f t="shared" si="49"/>
        <v>Yes</v>
      </c>
      <c r="BD114" s="174"/>
    </row>
    <row r="115" spans="1:56" s="175" customFormat="1" ht="23.25" x14ac:dyDescent="0.45">
      <c r="A115" s="177">
        <v>111</v>
      </c>
      <c r="B115" s="11" t="s">
        <v>1661</v>
      </c>
      <c r="C115" t="str">
        <f>IF(P2P!E115="Yes","Yes","No")</f>
        <v>No</v>
      </c>
      <c r="D115" t="str">
        <f>IF(AND(C115="No",P2P!F115="Yes"),"Yes","No")</f>
        <v>No</v>
      </c>
      <c r="E115" t="str">
        <f>IF(AND(C115="No",P2P!F115="N/A"),"N/A","No")</f>
        <v>No</v>
      </c>
      <c r="F115">
        <f>IF(OR(P2P!F115="Yes",P2P!F115="N/A"),0,1)</f>
        <v>1</v>
      </c>
      <c r="G115" t="str">
        <f>IF(OR(P2P!K115="Q3 2019",P2P!K115="Q4 2019"),"Yes","No")</f>
        <v>No</v>
      </c>
      <c r="H115" s="178" t="str">
        <f t="shared" si="25"/>
        <v>No</v>
      </c>
      <c r="I115" t="str">
        <f>IF(OR(P2P!K115="Q1 2020",P2P!K115="Q2 2020"),"Yes","No")</f>
        <v>No</v>
      </c>
      <c r="J115" s="178" t="str">
        <f t="shared" si="26"/>
        <v>No</v>
      </c>
      <c r="K115" t="str">
        <f>IF(OR(P2P!K115="Q3 2020",P2P!K115="Q4 2020"),"Yes","No")</f>
        <v>No</v>
      </c>
      <c r="L115" s="178" t="str">
        <f t="shared" si="27"/>
        <v>No</v>
      </c>
      <c r="M115" t="str">
        <f>IF(OR(P2P!K115="Q1 2021",P2P!K115="Q2 2021"),"Yes","No")</f>
        <v>No</v>
      </c>
      <c r="N115" s="178" t="str">
        <f t="shared" si="28"/>
        <v>No</v>
      </c>
      <c r="O115" t="str">
        <f>IF(OR(P2P!K115="Q3 2021",P2P!K115="Q4 2021"),"Yes","No")</f>
        <v>No</v>
      </c>
      <c r="P115" s="178" t="str">
        <f t="shared" si="29"/>
        <v>No</v>
      </c>
      <c r="Q115" t="str">
        <f>IF(OR(P2P!K115="Q1 2022",P2P!K115="Q2 2022"),"Yes","No")</f>
        <v>No</v>
      </c>
      <c r="R115" s="178" t="str">
        <f t="shared" si="30"/>
        <v>No</v>
      </c>
      <c r="S115" t="str">
        <f>IF(OR(P2P!K115="Q3 2022",P2P!K115="Q4 2022"),"Yes","No")</f>
        <v>No</v>
      </c>
      <c r="T115" s="178" t="str">
        <f t="shared" si="31"/>
        <v>No</v>
      </c>
      <c r="U115" t="str">
        <f>IF(OR(P2P!K115="Q1 2023",P2P!K115="Q2 2023"),"Yes","No")</f>
        <v>No</v>
      </c>
      <c r="V115" s="178" t="str">
        <f t="shared" si="32"/>
        <v>No</v>
      </c>
      <c r="W115" t="str">
        <f>IF(OR(P2P!K115="Q3 2023",P2P!K115="Q4 2023"),"Yes","No")</f>
        <v>No</v>
      </c>
      <c r="X115" s="178" t="str">
        <f t="shared" si="33"/>
        <v>No</v>
      </c>
      <c r="Y115" t="str">
        <f>IF(OR(P2P!K115="Q1 2024",P2P!K115="Q2 2024"),"Yes","No")</f>
        <v>No</v>
      </c>
      <c r="Z115" s="178" t="str">
        <f t="shared" si="34"/>
        <v>No</v>
      </c>
      <c r="AA115" t="str">
        <f>IF(OR(P2P!K115="Q3 2024",P2P!K115="Q4 2024"),"Yes","No")</f>
        <v>No</v>
      </c>
      <c r="AB115" s="178" t="str">
        <f t="shared" si="35"/>
        <v>No</v>
      </c>
      <c r="AC115" t="str">
        <f>IF(OR(P2P!K115="Q1 2025",P2P!K115="Q2 2025"),"Yes","No")</f>
        <v>No</v>
      </c>
      <c r="AD115" s="178" t="str">
        <f t="shared" si="36"/>
        <v>No</v>
      </c>
      <c r="AE115" t="str">
        <f>IF(OR(P2P!K115="Q3 2025",P2P!K115="Q4 2025"),"Yes","No")</f>
        <v>No</v>
      </c>
      <c r="AF115" s="178" t="str">
        <f t="shared" si="37"/>
        <v>No</v>
      </c>
      <c r="AG115" t="str">
        <f>IF(OR(P2P!K115="Q1 2026",P2P!K115="Q2 2026"),"Yes","No")</f>
        <v>No</v>
      </c>
      <c r="AH115" s="178" t="str">
        <f t="shared" si="38"/>
        <v>No</v>
      </c>
      <c r="AI115" t="str">
        <f>IF(OR(P2P!K115="Q3 2026",P2P!K115="Q4 2026"),"Yes","No")</f>
        <v>No</v>
      </c>
      <c r="AJ115" s="178" t="str">
        <f t="shared" si="39"/>
        <v>No</v>
      </c>
      <c r="AK115" t="str">
        <f>IF(OR(P2P!K115="Q1 2027",P2P!K115="Q2 2027"),"Yes","No")</f>
        <v>No</v>
      </c>
      <c r="AL115" s="178" t="str">
        <f t="shared" si="40"/>
        <v>No</v>
      </c>
      <c r="AM115" t="str">
        <f>IF(OR(P2P!K115="Q3 2027",P2P!K115="Q4 2027"),"Yes","No")</f>
        <v>No</v>
      </c>
      <c r="AN115" s="178" t="str">
        <f t="shared" si="41"/>
        <v>No</v>
      </c>
      <c r="AO115" t="str">
        <f>IF(OR(P2P!K115="Q1 2028",P2P!K115="Q2 2028"),"Yes","No")</f>
        <v>No</v>
      </c>
      <c r="AP115" s="178" t="str">
        <f t="shared" si="42"/>
        <v>No</v>
      </c>
      <c r="AQ115" t="str">
        <f>IF(OR(P2P!K115="Q3 2028",P2P!K115="Q4 2028"),"Yes","No")</f>
        <v>No</v>
      </c>
      <c r="AR115" s="178" t="str">
        <f t="shared" si="43"/>
        <v>No</v>
      </c>
      <c r="AS115" t="str">
        <f>IF(OR(P2P!K115="Q1 2029",P2P!K115="Q2 2029"),"Yes","No")</f>
        <v>No</v>
      </c>
      <c r="AT115" s="178" t="str">
        <f t="shared" si="44"/>
        <v>No</v>
      </c>
      <c r="AU115" t="str">
        <f>IF(OR(P2P!K115="Q3 2029",P2P!K115="Q4 2029"),"Yes","No")</f>
        <v>No</v>
      </c>
      <c r="AV115" s="178" t="str">
        <f t="shared" si="45"/>
        <v>No</v>
      </c>
      <c r="AW115" t="str">
        <f>IF(OR(P2P!K115="Q1 2030",P2P!K115="Q2 2030"),"Yes","No")</f>
        <v>No</v>
      </c>
      <c r="AX115" s="178" t="str">
        <f t="shared" si="46"/>
        <v>No</v>
      </c>
      <c r="AY115" t="str">
        <f>IF(OR(P2P!K115="Q3 2030",P2P!K115="Q4 2030"),"Yes","No")</f>
        <v>No</v>
      </c>
      <c r="AZ115" s="178" t="str">
        <f t="shared" si="47"/>
        <v>No</v>
      </c>
      <c r="BA115" t="str">
        <f>IF(P2P!K115="","No","Yes")</f>
        <v>No</v>
      </c>
      <c r="BB115" s="178" t="str">
        <f t="shared" si="48"/>
        <v>No</v>
      </c>
      <c r="BC115" s="178" t="str">
        <f t="shared" si="49"/>
        <v>Yes</v>
      </c>
      <c r="BD115" s="174"/>
    </row>
    <row r="116" spans="1:56" s="175" customFormat="1" ht="23.25" x14ac:dyDescent="0.45">
      <c r="A116" s="177">
        <v>112</v>
      </c>
      <c r="B116" s="19" t="s">
        <v>1662</v>
      </c>
      <c r="C116" t="str">
        <f>IF(P2P!E116="Yes","Yes","No")</f>
        <v>Yes</v>
      </c>
      <c r="D116" t="str">
        <f>IF(AND(C116="No",P2P!F116="Yes"),"Yes","No")</f>
        <v>No</v>
      </c>
      <c r="E116" t="str">
        <f>IF(AND(C116="No",P2P!F116="N/A"),"N/A","No")</f>
        <v>No</v>
      </c>
      <c r="F116">
        <f>IF(OR(P2P!F116="Yes",P2P!F116="N/A"),0,1)</f>
        <v>1</v>
      </c>
      <c r="G116" t="str">
        <f>IF(OR(P2P!K116="Q3 2019",P2P!K116="Q4 2019"),"Yes","No")</f>
        <v>No</v>
      </c>
      <c r="H116" s="178" t="str">
        <f t="shared" si="25"/>
        <v>No</v>
      </c>
      <c r="I116" t="str">
        <f>IF(OR(P2P!K116="Q1 2020",P2P!K116="Q2 2020"),"Yes","No")</f>
        <v>No</v>
      </c>
      <c r="J116" s="178" t="str">
        <f t="shared" si="26"/>
        <v>No</v>
      </c>
      <c r="K116" t="str">
        <f>IF(OR(P2P!K116="Q3 2020",P2P!K116="Q4 2020"),"Yes","No")</f>
        <v>No</v>
      </c>
      <c r="L116" s="178" t="str">
        <f t="shared" si="27"/>
        <v>No</v>
      </c>
      <c r="M116" t="str">
        <f>IF(OR(P2P!K116="Q1 2021",P2P!K116="Q2 2021"),"Yes","No")</f>
        <v>No</v>
      </c>
      <c r="N116" s="178" t="str">
        <f t="shared" si="28"/>
        <v>No</v>
      </c>
      <c r="O116" t="str">
        <f>IF(OR(P2P!K116="Q3 2021",P2P!K116="Q4 2021"),"Yes","No")</f>
        <v>No</v>
      </c>
      <c r="P116" s="178" t="str">
        <f t="shared" si="29"/>
        <v>No</v>
      </c>
      <c r="Q116" t="str">
        <f>IF(OR(P2P!K116="Q1 2022",P2P!K116="Q2 2022"),"Yes","No")</f>
        <v>No</v>
      </c>
      <c r="R116" s="178" t="str">
        <f t="shared" si="30"/>
        <v>No</v>
      </c>
      <c r="S116" t="str">
        <f>IF(OR(P2P!K116="Q3 2022",P2P!K116="Q4 2022"),"Yes","No")</f>
        <v>No</v>
      </c>
      <c r="T116" s="178" t="str">
        <f t="shared" si="31"/>
        <v>No</v>
      </c>
      <c r="U116" t="str">
        <f>IF(OR(P2P!K116="Q1 2023",P2P!K116="Q2 2023"),"Yes","No")</f>
        <v>No</v>
      </c>
      <c r="V116" s="178" t="str">
        <f t="shared" si="32"/>
        <v>No</v>
      </c>
      <c r="W116" t="str">
        <f>IF(OR(P2P!K116="Q3 2023",P2P!K116="Q4 2023"),"Yes","No")</f>
        <v>No</v>
      </c>
      <c r="X116" s="178" t="str">
        <f t="shared" si="33"/>
        <v>No</v>
      </c>
      <c r="Y116" t="str">
        <f>IF(OR(P2P!K116="Q1 2024",P2P!K116="Q2 2024"),"Yes","No")</f>
        <v>No</v>
      </c>
      <c r="Z116" s="178" t="str">
        <f t="shared" si="34"/>
        <v>No</v>
      </c>
      <c r="AA116" t="str">
        <f>IF(OR(P2P!K116="Q3 2024",P2P!K116="Q4 2024"),"Yes","No")</f>
        <v>No</v>
      </c>
      <c r="AB116" s="178" t="str">
        <f t="shared" si="35"/>
        <v>No</v>
      </c>
      <c r="AC116" t="str">
        <f>IF(OR(P2P!K116="Q1 2025",P2P!K116="Q2 2025"),"Yes","No")</f>
        <v>No</v>
      </c>
      <c r="AD116" s="178" t="str">
        <f t="shared" si="36"/>
        <v>No</v>
      </c>
      <c r="AE116" t="str">
        <f>IF(OR(P2P!K116="Q3 2025",P2P!K116="Q4 2025"),"Yes","No")</f>
        <v>No</v>
      </c>
      <c r="AF116" s="178" t="str">
        <f t="shared" si="37"/>
        <v>No</v>
      </c>
      <c r="AG116" t="str">
        <f>IF(OR(P2P!K116="Q1 2026",P2P!K116="Q2 2026"),"Yes","No")</f>
        <v>No</v>
      </c>
      <c r="AH116" s="178" t="str">
        <f t="shared" si="38"/>
        <v>No</v>
      </c>
      <c r="AI116" t="str">
        <f>IF(OR(P2P!K116="Q3 2026",P2P!K116="Q4 2026"),"Yes","No")</f>
        <v>No</v>
      </c>
      <c r="AJ116" s="178" t="str">
        <f t="shared" si="39"/>
        <v>No</v>
      </c>
      <c r="AK116" t="str">
        <f>IF(OR(P2P!K116="Q1 2027",P2P!K116="Q2 2027"),"Yes","No")</f>
        <v>No</v>
      </c>
      <c r="AL116" s="178" t="str">
        <f t="shared" si="40"/>
        <v>No</v>
      </c>
      <c r="AM116" t="str">
        <f>IF(OR(P2P!K116="Q3 2027",P2P!K116="Q4 2027"),"Yes","No")</f>
        <v>No</v>
      </c>
      <c r="AN116" s="178" t="str">
        <f t="shared" si="41"/>
        <v>No</v>
      </c>
      <c r="AO116" t="str">
        <f>IF(OR(P2P!K116="Q1 2028",P2P!K116="Q2 2028"),"Yes","No")</f>
        <v>No</v>
      </c>
      <c r="AP116" s="178" t="str">
        <f t="shared" si="42"/>
        <v>No</v>
      </c>
      <c r="AQ116" t="str">
        <f>IF(OR(P2P!K116="Q3 2028",P2P!K116="Q4 2028"),"Yes","No")</f>
        <v>No</v>
      </c>
      <c r="AR116" s="178" t="str">
        <f t="shared" si="43"/>
        <v>No</v>
      </c>
      <c r="AS116" t="str">
        <f>IF(OR(P2P!K116="Q1 2029",P2P!K116="Q2 2029"),"Yes","No")</f>
        <v>No</v>
      </c>
      <c r="AT116" s="178" t="str">
        <f t="shared" si="44"/>
        <v>No</v>
      </c>
      <c r="AU116" t="str">
        <f>IF(OR(P2P!K116="Q3 2029",P2P!K116="Q4 2029"),"Yes","No")</f>
        <v>No</v>
      </c>
      <c r="AV116" s="178" t="str">
        <f t="shared" si="45"/>
        <v>No</v>
      </c>
      <c r="AW116" t="str">
        <f>IF(OR(P2P!K116="Q1 2030",P2P!K116="Q2 2030"),"Yes","No")</f>
        <v>No</v>
      </c>
      <c r="AX116" s="178" t="str">
        <f t="shared" si="46"/>
        <v>No</v>
      </c>
      <c r="AY116" t="str">
        <f>IF(OR(P2P!K116="Q3 2030",P2P!K116="Q4 2030"),"Yes","No")</f>
        <v>No</v>
      </c>
      <c r="AZ116" s="178" t="str">
        <f t="shared" si="47"/>
        <v>No</v>
      </c>
      <c r="BA116" t="str">
        <f>IF(P2P!K116="","No","Yes")</f>
        <v>No</v>
      </c>
      <c r="BB116" s="178" t="str">
        <f t="shared" si="48"/>
        <v>No</v>
      </c>
      <c r="BC116" s="178" t="str">
        <f t="shared" si="49"/>
        <v>No</v>
      </c>
      <c r="BD116" s="174"/>
    </row>
    <row r="117" spans="1:56" s="175" customFormat="1" ht="23.25" x14ac:dyDescent="0.45">
      <c r="A117" s="177">
        <v>113</v>
      </c>
      <c r="B117" s="19" t="s">
        <v>427</v>
      </c>
      <c r="C117" t="str">
        <f>IF(P2P!E117="Yes","Yes","No")</f>
        <v>Yes</v>
      </c>
      <c r="D117" t="str">
        <f>IF(AND(C117="No",P2P!F117="Yes"),"Yes","No")</f>
        <v>No</v>
      </c>
      <c r="E117" t="str">
        <f>IF(AND(C117="No",P2P!F117="N/A"),"N/A","No")</f>
        <v>No</v>
      </c>
      <c r="F117">
        <f>IF(OR(P2P!F117="Yes",P2P!F117="N/A"),0,1)</f>
        <v>1</v>
      </c>
      <c r="G117" t="str">
        <f>IF(OR(P2P!K117="Q3 2019",P2P!K117="Q4 2019"),"Yes","No")</f>
        <v>No</v>
      </c>
      <c r="H117" s="178" t="str">
        <f t="shared" si="25"/>
        <v>No</v>
      </c>
      <c r="I117" t="str">
        <f>IF(OR(P2P!K117="Q1 2020",P2P!K117="Q2 2020"),"Yes","No")</f>
        <v>No</v>
      </c>
      <c r="J117" s="178" t="str">
        <f t="shared" si="26"/>
        <v>No</v>
      </c>
      <c r="K117" t="str">
        <f>IF(OR(P2P!K117="Q3 2020",P2P!K117="Q4 2020"),"Yes","No")</f>
        <v>No</v>
      </c>
      <c r="L117" s="178" t="str">
        <f t="shared" si="27"/>
        <v>No</v>
      </c>
      <c r="M117" t="str">
        <f>IF(OR(P2P!K117="Q1 2021",P2P!K117="Q2 2021"),"Yes","No")</f>
        <v>No</v>
      </c>
      <c r="N117" s="178" t="str">
        <f t="shared" si="28"/>
        <v>No</v>
      </c>
      <c r="O117" t="str">
        <f>IF(OR(P2P!K117="Q3 2021",P2P!K117="Q4 2021"),"Yes","No")</f>
        <v>No</v>
      </c>
      <c r="P117" s="178" t="str">
        <f t="shared" si="29"/>
        <v>No</v>
      </c>
      <c r="Q117" t="str">
        <f>IF(OR(P2P!K117="Q1 2022",P2P!K117="Q2 2022"),"Yes","No")</f>
        <v>No</v>
      </c>
      <c r="R117" s="178" t="str">
        <f t="shared" si="30"/>
        <v>No</v>
      </c>
      <c r="S117" t="str">
        <f>IF(OR(P2P!K117="Q3 2022",P2P!K117="Q4 2022"),"Yes","No")</f>
        <v>No</v>
      </c>
      <c r="T117" s="178" t="str">
        <f t="shared" si="31"/>
        <v>No</v>
      </c>
      <c r="U117" t="str">
        <f>IF(OR(P2P!K117="Q1 2023",P2P!K117="Q2 2023"),"Yes","No")</f>
        <v>No</v>
      </c>
      <c r="V117" s="178" t="str">
        <f t="shared" si="32"/>
        <v>No</v>
      </c>
      <c r="W117" t="str">
        <f>IF(OR(P2P!K117="Q3 2023",P2P!K117="Q4 2023"),"Yes","No")</f>
        <v>No</v>
      </c>
      <c r="X117" s="178" t="str">
        <f t="shared" si="33"/>
        <v>No</v>
      </c>
      <c r="Y117" t="str">
        <f>IF(OR(P2P!K117="Q1 2024",P2P!K117="Q2 2024"),"Yes","No")</f>
        <v>No</v>
      </c>
      <c r="Z117" s="178" t="str">
        <f t="shared" si="34"/>
        <v>No</v>
      </c>
      <c r="AA117" t="str">
        <f>IF(OR(P2P!K117="Q3 2024",P2P!K117="Q4 2024"),"Yes","No")</f>
        <v>No</v>
      </c>
      <c r="AB117" s="178" t="str">
        <f t="shared" si="35"/>
        <v>No</v>
      </c>
      <c r="AC117" t="str">
        <f>IF(OR(P2P!K117="Q1 2025",P2P!K117="Q2 2025"),"Yes","No")</f>
        <v>No</v>
      </c>
      <c r="AD117" s="178" t="str">
        <f t="shared" si="36"/>
        <v>No</v>
      </c>
      <c r="AE117" t="str">
        <f>IF(OR(P2P!K117="Q3 2025",P2P!K117="Q4 2025"),"Yes","No")</f>
        <v>No</v>
      </c>
      <c r="AF117" s="178" t="str">
        <f t="shared" si="37"/>
        <v>No</v>
      </c>
      <c r="AG117" t="str">
        <f>IF(OR(P2P!K117="Q1 2026",P2P!K117="Q2 2026"),"Yes","No")</f>
        <v>No</v>
      </c>
      <c r="AH117" s="178" t="str">
        <f t="shared" si="38"/>
        <v>No</v>
      </c>
      <c r="AI117" t="str">
        <f>IF(OR(P2P!K117="Q3 2026",P2P!K117="Q4 2026"),"Yes","No")</f>
        <v>No</v>
      </c>
      <c r="AJ117" s="178" t="str">
        <f t="shared" si="39"/>
        <v>No</v>
      </c>
      <c r="AK117" t="str">
        <f>IF(OR(P2P!K117="Q1 2027",P2P!K117="Q2 2027"),"Yes","No")</f>
        <v>No</v>
      </c>
      <c r="AL117" s="178" t="str">
        <f t="shared" si="40"/>
        <v>No</v>
      </c>
      <c r="AM117" t="str">
        <f>IF(OR(P2P!K117="Q3 2027",P2P!K117="Q4 2027"),"Yes","No")</f>
        <v>No</v>
      </c>
      <c r="AN117" s="178" t="str">
        <f t="shared" si="41"/>
        <v>No</v>
      </c>
      <c r="AO117" t="str">
        <f>IF(OR(P2P!K117="Q1 2028",P2P!K117="Q2 2028"),"Yes","No")</f>
        <v>No</v>
      </c>
      <c r="AP117" s="178" t="str">
        <f t="shared" si="42"/>
        <v>No</v>
      </c>
      <c r="AQ117" t="str">
        <f>IF(OR(P2P!K117="Q3 2028",P2P!K117="Q4 2028"),"Yes","No")</f>
        <v>No</v>
      </c>
      <c r="AR117" s="178" t="str">
        <f t="shared" si="43"/>
        <v>No</v>
      </c>
      <c r="AS117" t="str">
        <f>IF(OR(P2P!K117="Q1 2029",P2P!K117="Q2 2029"),"Yes","No")</f>
        <v>No</v>
      </c>
      <c r="AT117" s="178" t="str">
        <f t="shared" si="44"/>
        <v>No</v>
      </c>
      <c r="AU117" t="str">
        <f>IF(OR(P2P!K117="Q3 2029",P2P!K117="Q4 2029"),"Yes","No")</f>
        <v>No</v>
      </c>
      <c r="AV117" s="178" t="str">
        <f t="shared" si="45"/>
        <v>No</v>
      </c>
      <c r="AW117" t="str">
        <f>IF(OR(P2P!K117="Q1 2030",P2P!K117="Q2 2030"),"Yes","No")</f>
        <v>No</v>
      </c>
      <c r="AX117" s="178" t="str">
        <f t="shared" si="46"/>
        <v>No</v>
      </c>
      <c r="AY117" t="str">
        <f>IF(OR(P2P!K117="Q3 2030",P2P!K117="Q4 2030"),"Yes","No")</f>
        <v>No</v>
      </c>
      <c r="AZ117" s="178" t="str">
        <f t="shared" si="47"/>
        <v>No</v>
      </c>
      <c r="BA117" t="str">
        <f>IF(P2P!K117="","No","Yes")</f>
        <v>No</v>
      </c>
      <c r="BB117" s="178" t="str">
        <f t="shared" si="48"/>
        <v>No</v>
      </c>
      <c r="BC117" s="178" t="str">
        <f t="shared" si="49"/>
        <v>No</v>
      </c>
      <c r="BD117" s="174"/>
    </row>
    <row r="118" spans="1:56" s="175" customFormat="1" x14ac:dyDescent="0.45">
      <c r="A118" s="173"/>
      <c r="B118" s="173"/>
      <c r="C118" s="173"/>
      <c r="D118" s="173"/>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row>
    <row r="119" spans="1:56" s="175" customFormat="1" x14ac:dyDescent="0.45">
      <c r="A119" s="173"/>
      <c r="B119" s="173"/>
      <c r="C119" s="173"/>
      <c r="D119" s="173"/>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row>
    <row r="120" spans="1:56" s="175" customFormat="1" x14ac:dyDescent="0.45">
      <c r="A120" s="173"/>
      <c r="B120" s="163" t="s">
        <v>1961</v>
      </c>
      <c r="C120" s="176">
        <f>COUNTIF(C122:C276,"Yes")</f>
        <v>15</v>
      </c>
      <c r="D120" s="176">
        <f>COUNTIF(D122:D276,"Yes")</f>
        <v>0</v>
      </c>
      <c r="E120" s="176">
        <f>COUNTIF(E122:E276,"N/A")</f>
        <v>0</v>
      </c>
      <c r="F120" s="176">
        <f>COUNTIF(F122:F276,"1")</f>
        <v>155</v>
      </c>
      <c r="G120" s="176"/>
      <c r="H120" s="176">
        <f>COUNTIF(H122:H276,"Yes")</f>
        <v>0</v>
      </c>
      <c r="I120" s="176"/>
      <c r="J120" s="176">
        <f>COUNTIF(J122:J276,"Yes")</f>
        <v>0</v>
      </c>
      <c r="K120" s="176"/>
      <c r="L120" s="176">
        <f>COUNTIF(L122:L276,"Yes")</f>
        <v>0</v>
      </c>
      <c r="M120" s="176"/>
      <c r="N120" s="176">
        <f>COUNTIF(N122:N276,"Yes")</f>
        <v>0</v>
      </c>
      <c r="O120" s="176"/>
      <c r="P120" s="176">
        <f>COUNTIF(P122:P276,"Yes")</f>
        <v>0</v>
      </c>
      <c r="Q120" s="176"/>
      <c r="R120" s="176">
        <f>COUNTIF(R122:R276,"Yes")</f>
        <v>0</v>
      </c>
      <c r="S120" s="176"/>
      <c r="T120" s="176">
        <f>COUNTIF(T122:T276,"Yes")</f>
        <v>0</v>
      </c>
      <c r="U120" s="176"/>
      <c r="V120" s="176">
        <f>COUNTIF(V122:V276,"Yes")</f>
        <v>0</v>
      </c>
      <c r="W120" s="176"/>
      <c r="X120" s="176">
        <f>COUNTIF(X122:X276,"Yes")</f>
        <v>0</v>
      </c>
      <c r="Y120" s="176"/>
      <c r="Z120" s="176">
        <f>COUNTIF(Z122:Z276,"Yes")</f>
        <v>0</v>
      </c>
      <c r="AA120" s="176"/>
      <c r="AB120" s="176">
        <f>COUNTIF(AB122:AB276,"Yes")</f>
        <v>0</v>
      </c>
      <c r="AC120" s="176"/>
      <c r="AD120" s="176">
        <f>COUNTIF(AD122:AD276,"Yes")</f>
        <v>0</v>
      </c>
      <c r="AE120" s="176"/>
      <c r="AF120" s="176">
        <f>COUNTIF(AF122:AF276,"Yes")</f>
        <v>0</v>
      </c>
      <c r="AG120" s="176"/>
      <c r="AH120" s="176">
        <f>COUNTIF(AH122:AH276,"Yes")</f>
        <v>0</v>
      </c>
      <c r="AI120" s="176"/>
      <c r="AJ120" s="176">
        <f>COUNTIF(AJ122:AJ276,"Yes")</f>
        <v>0</v>
      </c>
      <c r="AK120" s="176"/>
      <c r="AL120" s="176">
        <f>COUNTIF(AL122:AL276,"Yes")</f>
        <v>0</v>
      </c>
      <c r="AM120" s="176"/>
      <c r="AN120" s="176">
        <f>COUNTIF(AN122:AN276,"Yes")</f>
        <v>0</v>
      </c>
      <c r="AO120" s="176"/>
      <c r="AP120" s="176">
        <f>COUNTIF(AP122:AP276,"Yes")</f>
        <v>0</v>
      </c>
      <c r="AQ120" s="176"/>
      <c r="AR120" s="176">
        <f>COUNTIF(AR122:AR276,"Yes")</f>
        <v>0</v>
      </c>
      <c r="AS120" s="176"/>
      <c r="AT120" s="176">
        <f>COUNTIF(AT122:AT276,"Yes")</f>
        <v>0</v>
      </c>
      <c r="AU120" s="176"/>
      <c r="AV120" s="176">
        <f>COUNTIF(AV122:AV276,"Yes")</f>
        <v>0</v>
      </c>
      <c r="AW120" s="176"/>
      <c r="AX120" s="176">
        <f>COUNTIF(AX122:AX276,"Yes")</f>
        <v>0</v>
      </c>
      <c r="AY120" s="176"/>
      <c r="AZ120" s="176">
        <f>COUNTIF(AZ122:AZ276,"Yes")</f>
        <v>0</v>
      </c>
      <c r="BA120" s="176"/>
      <c r="BB120" s="176">
        <f>COUNTIF(BB122:BB276,"Yes")</f>
        <v>0</v>
      </c>
      <c r="BC120" s="176">
        <f>COUNTIF(BC122:BC276,"Yes")</f>
        <v>140</v>
      </c>
      <c r="BD120" s="176">
        <f>SUM(C120+D120+E120+BB120+BC120)</f>
        <v>155</v>
      </c>
    </row>
    <row r="121" spans="1:56" s="175" customFormat="1" ht="14.65" thickBot="1" x14ac:dyDescent="0.5">
      <c r="A121" s="173"/>
      <c r="B121" s="173"/>
      <c r="C121" s="173"/>
      <c r="D121" s="173"/>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row>
    <row r="122" spans="1:56" s="175" customFormat="1" ht="35.25" thickBot="1" x14ac:dyDescent="0.5">
      <c r="A122" s="177">
        <v>1</v>
      </c>
      <c r="B122" s="43" t="s">
        <v>1065</v>
      </c>
      <c r="C122" t="str">
        <f>IF(O2C!E5="Yes","Yes","No")</f>
        <v>No</v>
      </c>
      <c r="D122" t="str">
        <f>IF(AND(C122="No",O2C!F5="Yes"),"Yes","No")</f>
        <v>No</v>
      </c>
      <c r="E122" t="str">
        <f>IF(AND(C122="No",O2C!F5="N/A"),"N/A","No")</f>
        <v>No</v>
      </c>
      <c r="F122">
        <f>IF(OR(O2C!F5="Yes",O2C!F5="N/A"),0,1)</f>
        <v>1</v>
      </c>
      <c r="G122" t="str">
        <f>IF(OR(O2C!K5="Q3 2019",O2C!K5="Q4 2019"),"Yes","No")</f>
        <v>No</v>
      </c>
      <c r="H122" s="178" t="str">
        <f t="shared" ref="H122:H185" si="50">IF(AND(C122="No",D122="No",E122="No",G122="Yes"),"Yes","No")</f>
        <v>No</v>
      </c>
      <c r="I122" t="str">
        <f>IF(OR(O2C!K5="Q1 2020",O2C!K5="Q2 2020"),"Yes","No")</f>
        <v>No</v>
      </c>
      <c r="J122" s="178" t="str">
        <f t="shared" ref="J122" si="51">IF(AND(C122="No",D122="No",E122="No",I122="Yes"),"Yes","No")</f>
        <v>No</v>
      </c>
      <c r="K122" t="str">
        <f>IF(OR(O2C!K5="Q3 2020",O2C!K5="Q4 2020"),"Yes","No")</f>
        <v>No</v>
      </c>
      <c r="L122" s="178" t="str">
        <f t="shared" ref="L122" si="52">IF(AND(C122="No",D122="No",E122="No",K122="Yes"),"Yes","No")</f>
        <v>No</v>
      </c>
      <c r="M122" t="str">
        <f>IF(OR(O2C!K5="Q1 2021",O2C!K5="Q2 2021"),"Yes","No")</f>
        <v>No</v>
      </c>
      <c r="N122" s="178" t="str">
        <f t="shared" ref="N122" si="53">IF(AND(C122="No",D122="No",E122="No",M122="Yes"),"Yes","No")</f>
        <v>No</v>
      </c>
      <c r="O122" t="str">
        <f>IF(OR(O2C!K5="Q3 2021",O2C!K5="Q4 2021"),"Yes","No")</f>
        <v>No</v>
      </c>
      <c r="P122" s="178" t="str">
        <f t="shared" ref="P122" si="54">IF(AND(C122="No",D122="No",E122="No",O122="Yes"),"Yes","No")</f>
        <v>No</v>
      </c>
      <c r="Q122" t="str">
        <f>IF(OR(O2C!K5="Q1 2022",O2C!K5="Q2 2022"),"Yes","No")</f>
        <v>No</v>
      </c>
      <c r="R122" s="178" t="str">
        <f t="shared" ref="R122" si="55">IF(AND(C122="No",D122="No",E122="No",Q122="Yes"),"Yes","No")</f>
        <v>No</v>
      </c>
      <c r="S122" t="str">
        <f>IF(OR(O2C!K5="Q3 2022",O2C!K5="Q4 2022"),"Yes","No")</f>
        <v>No</v>
      </c>
      <c r="T122" s="178" t="str">
        <f t="shared" ref="T122" si="56">IF(AND(C122="No",D122="No",E122="No",S122="Yes"),"Yes","No")</f>
        <v>No</v>
      </c>
      <c r="U122" t="str">
        <f>IF(OR(O2C!K5="Q1 2023",O2C!K5="Q2 2023"),"Yes","No")</f>
        <v>No</v>
      </c>
      <c r="V122" s="178" t="str">
        <f t="shared" ref="V122" si="57">IF(AND(C122="No",D122="No",E122="No",U122="Yes"),"Yes","No")</f>
        <v>No</v>
      </c>
      <c r="W122" t="str">
        <f>IF(OR(O2C!K5="Q3 2023",O2C!K5="Q4 2023"),"Yes","No")</f>
        <v>No</v>
      </c>
      <c r="X122" s="178" t="str">
        <f t="shared" ref="X122" si="58">IF(AND(C122="No",D122="No",E122="No",W122="Yes"),"Yes","No")</f>
        <v>No</v>
      </c>
      <c r="Y122" t="str">
        <f>IF(OR(O2C!K5="Q1 2024",O2C!K5="Q2 2024"),"Yes","No")</f>
        <v>No</v>
      </c>
      <c r="Z122" s="178" t="str">
        <f t="shared" ref="Z122" si="59">IF(AND(C122="No",D122="No",E122="No",Y122="Yes"),"Yes","No")</f>
        <v>No</v>
      </c>
      <c r="AA122" t="str">
        <f>IF(OR(O2C!K5="Q3 2024",O2C!K5="Q4 2024"),"Yes","No")</f>
        <v>No</v>
      </c>
      <c r="AB122" s="178" t="str">
        <f t="shared" ref="AB122" si="60">IF(AND(C122="No",D122="No",E122="No",AA122="Yes"),"Yes","No")</f>
        <v>No</v>
      </c>
      <c r="AC122" t="str">
        <f>IF(OR(O2C!K5="Q1 2025",O2C!K5="Q2 2025"),"Yes","No")</f>
        <v>No</v>
      </c>
      <c r="AD122" s="178" t="str">
        <f t="shared" ref="AD122" si="61">IF(AND(C122="No",D122="No",E122="No",AC122="Yes"),"Yes","No")</f>
        <v>No</v>
      </c>
      <c r="AE122" t="str">
        <f>IF(OR(O2C!K5="Q3 2025",O2C!K5="Q4 2025"),"Yes","No")</f>
        <v>No</v>
      </c>
      <c r="AF122" s="178" t="str">
        <f t="shared" ref="AF122" si="62">IF(AND(C122="No",D122="No",E122="No",AE122="Yes"),"Yes","No")</f>
        <v>No</v>
      </c>
      <c r="AG122" t="str">
        <f>IF(OR(O2C!K5="Q1 2026",O2C!K5="Q2 2026"),"Yes","No")</f>
        <v>No</v>
      </c>
      <c r="AH122" s="178" t="str">
        <f t="shared" ref="AH122" si="63">IF(AND(C122="No",D122="No",E122="No",AG122="Yes"),"Yes","No")</f>
        <v>No</v>
      </c>
      <c r="AI122" t="str">
        <f>IF(OR(O2C!K5="Q3 2026",O2C!K5="Q4 2026"),"Yes","No")</f>
        <v>No</v>
      </c>
      <c r="AJ122" s="178" t="str">
        <f t="shared" ref="AJ122" si="64">IF(AND(C122="No",D122="No",E122="No",AI122="Yes"),"Yes","No")</f>
        <v>No</v>
      </c>
      <c r="AK122" t="str">
        <f>IF(OR(O2C!K5="Q1 2027",O2C!K5="Q2 2027"),"Yes","No")</f>
        <v>No</v>
      </c>
      <c r="AL122" s="178" t="str">
        <f t="shared" ref="AL122" si="65">IF(AND(C122="No",D122="No",E122="No",AK122="Yes"),"Yes","No")</f>
        <v>No</v>
      </c>
      <c r="AM122" t="str">
        <f>IF(OR(O2C!K5="Q3 2027",O2C!K5="Q4 2027"),"Yes","No")</f>
        <v>No</v>
      </c>
      <c r="AN122" s="178" t="str">
        <f t="shared" ref="AN122" si="66">IF(AND(C122="No",D122="No",E122="No",AM122="Yes"),"Yes","No")</f>
        <v>No</v>
      </c>
      <c r="AO122" t="str">
        <f>IF(OR(O2C!K5="Q1 2028",O2C!K5="Q2 2028"),"Yes","No")</f>
        <v>No</v>
      </c>
      <c r="AP122" s="178" t="str">
        <f t="shared" ref="AP122" si="67">IF(AND(C122="No",D122="No",E122="No",AO122="Yes"),"Yes","No")</f>
        <v>No</v>
      </c>
      <c r="AQ122" t="str">
        <f>IF(OR(O2C!K5="Q3 2028",O2C!K5="Q4 2028"),"Yes","No")</f>
        <v>No</v>
      </c>
      <c r="AR122" s="178" t="str">
        <f t="shared" ref="AR122" si="68">IF(AND(C122="No",D122="No",E122="No",AQ122="Yes"),"Yes","No")</f>
        <v>No</v>
      </c>
      <c r="AS122" t="str">
        <f>IF(OR(O2C!K5="Q1 2029",O2C!K5="Q2 2029"),"Yes","No")</f>
        <v>No</v>
      </c>
      <c r="AT122" s="178" t="str">
        <f t="shared" ref="AT122" si="69">IF(AND(C122="No",D122="No",E122="No",AS122="Yes"),"Yes","No")</f>
        <v>No</v>
      </c>
      <c r="AU122" t="str">
        <f>IF(OR(O2C!K5="Q3 2029",O2C!K5="Q4 2029"),"Yes","No")</f>
        <v>No</v>
      </c>
      <c r="AV122" s="178" t="str">
        <f t="shared" ref="AV122" si="70">IF(AND(C122="No",D122="No",E122="No",AU122="Yes"),"Yes","No")</f>
        <v>No</v>
      </c>
      <c r="AW122" t="str">
        <f>IF(OR(O2C!K5="Q1 2030",O2C!K5="Q2 2030"),"Yes","No")</f>
        <v>No</v>
      </c>
      <c r="AX122" s="178" t="str">
        <f t="shared" ref="AX122" si="71">IF(AND(C122="No",D122="No",E122="No",AW122="Yes"),"Yes","No")</f>
        <v>No</v>
      </c>
      <c r="AY122" t="str">
        <f>IF(OR(O2C!K5="Q3 2030",O2C!K5="Q4 2030"),"Yes","No")</f>
        <v>No</v>
      </c>
      <c r="AZ122" s="178" t="str">
        <f t="shared" ref="AZ122" si="72">IF(AND(C122="No",D122="No",E122="No",AY122="Yes"),"Yes","No")</f>
        <v>No</v>
      </c>
      <c r="BA122" t="str">
        <f>IF(O2C!K5="","No","Yes")</f>
        <v>No</v>
      </c>
      <c r="BB122" s="178" t="str">
        <f t="shared" ref="BB122" si="73">IF(AND(C122="No",D122="No",E122="No",BA122="Yes"),"Yes","No")</f>
        <v>No</v>
      </c>
      <c r="BC122" s="178" t="str">
        <f t="shared" ref="BC122" si="74">IF(AND(C122="No",D122="No",E122="No",BB122="No"),"Yes","No")</f>
        <v>Yes</v>
      </c>
      <c r="BD122" s="174"/>
    </row>
    <row r="123" spans="1:56" s="175" customFormat="1" ht="23.65" thickBot="1" x14ac:dyDescent="0.5">
      <c r="A123" s="177">
        <v>2</v>
      </c>
      <c r="B123" s="43" t="s">
        <v>1066</v>
      </c>
      <c r="C123" t="str">
        <f>IF(O2C!E6="Yes","Yes","No")</f>
        <v>No</v>
      </c>
      <c r="D123" t="str">
        <f>IF(AND(C123="No",O2C!F6="Yes"),"Yes","No")</f>
        <v>No</v>
      </c>
      <c r="E123" t="str">
        <f>IF(AND(C123="No",O2C!F6="N/A"),"N/A","No")</f>
        <v>No</v>
      </c>
      <c r="F123">
        <f>IF(OR(O2C!F6="Yes",O2C!F6="N/A"),0,1)</f>
        <v>1</v>
      </c>
      <c r="G123" t="str">
        <f>IF(OR(O2C!K6="Q3 2019",O2C!K6="Q4 2019"),"Yes","No")</f>
        <v>No</v>
      </c>
      <c r="H123" s="178" t="str">
        <f t="shared" si="50"/>
        <v>No</v>
      </c>
      <c r="I123" t="str">
        <f>IF(OR(O2C!K6="Q1 2020",O2C!K6="Q2 2020"),"Yes","No")</f>
        <v>No</v>
      </c>
      <c r="J123" s="178" t="str">
        <f t="shared" ref="J123:J186" si="75">IF(AND(C123="No",D123="No",E123="No",I123="Yes"),"Yes","No")</f>
        <v>No</v>
      </c>
      <c r="K123" t="str">
        <f>IF(OR(O2C!K6="Q3 2020",O2C!K6="Q4 2020"),"Yes","No")</f>
        <v>No</v>
      </c>
      <c r="L123" s="178" t="str">
        <f t="shared" ref="L123:L186" si="76">IF(AND(C123="No",D123="No",E123="No",K123="Yes"),"Yes","No")</f>
        <v>No</v>
      </c>
      <c r="M123" t="str">
        <f>IF(OR(O2C!K6="Q1 2021",O2C!K6="Q2 2021"),"Yes","No")</f>
        <v>No</v>
      </c>
      <c r="N123" s="178" t="str">
        <f t="shared" ref="N123:N186" si="77">IF(AND(C123="No",D123="No",E123="No",M123="Yes"),"Yes","No")</f>
        <v>No</v>
      </c>
      <c r="O123" t="str">
        <f>IF(OR(O2C!K6="Q3 2021",O2C!K6="Q4 2021"),"Yes","No")</f>
        <v>No</v>
      </c>
      <c r="P123" s="178" t="str">
        <f t="shared" ref="P123:P186" si="78">IF(AND(C123="No",D123="No",E123="No",O123="Yes"),"Yes","No")</f>
        <v>No</v>
      </c>
      <c r="Q123" t="str">
        <f>IF(OR(O2C!K6="Q1 2022",O2C!K6="Q2 2022"),"Yes","No")</f>
        <v>No</v>
      </c>
      <c r="R123" s="178" t="str">
        <f t="shared" ref="R123:R186" si="79">IF(AND(C123="No",D123="No",E123="No",Q123="Yes"),"Yes","No")</f>
        <v>No</v>
      </c>
      <c r="S123" t="str">
        <f>IF(OR(O2C!K6="Q3 2022",O2C!K6="Q4 2022"),"Yes","No")</f>
        <v>No</v>
      </c>
      <c r="T123" s="178" t="str">
        <f t="shared" ref="T123:T186" si="80">IF(AND(C123="No",D123="No",E123="No",S123="Yes"),"Yes","No")</f>
        <v>No</v>
      </c>
      <c r="U123" t="str">
        <f>IF(OR(O2C!K6="Q1 2023",O2C!K6="Q2 2023"),"Yes","No")</f>
        <v>No</v>
      </c>
      <c r="V123" s="178" t="str">
        <f t="shared" ref="V123:V186" si="81">IF(AND(C123="No",D123="No",E123="No",U123="Yes"),"Yes","No")</f>
        <v>No</v>
      </c>
      <c r="W123" t="str">
        <f>IF(OR(O2C!K6="Q3 2023",O2C!K6="Q4 2023"),"Yes","No")</f>
        <v>No</v>
      </c>
      <c r="X123" s="178" t="str">
        <f t="shared" ref="X123:X186" si="82">IF(AND(C123="No",D123="No",E123="No",W123="Yes"),"Yes","No")</f>
        <v>No</v>
      </c>
      <c r="Y123" t="str">
        <f>IF(OR(O2C!K6="Q1 2024",O2C!K6="Q2 2024"),"Yes","No")</f>
        <v>No</v>
      </c>
      <c r="Z123" s="178" t="str">
        <f t="shared" ref="Z123:Z186" si="83">IF(AND(C123="No",D123="No",E123="No",Y123="Yes"),"Yes","No")</f>
        <v>No</v>
      </c>
      <c r="AA123" t="str">
        <f>IF(OR(O2C!K6="Q3 2024",O2C!K6="Q4 2024"),"Yes","No")</f>
        <v>No</v>
      </c>
      <c r="AB123" s="178" t="str">
        <f t="shared" ref="AB123:AB186" si="84">IF(AND(C123="No",D123="No",E123="No",AA123="Yes"),"Yes","No")</f>
        <v>No</v>
      </c>
      <c r="AC123" t="str">
        <f>IF(OR(O2C!K6="Q1 2025",O2C!K6="Q2 2025"),"Yes","No")</f>
        <v>No</v>
      </c>
      <c r="AD123" s="178" t="str">
        <f t="shared" ref="AD123:AD186" si="85">IF(AND(C123="No",D123="No",E123="No",AC123="Yes"),"Yes","No")</f>
        <v>No</v>
      </c>
      <c r="AE123" t="str">
        <f>IF(OR(O2C!K6="Q3 2025",O2C!K6="Q4 2025"),"Yes","No")</f>
        <v>No</v>
      </c>
      <c r="AF123" s="178" t="str">
        <f t="shared" ref="AF123:AF186" si="86">IF(AND(C123="No",D123="No",E123="No",AE123="Yes"),"Yes","No")</f>
        <v>No</v>
      </c>
      <c r="AG123" t="str">
        <f>IF(OR(O2C!K6="Q1 2026",O2C!K6="Q2 2026"),"Yes","No")</f>
        <v>No</v>
      </c>
      <c r="AH123" s="178" t="str">
        <f t="shared" ref="AH123:AH186" si="87">IF(AND(C123="No",D123="No",E123="No",AG123="Yes"),"Yes","No")</f>
        <v>No</v>
      </c>
      <c r="AI123" t="str">
        <f>IF(OR(O2C!K6="Q3 2026",O2C!K6="Q4 2026"),"Yes","No")</f>
        <v>No</v>
      </c>
      <c r="AJ123" s="178" t="str">
        <f t="shared" ref="AJ123:AJ186" si="88">IF(AND(C123="No",D123="No",E123="No",AI123="Yes"),"Yes","No")</f>
        <v>No</v>
      </c>
      <c r="AK123" t="str">
        <f>IF(OR(O2C!K6="Q1 2027",O2C!K6="Q2 2027"),"Yes","No")</f>
        <v>No</v>
      </c>
      <c r="AL123" s="178" t="str">
        <f t="shared" ref="AL123:AL186" si="89">IF(AND(C123="No",D123="No",E123="No",AK123="Yes"),"Yes","No")</f>
        <v>No</v>
      </c>
      <c r="AM123" t="str">
        <f>IF(OR(O2C!K6="Q3 2027",O2C!K6="Q4 2027"),"Yes","No")</f>
        <v>No</v>
      </c>
      <c r="AN123" s="178" t="str">
        <f t="shared" ref="AN123:AN186" si="90">IF(AND(C123="No",D123="No",E123="No",AM123="Yes"),"Yes","No")</f>
        <v>No</v>
      </c>
      <c r="AO123" t="str">
        <f>IF(OR(O2C!K6="Q1 2028",O2C!K6="Q2 2028"),"Yes","No")</f>
        <v>No</v>
      </c>
      <c r="AP123" s="178" t="str">
        <f t="shared" ref="AP123:AP186" si="91">IF(AND(C123="No",D123="No",E123="No",AO123="Yes"),"Yes","No")</f>
        <v>No</v>
      </c>
      <c r="AQ123" t="str">
        <f>IF(OR(O2C!K6="Q3 2028",O2C!K6="Q4 2028"),"Yes","No")</f>
        <v>No</v>
      </c>
      <c r="AR123" s="178" t="str">
        <f t="shared" ref="AR123:AR186" si="92">IF(AND(C123="No",D123="No",E123="No",AQ123="Yes"),"Yes","No")</f>
        <v>No</v>
      </c>
      <c r="AS123" t="str">
        <f>IF(OR(O2C!K6="Q1 2029",O2C!K6="Q2 2029"),"Yes","No")</f>
        <v>No</v>
      </c>
      <c r="AT123" s="178" t="str">
        <f t="shared" ref="AT123:AT186" si="93">IF(AND(C123="No",D123="No",E123="No",AS123="Yes"),"Yes","No")</f>
        <v>No</v>
      </c>
      <c r="AU123" t="str">
        <f>IF(OR(O2C!K6="Q3 2029",O2C!K6="Q4 2029"),"Yes","No")</f>
        <v>No</v>
      </c>
      <c r="AV123" s="178" t="str">
        <f t="shared" ref="AV123:AV186" si="94">IF(AND(C123="No",D123="No",E123="No",AU123="Yes"),"Yes","No")</f>
        <v>No</v>
      </c>
      <c r="AW123" t="str">
        <f>IF(OR(O2C!K6="Q1 2030",O2C!K6="Q2 2030"),"Yes","No")</f>
        <v>No</v>
      </c>
      <c r="AX123" s="178" t="str">
        <f t="shared" ref="AX123:AX186" si="95">IF(AND(C123="No",D123="No",E123="No",AW123="Yes"),"Yes","No")</f>
        <v>No</v>
      </c>
      <c r="AY123" t="str">
        <f>IF(OR(O2C!K6="Q3 2030",O2C!K6="Q4 2030"),"Yes","No")</f>
        <v>No</v>
      </c>
      <c r="AZ123" s="178" t="str">
        <f t="shared" ref="AZ123:AZ186" si="96">IF(AND(C123="No",D123="No",E123="No",AY123="Yes"),"Yes","No")</f>
        <v>No</v>
      </c>
      <c r="BA123" t="str">
        <f>IF(O2C!K6="","No","Yes")</f>
        <v>No</v>
      </c>
      <c r="BB123" s="178" t="str">
        <f t="shared" ref="BB123:BB186" si="97">IF(AND(C123="No",D123="No",E123="No",BA123="Yes"),"Yes","No")</f>
        <v>No</v>
      </c>
      <c r="BC123" s="178" t="str">
        <f t="shared" ref="BC123:BC186" si="98">IF(AND(C123="No",D123="No",E123="No",BB123="No"),"Yes","No")</f>
        <v>Yes</v>
      </c>
      <c r="BD123" s="174"/>
    </row>
    <row r="124" spans="1:56" s="175" customFormat="1" ht="23.65" thickBot="1" x14ac:dyDescent="0.5">
      <c r="A124" s="177">
        <v>3</v>
      </c>
      <c r="B124" s="43" t="s">
        <v>1067</v>
      </c>
      <c r="C124" t="str">
        <f>IF(O2C!E7="Yes","Yes","No")</f>
        <v>No</v>
      </c>
      <c r="D124" t="str">
        <f>IF(AND(C124="No",O2C!F7="Yes"),"Yes","No")</f>
        <v>No</v>
      </c>
      <c r="E124" t="str">
        <f>IF(AND(C124="No",O2C!F7="N/A"),"N/A","No")</f>
        <v>No</v>
      </c>
      <c r="F124">
        <f>IF(OR(O2C!F7="Yes",O2C!F7="N/A"),0,1)</f>
        <v>1</v>
      </c>
      <c r="G124" t="str">
        <f>IF(OR(O2C!K7="Q3 2019",O2C!K7="Q4 2019"),"Yes","No")</f>
        <v>No</v>
      </c>
      <c r="H124" s="178" t="str">
        <f t="shared" si="50"/>
        <v>No</v>
      </c>
      <c r="I124" t="str">
        <f>IF(OR(O2C!K7="Q1 2020",O2C!K7="Q2 2020"),"Yes","No")</f>
        <v>No</v>
      </c>
      <c r="J124" s="178" t="str">
        <f t="shared" si="75"/>
        <v>No</v>
      </c>
      <c r="K124" t="str">
        <f>IF(OR(O2C!K7="Q3 2020",O2C!K7="Q4 2020"),"Yes","No")</f>
        <v>No</v>
      </c>
      <c r="L124" s="178" t="str">
        <f t="shared" si="76"/>
        <v>No</v>
      </c>
      <c r="M124" t="str">
        <f>IF(OR(O2C!K7="Q1 2021",O2C!K7="Q2 2021"),"Yes","No")</f>
        <v>No</v>
      </c>
      <c r="N124" s="178" t="str">
        <f t="shared" si="77"/>
        <v>No</v>
      </c>
      <c r="O124" t="str">
        <f>IF(OR(O2C!K7="Q3 2021",O2C!K7="Q4 2021"),"Yes","No")</f>
        <v>No</v>
      </c>
      <c r="P124" s="178" t="str">
        <f t="shared" si="78"/>
        <v>No</v>
      </c>
      <c r="Q124" t="str">
        <f>IF(OR(O2C!K7="Q1 2022",O2C!K7="Q2 2022"),"Yes","No")</f>
        <v>No</v>
      </c>
      <c r="R124" s="178" t="str">
        <f t="shared" si="79"/>
        <v>No</v>
      </c>
      <c r="S124" t="str">
        <f>IF(OR(O2C!K7="Q3 2022",O2C!K7="Q4 2022"),"Yes","No")</f>
        <v>No</v>
      </c>
      <c r="T124" s="178" t="str">
        <f t="shared" si="80"/>
        <v>No</v>
      </c>
      <c r="U124" t="str">
        <f>IF(OR(O2C!K7="Q1 2023",O2C!K7="Q2 2023"),"Yes","No")</f>
        <v>No</v>
      </c>
      <c r="V124" s="178" t="str">
        <f t="shared" si="81"/>
        <v>No</v>
      </c>
      <c r="W124" t="str">
        <f>IF(OR(O2C!K7="Q3 2023",O2C!K7="Q4 2023"),"Yes","No")</f>
        <v>No</v>
      </c>
      <c r="X124" s="178" t="str">
        <f t="shared" si="82"/>
        <v>No</v>
      </c>
      <c r="Y124" t="str">
        <f>IF(OR(O2C!K7="Q1 2024",O2C!K7="Q2 2024"),"Yes","No")</f>
        <v>No</v>
      </c>
      <c r="Z124" s="178" t="str">
        <f t="shared" si="83"/>
        <v>No</v>
      </c>
      <c r="AA124" t="str">
        <f>IF(OR(O2C!K7="Q3 2024",O2C!K7="Q4 2024"),"Yes","No")</f>
        <v>No</v>
      </c>
      <c r="AB124" s="178" t="str">
        <f t="shared" si="84"/>
        <v>No</v>
      </c>
      <c r="AC124" t="str">
        <f>IF(OR(O2C!K7="Q1 2025",O2C!K7="Q2 2025"),"Yes","No")</f>
        <v>No</v>
      </c>
      <c r="AD124" s="178" t="str">
        <f t="shared" si="85"/>
        <v>No</v>
      </c>
      <c r="AE124" t="str">
        <f>IF(OR(O2C!K7="Q3 2025",O2C!K7="Q4 2025"),"Yes","No")</f>
        <v>No</v>
      </c>
      <c r="AF124" s="178" t="str">
        <f t="shared" si="86"/>
        <v>No</v>
      </c>
      <c r="AG124" t="str">
        <f>IF(OR(O2C!K7="Q1 2026",O2C!K7="Q2 2026"),"Yes","No")</f>
        <v>No</v>
      </c>
      <c r="AH124" s="178" t="str">
        <f t="shared" si="87"/>
        <v>No</v>
      </c>
      <c r="AI124" t="str">
        <f>IF(OR(O2C!K7="Q3 2026",O2C!K7="Q4 2026"),"Yes","No")</f>
        <v>No</v>
      </c>
      <c r="AJ124" s="178" t="str">
        <f t="shared" si="88"/>
        <v>No</v>
      </c>
      <c r="AK124" t="str">
        <f>IF(OR(O2C!K7="Q1 2027",O2C!K7="Q2 2027"),"Yes","No")</f>
        <v>No</v>
      </c>
      <c r="AL124" s="178" t="str">
        <f t="shared" si="89"/>
        <v>No</v>
      </c>
      <c r="AM124" t="str">
        <f>IF(OR(O2C!K7="Q3 2027",O2C!K7="Q4 2027"),"Yes","No")</f>
        <v>No</v>
      </c>
      <c r="AN124" s="178" t="str">
        <f t="shared" si="90"/>
        <v>No</v>
      </c>
      <c r="AO124" t="str">
        <f>IF(OR(O2C!K7="Q1 2028",O2C!K7="Q2 2028"),"Yes","No")</f>
        <v>No</v>
      </c>
      <c r="AP124" s="178" t="str">
        <f t="shared" si="91"/>
        <v>No</v>
      </c>
      <c r="AQ124" t="str">
        <f>IF(OR(O2C!K7="Q3 2028",O2C!K7="Q4 2028"),"Yes","No")</f>
        <v>No</v>
      </c>
      <c r="AR124" s="178" t="str">
        <f t="shared" si="92"/>
        <v>No</v>
      </c>
      <c r="AS124" t="str">
        <f>IF(OR(O2C!K7="Q1 2029",O2C!K7="Q2 2029"),"Yes","No")</f>
        <v>No</v>
      </c>
      <c r="AT124" s="178" t="str">
        <f t="shared" si="93"/>
        <v>No</v>
      </c>
      <c r="AU124" t="str">
        <f>IF(OR(O2C!K7="Q3 2029",O2C!K7="Q4 2029"),"Yes","No")</f>
        <v>No</v>
      </c>
      <c r="AV124" s="178" t="str">
        <f t="shared" si="94"/>
        <v>No</v>
      </c>
      <c r="AW124" t="str">
        <f>IF(OR(O2C!K7="Q1 2030",O2C!K7="Q2 2030"),"Yes","No")</f>
        <v>No</v>
      </c>
      <c r="AX124" s="178" t="str">
        <f t="shared" si="95"/>
        <v>No</v>
      </c>
      <c r="AY124" t="str">
        <f>IF(OR(O2C!K7="Q3 2030",O2C!K7="Q4 2030"),"Yes","No")</f>
        <v>No</v>
      </c>
      <c r="AZ124" s="178" t="str">
        <f t="shared" si="96"/>
        <v>No</v>
      </c>
      <c r="BA124" t="str">
        <f>IF(O2C!K7="","No","Yes")</f>
        <v>No</v>
      </c>
      <c r="BB124" s="178" t="str">
        <f t="shared" si="97"/>
        <v>No</v>
      </c>
      <c r="BC124" s="178" t="str">
        <f t="shared" si="98"/>
        <v>Yes</v>
      </c>
      <c r="BD124" s="174"/>
    </row>
    <row r="125" spans="1:56" s="175" customFormat="1" ht="23.65" thickBot="1" x14ac:dyDescent="0.5">
      <c r="A125" s="177">
        <v>4</v>
      </c>
      <c r="B125" s="40" t="s">
        <v>1068</v>
      </c>
      <c r="C125" t="str">
        <f>IF(O2C!E8="Yes","Yes","No")</f>
        <v>Yes</v>
      </c>
      <c r="D125" t="str">
        <f>IF(AND(C125="No",O2C!F8="Yes"),"Yes","No")</f>
        <v>No</v>
      </c>
      <c r="E125" t="str">
        <f>IF(AND(C125="No",O2C!F8="N/A"),"N/A","No")</f>
        <v>No</v>
      </c>
      <c r="F125">
        <f>IF(OR(O2C!F8="Yes",O2C!F8="N/A"),0,1)</f>
        <v>1</v>
      </c>
      <c r="G125" t="str">
        <f>IF(OR(O2C!K8="Q3 2019",O2C!K8="Q4 2019"),"Yes","No")</f>
        <v>No</v>
      </c>
      <c r="H125" s="178" t="str">
        <f t="shared" si="50"/>
        <v>No</v>
      </c>
      <c r="I125" t="str">
        <f>IF(OR(O2C!K8="Q1 2020",O2C!K8="Q2 2020"),"Yes","No")</f>
        <v>No</v>
      </c>
      <c r="J125" s="178" t="str">
        <f t="shared" si="75"/>
        <v>No</v>
      </c>
      <c r="K125" t="str">
        <f>IF(OR(O2C!K8="Q3 2020",O2C!K8="Q4 2020"),"Yes","No")</f>
        <v>No</v>
      </c>
      <c r="L125" s="178" t="str">
        <f t="shared" si="76"/>
        <v>No</v>
      </c>
      <c r="M125" t="str">
        <f>IF(OR(O2C!K8="Q1 2021",O2C!K8="Q2 2021"),"Yes","No")</f>
        <v>No</v>
      </c>
      <c r="N125" s="178" t="str">
        <f t="shared" si="77"/>
        <v>No</v>
      </c>
      <c r="O125" t="str">
        <f>IF(OR(O2C!K8="Q3 2021",O2C!K8="Q4 2021"),"Yes","No")</f>
        <v>No</v>
      </c>
      <c r="P125" s="178" t="str">
        <f t="shared" si="78"/>
        <v>No</v>
      </c>
      <c r="Q125" t="str">
        <f>IF(OR(O2C!K8="Q1 2022",O2C!K8="Q2 2022"),"Yes","No")</f>
        <v>No</v>
      </c>
      <c r="R125" s="178" t="str">
        <f t="shared" si="79"/>
        <v>No</v>
      </c>
      <c r="S125" t="str">
        <f>IF(OR(O2C!K8="Q3 2022",O2C!K8="Q4 2022"),"Yes","No")</f>
        <v>No</v>
      </c>
      <c r="T125" s="178" t="str">
        <f t="shared" si="80"/>
        <v>No</v>
      </c>
      <c r="U125" t="str">
        <f>IF(OR(O2C!K8="Q1 2023",O2C!K8="Q2 2023"),"Yes","No")</f>
        <v>No</v>
      </c>
      <c r="V125" s="178" t="str">
        <f t="shared" si="81"/>
        <v>No</v>
      </c>
      <c r="W125" t="str">
        <f>IF(OR(O2C!K8="Q3 2023",O2C!K8="Q4 2023"),"Yes","No")</f>
        <v>No</v>
      </c>
      <c r="X125" s="178" t="str">
        <f t="shared" si="82"/>
        <v>No</v>
      </c>
      <c r="Y125" t="str">
        <f>IF(OR(O2C!K8="Q1 2024",O2C!K8="Q2 2024"),"Yes","No")</f>
        <v>No</v>
      </c>
      <c r="Z125" s="178" t="str">
        <f t="shared" si="83"/>
        <v>No</v>
      </c>
      <c r="AA125" t="str">
        <f>IF(OR(O2C!K8="Q3 2024",O2C!K8="Q4 2024"),"Yes","No")</f>
        <v>No</v>
      </c>
      <c r="AB125" s="178" t="str">
        <f t="shared" si="84"/>
        <v>No</v>
      </c>
      <c r="AC125" t="str">
        <f>IF(OR(O2C!K8="Q1 2025",O2C!K8="Q2 2025"),"Yes","No")</f>
        <v>No</v>
      </c>
      <c r="AD125" s="178" t="str">
        <f t="shared" si="85"/>
        <v>No</v>
      </c>
      <c r="AE125" t="str">
        <f>IF(OR(O2C!K8="Q3 2025",O2C!K8="Q4 2025"),"Yes","No")</f>
        <v>No</v>
      </c>
      <c r="AF125" s="178" t="str">
        <f t="shared" si="86"/>
        <v>No</v>
      </c>
      <c r="AG125" t="str">
        <f>IF(OR(O2C!K8="Q1 2026",O2C!K8="Q2 2026"),"Yes","No")</f>
        <v>No</v>
      </c>
      <c r="AH125" s="178" t="str">
        <f t="shared" si="87"/>
        <v>No</v>
      </c>
      <c r="AI125" t="str">
        <f>IF(OR(O2C!K8="Q3 2026",O2C!K8="Q4 2026"),"Yes","No")</f>
        <v>No</v>
      </c>
      <c r="AJ125" s="178" t="str">
        <f t="shared" si="88"/>
        <v>No</v>
      </c>
      <c r="AK125" t="str">
        <f>IF(OR(O2C!K8="Q1 2027",O2C!K8="Q2 2027"),"Yes","No")</f>
        <v>No</v>
      </c>
      <c r="AL125" s="178" t="str">
        <f t="shared" si="89"/>
        <v>No</v>
      </c>
      <c r="AM125" t="str">
        <f>IF(OR(O2C!K8="Q3 2027",O2C!K8="Q4 2027"),"Yes","No")</f>
        <v>No</v>
      </c>
      <c r="AN125" s="178" t="str">
        <f t="shared" si="90"/>
        <v>No</v>
      </c>
      <c r="AO125" t="str">
        <f>IF(OR(O2C!K8="Q1 2028",O2C!K8="Q2 2028"),"Yes","No")</f>
        <v>No</v>
      </c>
      <c r="AP125" s="178" t="str">
        <f t="shared" si="91"/>
        <v>No</v>
      </c>
      <c r="AQ125" t="str">
        <f>IF(OR(O2C!K8="Q3 2028",O2C!K8="Q4 2028"),"Yes","No")</f>
        <v>No</v>
      </c>
      <c r="AR125" s="178" t="str">
        <f t="shared" si="92"/>
        <v>No</v>
      </c>
      <c r="AS125" t="str">
        <f>IF(OR(O2C!K8="Q1 2029",O2C!K8="Q2 2029"),"Yes","No")</f>
        <v>No</v>
      </c>
      <c r="AT125" s="178" t="str">
        <f t="shared" si="93"/>
        <v>No</v>
      </c>
      <c r="AU125" t="str">
        <f>IF(OR(O2C!K8="Q3 2029",O2C!K8="Q4 2029"),"Yes","No")</f>
        <v>No</v>
      </c>
      <c r="AV125" s="178" t="str">
        <f t="shared" si="94"/>
        <v>No</v>
      </c>
      <c r="AW125" t="str">
        <f>IF(OR(O2C!K8="Q1 2030",O2C!K8="Q2 2030"),"Yes","No")</f>
        <v>No</v>
      </c>
      <c r="AX125" s="178" t="str">
        <f t="shared" si="95"/>
        <v>No</v>
      </c>
      <c r="AY125" t="str">
        <f>IF(OR(O2C!K8="Q3 2030",O2C!K8="Q4 2030"),"Yes","No")</f>
        <v>No</v>
      </c>
      <c r="AZ125" s="178" t="str">
        <f t="shared" si="96"/>
        <v>No</v>
      </c>
      <c r="BA125" t="str">
        <f>IF(O2C!K8="","No","Yes")</f>
        <v>No</v>
      </c>
      <c r="BB125" s="178" t="str">
        <f t="shared" si="97"/>
        <v>No</v>
      </c>
      <c r="BC125" s="178" t="str">
        <f t="shared" si="98"/>
        <v>No</v>
      </c>
      <c r="BD125" s="174"/>
    </row>
    <row r="126" spans="1:56" s="175" customFormat="1" ht="23.65" thickBot="1" x14ac:dyDescent="0.5">
      <c r="A126" s="177">
        <v>5</v>
      </c>
      <c r="B126" s="40" t="s">
        <v>1069</v>
      </c>
      <c r="C126" t="str">
        <f>IF(O2C!E9="Yes","Yes","No")</f>
        <v>Yes</v>
      </c>
      <c r="D126" t="str">
        <f>IF(AND(C126="No",O2C!F9="Yes"),"Yes","No")</f>
        <v>No</v>
      </c>
      <c r="E126" t="str">
        <f>IF(AND(C126="No",O2C!F9="N/A"),"N/A","No")</f>
        <v>No</v>
      </c>
      <c r="F126">
        <f>IF(OR(O2C!F9="Yes",O2C!F9="N/A"),0,1)</f>
        <v>1</v>
      </c>
      <c r="G126" t="str">
        <f>IF(OR(O2C!K9="Q3 2019",O2C!K9="Q4 2019"),"Yes","No")</f>
        <v>No</v>
      </c>
      <c r="H126" s="178" t="str">
        <f t="shared" si="50"/>
        <v>No</v>
      </c>
      <c r="I126" t="str">
        <f>IF(OR(O2C!K9="Q1 2020",O2C!K9="Q2 2020"),"Yes","No")</f>
        <v>No</v>
      </c>
      <c r="J126" s="178" t="str">
        <f t="shared" si="75"/>
        <v>No</v>
      </c>
      <c r="K126" t="str">
        <f>IF(OR(O2C!K9="Q3 2020",O2C!K9="Q4 2020"),"Yes","No")</f>
        <v>No</v>
      </c>
      <c r="L126" s="178" t="str">
        <f t="shared" si="76"/>
        <v>No</v>
      </c>
      <c r="M126" t="str">
        <f>IF(OR(O2C!K9="Q1 2021",O2C!K9="Q2 2021"),"Yes","No")</f>
        <v>No</v>
      </c>
      <c r="N126" s="178" t="str">
        <f t="shared" si="77"/>
        <v>No</v>
      </c>
      <c r="O126" t="str">
        <f>IF(OR(O2C!K9="Q3 2021",O2C!K9="Q4 2021"),"Yes","No")</f>
        <v>No</v>
      </c>
      <c r="P126" s="178" t="str">
        <f t="shared" si="78"/>
        <v>No</v>
      </c>
      <c r="Q126" t="str">
        <f>IF(OR(O2C!K9="Q1 2022",O2C!K9="Q2 2022"),"Yes","No")</f>
        <v>No</v>
      </c>
      <c r="R126" s="178" t="str">
        <f t="shared" si="79"/>
        <v>No</v>
      </c>
      <c r="S126" t="str">
        <f>IF(OR(O2C!K9="Q3 2022",O2C!K9="Q4 2022"),"Yes","No")</f>
        <v>No</v>
      </c>
      <c r="T126" s="178" t="str">
        <f t="shared" si="80"/>
        <v>No</v>
      </c>
      <c r="U126" t="str">
        <f>IF(OR(O2C!K9="Q1 2023",O2C!K9="Q2 2023"),"Yes","No")</f>
        <v>No</v>
      </c>
      <c r="V126" s="178" t="str">
        <f t="shared" si="81"/>
        <v>No</v>
      </c>
      <c r="W126" t="str">
        <f>IF(OR(O2C!K9="Q3 2023",O2C!K9="Q4 2023"),"Yes","No")</f>
        <v>No</v>
      </c>
      <c r="X126" s="178" t="str">
        <f t="shared" si="82"/>
        <v>No</v>
      </c>
      <c r="Y126" t="str">
        <f>IF(OR(O2C!K9="Q1 2024",O2C!K9="Q2 2024"),"Yes","No")</f>
        <v>No</v>
      </c>
      <c r="Z126" s="178" t="str">
        <f t="shared" si="83"/>
        <v>No</v>
      </c>
      <c r="AA126" t="str">
        <f>IF(OR(O2C!K9="Q3 2024",O2C!K9="Q4 2024"),"Yes","No")</f>
        <v>No</v>
      </c>
      <c r="AB126" s="178" t="str">
        <f t="shared" si="84"/>
        <v>No</v>
      </c>
      <c r="AC126" t="str">
        <f>IF(OR(O2C!K9="Q1 2025",O2C!K9="Q2 2025"),"Yes","No")</f>
        <v>No</v>
      </c>
      <c r="AD126" s="178" t="str">
        <f t="shared" si="85"/>
        <v>No</v>
      </c>
      <c r="AE126" t="str">
        <f>IF(OR(O2C!K9="Q3 2025",O2C!K9="Q4 2025"),"Yes","No")</f>
        <v>No</v>
      </c>
      <c r="AF126" s="178" t="str">
        <f t="shared" si="86"/>
        <v>No</v>
      </c>
      <c r="AG126" t="str">
        <f>IF(OR(O2C!K9="Q1 2026",O2C!K9="Q2 2026"),"Yes","No")</f>
        <v>No</v>
      </c>
      <c r="AH126" s="178" t="str">
        <f t="shared" si="87"/>
        <v>No</v>
      </c>
      <c r="AI126" t="str">
        <f>IF(OR(O2C!K9="Q3 2026",O2C!K9="Q4 2026"),"Yes","No")</f>
        <v>No</v>
      </c>
      <c r="AJ126" s="178" t="str">
        <f t="shared" si="88"/>
        <v>No</v>
      </c>
      <c r="AK126" t="str">
        <f>IF(OR(O2C!K9="Q1 2027",O2C!K9="Q2 2027"),"Yes","No")</f>
        <v>No</v>
      </c>
      <c r="AL126" s="178" t="str">
        <f t="shared" si="89"/>
        <v>No</v>
      </c>
      <c r="AM126" t="str">
        <f>IF(OR(O2C!K9="Q3 2027",O2C!K9="Q4 2027"),"Yes","No")</f>
        <v>No</v>
      </c>
      <c r="AN126" s="178" t="str">
        <f t="shared" si="90"/>
        <v>No</v>
      </c>
      <c r="AO126" t="str">
        <f>IF(OR(O2C!K9="Q1 2028",O2C!K9="Q2 2028"),"Yes","No")</f>
        <v>No</v>
      </c>
      <c r="AP126" s="178" t="str">
        <f t="shared" si="91"/>
        <v>No</v>
      </c>
      <c r="AQ126" t="str">
        <f>IF(OR(O2C!K9="Q3 2028",O2C!K9="Q4 2028"),"Yes","No")</f>
        <v>No</v>
      </c>
      <c r="AR126" s="178" t="str">
        <f t="shared" si="92"/>
        <v>No</v>
      </c>
      <c r="AS126" t="str">
        <f>IF(OR(O2C!K9="Q1 2029",O2C!K9="Q2 2029"),"Yes","No")</f>
        <v>No</v>
      </c>
      <c r="AT126" s="178" t="str">
        <f t="shared" si="93"/>
        <v>No</v>
      </c>
      <c r="AU126" t="str">
        <f>IF(OR(O2C!K9="Q3 2029",O2C!K9="Q4 2029"),"Yes","No")</f>
        <v>No</v>
      </c>
      <c r="AV126" s="178" t="str">
        <f t="shared" si="94"/>
        <v>No</v>
      </c>
      <c r="AW126" t="str">
        <f>IF(OR(O2C!K9="Q1 2030",O2C!K9="Q2 2030"),"Yes","No")</f>
        <v>No</v>
      </c>
      <c r="AX126" s="178" t="str">
        <f t="shared" si="95"/>
        <v>No</v>
      </c>
      <c r="AY126" t="str">
        <f>IF(OR(O2C!K9="Q3 2030",O2C!K9="Q4 2030"),"Yes","No")</f>
        <v>No</v>
      </c>
      <c r="AZ126" s="178" t="str">
        <f t="shared" si="96"/>
        <v>No</v>
      </c>
      <c r="BA126" t="str">
        <f>IF(O2C!K9="","No","Yes")</f>
        <v>No</v>
      </c>
      <c r="BB126" s="178" t="str">
        <f t="shared" si="97"/>
        <v>No</v>
      </c>
      <c r="BC126" s="178" t="str">
        <f t="shared" si="98"/>
        <v>No</v>
      </c>
      <c r="BD126" s="174"/>
    </row>
    <row r="127" spans="1:56" s="175" customFormat="1" ht="23.65" thickBot="1" x14ac:dyDescent="0.5">
      <c r="A127" s="177">
        <v>6</v>
      </c>
      <c r="B127" s="43" t="s">
        <v>1070</v>
      </c>
      <c r="C127" t="str">
        <f>IF(O2C!E10="Yes","Yes","No")</f>
        <v>No</v>
      </c>
      <c r="D127" t="str">
        <f>IF(AND(C127="No",O2C!F10="Yes"),"Yes","No")</f>
        <v>No</v>
      </c>
      <c r="E127" t="str">
        <f>IF(AND(C127="No",O2C!F10="N/A"),"N/A","No")</f>
        <v>No</v>
      </c>
      <c r="F127">
        <f>IF(OR(O2C!F10="Yes",O2C!F10="N/A"),0,1)</f>
        <v>1</v>
      </c>
      <c r="G127" t="str">
        <f>IF(OR(O2C!K10="Q3 2019",O2C!K10="Q4 2019"),"Yes","No")</f>
        <v>No</v>
      </c>
      <c r="H127" s="178" t="str">
        <f t="shared" si="50"/>
        <v>No</v>
      </c>
      <c r="I127" t="str">
        <f>IF(OR(O2C!K10="Q1 2020",O2C!K10="Q2 2020"),"Yes","No")</f>
        <v>No</v>
      </c>
      <c r="J127" s="178" t="str">
        <f t="shared" si="75"/>
        <v>No</v>
      </c>
      <c r="K127" t="str">
        <f>IF(OR(O2C!K10="Q3 2020",O2C!K10="Q4 2020"),"Yes","No")</f>
        <v>No</v>
      </c>
      <c r="L127" s="178" t="str">
        <f t="shared" si="76"/>
        <v>No</v>
      </c>
      <c r="M127" t="str">
        <f>IF(OR(O2C!K10="Q1 2021",O2C!K10="Q2 2021"),"Yes","No")</f>
        <v>No</v>
      </c>
      <c r="N127" s="178" t="str">
        <f t="shared" si="77"/>
        <v>No</v>
      </c>
      <c r="O127" t="str">
        <f>IF(OR(O2C!K10="Q3 2021",O2C!K10="Q4 2021"),"Yes","No")</f>
        <v>No</v>
      </c>
      <c r="P127" s="178" t="str">
        <f t="shared" si="78"/>
        <v>No</v>
      </c>
      <c r="Q127" t="str">
        <f>IF(OR(O2C!K10="Q1 2022",O2C!K10="Q2 2022"),"Yes","No")</f>
        <v>No</v>
      </c>
      <c r="R127" s="178" t="str">
        <f t="shared" si="79"/>
        <v>No</v>
      </c>
      <c r="S127" t="str">
        <f>IF(OR(O2C!K10="Q3 2022",O2C!K10="Q4 2022"),"Yes","No")</f>
        <v>No</v>
      </c>
      <c r="T127" s="178" t="str">
        <f t="shared" si="80"/>
        <v>No</v>
      </c>
      <c r="U127" t="str">
        <f>IF(OR(O2C!K10="Q1 2023",O2C!K10="Q2 2023"),"Yes","No")</f>
        <v>No</v>
      </c>
      <c r="V127" s="178" t="str">
        <f t="shared" si="81"/>
        <v>No</v>
      </c>
      <c r="W127" t="str">
        <f>IF(OR(O2C!K10="Q3 2023",O2C!K10="Q4 2023"),"Yes","No")</f>
        <v>No</v>
      </c>
      <c r="X127" s="178" t="str">
        <f t="shared" si="82"/>
        <v>No</v>
      </c>
      <c r="Y127" t="str">
        <f>IF(OR(O2C!K10="Q1 2024",O2C!K10="Q2 2024"),"Yes","No")</f>
        <v>No</v>
      </c>
      <c r="Z127" s="178" t="str">
        <f t="shared" si="83"/>
        <v>No</v>
      </c>
      <c r="AA127" t="str">
        <f>IF(OR(O2C!K10="Q3 2024",O2C!K10="Q4 2024"),"Yes","No")</f>
        <v>No</v>
      </c>
      <c r="AB127" s="178" t="str">
        <f t="shared" si="84"/>
        <v>No</v>
      </c>
      <c r="AC127" t="str">
        <f>IF(OR(O2C!K10="Q1 2025",O2C!K10="Q2 2025"),"Yes","No")</f>
        <v>No</v>
      </c>
      <c r="AD127" s="178" t="str">
        <f t="shared" si="85"/>
        <v>No</v>
      </c>
      <c r="AE127" t="str">
        <f>IF(OR(O2C!K10="Q3 2025",O2C!K10="Q4 2025"),"Yes","No")</f>
        <v>No</v>
      </c>
      <c r="AF127" s="178" t="str">
        <f t="shared" si="86"/>
        <v>No</v>
      </c>
      <c r="AG127" t="str">
        <f>IF(OR(O2C!K10="Q1 2026",O2C!K10="Q2 2026"),"Yes","No")</f>
        <v>No</v>
      </c>
      <c r="AH127" s="178" t="str">
        <f t="shared" si="87"/>
        <v>No</v>
      </c>
      <c r="AI127" t="str">
        <f>IF(OR(O2C!K10="Q3 2026",O2C!K10="Q4 2026"),"Yes","No")</f>
        <v>No</v>
      </c>
      <c r="AJ127" s="178" t="str">
        <f t="shared" si="88"/>
        <v>No</v>
      </c>
      <c r="AK127" t="str">
        <f>IF(OR(O2C!K10="Q1 2027",O2C!K10="Q2 2027"),"Yes","No")</f>
        <v>No</v>
      </c>
      <c r="AL127" s="178" t="str">
        <f t="shared" si="89"/>
        <v>No</v>
      </c>
      <c r="AM127" t="str">
        <f>IF(OR(O2C!K10="Q3 2027",O2C!K10="Q4 2027"),"Yes","No")</f>
        <v>No</v>
      </c>
      <c r="AN127" s="178" t="str">
        <f t="shared" si="90"/>
        <v>No</v>
      </c>
      <c r="AO127" t="str">
        <f>IF(OR(O2C!K10="Q1 2028",O2C!K10="Q2 2028"),"Yes","No")</f>
        <v>No</v>
      </c>
      <c r="AP127" s="178" t="str">
        <f t="shared" si="91"/>
        <v>No</v>
      </c>
      <c r="AQ127" t="str">
        <f>IF(OR(O2C!K10="Q3 2028",O2C!K10="Q4 2028"),"Yes","No")</f>
        <v>No</v>
      </c>
      <c r="AR127" s="178" t="str">
        <f t="shared" si="92"/>
        <v>No</v>
      </c>
      <c r="AS127" t="str">
        <f>IF(OR(O2C!K10="Q1 2029",O2C!K10="Q2 2029"),"Yes","No")</f>
        <v>No</v>
      </c>
      <c r="AT127" s="178" t="str">
        <f t="shared" si="93"/>
        <v>No</v>
      </c>
      <c r="AU127" t="str">
        <f>IF(OR(O2C!K10="Q3 2029",O2C!K10="Q4 2029"),"Yes","No")</f>
        <v>No</v>
      </c>
      <c r="AV127" s="178" t="str">
        <f t="shared" si="94"/>
        <v>No</v>
      </c>
      <c r="AW127" t="str">
        <f>IF(OR(O2C!K10="Q1 2030",O2C!K10="Q2 2030"),"Yes","No")</f>
        <v>No</v>
      </c>
      <c r="AX127" s="178" t="str">
        <f t="shared" si="95"/>
        <v>No</v>
      </c>
      <c r="AY127" t="str">
        <f>IF(OR(O2C!K10="Q3 2030",O2C!K10="Q4 2030"),"Yes","No")</f>
        <v>No</v>
      </c>
      <c r="AZ127" s="178" t="str">
        <f t="shared" si="96"/>
        <v>No</v>
      </c>
      <c r="BA127" t="str">
        <f>IF(O2C!K10="","No","Yes")</f>
        <v>No</v>
      </c>
      <c r="BB127" s="178" t="str">
        <f t="shared" si="97"/>
        <v>No</v>
      </c>
      <c r="BC127" s="178" t="str">
        <f t="shared" si="98"/>
        <v>Yes</v>
      </c>
      <c r="BD127" s="174"/>
    </row>
    <row r="128" spans="1:56" s="175" customFormat="1" ht="23.65" thickBot="1" x14ac:dyDescent="0.5">
      <c r="A128" s="177">
        <v>7</v>
      </c>
      <c r="B128" s="43" t="s">
        <v>1071</v>
      </c>
      <c r="C128" t="str">
        <f>IF(O2C!E11="Yes","Yes","No")</f>
        <v>No</v>
      </c>
      <c r="D128" t="str">
        <f>IF(AND(C128="No",O2C!F11="Yes"),"Yes","No")</f>
        <v>No</v>
      </c>
      <c r="E128" t="str">
        <f>IF(AND(C128="No",O2C!F11="N/A"),"N/A","No")</f>
        <v>No</v>
      </c>
      <c r="F128">
        <f>IF(OR(O2C!F11="Yes",O2C!F11="N/A"),0,1)</f>
        <v>1</v>
      </c>
      <c r="G128" t="str">
        <f>IF(OR(O2C!K11="Q3 2019",O2C!K11="Q4 2019"),"Yes","No")</f>
        <v>No</v>
      </c>
      <c r="H128" s="178" t="str">
        <f t="shared" si="50"/>
        <v>No</v>
      </c>
      <c r="I128" t="str">
        <f>IF(OR(O2C!K11="Q1 2020",O2C!K11="Q2 2020"),"Yes","No")</f>
        <v>No</v>
      </c>
      <c r="J128" s="178" t="str">
        <f t="shared" si="75"/>
        <v>No</v>
      </c>
      <c r="K128" t="str">
        <f>IF(OR(O2C!K11="Q3 2020",O2C!K11="Q4 2020"),"Yes","No")</f>
        <v>No</v>
      </c>
      <c r="L128" s="178" t="str">
        <f t="shared" si="76"/>
        <v>No</v>
      </c>
      <c r="M128" t="str">
        <f>IF(OR(O2C!K11="Q1 2021",O2C!K11="Q2 2021"),"Yes","No")</f>
        <v>No</v>
      </c>
      <c r="N128" s="178" t="str">
        <f t="shared" si="77"/>
        <v>No</v>
      </c>
      <c r="O128" t="str">
        <f>IF(OR(O2C!K11="Q3 2021",O2C!K11="Q4 2021"),"Yes","No")</f>
        <v>No</v>
      </c>
      <c r="P128" s="178" t="str">
        <f t="shared" si="78"/>
        <v>No</v>
      </c>
      <c r="Q128" t="str">
        <f>IF(OR(O2C!K11="Q1 2022",O2C!K11="Q2 2022"),"Yes","No")</f>
        <v>No</v>
      </c>
      <c r="R128" s="178" t="str">
        <f t="shared" si="79"/>
        <v>No</v>
      </c>
      <c r="S128" t="str">
        <f>IF(OR(O2C!K11="Q3 2022",O2C!K11="Q4 2022"),"Yes","No")</f>
        <v>No</v>
      </c>
      <c r="T128" s="178" t="str">
        <f t="shared" si="80"/>
        <v>No</v>
      </c>
      <c r="U128" t="str">
        <f>IF(OR(O2C!K11="Q1 2023",O2C!K11="Q2 2023"),"Yes","No")</f>
        <v>No</v>
      </c>
      <c r="V128" s="178" t="str">
        <f t="shared" si="81"/>
        <v>No</v>
      </c>
      <c r="W128" t="str">
        <f>IF(OR(O2C!K11="Q3 2023",O2C!K11="Q4 2023"),"Yes","No")</f>
        <v>No</v>
      </c>
      <c r="X128" s="178" t="str">
        <f t="shared" si="82"/>
        <v>No</v>
      </c>
      <c r="Y128" t="str">
        <f>IF(OR(O2C!K11="Q1 2024",O2C!K11="Q2 2024"),"Yes","No")</f>
        <v>No</v>
      </c>
      <c r="Z128" s="178" t="str">
        <f t="shared" si="83"/>
        <v>No</v>
      </c>
      <c r="AA128" t="str">
        <f>IF(OR(O2C!K11="Q3 2024",O2C!K11="Q4 2024"),"Yes","No")</f>
        <v>No</v>
      </c>
      <c r="AB128" s="178" t="str">
        <f t="shared" si="84"/>
        <v>No</v>
      </c>
      <c r="AC128" t="str">
        <f>IF(OR(O2C!K11="Q1 2025",O2C!K11="Q2 2025"),"Yes","No")</f>
        <v>No</v>
      </c>
      <c r="AD128" s="178" t="str">
        <f t="shared" si="85"/>
        <v>No</v>
      </c>
      <c r="AE128" t="str">
        <f>IF(OR(O2C!K11="Q3 2025",O2C!K11="Q4 2025"),"Yes","No")</f>
        <v>No</v>
      </c>
      <c r="AF128" s="178" t="str">
        <f t="shared" si="86"/>
        <v>No</v>
      </c>
      <c r="AG128" t="str">
        <f>IF(OR(O2C!K11="Q1 2026",O2C!K11="Q2 2026"),"Yes","No")</f>
        <v>No</v>
      </c>
      <c r="AH128" s="178" t="str">
        <f t="shared" si="87"/>
        <v>No</v>
      </c>
      <c r="AI128" t="str">
        <f>IF(OR(O2C!K11="Q3 2026",O2C!K11="Q4 2026"),"Yes","No")</f>
        <v>No</v>
      </c>
      <c r="AJ128" s="178" t="str">
        <f t="shared" si="88"/>
        <v>No</v>
      </c>
      <c r="AK128" t="str">
        <f>IF(OR(O2C!K11="Q1 2027",O2C!K11="Q2 2027"),"Yes","No")</f>
        <v>No</v>
      </c>
      <c r="AL128" s="178" t="str">
        <f t="shared" si="89"/>
        <v>No</v>
      </c>
      <c r="AM128" t="str">
        <f>IF(OR(O2C!K11="Q3 2027",O2C!K11="Q4 2027"),"Yes","No")</f>
        <v>No</v>
      </c>
      <c r="AN128" s="178" t="str">
        <f t="shared" si="90"/>
        <v>No</v>
      </c>
      <c r="AO128" t="str">
        <f>IF(OR(O2C!K11="Q1 2028",O2C!K11="Q2 2028"),"Yes","No")</f>
        <v>No</v>
      </c>
      <c r="AP128" s="178" t="str">
        <f t="shared" si="91"/>
        <v>No</v>
      </c>
      <c r="AQ128" t="str">
        <f>IF(OR(O2C!K11="Q3 2028",O2C!K11="Q4 2028"),"Yes","No")</f>
        <v>No</v>
      </c>
      <c r="AR128" s="178" t="str">
        <f t="shared" si="92"/>
        <v>No</v>
      </c>
      <c r="AS128" t="str">
        <f>IF(OR(O2C!K11="Q1 2029",O2C!K11="Q2 2029"),"Yes","No")</f>
        <v>No</v>
      </c>
      <c r="AT128" s="178" t="str">
        <f t="shared" si="93"/>
        <v>No</v>
      </c>
      <c r="AU128" t="str">
        <f>IF(OR(O2C!K11="Q3 2029",O2C!K11="Q4 2029"),"Yes","No")</f>
        <v>No</v>
      </c>
      <c r="AV128" s="178" t="str">
        <f t="shared" si="94"/>
        <v>No</v>
      </c>
      <c r="AW128" t="str">
        <f>IF(OR(O2C!K11="Q1 2030",O2C!K11="Q2 2030"),"Yes","No")</f>
        <v>No</v>
      </c>
      <c r="AX128" s="178" t="str">
        <f t="shared" si="95"/>
        <v>No</v>
      </c>
      <c r="AY128" t="str">
        <f>IF(OR(O2C!K11="Q3 2030",O2C!K11="Q4 2030"),"Yes","No")</f>
        <v>No</v>
      </c>
      <c r="AZ128" s="178" t="str">
        <f t="shared" si="96"/>
        <v>No</v>
      </c>
      <c r="BA128" t="str">
        <f>IF(O2C!K11="","No","Yes")</f>
        <v>No</v>
      </c>
      <c r="BB128" s="178" t="str">
        <f t="shared" si="97"/>
        <v>No</v>
      </c>
      <c r="BC128" s="178" t="str">
        <f t="shared" si="98"/>
        <v>Yes</v>
      </c>
      <c r="BD128" s="174"/>
    </row>
    <row r="129" spans="1:56" s="175" customFormat="1" ht="14.65" thickBot="1" x14ac:dyDescent="0.5">
      <c r="A129" s="177">
        <v>8</v>
      </c>
      <c r="B129" s="43" t="s">
        <v>1072</v>
      </c>
      <c r="C129" t="str">
        <f>IF(O2C!E12="Yes","Yes","No")</f>
        <v>No</v>
      </c>
      <c r="D129" t="str">
        <f>IF(AND(C129="No",O2C!F12="Yes"),"Yes","No")</f>
        <v>No</v>
      </c>
      <c r="E129" t="str">
        <f>IF(AND(C129="No",O2C!F12="N/A"),"N/A","No")</f>
        <v>No</v>
      </c>
      <c r="F129">
        <f>IF(OR(O2C!F12="Yes",O2C!F12="N/A"),0,1)</f>
        <v>1</v>
      </c>
      <c r="G129" t="str">
        <f>IF(OR(O2C!K12="Q3 2019",O2C!K12="Q4 2019"),"Yes","No")</f>
        <v>No</v>
      </c>
      <c r="H129" s="178" t="str">
        <f t="shared" si="50"/>
        <v>No</v>
      </c>
      <c r="I129" t="str">
        <f>IF(OR(O2C!K12="Q1 2020",O2C!K12="Q2 2020"),"Yes","No")</f>
        <v>No</v>
      </c>
      <c r="J129" s="178" t="str">
        <f t="shared" si="75"/>
        <v>No</v>
      </c>
      <c r="K129" t="str">
        <f>IF(OR(O2C!K12="Q3 2020",O2C!K12="Q4 2020"),"Yes","No")</f>
        <v>No</v>
      </c>
      <c r="L129" s="178" t="str">
        <f t="shared" si="76"/>
        <v>No</v>
      </c>
      <c r="M129" t="str">
        <f>IF(OR(O2C!K12="Q1 2021",O2C!K12="Q2 2021"),"Yes","No")</f>
        <v>No</v>
      </c>
      <c r="N129" s="178" t="str">
        <f t="shared" si="77"/>
        <v>No</v>
      </c>
      <c r="O129" t="str">
        <f>IF(OR(O2C!K12="Q3 2021",O2C!K12="Q4 2021"),"Yes","No")</f>
        <v>No</v>
      </c>
      <c r="P129" s="178" t="str">
        <f t="shared" si="78"/>
        <v>No</v>
      </c>
      <c r="Q129" t="str">
        <f>IF(OR(O2C!K12="Q1 2022",O2C!K12="Q2 2022"),"Yes","No")</f>
        <v>No</v>
      </c>
      <c r="R129" s="178" t="str">
        <f t="shared" si="79"/>
        <v>No</v>
      </c>
      <c r="S129" t="str">
        <f>IF(OR(O2C!K12="Q3 2022",O2C!K12="Q4 2022"),"Yes","No")</f>
        <v>No</v>
      </c>
      <c r="T129" s="178" t="str">
        <f t="shared" si="80"/>
        <v>No</v>
      </c>
      <c r="U129" t="str">
        <f>IF(OR(O2C!K12="Q1 2023",O2C!K12="Q2 2023"),"Yes","No")</f>
        <v>No</v>
      </c>
      <c r="V129" s="178" t="str">
        <f t="shared" si="81"/>
        <v>No</v>
      </c>
      <c r="W129" t="str">
        <f>IF(OR(O2C!K12="Q3 2023",O2C!K12="Q4 2023"),"Yes","No")</f>
        <v>No</v>
      </c>
      <c r="X129" s="178" t="str">
        <f t="shared" si="82"/>
        <v>No</v>
      </c>
      <c r="Y129" t="str">
        <f>IF(OR(O2C!K12="Q1 2024",O2C!K12="Q2 2024"),"Yes","No")</f>
        <v>No</v>
      </c>
      <c r="Z129" s="178" t="str">
        <f t="shared" si="83"/>
        <v>No</v>
      </c>
      <c r="AA129" t="str">
        <f>IF(OR(O2C!K12="Q3 2024",O2C!K12="Q4 2024"),"Yes","No")</f>
        <v>No</v>
      </c>
      <c r="AB129" s="178" t="str">
        <f t="shared" si="84"/>
        <v>No</v>
      </c>
      <c r="AC129" t="str">
        <f>IF(OR(O2C!K12="Q1 2025",O2C!K12="Q2 2025"),"Yes","No")</f>
        <v>No</v>
      </c>
      <c r="AD129" s="178" t="str">
        <f t="shared" si="85"/>
        <v>No</v>
      </c>
      <c r="AE129" t="str">
        <f>IF(OR(O2C!K12="Q3 2025",O2C!K12="Q4 2025"),"Yes","No")</f>
        <v>No</v>
      </c>
      <c r="AF129" s="178" t="str">
        <f t="shared" si="86"/>
        <v>No</v>
      </c>
      <c r="AG129" t="str">
        <f>IF(OR(O2C!K12="Q1 2026",O2C!K12="Q2 2026"),"Yes","No")</f>
        <v>No</v>
      </c>
      <c r="AH129" s="178" t="str">
        <f t="shared" si="87"/>
        <v>No</v>
      </c>
      <c r="AI129" t="str">
        <f>IF(OR(O2C!K12="Q3 2026",O2C!K12="Q4 2026"),"Yes","No")</f>
        <v>No</v>
      </c>
      <c r="AJ129" s="178" t="str">
        <f t="shared" si="88"/>
        <v>No</v>
      </c>
      <c r="AK129" t="str">
        <f>IF(OR(O2C!K12="Q1 2027",O2C!K12="Q2 2027"),"Yes","No")</f>
        <v>No</v>
      </c>
      <c r="AL129" s="178" t="str">
        <f t="shared" si="89"/>
        <v>No</v>
      </c>
      <c r="AM129" t="str">
        <f>IF(OR(O2C!K12="Q3 2027",O2C!K12="Q4 2027"),"Yes","No")</f>
        <v>No</v>
      </c>
      <c r="AN129" s="178" t="str">
        <f t="shared" si="90"/>
        <v>No</v>
      </c>
      <c r="AO129" t="str">
        <f>IF(OR(O2C!K12="Q1 2028",O2C!K12="Q2 2028"),"Yes","No")</f>
        <v>No</v>
      </c>
      <c r="AP129" s="178" t="str">
        <f t="shared" si="91"/>
        <v>No</v>
      </c>
      <c r="AQ129" t="str">
        <f>IF(OR(O2C!K12="Q3 2028",O2C!K12="Q4 2028"),"Yes","No")</f>
        <v>No</v>
      </c>
      <c r="AR129" s="178" t="str">
        <f t="shared" si="92"/>
        <v>No</v>
      </c>
      <c r="AS129" t="str">
        <f>IF(OR(O2C!K12="Q1 2029",O2C!K12="Q2 2029"),"Yes","No")</f>
        <v>No</v>
      </c>
      <c r="AT129" s="178" t="str">
        <f t="shared" si="93"/>
        <v>No</v>
      </c>
      <c r="AU129" t="str">
        <f>IF(OR(O2C!K12="Q3 2029",O2C!K12="Q4 2029"),"Yes","No")</f>
        <v>No</v>
      </c>
      <c r="AV129" s="178" t="str">
        <f t="shared" si="94"/>
        <v>No</v>
      </c>
      <c r="AW129" t="str">
        <f>IF(OR(O2C!K12="Q1 2030",O2C!K12="Q2 2030"),"Yes","No")</f>
        <v>No</v>
      </c>
      <c r="AX129" s="178" t="str">
        <f t="shared" si="95"/>
        <v>No</v>
      </c>
      <c r="AY129" t="str">
        <f>IF(OR(O2C!K12="Q3 2030",O2C!K12="Q4 2030"),"Yes","No")</f>
        <v>No</v>
      </c>
      <c r="AZ129" s="178" t="str">
        <f t="shared" si="96"/>
        <v>No</v>
      </c>
      <c r="BA129" t="str">
        <f>IF(O2C!K12="","No","Yes")</f>
        <v>No</v>
      </c>
      <c r="BB129" s="178" t="str">
        <f t="shared" si="97"/>
        <v>No</v>
      </c>
      <c r="BC129" s="178" t="str">
        <f t="shared" si="98"/>
        <v>Yes</v>
      </c>
      <c r="BD129" s="174"/>
    </row>
    <row r="130" spans="1:56" s="175" customFormat="1" ht="23.65" thickBot="1" x14ac:dyDescent="0.5">
      <c r="A130" s="177">
        <v>9</v>
      </c>
      <c r="B130" s="43" t="s">
        <v>1073</v>
      </c>
      <c r="C130" t="str">
        <f>IF(O2C!E13="Yes","Yes","No")</f>
        <v>No</v>
      </c>
      <c r="D130" t="str">
        <f>IF(AND(C130="No",O2C!F13="Yes"),"Yes","No")</f>
        <v>No</v>
      </c>
      <c r="E130" t="str">
        <f>IF(AND(C130="No",O2C!F13="N/A"),"N/A","No")</f>
        <v>No</v>
      </c>
      <c r="F130">
        <f>IF(OR(O2C!F13="Yes",O2C!F13="N/A"),0,1)</f>
        <v>1</v>
      </c>
      <c r="G130" t="str">
        <f>IF(OR(O2C!K13="Q3 2019",O2C!K13="Q4 2019"),"Yes","No")</f>
        <v>No</v>
      </c>
      <c r="H130" s="178" t="str">
        <f t="shared" si="50"/>
        <v>No</v>
      </c>
      <c r="I130" t="str">
        <f>IF(OR(O2C!K13="Q1 2020",O2C!K13="Q2 2020"),"Yes","No")</f>
        <v>No</v>
      </c>
      <c r="J130" s="178" t="str">
        <f t="shared" si="75"/>
        <v>No</v>
      </c>
      <c r="K130" t="str">
        <f>IF(OR(O2C!K13="Q3 2020",O2C!K13="Q4 2020"),"Yes","No")</f>
        <v>No</v>
      </c>
      <c r="L130" s="178" t="str">
        <f t="shared" si="76"/>
        <v>No</v>
      </c>
      <c r="M130" t="str">
        <f>IF(OR(O2C!K13="Q1 2021",O2C!K13="Q2 2021"),"Yes","No")</f>
        <v>No</v>
      </c>
      <c r="N130" s="178" t="str">
        <f t="shared" si="77"/>
        <v>No</v>
      </c>
      <c r="O130" t="str">
        <f>IF(OR(O2C!K13="Q3 2021",O2C!K13="Q4 2021"),"Yes","No")</f>
        <v>No</v>
      </c>
      <c r="P130" s="178" t="str">
        <f t="shared" si="78"/>
        <v>No</v>
      </c>
      <c r="Q130" t="str">
        <f>IF(OR(O2C!K13="Q1 2022",O2C!K13="Q2 2022"),"Yes","No")</f>
        <v>No</v>
      </c>
      <c r="R130" s="178" t="str">
        <f t="shared" si="79"/>
        <v>No</v>
      </c>
      <c r="S130" t="str">
        <f>IF(OR(O2C!K13="Q3 2022",O2C!K13="Q4 2022"),"Yes","No")</f>
        <v>No</v>
      </c>
      <c r="T130" s="178" t="str">
        <f t="shared" si="80"/>
        <v>No</v>
      </c>
      <c r="U130" t="str">
        <f>IF(OR(O2C!K13="Q1 2023",O2C!K13="Q2 2023"),"Yes","No")</f>
        <v>No</v>
      </c>
      <c r="V130" s="178" t="str">
        <f t="shared" si="81"/>
        <v>No</v>
      </c>
      <c r="W130" t="str">
        <f>IF(OR(O2C!K13="Q3 2023",O2C!K13="Q4 2023"),"Yes","No")</f>
        <v>No</v>
      </c>
      <c r="X130" s="178" t="str">
        <f t="shared" si="82"/>
        <v>No</v>
      </c>
      <c r="Y130" t="str">
        <f>IF(OR(O2C!K13="Q1 2024",O2C!K13="Q2 2024"),"Yes","No")</f>
        <v>No</v>
      </c>
      <c r="Z130" s="178" t="str">
        <f t="shared" si="83"/>
        <v>No</v>
      </c>
      <c r="AA130" t="str">
        <f>IF(OR(O2C!K13="Q3 2024",O2C!K13="Q4 2024"),"Yes","No")</f>
        <v>No</v>
      </c>
      <c r="AB130" s="178" t="str">
        <f t="shared" si="84"/>
        <v>No</v>
      </c>
      <c r="AC130" t="str">
        <f>IF(OR(O2C!K13="Q1 2025",O2C!K13="Q2 2025"),"Yes","No")</f>
        <v>No</v>
      </c>
      <c r="AD130" s="178" t="str">
        <f t="shared" si="85"/>
        <v>No</v>
      </c>
      <c r="AE130" t="str">
        <f>IF(OR(O2C!K13="Q3 2025",O2C!K13="Q4 2025"),"Yes","No")</f>
        <v>No</v>
      </c>
      <c r="AF130" s="178" t="str">
        <f t="shared" si="86"/>
        <v>No</v>
      </c>
      <c r="AG130" t="str">
        <f>IF(OR(O2C!K13="Q1 2026",O2C!K13="Q2 2026"),"Yes","No")</f>
        <v>No</v>
      </c>
      <c r="AH130" s="178" t="str">
        <f t="shared" si="87"/>
        <v>No</v>
      </c>
      <c r="AI130" t="str">
        <f>IF(OR(O2C!K13="Q3 2026",O2C!K13="Q4 2026"),"Yes","No")</f>
        <v>No</v>
      </c>
      <c r="AJ130" s="178" t="str">
        <f t="shared" si="88"/>
        <v>No</v>
      </c>
      <c r="AK130" t="str">
        <f>IF(OR(O2C!K13="Q1 2027",O2C!K13="Q2 2027"),"Yes","No")</f>
        <v>No</v>
      </c>
      <c r="AL130" s="178" t="str">
        <f t="shared" si="89"/>
        <v>No</v>
      </c>
      <c r="AM130" t="str">
        <f>IF(OR(O2C!K13="Q3 2027",O2C!K13="Q4 2027"),"Yes","No")</f>
        <v>No</v>
      </c>
      <c r="AN130" s="178" t="str">
        <f t="shared" si="90"/>
        <v>No</v>
      </c>
      <c r="AO130" t="str">
        <f>IF(OR(O2C!K13="Q1 2028",O2C!K13="Q2 2028"),"Yes","No")</f>
        <v>No</v>
      </c>
      <c r="AP130" s="178" t="str">
        <f t="shared" si="91"/>
        <v>No</v>
      </c>
      <c r="AQ130" t="str">
        <f>IF(OR(O2C!K13="Q3 2028",O2C!K13="Q4 2028"),"Yes","No")</f>
        <v>No</v>
      </c>
      <c r="AR130" s="178" t="str">
        <f t="shared" si="92"/>
        <v>No</v>
      </c>
      <c r="AS130" t="str">
        <f>IF(OR(O2C!K13="Q1 2029",O2C!K13="Q2 2029"),"Yes","No")</f>
        <v>No</v>
      </c>
      <c r="AT130" s="178" t="str">
        <f t="shared" si="93"/>
        <v>No</v>
      </c>
      <c r="AU130" t="str">
        <f>IF(OR(O2C!K13="Q3 2029",O2C!K13="Q4 2029"),"Yes","No")</f>
        <v>No</v>
      </c>
      <c r="AV130" s="178" t="str">
        <f t="shared" si="94"/>
        <v>No</v>
      </c>
      <c r="AW130" t="str">
        <f>IF(OR(O2C!K13="Q1 2030",O2C!K13="Q2 2030"),"Yes","No")</f>
        <v>No</v>
      </c>
      <c r="AX130" s="178" t="str">
        <f t="shared" si="95"/>
        <v>No</v>
      </c>
      <c r="AY130" t="str">
        <f>IF(OR(O2C!K13="Q3 2030",O2C!K13="Q4 2030"),"Yes","No")</f>
        <v>No</v>
      </c>
      <c r="AZ130" s="178" t="str">
        <f t="shared" si="96"/>
        <v>No</v>
      </c>
      <c r="BA130" t="str">
        <f>IF(O2C!K13="","No","Yes")</f>
        <v>No</v>
      </c>
      <c r="BB130" s="178" t="str">
        <f t="shared" si="97"/>
        <v>No</v>
      </c>
      <c r="BC130" s="178" t="str">
        <f t="shared" si="98"/>
        <v>Yes</v>
      </c>
      <c r="BD130" s="174"/>
    </row>
    <row r="131" spans="1:56" s="175" customFormat="1" ht="23.65" thickBot="1" x14ac:dyDescent="0.5">
      <c r="A131" s="177">
        <v>10</v>
      </c>
      <c r="B131" s="43" t="s">
        <v>1074</v>
      </c>
      <c r="C131" t="str">
        <f>IF(O2C!E14="Yes","Yes","No")</f>
        <v>No</v>
      </c>
      <c r="D131" t="str">
        <f>IF(AND(C131="No",O2C!F14="Yes"),"Yes","No")</f>
        <v>No</v>
      </c>
      <c r="E131" t="str">
        <f>IF(AND(C131="No",O2C!F14="N/A"),"N/A","No")</f>
        <v>No</v>
      </c>
      <c r="F131">
        <f>IF(OR(O2C!F14="Yes",O2C!F14="N/A"),0,1)</f>
        <v>1</v>
      </c>
      <c r="G131" t="str">
        <f>IF(OR(O2C!K14="Q3 2019",O2C!K14="Q4 2019"),"Yes","No")</f>
        <v>No</v>
      </c>
      <c r="H131" s="178" t="str">
        <f t="shared" si="50"/>
        <v>No</v>
      </c>
      <c r="I131" t="str">
        <f>IF(OR(O2C!K14="Q1 2020",O2C!K14="Q2 2020"),"Yes","No")</f>
        <v>No</v>
      </c>
      <c r="J131" s="178" t="str">
        <f t="shared" si="75"/>
        <v>No</v>
      </c>
      <c r="K131" t="str">
        <f>IF(OR(O2C!K14="Q3 2020",O2C!K14="Q4 2020"),"Yes","No")</f>
        <v>No</v>
      </c>
      <c r="L131" s="178" t="str">
        <f t="shared" si="76"/>
        <v>No</v>
      </c>
      <c r="M131" t="str">
        <f>IF(OR(O2C!K14="Q1 2021",O2C!K14="Q2 2021"),"Yes","No")</f>
        <v>No</v>
      </c>
      <c r="N131" s="178" t="str">
        <f t="shared" si="77"/>
        <v>No</v>
      </c>
      <c r="O131" t="str">
        <f>IF(OR(O2C!K14="Q3 2021",O2C!K14="Q4 2021"),"Yes","No")</f>
        <v>No</v>
      </c>
      <c r="P131" s="178" t="str">
        <f t="shared" si="78"/>
        <v>No</v>
      </c>
      <c r="Q131" t="str">
        <f>IF(OR(O2C!K14="Q1 2022",O2C!K14="Q2 2022"),"Yes","No")</f>
        <v>No</v>
      </c>
      <c r="R131" s="178" t="str">
        <f t="shared" si="79"/>
        <v>No</v>
      </c>
      <c r="S131" t="str">
        <f>IF(OR(O2C!K14="Q3 2022",O2C!K14="Q4 2022"),"Yes","No")</f>
        <v>No</v>
      </c>
      <c r="T131" s="178" t="str">
        <f t="shared" si="80"/>
        <v>No</v>
      </c>
      <c r="U131" t="str">
        <f>IF(OR(O2C!K14="Q1 2023",O2C!K14="Q2 2023"),"Yes","No")</f>
        <v>No</v>
      </c>
      <c r="V131" s="178" t="str">
        <f t="shared" si="81"/>
        <v>No</v>
      </c>
      <c r="W131" t="str">
        <f>IF(OR(O2C!K14="Q3 2023",O2C!K14="Q4 2023"),"Yes","No")</f>
        <v>No</v>
      </c>
      <c r="X131" s="178" t="str">
        <f t="shared" si="82"/>
        <v>No</v>
      </c>
      <c r="Y131" t="str">
        <f>IF(OR(O2C!K14="Q1 2024",O2C!K14="Q2 2024"),"Yes","No")</f>
        <v>No</v>
      </c>
      <c r="Z131" s="178" t="str">
        <f t="shared" si="83"/>
        <v>No</v>
      </c>
      <c r="AA131" t="str">
        <f>IF(OR(O2C!K14="Q3 2024",O2C!K14="Q4 2024"),"Yes","No")</f>
        <v>No</v>
      </c>
      <c r="AB131" s="178" t="str">
        <f t="shared" si="84"/>
        <v>No</v>
      </c>
      <c r="AC131" t="str">
        <f>IF(OR(O2C!K14="Q1 2025",O2C!K14="Q2 2025"),"Yes","No")</f>
        <v>No</v>
      </c>
      <c r="AD131" s="178" t="str">
        <f t="shared" si="85"/>
        <v>No</v>
      </c>
      <c r="AE131" t="str">
        <f>IF(OR(O2C!K14="Q3 2025",O2C!K14="Q4 2025"),"Yes","No")</f>
        <v>No</v>
      </c>
      <c r="AF131" s="178" t="str">
        <f t="shared" si="86"/>
        <v>No</v>
      </c>
      <c r="AG131" t="str">
        <f>IF(OR(O2C!K14="Q1 2026",O2C!K14="Q2 2026"),"Yes","No")</f>
        <v>No</v>
      </c>
      <c r="AH131" s="178" t="str">
        <f t="shared" si="87"/>
        <v>No</v>
      </c>
      <c r="AI131" t="str">
        <f>IF(OR(O2C!K14="Q3 2026",O2C!K14="Q4 2026"),"Yes","No")</f>
        <v>No</v>
      </c>
      <c r="AJ131" s="178" t="str">
        <f t="shared" si="88"/>
        <v>No</v>
      </c>
      <c r="AK131" t="str">
        <f>IF(OR(O2C!K14="Q1 2027",O2C!K14="Q2 2027"),"Yes","No")</f>
        <v>No</v>
      </c>
      <c r="AL131" s="178" t="str">
        <f t="shared" si="89"/>
        <v>No</v>
      </c>
      <c r="AM131" t="str">
        <f>IF(OR(O2C!K14="Q3 2027",O2C!K14="Q4 2027"),"Yes","No")</f>
        <v>No</v>
      </c>
      <c r="AN131" s="178" t="str">
        <f t="shared" si="90"/>
        <v>No</v>
      </c>
      <c r="AO131" t="str">
        <f>IF(OR(O2C!K14="Q1 2028",O2C!K14="Q2 2028"),"Yes","No")</f>
        <v>No</v>
      </c>
      <c r="AP131" s="178" t="str">
        <f t="shared" si="91"/>
        <v>No</v>
      </c>
      <c r="AQ131" t="str">
        <f>IF(OR(O2C!K14="Q3 2028",O2C!K14="Q4 2028"),"Yes","No")</f>
        <v>No</v>
      </c>
      <c r="AR131" s="178" t="str">
        <f t="shared" si="92"/>
        <v>No</v>
      </c>
      <c r="AS131" t="str">
        <f>IF(OR(O2C!K14="Q1 2029",O2C!K14="Q2 2029"),"Yes","No")</f>
        <v>No</v>
      </c>
      <c r="AT131" s="178" t="str">
        <f t="shared" si="93"/>
        <v>No</v>
      </c>
      <c r="AU131" t="str">
        <f>IF(OR(O2C!K14="Q3 2029",O2C!K14="Q4 2029"),"Yes","No")</f>
        <v>No</v>
      </c>
      <c r="AV131" s="178" t="str">
        <f t="shared" si="94"/>
        <v>No</v>
      </c>
      <c r="AW131" t="str">
        <f>IF(OR(O2C!K14="Q1 2030",O2C!K14="Q2 2030"),"Yes","No")</f>
        <v>No</v>
      </c>
      <c r="AX131" s="178" t="str">
        <f t="shared" si="95"/>
        <v>No</v>
      </c>
      <c r="AY131" t="str">
        <f>IF(OR(O2C!K14="Q3 2030",O2C!K14="Q4 2030"),"Yes","No")</f>
        <v>No</v>
      </c>
      <c r="AZ131" s="178" t="str">
        <f t="shared" si="96"/>
        <v>No</v>
      </c>
      <c r="BA131" t="str">
        <f>IF(O2C!K14="","No","Yes")</f>
        <v>No</v>
      </c>
      <c r="BB131" s="178" t="str">
        <f t="shared" si="97"/>
        <v>No</v>
      </c>
      <c r="BC131" s="178" t="str">
        <f t="shared" si="98"/>
        <v>Yes</v>
      </c>
      <c r="BD131" s="174"/>
    </row>
    <row r="132" spans="1:56" s="175" customFormat="1" ht="35.25" thickBot="1" x14ac:dyDescent="0.5">
      <c r="A132" s="177">
        <v>11</v>
      </c>
      <c r="B132" s="59" t="s">
        <v>1076</v>
      </c>
      <c r="C132" t="str">
        <f>IF(O2C!E15="Yes","Yes","No")</f>
        <v>No</v>
      </c>
      <c r="D132" t="str">
        <f>IF(AND(C132="No",O2C!F15="Yes"),"Yes","No")</f>
        <v>No</v>
      </c>
      <c r="E132" t="str">
        <f>IF(AND(C132="No",O2C!F15="N/A"),"N/A","No")</f>
        <v>No</v>
      </c>
      <c r="F132">
        <f>IF(OR(O2C!F15="Yes",O2C!F15="N/A"),0,1)</f>
        <v>1</v>
      </c>
      <c r="G132" t="str">
        <f>IF(OR(O2C!K15="Q3 2019",O2C!K15="Q4 2019"),"Yes","No")</f>
        <v>No</v>
      </c>
      <c r="H132" s="178" t="str">
        <f t="shared" si="50"/>
        <v>No</v>
      </c>
      <c r="I132" t="str">
        <f>IF(OR(O2C!K15="Q1 2020",O2C!K15="Q2 2020"),"Yes","No")</f>
        <v>No</v>
      </c>
      <c r="J132" s="178" t="str">
        <f t="shared" si="75"/>
        <v>No</v>
      </c>
      <c r="K132" t="str">
        <f>IF(OR(O2C!K15="Q3 2020",O2C!K15="Q4 2020"),"Yes","No")</f>
        <v>No</v>
      </c>
      <c r="L132" s="178" t="str">
        <f t="shared" si="76"/>
        <v>No</v>
      </c>
      <c r="M132" t="str">
        <f>IF(OR(O2C!K15="Q1 2021",O2C!K15="Q2 2021"),"Yes","No")</f>
        <v>No</v>
      </c>
      <c r="N132" s="178" t="str">
        <f t="shared" si="77"/>
        <v>No</v>
      </c>
      <c r="O132" t="str">
        <f>IF(OR(O2C!K15="Q3 2021",O2C!K15="Q4 2021"),"Yes","No")</f>
        <v>No</v>
      </c>
      <c r="P132" s="178" t="str">
        <f t="shared" si="78"/>
        <v>No</v>
      </c>
      <c r="Q132" t="str">
        <f>IF(OR(O2C!K15="Q1 2022",O2C!K15="Q2 2022"),"Yes","No")</f>
        <v>No</v>
      </c>
      <c r="R132" s="178" t="str">
        <f t="shared" si="79"/>
        <v>No</v>
      </c>
      <c r="S132" t="str">
        <f>IF(OR(O2C!K15="Q3 2022",O2C!K15="Q4 2022"),"Yes","No")</f>
        <v>No</v>
      </c>
      <c r="T132" s="178" t="str">
        <f t="shared" si="80"/>
        <v>No</v>
      </c>
      <c r="U132" t="str">
        <f>IF(OR(O2C!K15="Q1 2023",O2C!K15="Q2 2023"),"Yes","No")</f>
        <v>No</v>
      </c>
      <c r="V132" s="178" t="str">
        <f t="shared" si="81"/>
        <v>No</v>
      </c>
      <c r="W132" t="str">
        <f>IF(OR(O2C!K15="Q3 2023",O2C!K15="Q4 2023"),"Yes","No")</f>
        <v>No</v>
      </c>
      <c r="X132" s="178" t="str">
        <f t="shared" si="82"/>
        <v>No</v>
      </c>
      <c r="Y132" t="str">
        <f>IF(OR(O2C!K15="Q1 2024",O2C!K15="Q2 2024"),"Yes","No")</f>
        <v>No</v>
      </c>
      <c r="Z132" s="178" t="str">
        <f t="shared" si="83"/>
        <v>No</v>
      </c>
      <c r="AA132" t="str">
        <f>IF(OR(O2C!K15="Q3 2024",O2C!K15="Q4 2024"),"Yes","No")</f>
        <v>No</v>
      </c>
      <c r="AB132" s="178" t="str">
        <f t="shared" si="84"/>
        <v>No</v>
      </c>
      <c r="AC132" t="str">
        <f>IF(OR(O2C!K15="Q1 2025",O2C!K15="Q2 2025"),"Yes","No")</f>
        <v>No</v>
      </c>
      <c r="AD132" s="178" t="str">
        <f t="shared" si="85"/>
        <v>No</v>
      </c>
      <c r="AE132" t="str">
        <f>IF(OR(O2C!K15="Q3 2025",O2C!K15="Q4 2025"),"Yes","No")</f>
        <v>No</v>
      </c>
      <c r="AF132" s="178" t="str">
        <f t="shared" si="86"/>
        <v>No</v>
      </c>
      <c r="AG132" t="str">
        <f>IF(OR(O2C!K15="Q1 2026",O2C!K15="Q2 2026"),"Yes","No")</f>
        <v>No</v>
      </c>
      <c r="AH132" s="178" t="str">
        <f t="shared" si="87"/>
        <v>No</v>
      </c>
      <c r="AI132" t="str">
        <f>IF(OR(O2C!K15="Q3 2026",O2C!K15="Q4 2026"),"Yes","No")</f>
        <v>No</v>
      </c>
      <c r="AJ132" s="178" t="str">
        <f t="shared" si="88"/>
        <v>No</v>
      </c>
      <c r="AK132" t="str">
        <f>IF(OR(O2C!K15="Q1 2027",O2C!K15="Q2 2027"),"Yes","No")</f>
        <v>No</v>
      </c>
      <c r="AL132" s="178" t="str">
        <f t="shared" si="89"/>
        <v>No</v>
      </c>
      <c r="AM132" t="str">
        <f>IF(OR(O2C!K15="Q3 2027",O2C!K15="Q4 2027"),"Yes","No")</f>
        <v>No</v>
      </c>
      <c r="AN132" s="178" t="str">
        <f t="shared" si="90"/>
        <v>No</v>
      </c>
      <c r="AO132" t="str">
        <f>IF(OR(O2C!K15="Q1 2028",O2C!K15="Q2 2028"),"Yes","No")</f>
        <v>No</v>
      </c>
      <c r="AP132" s="178" t="str">
        <f t="shared" si="91"/>
        <v>No</v>
      </c>
      <c r="AQ132" t="str">
        <f>IF(OR(O2C!K15="Q3 2028",O2C!K15="Q4 2028"),"Yes","No")</f>
        <v>No</v>
      </c>
      <c r="AR132" s="178" t="str">
        <f t="shared" si="92"/>
        <v>No</v>
      </c>
      <c r="AS132" t="str">
        <f>IF(OR(O2C!K15="Q1 2029",O2C!K15="Q2 2029"),"Yes","No")</f>
        <v>No</v>
      </c>
      <c r="AT132" s="178" t="str">
        <f t="shared" si="93"/>
        <v>No</v>
      </c>
      <c r="AU132" t="str">
        <f>IF(OR(O2C!K15="Q3 2029",O2C!K15="Q4 2029"),"Yes","No")</f>
        <v>No</v>
      </c>
      <c r="AV132" s="178" t="str">
        <f t="shared" si="94"/>
        <v>No</v>
      </c>
      <c r="AW132" t="str">
        <f>IF(OR(O2C!K15="Q1 2030",O2C!K15="Q2 2030"),"Yes","No")</f>
        <v>No</v>
      </c>
      <c r="AX132" s="178" t="str">
        <f t="shared" si="95"/>
        <v>No</v>
      </c>
      <c r="AY132" t="str">
        <f>IF(OR(O2C!K15="Q3 2030",O2C!K15="Q4 2030"),"Yes","No")</f>
        <v>No</v>
      </c>
      <c r="AZ132" s="178" t="str">
        <f t="shared" si="96"/>
        <v>No</v>
      </c>
      <c r="BA132" t="str">
        <f>IF(O2C!K15="","No","Yes")</f>
        <v>No</v>
      </c>
      <c r="BB132" s="178" t="str">
        <f t="shared" si="97"/>
        <v>No</v>
      </c>
      <c r="BC132" s="178" t="str">
        <f t="shared" si="98"/>
        <v>Yes</v>
      </c>
      <c r="BD132" s="174"/>
    </row>
    <row r="133" spans="1:56" s="175" customFormat="1" ht="23.65" thickBot="1" x14ac:dyDescent="0.5">
      <c r="A133" s="177">
        <v>12</v>
      </c>
      <c r="B133" s="43" t="s">
        <v>1077</v>
      </c>
      <c r="C133" t="str">
        <f>IF(O2C!E16="Yes","Yes","No")</f>
        <v>No</v>
      </c>
      <c r="D133" t="str">
        <f>IF(AND(C133="No",O2C!F16="Yes"),"Yes","No")</f>
        <v>No</v>
      </c>
      <c r="E133" t="str">
        <f>IF(AND(C133="No",O2C!F16="N/A"),"N/A","No")</f>
        <v>No</v>
      </c>
      <c r="F133">
        <f>IF(OR(O2C!F16="Yes",O2C!F16="N/A"),0,1)</f>
        <v>1</v>
      </c>
      <c r="G133" t="str">
        <f>IF(OR(O2C!K16="Q3 2019",O2C!K16="Q4 2019"),"Yes","No")</f>
        <v>No</v>
      </c>
      <c r="H133" s="178" t="str">
        <f t="shared" si="50"/>
        <v>No</v>
      </c>
      <c r="I133" t="str">
        <f>IF(OR(O2C!K16="Q1 2020",O2C!K16="Q2 2020"),"Yes","No")</f>
        <v>No</v>
      </c>
      <c r="J133" s="178" t="str">
        <f t="shared" si="75"/>
        <v>No</v>
      </c>
      <c r="K133" t="str">
        <f>IF(OR(O2C!K16="Q3 2020",O2C!K16="Q4 2020"),"Yes","No")</f>
        <v>No</v>
      </c>
      <c r="L133" s="178" t="str">
        <f t="shared" si="76"/>
        <v>No</v>
      </c>
      <c r="M133" t="str">
        <f>IF(OR(O2C!K16="Q1 2021",O2C!K16="Q2 2021"),"Yes","No")</f>
        <v>No</v>
      </c>
      <c r="N133" s="178" t="str">
        <f t="shared" si="77"/>
        <v>No</v>
      </c>
      <c r="O133" t="str">
        <f>IF(OR(O2C!K16="Q3 2021",O2C!K16="Q4 2021"),"Yes","No")</f>
        <v>No</v>
      </c>
      <c r="P133" s="178" t="str">
        <f t="shared" si="78"/>
        <v>No</v>
      </c>
      <c r="Q133" t="str">
        <f>IF(OR(O2C!K16="Q1 2022",O2C!K16="Q2 2022"),"Yes","No")</f>
        <v>No</v>
      </c>
      <c r="R133" s="178" t="str">
        <f t="shared" si="79"/>
        <v>No</v>
      </c>
      <c r="S133" t="str">
        <f>IF(OR(O2C!K16="Q3 2022",O2C!K16="Q4 2022"),"Yes","No")</f>
        <v>No</v>
      </c>
      <c r="T133" s="178" t="str">
        <f t="shared" si="80"/>
        <v>No</v>
      </c>
      <c r="U133" t="str">
        <f>IF(OR(O2C!K16="Q1 2023",O2C!K16="Q2 2023"),"Yes","No")</f>
        <v>No</v>
      </c>
      <c r="V133" s="178" t="str">
        <f t="shared" si="81"/>
        <v>No</v>
      </c>
      <c r="W133" t="str">
        <f>IF(OR(O2C!K16="Q3 2023",O2C!K16="Q4 2023"),"Yes","No")</f>
        <v>No</v>
      </c>
      <c r="X133" s="178" t="str">
        <f t="shared" si="82"/>
        <v>No</v>
      </c>
      <c r="Y133" t="str">
        <f>IF(OR(O2C!K16="Q1 2024",O2C!K16="Q2 2024"),"Yes","No")</f>
        <v>No</v>
      </c>
      <c r="Z133" s="178" t="str">
        <f t="shared" si="83"/>
        <v>No</v>
      </c>
      <c r="AA133" t="str">
        <f>IF(OR(O2C!K16="Q3 2024",O2C!K16="Q4 2024"),"Yes","No")</f>
        <v>No</v>
      </c>
      <c r="AB133" s="178" t="str">
        <f t="shared" si="84"/>
        <v>No</v>
      </c>
      <c r="AC133" t="str">
        <f>IF(OR(O2C!K16="Q1 2025",O2C!K16="Q2 2025"),"Yes","No")</f>
        <v>No</v>
      </c>
      <c r="AD133" s="178" t="str">
        <f t="shared" si="85"/>
        <v>No</v>
      </c>
      <c r="AE133" t="str">
        <f>IF(OR(O2C!K16="Q3 2025",O2C!K16="Q4 2025"),"Yes","No")</f>
        <v>No</v>
      </c>
      <c r="AF133" s="178" t="str">
        <f t="shared" si="86"/>
        <v>No</v>
      </c>
      <c r="AG133" t="str">
        <f>IF(OR(O2C!K16="Q1 2026",O2C!K16="Q2 2026"),"Yes","No")</f>
        <v>No</v>
      </c>
      <c r="AH133" s="178" t="str">
        <f t="shared" si="87"/>
        <v>No</v>
      </c>
      <c r="AI133" t="str">
        <f>IF(OR(O2C!K16="Q3 2026",O2C!K16="Q4 2026"),"Yes","No")</f>
        <v>No</v>
      </c>
      <c r="AJ133" s="178" t="str">
        <f t="shared" si="88"/>
        <v>No</v>
      </c>
      <c r="AK133" t="str">
        <f>IF(OR(O2C!K16="Q1 2027",O2C!K16="Q2 2027"),"Yes","No")</f>
        <v>No</v>
      </c>
      <c r="AL133" s="178" t="str">
        <f t="shared" si="89"/>
        <v>No</v>
      </c>
      <c r="AM133" t="str">
        <f>IF(OR(O2C!K16="Q3 2027",O2C!K16="Q4 2027"),"Yes","No")</f>
        <v>No</v>
      </c>
      <c r="AN133" s="178" t="str">
        <f t="shared" si="90"/>
        <v>No</v>
      </c>
      <c r="AO133" t="str">
        <f>IF(OR(O2C!K16="Q1 2028",O2C!K16="Q2 2028"),"Yes","No")</f>
        <v>No</v>
      </c>
      <c r="AP133" s="178" t="str">
        <f t="shared" si="91"/>
        <v>No</v>
      </c>
      <c r="AQ133" t="str">
        <f>IF(OR(O2C!K16="Q3 2028",O2C!K16="Q4 2028"),"Yes","No")</f>
        <v>No</v>
      </c>
      <c r="AR133" s="178" t="str">
        <f t="shared" si="92"/>
        <v>No</v>
      </c>
      <c r="AS133" t="str">
        <f>IF(OR(O2C!K16="Q1 2029",O2C!K16="Q2 2029"),"Yes","No")</f>
        <v>No</v>
      </c>
      <c r="AT133" s="178" t="str">
        <f t="shared" si="93"/>
        <v>No</v>
      </c>
      <c r="AU133" t="str">
        <f>IF(OR(O2C!K16="Q3 2029",O2C!K16="Q4 2029"),"Yes","No")</f>
        <v>No</v>
      </c>
      <c r="AV133" s="178" t="str">
        <f t="shared" si="94"/>
        <v>No</v>
      </c>
      <c r="AW133" t="str">
        <f>IF(OR(O2C!K16="Q1 2030",O2C!K16="Q2 2030"),"Yes","No")</f>
        <v>No</v>
      </c>
      <c r="AX133" s="178" t="str">
        <f t="shared" si="95"/>
        <v>No</v>
      </c>
      <c r="AY133" t="str">
        <f>IF(OR(O2C!K16="Q3 2030",O2C!K16="Q4 2030"),"Yes","No")</f>
        <v>No</v>
      </c>
      <c r="AZ133" s="178" t="str">
        <f t="shared" si="96"/>
        <v>No</v>
      </c>
      <c r="BA133" t="str">
        <f>IF(O2C!K16="","No","Yes")</f>
        <v>No</v>
      </c>
      <c r="BB133" s="178" t="str">
        <f t="shared" si="97"/>
        <v>No</v>
      </c>
      <c r="BC133" s="178" t="str">
        <f t="shared" si="98"/>
        <v>Yes</v>
      </c>
      <c r="BD133" s="174"/>
    </row>
    <row r="134" spans="1:56" s="175" customFormat="1" ht="23.65" thickBot="1" x14ac:dyDescent="0.5">
      <c r="A134" s="177">
        <v>13</v>
      </c>
      <c r="B134" s="43" t="s">
        <v>1078</v>
      </c>
      <c r="C134" t="str">
        <f>IF(O2C!E17="Yes","Yes","No")</f>
        <v>No</v>
      </c>
      <c r="D134" t="str">
        <f>IF(AND(C134="No",O2C!F17="Yes"),"Yes","No")</f>
        <v>No</v>
      </c>
      <c r="E134" t="str">
        <f>IF(AND(C134="No",O2C!F17="N/A"),"N/A","No")</f>
        <v>No</v>
      </c>
      <c r="F134">
        <f>IF(OR(O2C!F17="Yes",O2C!F17="N/A"),0,1)</f>
        <v>1</v>
      </c>
      <c r="G134" t="str">
        <f>IF(OR(O2C!K17="Q3 2019",O2C!K17="Q4 2019"),"Yes","No")</f>
        <v>No</v>
      </c>
      <c r="H134" s="178" t="str">
        <f t="shared" si="50"/>
        <v>No</v>
      </c>
      <c r="I134" t="str">
        <f>IF(OR(O2C!K17="Q1 2020",O2C!K17="Q2 2020"),"Yes","No")</f>
        <v>No</v>
      </c>
      <c r="J134" s="178" t="str">
        <f t="shared" si="75"/>
        <v>No</v>
      </c>
      <c r="K134" t="str">
        <f>IF(OR(O2C!K17="Q3 2020",O2C!K17="Q4 2020"),"Yes","No")</f>
        <v>No</v>
      </c>
      <c r="L134" s="178" t="str">
        <f t="shared" si="76"/>
        <v>No</v>
      </c>
      <c r="M134" t="str">
        <f>IF(OR(O2C!K17="Q1 2021",O2C!K17="Q2 2021"),"Yes","No")</f>
        <v>No</v>
      </c>
      <c r="N134" s="178" t="str">
        <f t="shared" si="77"/>
        <v>No</v>
      </c>
      <c r="O134" t="str">
        <f>IF(OR(O2C!K17="Q3 2021",O2C!K17="Q4 2021"),"Yes","No")</f>
        <v>No</v>
      </c>
      <c r="P134" s="178" t="str">
        <f t="shared" si="78"/>
        <v>No</v>
      </c>
      <c r="Q134" t="str">
        <f>IF(OR(O2C!K17="Q1 2022",O2C!K17="Q2 2022"),"Yes","No")</f>
        <v>No</v>
      </c>
      <c r="R134" s="178" t="str">
        <f t="shared" si="79"/>
        <v>No</v>
      </c>
      <c r="S134" t="str">
        <f>IF(OR(O2C!K17="Q3 2022",O2C!K17="Q4 2022"),"Yes","No")</f>
        <v>No</v>
      </c>
      <c r="T134" s="178" t="str">
        <f t="shared" si="80"/>
        <v>No</v>
      </c>
      <c r="U134" t="str">
        <f>IF(OR(O2C!K17="Q1 2023",O2C!K17="Q2 2023"),"Yes","No")</f>
        <v>No</v>
      </c>
      <c r="V134" s="178" t="str">
        <f t="shared" si="81"/>
        <v>No</v>
      </c>
      <c r="W134" t="str">
        <f>IF(OR(O2C!K17="Q3 2023",O2C!K17="Q4 2023"),"Yes","No")</f>
        <v>No</v>
      </c>
      <c r="X134" s="178" t="str">
        <f t="shared" si="82"/>
        <v>No</v>
      </c>
      <c r="Y134" t="str">
        <f>IF(OR(O2C!K17="Q1 2024",O2C!K17="Q2 2024"),"Yes","No")</f>
        <v>No</v>
      </c>
      <c r="Z134" s="178" t="str">
        <f t="shared" si="83"/>
        <v>No</v>
      </c>
      <c r="AA134" t="str">
        <f>IF(OR(O2C!K17="Q3 2024",O2C!K17="Q4 2024"),"Yes","No")</f>
        <v>No</v>
      </c>
      <c r="AB134" s="178" t="str">
        <f t="shared" si="84"/>
        <v>No</v>
      </c>
      <c r="AC134" t="str">
        <f>IF(OR(O2C!K17="Q1 2025",O2C!K17="Q2 2025"),"Yes","No")</f>
        <v>No</v>
      </c>
      <c r="AD134" s="178" t="str">
        <f t="shared" si="85"/>
        <v>No</v>
      </c>
      <c r="AE134" t="str">
        <f>IF(OR(O2C!K17="Q3 2025",O2C!K17="Q4 2025"),"Yes","No")</f>
        <v>No</v>
      </c>
      <c r="AF134" s="178" t="str">
        <f t="shared" si="86"/>
        <v>No</v>
      </c>
      <c r="AG134" t="str">
        <f>IF(OR(O2C!K17="Q1 2026",O2C!K17="Q2 2026"),"Yes","No")</f>
        <v>No</v>
      </c>
      <c r="AH134" s="178" t="str">
        <f t="shared" si="87"/>
        <v>No</v>
      </c>
      <c r="AI134" t="str">
        <f>IF(OR(O2C!K17="Q3 2026",O2C!K17="Q4 2026"),"Yes","No")</f>
        <v>No</v>
      </c>
      <c r="AJ134" s="178" t="str">
        <f t="shared" si="88"/>
        <v>No</v>
      </c>
      <c r="AK134" t="str">
        <f>IF(OR(O2C!K17="Q1 2027",O2C!K17="Q2 2027"),"Yes","No")</f>
        <v>No</v>
      </c>
      <c r="AL134" s="178" t="str">
        <f t="shared" si="89"/>
        <v>No</v>
      </c>
      <c r="AM134" t="str">
        <f>IF(OR(O2C!K17="Q3 2027",O2C!K17="Q4 2027"),"Yes","No")</f>
        <v>No</v>
      </c>
      <c r="AN134" s="178" t="str">
        <f t="shared" si="90"/>
        <v>No</v>
      </c>
      <c r="AO134" t="str">
        <f>IF(OR(O2C!K17="Q1 2028",O2C!K17="Q2 2028"),"Yes","No")</f>
        <v>No</v>
      </c>
      <c r="AP134" s="178" t="str">
        <f t="shared" si="91"/>
        <v>No</v>
      </c>
      <c r="AQ134" t="str">
        <f>IF(OR(O2C!K17="Q3 2028",O2C!K17="Q4 2028"),"Yes","No")</f>
        <v>No</v>
      </c>
      <c r="AR134" s="178" t="str">
        <f t="shared" si="92"/>
        <v>No</v>
      </c>
      <c r="AS134" t="str">
        <f>IF(OR(O2C!K17="Q1 2029",O2C!K17="Q2 2029"),"Yes","No")</f>
        <v>No</v>
      </c>
      <c r="AT134" s="178" t="str">
        <f t="shared" si="93"/>
        <v>No</v>
      </c>
      <c r="AU134" t="str">
        <f>IF(OR(O2C!K17="Q3 2029",O2C!K17="Q4 2029"),"Yes","No")</f>
        <v>No</v>
      </c>
      <c r="AV134" s="178" t="str">
        <f t="shared" si="94"/>
        <v>No</v>
      </c>
      <c r="AW134" t="str">
        <f>IF(OR(O2C!K17="Q1 2030",O2C!K17="Q2 2030"),"Yes","No")</f>
        <v>No</v>
      </c>
      <c r="AX134" s="178" t="str">
        <f t="shared" si="95"/>
        <v>No</v>
      </c>
      <c r="AY134" t="str">
        <f>IF(OR(O2C!K17="Q3 2030",O2C!K17="Q4 2030"),"Yes","No")</f>
        <v>No</v>
      </c>
      <c r="AZ134" s="178" t="str">
        <f t="shared" si="96"/>
        <v>No</v>
      </c>
      <c r="BA134" t="str">
        <f>IF(O2C!K17="","No","Yes")</f>
        <v>No</v>
      </c>
      <c r="BB134" s="178" t="str">
        <f t="shared" si="97"/>
        <v>No</v>
      </c>
      <c r="BC134" s="178" t="str">
        <f t="shared" si="98"/>
        <v>Yes</v>
      </c>
      <c r="BD134" s="174"/>
    </row>
    <row r="135" spans="1:56" s="175" customFormat="1" ht="23.65" thickBot="1" x14ac:dyDescent="0.5">
      <c r="A135" s="177">
        <v>14</v>
      </c>
      <c r="B135" s="43" t="s">
        <v>1079</v>
      </c>
      <c r="C135" t="str">
        <f>IF(O2C!E18="Yes","Yes","No")</f>
        <v>No</v>
      </c>
      <c r="D135" t="str">
        <f>IF(AND(C135="No",O2C!F18="Yes"),"Yes","No")</f>
        <v>No</v>
      </c>
      <c r="E135" t="str">
        <f>IF(AND(C135="No",O2C!F18="N/A"),"N/A","No")</f>
        <v>No</v>
      </c>
      <c r="F135">
        <f>IF(OR(O2C!F18="Yes",O2C!F18="N/A"),0,1)</f>
        <v>1</v>
      </c>
      <c r="G135" t="str">
        <f>IF(OR(O2C!K18="Q3 2019",O2C!K18="Q4 2019"),"Yes","No")</f>
        <v>No</v>
      </c>
      <c r="H135" s="178" t="str">
        <f t="shared" si="50"/>
        <v>No</v>
      </c>
      <c r="I135" t="str">
        <f>IF(OR(O2C!K18="Q1 2020",O2C!K18="Q2 2020"),"Yes","No")</f>
        <v>No</v>
      </c>
      <c r="J135" s="178" t="str">
        <f t="shared" si="75"/>
        <v>No</v>
      </c>
      <c r="K135" t="str">
        <f>IF(OR(O2C!K18="Q3 2020",O2C!K18="Q4 2020"),"Yes","No")</f>
        <v>No</v>
      </c>
      <c r="L135" s="178" t="str">
        <f t="shared" si="76"/>
        <v>No</v>
      </c>
      <c r="M135" t="str">
        <f>IF(OR(O2C!K18="Q1 2021",O2C!K18="Q2 2021"),"Yes","No")</f>
        <v>No</v>
      </c>
      <c r="N135" s="178" t="str">
        <f t="shared" si="77"/>
        <v>No</v>
      </c>
      <c r="O135" t="str">
        <f>IF(OR(O2C!K18="Q3 2021",O2C!K18="Q4 2021"),"Yes","No")</f>
        <v>No</v>
      </c>
      <c r="P135" s="178" t="str">
        <f t="shared" si="78"/>
        <v>No</v>
      </c>
      <c r="Q135" t="str">
        <f>IF(OR(O2C!K18="Q1 2022",O2C!K18="Q2 2022"),"Yes","No")</f>
        <v>No</v>
      </c>
      <c r="R135" s="178" t="str">
        <f t="shared" si="79"/>
        <v>No</v>
      </c>
      <c r="S135" t="str">
        <f>IF(OR(O2C!K18="Q3 2022",O2C!K18="Q4 2022"),"Yes","No")</f>
        <v>No</v>
      </c>
      <c r="T135" s="178" t="str">
        <f t="shared" si="80"/>
        <v>No</v>
      </c>
      <c r="U135" t="str">
        <f>IF(OR(O2C!K18="Q1 2023",O2C!K18="Q2 2023"),"Yes","No")</f>
        <v>No</v>
      </c>
      <c r="V135" s="178" t="str">
        <f t="shared" si="81"/>
        <v>No</v>
      </c>
      <c r="W135" t="str">
        <f>IF(OR(O2C!K18="Q3 2023",O2C!K18="Q4 2023"),"Yes","No")</f>
        <v>No</v>
      </c>
      <c r="X135" s="178" t="str">
        <f t="shared" si="82"/>
        <v>No</v>
      </c>
      <c r="Y135" t="str">
        <f>IF(OR(O2C!K18="Q1 2024",O2C!K18="Q2 2024"),"Yes","No")</f>
        <v>No</v>
      </c>
      <c r="Z135" s="178" t="str">
        <f t="shared" si="83"/>
        <v>No</v>
      </c>
      <c r="AA135" t="str">
        <f>IF(OR(O2C!K18="Q3 2024",O2C!K18="Q4 2024"),"Yes","No")</f>
        <v>No</v>
      </c>
      <c r="AB135" s="178" t="str">
        <f t="shared" si="84"/>
        <v>No</v>
      </c>
      <c r="AC135" t="str">
        <f>IF(OR(O2C!K18="Q1 2025",O2C!K18="Q2 2025"),"Yes","No")</f>
        <v>No</v>
      </c>
      <c r="AD135" s="178" t="str">
        <f t="shared" si="85"/>
        <v>No</v>
      </c>
      <c r="AE135" t="str">
        <f>IF(OR(O2C!K18="Q3 2025",O2C!K18="Q4 2025"),"Yes","No")</f>
        <v>No</v>
      </c>
      <c r="AF135" s="178" t="str">
        <f t="shared" si="86"/>
        <v>No</v>
      </c>
      <c r="AG135" t="str">
        <f>IF(OR(O2C!K18="Q1 2026",O2C!K18="Q2 2026"),"Yes","No")</f>
        <v>No</v>
      </c>
      <c r="AH135" s="178" t="str">
        <f t="shared" si="87"/>
        <v>No</v>
      </c>
      <c r="AI135" t="str">
        <f>IF(OR(O2C!K18="Q3 2026",O2C!K18="Q4 2026"),"Yes","No")</f>
        <v>No</v>
      </c>
      <c r="AJ135" s="178" t="str">
        <f t="shared" si="88"/>
        <v>No</v>
      </c>
      <c r="AK135" t="str">
        <f>IF(OR(O2C!K18="Q1 2027",O2C!K18="Q2 2027"),"Yes","No")</f>
        <v>No</v>
      </c>
      <c r="AL135" s="178" t="str">
        <f t="shared" si="89"/>
        <v>No</v>
      </c>
      <c r="AM135" t="str">
        <f>IF(OR(O2C!K18="Q3 2027",O2C!K18="Q4 2027"),"Yes","No")</f>
        <v>No</v>
      </c>
      <c r="AN135" s="178" t="str">
        <f t="shared" si="90"/>
        <v>No</v>
      </c>
      <c r="AO135" t="str">
        <f>IF(OR(O2C!K18="Q1 2028",O2C!K18="Q2 2028"),"Yes","No")</f>
        <v>No</v>
      </c>
      <c r="AP135" s="178" t="str">
        <f t="shared" si="91"/>
        <v>No</v>
      </c>
      <c r="AQ135" t="str">
        <f>IF(OR(O2C!K18="Q3 2028",O2C!K18="Q4 2028"),"Yes","No")</f>
        <v>No</v>
      </c>
      <c r="AR135" s="178" t="str">
        <f t="shared" si="92"/>
        <v>No</v>
      </c>
      <c r="AS135" t="str">
        <f>IF(OR(O2C!K18="Q1 2029",O2C!K18="Q2 2029"),"Yes","No")</f>
        <v>No</v>
      </c>
      <c r="AT135" s="178" t="str">
        <f t="shared" si="93"/>
        <v>No</v>
      </c>
      <c r="AU135" t="str">
        <f>IF(OR(O2C!K18="Q3 2029",O2C!K18="Q4 2029"),"Yes","No")</f>
        <v>No</v>
      </c>
      <c r="AV135" s="178" t="str">
        <f t="shared" si="94"/>
        <v>No</v>
      </c>
      <c r="AW135" t="str">
        <f>IF(OR(O2C!K18="Q1 2030",O2C!K18="Q2 2030"),"Yes","No")</f>
        <v>No</v>
      </c>
      <c r="AX135" s="178" t="str">
        <f t="shared" si="95"/>
        <v>No</v>
      </c>
      <c r="AY135" t="str">
        <f>IF(OR(O2C!K18="Q3 2030",O2C!K18="Q4 2030"),"Yes","No")</f>
        <v>No</v>
      </c>
      <c r="AZ135" s="178" t="str">
        <f t="shared" si="96"/>
        <v>No</v>
      </c>
      <c r="BA135" t="str">
        <f>IF(O2C!K18="","No","Yes")</f>
        <v>No</v>
      </c>
      <c r="BB135" s="178" t="str">
        <f t="shared" si="97"/>
        <v>No</v>
      </c>
      <c r="BC135" s="178" t="str">
        <f t="shared" si="98"/>
        <v>Yes</v>
      </c>
      <c r="BD135" s="174"/>
    </row>
    <row r="136" spans="1:56" s="175" customFormat="1" ht="14.65" thickBot="1" x14ac:dyDescent="0.5">
      <c r="A136" s="177">
        <v>15</v>
      </c>
      <c r="B136" s="43" t="s">
        <v>1081</v>
      </c>
      <c r="C136" t="str">
        <f>IF(O2C!E19="Yes","Yes","No")</f>
        <v>No</v>
      </c>
      <c r="D136" t="str">
        <f>IF(AND(C136="No",O2C!F19="Yes"),"Yes","No")</f>
        <v>No</v>
      </c>
      <c r="E136" t="str">
        <f>IF(AND(C136="No",O2C!F19="N/A"),"N/A","No")</f>
        <v>No</v>
      </c>
      <c r="F136">
        <f>IF(OR(O2C!F19="Yes",O2C!F19="N/A"),0,1)</f>
        <v>1</v>
      </c>
      <c r="G136" t="str">
        <f>IF(OR(O2C!K19="Q3 2019",O2C!K19="Q4 2019"),"Yes","No")</f>
        <v>No</v>
      </c>
      <c r="H136" s="178" t="str">
        <f t="shared" si="50"/>
        <v>No</v>
      </c>
      <c r="I136" t="str">
        <f>IF(OR(O2C!K19="Q1 2020",O2C!K19="Q2 2020"),"Yes","No")</f>
        <v>No</v>
      </c>
      <c r="J136" s="178" t="str">
        <f t="shared" si="75"/>
        <v>No</v>
      </c>
      <c r="K136" t="str">
        <f>IF(OR(O2C!K19="Q3 2020",O2C!K19="Q4 2020"),"Yes","No")</f>
        <v>No</v>
      </c>
      <c r="L136" s="178" t="str">
        <f t="shared" si="76"/>
        <v>No</v>
      </c>
      <c r="M136" t="str">
        <f>IF(OR(O2C!K19="Q1 2021",O2C!K19="Q2 2021"),"Yes","No")</f>
        <v>No</v>
      </c>
      <c r="N136" s="178" t="str">
        <f t="shared" si="77"/>
        <v>No</v>
      </c>
      <c r="O136" t="str">
        <f>IF(OR(O2C!K19="Q3 2021",O2C!K19="Q4 2021"),"Yes","No")</f>
        <v>No</v>
      </c>
      <c r="P136" s="178" t="str">
        <f t="shared" si="78"/>
        <v>No</v>
      </c>
      <c r="Q136" t="str">
        <f>IF(OR(O2C!K19="Q1 2022",O2C!K19="Q2 2022"),"Yes","No")</f>
        <v>No</v>
      </c>
      <c r="R136" s="178" t="str">
        <f t="shared" si="79"/>
        <v>No</v>
      </c>
      <c r="S136" t="str">
        <f>IF(OR(O2C!K19="Q3 2022",O2C!K19="Q4 2022"),"Yes","No")</f>
        <v>No</v>
      </c>
      <c r="T136" s="178" t="str">
        <f t="shared" si="80"/>
        <v>No</v>
      </c>
      <c r="U136" t="str">
        <f>IF(OR(O2C!K19="Q1 2023",O2C!K19="Q2 2023"),"Yes","No")</f>
        <v>No</v>
      </c>
      <c r="V136" s="178" t="str">
        <f t="shared" si="81"/>
        <v>No</v>
      </c>
      <c r="W136" t="str">
        <f>IF(OR(O2C!K19="Q3 2023",O2C!K19="Q4 2023"),"Yes","No")</f>
        <v>No</v>
      </c>
      <c r="X136" s="178" t="str">
        <f t="shared" si="82"/>
        <v>No</v>
      </c>
      <c r="Y136" t="str">
        <f>IF(OR(O2C!K19="Q1 2024",O2C!K19="Q2 2024"),"Yes","No")</f>
        <v>No</v>
      </c>
      <c r="Z136" s="178" t="str">
        <f t="shared" si="83"/>
        <v>No</v>
      </c>
      <c r="AA136" t="str">
        <f>IF(OR(O2C!K19="Q3 2024",O2C!K19="Q4 2024"),"Yes","No")</f>
        <v>No</v>
      </c>
      <c r="AB136" s="178" t="str">
        <f t="shared" si="84"/>
        <v>No</v>
      </c>
      <c r="AC136" t="str">
        <f>IF(OR(O2C!K19="Q1 2025",O2C!K19="Q2 2025"),"Yes","No")</f>
        <v>No</v>
      </c>
      <c r="AD136" s="178" t="str">
        <f t="shared" si="85"/>
        <v>No</v>
      </c>
      <c r="AE136" t="str">
        <f>IF(OR(O2C!K19="Q3 2025",O2C!K19="Q4 2025"),"Yes","No")</f>
        <v>No</v>
      </c>
      <c r="AF136" s="178" t="str">
        <f t="shared" si="86"/>
        <v>No</v>
      </c>
      <c r="AG136" t="str">
        <f>IF(OR(O2C!K19="Q1 2026",O2C!K19="Q2 2026"),"Yes","No")</f>
        <v>No</v>
      </c>
      <c r="AH136" s="178" t="str">
        <f t="shared" si="87"/>
        <v>No</v>
      </c>
      <c r="AI136" t="str">
        <f>IF(OR(O2C!K19="Q3 2026",O2C!K19="Q4 2026"),"Yes","No")</f>
        <v>No</v>
      </c>
      <c r="AJ136" s="178" t="str">
        <f t="shared" si="88"/>
        <v>No</v>
      </c>
      <c r="AK136" t="str">
        <f>IF(OR(O2C!K19="Q1 2027",O2C!K19="Q2 2027"),"Yes","No")</f>
        <v>No</v>
      </c>
      <c r="AL136" s="178" t="str">
        <f t="shared" si="89"/>
        <v>No</v>
      </c>
      <c r="AM136" t="str">
        <f>IF(OR(O2C!K19="Q3 2027",O2C!K19="Q4 2027"),"Yes","No")</f>
        <v>No</v>
      </c>
      <c r="AN136" s="178" t="str">
        <f t="shared" si="90"/>
        <v>No</v>
      </c>
      <c r="AO136" t="str">
        <f>IF(OR(O2C!K19="Q1 2028",O2C!K19="Q2 2028"),"Yes","No")</f>
        <v>No</v>
      </c>
      <c r="AP136" s="178" t="str">
        <f t="shared" si="91"/>
        <v>No</v>
      </c>
      <c r="AQ136" t="str">
        <f>IF(OR(O2C!K19="Q3 2028",O2C!K19="Q4 2028"),"Yes","No")</f>
        <v>No</v>
      </c>
      <c r="AR136" s="178" t="str">
        <f t="shared" si="92"/>
        <v>No</v>
      </c>
      <c r="AS136" t="str">
        <f>IF(OR(O2C!K19="Q1 2029",O2C!K19="Q2 2029"),"Yes","No")</f>
        <v>No</v>
      </c>
      <c r="AT136" s="178" t="str">
        <f t="shared" si="93"/>
        <v>No</v>
      </c>
      <c r="AU136" t="str">
        <f>IF(OR(O2C!K19="Q3 2029",O2C!K19="Q4 2029"),"Yes","No")</f>
        <v>No</v>
      </c>
      <c r="AV136" s="178" t="str">
        <f t="shared" si="94"/>
        <v>No</v>
      </c>
      <c r="AW136" t="str">
        <f>IF(OR(O2C!K19="Q1 2030",O2C!K19="Q2 2030"),"Yes","No")</f>
        <v>No</v>
      </c>
      <c r="AX136" s="178" t="str">
        <f t="shared" si="95"/>
        <v>No</v>
      </c>
      <c r="AY136" t="str">
        <f>IF(OR(O2C!K19="Q3 2030",O2C!K19="Q4 2030"),"Yes","No")</f>
        <v>No</v>
      </c>
      <c r="AZ136" s="178" t="str">
        <f t="shared" si="96"/>
        <v>No</v>
      </c>
      <c r="BA136" t="str">
        <f>IF(O2C!K19="","No","Yes")</f>
        <v>No</v>
      </c>
      <c r="BB136" s="178" t="str">
        <f t="shared" si="97"/>
        <v>No</v>
      </c>
      <c r="BC136" s="178" t="str">
        <f t="shared" si="98"/>
        <v>Yes</v>
      </c>
      <c r="BD136" s="174"/>
    </row>
    <row r="137" spans="1:56" s="175" customFormat="1" ht="14.65" thickBot="1" x14ac:dyDescent="0.5">
      <c r="A137" s="177">
        <v>16</v>
      </c>
      <c r="B137" s="43" t="s">
        <v>1082</v>
      </c>
      <c r="C137" t="str">
        <f>IF(O2C!E20="Yes","Yes","No")</f>
        <v>No</v>
      </c>
      <c r="D137" t="str">
        <f>IF(AND(C137="No",O2C!F20="Yes"),"Yes","No")</f>
        <v>No</v>
      </c>
      <c r="E137" t="str">
        <f>IF(AND(C137="No",O2C!F20="N/A"),"N/A","No")</f>
        <v>No</v>
      </c>
      <c r="F137">
        <f>IF(OR(O2C!F20="Yes",O2C!F20="N/A"),0,1)</f>
        <v>1</v>
      </c>
      <c r="G137" t="str">
        <f>IF(OR(O2C!K20="Q3 2019",O2C!K20="Q4 2019"),"Yes","No")</f>
        <v>No</v>
      </c>
      <c r="H137" s="178" t="str">
        <f t="shared" si="50"/>
        <v>No</v>
      </c>
      <c r="I137" t="str">
        <f>IF(OR(O2C!K20="Q1 2020",O2C!K20="Q2 2020"),"Yes","No")</f>
        <v>No</v>
      </c>
      <c r="J137" s="178" t="str">
        <f t="shared" si="75"/>
        <v>No</v>
      </c>
      <c r="K137" t="str">
        <f>IF(OR(O2C!K20="Q3 2020",O2C!K20="Q4 2020"),"Yes","No")</f>
        <v>No</v>
      </c>
      <c r="L137" s="178" t="str">
        <f t="shared" si="76"/>
        <v>No</v>
      </c>
      <c r="M137" t="str">
        <f>IF(OR(O2C!K20="Q1 2021",O2C!K20="Q2 2021"),"Yes","No")</f>
        <v>No</v>
      </c>
      <c r="N137" s="178" t="str">
        <f t="shared" si="77"/>
        <v>No</v>
      </c>
      <c r="O137" t="str">
        <f>IF(OR(O2C!K20="Q3 2021",O2C!K20="Q4 2021"),"Yes","No")</f>
        <v>No</v>
      </c>
      <c r="P137" s="178" t="str">
        <f t="shared" si="78"/>
        <v>No</v>
      </c>
      <c r="Q137" t="str">
        <f>IF(OR(O2C!K20="Q1 2022",O2C!K20="Q2 2022"),"Yes","No")</f>
        <v>No</v>
      </c>
      <c r="R137" s="178" t="str">
        <f t="shared" si="79"/>
        <v>No</v>
      </c>
      <c r="S137" t="str">
        <f>IF(OR(O2C!K20="Q3 2022",O2C!K20="Q4 2022"),"Yes","No")</f>
        <v>No</v>
      </c>
      <c r="T137" s="178" t="str">
        <f t="shared" si="80"/>
        <v>No</v>
      </c>
      <c r="U137" t="str">
        <f>IF(OR(O2C!K20="Q1 2023",O2C!K20="Q2 2023"),"Yes","No")</f>
        <v>No</v>
      </c>
      <c r="V137" s="178" t="str">
        <f t="shared" si="81"/>
        <v>No</v>
      </c>
      <c r="W137" t="str">
        <f>IF(OR(O2C!K20="Q3 2023",O2C!K20="Q4 2023"),"Yes","No")</f>
        <v>No</v>
      </c>
      <c r="X137" s="178" t="str">
        <f t="shared" si="82"/>
        <v>No</v>
      </c>
      <c r="Y137" t="str">
        <f>IF(OR(O2C!K20="Q1 2024",O2C!K20="Q2 2024"),"Yes","No")</f>
        <v>No</v>
      </c>
      <c r="Z137" s="178" t="str">
        <f t="shared" si="83"/>
        <v>No</v>
      </c>
      <c r="AA137" t="str">
        <f>IF(OR(O2C!K20="Q3 2024",O2C!K20="Q4 2024"),"Yes","No")</f>
        <v>No</v>
      </c>
      <c r="AB137" s="178" t="str">
        <f t="shared" si="84"/>
        <v>No</v>
      </c>
      <c r="AC137" t="str">
        <f>IF(OR(O2C!K20="Q1 2025",O2C!K20="Q2 2025"),"Yes","No")</f>
        <v>No</v>
      </c>
      <c r="AD137" s="178" t="str">
        <f t="shared" si="85"/>
        <v>No</v>
      </c>
      <c r="AE137" t="str">
        <f>IF(OR(O2C!K20="Q3 2025",O2C!K20="Q4 2025"),"Yes","No")</f>
        <v>No</v>
      </c>
      <c r="AF137" s="178" t="str">
        <f t="shared" si="86"/>
        <v>No</v>
      </c>
      <c r="AG137" t="str">
        <f>IF(OR(O2C!K20="Q1 2026",O2C!K20="Q2 2026"),"Yes","No")</f>
        <v>No</v>
      </c>
      <c r="AH137" s="178" t="str">
        <f t="shared" si="87"/>
        <v>No</v>
      </c>
      <c r="AI137" t="str">
        <f>IF(OR(O2C!K20="Q3 2026",O2C!K20="Q4 2026"),"Yes","No")</f>
        <v>No</v>
      </c>
      <c r="AJ137" s="178" t="str">
        <f t="shared" si="88"/>
        <v>No</v>
      </c>
      <c r="AK137" t="str">
        <f>IF(OR(O2C!K20="Q1 2027",O2C!K20="Q2 2027"),"Yes","No")</f>
        <v>No</v>
      </c>
      <c r="AL137" s="178" t="str">
        <f t="shared" si="89"/>
        <v>No</v>
      </c>
      <c r="AM137" t="str">
        <f>IF(OR(O2C!K20="Q3 2027",O2C!K20="Q4 2027"),"Yes","No")</f>
        <v>No</v>
      </c>
      <c r="AN137" s="178" t="str">
        <f t="shared" si="90"/>
        <v>No</v>
      </c>
      <c r="AO137" t="str">
        <f>IF(OR(O2C!K20="Q1 2028",O2C!K20="Q2 2028"),"Yes","No")</f>
        <v>No</v>
      </c>
      <c r="AP137" s="178" t="str">
        <f t="shared" si="91"/>
        <v>No</v>
      </c>
      <c r="AQ137" t="str">
        <f>IF(OR(O2C!K20="Q3 2028",O2C!K20="Q4 2028"),"Yes","No")</f>
        <v>No</v>
      </c>
      <c r="AR137" s="178" t="str">
        <f t="shared" si="92"/>
        <v>No</v>
      </c>
      <c r="AS137" t="str">
        <f>IF(OR(O2C!K20="Q1 2029",O2C!K20="Q2 2029"),"Yes","No")</f>
        <v>No</v>
      </c>
      <c r="AT137" s="178" t="str">
        <f t="shared" si="93"/>
        <v>No</v>
      </c>
      <c r="AU137" t="str">
        <f>IF(OR(O2C!K20="Q3 2029",O2C!K20="Q4 2029"),"Yes","No")</f>
        <v>No</v>
      </c>
      <c r="AV137" s="178" t="str">
        <f t="shared" si="94"/>
        <v>No</v>
      </c>
      <c r="AW137" t="str">
        <f>IF(OR(O2C!K20="Q1 2030",O2C!K20="Q2 2030"),"Yes","No")</f>
        <v>No</v>
      </c>
      <c r="AX137" s="178" t="str">
        <f t="shared" si="95"/>
        <v>No</v>
      </c>
      <c r="AY137" t="str">
        <f>IF(OR(O2C!K20="Q3 2030",O2C!K20="Q4 2030"),"Yes","No")</f>
        <v>No</v>
      </c>
      <c r="AZ137" s="178" t="str">
        <f t="shared" si="96"/>
        <v>No</v>
      </c>
      <c r="BA137" t="str">
        <f>IF(O2C!K20="","No","Yes")</f>
        <v>No</v>
      </c>
      <c r="BB137" s="178" t="str">
        <f t="shared" si="97"/>
        <v>No</v>
      </c>
      <c r="BC137" s="178" t="str">
        <f t="shared" si="98"/>
        <v>Yes</v>
      </c>
      <c r="BD137" s="174"/>
    </row>
    <row r="138" spans="1:56" s="175" customFormat="1" ht="23.65" thickBot="1" x14ac:dyDescent="0.5">
      <c r="A138" s="177">
        <v>17</v>
      </c>
      <c r="B138" s="59" t="s">
        <v>1084</v>
      </c>
      <c r="C138" t="str">
        <f>IF(O2C!E21="Yes","Yes","No")</f>
        <v>No</v>
      </c>
      <c r="D138" t="str">
        <f>IF(AND(C138="No",O2C!F21="Yes"),"Yes","No")</f>
        <v>No</v>
      </c>
      <c r="E138" t="str">
        <f>IF(AND(C138="No",O2C!F21="N/A"),"N/A","No")</f>
        <v>No</v>
      </c>
      <c r="F138">
        <f>IF(OR(O2C!F21="Yes",O2C!F21="N/A"),0,1)</f>
        <v>1</v>
      </c>
      <c r="G138" t="str">
        <f>IF(OR(O2C!K21="Q3 2019",O2C!K21="Q4 2019"),"Yes","No")</f>
        <v>No</v>
      </c>
      <c r="H138" s="178" t="str">
        <f t="shared" si="50"/>
        <v>No</v>
      </c>
      <c r="I138" t="str">
        <f>IF(OR(O2C!K21="Q1 2020",O2C!K21="Q2 2020"),"Yes","No")</f>
        <v>No</v>
      </c>
      <c r="J138" s="178" t="str">
        <f t="shared" si="75"/>
        <v>No</v>
      </c>
      <c r="K138" t="str">
        <f>IF(OR(O2C!K21="Q3 2020",O2C!K21="Q4 2020"),"Yes","No")</f>
        <v>No</v>
      </c>
      <c r="L138" s="178" t="str">
        <f t="shared" si="76"/>
        <v>No</v>
      </c>
      <c r="M138" t="str">
        <f>IF(OR(O2C!K21="Q1 2021",O2C!K21="Q2 2021"),"Yes","No")</f>
        <v>No</v>
      </c>
      <c r="N138" s="178" t="str">
        <f t="shared" si="77"/>
        <v>No</v>
      </c>
      <c r="O138" t="str">
        <f>IF(OR(O2C!K21="Q3 2021",O2C!K21="Q4 2021"),"Yes","No")</f>
        <v>No</v>
      </c>
      <c r="P138" s="178" t="str">
        <f t="shared" si="78"/>
        <v>No</v>
      </c>
      <c r="Q138" t="str">
        <f>IF(OR(O2C!K21="Q1 2022",O2C!K21="Q2 2022"),"Yes","No")</f>
        <v>No</v>
      </c>
      <c r="R138" s="178" t="str">
        <f t="shared" si="79"/>
        <v>No</v>
      </c>
      <c r="S138" t="str">
        <f>IF(OR(O2C!K21="Q3 2022",O2C!K21="Q4 2022"),"Yes","No")</f>
        <v>No</v>
      </c>
      <c r="T138" s="178" t="str">
        <f t="shared" si="80"/>
        <v>No</v>
      </c>
      <c r="U138" t="str">
        <f>IF(OR(O2C!K21="Q1 2023",O2C!K21="Q2 2023"),"Yes","No")</f>
        <v>No</v>
      </c>
      <c r="V138" s="178" t="str">
        <f t="shared" si="81"/>
        <v>No</v>
      </c>
      <c r="W138" t="str">
        <f>IF(OR(O2C!K21="Q3 2023",O2C!K21="Q4 2023"),"Yes","No")</f>
        <v>No</v>
      </c>
      <c r="X138" s="178" t="str">
        <f t="shared" si="82"/>
        <v>No</v>
      </c>
      <c r="Y138" t="str">
        <f>IF(OR(O2C!K21="Q1 2024",O2C!K21="Q2 2024"),"Yes","No")</f>
        <v>No</v>
      </c>
      <c r="Z138" s="178" t="str">
        <f t="shared" si="83"/>
        <v>No</v>
      </c>
      <c r="AA138" t="str">
        <f>IF(OR(O2C!K21="Q3 2024",O2C!K21="Q4 2024"),"Yes","No")</f>
        <v>No</v>
      </c>
      <c r="AB138" s="178" t="str">
        <f t="shared" si="84"/>
        <v>No</v>
      </c>
      <c r="AC138" t="str">
        <f>IF(OR(O2C!K21="Q1 2025",O2C!K21="Q2 2025"),"Yes","No")</f>
        <v>No</v>
      </c>
      <c r="AD138" s="178" t="str">
        <f t="shared" si="85"/>
        <v>No</v>
      </c>
      <c r="AE138" t="str">
        <f>IF(OR(O2C!K21="Q3 2025",O2C!K21="Q4 2025"),"Yes","No")</f>
        <v>No</v>
      </c>
      <c r="AF138" s="178" t="str">
        <f t="shared" si="86"/>
        <v>No</v>
      </c>
      <c r="AG138" t="str">
        <f>IF(OR(O2C!K21="Q1 2026",O2C!K21="Q2 2026"),"Yes","No")</f>
        <v>No</v>
      </c>
      <c r="AH138" s="178" t="str">
        <f t="shared" si="87"/>
        <v>No</v>
      </c>
      <c r="AI138" t="str">
        <f>IF(OR(O2C!K21="Q3 2026",O2C!K21="Q4 2026"),"Yes","No")</f>
        <v>No</v>
      </c>
      <c r="AJ138" s="178" t="str">
        <f t="shared" si="88"/>
        <v>No</v>
      </c>
      <c r="AK138" t="str">
        <f>IF(OR(O2C!K21="Q1 2027",O2C!K21="Q2 2027"),"Yes","No")</f>
        <v>No</v>
      </c>
      <c r="AL138" s="178" t="str">
        <f t="shared" si="89"/>
        <v>No</v>
      </c>
      <c r="AM138" t="str">
        <f>IF(OR(O2C!K21="Q3 2027",O2C!K21="Q4 2027"),"Yes","No")</f>
        <v>No</v>
      </c>
      <c r="AN138" s="178" t="str">
        <f t="shared" si="90"/>
        <v>No</v>
      </c>
      <c r="AO138" t="str">
        <f>IF(OR(O2C!K21="Q1 2028",O2C!K21="Q2 2028"),"Yes","No")</f>
        <v>No</v>
      </c>
      <c r="AP138" s="178" t="str">
        <f t="shared" si="91"/>
        <v>No</v>
      </c>
      <c r="AQ138" t="str">
        <f>IF(OR(O2C!K21="Q3 2028",O2C!K21="Q4 2028"),"Yes","No")</f>
        <v>No</v>
      </c>
      <c r="AR138" s="178" t="str">
        <f t="shared" si="92"/>
        <v>No</v>
      </c>
      <c r="AS138" t="str">
        <f>IF(OR(O2C!K21="Q1 2029",O2C!K21="Q2 2029"),"Yes","No")</f>
        <v>No</v>
      </c>
      <c r="AT138" s="178" t="str">
        <f t="shared" si="93"/>
        <v>No</v>
      </c>
      <c r="AU138" t="str">
        <f>IF(OR(O2C!K21="Q3 2029",O2C!K21="Q4 2029"),"Yes","No")</f>
        <v>No</v>
      </c>
      <c r="AV138" s="178" t="str">
        <f t="shared" si="94"/>
        <v>No</v>
      </c>
      <c r="AW138" t="str">
        <f>IF(OR(O2C!K21="Q1 2030",O2C!K21="Q2 2030"),"Yes","No")</f>
        <v>No</v>
      </c>
      <c r="AX138" s="178" t="str">
        <f t="shared" si="95"/>
        <v>No</v>
      </c>
      <c r="AY138" t="str">
        <f>IF(OR(O2C!K21="Q3 2030",O2C!K21="Q4 2030"),"Yes","No")</f>
        <v>No</v>
      </c>
      <c r="AZ138" s="178" t="str">
        <f t="shared" si="96"/>
        <v>No</v>
      </c>
      <c r="BA138" t="str">
        <f>IF(O2C!K21="","No","Yes")</f>
        <v>No</v>
      </c>
      <c r="BB138" s="178" t="str">
        <f t="shared" si="97"/>
        <v>No</v>
      </c>
      <c r="BC138" s="178" t="str">
        <f t="shared" si="98"/>
        <v>Yes</v>
      </c>
      <c r="BD138" s="174"/>
    </row>
    <row r="139" spans="1:56" s="175" customFormat="1" ht="14.65" thickBot="1" x14ac:dyDescent="0.5">
      <c r="A139" s="177">
        <v>18</v>
      </c>
      <c r="B139" s="43" t="s">
        <v>1085</v>
      </c>
      <c r="C139" t="str">
        <f>IF(O2C!E22="Yes","Yes","No")</f>
        <v>No</v>
      </c>
      <c r="D139" t="str">
        <f>IF(AND(C139="No",O2C!F22="Yes"),"Yes","No")</f>
        <v>No</v>
      </c>
      <c r="E139" t="str">
        <f>IF(AND(C139="No",O2C!F22="N/A"),"N/A","No")</f>
        <v>No</v>
      </c>
      <c r="F139">
        <f>IF(OR(O2C!F22="Yes",O2C!F22="N/A"),0,1)</f>
        <v>1</v>
      </c>
      <c r="G139" t="str">
        <f>IF(OR(O2C!K22="Q3 2019",O2C!K22="Q4 2019"),"Yes","No")</f>
        <v>No</v>
      </c>
      <c r="H139" s="178" t="str">
        <f t="shared" si="50"/>
        <v>No</v>
      </c>
      <c r="I139" t="str">
        <f>IF(OR(O2C!K22="Q1 2020",O2C!K22="Q2 2020"),"Yes","No")</f>
        <v>No</v>
      </c>
      <c r="J139" s="178" t="str">
        <f t="shared" si="75"/>
        <v>No</v>
      </c>
      <c r="K139" t="str">
        <f>IF(OR(O2C!K22="Q3 2020",O2C!K22="Q4 2020"),"Yes","No")</f>
        <v>No</v>
      </c>
      <c r="L139" s="178" t="str">
        <f t="shared" si="76"/>
        <v>No</v>
      </c>
      <c r="M139" t="str">
        <f>IF(OR(O2C!K22="Q1 2021",O2C!K22="Q2 2021"),"Yes","No")</f>
        <v>No</v>
      </c>
      <c r="N139" s="178" t="str">
        <f t="shared" si="77"/>
        <v>No</v>
      </c>
      <c r="O139" t="str">
        <f>IF(OR(O2C!K22="Q3 2021",O2C!K22="Q4 2021"),"Yes","No")</f>
        <v>No</v>
      </c>
      <c r="P139" s="178" t="str">
        <f t="shared" si="78"/>
        <v>No</v>
      </c>
      <c r="Q139" t="str">
        <f>IF(OR(O2C!K22="Q1 2022",O2C!K22="Q2 2022"),"Yes","No")</f>
        <v>No</v>
      </c>
      <c r="R139" s="178" t="str">
        <f t="shared" si="79"/>
        <v>No</v>
      </c>
      <c r="S139" t="str">
        <f>IF(OR(O2C!K22="Q3 2022",O2C!K22="Q4 2022"),"Yes","No")</f>
        <v>No</v>
      </c>
      <c r="T139" s="178" t="str">
        <f t="shared" si="80"/>
        <v>No</v>
      </c>
      <c r="U139" t="str">
        <f>IF(OR(O2C!K22="Q1 2023",O2C!K22="Q2 2023"),"Yes","No")</f>
        <v>No</v>
      </c>
      <c r="V139" s="178" t="str">
        <f t="shared" si="81"/>
        <v>No</v>
      </c>
      <c r="W139" t="str">
        <f>IF(OR(O2C!K22="Q3 2023",O2C!K22="Q4 2023"),"Yes","No")</f>
        <v>No</v>
      </c>
      <c r="X139" s="178" t="str">
        <f t="shared" si="82"/>
        <v>No</v>
      </c>
      <c r="Y139" t="str">
        <f>IF(OR(O2C!K22="Q1 2024",O2C!K22="Q2 2024"),"Yes","No")</f>
        <v>No</v>
      </c>
      <c r="Z139" s="178" t="str">
        <f t="shared" si="83"/>
        <v>No</v>
      </c>
      <c r="AA139" t="str">
        <f>IF(OR(O2C!K22="Q3 2024",O2C!K22="Q4 2024"),"Yes","No")</f>
        <v>No</v>
      </c>
      <c r="AB139" s="178" t="str">
        <f t="shared" si="84"/>
        <v>No</v>
      </c>
      <c r="AC139" t="str">
        <f>IF(OR(O2C!K22="Q1 2025",O2C!K22="Q2 2025"),"Yes","No")</f>
        <v>No</v>
      </c>
      <c r="AD139" s="178" t="str">
        <f t="shared" si="85"/>
        <v>No</v>
      </c>
      <c r="AE139" t="str">
        <f>IF(OR(O2C!K22="Q3 2025",O2C!K22="Q4 2025"),"Yes","No")</f>
        <v>No</v>
      </c>
      <c r="AF139" s="178" t="str">
        <f t="shared" si="86"/>
        <v>No</v>
      </c>
      <c r="AG139" t="str">
        <f>IF(OR(O2C!K22="Q1 2026",O2C!K22="Q2 2026"),"Yes","No")</f>
        <v>No</v>
      </c>
      <c r="AH139" s="178" t="str">
        <f t="shared" si="87"/>
        <v>No</v>
      </c>
      <c r="AI139" t="str">
        <f>IF(OR(O2C!K22="Q3 2026",O2C!K22="Q4 2026"),"Yes","No")</f>
        <v>No</v>
      </c>
      <c r="AJ139" s="178" t="str">
        <f t="shared" si="88"/>
        <v>No</v>
      </c>
      <c r="AK139" t="str">
        <f>IF(OR(O2C!K22="Q1 2027",O2C!K22="Q2 2027"),"Yes","No")</f>
        <v>No</v>
      </c>
      <c r="AL139" s="178" t="str">
        <f t="shared" si="89"/>
        <v>No</v>
      </c>
      <c r="AM139" t="str">
        <f>IF(OR(O2C!K22="Q3 2027",O2C!K22="Q4 2027"),"Yes","No")</f>
        <v>No</v>
      </c>
      <c r="AN139" s="178" t="str">
        <f t="shared" si="90"/>
        <v>No</v>
      </c>
      <c r="AO139" t="str">
        <f>IF(OR(O2C!K22="Q1 2028",O2C!K22="Q2 2028"),"Yes","No")</f>
        <v>No</v>
      </c>
      <c r="AP139" s="178" t="str">
        <f t="shared" si="91"/>
        <v>No</v>
      </c>
      <c r="AQ139" t="str">
        <f>IF(OR(O2C!K22="Q3 2028",O2C!K22="Q4 2028"),"Yes","No")</f>
        <v>No</v>
      </c>
      <c r="AR139" s="178" t="str">
        <f t="shared" si="92"/>
        <v>No</v>
      </c>
      <c r="AS139" t="str">
        <f>IF(OR(O2C!K22="Q1 2029",O2C!K22="Q2 2029"),"Yes","No")</f>
        <v>No</v>
      </c>
      <c r="AT139" s="178" t="str">
        <f t="shared" si="93"/>
        <v>No</v>
      </c>
      <c r="AU139" t="str">
        <f>IF(OR(O2C!K22="Q3 2029",O2C!K22="Q4 2029"),"Yes","No")</f>
        <v>No</v>
      </c>
      <c r="AV139" s="178" t="str">
        <f t="shared" si="94"/>
        <v>No</v>
      </c>
      <c r="AW139" t="str">
        <f>IF(OR(O2C!K22="Q1 2030",O2C!K22="Q2 2030"),"Yes","No")</f>
        <v>No</v>
      </c>
      <c r="AX139" s="178" t="str">
        <f t="shared" si="95"/>
        <v>No</v>
      </c>
      <c r="AY139" t="str">
        <f>IF(OR(O2C!K22="Q3 2030",O2C!K22="Q4 2030"),"Yes","No")</f>
        <v>No</v>
      </c>
      <c r="AZ139" s="178" t="str">
        <f t="shared" si="96"/>
        <v>No</v>
      </c>
      <c r="BA139" t="str">
        <f>IF(O2C!K22="","No","Yes")</f>
        <v>No</v>
      </c>
      <c r="BB139" s="178" t="str">
        <f t="shared" si="97"/>
        <v>No</v>
      </c>
      <c r="BC139" s="178" t="str">
        <f t="shared" si="98"/>
        <v>Yes</v>
      </c>
      <c r="BD139" s="174"/>
    </row>
    <row r="140" spans="1:56" s="175" customFormat="1" ht="23.65" thickBot="1" x14ac:dyDescent="0.5">
      <c r="A140" s="177">
        <v>19</v>
      </c>
      <c r="B140" s="43" t="s">
        <v>1086</v>
      </c>
      <c r="C140" t="str">
        <f>IF(O2C!E23="Yes","Yes","No")</f>
        <v>No</v>
      </c>
      <c r="D140" t="str">
        <f>IF(AND(C140="No",O2C!F23="Yes"),"Yes","No")</f>
        <v>No</v>
      </c>
      <c r="E140" t="str">
        <f>IF(AND(C140="No",O2C!F23="N/A"),"N/A","No")</f>
        <v>No</v>
      </c>
      <c r="F140">
        <f>IF(OR(O2C!F23="Yes",O2C!F23="N/A"),0,1)</f>
        <v>1</v>
      </c>
      <c r="G140" t="str">
        <f>IF(OR(O2C!K23="Q3 2019",O2C!K23="Q4 2019"),"Yes","No")</f>
        <v>No</v>
      </c>
      <c r="H140" s="178" t="str">
        <f t="shared" si="50"/>
        <v>No</v>
      </c>
      <c r="I140" t="str">
        <f>IF(OR(O2C!K23="Q1 2020",O2C!K23="Q2 2020"),"Yes","No")</f>
        <v>No</v>
      </c>
      <c r="J140" s="178" t="str">
        <f t="shared" si="75"/>
        <v>No</v>
      </c>
      <c r="K140" t="str">
        <f>IF(OR(O2C!K23="Q3 2020",O2C!K23="Q4 2020"),"Yes","No")</f>
        <v>No</v>
      </c>
      <c r="L140" s="178" t="str">
        <f t="shared" si="76"/>
        <v>No</v>
      </c>
      <c r="M140" t="str">
        <f>IF(OR(O2C!K23="Q1 2021",O2C!K23="Q2 2021"),"Yes","No")</f>
        <v>No</v>
      </c>
      <c r="N140" s="178" t="str">
        <f t="shared" si="77"/>
        <v>No</v>
      </c>
      <c r="O140" t="str">
        <f>IF(OR(O2C!K23="Q3 2021",O2C!K23="Q4 2021"),"Yes","No")</f>
        <v>No</v>
      </c>
      <c r="P140" s="178" t="str">
        <f t="shared" si="78"/>
        <v>No</v>
      </c>
      <c r="Q140" t="str">
        <f>IF(OR(O2C!K23="Q1 2022",O2C!K23="Q2 2022"),"Yes","No")</f>
        <v>No</v>
      </c>
      <c r="R140" s="178" t="str">
        <f t="shared" si="79"/>
        <v>No</v>
      </c>
      <c r="S140" t="str">
        <f>IF(OR(O2C!K23="Q3 2022",O2C!K23="Q4 2022"),"Yes","No")</f>
        <v>No</v>
      </c>
      <c r="T140" s="178" t="str">
        <f t="shared" si="80"/>
        <v>No</v>
      </c>
      <c r="U140" t="str">
        <f>IF(OR(O2C!K23="Q1 2023",O2C!K23="Q2 2023"),"Yes","No")</f>
        <v>No</v>
      </c>
      <c r="V140" s="178" t="str">
        <f t="shared" si="81"/>
        <v>No</v>
      </c>
      <c r="W140" t="str">
        <f>IF(OR(O2C!K23="Q3 2023",O2C!K23="Q4 2023"),"Yes","No")</f>
        <v>No</v>
      </c>
      <c r="X140" s="178" t="str">
        <f t="shared" si="82"/>
        <v>No</v>
      </c>
      <c r="Y140" t="str">
        <f>IF(OR(O2C!K23="Q1 2024",O2C!K23="Q2 2024"),"Yes","No")</f>
        <v>No</v>
      </c>
      <c r="Z140" s="178" t="str">
        <f t="shared" si="83"/>
        <v>No</v>
      </c>
      <c r="AA140" t="str">
        <f>IF(OR(O2C!K23="Q3 2024",O2C!K23="Q4 2024"),"Yes","No")</f>
        <v>No</v>
      </c>
      <c r="AB140" s="178" t="str">
        <f t="shared" si="84"/>
        <v>No</v>
      </c>
      <c r="AC140" t="str">
        <f>IF(OR(O2C!K23="Q1 2025",O2C!K23="Q2 2025"),"Yes","No")</f>
        <v>No</v>
      </c>
      <c r="AD140" s="178" t="str">
        <f t="shared" si="85"/>
        <v>No</v>
      </c>
      <c r="AE140" t="str">
        <f>IF(OR(O2C!K23="Q3 2025",O2C!K23="Q4 2025"),"Yes","No")</f>
        <v>No</v>
      </c>
      <c r="AF140" s="178" t="str">
        <f t="shared" si="86"/>
        <v>No</v>
      </c>
      <c r="AG140" t="str">
        <f>IF(OR(O2C!K23="Q1 2026",O2C!K23="Q2 2026"),"Yes","No")</f>
        <v>No</v>
      </c>
      <c r="AH140" s="178" t="str">
        <f t="shared" si="87"/>
        <v>No</v>
      </c>
      <c r="AI140" t="str">
        <f>IF(OR(O2C!K23="Q3 2026",O2C!K23="Q4 2026"),"Yes","No")</f>
        <v>No</v>
      </c>
      <c r="AJ140" s="178" t="str">
        <f t="shared" si="88"/>
        <v>No</v>
      </c>
      <c r="AK140" t="str">
        <f>IF(OR(O2C!K23="Q1 2027",O2C!K23="Q2 2027"),"Yes","No")</f>
        <v>No</v>
      </c>
      <c r="AL140" s="178" t="str">
        <f t="shared" si="89"/>
        <v>No</v>
      </c>
      <c r="AM140" t="str">
        <f>IF(OR(O2C!K23="Q3 2027",O2C!K23="Q4 2027"),"Yes","No")</f>
        <v>No</v>
      </c>
      <c r="AN140" s="178" t="str">
        <f t="shared" si="90"/>
        <v>No</v>
      </c>
      <c r="AO140" t="str">
        <f>IF(OR(O2C!K23="Q1 2028",O2C!K23="Q2 2028"),"Yes","No")</f>
        <v>No</v>
      </c>
      <c r="AP140" s="178" t="str">
        <f t="shared" si="91"/>
        <v>No</v>
      </c>
      <c r="AQ140" t="str">
        <f>IF(OR(O2C!K23="Q3 2028",O2C!K23="Q4 2028"),"Yes","No")</f>
        <v>No</v>
      </c>
      <c r="AR140" s="178" t="str">
        <f t="shared" si="92"/>
        <v>No</v>
      </c>
      <c r="AS140" t="str">
        <f>IF(OR(O2C!K23="Q1 2029",O2C!K23="Q2 2029"),"Yes","No")</f>
        <v>No</v>
      </c>
      <c r="AT140" s="178" t="str">
        <f t="shared" si="93"/>
        <v>No</v>
      </c>
      <c r="AU140" t="str">
        <f>IF(OR(O2C!K23="Q3 2029",O2C!K23="Q4 2029"),"Yes","No")</f>
        <v>No</v>
      </c>
      <c r="AV140" s="178" t="str">
        <f t="shared" si="94"/>
        <v>No</v>
      </c>
      <c r="AW140" t="str">
        <f>IF(OR(O2C!K23="Q1 2030",O2C!K23="Q2 2030"),"Yes","No")</f>
        <v>No</v>
      </c>
      <c r="AX140" s="178" t="str">
        <f t="shared" si="95"/>
        <v>No</v>
      </c>
      <c r="AY140" t="str">
        <f>IF(OR(O2C!K23="Q3 2030",O2C!K23="Q4 2030"),"Yes","No")</f>
        <v>No</v>
      </c>
      <c r="AZ140" s="178" t="str">
        <f t="shared" si="96"/>
        <v>No</v>
      </c>
      <c r="BA140" t="str">
        <f>IF(O2C!K23="","No","Yes")</f>
        <v>No</v>
      </c>
      <c r="BB140" s="178" t="str">
        <f t="shared" si="97"/>
        <v>No</v>
      </c>
      <c r="BC140" s="178" t="str">
        <f t="shared" si="98"/>
        <v>Yes</v>
      </c>
      <c r="BD140" s="174"/>
    </row>
    <row r="141" spans="1:56" s="175" customFormat="1" ht="35.25" thickBot="1" x14ac:dyDescent="0.5">
      <c r="A141" s="177">
        <v>20</v>
      </c>
      <c r="B141" s="43" t="s">
        <v>1088</v>
      </c>
      <c r="C141" t="str">
        <f>IF(O2C!E24="Yes","Yes","No")</f>
        <v>No</v>
      </c>
      <c r="D141" t="str">
        <f>IF(AND(C141="No",O2C!F24="Yes"),"Yes","No")</f>
        <v>No</v>
      </c>
      <c r="E141" t="str">
        <f>IF(AND(C141="No",O2C!F24="N/A"),"N/A","No")</f>
        <v>No</v>
      </c>
      <c r="F141">
        <f>IF(OR(O2C!F24="Yes",O2C!F24="N/A"),0,1)</f>
        <v>1</v>
      </c>
      <c r="G141" t="str">
        <f>IF(OR(O2C!K24="Q3 2019",O2C!K24="Q4 2019"),"Yes","No")</f>
        <v>No</v>
      </c>
      <c r="H141" s="178" t="str">
        <f t="shared" si="50"/>
        <v>No</v>
      </c>
      <c r="I141" t="str">
        <f>IF(OR(O2C!K24="Q1 2020",O2C!K24="Q2 2020"),"Yes","No")</f>
        <v>No</v>
      </c>
      <c r="J141" s="178" t="str">
        <f t="shared" si="75"/>
        <v>No</v>
      </c>
      <c r="K141" t="str">
        <f>IF(OR(O2C!K24="Q3 2020",O2C!K24="Q4 2020"),"Yes","No")</f>
        <v>No</v>
      </c>
      <c r="L141" s="178" t="str">
        <f t="shared" si="76"/>
        <v>No</v>
      </c>
      <c r="M141" t="str">
        <f>IF(OR(O2C!K24="Q1 2021",O2C!K24="Q2 2021"),"Yes","No")</f>
        <v>No</v>
      </c>
      <c r="N141" s="178" t="str">
        <f t="shared" si="77"/>
        <v>No</v>
      </c>
      <c r="O141" t="str">
        <f>IF(OR(O2C!K24="Q3 2021",O2C!K24="Q4 2021"),"Yes","No")</f>
        <v>No</v>
      </c>
      <c r="P141" s="178" t="str">
        <f t="shared" si="78"/>
        <v>No</v>
      </c>
      <c r="Q141" t="str">
        <f>IF(OR(O2C!K24="Q1 2022",O2C!K24="Q2 2022"),"Yes","No")</f>
        <v>No</v>
      </c>
      <c r="R141" s="178" t="str">
        <f t="shared" si="79"/>
        <v>No</v>
      </c>
      <c r="S141" t="str">
        <f>IF(OR(O2C!K24="Q3 2022",O2C!K24="Q4 2022"),"Yes","No")</f>
        <v>No</v>
      </c>
      <c r="T141" s="178" t="str">
        <f t="shared" si="80"/>
        <v>No</v>
      </c>
      <c r="U141" t="str">
        <f>IF(OR(O2C!K24="Q1 2023",O2C!K24="Q2 2023"),"Yes","No")</f>
        <v>No</v>
      </c>
      <c r="V141" s="178" t="str">
        <f t="shared" si="81"/>
        <v>No</v>
      </c>
      <c r="W141" t="str">
        <f>IF(OR(O2C!K24="Q3 2023",O2C!K24="Q4 2023"),"Yes","No")</f>
        <v>No</v>
      </c>
      <c r="X141" s="178" t="str">
        <f t="shared" si="82"/>
        <v>No</v>
      </c>
      <c r="Y141" t="str">
        <f>IF(OR(O2C!K24="Q1 2024",O2C!K24="Q2 2024"),"Yes","No")</f>
        <v>No</v>
      </c>
      <c r="Z141" s="178" t="str">
        <f t="shared" si="83"/>
        <v>No</v>
      </c>
      <c r="AA141" t="str">
        <f>IF(OR(O2C!K24="Q3 2024",O2C!K24="Q4 2024"),"Yes","No")</f>
        <v>No</v>
      </c>
      <c r="AB141" s="178" t="str">
        <f t="shared" si="84"/>
        <v>No</v>
      </c>
      <c r="AC141" t="str">
        <f>IF(OR(O2C!K24="Q1 2025",O2C!K24="Q2 2025"),"Yes","No")</f>
        <v>No</v>
      </c>
      <c r="AD141" s="178" t="str">
        <f t="shared" si="85"/>
        <v>No</v>
      </c>
      <c r="AE141" t="str">
        <f>IF(OR(O2C!K24="Q3 2025",O2C!K24="Q4 2025"),"Yes","No")</f>
        <v>No</v>
      </c>
      <c r="AF141" s="178" t="str">
        <f t="shared" si="86"/>
        <v>No</v>
      </c>
      <c r="AG141" t="str">
        <f>IF(OR(O2C!K24="Q1 2026",O2C!K24="Q2 2026"),"Yes","No")</f>
        <v>No</v>
      </c>
      <c r="AH141" s="178" t="str">
        <f t="shared" si="87"/>
        <v>No</v>
      </c>
      <c r="AI141" t="str">
        <f>IF(OR(O2C!K24="Q3 2026",O2C!K24="Q4 2026"),"Yes","No")</f>
        <v>No</v>
      </c>
      <c r="AJ141" s="178" t="str">
        <f t="shared" si="88"/>
        <v>No</v>
      </c>
      <c r="AK141" t="str">
        <f>IF(OR(O2C!K24="Q1 2027",O2C!K24="Q2 2027"),"Yes","No")</f>
        <v>No</v>
      </c>
      <c r="AL141" s="178" t="str">
        <f t="shared" si="89"/>
        <v>No</v>
      </c>
      <c r="AM141" t="str">
        <f>IF(OR(O2C!K24="Q3 2027",O2C!K24="Q4 2027"),"Yes","No")</f>
        <v>No</v>
      </c>
      <c r="AN141" s="178" t="str">
        <f t="shared" si="90"/>
        <v>No</v>
      </c>
      <c r="AO141" t="str">
        <f>IF(OR(O2C!K24="Q1 2028",O2C!K24="Q2 2028"),"Yes","No")</f>
        <v>No</v>
      </c>
      <c r="AP141" s="178" t="str">
        <f t="shared" si="91"/>
        <v>No</v>
      </c>
      <c r="AQ141" t="str">
        <f>IF(OR(O2C!K24="Q3 2028",O2C!K24="Q4 2028"),"Yes","No")</f>
        <v>No</v>
      </c>
      <c r="AR141" s="178" t="str">
        <f t="shared" si="92"/>
        <v>No</v>
      </c>
      <c r="AS141" t="str">
        <f>IF(OR(O2C!K24="Q1 2029",O2C!K24="Q2 2029"),"Yes","No")</f>
        <v>No</v>
      </c>
      <c r="AT141" s="178" t="str">
        <f t="shared" si="93"/>
        <v>No</v>
      </c>
      <c r="AU141" t="str">
        <f>IF(OR(O2C!K24="Q3 2029",O2C!K24="Q4 2029"),"Yes","No")</f>
        <v>No</v>
      </c>
      <c r="AV141" s="178" t="str">
        <f t="shared" si="94"/>
        <v>No</v>
      </c>
      <c r="AW141" t="str">
        <f>IF(OR(O2C!K24="Q1 2030",O2C!K24="Q2 2030"),"Yes","No")</f>
        <v>No</v>
      </c>
      <c r="AX141" s="178" t="str">
        <f t="shared" si="95"/>
        <v>No</v>
      </c>
      <c r="AY141" t="str">
        <f>IF(OR(O2C!K24="Q3 2030",O2C!K24="Q4 2030"),"Yes","No")</f>
        <v>No</v>
      </c>
      <c r="AZ141" s="178" t="str">
        <f t="shared" si="96"/>
        <v>No</v>
      </c>
      <c r="BA141" t="str">
        <f>IF(O2C!K24="","No","Yes")</f>
        <v>No</v>
      </c>
      <c r="BB141" s="178" t="str">
        <f t="shared" si="97"/>
        <v>No</v>
      </c>
      <c r="BC141" s="178" t="str">
        <f t="shared" si="98"/>
        <v>Yes</v>
      </c>
      <c r="BD141" s="174"/>
    </row>
    <row r="142" spans="1:56" s="175" customFormat="1" ht="23.65" thickBot="1" x14ac:dyDescent="0.5">
      <c r="A142" s="177">
        <v>21</v>
      </c>
      <c r="B142" s="43" t="s">
        <v>1089</v>
      </c>
      <c r="C142" t="str">
        <f>IF(O2C!E25="Yes","Yes","No")</f>
        <v>No</v>
      </c>
      <c r="D142" t="str">
        <f>IF(AND(C142="No",O2C!F25="Yes"),"Yes","No")</f>
        <v>No</v>
      </c>
      <c r="E142" t="str">
        <f>IF(AND(C142="No",O2C!F25="N/A"),"N/A","No")</f>
        <v>No</v>
      </c>
      <c r="F142">
        <f>IF(OR(O2C!F25="Yes",O2C!F25="N/A"),0,1)</f>
        <v>1</v>
      </c>
      <c r="G142" t="str">
        <f>IF(OR(O2C!K25="Q3 2019",O2C!K25="Q4 2019"),"Yes","No")</f>
        <v>No</v>
      </c>
      <c r="H142" s="178" t="str">
        <f t="shared" si="50"/>
        <v>No</v>
      </c>
      <c r="I142" t="str">
        <f>IF(OR(O2C!K25="Q1 2020",O2C!K25="Q2 2020"),"Yes","No")</f>
        <v>No</v>
      </c>
      <c r="J142" s="178" t="str">
        <f t="shared" si="75"/>
        <v>No</v>
      </c>
      <c r="K142" t="str">
        <f>IF(OR(O2C!K25="Q3 2020",O2C!K25="Q4 2020"),"Yes","No")</f>
        <v>No</v>
      </c>
      <c r="L142" s="178" t="str">
        <f t="shared" si="76"/>
        <v>No</v>
      </c>
      <c r="M142" t="str">
        <f>IF(OR(O2C!K25="Q1 2021",O2C!K25="Q2 2021"),"Yes","No")</f>
        <v>No</v>
      </c>
      <c r="N142" s="178" t="str">
        <f t="shared" si="77"/>
        <v>No</v>
      </c>
      <c r="O142" t="str">
        <f>IF(OR(O2C!K25="Q3 2021",O2C!K25="Q4 2021"),"Yes","No")</f>
        <v>No</v>
      </c>
      <c r="P142" s="178" t="str">
        <f t="shared" si="78"/>
        <v>No</v>
      </c>
      <c r="Q142" t="str">
        <f>IF(OR(O2C!K25="Q1 2022",O2C!K25="Q2 2022"),"Yes","No")</f>
        <v>No</v>
      </c>
      <c r="R142" s="178" t="str">
        <f t="shared" si="79"/>
        <v>No</v>
      </c>
      <c r="S142" t="str">
        <f>IF(OR(O2C!K25="Q3 2022",O2C!K25="Q4 2022"),"Yes","No")</f>
        <v>No</v>
      </c>
      <c r="T142" s="178" t="str">
        <f t="shared" si="80"/>
        <v>No</v>
      </c>
      <c r="U142" t="str">
        <f>IF(OR(O2C!K25="Q1 2023",O2C!K25="Q2 2023"),"Yes","No")</f>
        <v>No</v>
      </c>
      <c r="V142" s="178" t="str">
        <f t="shared" si="81"/>
        <v>No</v>
      </c>
      <c r="W142" t="str">
        <f>IF(OR(O2C!K25="Q3 2023",O2C!K25="Q4 2023"),"Yes","No")</f>
        <v>No</v>
      </c>
      <c r="X142" s="178" t="str">
        <f t="shared" si="82"/>
        <v>No</v>
      </c>
      <c r="Y142" t="str">
        <f>IF(OR(O2C!K25="Q1 2024",O2C!K25="Q2 2024"),"Yes","No")</f>
        <v>No</v>
      </c>
      <c r="Z142" s="178" t="str">
        <f t="shared" si="83"/>
        <v>No</v>
      </c>
      <c r="AA142" t="str">
        <f>IF(OR(O2C!K25="Q3 2024",O2C!K25="Q4 2024"),"Yes","No")</f>
        <v>No</v>
      </c>
      <c r="AB142" s="178" t="str">
        <f t="shared" si="84"/>
        <v>No</v>
      </c>
      <c r="AC142" t="str">
        <f>IF(OR(O2C!K25="Q1 2025",O2C!K25="Q2 2025"),"Yes","No")</f>
        <v>No</v>
      </c>
      <c r="AD142" s="178" t="str">
        <f t="shared" si="85"/>
        <v>No</v>
      </c>
      <c r="AE142" t="str">
        <f>IF(OR(O2C!K25="Q3 2025",O2C!K25="Q4 2025"),"Yes","No")</f>
        <v>No</v>
      </c>
      <c r="AF142" s="178" t="str">
        <f t="shared" si="86"/>
        <v>No</v>
      </c>
      <c r="AG142" t="str">
        <f>IF(OR(O2C!K25="Q1 2026",O2C!K25="Q2 2026"),"Yes","No")</f>
        <v>No</v>
      </c>
      <c r="AH142" s="178" t="str">
        <f t="shared" si="87"/>
        <v>No</v>
      </c>
      <c r="AI142" t="str">
        <f>IF(OR(O2C!K25="Q3 2026",O2C!K25="Q4 2026"),"Yes","No")</f>
        <v>No</v>
      </c>
      <c r="AJ142" s="178" t="str">
        <f t="shared" si="88"/>
        <v>No</v>
      </c>
      <c r="AK142" t="str">
        <f>IF(OR(O2C!K25="Q1 2027",O2C!K25="Q2 2027"),"Yes","No")</f>
        <v>No</v>
      </c>
      <c r="AL142" s="178" t="str">
        <f t="shared" si="89"/>
        <v>No</v>
      </c>
      <c r="AM142" t="str">
        <f>IF(OR(O2C!K25="Q3 2027",O2C!K25="Q4 2027"),"Yes","No")</f>
        <v>No</v>
      </c>
      <c r="AN142" s="178" t="str">
        <f t="shared" si="90"/>
        <v>No</v>
      </c>
      <c r="AO142" t="str">
        <f>IF(OR(O2C!K25="Q1 2028",O2C!K25="Q2 2028"),"Yes","No")</f>
        <v>No</v>
      </c>
      <c r="AP142" s="178" t="str">
        <f t="shared" si="91"/>
        <v>No</v>
      </c>
      <c r="AQ142" t="str">
        <f>IF(OR(O2C!K25="Q3 2028",O2C!K25="Q4 2028"),"Yes","No")</f>
        <v>No</v>
      </c>
      <c r="AR142" s="178" t="str">
        <f t="shared" si="92"/>
        <v>No</v>
      </c>
      <c r="AS142" t="str">
        <f>IF(OR(O2C!K25="Q1 2029",O2C!K25="Q2 2029"),"Yes","No")</f>
        <v>No</v>
      </c>
      <c r="AT142" s="178" t="str">
        <f t="shared" si="93"/>
        <v>No</v>
      </c>
      <c r="AU142" t="str">
        <f>IF(OR(O2C!K25="Q3 2029",O2C!K25="Q4 2029"),"Yes","No")</f>
        <v>No</v>
      </c>
      <c r="AV142" s="178" t="str">
        <f t="shared" si="94"/>
        <v>No</v>
      </c>
      <c r="AW142" t="str">
        <f>IF(OR(O2C!K25="Q1 2030",O2C!K25="Q2 2030"),"Yes","No")</f>
        <v>No</v>
      </c>
      <c r="AX142" s="178" t="str">
        <f t="shared" si="95"/>
        <v>No</v>
      </c>
      <c r="AY142" t="str">
        <f>IF(OR(O2C!K25="Q3 2030",O2C!K25="Q4 2030"),"Yes","No")</f>
        <v>No</v>
      </c>
      <c r="AZ142" s="178" t="str">
        <f t="shared" si="96"/>
        <v>No</v>
      </c>
      <c r="BA142" t="str">
        <f>IF(O2C!K25="","No","Yes")</f>
        <v>No</v>
      </c>
      <c r="BB142" s="178" t="str">
        <f t="shared" si="97"/>
        <v>No</v>
      </c>
      <c r="BC142" s="178" t="str">
        <f t="shared" si="98"/>
        <v>Yes</v>
      </c>
      <c r="BD142" s="174"/>
    </row>
    <row r="143" spans="1:56" s="175" customFormat="1" ht="23.65" thickBot="1" x14ac:dyDescent="0.5">
      <c r="A143" s="177">
        <v>22</v>
      </c>
      <c r="B143" s="43" t="s">
        <v>1090</v>
      </c>
      <c r="C143" t="str">
        <f>IF(O2C!E26="Yes","Yes","No")</f>
        <v>No</v>
      </c>
      <c r="D143" t="str">
        <f>IF(AND(C143="No",O2C!F26="Yes"),"Yes","No")</f>
        <v>No</v>
      </c>
      <c r="E143" t="str">
        <f>IF(AND(C143="No",O2C!F26="N/A"),"N/A","No")</f>
        <v>No</v>
      </c>
      <c r="F143">
        <f>IF(OR(O2C!F26="Yes",O2C!F26="N/A"),0,1)</f>
        <v>1</v>
      </c>
      <c r="G143" t="str">
        <f>IF(OR(O2C!K26="Q3 2019",O2C!K26="Q4 2019"),"Yes","No")</f>
        <v>No</v>
      </c>
      <c r="H143" s="178" t="str">
        <f t="shared" si="50"/>
        <v>No</v>
      </c>
      <c r="I143" t="str">
        <f>IF(OR(O2C!K26="Q1 2020",O2C!K26="Q2 2020"),"Yes","No")</f>
        <v>No</v>
      </c>
      <c r="J143" s="178" t="str">
        <f t="shared" si="75"/>
        <v>No</v>
      </c>
      <c r="K143" t="str">
        <f>IF(OR(O2C!K26="Q3 2020",O2C!K26="Q4 2020"),"Yes","No")</f>
        <v>No</v>
      </c>
      <c r="L143" s="178" t="str">
        <f t="shared" si="76"/>
        <v>No</v>
      </c>
      <c r="M143" t="str">
        <f>IF(OR(O2C!K26="Q1 2021",O2C!K26="Q2 2021"),"Yes","No")</f>
        <v>No</v>
      </c>
      <c r="N143" s="178" t="str">
        <f t="shared" si="77"/>
        <v>No</v>
      </c>
      <c r="O143" t="str">
        <f>IF(OR(O2C!K26="Q3 2021",O2C!K26="Q4 2021"),"Yes","No")</f>
        <v>No</v>
      </c>
      <c r="P143" s="178" t="str">
        <f t="shared" si="78"/>
        <v>No</v>
      </c>
      <c r="Q143" t="str">
        <f>IF(OR(O2C!K26="Q1 2022",O2C!K26="Q2 2022"),"Yes","No")</f>
        <v>No</v>
      </c>
      <c r="R143" s="178" t="str">
        <f t="shared" si="79"/>
        <v>No</v>
      </c>
      <c r="S143" t="str">
        <f>IF(OR(O2C!K26="Q3 2022",O2C!K26="Q4 2022"),"Yes","No")</f>
        <v>No</v>
      </c>
      <c r="T143" s="178" t="str">
        <f t="shared" si="80"/>
        <v>No</v>
      </c>
      <c r="U143" t="str">
        <f>IF(OR(O2C!K26="Q1 2023",O2C!K26="Q2 2023"),"Yes","No")</f>
        <v>No</v>
      </c>
      <c r="V143" s="178" t="str">
        <f t="shared" si="81"/>
        <v>No</v>
      </c>
      <c r="W143" t="str">
        <f>IF(OR(O2C!K26="Q3 2023",O2C!K26="Q4 2023"),"Yes","No")</f>
        <v>No</v>
      </c>
      <c r="X143" s="178" t="str">
        <f t="shared" si="82"/>
        <v>No</v>
      </c>
      <c r="Y143" t="str">
        <f>IF(OR(O2C!K26="Q1 2024",O2C!K26="Q2 2024"),"Yes","No")</f>
        <v>No</v>
      </c>
      <c r="Z143" s="178" t="str">
        <f t="shared" si="83"/>
        <v>No</v>
      </c>
      <c r="AA143" t="str">
        <f>IF(OR(O2C!K26="Q3 2024",O2C!K26="Q4 2024"),"Yes","No")</f>
        <v>No</v>
      </c>
      <c r="AB143" s="178" t="str">
        <f t="shared" si="84"/>
        <v>No</v>
      </c>
      <c r="AC143" t="str">
        <f>IF(OR(O2C!K26="Q1 2025",O2C!K26="Q2 2025"),"Yes","No")</f>
        <v>No</v>
      </c>
      <c r="AD143" s="178" t="str">
        <f t="shared" si="85"/>
        <v>No</v>
      </c>
      <c r="AE143" t="str">
        <f>IF(OR(O2C!K26="Q3 2025",O2C!K26="Q4 2025"),"Yes","No")</f>
        <v>No</v>
      </c>
      <c r="AF143" s="178" t="str">
        <f t="shared" si="86"/>
        <v>No</v>
      </c>
      <c r="AG143" t="str">
        <f>IF(OR(O2C!K26="Q1 2026",O2C!K26="Q2 2026"),"Yes","No")</f>
        <v>No</v>
      </c>
      <c r="AH143" s="178" t="str">
        <f t="shared" si="87"/>
        <v>No</v>
      </c>
      <c r="AI143" t="str">
        <f>IF(OR(O2C!K26="Q3 2026",O2C!K26="Q4 2026"),"Yes","No")</f>
        <v>No</v>
      </c>
      <c r="AJ143" s="178" t="str">
        <f t="shared" si="88"/>
        <v>No</v>
      </c>
      <c r="AK143" t="str">
        <f>IF(OR(O2C!K26="Q1 2027",O2C!K26="Q2 2027"),"Yes","No")</f>
        <v>No</v>
      </c>
      <c r="AL143" s="178" t="str">
        <f t="shared" si="89"/>
        <v>No</v>
      </c>
      <c r="AM143" t="str">
        <f>IF(OR(O2C!K26="Q3 2027",O2C!K26="Q4 2027"),"Yes","No")</f>
        <v>No</v>
      </c>
      <c r="AN143" s="178" t="str">
        <f t="shared" si="90"/>
        <v>No</v>
      </c>
      <c r="AO143" t="str">
        <f>IF(OR(O2C!K26="Q1 2028",O2C!K26="Q2 2028"),"Yes","No")</f>
        <v>No</v>
      </c>
      <c r="AP143" s="178" t="str">
        <f t="shared" si="91"/>
        <v>No</v>
      </c>
      <c r="AQ143" t="str">
        <f>IF(OR(O2C!K26="Q3 2028",O2C!K26="Q4 2028"),"Yes","No")</f>
        <v>No</v>
      </c>
      <c r="AR143" s="178" t="str">
        <f t="shared" si="92"/>
        <v>No</v>
      </c>
      <c r="AS143" t="str">
        <f>IF(OR(O2C!K26="Q1 2029",O2C!K26="Q2 2029"),"Yes","No")</f>
        <v>No</v>
      </c>
      <c r="AT143" s="178" t="str">
        <f t="shared" si="93"/>
        <v>No</v>
      </c>
      <c r="AU143" t="str">
        <f>IF(OR(O2C!K26="Q3 2029",O2C!K26="Q4 2029"),"Yes","No")</f>
        <v>No</v>
      </c>
      <c r="AV143" s="178" t="str">
        <f t="shared" si="94"/>
        <v>No</v>
      </c>
      <c r="AW143" t="str">
        <f>IF(OR(O2C!K26="Q1 2030",O2C!K26="Q2 2030"),"Yes","No")</f>
        <v>No</v>
      </c>
      <c r="AX143" s="178" t="str">
        <f t="shared" si="95"/>
        <v>No</v>
      </c>
      <c r="AY143" t="str">
        <f>IF(OR(O2C!K26="Q3 2030",O2C!K26="Q4 2030"),"Yes","No")</f>
        <v>No</v>
      </c>
      <c r="AZ143" s="178" t="str">
        <f t="shared" si="96"/>
        <v>No</v>
      </c>
      <c r="BA143" t="str">
        <f>IF(O2C!K26="","No","Yes")</f>
        <v>No</v>
      </c>
      <c r="BB143" s="178" t="str">
        <f t="shared" si="97"/>
        <v>No</v>
      </c>
      <c r="BC143" s="178" t="str">
        <f t="shared" si="98"/>
        <v>Yes</v>
      </c>
      <c r="BD143" s="174"/>
    </row>
    <row r="144" spans="1:56" s="175" customFormat="1" ht="14.65" thickBot="1" x14ac:dyDescent="0.5">
      <c r="A144" s="177">
        <v>23</v>
      </c>
      <c r="B144" s="43" t="s">
        <v>1091</v>
      </c>
      <c r="C144" t="str">
        <f>IF(O2C!E27="Yes","Yes","No")</f>
        <v>No</v>
      </c>
      <c r="D144" t="str">
        <f>IF(AND(C144="No",O2C!F27="Yes"),"Yes","No")</f>
        <v>No</v>
      </c>
      <c r="E144" t="str">
        <f>IF(AND(C144="No",O2C!F27="N/A"),"N/A","No")</f>
        <v>No</v>
      </c>
      <c r="F144">
        <f>IF(OR(O2C!F27="Yes",O2C!F27="N/A"),0,1)</f>
        <v>1</v>
      </c>
      <c r="G144" t="str">
        <f>IF(OR(O2C!K27="Q3 2019",O2C!K27="Q4 2019"),"Yes","No")</f>
        <v>No</v>
      </c>
      <c r="H144" s="178" t="str">
        <f t="shared" si="50"/>
        <v>No</v>
      </c>
      <c r="I144" t="str">
        <f>IF(OR(O2C!K27="Q1 2020",O2C!K27="Q2 2020"),"Yes","No")</f>
        <v>No</v>
      </c>
      <c r="J144" s="178" t="str">
        <f t="shared" si="75"/>
        <v>No</v>
      </c>
      <c r="K144" t="str">
        <f>IF(OR(O2C!K27="Q3 2020",O2C!K27="Q4 2020"),"Yes","No")</f>
        <v>No</v>
      </c>
      <c r="L144" s="178" t="str">
        <f t="shared" si="76"/>
        <v>No</v>
      </c>
      <c r="M144" t="str">
        <f>IF(OR(O2C!K27="Q1 2021",O2C!K27="Q2 2021"),"Yes","No")</f>
        <v>No</v>
      </c>
      <c r="N144" s="178" t="str">
        <f t="shared" si="77"/>
        <v>No</v>
      </c>
      <c r="O144" t="str">
        <f>IF(OR(O2C!K27="Q3 2021",O2C!K27="Q4 2021"),"Yes","No")</f>
        <v>No</v>
      </c>
      <c r="P144" s="178" t="str">
        <f t="shared" si="78"/>
        <v>No</v>
      </c>
      <c r="Q144" t="str">
        <f>IF(OR(O2C!K27="Q1 2022",O2C!K27="Q2 2022"),"Yes","No")</f>
        <v>No</v>
      </c>
      <c r="R144" s="178" t="str">
        <f t="shared" si="79"/>
        <v>No</v>
      </c>
      <c r="S144" t="str">
        <f>IF(OR(O2C!K27="Q3 2022",O2C!K27="Q4 2022"),"Yes","No")</f>
        <v>No</v>
      </c>
      <c r="T144" s="178" t="str">
        <f t="shared" si="80"/>
        <v>No</v>
      </c>
      <c r="U144" t="str">
        <f>IF(OR(O2C!K27="Q1 2023",O2C!K27="Q2 2023"),"Yes","No")</f>
        <v>No</v>
      </c>
      <c r="V144" s="178" t="str">
        <f t="shared" si="81"/>
        <v>No</v>
      </c>
      <c r="W144" t="str">
        <f>IF(OR(O2C!K27="Q3 2023",O2C!K27="Q4 2023"),"Yes","No")</f>
        <v>No</v>
      </c>
      <c r="X144" s="178" t="str">
        <f t="shared" si="82"/>
        <v>No</v>
      </c>
      <c r="Y144" t="str">
        <f>IF(OR(O2C!K27="Q1 2024",O2C!K27="Q2 2024"),"Yes","No")</f>
        <v>No</v>
      </c>
      <c r="Z144" s="178" t="str">
        <f t="shared" si="83"/>
        <v>No</v>
      </c>
      <c r="AA144" t="str">
        <f>IF(OR(O2C!K27="Q3 2024",O2C!K27="Q4 2024"),"Yes","No")</f>
        <v>No</v>
      </c>
      <c r="AB144" s="178" t="str">
        <f t="shared" si="84"/>
        <v>No</v>
      </c>
      <c r="AC144" t="str">
        <f>IF(OR(O2C!K27="Q1 2025",O2C!K27="Q2 2025"),"Yes","No")</f>
        <v>No</v>
      </c>
      <c r="AD144" s="178" t="str">
        <f t="shared" si="85"/>
        <v>No</v>
      </c>
      <c r="AE144" t="str">
        <f>IF(OR(O2C!K27="Q3 2025",O2C!K27="Q4 2025"),"Yes","No")</f>
        <v>No</v>
      </c>
      <c r="AF144" s="178" t="str">
        <f t="shared" si="86"/>
        <v>No</v>
      </c>
      <c r="AG144" t="str">
        <f>IF(OR(O2C!K27="Q1 2026",O2C!K27="Q2 2026"),"Yes","No")</f>
        <v>No</v>
      </c>
      <c r="AH144" s="178" t="str">
        <f t="shared" si="87"/>
        <v>No</v>
      </c>
      <c r="AI144" t="str">
        <f>IF(OR(O2C!K27="Q3 2026",O2C!K27="Q4 2026"),"Yes","No")</f>
        <v>No</v>
      </c>
      <c r="AJ144" s="178" t="str">
        <f t="shared" si="88"/>
        <v>No</v>
      </c>
      <c r="AK144" t="str">
        <f>IF(OR(O2C!K27="Q1 2027",O2C!K27="Q2 2027"),"Yes","No")</f>
        <v>No</v>
      </c>
      <c r="AL144" s="178" t="str">
        <f t="shared" si="89"/>
        <v>No</v>
      </c>
      <c r="AM144" t="str">
        <f>IF(OR(O2C!K27="Q3 2027",O2C!K27="Q4 2027"),"Yes","No")</f>
        <v>No</v>
      </c>
      <c r="AN144" s="178" t="str">
        <f t="shared" si="90"/>
        <v>No</v>
      </c>
      <c r="AO144" t="str">
        <f>IF(OR(O2C!K27="Q1 2028",O2C!K27="Q2 2028"),"Yes","No")</f>
        <v>No</v>
      </c>
      <c r="AP144" s="178" t="str">
        <f t="shared" si="91"/>
        <v>No</v>
      </c>
      <c r="AQ144" t="str">
        <f>IF(OR(O2C!K27="Q3 2028",O2C!K27="Q4 2028"),"Yes","No")</f>
        <v>No</v>
      </c>
      <c r="AR144" s="178" t="str">
        <f t="shared" si="92"/>
        <v>No</v>
      </c>
      <c r="AS144" t="str">
        <f>IF(OR(O2C!K27="Q1 2029",O2C!K27="Q2 2029"),"Yes","No")</f>
        <v>No</v>
      </c>
      <c r="AT144" s="178" t="str">
        <f t="shared" si="93"/>
        <v>No</v>
      </c>
      <c r="AU144" t="str">
        <f>IF(OR(O2C!K27="Q3 2029",O2C!K27="Q4 2029"),"Yes","No")</f>
        <v>No</v>
      </c>
      <c r="AV144" s="178" t="str">
        <f t="shared" si="94"/>
        <v>No</v>
      </c>
      <c r="AW144" t="str">
        <f>IF(OR(O2C!K27="Q1 2030",O2C!K27="Q2 2030"),"Yes","No")</f>
        <v>No</v>
      </c>
      <c r="AX144" s="178" t="str">
        <f t="shared" si="95"/>
        <v>No</v>
      </c>
      <c r="AY144" t="str">
        <f>IF(OR(O2C!K27="Q3 2030",O2C!K27="Q4 2030"),"Yes","No")</f>
        <v>No</v>
      </c>
      <c r="AZ144" s="178" t="str">
        <f t="shared" si="96"/>
        <v>No</v>
      </c>
      <c r="BA144" t="str">
        <f>IF(O2C!K27="","No","Yes")</f>
        <v>No</v>
      </c>
      <c r="BB144" s="178" t="str">
        <f t="shared" si="97"/>
        <v>No</v>
      </c>
      <c r="BC144" s="178" t="str">
        <f t="shared" si="98"/>
        <v>Yes</v>
      </c>
      <c r="BD144" s="174"/>
    </row>
    <row r="145" spans="1:56" s="175" customFormat="1" ht="23.65" thickBot="1" x14ac:dyDescent="0.5">
      <c r="A145" s="177">
        <v>24</v>
      </c>
      <c r="B145" s="43" t="s">
        <v>1094</v>
      </c>
      <c r="C145" t="str">
        <f>IF(O2C!E28="Yes","Yes","No")</f>
        <v>No</v>
      </c>
      <c r="D145" t="str">
        <f>IF(AND(C145="No",O2C!F28="Yes"),"Yes","No")</f>
        <v>No</v>
      </c>
      <c r="E145" t="str">
        <f>IF(AND(C145="No",O2C!F28="N/A"),"N/A","No")</f>
        <v>No</v>
      </c>
      <c r="F145">
        <f>IF(OR(O2C!F28="Yes",O2C!F28="N/A"),0,1)</f>
        <v>1</v>
      </c>
      <c r="G145" t="str">
        <f>IF(OR(O2C!K28="Q3 2019",O2C!K28="Q4 2019"),"Yes","No")</f>
        <v>No</v>
      </c>
      <c r="H145" s="178" t="str">
        <f t="shared" si="50"/>
        <v>No</v>
      </c>
      <c r="I145" t="str">
        <f>IF(OR(O2C!K28="Q1 2020",O2C!K28="Q2 2020"),"Yes","No")</f>
        <v>No</v>
      </c>
      <c r="J145" s="178" t="str">
        <f t="shared" si="75"/>
        <v>No</v>
      </c>
      <c r="K145" t="str">
        <f>IF(OR(O2C!K28="Q3 2020",O2C!K28="Q4 2020"),"Yes","No")</f>
        <v>No</v>
      </c>
      <c r="L145" s="178" t="str">
        <f t="shared" si="76"/>
        <v>No</v>
      </c>
      <c r="M145" t="str">
        <f>IF(OR(O2C!K28="Q1 2021",O2C!K28="Q2 2021"),"Yes","No")</f>
        <v>No</v>
      </c>
      <c r="N145" s="178" t="str">
        <f t="shared" si="77"/>
        <v>No</v>
      </c>
      <c r="O145" t="str">
        <f>IF(OR(O2C!K28="Q3 2021",O2C!K28="Q4 2021"),"Yes","No")</f>
        <v>No</v>
      </c>
      <c r="P145" s="178" t="str">
        <f t="shared" si="78"/>
        <v>No</v>
      </c>
      <c r="Q145" t="str">
        <f>IF(OR(O2C!K28="Q1 2022",O2C!K28="Q2 2022"),"Yes","No")</f>
        <v>No</v>
      </c>
      <c r="R145" s="178" t="str">
        <f t="shared" si="79"/>
        <v>No</v>
      </c>
      <c r="S145" t="str">
        <f>IF(OR(O2C!K28="Q3 2022",O2C!K28="Q4 2022"),"Yes","No")</f>
        <v>No</v>
      </c>
      <c r="T145" s="178" t="str">
        <f t="shared" si="80"/>
        <v>No</v>
      </c>
      <c r="U145" t="str">
        <f>IF(OR(O2C!K28="Q1 2023",O2C!K28="Q2 2023"),"Yes","No")</f>
        <v>No</v>
      </c>
      <c r="V145" s="178" t="str">
        <f t="shared" si="81"/>
        <v>No</v>
      </c>
      <c r="W145" t="str">
        <f>IF(OR(O2C!K28="Q3 2023",O2C!K28="Q4 2023"),"Yes","No")</f>
        <v>No</v>
      </c>
      <c r="X145" s="178" t="str">
        <f t="shared" si="82"/>
        <v>No</v>
      </c>
      <c r="Y145" t="str">
        <f>IF(OR(O2C!K28="Q1 2024",O2C!K28="Q2 2024"),"Yes","No")</f>
        <v>No</v>
      </c>
      <c r="Z145" s="178" t="str">
        <f t="shared" si="83"/>
        <v>No</v>
      </c>
      <c r="AA145" t="str">
        <f>IF(OR(O2C!K28="Q3 2024",O2C!K28="Q4 2024"),"Yes","No")</f>
        <v>No</v>
      </c>
      <c r="AB145" s="178" t="str">
        <f t="shared" si="84"/>
        <v>No</v>
      </c>
      <c r="AC145" t="str">
        <f>IF(OR(O2C!K28="Q1 2025",O2C!K28="Q2 2025"),"Yes","No")</f>
        <v>No</v>
      </c>
      <c r="AD145" s="178" t="str">
        <f t="shared" si="85"/>
        <v>No</v>
      </c>
      <c r="AE145" t="str">
        <f>IF(OR(O2C!K28="Q3 2025",O2C!K28="Q4 2025"),"Yes","No")</f>
        <v>No</v>
      </c>
      <c r="AF145" s="178" t="str">
        <f t="shared" si="86"/>
        <v>No</v>
      </c>
      <c r="AG145" t="str">
        <f>IF(OR(O2C!K28="Q1 2026",O2C!K28="Q2 2026"),"Yes","No")</f>
        <v>No</v>
      </c>
      <c r="AH145" s="178" t="str">
        <f t="shared" si="87"/>
        <v>No</v>
      </c>
      <c r="AI145" t="str">
        <f>IF(OR(O2C!K28="Q3 2026",O2C!K28="Q4 2026"),"Yes","No")</f>
        <v>No</v>
      </c>
      <c r="AJ145" s="178" t="str">
        <f t="shared" si="88"/>
        <v>No</v>
      </c>
      <c r="AK145" t="str">
        <f>IF(OR(O2C!K28="Q1 2027",O2C!K28="Q2 2027"),"Yes","No")</f>
        <v>No</v>
      </c>
      <c r="AL145" s="178" t="str">
        <f t="shared" si="89"/>
        <v>No</v>
      </c>
      <c r="AM145" t="str">
        <f>IF(OR(O2C!K28="Q3 2027",O2C!K28="Q4 2027"),"Yes","No")</f>
        <v>No</v>
      </c>
      <c r="AN145" s="178" t="str">
        <f t="shared" si="90"/>
        <v>No</v>
      </c>
      <c r="AO145" t="str">
        <f>IF(OR(O2C!K28="Q1 2028",O2C!K28="Q2 2028"),"Yes","No")</f>
        <v>No</v>
      </c>
      <c r="AP145" s="178" t="str">
        <f t="shared" si="91"/>
        <v>No</v>
      </c>
      <c r="AQ145" t="str">
        <f>IF(OR(O2C!K28="Q3 2028",O2C!K28="Q4 2028"),"Yes","No")</f>
        <v>No</v>
      </c>
      <c r="AR145" s="178" t="str">
        <f t="shared" si="92"/>
        <v>No</v>
      </c>
      <c r="AS145" t="str">
        <f>IF(OR(O2C!K28="Q1 2029",O2C!K28="Q2 2029"),"Yes","No")</f>
        <v>No</v>
      </c>
      <c r="AT145" s="178" t="str">
        <f t="shared" si="93"/>
        <v>No</v>
      </c>
      <c r="AU145" t="str">
        <f>IF(OR(O2C!K28="Q3 2029",O2C!K28="Q4 2029"),"Yes","No")</f>
        <v>No</v>
      </c>
      <c r="AV145" s="178" t="str">
        <f t="shared" si="94"/>
        <v>No</v>
      </c>
      <c r="AW145" t="str">
        <f>IF(OR(O2C!K28="Q1 2030",O2C!K28="Q2 2030"),"Yes","No")</f>
        <v>No</v>
      </c>
      <c r="AX145" s="178" t="str">
        <f t="shared" si="95"/>
        <v>No</v>
      </c>
      <c r="AY145" t="str">
        <f>IF(OR(O2C!K28="Q3 2030",O2C!K28="Q4 2030"),"Yes","No")</f>
        <v>No</v>
      </c>
      <c r="AZ145" s="178" t="str">
        <f t="shared" si="96"/>
        <v>No</v>
      </c>
      <c r="BA145" t="str">
        <f>IF(O2C!K28="","No","Yes")</f>
        <v>No</v>
      </c>
      <c r="BB145" s="178" t="str">
        <f t="shared" si="97"/>
        <v>No</v>
      </c>
      <c r="BC145" s="178" t="str">
        <f t="shared" si="98"/>
        <v>Yes</v>
      </c>
      <c r="BD145" s="174"/>
    </row>
    <row r="146" spans="1:56" s="175" customFormat="1" ht="23.65" thickBot="1" x14ac:dyDescent="0.5">
      <c r="A146" s="177">
        <v>25</v>
      </c>
      <c r="B146" s="43" t="s">
        <v>1095</v>
      </c>
      <c r="C146" t="str">
        <f>IF(O2C!E29="Yes","Yes","No")</f>
        <v>No</v>
      </c>
      <c r="D146" t="str">
        <f>IF(AND(C146="No",O2C!F29="Yes"),"Yes","No")</f>
        <v>No</v>
      </c>
      <c r="E146" t="str">
        <f>IF(AND(C146="No",O2C!F29="N/A"),"N/A","No")</f>
        <v>No</v>
      </c>
      <c r="F146">
        <f>IF(OR(O2C!F29="Yes",O2C!F29="N/A"),0,1)</f>
        <v>1</v>
      </c>
      <c r="G146" t="str">
        <f>IF(OR(O2C!K29="Q3 2019",O2C!K29="Q4 2019"),"Yes","No")</f>
        <v>No</v>
      </c>
      <c r="H146" s="178" t="str">
        <f t="shared" si="50"/>
        <v>No</v>
      </c>
      <c r="I146" t="str">
        <f>IF(OR(O2C!K29="Q1 2020",O2C!K29="Q2 2020"),"Yes","No")</f>
        <v>No</v>
      </c>
      <c r="J146" s="178" t="str">
        <f t="shared" si="75"/>
        <v>No</v>
      </c>
      <c r="K146" t="str">
        <f>IF(OR(O2C!K29="Q3 2020",O2C!K29="Q4 2020"),"Yes","No")</f>
        <v>No</v>
      </c>
      <c r="L146" s="178" t="str">
        <f t="shared" si="76"/>
        <v>No</v>
      </c>
      <c r="M146" t="str">
        <f>IF(OR(O2C!K29="Q1 2021",O2C!K29="Q2 2021"),"Yes","No")</f>
        <v>No</v>
      </c>
      <c r="N146" s="178" t="str">
        <f t="shared" si="77"/>
        <v>No</v>
      </c>
      <c r="O146" t="str">
        <f>IF(OR(O2C!K29="Q3 2021",O2C!K29="Q4 2021"),"Yes","No")</f>
        <v>No</v>
      </c>
      <c r="P146" s="178" t="str">
        <f t="shared" si="78"/>
        <v>No</v>
      </c>
      <c r="Q146" t="str">
        <f>IF(OR(O2C!K29="Q1 2022",O2C!K29="Q2 2022"),"Yes","No")</f>
        <v>No</v>
      </c>
      <c r="R146" s="178" t="str">
        <f t="shared" si="79"/>
        <v>No</v>
      </c>
      <c r="S146" t="str">
        <f>IF(OR(O2C!K29="Q3 2022",O2C!K29="Q4 2022"),"Yes","No")</f>
        <v>No</v>
      </c>
      <c r="T146" s="178" t="str">
        <f t="shared" si="80"/>
        <v>No</v>
      </c>
      <c r="U146" t="str">
        <f>IF(OR(O2C!K29="Q1 2023",O2C!K29="Q2 2023"),"Yes","No")</f>
        <v>No</v>
      </c>
      <c r="V146" s="178" t="str">
        <f t="shared" si="81"/>
        <v>No</v>
      </c>
      <c r="W146" t="str">
        <f>IF(OR(O2C!K29="Q3 2023",O2C!K29="Q4 2023"),"Yes","No")</f>
        <v>No</v>
      </c>
      <c r="X146" s="178" t="str">
        <f t="shared" si="82"/>
        <v>No</v>
      </c>
      <c r="Y146" t="str">
        <f>IF(OR(O2C!K29="Q1 2024",O2C!K29="Q2 2024"),"Yes","No")</f>
        <v>No</v>
      </c>
      <c r="Z146" s="178" t="str">
        <f t="shared" si="83"/>
        <v>No</v>
      </c>
      <c r="AA146" t="str">
        <f>IF(OR(O2C!K29="Q3 2024",O2C!K29="Q4 2024"),"Yes","No")</f>
        <v>No</v>
      </c>
      <c r="AB146" s="178" t="str">
        <f t="shared" si="84"/>
        <v>No</v>
      </c>
      <c r="AC146" t="str">
        <f>IF(OR(O2C!K29="Q1 2025",O2C!K29="Q2 2025"),"Yes","No")</f>
        <v>No</v>
      </c>
      <c r="AD146" s="178" t="str">
        <f t="shared" si="85"/>
        <v>No</v>
      </c>
      <c r="AE146" t="str">
        <f>IF(OR(O2C!K29="Q3 2025",O2C!K29="Q4 2025"),"Yes","No")</f>
        <v>No</v>
      </c>
      <c r="AF146" s="178" t="str">
        <f t="shared" si="86"/>
        <v>No</v>
      </c>
      <c r="AG146" t="str">
        <f>IF(OR(O2C!K29="Q1 2026",O2C!K29="Q2 2026"),"Yes","No")</f>
        <v>No</v>
      </c>
      <c r="AH146" s="178" t="str">
        <f t="shared" si="87"/>
        <v>No</v>
      </c>
      <c r="AI146" t="str">
        <f>IF(OR(O2C!K29="Q3 2026",O2C!K29="Q4 2026"),"Yes","No")</f>
        <v>No</v>
      </c>
      <c r="AJ146" s="178" t="str">
        <f t="shared" si="88"/>
        <v>No</v>
      </c>
      <c r="AK146" t="str">
        <f>IF(OR(O2C!K29="Q1 2027",O2C!K29="Q2 2027"),"Yes","No")</f>
        <v>No</v>
      </c>
      <c r="AL146" s="178" t="str">
        <f t="shared" si="89"/>
        <v>No</v>
      </c>
      <c r="AM146" t="str">
        <f>IF(OR(O2C!K29="Q3 2027",O2C!K29="Q4 2027"),"Yes","No")</f>
        <v>No</v>
      </c>
      <c r="AN146" s="178" t="str">
        <f t="shared" si="90"/>
        <v>No</v>
      </c>
      <c r="AO146" t="str">
        <f>IF(OR(O2C!K29="Q1 2028",O2C!K29="Q2 2028"),"Yes","No")</f>
        <v>No</v>
      </c>
      <c r="AP146" s="178" t="str">
        <f t="shared" si="91"/>
        <v>No</v>
      </c>
      <c r="AQ146" t="str">
        <f>IF(OR(O2C!K29="Q3 2028",O2C!K29="Q4 2028"),"Yes","No")</f>
        <v>No</v>
      </c>
      <c r="AR146" s="178" t="str">
        <f t="shared" si="92"/>
        <v>No</v>
      </c>
      <c r="AS146" t="str">
        <f>IF(OR(O2C!K29="Q1 2029",O2C!K29="Q2 2029"),"Yes","No")</f>
        <v>No</v>
      </c>
      <c r="AT146" s="178" t="str">
        <f t="shared" si="93"/>
        <v>No</v>
      </c>
      <c r="AU146" t="str">
        <f>IF(OR(O2C!K29="Q3 2029",O2C!K29="Q4 2029"),"Yes","No")</f>
        <v>No</v>
      </c>
      <c r="AV146" s="178" t="str">
        <f t="shared" si="94"/>
        <v>No</v>
      </c>
      <c r="AW146" t="str">
        <f>IF(OR(O2C!K29="Q1 2030",O2C!K29="Q2 2030"),"Yes","No")</f>
        <v>No</v>
      </c>
      <c r="AX146" s="178" t="str">
        <f t="shared" si="95"/>
        <v>No</v>
      </c>
      <c r="AY146" t="str">
        <f>IF(OR(O2C!K29="Q3 2030",O2C!K29="Q4 2030"),"Yes","No")</f>
        <v>No</v>
      </c>
      <c r="AZ146" s="178" t="str">
        <f t="shared" si="96"/>
        <v>No</v>
      </c>
      <c r="BA146" t="str">
        <f>IF(O2C!K29="","No","Yes")</f>
        <v>No</v>
      </c>
      <c r="BB146" s="178" t="str">
        <f t="shared" si="97"/>
        <v>No</v>
      </c>
      <c r="BC146" s="178" t="str">
        <f t="shared" si="98"/>
        <v>Yes</v>
      </c>
      <c r="BD146" s="174"/>
    </row>
    <row r="147" spans="1:56" s="175" customFormat="1" ht="14.65" thickBot="1" x14ac:dyDescent="0.5">
      <c r="A147" s="177">
        <v>26</v>
      </c>
      <c r="B147" s="43" t="s">
        <v>1096</v>
      </c>
      <c r="C147" t="str">
        <f>IF(O2C!E30="Yes","Yes","No")</f>
        <v>No</v>
      </c>
      <c r="D147" t="str">
        <f>IF(AND(C147="No",O2C!F30="Yes"),"Yes","No")</f>
        <v>No</v>
      </c>
      <c r="E147" t="str">
        <f>IF(AND(C147="No",O2C!F30="N/A"),"N/A","No")</f>
        <v>No</v>
      </c>
      <c r="F147">
        <f>IF(OR(O2C!F30="Yes",O2C!F30="N/A"),0,1)</f>
        <v>1</v>
      </c>
      <c r="G147" t="str">
        <f>IF(OR(O2C!K30="Q3 2019",O2C!K30="Q4 2019"),"Yes","No")</f>
        <v>No</v>
      </c>
      <c r="H147" s="178" t="str">
        <f t="shared" si="50"/>
        <v>No</v>
      </c>
      <c r="I147" t="str">
        <f>IF(OR(O2C!K30="Q1 2020",O2C!K30="Q2 2020"),"Yes","No")</f>
        <v>No</v>
      </c>
      <c r="J147" s="178" t="str">
        <f t="shared" si="75"/>
        <v>No</v>
      </c>
      <c r="K147" t="str">
        <f>IF(OR(O2C!K30="Q3 2020",O2C!K30="Q4 2020"),"Yes","No")</f>
        <v>No</v>
      </c>
      <c r="L147" s="178" t="str">
        <f t="shared" si="76"/>
        <v>No</v>
      </c>
      <c r="M147" t="str">
        <f>IF(OR(O2C!K30="Q1 2021",O2C!K30="Q2 2021"),"Yes","No")</f>
        <v>No</v>
      </c>
      <c r="N147" s="178" t="str">
        <f t="shared" si="77"/>
        <v>No</v>
      </c>
      <c r="O147" t="str">
        <f>IF(OR(O2C!K30="Q3 2021",O2C!K30="Q4 2021"),"Yes","No")</f>
        <v>No</v>
      </c>
      <c r="P147" s="178" t="str">
        <f t="shared" si="78"/>
        <v>No</v>
      </c>
      <c r="Q147" t="str">
        <f>IF(OR(O2C!K30="Q1 2022",O2C!K30="Q2 2022"),"Yes","No")</f>
        <v>No</v>
      </c>
      <c r="R147" s="178" t="str">
        <f t="shared" si="79"/>
        <v>No</v>
      </c>
      <c r="S147" t="str">
        <f>IF(OR(O2C!K30="Q3 2022",O2C!K30="Q4 2022"),"Yes","No")</f>
        <v>No</v>
      </c>
      <c r="T147" s="178" t="str">
        <f t="shared" si="80"/>
        <v>No</v>
      </c>
      <c r="U147" t="str">
        <f>IF(OR(O2C!K30="Q1 2023",O2C!K30="Q2 2023"),"Yes","No")</f>
        <v>No</v>
      </c>
      <c r="V147" s="178" t="str">
        <f t="shared" si="81"/>
        <v>No</v>
      </c>
      <c r="W147" t="str">
        <f>IF(OR(O2C!K30="Q3 2023",O2C!K30="Q4 2023"),"Yes","No")</f>
        <v>No</v>
      </c>
      <c r="X147" s="178" t="str">
        <f t="shared" si="82"/>
        <v>No</v>
      </c>
      <c r="Y147" t="str">
        <f>IF(OR(O2C!K30="Q1 2024",O2C!K30="Q2 2024"),"Yes","No")</f>
        <v>No</v>
      </c>
      <c r="Z147" s="178" t="str">
        <f t="shared" si="83"/>
        <v>No</v>
      </c>
      <c r="AA147" t="str">
        <f>IF(OR(O2C!K30="Q3 2024",O2C!K30="Q4 2024"),"Yes","No")</f>
        <v>No</v>
      </c>
      <c r="AB147" s="178" t="str">
        <f t="shared" si="84"/>
        <v>No</v>
      </c>
      <c r="AC147" t="str">
        <f>IF(OR(O2C!K30="Q1 2025",O2C!K30="Q2 2025"),"Yes","No")</f>
        <v>No</v>
      </c>
      <c r="AD147" s="178" t="str">
        <f t="shared" si="85"/>
        <v>No</v>
      </c>
      <c r="AE147" t="str">
        <f>IF(OR(O2C!K30="Q3 2025",O2C!K30="Q4 2025"),"Yes","No")</f>
        <v>No</v>
      </c>
      <c r="AF147" s="178" t="str">
        <f t="shared" si="86"/>
        <v>No</v>
      </c>
      <c r="AG147" t="str">
        <f>IF(OR(O2C!K30="Q1 2026",O2C!K30="Q2 2026"),"Yes","No")</f>
        <v>No</v>
      </c>
      <c r="AH147" s="178" t="str">
        <f t="shared" si="87"/>
        <v>No</v>
      </c>
      <c r="AI147" t="str">
        <f>IF(OR(O2C!K30="Q3 2026",O2C!K30="Q4 2026"),"Yes","No")</f>
        <v>No</v>
      </c>
      <c r="AJ147" s="178" t="str">
        <f t="shared" si="88"/>
        <v>No</v>
      </c>
      <c r="AK147" t="str">
        <f>IF(OR(O2C!K30="Q1 2027",O2C!K30="Q2 2027"),"Yes","No")</f>
        <v>No</v>
      </c>
      <c r="AL147" s="178" t="str">
        <f t="shared" si="89"/>
        <v>No</v>
      </c>
      <c r="AM147" t="str">
        <f>IF(OR(O2C!K30="Q3 2027",O2C!K30="Q4 2027"),"Yes","No")</f>
        <v>No</v>
      </c>
      <c r="AN147" s="178" t="str">
        <f t="shared" si="90"/>
        <v>No</v>
      </c>
      <c r="AO147" t="str">
        <f>IF(OR(O2C!K30="Q1 2028",O2C!K30="Q2 2028"),"Yes","No")</f>
        <v>No</v>
      </c>
      <c r="AP147" s="178" t="str">
        <f t="shared" si="91"/>
        <v>No</v>
      </c>
      <c r="AQ147" t="str">
        <f>IF(OR(O2C!K30="Q3 2028",O2C!K30="Q4 2028"),"Yes","No")</f>
        <v>No</v>
      </c>
      <c r="AR147" s="178" t="str">
        <f t="shared" si="92"/>
        <v>No</v>
      </c>
      <c r="AS147" t="str">
        <f>IF(OR(O2C!K30="Q1 2029",O2C!K30="Q2 2029"),"Yes","No")</f>
        <v>No</v>
      </c>
      <c r="AT147" s="178" t="str">
        <f t="shared" si="93"/>
        <v>No</v>
      </c>
      <c r="AU147" t="str">
        <f>IF(OR(O2C!K30="Q3 2029",O2C!K30="Q4 2029"),"Yes","No")</f>
        <v>No</v>
      </c>
      <c r="AV147" s="178" t="str">
        <f t="shared" si="94"/>
        <v>No</v>
      </c>
      <c r="AW147" t="str">
        <f>IF(OR(O2C!K30="Q1 2030",O2C!K30="Q2 2030"),"Yes","No")</f>
        <v>No</v>
      </c>
      <c r="AX147" s="178" t="str">
        <f t="shared" si="95"/>
        <v>No</v>
      </c>
      <c r="AY147" t="str">
        <f>IF(OR(O2C!K30="Q3 2030",O2C!K30="Q4 2030"),"Yes","No")</f>
        <v>No</v>
      </c>
      <c r="AZ147" s="178" t="str">
        <f t="shared" si="96"/>
        <v>No</v>
      </c>
      <c r="BA147" t="str">
        <f>IF(O2C!K30="","No","Yes")</f>
        <v>No</v>
      </c>
      <c r="BB147" s="178" t="str">
        <f t="shared" si="97"/>
        <v>No</v>
      </c>
      <c r="BC147" s="178" t="str">
        <f t="shared" si="98"/>
        <v>Yes</v>
      </c>
      <c r="BD147" s="174"/>
    </row>
    <row r="148" spans="1:56" s="175" customFormat="1" ht="23.65" thickBot="1" x14ac:dyDescent="0.5">
      <c r="A148" s="177">
        <v>27</v>
      </c>
      <c r="B148" s="43" t="s">
        <v>1097</v>
      </c>
      <c r="C148" t="str">
        <f>IF(O2C!E31="Yes","Yes","No")</f>
        <v>No</v>
      </c>
      <c r="D148" t="str">
        <f>IF(AND(C148="No",O2C!F31="Yes"),"Yes","No")</f>
        <v>No</v>
      </c>
      <c r="E148" t="str">
        <f>IF(AND(C148="No",O2C!F31="N/A"),"N/A","No")</f>
        <v>No</v>
      </c>
      <c r="F148">
        <f>IF(OR(O2C!F31="Yes",O2C!F31="N/A"),0,1)</f>
        <v>1</v>
      </c>
      <c r="G148" t="str">
        <f>IF(OR(O2C!K31="Q3 2019",O2C!K31="Q4 2019"),"Yes","No")</f>
        <v>No</v>
      </c>
      <c r="H148" s="178" t="str">
        <f t="shared" si="50"/>
        <v>No</v>
      </c>
      <c r="I148" t="str">
        <f>IF(OR(O2C!K31="Q1 2020",O2C!K31="Q2 2020"),"Yes","No")</f>
        <v>No</v>
      </c>
      <c r="J148" s="178" t="str">
        <f t="shared" si="75"/>
        <v>No</v>
      </c>
      <c r="K148" t="str">
        <f>IF(OR(O2C!K31="Q3 2020",O2C!K31="Q4 2020"),"Yes","No")</f>
        <v>No</v>
      </c>
      <c r="L148" s="178" t="str">
        <f t="shared" si="76"/>
        <v>No</v>
      </c>
      <c r="M148" t="str">
        <f>IF(OR(O2C!K31="Q1 2021",O2C!K31="Q2 2021"),"Yes","No")</f>
        <v>No</v>
      </c>
      <c r="N148" s="178" t="str">
        <f t="shared" si="77"/>
        <v>No</v>
      </c>
      <c r="O148" t="str">
        <f>IF(OR(O2C!K31="Q3 2021",O2C!K31="Q4 2021"),"Yes","No")</f>
        <v>No</v>
      </c>
      <c r="P148" s="178" t="str">
        <f t="shared" si="78"/>
        <v>No</v>
      </c>
      <c r="Q148" t="str">
        <f>IF(OR(O2C!K31="Q1 2022",O2C!K31="Q2 2022"),"Yes","No")</f>
        <v>No</v>
      </c>
      <c r="R148" s="178" t="str">
        <f t="shared" si="79"/>
        <v>No</v>
      </c>
      <c r="S148" t="str">
        <f>IF(OR(O2C!K31="Q3 2022",O2C!K31="Q4 2022"),"Yes","No")</f>
        <v>No</v>
      </c>
      <c r="T148" s="178" t="str">
        <f t="shared" si="80"/>
        <v>No</v>
      </c>
      <c r="U148" t="str">
        <f>IF(OR(O2C!K31="Q1 2023",O2C!K31="Q2 2023"),"Yes","No")</f>
        <v>No</v>
      </c>
      <c r="V148" s="178" t="str">
        <f t="shared" si="81"/>
        <v>No</v>
      </c>
      <c r="W148" t="str">
        <f>IF(OR(O2C!K31="Q3 2023",O2C!K31="Q4 2023"),"Yes","No")</f>
        <v>No</v>
      </c>
      <c r="X148" s="178" t="str">
        <f t="shared" si="82"/>
        <v>No</v>
      </c>
      <c r="Y148" t="str">
        <f>IF(OR(O2C!K31="Q1 2024",O2C!K31="Q2 2024"),"Yes","No")</f>
        <v>No</v>
      </c>
      <c r="Z148" s="178" t="str">
        <f t="shared" si="83"/>
        <v>No</v>
      </c>
      <c r="AA148" t="str">
        <f>IF(OR(O2C!K31="Q3 2024",O2C!K31="Q4 2024"),"Yes","No")</f>
        <v>No</v>
      </c>
      <c r="AB148" s="178" t="str">
        <f t="shared" si="84"/>
        <v>No</v>
      </c>
      <c r="AC148" t="str">
        <f>IF(OR(O2C!K31="Q1 2025",O2C!K31="Q2 2025"),"Yes","No")</f>
        <v>No</v>
      </c>
      <c r="AD148" s="178" t="str">
        <f t="shared" si="85"/>
        <v>No</v>
      </c>
      <c r="AE148" t="str">
        <f>IF(OR(O2C!K31="Q3 2025",O2C!K31="Q4 2025"),"Yes","No")</f>
        <v>No</v>
      </c>
      <c r="AF148" s="178" t="str">
        <f t="shared" si="86"/>
        <v>No</v>
      </c>
      <c r="AG148" t="str">
        <f>IF(OR(O2C!K31="Q1 2026",O2C!K31="Q2 2026"),"Yes","No")</f>
        <v>No</v>
      </c>
      <c r="AH148" s="178" t="str">
        <f t="shared" si="87"/>
        <v>No</v>
      </c>
      <c r="AI148" t="str">
        <f>IF(OR(O2C!K31="Q3 2026",O2C!K31="Q4 2026"),"Yes","No")</f>
        <v>No</v>
      </c>
      <c r="AJ148" s="178" t="str">
        <f t="shared" si="88"/>
        <v>No</v>
      </c>
      <c r="AK148" t="str">
        <f>IF(OR(O2C!K31="Q1 2027",O2C!K31="Q2 2027"),"Yes","No")</f>
        <v>No</v>
      </c>
      <c r="AL148" s="178" t="str">
        <f t="shared" si="89"/>
        <v>No</v>
      </c>
      <c r="AM148" t="str">
        <f>IF(OR(O2C!K31="Q3 2027",O2C!K31="Q4 2027"),"Yes","No")</f>
        <v>No</v>
      </c>
      <c r="AN148" s="178" t="str">
        <f t="shared" si="90"/>
        <v>No</v>
      </c>
      <c r="AO148" t="str">
        <f>IF(OR(O2C!K31="Q1 2028",O2C!K31="Q2 2028"),"Yes","No")</f>
        <v>No</v>
      </c>
      <c r="AP148" s="178" t="str">
        <f t="shared" si="91"/>
        <v>No</v>
      </c>
      <c r="AQ148" t="str">
        <f>IF(OR(O2C!K31="Q3 2028",O2C!K31="Q4 2028"),"Yes","No")</f>
        <v>No</v>
      </c>
      <c r="AR148" s="178" t="str">
        <f t="shared" si="92"/>
        <v>No</v>
      </c>
      <c r="AS148" t="str">
        <f>IF(OR(O2C!K31="Q1 2029",O2C!K31="Q2 2029"),"Yes","No")</f>
        <v>No</v>
      </c>
      <c r="AT148" s="178" t="str">
        <f t="shared" si="93"/>
        <v>No</v>
      </c>
      <c r="AU148" t="str">
        <f>IF(OR(O2C!K31="Q3 2029",O2C!K31="Q4 2029"),"Yes","No")</f>
        <v>No</v>
      </c>
      <c r="AV148" s="178" t="str">
        <f t="shared" si="94"/>
        <v>No</v>
      </c>
      <c r="AW148" t="str">
        <f>IF(OR(O2C!K31="Q1 2030",O2C!K31="Q2 2030"),"Yes","No")</f>
        <v>No</v>
      </c>
      <c r="AX148" s="178" t="str">
        <f t="shared" si="95"/>
        <v>No</v>
      </c>
      <c r="AY148" t="str">
        <f>IF(OR(O2C!K31="Q3 2030",O2C!K31="Q4 2030"),"Yes","No")</f>
        <v>No</v>
      </c>
      <c r="AZ148" s="178" t="str">
        <f t="shared" si="96"/>
        <v>No</v>
      </c>
      <c r="BA148" t="str">
        <f>IF(O2C!K31="","No","Yes")</f>
        <v>No</v>
      </c>
      <c r="BB148" s="178" t="str">
        <f t="shared" si="97"/>
        <v>No</v>
      </c>
      <c r="BC148" s="178" t="str">
        <f t="shared" si="98"/>
        <v>Yes</v>
      </c>
      <c r="BD148" s="174"/>
    </row>
    <row r="149" spans="1:56" s="175" customFormat="1" ht="23.65" thickBot="1" x14ac:dyDescent="0.5">
      <c r="A149" s="177">
        <v>28</v>
      </c>
      <c r="B149" s="43" t="s">
        <v>1098</v>
      </c>
      <c r="C149" t="str">
        <f>IF(O2C!E32="Yes","Yes","No")</f>
        <v>No</v>
      </c>
      <c r="D149" t="str">
        <f>IF(AND(C149="No",O2C!F32="Yes"),"Yes","No")</f>
        <v>No</v>
      </c>
      <c r="E149" t="str">
        <f>IF(AND(C149="No",O2C!F32="N/A"),"N/A","No")</f>
        <v>No</v>
      </c>
      <c r="F149">
        <f>IF(OR(O2C!F32="Yes",O2C!F32="N/A"),0,1)</f>
        <v>1</v>
      </c>
      <c r="G149" t="str">
        <f>IF(OR(O2C!K32="Q3 2019",O2C!K32="Q4 2019"),"Yes","No")</f>
        <v>No</v>
      </c>
      <c r="H149" s="178" t="str">
        <f t="shared" si="50"/>
        <v>No</v>
      </c>
      <c r="I149" t="str">
        <f>IF(OR(O2C!K32="Q1 2020",O2C!K32="Q2 2020"),"Yes","No")</f>
        <v>No</v>
      </c>
      <c r="J149" s="178" t="str">
        <f t="shared" si="75"/>
        <v>No</v>
      </c>
      <c r="K149" t="str">
        <f>IF(OR(O2C!K32="Q3 2020",O2C!K32="Q4 2020"),"Yes","No")</f>
        <v>No</v>
      </c>
      <c r="L149" s="178" t="str">
        <f t="shared" si="76"/>
        <v>No</v>
      </c>
      <c r="M149" t="str">
        <f>IF(OR(O2C!K32="Q1 2021",O2C!K32="Q2 2021"),"Yes","No")</f>
        <v>No</v>
      </c>
      <c r="N149" s="178" t="str">
        <f t="shared" si="77"/>
        <v>No</v>
      </c>
      <c r="O149" t="str">
        <f>IF(OR(O2C!K32="Q3 2021",O2C!K32="Q4 2021"),"Yes","No")</f>
        <v>No</v>
      </c>
      <c r="P149" s="178" t="str">
        <f t="shared" si="78"/>
        <v>No</v>
      </c>
      <c r="Q149" t="str">
        <f>IF(OR(O2C!K32="Q1 2022",O2C!K32="Q2 2022"),"Yes","No")</f>
        <v>No</v>
      </c>
      <c r="R149" s="178" t="str">
        <f t="shared" si="79"/>
        <v>No</v>
      </c>
      <c r="S149" t="str">
        <f>IF(OR(O2C!K32="Q3 2022",O2C!K32="Q4 2022"),"Yes","No")</f>
        <v>No</v>
      </c>
      <c r="T149" s="178" t="str">
        <f t="shared" si="80"/>
        <v>No</v>
      </c>
      <c r="U149" t="str">
        <f>IF(OR(O2C!K32="Q1 2023",O2C!K32="Q2 2023"),"Yes","No")</f>
        <v>No</v>
      </c>
      <c r="V149" s="178" t="str">
        <f t="shared" si="81"/>
        <v>No</v>
      </c>
      <c r="W149" t="str">
        <f>IF(OR(O2C!K32="Q3 2023",O2C!K32="Q4 2023"),"Yes","No")</f>
        <v>No</v>
      </c>
      <c r="X149" s="178" t="str">
        <f t="shared" si="82"/>
        <v>No</v>
      </c>
      <c r="Y149" t="str">
        <f>IF(OR(O2C!K32="Q1 2024",O2C!K32="Q2 2024"),"Yes","No")</f>
        <v>No</v>
      </c>
      <c r="Z149" s="178" t="str">
        <f t="shared" si="83"/>
        <v>No</v>
      </c>
      <c r="AA149" t="str">
        <f>IF(OR(O2C!K32="Q3 2024",O2C!K32="Q4 2024"),"Yes","No")</f>
        <v>No</v>
      </c>
      <c r="AB149" s="178" t="str">
        <f t="shared" si="84"/>
        <v>No</v>
      </c>
      <c r="AC149" t="str">
        <f>IF(OR(O2C!K32="Q1 2025",O2C!K32="Q2 2025"),"Yes","No")</f>
        <v>No</v>
      </c>
      <c r="AD149" s="178" t="str">
        <f t="shared" si="85"/>
        <v>No</v>
      </c>
      <c r="AE149" t="str">
        <f>IF(OR(O2C!K32="Q3 2025",O2C!K32="Q4 2025"),"Yes","No")</f>
        <v>No</v>
      </c>
      <c r="AF149" s="178" t="str">
        <f t="shared" si="86"/>
        <v>No</v>
      </c>
      <c r="AG149" t="str">
        <f>IF(OR(O2C!K32="Q1 2026",O2C!K32="Q2 2026"),"Yes","No")</f>
        <v>No</v>
      </c>
      <c r="AH149" s="178" t="str">
        <f t="shared" si="87"/>
        <v>No</v>
      </c>
      <c r="AI149" t="str">
        <f>IF(OR(O2C!K32="Q3 2026",O2C!K32="Q4 2026"),"Yes","No")</f>
        <v>No</v>
      </c>
      <c r="AJ149" s="178" t="str">
        <f t="shared" si="88"/>
        <v>No</v>
      </c>
      <c r="AK149" t="str">
        <f>IF(OR(O2C!K32="Q1 2027",O2C!K32="Q2 2027"),"Yes","No")</f>
        <v>No</v>
      </c>
      <c r="AL149" s="178" t="str">
        <f t="shared" si="89"/>
        <v>No</v>
      </c>
      <c r="AM149" t="str">
        <f>IF(OR(O2C!K32="Q3 2027",O2C!K32="Q4 2027"),"Yes","No")</f>
        <v>No</v>
      </c>
      <c r="AN149" s="178" t="str">
        <f t="shared" si="90"/>
        <v>No</v>
      </c>
      <c r="AO149" t="str">
        <f>IF(OR(O2C!K32="Q1 2028",O2C!K32="Q2 2028"),"Yes","No")</f>
        <v>No</v>
      </c>
      <c r="AP149" s="178" t="str">
        <f t="shared" si="91"/>
        <v>No</v>
      </c>
      <c r="AQ149" t="str">
        <f>IF(OR(O2C!K32="Q3 2028",O2C!K32="Q4 2028"),"Yes","No")</f>
        <v>No</v>
      </c>
      <c r="AR149" s="178" t="str">
        <f t="shared" si="92"/>
        <v>No</v>
      </c>
      <c r="AS149" t="str">
        <f>IF(OR(O2C!K32="Q1 2029",O2C!K32="Q2 2029"),"Yes","No")</f>
        <v>No</v>
      </c>
      <c r="AT149" s="178" t="str">
        <f t="shared" si="93"/>
        <v>No</v>
      </c>
      <c r="AU149" t="str">
        <f>IF(OR(O2C!K32="Q3 2029",O2C!K32="Q4 2029"),"Yes","No")</f>
        <v>No</v>
      </c>
      <c r="AV149" s="178" t="str">
        <f t="shared" si="94"/>
        <v>No</v>
      </c>
      <c r="AW149" t="str">
        <f>IF(OR(O2C!K32="Q1 2030",O2C!K32="Q2 2030"),"Yes","No")</f>
        <v>No</v>
      </c>
      <c r="AX149" s="178" t="str">
        <f t="shared" si="95"/>
        <v>No</v>
      </c>
      <c r="AY149" t="str">
        <f>IF(OR(O2C!K32="Q3 2030",O2C!K32="Q4 2030"),"Yes","No")</f>
        <v>No</v>
      </c>
      <c r="AZ149" s="178" t="str">
        <f t="shared" si="96"/>
        <v>No</v>
      </c>
      <c r="BA149" t="str">
        <f>IF(O2C!K32="","No","Yes")</f>
        <v>No</v>
      </c>
      <c r="BB149" s="178" t="str">
        <f t="shared" si="97"/>
        <v>No</v>
      </c>
      <c r="BC149" s="178" t="str">
        <f t="shared" si="98"/>
        <v>Yes</v>
      </c>
      <c r="BD149" s="174"/>
    </row>
    <row r="150" spans="1:56" s="175" customFormat="1" ht="23.65" thickBot="1" x14ac:dyDescent="0.5">
      <c r="A150" s="177">
        <v>29</v>
      </c>
      <c r="B150" s="43" t="s">
        <v>1099</v>
      </c>
      <c r="C150" t="str">
        <f>IF(O2C!E33="Yes","Yes","No")</f>
        <v>No</v>
      </c>
      <c r="D150" t="str">
        <f>IF(AND(C150="No",O2C!F33="Yes"),"Yes","No")</f>
        <v>No</v>
      </c>
      <c r="E150" t="str">
        <f>IF(AND(C150="No",O2C!F33="N/A"),"N/A","No")</f>
        <v>No</v>
      </c>
      <c r="F150">
        <f>IF(OR(O2C!F33="Yes",O2C!F33="N/A"),0,1)</f>
        <v>1</v>
      </c>
      <c r="G150" t="str">
        <f>IF(OR(O2C!K33="Q3 2019",O2C!K33="Q4 2019"),"Yes","No")</f>
        <v>No</v>
      </c>
      <c r="H150" s="178" t="str">
        <f t="shared" si="50"/>
        <v>No</v>
      </c>
      <c r="I150" t="str">
        <f>IF(OR(O2C!K33="Q1 2020",O2C!K33="Q2 2020"),"Yes","No")</f>
        <v>No</v>
      </c>
      <c r="J150" s="178" t="str">
        <f t="shared" si="75"/>
        <v>No</v>
      </c>
      <c r="K150" t="str">
        <f>IF(OR(O2C!K33="Q3 2020",O2C!K33="Q4 2020"),"Yes","No")</f>
        <v>No</v>
      </c>
      <c r="L150" s="178" t="str">
        <f t="shared" si="76"/>
        <v>No</v>
      </c>
      <c r="M150" t="str">
        <f>IF(OR(O2C!K33="Q1 2021",O2C!K33="Q2 2021"),"Yes","No")</f>
        <v>No</v>
      </c>
      <c r="N150" s="178" t="str">
        <f t="shared" si="77"/>
        <v>No</v>
      </c>
      <c r="O150" t="str">
        <f>IF(OR(O2C!K33="Q3 2021",O2C!K33="Q4 2021"),"Yes","No")</f>
        <v>No</v>
      </c>
      <c r="P150" s="178" t="str">
        <f t="shared" si="78"/>
        <v>No</v>
      </c>
      <c r="Q150" t="str">
        <f>IF(OR(O2C!K33="Q1 2022",O2C!K33="Q2 2022"),"Yes","No")</f>
        <v>No</v>
      </c>
      <c r="R150" s="178" t="str">
        <f t="shared" si="79"/>
        <v>No</v>
      </c>
      <c r="S150" t="str">
        <f>IF(OR(O2C!K33="Q3 2022",O2C!K33="Q4 2022"),"Yes","No")</f>
        <v>No</v>
      </c>
      <c r="T150" s="178" t="str">
        <f t="shared" si="80"/>
        <v>No</v>
      </c>
      <c r="U150" t="str">
        <f>IF(OR(O2C!K33="Q1 2023",O2C!K33="Q2 2023"),"Yes","No")</f>
        <v>No</v>
      </c>
      <c r="V150" s="178" t="str">
        <f t="shared" si="81"/>
        <v>No</v>
      </c>
      <c r="W150" t="str">
        <f>IF(OR(O2C!K33="Q3 2023",O2C!K33="Q4 2023"),"Yes","No")</f>
        <v>No</v>
      </c>
      <c r="X150" s="178" t="str">
        <f t="shared" si="82"/>
        <v>No</v>
      </c>
      <c r="Y150" t="str">
        <f>IF(OR(O2C!K33="Q1 2024",O2C!K33="Q2 2024"),"Yes","No")</f>
        <v>No</v>
      </c>
      <c r="Z150" s="178" t="str">
        <f t="shared" si="83"/>
        <v>No</v>
      </c>
      <c r="AA150" t="str">
        <f>IF(OR(O2C!K33="Q3 2024",O2C!K33="Q4 2024"),"Yes","No")</f>
        <v>No</v>
      </c>
      <c r="AB150" s="178" t="str">
        <f t="shared" si="84"/>
        <v>No</v>
      </c>
      <c r="AC150" t="str">
        <f>IF(OR(O2C!K33="Q1 2025",O2C!K33="Q2 2025"),"Yes","No")</f>
        <v>No</v>
      </c>
      <c r="AD150" s="178" t="str">
        <f t="shared" si="85"/>
        <v>No</v>
      </c>
      <c r="AE150" t="str">
        <f>IF(OR(O2C!K33="Q3 2025",O2C!K33="Q4 2025"),"Yes","No")</f>
        <v>No</v>
      </c>
      <c r="AF150" s="178" t="str">
        <f t="shared" si="86"/>
        <v>No</v>
      </c>
      <c r="AG150" t="str">
        <f>IF(OR(O2C!K33="Q1 2026",O2C!K33="Q2 2026"),"Yes","No")</f>
        <v>No</v>
      </c>
      <c r="AH150" s="178" t="str">
        <f t="shared" si="87"/>
        <v>No</v>
      </c>
      <c r="AI150" t="str">
        <f>IF(OR(O2C!K33="Q3 2026",O2C!K33="Q4 2026"),"Yes","No")</f>
        <v>No</v>
      </c>
      <c r="AJ150" s="178" t="str">
        <f t="shared" si="88"/>
        <v>No</v>
      </c>
      <c r="AK150" t="str">
        <f>IF(OR(O2C!K33="Q1 2027",O2C!K33="Q2 2027"),"Yes","No")</f>
        <v>No</v>
      </c>
      <c r="AL150" s="178" t="str">
        <f t="shared" si="89"/>
        <v>No</v>
      </c>
      <c r="AM150" t="str">
        <f>IF(OR(O2C!K33="Q3 2027",O2C!K33="Q4 2027"),"Yes","No")</f>
        <v>No</v>
      </c>
      <c r="AN150" s="178" t="str">
        <f t="shared" si="90"/>
        <v>No</v>
      </c>
      <c r="AO150" t="str">
        <f>IF(OR(O2C!K33="Q1 2028",O2C!K33="Q2 2028"),"Yes","No")</f>
        <v>No</v>
      </c>
      <c r="AP150" s="178" t="str">
        <f t="shared" si="91"/>
        <v>No</v>
      </c>
      <c r="AQ150" t="str">
        <f>IF(OR(O2C!K33="Q3 2028",O2C!K33="Q4 2028"),"Yes","No")</f>
        <v>No</v>
      </c>
      <c r="AR150" s="178" t="str">
        <f t="shared" si="92"/>
        <v>No</v>
      </c>
      <c r="AS150" t="str">
        <f>IF(OR(O2C!K33="Q1 2029",O2C!K33="Q2 2029"),"Yes","No")</f>
        <v>No</v>
      </c>
      <c r="AT150" s="178" t="str">
        <f t="shared" si="93"/>
        <v>No</v>
      </c>
      <c r="AU150" t="str">
        <f>IF(OR(O2C!K33="Q3 2029",O2C!K33="Q4 2029"),"Yes","No")</f>
        <v>No</v>
      </c>
      <c r="AV150" s="178" t="str">
        <f t="shared" si="94"/>
        <v>No</v>
      </c>
      <c r="AW150" t="str">
        <f>IF(OR(O2C!K33="Q1 2030",O2C!K33="Q2 2030"),"Yes","No")</f>
        <v>No</v>
      </c>
      <c r="AX150" s="178" t="str">
        <f t="shared" si="95"/>
        <v>No</v>
      </c>
      <c r="AY150" t="str">
        <f>IF(OR(O2C!K33="Q3 2030",O2C!K33="Q4 2030"),"Yes","No")</f>
        <v>No</v>
      </c>
      <c r="AZ150" s="178" t="str">
        <f t="shared" si="96"/>
        <v>No</v>
      </c>
      <c r="BA150" t="str">
        <f>IF(O2C!K33="","No","Yes")</f>
        <v>No</v>
      </c>
      <c r="BB150" s="178" t="str">
        <f t="shared" si="97"/>
        <v>No</v>
      </c>
      <c r="BC150" s="178" t="str">
        <f t="shared" si="98"/>
        <v>Yes</v>
      </c>
      <c r="BD150" s="174"/>
    </row>
    <row r="151" spans="1:56" s="175" customFormat="1" ht="23.65" thickBot="1" x14ac:dyDescent="0.5">
      <c r="A151" s="177">
        <v>30</v>
      </c>
      <c r="B151" s="59" t="s">
        <v>1101</v>
      </c>
      <c r="C151" t="str">
        <f>IF(O2C!E34="Yes","Yes","No")</f>
        <v>No</v>
      </c>
      <c r="D151" t="str">
        <f>IF(AND(C151="No",O2C!F34="Yes"),"Yes","No")</f>
        <v>No</v>
      </c>
      <c r="E151" t="str">
        <f>IF(AND(C151="No",O2C!F34="N/A"),"N/A","No")</f>
        <v>No</v>
      </c>
      <c r="F151">
        <f>IF(OR(O2C!F34="Yes",O2C!F34="N/A"),0,1)</f>
        <v>1</v>
      </c>
      <c r="G151" t="str">
        <f>IF(OR(O2C!K34="Q3 2019",O2C!K34="Q4 2019"),"Yes","No")</f>
        <v>No</v>
      </c>
      <c r="H151" s="178" t="str">
        <f t="shared" si="50"/>
        <v>No</v>
      </c>
      <c r="I151" t="str">
        <f>IF(OR(O2C!K34="Q1 2020",O2C!K34="Q2 2020"),"Yes","No")</f>
        <v>No</v>
      </c>
      <c r="J151" s="178" t="str">
        <f t="shared" si="75"/>
        <v>No</v>
      </c>
      <c r="K151" t="str">
        <f>IF(OR(O2C!K34="Q3 2020",O2C!K34="Q4 2020"),"Yes","No")</f>
        <v>No</v>
      </c>
      <c r="L151" s="178" t="str">
        <f t="shared" si="76"/>
        <v>No</v>
      </c>
      <c r="M151" t="str">
        <f>IF(OR(O2C!K34="Q1 2021",O2C!K34="Q2 2021"),"Yes","No")</f>
        <v>No</v>
      </c>
      <c r="N151" s="178" t="str">
        <f t="shared" si="77"/>
        <v>No</v>
      </c>
      <c r="O151" t="str">
        <f>IF(OR(O2C!K34="Q3 2021",O2C!K34="Q4 2021"),"Yes","No")</f>
        <v>No</v>
      </c>
      <c r="P151" s="178" t="str">
        <f t="shared" si="78"/>
        <v>No</v>
      </c>
      <c r="Q151" t="str">
        <f>IF(OR(O2C!K34="Q1 2022",O2C!K34="Q2 2022"),"Yes","No")</f>
        <v>No</v>
      </c>
      <c r="R151" s="178" t="str">
        <f t="shared" si="79"/>
        <v>No</v>
      </c>
      <c r="S151" t="str">
        <f>IF(OR(O2C!K34="Q3 2022",O2C!K34="Q4 2022"),"Yes","No")</f>
        <v>No</v>
      </c>
      <c r="T151" s="178" t="str">
        <f t="shared" si="80"/>
        <v>No</v>
      </c>
      <c r="U151" t="str">
        <f>IF(OR(O2C!K34="Q1 2023",O2C!K34="Q2 2023"),"Yes","No")</f>
        <v>No</v>
      </c>
      <c r="V151" s="178" t="str">
        <f t="shared" si="81"/>
        <v>No</v>
      </c>
      <c r="W151" t="str">
        <f>IF(OR(O2C!K34="Q3 2023",O2C!K34="Q4 2023"),"Yes","No")</f>
        <v>No</v>
      </c>
      <c r="X151" s="178" t="str">
        <f t="shared" si="82"/>
        <v>No</v>
      </c>
      <c r="Y151" t="str">
        <f>IF(OR(O2C!K34="Q1 2024",O2C!K34="Q2 2024"),"Yes","No")</f>
        <v>No</v>
      </c>
      <c r="Z151" s="178" t="str">
        <f t="shared" si="83"/>
        <v>No</v>
      </c>
      <c r="AA151" t="str">
        <f>IF(OR(O2C!K34="Q3 2024",O2C!K34="Q4 2024"),"Yes","No")</f>
        <v>No</v>
      </c>
      <c r="AB151" s="178" t="str">
        <f t="shared" si="84"/>
        <v>No</v>
      </c>
      <c r="AC151" t="str">
        <f>IF(OR(O2C!K34="Q1 2025",O2C!K34="Q2 2025"),"Yes","No")</f>
        <v>No</v>
      </c>
      <c r="AD151" s="178" t="str">
        <f t="shared" si="85"/>
        <v>No</v>
      </c>
      <c r="AE151" t="str">
        <f>IF(OR(O2C!K34="Q3 2025",O2C!K34="Q4 2025"),"Yes","No")</f>
        <v>No</v>
      </c>
      <c r="AF151" s="178" t="str">
        <f t="shared" si="86"/>
        <v>No</v>
      </c>
      <c r="AG151" t="str">
        <f>IF(OR(O2C!K34="Q1 2026",O2C!K34="Q2 2026"),"Yes","No")</f>
        <v>No</v>
      </c>
      <c r="AH151" s="178" t="str">
        <f t="shared" si="87"/>
        <v>No</v>
      </c>
      <c r="AI151" t="str">
        <f>IF(OR(O2C!K34="Q3 2026",O2C!K34="Q4 2026"),"Yes","No")</f>
        <v>No</v>
      </c>
      <c r="AJ151" s="178" t="str">
        <f t="shared" si="88"/>
        <v>No</v>
      </c>
      <c r="AK151" t="str">
        <f>IF(OR(O2C!K34="Q1 2027",O2C!K34="Q2 2027"),"Yes","No")</f>
        <v>No</v>
      </c>
      <c r="AL151" s="178" t="str">
        <f t="shared" si="89"/>
        <v>No</v>
      </c>
      <c r="AM151" t="str">
        <f>IF(OR(O2C!K34="Q3 2027",O2C!K34="Q4 2027"),"Yes","No")</f>
        <v>No</v>
      </c>
      <c r="AN151" s="178" t="str">
        <f t="shared" si="90"/>
        <v>No</v>
      </c>
      <c r="AO151" t="str">
        <f>IF(OR(O2C!K34="Q1 2028",O2C!K34="Q2 2028"),"Yes","No")</f>
        <v>No</v>
      </c>
      <c r="AP151" s="178" t="str">
        <f t="shared" si="91"/>
        <v>No</v>
      </c>
      <c r="AQ151" t="str">
        <f>IF(OR(O2C!K34="Q3 2028",O2C!K34="Q4 2028"),"Yes","No")</f>
        <v>No</v>
      </c>
      <c r="AR151" s="178" t="str">
        <f t="shared" si="92"/>
        <v>No</v>
      </c>
      <c r="AS151" t="str">
        <f>IF(OR(O2C!K34="Q1 2029",O2C!K34="Q2 2029"),"Yes","No")</f>
        <v>No</v>
      </c>
      <c r="AT151" s="178" t="str">
        <f t="shared" si="93"/>
        <v>No</v>
      </c>
      <c r="AU151" t="str">
        <f>IF(OR(O2C!K34="Q3 2029",O2C!K34="Q4 2029"),"Yes","No")</f>
        <v>No</v>
      </c>
      <c r="AV151" s="178" t="str">
        <f t="shared" si="94"/>
        <v>No</v>
      </c>
      <c r="AW151" t="str">
        <f>IF(OR(O2C!K34="Q1 2030",O2C!K34="Q2 2030"),"Yes","No")</f>
        <v>No</v>
      </c>
      <c r="AX151" s="178" t="str">
        <f t="shared" si="95"/>
        <v>No</v>
      </c>
      <c r="AY151" t="str">
        <f>IF(OR(O2C!K34="Q3 2030",O2C!K34="Q4 2030"),"Yes","No")</f>
        <v>No</v>
      </c>
      <c r="AZ151" s="178" t="str">
        <f t="shared" si="96"/>
        <v>No</v>
      </c>
      <c r="BA151" t="str">
        <f>IF(O2C!K34="","No","Yes")</f>
        <v>No</v>
      </c>
      <c r="BB151" s="178" t="str">
        <f t="shared" si="97"/>
        <v>No</v>
      </c>
      <c r="BC151" s="178" t="str">
        <f t="shared" si="98"/>
        <v>Yes</v>
      </c>
      <c r="BD151" s="174"/>
    </row>
    <row r="152" spans="1:56" s="175" customFormat="1" ht="23.65" thickBot="1" x14ac:dyDescent="0.5">
      <c r="A152" s="177">
        <v>31</v>
      </c>
      <c r="B152" s="43" t="s">
        <v>1102</v>
      </c>
      <c r="C152" t="str">
        <f>IF(O2C!E35="Yes","Yes","No")</f>
        <v>No</v>
      </c>
      <c r="D152" t="str">
        <f>IF(AND(C152="No",O2C!F35="Yes"),"Yes","No")</f>
        <v>No</v>
      </c>
      <c r="E152" t="str">
        <f>IF(AND(C152="No",O2C!F35="N/A"),"N/A","No")</f>
        <v>No</v>
      </c>
      <c r="F152">
        <f>IF(OR(O2C!F35="Yes",O2C!F35="N/A"),0,1)</f>
        <v>1</v>
      </c>
      <c r="G152" t="str">
        <f>IF(OR(O2C!K35="Q3 2019",O2C!K35="Q4 2019"),"Yes","No")</f>
        <v>No</v>
      </c>
      <c r="H152" s="178" t="str">
        <f t="shared" si="50"/>
        <v>No</v>
      </c>
      <c r="I152" t="str">
        <f>IF(OR(O2C!K35="Q1 2020",O2C!K35="Q2 2020"),"Yes","No")</f>
        <v>No</v>
      </c>
      <c r="J152" s="178" t="str">
        <f t="shared" si="75"/>
        <v>No</v>
      </c>
      <c r="K152" t="str">
        <f>IF(OR(O2C!K35="Q3 2020",O2C!K35="Q4 2020"),"Yes","No")</f>
        <v>No</v>
      </c>
      <c r="L152" s="178" t="str">
        <f t="shared" si="76"/>
        <v>No</v>
      </c>
      <c r="M152" t="str">
        <f>IF(OR(O2C!K35="Q1 2021",O2C!K35="Q2 2021"),"Yes","No")</f>
        <v>No</v>
      </c>
      <c r="N152" s="178" t="str">
        <f t="shared" si="77"/>
        <v>No</v>
      </c>
      <c r="O152" t="str">
        <f>IF(OR(O2C!K35="Q3 2021",O2C!K35="Q4 2021"),"Yes","No")</f>
        <v>No</v>
      </c>
      <c r="P152" s="178" t="str">
        <f t="shared" si="78"/>
        <v>No</v>
      </c>
      <c r="Q152" t="str">
        <f>IF(OR(O2C!K35="Q1 2022",O2C!K35="Q2 2022"),"Yes","No")</f>
        <v>No</v>
      </c>
      <c r="R152" s="178" t="str">
        <f t="shared" si="79"/>
        <v>No</v>
      </c>
      <c r="S152" t="str">
        <f>IF(OR(O2C!K35="Q3 2022",O2C!K35="Q4 2022"),"Yes","No")</f>
        <v>No</v>
      </c>
      <c r="T152" s="178" t="str">
        <f t="shared" si="80"/>
        <v>No</v>
      </c>
      <c r="U152" t="str">
        <f>IF(OR(O2C!K35="Q1 2023",O2C!K35="Q2 2023"),"Yes","No")</f>
        <v>No</v>
      </c>
      <c r="V152" s="178" t="str">
        <f t="shared" si="81"/>
        <v>No</v>
      </c>
      <c r="W152" t="str">
        <f>IF(OR(O2C!K35="Q3 2023",O2C!K35="Q4 2023"),"Yes","No")</f>
        <v>No</v>
      </c>
      <c r="X152" s="178" t="str">
        <f t="shared" si="82"/>
        <v>No</v>
      </c>
      <c r="Y152" t="str">
        <f>IF(OR(O2C!K35="Q1 2024",O2C!K35="Q2 2024"),"Yes","No")</f>
        <v>No</v>
      </c>
      <c r="Z152" s="178" t="str">
        <f t="shared" si="83"/>
        <v>No</v>
      </c>
      <c r="AA152" t="str">
        <f>IF(OR(O2C!K35="Q3 2024",O2C!K35="Q4 2024"),"Yes","No")</f>
        <v>No</v>
      </c>
      <c r="AB152" s="178" t="str">
        <f t="shared" si="84"/>
        <v>No</v>
      </c>
      <c r="AC152" t="str">
        <f>IF(OR(O2C!K35="Q1 2025",O2C!K35="Q2 2025"),"Yes","No")</f>
        <v>No</v>
      </c>
      <c r="AD152" s="178" t="str">
        <f t="shared" si="85"/>
        <v>No</v>
      </c>
      <c r="AE152" t="str">
        <f>IF(OR(O2C!K35="Q3 2025",O2C!K35="Q4 2025"),"Yes","No")</f>
        <v>No</v>
      </c>
      <c r="AF152" s="178" t="str">
        <f t="shared" si="86"/>
        <v>No</v>
      </c>
      <c r="AG152" t="str">
        <f>IF(OR(O2C!K35="Q1 2026",O2C!K35="Q2 2026"),"Yes","No")</f>
        <v>No</v>
      </c>
      <c r="AH152" s="178" t="str">
        <f t="shared" si="87"/>
        <v>No</v>
      </c>
      <c r="AI152" t="str">
        <f>IF(OR(O2C!K35="Q3 2026",O2C!K35="Q4 2026"),"Yes","No")</f>
        <v>No</v>
      </c>
      <c r="AJ152" s="178" t="str">
        <f t="shared" si="88"/>
        <v>No</v>
      </c>
      <c r="AK152" t="str">
        <f>IF(OR(O2C!K35="Q1 2027",O2C!K35="Q2 2027"),"Yes","No")</f>
        <v>No</v>
      </c>
      <c r="AL152" s="178" t="str">
        <f t="shared" si="89"/>
        <v>No</v>
      </c>
      <c r="AM152" t="str">
        <f>IF(OR(O2C!K35="Q3 2027",O2C!K35="Q4 2027"),"Yes","No")</f>
        <v>No</v>
      </c>
      <c r="AN152" s="178" t="str">
        <f t="shared" si="90"/>
        <v>No</v>
      </c>
      <c r="AO152" t="str">
        <f>IF(OR(O2C!K35="Q1 2028",O2C!K35="Q2 2028"),"Yes","No")</f>
        <v>No</v>
      </c>
      <c r="AP152" s="178" t="str">
        <f t="shared" si="91"/>
        <v>No</v>
      </c>
      <c r="AQ152" t="str">
        <f>IF(OR(O2C!K35="Q3 2028",O2C!K35="Q4 2028"),"Yes","No")</f>
        <v>No</v>
      </c>
      <c r="AR152" s="178" t="str">
        <f t="shared" si="92"/>
        <v>No</v>
      </c>
      <c r="AS152" t="str">
        <f>IF(OR(O2C!K35="Q1 2029",O2C!K35="Q2 2029"),"Yes","No")</f>
        <v>No</v>
      </c>
      <c r="AT152" s="178" t="str">
        <f t="shared" si="93"/>
        <v>No</v>
      </c>
      <c r="AU152" t="str">
        <f>IF(OR(O2C!K35="Q3 2029",O2C!K35="Q4 2029"),"Yes","No")</f>
        <v>No</v>
      </c>
      <c r="AV152" s="178" t="str">
        <f t="shared" si="94"/>
        <v>No</v>
      </c>
      <c r="AW152" t="str">
        <f>IF(OR(O2C!K35="Q1 2030",O2C!K35="Q2 2030"),"Yes","No")</f>
        <v>No</v>
      </c>
      <c r="AX152" s="178" t="str">
        <f t="shared" si="95"/>
        <v>No</v>
      </c>
      <c r="AY152" t="str">
        <f>IF(OR(O2C!K35="Q3 2030",O2C!K35="Q4 2030"),"Yes","No")</f>
        <v>No</v>
      </c>
      <c r="AZ152" s="178" t="str">
        <f t="shared" si="96"/>
        <v>No</v>
      </c>
      <c r="BA152" t="str">
        <f>IF(O2C!K35="","No","Yes")</f>
        <v>No</v>
      </c>
      <c r="BB152" s="178" t="str">
        <f t="shared" si="97"/>
        <v>No</v>
      </c>
      <c r="BC152" s="178" t="str">
        <f t="shared" si="98"/>
        <v>Yes</v>
      </c>
      <c r="BD152" s="174"/>
    </row>
    <row r="153" spans="1:56" s="175" customFormat="1" ht="23.65" thickBot="1" x14ac:dyDescent="0.5">
      <c r="A153" s="177">
        <v>32</v>
      </c>
      <c r="B153" s="43" t="s">
        <v>1103</v>
      </c>
      <c r="C153" t="str">
        <f>IF(O2C!E36="Yes","Yes","No")</f>
        <v>No</v>
      </c>
      <c r="D153" t="str">
        <f>IF(AND(C153="No",O2C!F36="Yes"),"Yes","No")</f>
        <v>No</v>
      </c>
      <c r="E153" t="str">
        <f>IF(AND(C153="No",O2C!F36="N/A"),"N/A","No")</f>
        <v>No</v>
      </c>
      <c r="F153">
        <f>IF(OR(O2C!F36="Yes",O2C!F36="N/A"),0,1)</f>
        <v>1</v>
      </c>
      <c r="G153" t="str">
        <f>IF(OR(O2C!K36="Q3 2019",O2C!K36="Q4 2019"),"Yes","No")</f>
        <v>No</v>
      </c>
      <c r="H153" s="178" t="str">
        <f t="shared" si="50"/>
        <v>No</v>
      </c>
      <c r="I153" t="str">
        <f>IF(OR(O2C!K36="Q1 2020",O2C!K36="Q2 2020"),"Yes","No")</f>
        <v>No</v>
      </c>
      <c r="J153" s="178" t="str">
        <f t="shared" si="75"/>
        <v>No</v>
      </c>
      <c r="K153" t="str">
        <f>IF(OR(O2C!K36="Q3 2020",O2C!K36="Q4 2020"),"Yes","No")</f>
        <v>No</v>
      </c>
      <c r="L153" s="178" t="str">
        <f t="shared" si="76"/>
        <v>No</v>
      </c>
      <c r="M153" t="str">
        <f>IF(OR(O2C!K36="Q1 2021",O2C!K36="Q2 2021"),"Yes","No")</f>
        <v>No</v>
      </c>
      <c r="N153" s="178" t="str">
        <f t="shared" si="77"/>
        <v>No</v>
      </c>
      <c r="O153" t="str">
        <f>IF(OR(O2C!K36="Q3 2021",O2C!K36="Q4 2021"),"Yes","No")</f>
        <v>No</v>
      </c>
      <c r="P153" s="178" t="str">
        <f t="shared" si="78"/>
        <v>No</v>
      </c>
      <c r="Q153" t="str">
        <f>IF(OR(O2C!K36="Q1 2022",O2C!K36="Q2 2022"),"Yes","No")</f>
        <v>No</v>
      </c>
      <c r="R153" s="178" t="str">
        <f t="shared" si="79"/>
        <v>No</v>
      </c>
      <c r="S153" t="str">
        <f>IF(OR(O2C!K36="Q3 2022",O2C!K36="Q4 2022"),"Yes","No")</f>
        <v>No</v>
      </c>
      <c r="T153" s="178" t="str">
        <f t="shared" si="80"/>
        <v>No</v>
      </c>
      <c r="U153" t="str">
        <f>IF(OR(O2C!K36="Q1 2023",O2C!K36="Q2 2023"),"Yes","No")</f>
        <v>No</v>
      </c>
      <c r="V153" s="178" t="str">
        <f t="shared" si="81"/>
        <v>No</v>
      </c>
      <c r="W153" t="str">
        <f>IF(OR(O2C!K36="Q3 2023",O2C!K36="Q4 2023"),"Yes","No")</f>
        <v>No</v>
      </c>
      <c r="X153" s="178" t="str">
        <f t="shared" si="82"/>
        <v>No</v>
      </c>
      <c r="Y153" t="str">
        <f>IF(OR(O2C!K36="Q1 2024",O2C!K36="Q2 2024"),"Yes","No")</f>
        <v>No</v>
      </c>
      <c r="Z153" s="178" t="str">
        <f t="shared" si="83"/>
        <v>No</v>
      </c>
      <c r="AA153" t="str">
        <f>IF(OR(O2C!K36="Q3 2024",O2C!K36="Q4 2024"),"Yes","No")</f>
        <v>No</v>
      </c>
      <c r="AB153" s="178" t="str">
        <f t="shared" si="84"/>
        <v>No</v>
      </c>
      <c r="AC153" t="str">
        <f>IF(OR(O2C!K36="Q1 2025",O2C!K36="Q2 2025"),"Yes","No")</f>
        <v>No</v>
      </c>
      <c r="AD153" s="178" t="str">
        <f t="shared" si="85"/>
        <v>No</v>
      </c>
      <c r="AE153" t="str">
        <f>IF(OR(O2C!K36="Q3 2025",O2C!K36="Q4 2025"),"Yes","No")</f>
        <v>No</v>
      </c>
      <c r="AF153" s="178" t="str">
        <f t="shared" si="86"/>
        <v>No</v>
      </c>
      <c r="AG153" t="str">
        <f>IF(OR(O2C!K36="Q1 2026",O2C!K36="Q2 2026"),"Yes","No")</f>
        <v>No</v>
      </c>
      <c r="AH153" s="178" t="str">
        <f t="shared" si="87"/>
        <v>No</v>
      </c>
      <c r="AI153" t="str">
        <f>IF(OR(O2C!K36="Q3 2026",O2C!K36="Q4 2026"),"Yes","No")</f>
        <v>No</v>
      </c>
      <c r="AJ153" s="178" t="str">
        <f t="shared" si="88"/>
        <v>No</v>
      </c>
      <c r="AK153" t="str">
        <f>IF(OR(O2C!K36="Q1 2027",O2C!K36="Q2 2027"),"Yes","No")</f>
        <v>No</v>
      </c>
      <c r="AL153" s="178" t="str">
        <f t="shared" si="89"/>
        <v>No</v>
      </c>
      <c r="AM153" t="str">
        <f>IF(OR(O2C!K36="Q3 2027",O2C!K36="Q4 2027"),"Yes","No")</f>
        <v>No</v>
      </c>
      <c r="AN153" s="178" t="str">
        <f t="shared" si="90"/>
        <v>No</v>
      </c>
      <c r="AO153" t="str">
        <f>IF(OR(O2C!K36="Q1 2028",O2C!K36="Q2 2028"),"Yes","No")</f>
        <v>No</v>
      </c>
      <c r="AP153" s="178" t="str">
        <f t="shared" si="91"/>
        <v>No</v>
      </c>
      <c r="AQ153" t="str">
        <f>IF(OR(O2C!K36="Q3 2028",O2C!K36="Q4 2028"),"Yes","No")</f>
        <v>No</v>
      </c>
      <c r="AR153" s="178" t="str">
        <f t="shared" si="92"/>
        <v>No</v>
      </c>
      <c r="AS153" t="str">
        <f>IF(OR(O2C!K36="Q1 2029",O2C!K36="Q2 2029"),"Yes","No")</f>
        <v>No</v>
      </c>
      <c r="AT153" s="178" t="str">
        <f t="shared" si="93"/>
        <v>No</v>
      </c>
      <c r="AU153" t="str">
        <f>IF(OR(O2C!K36="Q3 2029",O2C!K36="Q4 2029"),"Yes","No")</f>
        <v>No</v>
      </c>
      <c r="AV153" s="178" t="str">
        <f t="shared" si="94"/>
        <v>No</v>
      </c>
      <c r="AW153" t="str">
        <f>IF(OR(O2C!K36="Q1 2030",O2C!K36="Q2 2030"),"Yes","No")</f>
        <v>No</v>
      </c>
      <c r="AX153" s="178" t="str">
        <f t="shared" si="95"/>
        <v>No</v>
      </c>
      <c r="AY153" t="str">
        <f>IF(OR(O2C!K36="Q3 2030",O2C!K36="Q4 2030"),"Yes","No")</f>
        <v>No</v>
      </c>
      <c r="AZ153" s="178" t="str">
        <f t="shared" si="96"/>
        <v>No</v>
      </c>
      <c r="BA153" t="str">
        <f>IF(O2C!K36="","No","Yes")</f>
        <v>No</v>
      </c>
      <c r="BB153" s="178" t="str">
        <f t="shared" si="97"/>
        <v>No</v>
      </c>
      <c r="BC153" s="178" t="str">
        <f t="shared" si="98"/>
        <v>Yes</v>
      </c>
      <c r="BD153" s="174"/>
    </row>
    <row r="154" spans="1:56" s="175" customFormat="1" ht="23.65" thickBot="1" x14ac:dyDescent="0.5">
      <c r="A154" s="177">
        <v>33</v>
      </c>
      <c r="B154" s="43" t="s">
        <v>1104</v>
      </c>
      <c r="C154" t="str">
        <f>IF(O2C!E37="Yes","Yes","No")</f>
        <v>No</v>
      </c>
      <c r="D154" t="str">
        <f>IF(AND(C154="No",O2C!F37="Yes"),"Yes","No")</f>
        <v>No</v>
      </c>
      <c r="E154" t="str">
        <f>IF(AND(C154="No",O2C!F37="N/A"),"N/A","No")</f>
        <v>No</v>
      </c>
      <c r="F154">
        <f>IF(OR(O2C!F37="Yes",O2C!F37="N/A"),0,1)</f>
        <v>1</v>
      </c>
      <c r="G154" t="str">
        <f>IF(OR(O2C!K37="Q3 2019",O2C!K37="Q4 2019"),"Yes","No")</f>
        <v>No</v>
      </c>
      <c r="H154" s="178" t="str">
        <f t="shared" si="50"/>
        <v>No</v>
      </c>
      <c r="I154" t="str">
        <f>IF(OR(O2C!K37="Q1 2020",O2C!K37="Q2 2020"),"Yes","No")</f>
        <v>No</v>
      </c>
      <c r="J154" s="178" t="str">
        <f t="shared" si="75"/>
        <v>No</v>
      </c>
      <c r="K154" t="str">
        <f>IF(OR(O2C!K37="Q3 2020",O2C!K37="Q4 2020"),"Yes","No")</f>
        <v>No</v>
      </c>
      <c r="L154" s="178" t="str">
        <f t="shared" si="76"/>
        <v>No</v>
      </c>
      <c r="M154" t="str">
        <f>IF(OR(O2C!K37="Q1 2021",O2C!K37="Q2 2021"),"Yes","No")</f>
        <v>No</v>
      </c>
      <c r="N154" s="178" t="str">
        <f t="shared" si="77"/>
        <v>No</v>
      </c>
      <c r="O154" t="str">
        <f>IF(OR(O2C!K37="Q3 2021",O2C!K37="Q4 2021"),"Yes","No")</f>
        <v>No</v>
      </c>
      <c r="P154" s="178" t="str">
        <f t="shared" si="78"/>
        <v>No</v>
      </c>
      <c r="Q154" t="str">
        <f>IF(OR(O2C!K37="Q1 2022",O2C!K37="Q2 2022"),"Yes","No")</f>
        <v>No</v>
      </c>
      <c r="R154" s="178" t="str">
        <f t="shared" si="79"/>
        <v>No</v>
      </c>
      <c r="S154" t="str">
        <f>IF(OR(O2C!K37="Q3 2022",O2C!K37="Q4 2022"),"Yes","No")</f>
        <v>No</v>
      </c>
      <c r="T154" s="178" t="str">
        <f t="shared" si="80"/>
        <v>No</v>
      </c>
      <c r="U154" t="str">
        <f>IF(OR(O2C!K37="Q1 2023",O2C!K37="Q2 2023"),"Yes","No")</f>
        <v>No</v>
      </c>
      <c r="V154" s="178" t="str">
        <f t="shared" si="81"/>
        <v>No</v>
      </c>
      <c r="W154" t="str">
        <f>IF(OR(O2C!K37="Q3 2023",O2C!K37="Q4 2023"),"Yes","No")</f>
        <v>No</v>
      </c>
      <c r="X154" s="178" t="str">
        <f t="shared" si="82"/>
        <v>No</v>
      </c>
      <c r="Y154" t="str">
        <f>IF(OR(O2C!K37="Q1 2024",O2C!K37="Q2 2024"),"Yes","No")</f>
        <v>No</v>
      </c>
      <c r="Z154" s="178" t="str">
        <f t="shared" si="83"/>
        <v>No</v>
      </c>
      <c r="AA154" t="str">
        <f>IF(OR(O2C!K37="Q3 2024",O2C!K37="Q4 2024"),"Yes","No")</f>
        <v>No</v>
      </c>
      <c r="AB154" s="178" t="str">
        <f t="shared" si="84"/>
        <v>No</v>
      </c>
      <c r="AC154" t="str">
        <f>IF(OR(O2C!K37="Q1 2025",O2C!K37="Q2 2025"),"Yes","No")</f>
        <v>No</v>
      </c>
      <c r="AD154" s="178" t="str">
        <f t="shared" si="85"/>
        <v>No</v>
      </c>
      <c r="AE154" t="str">
        <f>IF(OR(O2C!K37="Q3 2025",O2C!K37="Q4 2025"),"Yes","No")</f>
        <v>No</v>
      </c>
      <c r="AF154" s="178" t="str">
        <f t="shared" si="86"/>
        <v>No</v>
      </c>
      <c r="AG154" t="str">
        <f>IF(OR(O2C!K37="Q1 2026",O2C!K37="Q2 2026"),"Yes","No")</f>
        <v>No</v>
      </c>
      <c r="AH154" s="178" t="str">
        <f t="shared" si="87"/>
        <v>No</v>
      </c>
      <c r="AI154" t="str">
        <f>IF(OR(O2C!K37="Q3 2026",O2C!K37="Q4 2026"),"Yes","No")</f>
        <v>No</v>
      </c>
      <c r="AJ154" s="178" t="str">
        <f t="shared" si="88"/>
        <v>No</v>
      </c>
      <c r="AK154" t="str">
        <f>IF(OR(O2C!K37="Q1 2027",O2C!K37="Q2 2027"),"Yes","No")</f>
        <v>No</v>
      </c>
      <c r="AL154" s="178" t="str">
        <f t="shared" si="89"/>
        <v>No</v>
      </c>
      <c r="AM154" t="str">
        <f>IF(OR(O2C!K37="Q3 2027",O2C!K37="Q4 2027"),"Yes","No")</f>
        <v>No</v>
      </c>
      <c r="AN154" s="178" t="str">
        <f t="shared" si="90"/>
        <v>No</v>
      </c>
      <c r="AO154" t="str">
        <f>IF(OR(O2C!K37="Q1 2028",O2C!K37="Q2 2028"),"Yes","No")</f>
        <v>No</v>
      </c>
      <c r="AP154" s="178" t="str">
        <f t="shared" si="91"/>
        <v>No</v>
      </c>
      <c r="AQ154" t="str">
        <f>IF(OR(O2C!K37="Q3 2028",O2C!K37="Q4 2028"),"Yes","No")</f>
        <v>No</v>
      </c>
      <c r="AR154" s="178" t="str">
        <f t="shared" si="92"/>
        <v>No</v>
      </c>
      <c r="AS154" t="str">
        <f>IF(OR(O2C!K37="Q1 2029",O2C!K37="Q2 2029"),"Yes","No")</f>
        <v>No</v>
      </c>
      <c r="AT154" s="178" t="str">
        <f t="shared" si="93"/>
        <v>No</v>
      </c>
      <c r="AU154" t="str">
        <f>IF(OR(O2C!K37="Q3 2029",O2C!K37="Q4 2029"),"Yes","No")</f>
        <v>No</v>
      </c>
      <c r="AV154" s="178" t="str">
        <f t="shared" si="94"/>
        <v>No</v>
      </c>
      <c r="AW154" t="str">
        <f>IF(OR(O2C!K37="Q1 2030",O2C!K37="Q2 2030"),"Yes","No")</f>
        <v>No</v>
      </c>
      <c r="AX154" s="178" t="str">
        <f t="shared" si="95"/>
        <v>No</v>
      </c>
      <c r="AY154" t="str">
        <f>IF(OR(O2C!K37="Q3 2030",O2C!K37="Q4 2030"),"Yes","No")</f>
        <v>No</v>
      </c>
      <c r="AZ154" s="178" t="str">
        <f t="shared" si="96"/>
        <v>No</v>
      </c>
      <c r="BA154" t="str">
        <f>IF(O2C!K37="","No","Yes")</f>
        <v>No</v>
      </c>
      <c r="BB154" s="178" t="str">
        <f t="shared" si="97"/>
        <v>No</v>
      </c>
      <c r="BC154" s="178" t="str">
        <f t="shared" si="98"/>
        <v>Yes</v>
      </c>
      <c r="BD154" s="174"/>
    </row>
    <row r="155" spans="1:56" s="175" customFormat="1" ht="23.65" thickBot="1" x14ac:dyDescent="0.5">
      <c r="A155" s="177">
        <v>34</v>
      </c>
      <c r="B155" s="43" t="s">
        <v>1105</v>
      </c>
      <c r="C155" t="str">
        <f>IF(O2C!E38="Yes","Yes","No")</f>
        <v>No</v>
      </c>
      <c r="D155" t="str">
        <f>IF(AND(C155="No",O2C!F38="Yes"),"Yes","No")</f>
        <v>No</v>
      </c>
      <c r="E155" t="str">
        <f>IF(AND(C155="No",O2C!F38="N/A"),"N/A","No")</f>
        <v>No</v>
      </c>
      <c r="F155">
        <f>IF(OR(O2C!F38="Yes",O2C!F38="N/A"),0,1)</f>
        <v>1</v>
      </c>
      <c r="G155" t="str">
        <f>IF(OR(O2C!K38="Q3 2019",O2C!K38="Q4 2019"),"Yes","No")</f>
        <v>No</v>
      </c>
      <c r="H155" s="178" t="str">
        <f t="shared" si="50"/>
        <v>No</v>
      </c>
      <c r="I155" t="str">
        <f>IF(OR(O2C!K38="Q1 2020",O2C!K38="Q2 2020"),"Yes","No")</f>
        <v>No</v>
      </c>
      <c r="J155" s="178" t="str">
        <f t="shared" si="75"/>
        <v>No</v>
      </c>
      <c r="K155" t="str">
        <f>IF(OR(O2C!K38="Q3 2020",O2C!K38="Q4 2020"),"Yes","No")</f>
        <v>No</v>
      </c>
      <c r="L155" s="178" t="str">
        <f t="shared" si="76"/>
        <v>No</v>
      </c>
      <c r="M155" t="str">
        <f>IF(OR(O2C!K38="Q1 2021",O2C!K38="Q2 2021"),"Yes","No")</f>
        <v>No</v>
      </c>
      <c r="N155" s="178" t="str">
        <f t="shared" si="77"/>
        <v>No</v>
      </c>
      <c r="O155" t="str">
        <f>IF(OR(O2C!K38="Q3 2021",O2C!K38="Q4 2021"),"Yes","No")</f>
        <v>No</v>
      </c>
      <c r="P155" s="178" t="str">
        <f t="shared" si="78"/>
        <v>No</v>
      </c>
      <c r="Q155" t="str">
        <f>IF(OR(O2C!K38="Q1 2022",O2C!K38="Q2 2022"),"Yes","No")</f>
        <v>No</v>
      </c>
      <c r="R155" s="178" t="str">
        <f t="shared" si="79"/>
        <v>No</v>
      </c>
      <c r="S155" t="str">
        <f>IF(OR(O2C!K38="Q3 2022",O2C!K38="Q4 2022"),"Yes","No")</f>
        <v>No</v>
      </c>
      <c r="T155" s="178" t="str">
        <f t="shared" si="80"/>
        <v>No</v>
      </c>
      <c r="U155" t="str">
        <f>IF(OR(O2C!K38="Q1 2023",O2C!K38="Q2 2023"),"Yes","No")</f>
        <v>No</v>
      </c>
      <c r="V155" s="178" t="str">
        <f t="shared" si="81"/>
        <v>No</v>
      </c>
      <c r="W155" t="str">
        <f>IF(OR(O2C!K38="Q3 2023",O2C!K38="Q4 2023"),"Yes","No")</f>
        <v>No</v>
      </c>
      <c r="X155" s="178" t="str">
        <f t="shared" si="82"/>
        <v>No</v>
      </c>
      <c r="Y155" t="str">
        <f>IF(OR(O2C!K38="Q1 2024",O2C!K38="Q2 2024"),"Yes","No")</f>
        <v>No</v>
      </c>
      <c r="Z155" s="178" t="str">
        <f t="shared" si="83"/>
        <v>No</v>
      </c>
      <c r="AA155" t="str">
        <f>IF(OR(O2C!K38="Q3 2024",O2C!K38="Q4 2024"),"Yes","No")</f>
        <v>No</v>
      </c>
      <c r="AB155" s="178" t="str">
        <f t="shared" si="84"/>
        <v>No</v>
      </c>
      <c r="AC155" t="str">
        <f>IF(OR(O2C!K38="Q1 2025",O2C!K38="Q2 2025"),"Yes","No")</f>
        <v>No</v>
      </c>
      <c r="AD155" s="178" t="str">
        <f t="shared" si="85"/>
        <v>No</v>
      </c>
      <c r="AE155" t="str">
        <f>IF(OR(O2C!K38="Q3 2025",O2C!K38="Q4 2025"),"Yes","No")</f>
        <v>No</v>
      </c>
      <c r="AF155" s="178" t="str">
        <f t="shared" si="86"/>
        <v>No</v>
      </c>
      <c r="AG155" t="str">
        <f>IF(OR(O2C!K38="Q1 2026",O2C!K38="Q2 2026"),"Yes","No")</f>
        <v>No</v>
      </c>
      <c r="AH155" s="178" t="str">
        <f t="shared" si="87"/>
        <v>No</v>
      </c>
      <c r="AI155" t="str">
        <f>IF(OR(O2C!K38="Q3 2026",O2C!K38="Q4 2026"),"Yes","No")</f>
        <v>No</v>
      </c>
      <c r="AJ155" s="178" t="str">
        <f t="shared" si="88"/>
        <v>No</v>
      </c>
      <c r="AK155" t="str">
        <f>IF(OR(O2C!K38="Q1 2027",O2C!K38="Q2 2027"),"Yes","No")</f>
        <v>No</v>
      </c>
      <c r="AL155" s="178" t="str">
        <f t="shared" si="89"/>
        <v>No</v>
      </c>
      <c r="AM155" t="str">
        <f>IF(OR(O2C!K38="Q3 2027",O2C!K38="Q4 2027"),"Yes","No")</f>
        <v>No</v>
      </c>
      <c r="AN155" s="178" t="str">
        <f t="shared" si="90"/>
        <v>No</v>
      </c>
      <c r="AO155" t="str">
        <f>IF(OR(O2C!K38="Q1 2028",O2C!K38="Q2 2028"),"Yes","No")</f>
        <v>No</v>
      </c>
      <c r="AP155" s="178" t="str">
        <f t="shared" si="91"/>
        <v>No</v>
      </c>
      <c r="AQ155" t="str">
        <f>IF(OR(O2C!K38="Q3 2028",O2C!K38="Q4 2028"),"Yes","No")</f>
        <v>No</v>
      </c>
      <c r="AR155" s="178" t="str">
        <f t="shared" si="92"/>
        <v>No</v>
      </c>
      <c r="AS155" t="str">
        <f>IF(OR(O2C!K38="Q1 2029",O2C!K38="Q2 2029"),"Yes","No")</f>
        <v>No</v>
      </c>
      <c r="AT155" s="178" t="str">
        <f t="shared" si="93"/>
        <v>No</v>
      </c>
      <c r="AU155" t="str">
        <f>IF(OR(O2C!K38="Q3 2029",O2C!K38="Q4 2029"),"Yes","No")</f>
        <v>No</v>
      </c>
      <c r="AV155" s="178" t="str">
        <f t="shared" si="94"/>
        <v>No</v>
      </c>
      <c r="AW155" t="str">
        <f>IF(OR(O2C!K38="Q1 2030",O2C!K38="Q2 2030"),"Yes","No")</f>
        <v>No</v>
      </c>
      <c r="AX155" s="178" t="str">
        <f t="shared" si="95"/>
        <v>No</v>
      </c>
      <c r="AY155" t="str">
        <f>IF(OR(O2C!K38="Q3 2030",O2C!K38="Q4 2030"),"Yes","No")</f>
        <v>No</v>
      </c>
      <c r="AZ155" s="178" t="str">
        <f t="shared" si="96"/>
        <v>No</v>
      </c>
      <c r="BA155" t="str">
        <f>IF(O2C!K38="","No","Yes")</f>
        <v>No</v>
      </c>
      <c r="BB155" s="178" t="str">
        <f t="shared" si="97"/>
        <v>No</v>
      </c>
      <c r="BC155" s="178" t="str">
        <f t="shared" si="98"/>
        <v>Yes</v>
      </c>
      <c r="BD155" s="174"/>
    </row>
    <row r="156" spans="1:56" s="175" customFormat="1" ht="23.65" thickBot="1" x14ac:dyDescent="0.5">
      <c r="A156" s="177">
        <v>35</v>
      </c>
      <c r="B156" s="43" t="s">
        <v>1106</v>
      </c>
      <c r="C156" t="str">
        <f>IF(O2C!E39="Yes","Yes","No")</f>
        <v>No</v>
      </c>
      <c r="D156" t="str">
        <f>IF(AND(C156="No",O2C!F39="Yes"),"Yes","No")</f>
        <v>No</v>
      </c>
      <c r="E156" t="str">
        <f>IF(AND(C156="No",O2C!F39="N/A"),"N/A","No")</f>
        <v>No</v>
      </c>
      <c r="F156">
        <f>IF(OR(O2C!F39="Yes",O2C!F39="N/A"),0,1)</f>
        <v>1</v>
      </c>
      <c r="G156" t="str">
        <f>IF(OR(O2C!K39="Q3 2019",O2C!K39="Q4 2019"),"Yes","No")</f>
        <v>No</v>
      </c>
      <c r="H156" s="178" t="str">
        <f t="shared" si="50"/>
        <v>No</v>
      </c>
      <c r="I156" t="str">
        <f>IF(OR(O2C!K39="Q1 2020",O2C!K39="Q2 2020"),"Yes","No")</f>
        <v>No</v>
      </c>
      <c r="J156" s="178" t="str">
        <f t="shared" si="75"/>
        <v>No</v>
      </c>
      <c r="K156" t="str">
        <f>IF(OR(O2C!K39="Q3 2020",O2C!K39="Q4 2020"),"Yes","No")</f>
        <v>No</v>
      </c>
      <c r="L156" s="178" t="str">
        <f t="shared" si="76"/>
        <v>No</v>
      </c>
      <c r="M156" t="str">
        <f>IF(OR(O2C!K39="Q1 2021",O2C!K39="Q2 2021"),"Yes","No")</f>
        <v>No</v>
      </c>
      <c r="N156" s="178" t="str">
        <f t="shared" si="77"/>
        <v>No</v>
      </c>
      <c r="O156" t="str">
        <f>IF(OR(O2C!K39="Q3 2021",O2C!K39="Q4 2021"),"Yes","No")</f>
        <v>No</v>
      </c>
      <c r="P156" s="178" t="str">
        <f t="shared" si="78"/>
        <v>No</v>
      </c>
      <c r="Q156" t="str">
        <f>IF(OR(O2C!K39="Q1 2022",O2C!K39="Q2 2022"),"Yes","No")</f>
        <v>No</v>
      </c>
      <c r="R156" s="178" t="str">
        <f t="shared" si="79"/>
        <v>No</v>
      </c>
      <c r="S156" t="str">
        <f>IF(OR(O2C!K39="Q3 2022",O2C!K39="Q4 2022"),"Yes","No")</f>
        <v>No</v>
      </c>
      <c r="T156" s="178" t="str">
        <f t="shared" si="80"/>
        <v>No</v>
      </c>
      <c r="U156" t="str">
        <f>IF(OR(O2C!K39="Q1 2023",O2C!K39="Q2 2023"),"Yes","No")</f>
        <v>No</v>
      </c>
      <c r="V156" s="178" t="str">
        <f t="shared" si="81"/>
        <v>No</v>
      </c>
      <c r="W156" t="str">
        <f>IF(OR(O2C!K39="Q3 2023",O2C!K39="Q4 2023"),"Yes","No")</f>
        <v>No</v>
      </c>
      <c r="X156" s="178" t="str">
        <f t="shared" si="82"/>
        <v>No</v>
      </c>
      <c r="Y156" t="str">
        <f>IF(OR(O2C!K39="Q1 2024",O2C!K39="Q2 2024"),"Yes","No")</f>
        <v>No</v>
      </c>
      <c r="Z156" s="178" t="str">
        <f t="shared" si="83"/>
        <v>No</v>
      </c>
      <c r="AA156" t="str">
        <f>IF(OR(O2C!K39="Q3 2024",O2C!K39="Q4 2024"),"Yes","No")</f>
        <v>No</v>
      </c>
      <c r="AB156" s="178" t="str">
        <f t="shared" si="84"/>
        <v>No</v>
      </c>
      <c r="AC156" t="str">
        <f>IF(OR(O2C!K39="Q1 2025",O2C!K39="Q2 2025"),"Yes","No")</f>
        <v>No</v>
      </c>
      <c r="AD156" s="178" t="str">
        <f t="shared" si="85"/>
        <v>No</v>
      </c>
      <c r="AE156" t="str">
        <f>IF(OR(O2C!K39="Q3 2025",O2C!K39="Q4 2025"),"Yes","No")</f>
        <v>No</v>
      </c>
      <c r="AF156" s="178" t="str">
        <f t="shared" si="86"/>
        <v>No</v>
      </c>
      <c r="AG156" t="str">
        <f>IF(OR(O2C!K39="Q1 2026",O2C!K39="Q2 2026"),"Yes","No")</f>
        <v>No</v>
      </c>
      <c r="AH156" s="178" t="str">
        <f t="shared" si="87"/>
        <v>No</v>
      </c>
      <c r="AI156" t="str">
        <f>IF(OR(O2C!K39="Q3 2026",O2C!K39="Q4 2026"),"Yes","No")</f>
        <v>No</v>
      </c>
      <c r="AJ156" s="178" t="str">
        <f t="shared" si="88"/>
        <v>No</v>
      </c>
      <c r="AK156" t="str">
        <f>IF(OR(O2C!K39="Q1 2027",O2C!K39="Q2 2027"),"Yes","No")</f>
        <v>No</v>
      </c>
      <c r="AL156" s="178" t="str">
        <f t="shared" si="89"/>
        <v>No</v>
      </c>
      <c r="AM156" t="str">
        <f>IF(OR(O2C!K39="Q3 2027",O2C!K39="Q4 2027"),"Yes","No")</f>
        <v>No</v>
      </c>
      <c r="AN156" s="178" t="str">
        <f t="shared" si="90"/>
        <v>No</v>
      </c>
      <c r="AO156" t="str">
        <f>IF(OR(O2C!K39="Q1 2028",O2C!K39="Q2 2028"),"Yes","No")</f>
        <v>No</v>
      </c>
      <c r="AP156" s="178" t="str">
        <f t="shared" si="91"/>
        <v>No</v>
      </c>
      <c r="AQ156" t="str">
        <f>IF(OR(O2C!K39="Q3 2028",O2C!K39="Q4 2028"),"Yes","No")</f>
        <v>No</v>
      </c>
      <c r="AR156" s="178" t="str">
        <f t="shared" si="92"/>
        <v>No</v>
      </c>
      <c r="AS156" t="str">
        <f>IF(OR(O2C!K39="Q1 2029",O2C!K39="Q2 2029"),"Yes","No")</f>
        <v>No</v>
      </c>
      <c r="AT156" s="178" t="str">
        <f t="shared" si="93"/>
        <v>No</v>
      </c>
      <c r="AU156" t="str">
        <f>IF(OR(O2C!K39="Q3 2029",O2C!K39="Q4 2029"),"Yes","No")</f>
        <v>No</v>
      </c>
      <c r="AV156" s="178" t="str">
        <f t="shared" si="94"/>
        <v>No</v>
      </c>
      <c r="AW156" t="str">
        <f>IF(OR(O2C!K39="Q1 2030",O2C!K39="Q2 2030"),"Yes","No")</f>
        <v>No</v>
      </c>
      <c r="AX156" s="178" t="str">
        <f t="shared" si="95"/>
        <v>No</v>
      </c>
      <c r="AY156" t="str">
        <f>IF(OR(O2C!K39="Q3 2030",O2C!K39="Q4 2030"),"Yes","No")</f>
        <v>No</v>
      </c>
      <c r="AZ156" s="178" t="str">
        <f t="shared" si="96"/>
        <v>No</v>
      </c>
      <c r="BA156" t="str">
        <f>IF(O2C!K39="","No","Yes")</f>
        <v>No</v>
      </c>
      <c r="BB156" s="178" t="str">
        <f t="shared" si="97"/>
        <v>No</v>
      </c>
      <c r="BC156" s="178" t="str">
        <f t="shared" si="98"/>
        <v>Yes</v>
      </c>
      <c r="BD156" s="174"/>
    </row>
    <row r="157" spans="1:56" s="175" customFormat="1" ht="23.65" thickBot="1" x14ac:dyDescent="0.5">
      <c r="A157" s="177">
        <v>36</v>
      </c>
      <c r="B157" s="43" t="s">
        <v>1107</v>
      </c>
      <c r="C157" t="str">
        <f>IF(O2C!E40="Yes","Yes","No")</f>
        <v>No</v>
      </c>
      <c r="D157" t="str">
        <f>IF(AND(C157="No",O2C!F40="Yes"),"Yes","No")</f>
        <v>No</v>
      </c>
      <c r="E157" t="str">
        <f>IF(AND(C157="No",O2C!F40="N/A"),"N/A","No")</f>
        <v>No</v>
      </c>
      <c r="F157">
        <f>IF(OR(O2C!F40="Yes",O2C!F40="N/A"),0,1)</f>
        <v>1</v>
      </c>
      <c r="G157" t="str">
        <f>IF(OR(O2C!K40="Q3 2019",O2C!K40="Q4 2019"),"Yes","No")</f>
        <v>No</v>
      </c>
      <c r="H157" s="178" t="str">
        <f t="shared" si="50"/>
        <v>No</v>
      </c>
      <c r="I157" t="str">
        <f>IF(OR(O2C!K40="Q1 2020",O2C!K40="Q2 2020"),"Yes","No")</f>
        <v>No</v>
      </c>
      <c r="J157" s="178" t="str">
        <f t="shared" si="75"/>
        <v>No</v>
      </c>
      <c r="K157" t="str">
        <f>IF(OR(O2C!K40="Q3 2020",O2C!K40="Q4 2020"),"Yes","No")</f>
        <v>No</v>
      </c>
      <c r="L157" s="178" t="str">
        <f t="shared" si="76"/>
        <v>No</v>
      </c>
      <c r="M157" t="str">
        <f>IF(OR(O2C!K40="Q1 2021",O2C!K40="Q2 2021"),"Yes","No")</f>
        <v>No</v>
      </c>
      <c r="N157" s="178" t="str">
        <f t="shared" si="77"/>
        <v>No</v>
      </c>
      <c r="O157" t="str">
        <f>IF(OR(O2C!K40="Q3 2021",O2C!K40="Q4 2021"),"Yes","No")</f>
        <v>No</v>
      </c>
      <c r="P157" s="178" t="str">
        <f t="shared" si="78"/>
        <v>No</v>
      </c>
      <c r="Q157" t="str">
        <f>IF(OR(O2C!K40="Q1 2022",O2C!K40="Q2 2022"),"Yes","No")</f>
        <v>No</v>
      </c>
      <c r="R157" s="178" t="str">
        <f t="shared" si="79"/>
        <v>No</v>
      </c>
      <c r="S157" t="str">
        <f>IF(OR(O2C!K40="Q3 2022",O2C!K40="Q4 2022"),"Yes","No")</f>
        <v>No</v>
      </c>
      <c r="T157" s="178" t="str">
        <f t="shared" si="80"/>
        <v>No</v>
      </c>
      <c r="U157" t="str">
        <f>IF(OR(O2C!K40="Q1 2023",O2C!K40="Q2 2023"),"Yes","No")</f>
        <v>No</v>
      </c>
      <c r="V157" s="178" t="str">
        <f t="shared" si="81"/>
        <v>No</v>
      </c>
      <c r="W157" t="str">
        <f>IF(OR(O2C!K40="Q3 2023",O2C!K40="Q4 2023"),"Yes","No")</f>
        <v>No</v>
      </c>
      <c r="X157" s="178" t="str">
        <f t="shared" si="82"/>
        <v>No</v>
      </c>
      <c r="Y157" t="str">
        <f>IF(OR(O2C!K40="Q1 2024",O2C!K40="Q2 2024"),"Yes","No")</f>
        <v>No</v>
      </c>
      <c r="Z157" s="178" t="str">
        <f t="shared" si="83"/>
        <v>No</v>
      </c>
      <c r="AA157" t="str">
        <f>IF(OR(O2C!K40="Q3 2024",O2C!K40="Q4 2024"),"Yes","No")</f>
        <v>No</v>
      </c>
      <c r="AB157" s="178" t="str">
        <f t="shared" si="84"/>
        <v>No</v>
      </c>
      <c r="AC157" t="str">
        <f>IF(OR(O2C!K40="Q1 2025",O2C!K40="Q2 2025"),"Yes","No")</f>
        <v>No</v>
      </c>
      <c r="AD157" s="178" t="str">
        <f t="shared" si="85"/>
        <v>No</v>
      </c>
      <c r="AE157" t="str">
        <f>IF(OR(O2C!K40="Q3 2025",O2C!K40="Q4 2025"),"Yes","No")</f>
        <v>No</v>
      </c>
      <c r="AF157" s="178" t="str">
        <f t="shared" si="86"/>
        <v>No</v>
      </c>
      <c r="AG157" t="str">
        <f>IF(OR(O2C!K40="Q1 2026",O2C!K40="Q2 2026"),"Yes","No")</f>
        <v>No</v>
      </c>
      <c r="AH157" s="178" t="str">
        <f t="shared" si="87"/>
        <v>No</v>
      </c>
      <c r="AI157" t="str">
        <f>IF(OR(O2C!K40="Q3 2026",O2C!K40="Q4 2026"),"Yes","No")</f>
        <v>No</v>
      </c>
      <c r="AJ157" s="178" t="str">
        <f t="shared" si="88"/>
        <v>No</v>
      </c>
      <c r="AK157" t="str">
        <f>IF(OR(O2C!K40="Q1 2027",O2C!K40="Q2 2027"),"Yes","No")</f>
        <v>No</v>
      </c>
      <c r="AL157" s="178" t="str">
        <f t="shared" si="89"/>
        <v>No</v>
      </c>
      <c r="AM157" t="str">
        <f>IF(OR(O2C!K40="Q3 2027",O2C!K40="Q4 2027"),"Yes","No")</f>
        <v>No</v>
      </c>
      <c r="AN157" s="178" t="str">
        <f t="shared" si="90"/>
        <v>No</v>
      </c>
      <c r="AO157" t="str">
        <f>IF(OR(O2C!K40="Q1 2028",O2C!K40="Q2 2028"),"Yes","No")</f>
        <v>No</v>
      </c>
      <c r="AP157" s="178" t="str">
        <f t="shared" si="91"/>
        <v>No</v>
      </c>
      <c r="AQ157" t="str">
        <f>IF(OR(O2C!K40="Q3 2028",O2C!K40="Q4 2028"),"Yes","No")</f>
        <v>No</v>
      </c>
      <c r="AR157" s="178" t="str">
        <f t="shared" si="92"/>
        <v>No</v>
      </c>
      <c r="AS157" t="str">
        <f>IF(OR(O2C!K40="Q1 2029",O2C!K40="Q2 2029"),"Yes","No")</f>
        <v>No</v>
      </c>
      <c r="AT157" s="178" t="str">
        <f t="shared" si="93"/>
        <v>No</v>
      </c>
      <c r="AU157" t="str">
        <f>IF(OR(O2C!K40="Q3 2029",O2C!K40="Q4 2029"),"Yes","No")</f>
        <v>No</v>
      </c>
      <c r="AV157" s="178" t="str">
        <f t="shared" si="94"/>
        <v>No</v>
      </c>
      <c r="AW157" t="str">
        <f>IF(OR(O2C!K40="Q1 2030",O2C!K40="Q2 2030"),"Yes","No")</f>
        <v>No</v>
      </c>
      <c r="AX157" s="178" t="str">
        <f t="shared" si="95"/>
        <v>No</v>
      </c>
      <c r="AY157" t="str">
        <f>IF(OR(O2C!K40="Q3 2030",O2C!K40="Q4 2030"),"Yes","No")</f>
        <v>No</v>
      </c>
      <c r="AZ157" s="178" t="str">
        <f t="shared" si="96"/>
        <v>No</v>
      </c>
      <c r="BA157" t="str">
        <f>IF(O2C!K40="","No","Yes")</f>
        <v>No</v>
      </c>
      <c r="BB157" s="178" t="str">
        <f t="shared" si="97"/>
        <v>No</v>
      </c>
      <c r="BC157" s="178" t="str">
        <f t="shared" si="98"/>
        <v>Yes</v>
      </c>
      <c r="BD157" s="174"/>
    </row>
    <row r="158" spans="1:56" s="175" customFormat="1" ht="23.65" thickBot="1" x14ac:dyDescent="0.5">
      <c r="A158" s="177">
        <v>37</v>
      </c>
      <c r="B158" s="43" t="s">
        <v>1108</v>
      </c>
      <c r="C158" t="str">
        <f>IF(O2C!E41="Yes","Yes","No")</f>
        <v>No</v>
      </c>
      <c r="D158" t="str">
        <f>IF(AND(C158="No",O2C!F41="Yes"),"Yes","No")</f>
        <v>No</v>
      </c>
      <c r="E158" t="str">
        <f>IF(AND(C158="No",O2C!F41="N/A"),"N/A","No")</f>
        <v>No</v>
      </c>
      <c r="F158">
        <f>IF(OR(O2C!F41="Yes",O2C!F41="N/A"),0,1)</f>
        <v>1</v>
      </c>
      <c r="G158" t="str">
        <f>IF(OR(O2C!K41="Q3 2019",O2C!K41="Q4 2019"),"Yes","No")</f>
        <v>No</v>
      </c>
      <c r="H158" s="178" t="str">
        <f t="shared" si="50"/>
        <v>No</v>
      </c>
      <c r="I158" t="str">
        <f>IF(OR(O2C!K41="Q1 2020",O2C!K41="Q2 2020"),"Yes","No")</f>
        <v>No</v>
      </c>
      <c r="J158" s="178" t="str">
        <f t="shared" si="75"/>
        <v>No</v>
      </c>
      <c r="K158" t="str">
        <f>IF(OR(O2C!K41="Q3 2020",O2C!K41="Q4 2020"),"Yes","No")</f>
        <v>No</v>
      </c>
      <c r="L158" s="178" t="str">
        <f t="shared" si="76"/>
        <v>No</v>
      </c>
      <c r="M158" t="str">
        <f>IF(OR(O2C!K41="Q1 2021",O2C!K41="Q2 2021"),"Yes","No")</f>
        <v>No</v>
      </c>
      <c r="N158" s="178" t="str">
        <f t="shared" si="77"/>
        <v>No</v>
      </c>
      <c r="O158" t="str">
        <f>IF(OR(O2C!K41="Q3 2021",O2C!K41="Q4 2021"),"Yes","No")</f>
        <v>No</v>
      </c>
      <c r="P158" s="178" t="str">
        <f t="shared" si="78"/>
        <v>No</v>
      </c>
      <c r="Q158" t="str">
        <f>IF(OR(O2C!K41="Q1 2022",O2C!K41="Q2 2022"),"Yes","No")</f>
        <v>No</v>
      </c>
      <c r="R158" s="178" t="str">
        <f t="shared" si="79"/>
        <v>No</v>
      </c>
      <c r="S158" t="str">
        <f>IF(OR(O2C!K41="Q3 2022",O2C!K41="Q4 2022"),"Yes","No")</f>
        <v>No</v>
      </c>
      <c r="T158" s="178" t="str">
        <f t="shared" si="80"/>
        <v>No</v>
      </c>
      <c r="U158" t="str">
        <f>IF(OR(O2C!K41="Q1 2023",O2C!K41="Q2 2023"),"Yes","No")</f>
        <v>No</v>
      </c>
      <c r="V158" s="178" t="str">
        <f t="shared" si="81"/>
        <v>No</v>
      </c>
      <c r="W158" t="str">
        <f>IF(OR(O2C!K41="Q3 2023",O2C!K41="Q4 2023"),"Yes","No")</f>
        <v>No</v>
      </c>
      <c r="X158" s="178" t="str">
        <f t="shared" si="82"/>
        <v>No</v>
      </c>
      <c r="Y158" t="str">
        <f>IF(OR(O2C!K41="Q1 2024",O2C!K41="Q2 2024"),"Yes","No")</f>
        <v>No</v>
      </c>
      <c r="Z158" s="178" t="str">
        <f t="shared" si="83"/>
        <v>No</v>
      </c>
      <c r="AA158" t="str">
        <f>IF(OR(O2C!K41="Q3 2024",O2C!K41="Q4 2024"),"Yes","No")</f>
        <v>No</v>
      </c>
      <c r="AB158" s="178" t="str">
        <f t="shared" si="84"/>
        <v>No</v>
      </c>
      <c r="AC158" t="str">
        <f>IF(OR(O2C!K41="Q1 2025",O2C!K41="Q2 2025"),"Yes","No")</f>
        <v>No</v>
      </c>
      <c r="AD158" s="178" t="str">
        <f t="shared" si="85"/>
        <v>No</v>
      </c>
      <c r="AE158" t="str">
        <f>IF(OR(O2C!K41="Q3 2025",O2C!K41="Q4 2025"),"Yes","No")</f>
        <v>No</v>
      </c>
      <c r="AF158" s="178" t="str">
        <f t="shared" si="86"/>
        <v>No</v>
      </c>
      <c r="AG158" t="str">
        <f>IF(OR(O2C!K41="Q1 2026",O2C!K41="Q2 2026"),"Yes","No")</f>
        <v>No</v>
      </c>
      <c r="AH158" s="178" t="str">
        <f t="shared" si="87"/>
        <v>No</v>
      </c>
      <c r="AI158" t="str">
        <f>IF(OR(O2C!K41="Q3 2026",O2C!K41="Q4 2026"),"Yes","No")</f>
        <v>No</v>
      </c>
      <c r="AJ158" s="178" t="str">
        <f t="shared" si="88"/>
        <v>No</v>
      </c>
      <c r="AK158" t="str">
        <f>IF(OR(O2C!K41="Q1 2027",O2C!K41="Q2 2027"),"Yes","No")</f>
        <v>No</v>
      </c>
      <c r="AL158" s="178" t="str">
        <f t="shared" si="89"/>
        <v>No</v>
      </c>
      <c r="AM158" t="str">
        <f>IF(OR(O2C!K41="Q3 2027",O2C!K41="Q4 2027"),"Yes","No")</f>
        <v>No</v>
      </c>
      <c r="AN158" s="178" t="str">
        <f t="shared" si="90"/>
        <v>No</v>
      </c>
      <c r="AO158" t="str">
        <f>IF(OR(O2C!K41="Q1 2028",O2C!K41="Q2 2028"),"Yes","No")</f>
        <v>No</v>
      </c>
      <c r="AP158" s="178" t="str">
        <f t="shared" si="91"/>
        <v>No</v>
      </c>
      <c r="AQ158" t="str">
        <f>IF(OR(O2C!K41="Q3 2028",O2C!K41="Q4 2028"),"Yes","No")</f>
        <v>No</v>
      </c>
      <c r="AR158" s="178" t="str">
        <f t="shared" si="92"/>
        <v>No</v>
      </c>
      <c r="AS158" t="str">
        <f>IF(OR(O2C!K41="Q1 2029",O2C!K41="Q2 2029"),"Yes","No")</f>
        <v>No</v>
      </c>
      <c r="AT158" s="178" t="str">
        <f t="shared" si="93"/>
        <v>No</v>
      </c>
      <c r="AU158" t="str">
        <f>IF(OR(O2C!K41="Q3 2029",O2C!K41="Q4 2029"),"Yes","No")</f>
        <v>No</v>
      </c>
      <c r="AV158" s="178" t="str">
        <f t="shared" si="94"/>
        <v>No</v>
      </c>
      <c r="AW158" t="str">
        <f>IF(OR(O2C!K41="Q1 2030",O2C!K41="Q2 2030"),"Yes","No")</f>
        <v>No</v>
      </c>
      <c r="AX158" s="178" t="str">
        <f t="shared" si="95"/>
        <v>No</v>
      </c>
      <c r="AY158" t="str">
        <f>IF(OR(O2C!K41="Q3 2030",O2C!K41="Q4 2030"),"Yes","No")</f>
        <v>No</v>
      </c>
      <c r="AZ158" s="178" t="str">
        <f t="shared" si="96"/>
        <v>No</v>
      </c>
      <c r="BA158" t="str">
        <f>IF(O2C!K41="","No","Yes")</f>
        <v>No</v>
      </c>
      <c r="BB158" s="178" t="str">
        <f t="shared" si="97"/>
        <v>No</v>
      </c>
      <c r="BC158" s="178" t="str">
        <f t="shared" si="98"/>
        <v>Yes</v>
      </c>
      <c r="BD158" s="174"/>
    </row>
    <row r="159" spans="1:56" s="175" customFormat="1" ht="35.25" thickBot="1" x14ac:dyDescent="0.5">
      <c r="A159" s="177">
        <v>38</v>
      </c>
      <c r="B159" s="43" t="s">
        <v>1110</v>
      </c>
      <c r="C159" t="str">
        <f>IF(O2C!E42="Yes","Yes","No")</f>
        <v>No</v>
      </c>
      <c r="D159" t="str">
        <f>IF(AND(C159="No",O2C!F42="Yes"),"Yes","No")</f>
        <v>No</v>
      </c>
      <c r="E159" t="str">
        <f>IF(AND(C159="No",O2C!F42="N/A"),"N/A","No")</f>
        <v>No</v>
      </c>
      <c r="F159">
        <f>IF(OR(O2C!F42="Yes",O2C!F42="N/A"),0,1)</f>
        <v>1</v>
      </c>
      <c r="G159" t="str">
        <f>IF(OR(O2C!K42="Q3 2019",O2C!K42="Q4 2019"),"Yes","No")</f>
        <v>No</v>
      </c>
      <c r="H159" s="178" t="str">
        <f t="shared" si="50"/>
        <v>No</v>
      </c>
      <c r="I159" t="str">
        <f>IF(OR(O2C!K42="Q1 2020",O2C!K42="Q2 2020"),"Yes","No")</f>
        <v>No</v>
      </c>
      <c r="J159" s="178" t="str">
        <f t="shared" si="75"/>
        <v>No</v>
      </c>
      <c r="K159" t="str">
        <f>IF(OR(O2C!K42="Q3 2020",O2C!K42="Q4 2020"),"Yes","No")</f>
        <v>No</v>
      </c>
      <c r="L159" s="178" t="str">
        <f t="shared" si="76"/>
        <v>No</v>
      </c>
      <c r="M159" t="str">
        <f>IF(OR(O2C!K42="Q1 2021",O2C!K42="Q2 2021"),"Yes","No")</f>
        <v>No</v>
      </c>
      <c r="N159" s="178" t="str">
        <f t="shared" si="77"/>
        <v>No</v>
      </c>
      <c r="O159" t="str">
        <f>IF(OR(O2C!K42="Q3 2021",O2C!K42="Q4 2021"),"Yes","No")</f>
        <v>No</v>
      </c>
      <c r="P159" s="178" t="str">
        <f t="shared" si="78"/>
        <v>No</v>
      </c>
      <c r="Q159" t="str">
        <f>IF(OR(O2C!K42="Q1 2022",O2C!K42="Q2 2022"),"Yes","No")</f>
        <v>No</v>
      </c>
      <c r="R159" s="178" t="str">
        <f t="shared" si="79"/>
        <v>No</v>
      </c>
      <c r="S159" t="str">
        <f>IF(OR(O2C!K42="Q3 2022",O2C!K42="Q4 2022"),"Yes","No")</f>
        <v>No</v>
      </c>
      <c r="T159" s="178" t="str">
        <f t="shared" si="80"/>
        <v>No</v>
      </c>
      <c r="U159" t="str">
        <f>IF(OR(O2C!K42="Q1 2023",O2C!K42="Q2 2023"),"Yes","No")</f>
        <v>No</v>
      </c>
      <c r="V159" s="178" t="str">
        <f t="shared" si="81"/>
        <v>No</v>
      </c>
      <c r="W159" t="str">
        <f>IF(OR(O2C!K42="Q3 2023",O2C!K42="Q4 2023"),"Yes","No")</f>
        <v>No</v>
      </c>
      <c r="X159" s="178" t="str">
        <f t="shared" si="82"/>
        <v>No</v>
      </c>
      <c r="Y159" t="str">
        <f>IF(OR(O2C!K42="Q1 2024",O2C!K42="Q2 2024"),"Yes","No")</f>
        <v>No</v>
      </c>
      <c r="Z159" s="178" t="str">
        <f t="shared" si="83"/>
        <v>No</v>
      </c>
      <c r="AA159" t="str">
        <f>IF(OR(O2C!K42="Q3 2024",O2C!K42="Q4 2024"),"Yes","No")</f>
        <v>No</v>
      </c>
      <c r="AB159" s="178" t="str">
        <f t="shared" si="84"/>
        <v>No</v>
      </c>
      <c r="AC159" t="str">
        <f>IF(OR(O2C!K42="Q1 2025",O2C!K42="Q2 2025"),"Yes","No")</f>
        <v>No</v>
      </c>
      <c r="AD159" s="178" t="str">
        <f t="shared" si="85"/>
        <v>No</v>
      </c>
      <c r="AE159" t="str">
        <f>IF(OR(O2C!K42="Q3 2025",O2C!K42="Q4 2025"),"Yes","No")</f>
        <v>No</v>
      </c>
      <c r="AF159" s="178" t="str">
        <f t="shared" si="86"/>
        <v>No</v>
      </c>
      <c r="AG159" t="str">
        <f>IF(OR(O2C!K42="Q1 2026",O2C!K42="Q2 2026"),"Yes","No")</f>
        <v>No</v>
      </c>
      <c r="AH159" s="178" t="str">
        <f t="shared" si="87"/>
        <v>No</v>
      </c>
      <c r="AI159" t="str">
        <f>IF(OR(O2C!K42="Q3 2026",O2C!K42="Q4 2026"),"Yes","No")</f>
        <v>No</v>
      </c>
      <c r="AJ159" s="178" t="str">
        <f t="shared" si="88"/>
        <v>No</v>
      </c>
      <c r="AK159" t="str">
        <f>IF(OR(O2C!K42="Q1 2027",O2C!K42="Q2 2027"),"Yes","No")</f>
        <v>No</v>
      </c>
      <c r="AL159" s="178" t="str">
        <f t="shared" si="89"/>
        <v>No</v>
      </c>
      <c r="AM159" t="str">
        <f>IF(OR(O2C!K42="Q3 2027",O2C!K42="Q4 2027"),"Yes","No")</f>
        <v>No</v>
      </c>
      <c r="AN159" s="178" t="str">
        <f t="shared" si="90"/>
        <v>No</v>
      </c>
      <c r="AO159" t="str">
        <f>IF(OR(O2C!K42="Q1 2028",O2C!K42="Q2 2028"),"Yes","No")</f>
        <v>No</v>
      </c>
      <c r="AP159" s="178" t="str">
        <f t="shared" si="91"/>
        <v>No</v>
      </c>
      <c r="AQ159" t="str">
        <f>IF(OR(O2C!K42="Q3 2028",O2C!K42="Q4 2028"),"Yes","No")</f>
        <v>No</v>
      </c>
      <c r="AR159" s="178" t="str">
        <f t="shared" si="92"/>
        <v>No</v>
      </c>
      <c r="AS159" t="str">
        <f>IF(OR(O2C!K42="Q1 2029",O2C!K42="Q2 2029"),"Yes","No")</f>
        <v>No</v>
      </c>
      <c r="AT159" s="178" t="str">
        <f t="shared" si="93"/>
        <v>No</v>
      </c>
      <c r="AU159" t="str">
        <f>IF(OR(O2C!K42="Q3 2029",O2C!K42="Q4 2029"),"Yes","No")</f>
        <v>No</v>
      </c>
      <c r="AV159" s="178" t="str">
        <f t="shared" si="94"/>
        <v>No</v>
      </c>
      <c r="AW159" t="str">
        <f>IF(OR(O2C!K42="Q1 2030",O2C!K42="Q2 2030"),"Yes","No")</f>
        <v>No</v>
      </c>
      <c r="AX159" s="178" t="str">
        <f t="shared" si="95"/>
        <v>No</v>
      </c>
      <c r="AY159" t="str">
        <f>IF(OR(O2C!K42="Q3 2030",O2C!K42="Q4 2030"),"Yes","No")</f>
        <v>No</v>
      </c>
      <c r="AZ159" s="178" t="str">
        <f t="shared" si="96"/>
        <v>No</v>
      </c>
      <c r="BA159" t="str">
        <f>IF(O2C!K42="","No","Yes")</f>
        <v>No</v>
      </c>
      <c r="BB159" s="178" t="str">
        <f t="shared" si="97"/>
        <v>No</v>
      </c>
      <c r="BC159" s="178" t="str">
        <f t="shared" si="98"/>
        <v>Yes</v>
      </c>
      <c r="BD159" s="174"/>
    </row>
    <row r="160" spans="1:56" s="175" customFormat="1" ht="23.65" thickBot="1" x14ac:dyDescent="0.5">
      <c r="A160" s="177">
        <v>39</v>
      </c>
      <c r="B160" s="43" t="s">
        <v>1111</v>
      </c>
      <c r="C160" t="str">
        <f>IF(O2C!E43="Yes","Yes","No")</f>
        <v>No</v>
      </c>
      <c r="D160" t="str">
        <f>IF(AND(C160="No",O2C!F43="Yes"),"Yes","No")</f>
        <v>No</v>
      </c>
      <c r="E160" t="str">
        <f>IF(AND(C160="No",O2C!F43="N/A"),"N/A","No")</f>
        <v>No</v>
      </c>
      <c r="F160">
        <f>IF(OR(O2C!F43="Yes",O2C!F43="N/A"),0,1)</f>
        <v>1</v>
      </c>
      <c r="G160" t="str">
        <f>IF(OR(O2C!K43="Q3 2019",O2C!K43="Q4 2019"),"Yes","No")</f>
        <v>No</v>
      </c>
      <c r="H160" s="178" t="str">
        <f t="shared" si="50"/>
        <v>No</v>
      </c>
      <c r="I160" t="str">
        <f>IF(OR(O2C!K43="Q1 2020",O2C!K43="Q2 2020"),"Yes","No")</f>
        <v>No</v>
      </c>
      <c r="J160" s="178" t="str">
        <f t="shared" si="75"/>
        <v>No</v>
      </c>
      <c r="K160" t="str">
        <f>IF(OR(O2C!K43="Q3 2020",O2C!K43="Q4 2020"),"Yes","No")</f>
        <v>No</v>
      </c>
      <c r="L160" s="178" t="str">
        <f t="shared" si="76"/>
        <v>No</v>
      </c>
      <c r="M160" t="str">
        <f>IF(OR(O2C!K43="Q1 2021",O2C!K43="Q2 2021"),"Yes","No")</f>
        <v>No</v>
      </c>
      <c r="N160" s="178" t="str">
        <f t="shared" si="77"/>
        <v>No</v>
      </c>
      <c r="O160" t="str">
        <f>IF(OR(O2C!K43="Q3 2021",O2C!K43="Q4 2021"),"Yes","No")</f>
        <v>No</v>
      </c>
      <c r="P160" s="178" t="str">
        <f t="shared" si="78"/>
        <v>No</v>
      </c>
      <c r="Q160" t="str">
        <f>IF(OR(O2C!K43="Q1 2022",O2C!K43="Q2 2022"),"Yes","No")</f>
        <v>No</v>
      </c>
      <c r="R160" s="178" t="str">
        <f t="shared" si="79"/>
        <v>No</v>
      </c>
      <c r="S160" t="str">
        <f>IF(OR(O2C!K43="Q3 2022",O2C!K43="Q4 2022"),"Yes","No")</f>
        <v>No</v>
      </c>
      <c r="T160" s="178" t="str">
        <f t="shared" si="80"/>
        <v>No</v>
      </c>
      <c r="U160" t="str">
        <f>IF(OR(O2C!K43="Q1 2023",O2C!K43="Q2 2023"),"Yes","No")</f>
        <v>No</v>
      </c>
      <c r="V160" s="178" t="str">
        <f t="shared" si="81"/>
        <v>No</v>
      </c>
      <c r="W160" t="str">
        <f>IF(OR(O2C!K43="Q3 2023",O2C!K43="Q4 2023"),"Yes","No")</f>
        <v>No</v>
      </c>
      <c r="X160" s="178" t="str">
        <f t="shared" si="82"/>
        <v>No</v>
      </c>
      <c r="Y160" t="str">
        <f>IF(OR(O2C!K43="Q1 2024",O2C!K43="Q2 2024"),"Yes","No")</f>
        <v>No</v>
      </c>
      <c r="Z160" s="178" t="str">
        <f t="shared" si="83"/>
        <v>No</v>
      </c>
      <c r="AA160" t="str">
        <f>IF(OR(O2C!K43="Q3 2024",O2C!K43="Q4 2024"),"Yes","No")</f>
        <v>No</v>
      </c>
      <c r="AB160" s="178" t="str">
        <f t="shared" si="84"/>
        <v>No</v>
      </c>
      <c r="AC160" t="str">
        <f>IF(OR(O2C!K43="Q1 2025",O2C!K43="Q2 2025"),"Yes","No")</f>
        <v>No</v>
      </c>
      <c r="AD160" s="178" t="str">
        <f t="shared" si="85"/>
        <v>No</v>
      </c>
      <c r="AE160" t="str">
        <f>IF(OR(O2C!K43="Q3 2025",O2C!K43="Q4 2025"),"Yes","No")</f>
        <v>No</v>
      </c>
      <c r="AF160" s="178" t="str">
        <f t="shared" si="86"/>
        <v>No</v>
      </c>
      <c r="AG160" t="str">
        <f>IF(OR(O2C!K43="Q1 2026",O2C!K43="Q2 2026"),"Yes","No")</f>
        <v>No</v>
      </c>
      <c r="AH160" s="178" t="str">
        <f t="shared" si="87"/>
        <v>No</v>
      </c>
      <c r="AI160" t="str">
        <f>IF(OR(O2C!K43="Q3 2026",O2C!K43="Q4 2026"),"Yes","No")</f>
        <v>No</v>
      </c>
      <c r="AJ160" s="178" t="str">
        <f t="shared" si="88"/>
        <v>No</v>
      </c>
      <c r="AK160" t="str">
        <f>IF(OR(O2C!K43="Q1 2027",O2C!K43="Q2 2027"),"Yes","No")</f>
        <v>No</v>
      </c>
      <c r="AL160" s="178" t="str">
        <f t="shared" si="89"/>
        <v>No</v>
      </c>
      <c r="AM160" t="str">
        <f>IF(OR(O2C!K43="Q3 2027",O2C!K43="Q4 2027"),"Yes","No")</f>
        <v>No</v>
      </c>
      <c r="AN160" s="178" t="str">
        <f t="shared" si="90"/>
        <v>No</v>
      </c>
      <c r="AO160" t="str">
        <f>IF(OR(O2C!K43="Q1 2028",O2C!K43="Q2 2028"),"Yes","No")</f>
        <v>No</v>
      </c>
      <c r="AP160" s="178" t="str">
        <f t="shared" si="91"/>
        <v>No</v>
      </c>
      <c r="AQ160" t="str">
        <f>IF(OR(O2C!K43="Q3 2028",O2C!K43="Q4 2028"),"Yes","No")</f>
        <v>No</v>
      </c>
      <c r="AR160" s="178" t="str">
        <f t="shared" si="92"/>
        <v>No</v>
      </c>
      <c r="AS160" t="str">
        <f>IF(OR(O2C!K43="Q1 2029",O2C!K43="Q2 2029"),"Yes","No")</f>
        <v>No</v>
      </c>
      <c r="AT160" s="178" t="str">
        <f t="shared" si="93"/>
        <v>No</v>
      </c>
      <c r="AU160" t="str">
        <f>IF(OR(O2C!K43="Q3 2029",O2C!K43="Q4 2029"),"Yes","No")</f>
        <v>No</v>
      </c>
      <c r="AV160" s="178" t="str">
        <f t="shared" si="94"/>
        <v>No</v>
      </c>
      <c r="AW160" t="str">
        <f>IF(OR(O2C!K43="Q1 2030",O2C!K43="Q2 2030"),"Yes","No")</f>
        <v>No</v>
      </c>
      <c r="AX160" s="178" t="str">
        <f t="shared" si="95"/>
        <v>No</v>
      </c>
      <c r="AY160" t="str">
        <f>IF(OR(O2C!K43="Q3 2030",O2C!K43="Q4 2030"),"Yes","No")</f>
        <v>No</v>
      </c>
      <c r="AZ160" s="178" t="str">
        <f t="shared" si="96"/>
        <v>No</v>
      </c>
      <c r="BA160" t="str">
        <f>IF(O2C!K43="","No","Yes")</f>
        <v>No</v>
      </c>
      <c r="BB160" s="178" t="str">
        <f t="shared" si="97"/>
        <v>No</v>
      </c>
      <c r="BC160" s="178" t="str">
        <f t="shared" si="98"/>
        <v>Yes</v>
      </c>
      <c r="BD160" s="174"/>
    </row>
    <row r="161" spans="1:56" s="175" customFormat="1" ht="14.65" thickBot="1" x14ac:dyDescent="0.5">
      <c r="A161" s="177">
        <v>40</v>
      </c>
      <c r="B161" s="59" t="s">
        <v>1114</v>
      </c>
      <c r="C161" t="str">
        <f>IF(O2C!E44="Yes","Yes","No")</f>
        <v>No</v>
      </c>
      <c r="D161" t="str">
        <f>IF(AND(C161="No",O2C!F44="Yes"),"Yes","No")</f>
        <v>No</v>
      </c>
      <c r="E161" t="str">
        <f>IF(AND(C161="No",O2C!F44="N/A"),"N/A","No")</f>
        <v>No</v>
      </c>
      <c r="F161">
        <f>IF(OR(O2C!F44="Yes",O2C!F44="N/A"),0,1)</f>
        <v>1</v>
      </c>
      <c r="G161" t="str">
        <f>IF(OR(O2C!K44="Q3 2019",O2C!K44="Q4 2019"),"Yes","No")</f>
        <v>No</v>
      </c>
      <c r="H161" s="178" t="str">
        <f t="shared" si="50"/>
        <v>No</v>
      </c>
      <c r="I161" t="str">
        <f>IF(OR(O2C!K44="Q1 2020",O2C!K44="Q2 2020"),"Yes","No")</f>
        <v>No</v>
      </c>
      <c r="J161" s="178" t="str">
        <f t="shared" si="75"/>
        <v>No</v>
      </c>
      <c r="K161" t="str">
        <f>IF(OR(O2C!K44="Q3 2020",O2C!K44="Q4 2020"),"Yes","No")</f>
        <v>No</v>
      </c>
      <c r="L161" s="178" t="str">
        <f t="shared" si="76"/>
        <v>No</v>
      </c>
      <c r="M161" t="str">
        <f>IF(OR(O2C!K44="Q1 2021",O2C!K44="Q2 2021"),"Yes","No")</f>
        <v>No</v>
      </c>
      <c r="N161" s="178" t="str">
        <f t="shared" si="77"/>
        <v>No</v>
      </c>
      <c r="O161" t="str">
        <f>IF(OR(O2C!K44="Q3 2021",O2C!K44="Q4 2021"),"Yes","No")</f>
        <v>No</v>
      </c>
      <c r="P161" s="178" t="str">
        <f t="shared" si="78"/>
        <v>No</v>
      </c>
      <c r="Q161" t="str">
        <f>IF(OR(O2C!K44="Q1 2022",O2C!K44="Q2 2022"),"Yes","No")</f>
        <v>No</v>
      </c>
      <c r="R161" s="178" t="str">
        <f t="shared" si="79"/>
        <v>No</v>
      </c>
      <c r="S161" t="str">
        <f>IF(OR(O2C!K44="Q3 2022",O2C!K44="Q4 2022"),"Yes","No")</f>
        <v>No</v>
      </c>
      <c r="T161" s="178" t="str">
        <f t="shared" si="80"/>
        <v>No</v>
      </c>
      <c r="U161" t="str">
        <f>IF(OR(O2C!K44="Q1 2023",O2C!K44="Q2 2023"),"Yes","No")</f>
        <v>No</v>
      </c>
      <c r="V161" s="178" t="str">
        <f t="shared" si="81"/>
        <v>No</v>
      </c>
      <c r="W161" t="str">
        <f>IF(OR(O2C!K44="Q3 2023",O2C!K44="Q4 2023"),"Yes","No")</f>
        <v>No</v>
      </c>
      <c r="X161" s="178" t="str">
        <f t="shared" si="82"/>
        <v>No</v>
      </c>
      <c r="Y161" t="str">
        <f>IF(OR(O2C!K44="Q1 2024",O2C!K44="Q2 2024"),"Yes","No")</f>
        <v>No</v>
      </c>
      <c r="Z161" s="178" t="str">
        <f t="shared" si="83"/>
        <v>No</v>
      </c>
      <c r="AA161" t="str">
        <f>IF(OR(O2C!K44="Q3 2024",O2C!K44="Q4 2024"),"Yes","No")</f>
        <v>No</v>
      </c>
      <c r="AB161" s="178" t="str">
        <f t="shared" si="84"/>
        <v>No</v>
      </c>
      <c r="AC161" t="str">
        <f>IF(OR(O2C!K44="Q1 2025",O2C!K44="Q2 2025"),"Yes","No")</f>
        <v>No</v>
      </c>
      <c r="AD161" s="178" t="str">
        <f t="shared" si="85"/>
        <v>No</v>
      </c>
      <c r="AE161" t="str">
        <f>IF(OR(O2C!K44="Q3 2025",O2C!K44="Q4 2025"),"Yes","No")</f>
        <v>No</v>
      </c>
      <c r="AF161" s="178" t="str">
        <f t="shared" si="86"/>
        <v>No</v>
      </c>
      <c r="AG161" t="str">
        <f>IF(OR(O2C!K44="Q1 2026",O2C!K44="Q2 2026"),"Yes","No")</f>
        <v>No</v>
      </c>
      <c r="AH161" s="178" t="str">
        <f t="shared" si="87"/>
        <v>No</v>
      </c>
      <c r="AI161" t="str">
        <f>IF(OR(O2C!K44="Q3 2026",O2C!K44="Q4 2026"),"Yes","No")</f>
        <v>No</v>
      </c>
      <c r="AJ161" s="178" t="str">
        <f t="shared" si="88"/>
        <v>No</v>
      </c>
      <c r="AK161" t="str">
        <f>IF(OR(O2C!K44="Q1 2027",O2C!K44="Q2 2027"),"Yes","No")</f>
        <v>No</v>
      </c>
      <c r="AL161" s="178" t="str">
        <f t="shared" si="89"/>
        <v>No</v>
      </c>
      <c r="AM161" t="str">
        <f>IF(OR(O2C!K44="Q3 2027",O2C!K44="Q4 2027"),"Yes","No")</f>
        <v>No</v>
      </c>
      <c r="AN161" s="178" t="str">
        <f t="shared" si="90"/>
        <v>No</v>
      </c>
      <c r="AO161" t="str">
        <f>IF(OR(O2C!K44="Q1 2028",O2C!K44="Q2 2028"),"Yes","No")</f>
        <v>No</v>
      </c>
      <c r="AP161" s="178" t="str">
        <f t="shared" si="91"/>
        <v>No</v>
      </c>
      <c r="AQ161" t="str">
        <f>IF(OR(O2C!K44="Q3 2028",O2C!K44="Q4 2028"),"Yes","No")</f>
        <v>No</v>
      </c>
      <c r="AR161" s="178" t="str">
        <f t="shared" si="92"/>
        <v>No</v>
      </c>
      <c r="AS161" t="str">
        <f>IF(OR(O2C!K44="Q1 2029",O2C!K44="Q2 2029"),"Yes","No")</f>
        <v>No</v>
      </c>
      <c r="AT161" s="178" t="str">
        <f t="shared" si="93"/>
        <v>No</v>
      </c>
      <c r="AU161" t="str">
        <f>IF(OR(O2C!K44="Q3 2029",O2C!K44="Q4 2029"),"Yes","No")</f>
        <v>No</v>
      </c>
      <c r="AV161" s="178" t="str">
        <f t="shared" si="94"/>
        <v>No</v>
      </c>
      <c r="AW161" t="str">
        <f>IF(OR(O2C!K44="Q1 2030",O2C!K44="Q2 2030"),"Yes","No")</f>
        <v>No</v>
      </c>
      <c r="AX161" s="178" t="str">
        <f t="shared" si="95"/>
        <v>No</v>
      </c>
      <c r="AY161" t="str">
        <f>IF(OR(O2C!K44="Q3 2030",O2C!K44="Q4 2030"),"Yes","No")</f>
        <v>No</v>
      </c>
      <c r="AZ161" s="178" t="str">
        <f t="shared" si="96"/>
        <v>No</v>
      </c>
      <c r="BA161" t="str">
        <f>IF(O2C!K44="","No","Yes")</f>
        <v>No</v>
      </c>
      <c r="BB161" s="178" t="str">
        <f t="shared" si="97"/>
        <v>No</v>
      </c>
      <c r="BC161" s="178" t="str">
        <f t="shared" si="98"/>
        <v>Yes</v>
      </c>
      <c r="BD161" s="174"/>
    </row>
    <row r="162" spans="1:56" s="175" customFormat="1" ht="23.65" thickBot="1" x14ac:dyDescent="0.5">
      <c r="A162" s="177">
        <v>41</v>
      </c>
      <c r="B162" s="43" t="s">
        <v>1115</v>
      </c>
      <c r="C162" t="str">
        <f>IF(O2C!E45="Yes","Yes","No")</f>
        <v>No</v>
      </c>
      <c r="D162" t="str">
        <f>IF(AND(C162="No",O2C!F45="Yes"),"Yes","No")</f>
        <v>No</v>
      </c>
      <c r="E162" t="str">
        <f>IF(AND(C162="No",O2C!F45="N/A"),"N/A","No")</f>
        <v>No</v>
      </c>
      <c r="F162">
        <f>IF(OR(O2C!F45="Yes",O2C!F45="N/A"),0,1)</f>
        <v>1</v>
      </c>
      <c r="G162" t="str">
        <f>IF(OR(O2C!K45="Q3 2019",O2C!K45="Q4 2019"),"Yes","No")</f>
        <v>No</v>
      </c>
      <c r="H162" s="178" t="str">
        <f t="shared" si="50"/>
        <v>No</v>
      </c>
      <c r="I162" t="str">
        <f>IF(OR(O2C!K45="Q1 2020",O2C!K45="Q2 2020"),"Yes","No")</f>
        <v>No</v>
      </c>
      <c r="J162" s="178" t="str">
        <f t="shared" si="75"/>
        <v>No</v>
      </c>
      <c r="K162" t="str">
        <f>IF(OR(O2C!K45="Q3 2020",O2C!K45="Q4 2020"),"Yes","No")</f>
        <v>No</v>
      </c>
      <c r="L162" s="178" t="str">
        <f t="shared" si="76"/>
        <v>No</v>
      </c>
      <c r="M162" t="str">
        <f>IF(OR(O2C!K45="Q1 2021",O2C!K45="Q2 2021"),"Yes","No")</f>
        <v>No</v>
      </c>
      <c r="N162" s="178" t="str">
        <f t="shared" si="77"/>
        <v>No</v>
      </c>
      <c r="O162" t="str">
        <f>IF(OR(O2C!K45="Q3 2021",O2C!K45="Q4 2021"),"Yes","No")</f>
        <v>No</v>
      </c>
      <c r="P162" s="178" t="str">
        <f t="shared" si="78"/>
        <v>No</v>
      </c>
      <c r="Q162" t="str">
        <f>IF(OR(O2C!K45="Q1 2022",O2C!K45="Q2 2022"),"Yes","No")</f>
        <v>No</v>
      </c>
      <c r="R162" s="178" t="str">
        <f t="shared" si="79"/>
        <v>No</v>
      </c>
      <c r="S162" t="str">
        <f>IF(OR(O2C!K45="Q3 2022",O2C!K45="Q4 2022"),"Yes","No")</f>
        <v>No</v>
      </c>
      <c r="T162" s="178" t="str">
        <f t="shared" si="80"/>
        <v>No</v>
      </c>
      <c r="U162" t="str">
        <f>IF(OR(O2C!K45="Q1 2023",O2C!K45="Q2 2023"),"Yes","No")</f>
        <v>No</v>
      </c>
      <c r="V162" s="178" t="str">
        <f t="shared" si="81"/>
        <v>No</v>
      </c>
      <c r="W162" t="str">
        <f>IF(OR(O2C!K45="Q3 2023",O2C!K45="Q4 2023"),"Yes","No")</f>
        <v>No</v>
      </c>
      <c r="X162" s="178" t="str">
        <f t="shared" si="82"/>
        <v>No</v>
      </c>
      <c r="Y162" t="str">
        <f>IF(OR(O2C!K45="Q1 2024",O2C!K45="Q2 2024"),"Yes","No")</f>
        <v>No</v>
      </c>
      <c r="Z162" s="178" t="str">
        <f t="shared" si="83"/>
        <v>No</v>
      </c>
      <c r="AA162" t="str">
        <f>IF(OR(O2C!K45="Q3 2024",O2C!K45="Q4 2024"),"Yes","No")</f>
        <v>No</v>
      </c>
      <c r="AB162" s="178" t="str">
        <f t="shared" si="84"/>
        <v>No</v>
      </c>
      <c r="AC162" t="str">
        <f>IF(OR(O2C!K45="Q1 2025",O2C!K45="Q2 2025"),"Yes","No")</f>
        <v>No</v>
      </c>
      <c r="AD162" s="178" t="str">
        <f t="shared" si="85"/>
        <v>No</v>
      </c>
      <c r="AE162" t="str">
        <f>IF(OR(O2C!K45="Q3 2025",O2C!K45="Q4 2025"),"Yes","No")</f>
        <v>No</v>
      </c>
      <c r="AF162" s="178" t="str">
        <f t="shared" si="86"/>
        <v>No</v>
      </c>
      <c r="AG162" t="str">
        <f>IF(OR(O2C!K45="Q1 2026",O2C!K45="Q2 2026"),"Yes","No")</f>
        <v>No</v>
      </c>
      <c r="AH162" s="178" t="str">
        <f t="shared" si="87"/>
        <v>No</v>
      </c>
      <c r="AI162" t="str">
        <f>IF(OR(O2C!K45="Q3 2026",O2C!K45="Q4 2026"),"Yes","No")</f>
        <v>No</v>
      </c>
      <c r="AJ162" s="178" t="str">
        <f t="shared" si="88"/>
        <v>No</v>
      </c>
      <c r="AK162" t="str">
        <f>IF(OR(O2C!K45="Q1 2027",O2C!K45="Q2 2027"),"Yes","No")</f>
        <v>No</v>
      </c>
      <c r="AL162" s="178" t="str">
        <f t="shared" si="89"/>
        <v>No</v>
      </c>
      <c r="AM162" t="str">
        <f>IF(OR(O2C!K45="Q3 2027",O2C!K45="Q4 2027"),"Yes","No")</f>
        <v>No</v>
      </c>
      <c r="AN162" s="178" t="str">
        <f t="shared" si="90"/>
        <v>No</v>
      </c>
      <c r="AO162" t="str">
        <f>IF(OR(O2C!K45="Q1 2028",O2C!K45="Q2 2028"),"Yes","No")</f>
        <v>No</v>
      </c>
      <c r="AP162" s="178" t="str">
        <f t="shared" si="91"/>
        <v>No</v>
      </c>
      <c r="AQ162" t="str">
        <f>IF(OR(O2C!K45="Q3 2028",O2C!K45="Q4 2028"),"Yes","No")</f>
        <v>No</v>
      </c>
      <c r="AR162" s="178" t="str">
        <f t="shared" si="92"/>
        <v>No</v>
      </c>
      <c r="AS162" t="str">
        <f>IF(OR(O2C!K45="Q1 2029",O2C!K45="Q2 2029"),"Yes","No")</f>
        <v>No</v>
      </c>
      <c r="AT162" s="178" t="str">
        <f t="shared" si="93"/>
        <v>No</v>
      </c>
      <c r="AU162" t="str">
        <f>IF(OR(O2C!K45="Q3 2029",O2C!K45="Q4 2029"),"Yes","No")</f>
        <v>No</v>
      </c>
      <c r="AV162" s="178" t="str">
        <f t="shared" si="94"/>
        <v>No</v>
      </c>
      <c r="AW162" t="str">
        <f>IF(OR(O2C!K45="Q1 2030",O2C!K45="Q2 2030"),"Yes","No")</f>
        <v>No</v>
      </c>
      <c r="AX162" s="178" t="str">
        <f t="shared" si="95"/>
        <v>No</v>
      </c>
      <c r="AY162" t="str">
        <f>IF(OR(O2C!K45="Q3 2030",O2C!K45="Q4 2030"),"Yes","No")</f>
        <v>No</v>
      </c>
      <c r="AZ162" s="178" t="str">
        <f t="shared" si="96"/>
        <v>No</v>
      </c>
      <c r="BA162" t="str">
        <f>IF(O2C!K45="","No","Yes")</f>
        <v>No</v>
      </c>
      <c r="BB162" s="178" t="str">
        <f t="shared" si="97"/>
        <v>No</v>
      </c>
      <c r="BC162" s="178" t="str">
        <f t="shared" si="98"/>
        <v>Yes</v>
      </c>
      <c r="BD162" s="174"/>
    </row>
    <row r="163" spans="1:56" s="175" customFormat="1" ht="14.65" thickBot="1" x14ac:dyDescent="0.5">
      <c r="A163" s="177">
        <v>42</v>
      </c>
      <c r="B163" s="43" t="s">
        <v>1116</v>
      </c>
      <c r="C163" t="str">
        <f>IF(O2C!E46="Yes","Yes","No")</f>
        <v>No</v>
      </c>
      <c r="D163" t="str">
        <f>IF(AND(C163="No",O2C!F46="Yes"),"Yes","No")</f>
        <v>No</v>
      </c>
      <c r="E163" t="str">
        <f>IF(AND(C163="No",O2C!F46="N/A"),"N/A","No")</f>
        <v>No</v>
      </c>
      <c r="F163">
        <f>IF(OR(O2C!F46="Yes",O2C!F46="N/A"),0,1)</f>
        <v>1</v>
      </c>
      <c r="G163" t="str">
        <f>IF(OR(O2C!K46="Q3 2019",O2C!K46="Q4 2019"),"Yes","No")</f>
        <v>No</v>
      </c>
      <c r="H163" s="178" t="str">
        <f t="shared" si="50"/>
        <v>No</v>
      </c>
      <c r="I163" t="str">
        <f>IF(OR(O2C!K46="Q1 2020",O2C!K46="Q2 2020"),"Yes","No")</f>
        <v>No</v>
      </c>
      <c r="J163" s="178" t="str">
        <f t="shared" si="75"/>
        <v>No</v>
      </c>
      <c r="K163" t="str">
        <f>IF(OR(O2C!K46="Q3 2020",O2C!K46="Q4 2020"),"Yes","No")</f>
        <v>No</v>
      </c>
      <c r="L163" s="178" t="str">
        <f t="shared" si="76"/>
        <v>No</v>
      </c>
      <c r="M163" t="str">
        <f>IF(OR(O2C!K46="Q1 2021",O2C!K46="Q2 2021"),"Yes","No")</f>
        <v>No</v>
      </c>
      <c r="N163" s="178" t="str">
        <f t="shared" si="77"/>
        <v>No</v>
      </c>
      <c r="O163" t="str">
        <f>IF(OR(O2C!K46="Q3 2021",O2C!K46="Q4 2021"),"Yes","No")</f>
        <v>No</v>
      </c>
      <c r="P163" s="178" t="str">
        <f t="shared" si="78"/>
        <v>No</v>
      </c>
      <c r="Q163" t="str">
        <f>IF(OR(O2C!K46="Q1 2022",O2C!K46="Q2 2022"),"Yes","No")</f>
        <v>No</v>
      </c>
      <c r="R163" s="178" t="str">
        <f t="shared" si="79"/>
        <v>No</v>
      </c>
      <c r="S163" t="str">
        <f>IF(OR(O2C!K46="Q3 2022",O2C!K46="Q4 2022"),"Yes","No")</f>
        <v>No</v>
      </c>
      <c r="T163" s="178" t="str">
        <f t="shared" si="80"/>
        <v>No</v>
      </c>
      <c r="U163" t="str">
        <f>IF(OR(O2C!K46="Q1 2023",O2C!K46="Q2 2023"),"Yes","No")</f>
        <v>No</v>
      </c>
      <c r="V163" s="178" t="str">
        <f t="shared" si="81"/>
        <v>No</v>
      </c>
      <c r="W163" t="str">
        <f>IF(OR(O2C!K46="Q3 2023",O2C!K46="Q4 2023"),"Yes","No")</f>
        <v>No</v>
      </c>
      <c r="X163" s="178" t="str">
        <f t="shared" si="82"/>
        <v>No</v>
      </c>
      <c r="Y163" t="str">
        <f>IF(OR(O2C!K46="Q1 2024",O2C!K46="Q2 2024"),"Yes","No")</f>
        <v>No</v>
      </c>
      <c r="Z163" s="178" t="str">
        <f t="shared" si="83"/>
        <v>No</v>
      </c>
      <c r="AA163" t="str">
        <f>IF(OR(O2C!K46="Q3 2024",O2C!K46="Q4 2024"),"Yes","No")</f>
        <v>No</v>
      </c>
      <c r="AB163" s="178" t="str">
        <f t="shared" si="84"/>
        <v>No</v>
      </c>
      <c r="AC163" t="str">
        <f>IF(OR(O2C!K46="Q1 2025",O2C!K46="Q2 2025"),"Yes","No")</f>
        <v>No</v>
      </c>
      <c r="AD163" s="178" t="str">
        <f t="shared" si="85"/>
        <v>No</v>
      </c>
      <c r="AE163" t="str">
        <f>IF(OR(O2C!K46="Q3 2025",O2C!K46="Q4 2025"),"Yes","No")</f>
        <v>No</v>
      </c>
      <c r="AF163" s="178" t="str">
        <f t="shared" si="86"/>
        <v>No</v>
      </c>
      <c r="AG163" t="str">
        <f>IF(OR(O2C!K46="Q1 2026",O2C!K46="Q2 2026"),"Yes","No")</f>
        <v>No</v>
      </c>
      <c r="AH163" s="178" t="str">
        <f t="shared" si="87"/>
        <v>No</v>
      </c>
      <c r="AI163" t="str">
        <f>IF(OR(O2C!K46="Q3 2026",O2C!K46="Q4 2026"),"Yes","No")</f>
        <v>No</v>
      </c>
      <c r="AJ163" s="178" t="str">
        <f t="shared" si="88"/>
        <v>No</v>
      </c>
      <c r="AK163" t="str">
        <f>IF(OR(O2C!K46="Q1 2027",O2C!K46="Q2 2027"),"Yes","No")</f>
        <v>No</v>
      </c>
      <c r="AL163" s="178" t="str">
        <f t="shared" si="89"/>
        <v>No</v>
      </c>
      <c r="AM163" t="str">
        <f>IF(OR(O2C!K46="Q3 2027",O2C!K46="Q4 2027"),"Yes","No")</f>
        <v>No</v>
      </c>
      <c r="AN163" s="178" t="str">
        <f t="shared" si="90"/>
        <v>No</v>
      </c>
      <c r="AO163" t="str">
        <f>IF(OR(O2C!K46="Q1 2028",O2C!K46="Q2 2028"),"Yes","No")</f>
        <v>No</v>
      </c>
      <c r="AP163" s="178" t="str">
        <f t="shared" si="91"/>
        <v>No</v>
      </c>
      <c r="AQ163" t="str">
        <f>IF(OR(O2C!K46="Q3 2028",O2C!K46="Q4 2028"),"Yes","No")</f>
        <v>No</v>
      </c>
      <c r="AR163" s="178" t="str">
        <f t="shared" si="92"/>
        <v>No</v>
      </c>
      <c r="AS163" t="str">
        <f>IF(OR(O2C!K46="Q1 2029",O2C!K46="Q2 2029"),"Yes","No")</f>
        <v>No</v>
      </c>
      <c r="AT163" s="178" t="str">
        <f t="shared" si="93"/>
        <v>No</v>
      </c>
      <c r="AU163" t="str">
        <f>IF(OR(O2C!K46="Q3 2029",O2C!K46="Q4 2029"),"Yes","No")</f>
        <v>No</v>
      </c>
      <c r="AV163" s="178" t="str">
        <f t="shared" si="94"/>
        <v>No</v>
      </c>
      <c r="AW163" t="str">
        <f>IF(OR(O2C!K46="Q1 2030",O2C!K46="Q2 2030"),"Yes","No")</f>
        <v>No</v>
      </c>
      <c r="AX163" s="178" t="str">
        <f t="shared" si="95"/>
        <v>No</v>
      </c>
      <c r="AY163" t="str">
        <f>IF(OR(O2C!K46="Q3 2030",O2C!K46="Q4 2030"),"Yes","No")</f>
        <v>No</v>
      </c>
      <c r="AZ163" s="178" t="str">
        <f t="shared" si="96"/>
        <v>No</v>
      </c>
      <c r="BA163" t="str">
        <f>IF(O2C!K46="","No","Yes")</f>
        <v>No</v>
      </c>
      <c r="BB163" s="178" t="str">
        <f t="shared" si="97"/>
        <v>No</v>
      </c>
      <c r="BC163" s="178" t="str">
        <f t="shared" si="98"/>
        <v>Yes</v>
      </c>
      <c r="BD163" s="174"/>
    </row>
    <row r="164" spans="1:56" s="175" customFormat="1" ht="23.65" thickBot="1" x14ac:dyDescent="0.5">
      <c r="A164" s="177">
        <v>43</v>
      </c>
      <c r="B164" s="43" t="s">
        <v>1117</v>
      </c>
      <c r="C164" t="str">
        <f>IF(O2C!E47="Yes","Yes","No")</f>
        <v>No</v>
      </c>
      <c r="D164" t="str">
        <f>IF(AND(C164="No",O2C!F47="Yes"),"Yes","No")</f>
        <v>No</v>
      </c>
      <c r="E164" t="str">
        <f>IF(AND(C164="No",O2C!F47="N/A"),"N/A","No")</f>
        <v>No</v>
      </c>
      <c r="F164">
        <f>IF(OR(O2C!F47="Yes",O2C!F47="N/A"),0,1)</f>
        <v>1</v>
      </c>
      <c r="G164" t="str">
        <f>IF(OR(O2C!K47="Q3 2019",O2C!K47="Q4 2019"),"Yes","No")</f>
        <v>No</v>
      </c>
      <c r="H164" s="178" t="str">
        <f t="shared" si="50"/>
        <v>No</v>
      </c>
      <c r="I164" t="str">
        <f>IF(OR(O2C!K47="Q1 2020",O2C!K47="Q2 2020"),"Yes","No")</f>
        <v>No</v>
      </c>
      <c r="J164" s="178" t="str">
        <f t="shared" si="75"/>
        <v>No</v>
      </c>
      <c r="K164" t="str">
        <f>IF(OR(O2C!K47="Q3 2020",O2C!K47="Q4 2020"),"Yes","No")</f>
        <v>No</v>
      </c>
      <c r="L164" s="178" t="str">
        <f t="shared" si="76"/>
        <v>No</v>
      </c>
      <c r="M164" t="str">
        <f>IF(OR(O2C!K47="Q1 2021",O2C!K47="Q2 2021"),"Yes","No")</f>
        <v>No</v>
      </c>
      <c r="N164" s="178" t="str">
        <f t="shared" si="77"/>
        <v>No</v>
      </c>
      <c r="O164" t="str">
        <f>IF(OR(O2C!K47="Q3 2021",O2C!K47="Q4 2021"),"Yes","No")</f>
        <v>No</v>
      </c>
      <c r="P164" s="178" t="str">
        <f t="shared" si="78"/>
        <v>No</v>
      </c>
      <c r="Q164" t="str">
        <f>IF(OR(O2C!K47="Q1 2022",O2C!K47="Q2 2022"),"Yes","No")</f>
        <v>No</v>
      </c>
      <c r="R164" s="178" t="str">
        <f t="shared" si="79"/>
        <v>No</v>
      </c>
      <c r="S164" t="str">
        <f>IF(OR(O2C!K47="Q3 2022",O2C!K47="Q4 2022"),"Yes","No")</f>
        <v>No</v>
      </c>
      <c r="T164" s="178" t="str">
        <f t="shared" si="80"/>
        <v>No</v>
      </c>
      <c r="U164" t="str">
        <f>IF(OR(O2C!K47="Q1 2023",O2C!K47="Q2 2023"),"Yes","No")</f>
        <v>No</v>
      </c>
      <c r="V164" s="178" t="str">
        <f t="shared" si="81"/>
        <v>No</v>
      </c>
      <c r="W164" t="str">
        <f>IF(OR(O2C!K47="Q3 2023",O2C!K47="Q4 2023"),"Yes","No")</f>
        <v>No</v>
      </c>
      <c r="X164" s="178" t="str">
        <f t="shared" si="82"/>
        <v>No</v>
      </c>
      <c r="Y164" t="str">
        <f>IF(OR(O2C!K47="Q1 2024",O2C!K47="Q2 2024"),"Yes","No")</f>
        <v>No</v>
      </c>
      <c r="Z164" s="178" t="str">
        <f t="shared" si="83"/>
        <v>No</v>
      </c>
      <c r="AA164" t="str">
        <f>IF(OR(O2C!K47="Q3 2024",O2C!K47="Q4 2024"),"Yes","No")</f>
        <v>No</v>
      </c>
      <c r="AB164" s="178" t="str">
        <f t="shared" si="84"/>
        <v>No</v>
      </c>
      <c r="AC164" t="str">
        <f>IF(OR(O2C!K47="Q1 2025",O2C!K47="Q2 2025"),"Yes","No")</f>
        <v>No</v>
      </c>
      <c r="AD164" s="178" t="str">
        <f t="shared" si="85"/>
        <v>No</v>
      </c>
      <c r="AE164" t="str">
        <f>IF(OR(O2C!K47="Q3 2025",O2C!K47="Q4 2025"),"Yes","No")</f>
        <v>No</v>
      </c>
      <c r="AF164" s="178" t="str">
        <f t="shared" si="86"/>
        <v>No</v>
      </c>
      <c r="AG164" t="str">
        <f>IF(OR(O2C!K47="Q1 2026",O2C!K47="Q2 2026"),"Yes","No")</f>
        <v>No</v>
      </c>
      <c r="AH164" s="178" t="str">
        <f t="shared" si="87"/>
        <v>No</v>
      </c>
      <c r="AI164" t="str">
        <f>IF(OR(O2C!K47="Q3 2026",O2C!K47="Q4 2026"),"Yes","No")</f>
        <v>No</v>
      </c>
      <c r="AJ164" s="178" t="str">
        <f t="shared" si="88"/>
        <v>No</v>
      </c>
      <c r="AK164" t="str">
        <f>IF(OR(O2C!K47="Q1 2027",O2C!K47="Q2 2027"),"Yes","No")</f>
        <v>No</v>
      </c>
      <c r="AL164" s="178" t="str">
        <f t="shared" si="89"/>
        <v>No</v>
      </c>
      <c r="AM164" t="str">
        <f>IF(OR(O2C!K47="Q3 2027",O2C!K47="Q4 2027"),"Yes","No")</f>
        <v>No</v>
      </c>
      <c r="AN164" s="178" t="str">
        <f t="shared" si="90"/>
        <v>No</v>
      </c>
      <c r="AO164" t="str">
        <f>IF(OR(O2C!K47="Q1 2028",O2C!K47="Q2 2028"),"Yes","No")</f>
        <v>No</v>
      </c>
      <c r="AP164" s="178" t="str">
        <f t="shared" si="91"/>
        <v>No</v>
      </c>
      <c r="AQ164" t="str">
        <f>IF(OR(O2C!K47="Q3 2028",O2C!K47="Q4 2028"),"Yes","No")</f>
        <v>No</v>
      </c>
      <c r="AR164" s="178" t="str">
        <f t="shared" si="92"/>
        <v>No</v>
      </c>
      <c r="AS164" t="str">
        <f>IF(OR(O2C!K47="Q1 2029",O2C!K47="Q2 2029"),"Yes","No")</f>
        <v>No</v>
      </c>
      <c r="AT164" s="178" t="str">
        <f t="shared" si="93"/>
        <v>No</v>
      </c>
      <c r="AU164" t="str">
        <f>IF(OR(O2C!K47="Q3 2029",O2C!K47="Q4 2029"),"Yes","No")</f>
        <v>No</v>
      </c>
      <c r="AV164" s="178" t="str">
        <f t="shared" si="94"/>
        <v>No</v>
      </c>
      <c r="AW164" t="str">
        <f>IF(OR(O2C!K47="Q1 2030",O2C!K47="Q2 2030"),"Yes","No")</f>
        <v>No</v>
      </c>
      <c r="AX164" s="178" t="str">
        <f t="shared" si="95"/>
        <v>No</v>
      </c>
      <c r="AY164" t="str">
        <f>IF(OR(O2C!K47="Q3 2030",O2C!K47="Q4 2030"),"Yes","No")</f>
        <v>No</v>
      </c>
      <c r="AZ164" s="178" t="str">
        <f t="shared" si="96"/>
        <v>No</v>
      </c>
      <c r="BA164" t="str">
        <f>IF(O2C!K47="","No","Yes")</f>
        <v>No</v>
      </c>
      <c r="BB164" s="178" t="str">
        <f t="shared" si="97"/>
        <v>No</v>
      </c>
      <c r="BC164" s="178" t="str">
        <f t="shared" si="98"/>
        <v>Yes</v>
      </c>
      <c r="BD164" s="174"/>
    </row>
    <row r="165" spans="1:56" s="175" customFormat="1" ht="23.65" thickBot="1" x14ac:dyDescent="0.5">
      <c r="A165" s="177">
        <v>44</v>
      </c>
      <c r="B165" s="43" t="s">
        <v>1118</v>
      </c>
      <c r="C165" t="str">
        <f>IF(O2C!E48="Yes","Yes","No")</f>
        <v>No</v>
      </c>
      <c r="D165" t="str">
        <f>IF(AND(C165="No",O2C!F48="Yes"),"Yes","No")</f>
        <v>No</v>
      </c>
      <c r="E165" t="str">
        <f>IF(AND(C165="No",O2C!F48="N/A"),"N/A","No")</f>
        <v>No</v>
      </c>
      <c r="F165">
        <f>IF(OR(O2C!F48="Yes",O2C!F48="N/A"),0,1)</f>
        <v>1</v>
      </c>
      <c r="G165" t="str">
        <f>IF(OR(O2C!K48="Q3 2019",O2C!K48="Q4 2019"),"Yes","No")</f>
        <v>No</v>
      </c>
      <c r="H165" s="178" t="str">
        <f t="shared" si="50"/>
        <v>No</v>
      </c>
      <c r="I165" t="str">
        <f>IF(OR(O2C!K48="Q1 2020",O2C!K48="Q2 2020"),"Yes","No")</f>
        <v>No</v>
      </c>
      <c r="J165" s="178" t="str">
        <f t="shared" si="75"/>
        <v>No</v>
      </c>
      <c r="K165" t="str">
        <f>IF(OR(O2C!K48="Q3 2020",O2C!K48="Q4 2020"),"Yes","No")</f>
        <v>No</v>
      </c>
      <c r="L165" s="178" t="str">
        <f t="shared" si="76"/>
        <v>No</v>
      </c>
      <c r="M165" t="str">
        <f>IF(OR(O2C!K48="Q1 2021",O2C!K48="Q2 2021"),"Yes","No")</f>
        <v>No</v>
      </c>
      <c r="N165" s="178" t="str">
        <f t="shared" si="77"/>
        <v>No</v>
      </c>
      <c r="O165" t="str">
        <f>IF(OR(O2C!K48="Q3 2021",O2C!K48="Q4 2021"),"Yes","No")</f>
        <v>No</v>
      </c>
      <c r="P165" s="178" t="str">
        <f t="shared" si="78"/>
        <v>No</v>
      </c>
      <c r="Q165" t="str">
        <f>IF(OR(O2C!K48="Q1 2022",O2C!K48="Q2 2022"),"Yes","No")</f>
        <v>No</v>
      </c>
      <c r="R165" s="178" t="str">
        <f t="shared" si="79"/>
        <v>No</v>
      </c>
      <c r="S165" t="str">
        <f>IF(OR(O2C!K48="Q3 2022",O2C!K48="Q4 2022"),"Yes","No")</f>
        <v>No</v>
      </c>
      <c r="T165" s="178" t="str">
        <f t="shared" si="80"/>
        <v>No</v>
      </c>
      <c r="U165" t="str">
        <f>IF(OR(O2C!K48="Q1 2023",O2C!K48="Q2 2023"),"Yes","No")</f>
        <v>No</v>
      </c>
      <c r="V165" s="178" t="str">
        <f t="shared" si="81"/>
        <v>No</v>
      </c>
      <c r="W165" t="str">
        <f>IF(OR(O2C!K48="Q3 2023",O2C!K48="Q4 2023"),"Yes","No")</f>
        <v>No</v>
      </c>
      <c r="X165" s="178" t="str">
        <f t="shared" si="82"/>
        <v>No</v>
      </c>
      <c r="Y165" t="str">
        <f>IF(OR(O2C!K48="Q1 2024",O2C!K48="Q2 2024"),"Yes","No")</f>
        <v>No</v>
      </c>
      <c r="Z165" s="178" t="str">
        <f t="shared" si="83"/>
        <v>No</v>
      </c>
      <c r="AA165" t="str">
        <f>IF(OR(O2C!K48="Q3 2024",O2C!K48="Q4 2024"),"Yes","No")</f>
        <v>No</v>
      </c>
      <c r="AB165" s="178" t="str">
        <f t="shared" si="84"/>
        <v>No</v>
      </c>
      <c r="AC165" t="str">
        <f>IF(OR(O2C!K48="Q1 2025",O2C!K48="Q2 2025"),"Yes","No")</f>
        <v>No</v>
      </c>
      <c r="AD165" s="178" t="str">
        <f t="shared" si="85"/>
        <v>No</v>
      </c>
      <c r="AE165" t="str">
        <f>IF(OR(O2C!K48="Q3 2025",O2C!K48="Q4 2025"),"Yes","No")</f>
        <v>No</v>
      </c>
      <c r="AF165" s="178" t="str">
        <f t="shared" si="86"/>
        <v>No</v>
      </c>
      <c r="AG165" t="str">
        <f>IF(OR(O2C!K48="Q1 2026",O2C!K48="Q2 2026"),"Yes","No")</f>
        <v>No</v>
      </c>
      <c r="AH165" s="178" t="str">
        <f t="shared" si="87"/>
        <v>No</v>
      </c>
      <c r="AI165" t="str">
        <f>IF(OR(O2C!K48="Q3 2026",O2C!K48="Q4 2026"),"Yes","No")</f>
        <v>No</v>
      </c>
      <c r="AJ165" s="178" t="str">
        <f t="shared" si="88"/>
        <v>No</v>
      </c>
      <c r="AK165" t="str">
        <f>IF(OR(O2C!K48="Q1 2027",O2C!K48="Q2 2027"),"Yes","No")</f>
        <v>No</v>
      </c>
      <c r="AL165" s="178" t="str">
        <f t="shared" si="89"/>
        <v>No</v>
      </c>
      <c r="AM165" t="str">
        <f>IF(OR(O2C!K48="Q3 2027",O2C!K48="Q4 2027"),"Yes","No")</f>
        <v>No</v>
      </c>
      <c r="AN165" s="178" t="str">
        <f t="shared" si="90"/>
        <v>No</v>
      </c>
      <c r="AO165" t="str">
        <f>IF(OR(O2C!K48="Q1 2028",O2C!K48="Q2 2028"),"Yes","No")</f>
        <v>No</v>
      </c>
      <c r="AP165" s="178" t="str">
        <f t="shared" si="91"/>
        <v>No</v>
      </c>
      <c r="AQ165" t="str">
        <f>IF(OR(O2C!K48="Q3 2028",O2C!K48="Q4 2028"),"Yes","No")</f>
        <v>No</v>
      </c>
      <c r="AR165" s="178" t="str">
        <f t="shared" si="92"/>
        <v>No</v>
      </c>
      <c r="AS165" t="str">
        <f>IF(OR(O2C!K48="Q1 2029",O2C!K48="Q2 2029"),"Yes","No")</f>
        <v>No</v>
      </c>
      <c r="AT165" s="178" t="str">
        <f t="shared" si="93"/>
        <v>No</v>
      </c>
      <c r="AU165" t="str">
        <f>IF(OR(O2C!K48="Q3 2029",O2C!K48="Q4 2029"),"Yes","No")</f>
        <v>No</v>
      </c>
      <c r="AV165" s="178" t="str">
        <f t="shared" si="94"/>
        <v>No</v>
      </c>
      <c r="AW165" t="str">
        <f>IF(OR(O2C!K48="Q1 2030",O2C!K48="Q2 2030"),"Yes","No")</f>
        <v>No</v>
      </c>
      <c r="AX165" s="178" t="str">
        <f t="shared" si="95"/>
        <v>No</v>
      </c>
      <c r="AY165" t="str">
        <f>IF(OR(O2C!K48="Q3 2030",O2C!K48="Q4 2030"),"Yes","No")</f>
        <v>No</v>
      </c>
      <c r="AZ165" s="178" t="str">
        <f t="shared" si="96"/>
        <v>No</v>
      </c>
      <c r="BA165" t="str">
        <f>IF(O2C!K48="","No","Yes")</f>
        <v>No</v>
      </c>
      <c r="BB165" s="178" t="str">
        <f t="shared" si="97"/>
        <v>No</v>
      </c>
      <c r="BC165" s="178" t="str">
        <f t="shared" si="98"/>
        <v>Yes</v>
      </c>
      <c r="BD165" s="174"/>
    </row>
    <row r="166" spans="1:56" s="175" customFormat="1" ht="23.65" thickBot="1" x14ac:dyDescent="0.5">
      <c r="A166" s="177">
        <v>45</v>
      </c>
      <c r="B166" s="43" t="s">
        <v>1119</v>
      </c>
      <c r="C166" t="str">
        <f>IF(O2C!E49="Yes","Yes","No")</f>
        <v>No</v>
      </c>
      <c r="D166" t="str">
        <f>IF(AND(C166="No",O2C!F49="Yes"),"Yes","No")</f>
        <v>No</v>
      </c>
      <c r="E166" t="str">
        <f>IF(AND(C166="No",O2C!F49="N/A"),"N/A","No")</f>
        <v>No</v>
      </c>
      <c r="F166">
        <f>IF(OR(O2C!F49="Yes",O2C!F49="N/A"),0,1)</f>
        <v>1</v>
      </c>
      <c r="G166" t="str">
        <f>IF(OR(O2C!K49="Q3 2019",O2C!K49="Q4 2019"),"Yes","No")</f>
        <v>No</v>
      </c>
      <c r="H166" s="178" t="str">
        <f t="shared" si="50"/>
        <v>No</v>
      </c>
      <c r="I166" t="str">
        <f>IF(OR(O2C!K49="Q1 2020",O2C!K49="Q2 2020"),"Yes","No")</f>
        <v>No</v>
      </c>
      <c r="J166" s="178" t="str">
        <f t="shared" si="75"/>
        <v>No</v>
      </c>
      <c r="K166" t="str">
        <f>IF(OR(O2C!K49="Q3 2020",O2C!K49="Q4 2020"),"Yes","No")</f>
        <v>No</v>
      </c>
      <c r="L166" s="178" t="str">
        <f t="shared" si="76"/>
        <v>No</v>
      </c>
      <c r="M166" t="str">
        <f>IF(OR(O2C!K49="Q1 2021",O2C!K49="Q2 2021"),"Yes","No")</f>
        <v>No</v>
      </c>
      <c r="N166" s="178" t="str">
        <f t="shared" si="77"/>
        <v>No</v>
      </c>
      <c r="O166" t="str">
        <f>IF(OR(O2C!K49="Q3 2021",O2C!K49="Q4 2021"),"Yes","No")</f>
        <v>No</v>
      </c>
      <c r="P166" s="178" t="str">
        <f t="shared" si="78"/>
        <v>No</v>
      </c>
      <c r="Q166" t="str">
        <f>IF(OR(O2C!K49="Q1 2022",O2C!K49="Q2 2022"),"Yes","No")</f>
        <v>No</v>
      </c>
      <c r="R166" s="178" t="str">
        <f t="shared" si="79"/>
        <v>No</v>
      </c>
      <c r="S166" t="str">
        <f>IF(OR(O2C!K49="Q3 2022",O2C!K49="Q4 2022"),"Yes","No")</f>
        <v>No</v>
      </c>
      <c r="T166" s="178" t="str">
        <f t="shared" si="80"/>
        <v>No</v>
      </c>
      <c r="U166" t="str">
        <f>IF(OR(O2C!K49="Q1 2023",O2C!K49="Q2 2023"),"Yes","No")</f>
        <v>No</v>
      </c>
      <c r="V166" s="178" t="str">
        <f t="shared" si="81"/>
        <v>No</v>
      </c>
      <c r="W166" t="str">
        <f>IF(OR(O2C!K49="Q3 2023",O2C!K49="Q4 2023"),"Yes","No")</f>
        <v>No</v>
      </c>
      <c r="X166" s="178" t="str">
        <f t="shared" si="82"/>
        <v>No</v>
      </c>
      <c r="Y166" t="str">
        <f>IF(OR(O2C!K49="Q1 2024",O2C!K49="Q2 2024"),"Yes","No")</f>
        <v>No</v>
      </c>
      <c r="Z166" s="178" t="str">
        <f t="shared" si="83"/>
        <v>No</v>
      </c>
      <c r="AA166" t="str">
        <f>IF(OR(O2C!K49="Q3 2024",O2C!K49="Q4 2024"),"Yes","No")</f>
        <v>No</v>
      </c>
      <c r="AB166" s="178" t="str">
        <f t="shared" si="84"/>
        <v>No</v>
      </c>
      <c r="AC166" t="str">
        <f>IF(OR(O2C!K49="Q1 2025",O2C!K49="Q2 2025"),"Yes","No")</f>
        <v>No</v>
      </c>
      <c r="AD166" s="178" t="str">
        <f t="shared" si="85"/>
        <v>No</v>
      </c>
      <c r="AE166" t="str">
        <f>IF(OR(O2C!K49="Q3 2025",O2C!K49="Q4 2025"),"Yes","No")</f>
        <v>No</v>
      </c>
      <c r="AF166" s="178" t="str">
        <f t="shared" si="86"/>
        <v>No</v>
      </c>
      <c r="AG166" t="str">
        <f>IF(OR(O2C!K49="Q1 2026",O2C!K49="Q2 2026"),"Yes","No")</f>
        <v>No</v>
      </c>
      <c r="AH166" s="178" t="str">
        <f t="shared" si="87"/>
        <v>No</v>
      </c>
      <c r="AI166" t="str">
        <f>IF(OR(O2C!K49="Q3 2026",O2C!K49="Q4 2026"),"Yes","No")</f>
        <v>No</v>
      </c>
      <c r="AJ166" s="178" t="str">
        <f t="shared" si="88"/>
        <v>No</v>
      </c>
      <c r="AK166" t="str">
        <f>IF(OR(O2C!K49="Q1 2027",O2C!K49="Q2 2027"),"Yes","No")</f>
        <v>No</v>
      </c>
      <c r="AL166" s="178" t="str">
        <f t="shared" si="89"/>
        <v>No</v>
      </c>
      <c r="AM166" t="str">
        <f>IF(OR(O2C!K49="Q3 2027",O2C!K49="Q4 2027"),"Yes","No")</f>
        <v>No</v>
      </c>
      <c r="AN166" s="178" t="str">
        <f t="shared" si="90"/>
        <v>No</v>
      </c>
      <c r="AO166" t="str">
        <f>IF(OR(O2C!K49="Q1 2028",O2C!K49="Q2 2028"),"Yes","No")</f>
        <v>No</v>
      </c>
      <c r="AP166" s="178" t="str">
        <f t="shared" si="91"/>
        <v>No</v>
      </c>
      <c r="AQ166" t="str">
        <f>IF(OR(O2C!K49="Q3 2028",O2C!K49="Q4 2028"),"Yes","No")</f>
        <v>No</v>
      </c>
      <c r="AR166" s="178" t="str">
        <f t="shared" si="92"/>
        <v>No</v>
      </c>
      <c r="AS166" t="str">
        <f>IF(OR(O2C!K49="Q1 2029",O2C!K49="Q2 2029"),"Yes","No")</f>
        <v>No</v>
      </c>
      <c r="AT166" s="178" t="str">
        <f t="shared" si="93"/>
        <v>No</v>
      </c>
      <c r="AU166" t="str">
        <f>IF(OR(O2C!K49="Q3 2029",O2C!K49="Q4 2029"),"Yes","No")</f>
        <v>No</v>
      </c>
      <c r="AV166" s="178" t="str">
        <f t="shared" si="94"/>
        <v>No</v>
      </c>
      <c r="AW166" t="str">
        <f>IF(OR(O2C!K49="Q1 2030",O2C!K49="Q2 2030"),"Yes","No")</f>
        <v>No</v>
      </c>
      <c r="AX166" s="178" t="str">
        <f t="shared" si="95"/>
        <v>No</v>
      </c>
      <c r="AY166" t="str">
        <f>IF(OR(O2C!K49="Q3 2030",O2C!K49="Q4 2030"),"Yes","No")</f>
        <v>No</v>
      </c>
      <c r="AZ166" s="178" t="str">
        <f t="shared" si="96"/>
        <v>No</v>
      </c>
      <c r="BA166" t="str">
        <f>IF(O2C!K49="","No","Yes")</f>
        <v>No</v>
      </c>
      <c r="BB166" s="178" t="str">
        <f t="shared" si="97"/>
        <v>No</v>
      </c>
      <c r="BC166" s="178" t="str">
        <f t="shared" si="98"/>
        <v>Yes</v>
      </c>
      <c r="BD166" s="174"/>
    </row>
    <row r="167" spans="1:56" s="175" customFormat="1" ht="14.65" thickBot="1" x14ac:dyDescent="0.5">
      <c r="A167" s="177">
        <v>46</v>
      </c>
      <c r="B167" s="43" t="s">
        <v>148</v>
      </c>
      <c r="C167" t="str">
        <f>IF(O2C!E50="Yes","Yes","No")</f>
        <v>No</v>
      </c>
      <c r="D167" t="str">
        <f>IF(AND(C167="No",O2C!F50="Yes"),"Yes","No")</f>
        <v>No</v>
      </c>
      <c r="E167" t="str">
        <f>IF(AND(C167="No",O2C!F50="N/A"),"N/A","No")</f>
        <v>No</v>
      </c>
      <c r="F167">
        <f>IF(OR(O2C!F50="Yes",O2C!F50="N/A"),0,1)</f>
        <v>1</v>
      </c>
      <c r="G167" t="str">
        <f>IF(OR(O2C!K50="Q3 2019",O2C!K50="Q4 2019"),"Yes","No")</f>
        <v>No</v>
      </c>
      <c r="H167" s="178" t="str">
        <f t="shared" si="50"/>
        <v>No</v>
      </c>
      <c r="I167" t="str">
        <f>IF(OR(O2C!K50="Q1 2020",O2C!K50="Q2 2020"),"Yes","No")</f>
        <v>No</v>
      </c>
      <c r="J167" s="178" t="str">
        <f t="shared" si="75"/>
        <v>No</v>
      </c>
      <c r="K167" t="str">
        <f>IF(OR(O2C!K50="Q3 2020",O2C!K50="Q4 2020"),"Yes","No")</f>
        <v>No</v>
      </c>
      <c r="L167" s="178" t="str">
        <f t="shared" si="76"/>
        <v>No</v>
      </c>
      <c r="M167" t="str">
        <f>IF(OR(O2C!K50="Q1 2021",O2C!K50="Q2 2021"),"Yes","No")</f>
        <v>No</v>
      </c>
      <c r="N167" s="178" t="str">
        <f t="shared" si="77"/>
        <v>No</v>
      </c>
      <c r="O167" t="str">
        <f>IF(OR(O2C!K50="Q3 2021",O2C!K50="Q4 2021"),"Yes","No")</f>
        <v>No</v>
      </c>
      <c r="P167" s="178" t="str">
        <f t="shared" si="78"/>
        <v>No</v>
      </c>
      <c r="Q167" t="str">
        <f>IF(OR(O2C!K50="Q1 2022",O2C!K50="Q2 2022"),"Yes","No")</f>
        <v>No</v>
      </c>
      <c r="R167" s="178" t="str">
        <f t="shared" si="79"/>
        <v>No</v>
      </c>
      <c r="S167" t="str">
        <f>IF(OR(O2C!K50="Q3 2022",O2C!K50="Q4 2022"),"Yes","No")</f>
        <v>No</v>
      </c>
      <c r="T167" s="178" t="str">
        <f t="shared" si="80"/>
        <v>No</v>
      </c>
      <c r="U167" t="str">
        <f>IF(OR(O2C!K50="Q1 2023",O2C!K50="Q2 2023"),"Yes","No")</f>
        <v>No</v>
      </c>
      <c r="V167" s="178" t="str">
        <f t="shared" si="81"/>
        <v>No</v>
      </c>
      <c r="W167" t="str">
        <f>IF(OR(O2C!K50="Q3 2023",O2C!K50="Q4 2023"),"Yes","No")</f>
        <v>No</v>
      </c>
      <c r="X167" s="178" t="str">
        <f t="shared" si="82"/>
        <v>No</v>
      </c>
      <c r="Y167" t="str">
        <f>IF(OR(O2C!K50="Q1 2024",O2C!K50="Q2 2024"),"Yes","No")</f>
        <v>No</v>
      </c>
      <c r="Z167" s="178" t="str">
        <f t="shared" si="83"/>
        <v>No</v>
      </c>
      <c r="AA167" t="str">
        <f>IF(OR(O2C!K50="Q3 2024",O2C!K50="Q4 2024"),"Yes","No")</f>
        <v>No</v>
      </c>
      <c r="AB167" s="178" t="str">
        <f t="shared" si="84"/>
        <v>No</v>
      </c>
      <c r="AC167" t="str">
        <f>IF(OR(O2C!K50="Q1 2025",O2C!K50="Q2 2025"),"Yes","No")</f>
        <v>No</v>
      </c>
      <c r="AD167" s="178" t="str">
        <f t="shared" si="85"/>
        <v>No</v>
      </c>
      <c r="AE167" t="str">
        <f>IF(OR(O2C!K50="Q3 2025",O2C!K50="Q4 2025"),"Yes","No")</f>
        <v>No</v>
      </c>
      <c r="AF167" s="178" t="str">
        <f t="shared" si="86"/>
        <v>No</v>
      </c>
      <c r="AG167" t="str">
        <f>IF(OR(O2C!K50="Q1 2026",O2C!K50="Q2 2026"),"Yes","No")</f>
        <v>No</v>
      </c>
      <c r="AH167" s="178" t="str">
        <f t="shared" si="87"/>
        <v>No</v>
      </c>
      <c r="AI167" t="str">
        <f>IF(OR(O2C!K50="Q3 2026",O2C!K50="Q4 2026"),"Yes","No")</f>
        <v>No</v>
      </c>
      <c r="AJ167" s="178" t="str">
        <f t="shared" si="88"/>
        <v>No</v>
      </c>
      <c r="AK167" t="str">
        <f>IF(OR(O2C!K50="Q1 2027",O2C!K50="Q2 2027"),"Yes","No")</f>
        <v>No</v>
      </c>
      <c r="AL167" s="178" t="str">
        <f t="shared" si="89"/>
        <v>No</v>
      </c>
      <c r="AM167" t="str">
        <f>IF(OR(O2C!K50="Q3 2027",O2C!K50="Q4 2027"),"Yes","No")</f>
        <v>No</v>
      </c>
      <c r="AN167" s="178" t="str">
        <f t="shared" si="90"/>
        <v>No</v>
      </c>
      <c r="AO167" t="str">
        <f>IF(OR(O2C!K50="Q1 2028",O2C!K50="Q2 2028"),"Yes","No")</f>
        <v>No</v>
      </c>
      <c r="AP167" s="178" t="str">
        <f t="shared" si="91"/>
        <v>No</v>
      </c>
      <c r="AQ167" t="str">
        <f>IF(OR(O2C!K50="Q3 2028",O2C!K50="Q4 2028"),"Yes","No")</f>
        <v>No</v>
      </c>
      <c r="AR167" s="178" t="str">
        <f t="shared" si="92"/>
        <v>No</v>
      </c>
      <c r="AS167" t="str">
        <f>IF(OR(O2C!K50="Q1 2029",O2C!K50="Q2 2029"),"Yes","No")</f>
        <v>No</v>
      </c>
      <c r="AT167" s="178" t="str">
        <f t="shared" si="93"/>
        <v>No</v>
      </c>
      <c r="AU167" t="str">
        <f>IF(OR(O2C!K50="Q3 2029",O2C!K50="Q4 2029"),"Yes","No")</f>
        <v>No</v>
      </c>
      <c r="AV167" s="178" t="str">
        <f t="shared" si="94"/>
        <v>No</v>
      </c>
      <c r="AW167" t="str">
        <f>IF(OR(O2C!K50="Q1 2030",O2C!K50="Q2 2030"),"Yes","No")</f>
        <v>No</v>
      </c>
      <c r="AX167" s="178" t="str">
        <f t="shared" si="95"/>
        <v>No</v>
      </c>
      <c r="AY167" t="str">
        <f>IF(OR(O2C!K50="Q3 2030",O2C!K50="Q4 2030"),"Yes","No")</f>
        <v>No</v>
      </c>
      <c r="AZ167" s="178" t="str">
        <f t="shared" si="96"/>
        <v>No</v>
      </c>
      <c r="BA167" t="str">
        <f>IF(O2C!K50="","No","Yes")</f>
        <v>No</v>
      </c>
      <c r="BB167" s="178" t="str">
        <f t="shared" si="97"/>
        <v>No</v>
      </c>
      <c r="BC167" s="178" t="str">
        <f t="shared" si="98"/>
        <v>Yes</v>
      </c>
      <c r="BD167" s="174"/>
    </row>
    <row r="168" spans="1:56" s="175" customFormat="1" ht="14.65" thickBot="1" x14ac:dyDescent="0.5">
      <c r="A168" s="177">
        <v>47</v>
      </c>
      <c r="B168" s="43" t="s">
        <v>1121</v>
      </c>
      <c r="C168" t="str">
        <f>IF(O2C!E51="Yes","Yes","No")</f>
        <v>No</v>
      </c>
      <c r="D168" t="str">
        <f>IF(AND(C168="No",O2C!F51="Yes"),"Yes","No")</f>
        <v>No</v>
      </c>
      <c r="E168" t="str">
        <f>IF(AND(C168="No",O2C!F51="N/A"),"N/A","No")</f>
        <v>No</v>
      </c>
      <c r="F168">
        <f>IF(OR(O2C!F51="Yes",O2C!F51="N/A"),0,1)</f>
        <v>1</v>
      </c>
      <c r="G168" t="str">
        <f>IF(OR(O2C!K51="Q3 2019",O2C!K51="Q4 2019"),"Yes","No")</f>
        <v>No</v>
      </c>
      <c r="H168" s="178" t="str">
        <f t="shared" si="50"/>
        <v>No</v>
      </c>
      <c r="I168" t="str">
        <f>IF(OR(O2C!K51="Q1 2020",O2C!K51="Q2 2020"),"Yes","No")</f>
        <v>No</v>
      </c>
      <c r="J168" s="178" t="str">
        <f t="shared" si="75"/>
        <v>No</v>
      </c>
      <c r="K168" t="str">
        <f>IF(OR(O2C!K51="Q3 2020",O2C!K51="Q4 2020"),"Yes","No")</f>
        <v>No</v>
      </c>
      <c r="L168" s="178" t="str">
        <f t="shared" si="76"/>
        <v>No</v>
      </c>
      <c r="M168" t="str">
        <f>IF(OR(O2C!K51="Q1 2021",O2C!K51="Q2 2021"),"Yes","No")</f>
        <v>No</v>
      </c>
      <c r="N168" s="178" t="str">
        <f t="shared" si="77"/>
        <v>No</v>
      </c>
      <c r="O168" t="str">
        <f>IF(OR(O2C!K51="Q3 2021",O2C!K51="Q4 2021"),"Yes","No")</f>
        <v>No</v>
      </c>
      <c r="P168" s="178" t="str">
        <f t="shared" si="78"/>
        <v>No</v>
      </c>
      <c r="Q168" t="str">
        <f>IF(OR(O2C!K51="Q1 2022",O2C!K51="Q2 2022"),"Yes","No")</f>
        <v>No</v>
      </c>
      <c r="R168" s="178" t="str">
        <f t="shared" si="79"/>
        <v>No</v>
      </c>
      <c r="S168" t="str">
        <f>IF(OR(O2C!K51="Q3 2022",O2C!K51="Q4 2022"),"Yes","No")</f>
        <v>No</v>
      </c>
      <c r="T168" s="178" t="str">
        <f t="shared" si="80"/>
        <v>No</v>
      </c>
      <c r="U168" t="str">
        <f>IF(OR(O2C!K51="Q1 2023",O2C!K51="Q2 2023"),"Yes","No")</f>
        <v>No</v>
      </c>
      <c r="V168" s="178" t="str">
        <f t="shared" si="81"/>
        <v>No</v>
      </c>
      <c r="W168" t="str">
        <f>IF(OR(O2C!K51="Q3 2023",O2C!K51="Q4 2023"),"Yes","No")</f>
        <v>No</v>
      </c>
      <c r="X168" s="178" t="str">
        <f t="shared" si="82"/>
        <v>No</v>
      </c>
      <c r="Y168" t="str">
        <f>IF(OR(O2C!K51="Q1 2024",O2C!K51="Q2 2024"),"Yes","No")</f>
        <v>No</v>
      </c>
      <c r="Z168" s="178" t="str">
        <f t="shared" si="83"/>
        <v>No</v>
      </c>
      <c r="AA168" t="str">
        <f>IF(OR(O2C!K51="Q3 2024",O2C!K51="Q4 2024"),"Yes","No")</f>
        <v>No</v>
      </c>
      <c r="AB168" s="178" t="str">
        <f t="shared" si="84"/>
        <v>No</v>
      </c>
      <c r="AC168" t="str">
        <f>IF(OR(O2C!K51="Q1 2025",O2C!K51="Q2 2025"),"Yes","No")</f>
        <v>No</v>
      </c>
      <c r="AD168" s="178" t="str">
        <f t="shared" si="85"/>
        <v>No</v>
      </c>
      <c r="AE168" t="str">
        <f>IF(OR(O2C!K51="Q3 2025",O2C!K51="Q4 2025"),"Yes","No")</f>
        <v>No</v>
      </c>
      <c r="AF168" s="178" t="str">
        <f t="shared" si="86"/>
        <v>No</v>
      </c>
      <c r="AG168" t="str">
        <f>IF(OR(O2C!K51="Q1 2026",O2C!K51="Q2 2026"),"Yes","No")</f>
        <v>No</v>
      </c>
      <c r="AH168" s="178" t="str">
        <f t="shared" si="87"/>
        <v>No</v>
      </c>
      <c r="AI168" t="str">
        <f>IF(OR(O2C!K51="Q3 2026",O2C!K51="Q4 2026"),"Yes","No")</f>
        <v>No</v>
      </c>
      <c r="AJ168" s="178" t="str">
        <f t="shared" si="88"/>
        <v>No</v>
      </c>
      <c r="AK168" t="str">
        <f>IF(OR(O2C!K51="Q1 2027",O2C!K51="Q2 2027"),"Yes","No")</f>
        <v>No</v>
      </c>
      <c r="AL168" s="178" t="str">
        <f t="shared" si="89"/>
        <v>No</v>
      </c>
      <c r="AM168" t="str">
        <f>IF(OR(O2C!K51="Q3 2027",O2C!K51="Q4 2027"),"Yes","No")</f>
        <v>No</v>
      </c>
      <c r="AN168" s="178" t="str">
        <f t="shared" si="90"/>
        <v>No</v>
      </c>
      <c r="AO168" t="str">
        <f>IF(OR(O2C!K51="Q1 2028",O2C!K51="Q2 2028"),"Yes","No")</f>
        <v>No</v>
      </c>
      <c r="AP168" s="178" t="str">
        <f t="shared" si="91"/>
        <v>No</v>
      </c>
      <c r="AQ168" t="str">
        <f>IF(OR(O2C!K51="Q3 2028",O2C!K51="Q4 2028"),"Yes","No")</f>
        <v>No</v>
      </c>
      <c r="AR168" s="178" t="str">
        <f t="shared" si="92"/>
        <v>No</v>
      </c>
      <c r="AS168" t="str">
        <f>IF(OR(O2C!K51="Q1 2029",O2C!K51="Q2 2029"),"Yes","No")</f>
        <v>No</v>
      </c>
      <c r="AT168" s="178" t="str">
        <f t="shared" si="93"/>
        <v>No</v>
      </c>
      <c r="AU168" t="str">
        <f>IF(OR(O2C!K51="Q3 2029",O2C!K51="Q4 2029"),"Yes","No")</f>
        <v>No</v>
      </c>
      <c r="AV168" s="178" t="str">
        <f t="shared" si="94"/>
        <v>No</v>
      </c>
      <c r="AW168" t="str">
        <f>IF(OR(O2C!K51="Q1 2030",O2C!K51="Q2 2030"),"Yes","No")</f>
        <v>No</v>
      </c>
      <c r="AX168" s="178" t="str">
        <f t="shared" si="95"/>
        <v>No</v>
      </c>
      <c r="AY168" t="str">
        <f>IF(OR(O2C!K51="Q3 2030",O2C!K51="Q4 2030"),"Yes","No")</f>
        <v>No</v>
      </c>
      <c r="AZ168" s="178" t="str">
        <f t="shared" si="96"/>
        <v>No</v>
      </c>
      <c r="BA168" t="str">
        <f>IF(O2C!K51="","No","Yes")</f>
        <v>No</v>
      </c>
      <c r="BB168" s="178" t="str">
        <f t="shared" si="97"/>
        <v>No</v>
      </c>
      <c r="BC168" s="178" t="str">
        <f t="shared" si="98"/>
        <v>Yes</v>
      </c>
      <c r="BD168" s="174"/>
    </row>
    <row r="169" spans="1:56" s="175" customFormat="1" ht="14.65" thickBot="1" x14ac:dyDescent="0.5">
      <c r="A169" s="177">
        <v>48</v>
      </c>
      <c r="B169" s="43" t="s">
        <v>1122</v>
      </c>
      <c r="C169" t="str">
        <f>IF(O2C!E52="Yes","Yes","No")</f>
        <v>No</v>
      </c>
      <c r="D169" t="str">
        <f>IF(AND(C169="No",O2C!F52="Yes"),"Yes","No")</f>
        <v>No</v>
      </c>
      <c r="E169" t="str">
        <f>IF(AND(C169="No",O2C!F52="N/A"),"N/A","No")</f>
        <v>No</v>
      </c>
      <c r="F169">
        <f>IF(OR(O2C!F52="Yes",O2C!F52="N/A"),0,1)</f>
        <v>1</v>
      </c>
      <c r="G169" t="str">
        <f>IF(OR(O2C!K52="Q3 2019",O2C!K52="Q4 2019"),"Yes","No")</f>
        <v>No</v>
      </c>
      <c r="H169" s="178" t="str">
        <f t="shared" si="50"/>
        <v>No</v>
      </c>
      <c r="I169" t="str">
        <f>IF(OR(O2C!K52="Q1 2020",O2C!K52="Q2 2020"),"Yes","No")</f>
        <v>No</v>
      </c>
      <c r="J169" s="178" t="str">
        <f t="shared" si="75"/>
        <v>No</v>
      </c>
      <c r="K169" t="str">
        <f>IF(OR(O2C!K52="Q3 2020",O2C!K52="Q4 2020"),"Yes","No")</f>
        <v>No</v>
      </c>
      <c r="L169" s="178" t="str">
        <f t="shared" si="76"/>
        <v>No</v>
      </c>
      <c r="M169" t="str">
        <f>IF(OR(O2C!K52="Q1 2021",O2C!K52="Q2 2021"),"Yes","No")</f>
        <v>No</v>
      </c>
      <c r="N169" s="178" t="str">
        <f t="shared" si="77"/>
        <v>No</v>
      </c>
      <c r="O169" t="str">
        <f>IF(OR(O2C!K52="Q3 2021",O2C!K52="Q4 2021"),"Yes","No")</f>
        <v>No</v>
      </c>
      <c r="P169" s="178" t="str">
        <f t="shared" si="78"/>
        <v>No</v>
      </c>
      <c r="Q169" t="str">
        <f>IF(OR(O2C!K52="Q1 2022",O2C!K52="Q2 2022"),"Yes","No")</f>
        <v>No</v>
      </c>
      <c r="R169" s="178" t="str">
        <f t="shared" si="79"/>
        <v>No</v>
      </c>
      <c r="S169" t="str">
        <f>IF(OR(O2C!K52="Q3 2022",O2C!K52="Q4 2022"),"Yes","No")</f>
        <v>No</v>
      </c>
      <c r="T169" s="178" t="str">
        <f t="shared" si="80"/>
        <v>No</v>
      </c>
      <c r="U169" t="str">
        <f>IF(OR(O2C!K52="Q1 2023",O2C!K52="Q2 2023"),"Yes","No")</f>
        <v>No</v>
      </c>
      <c r="V169" s="178" t="str">
        <f t="shared" si="81"/>
        <v>No</v>
      </c>
      <c r="W169" t="str">
        <f>IF(OR(O2C!K52="Q3 2023",O2C!K52="Q4 2023"),"Yes","No")</f>
        <v>No</v>
      </c>
      <c r="X169" s="178" t="str">
        <f t="shared" si="82"/>
        <v>No</v>
      </c>
      <c r="Y169" t="str">
        <f>IF(OR(O2C!K52="Q1 2024",O2C!K52="Q2 2024"),"Yes","No")</f>
        <v>No</v>
      </c>
      <c r="Z169" s="178" t="str">
        <f t="shared" si="83"/>
        <v>No</v>
      </c>
      <c r="AA169" t="str">
        <f>IF(OR(O2C!K52="Q3 2024",O2C!K52="Q4 2024"),"Yes","No")</f>
        <v>No</v>
      </c>
      <c r="AB169" s="178" t="str">
        <f t="shared" si="84"/>
        <v>No</v>
      </c>
      <c r="AC169" t="str">
        <f>IF(OR(O2C!K52="Q1 2025",O2C!K52="Q2 2025"),"Yes","No")</f>
        <v>No</v>
      </c>
      <c r="AD169" s="178" t="str">
        <f t="shared" si="85"/>
        <v>No</v>
      </c>
      <c r="AE169" t="str">
        <f>IF(OR(O2C!K52="Q3 2025",O2C!K52="Q4 2025"),"Yes","No")</f>
        <v>No</v>
      </c>
      <c r="AF169" s="178" t="str">
        <f t="shared" si="86"/>
        <v>No</v>
      </c>
      <c r="AG169" t="str">
        <f>IF(OR(O2C!K52="Q1 2026",O2C!K52="Q2 2026"),"Yes","No")</f>
        <v>No</v>
      </c>
      <c r="AH169" s="178" t="str">
        <f t="shared" si="87"/>
        <v>No</v>
      </c>
      <c r="AI169" t="str">
        <f>IF(OR(O2C!K52="Q3 2026",O2C!K52="Q4 2026"),"Yes","No")</f>
        <v>No</v>
      </c>
      <c r="AJ169" s="178" t="str">
        <f t="shared" si="88"/>
        <v>No</v>
      </c>
      <c r="AK169" t="str">
        <f>IF(OR(O2C!K52="Q1 2027",O2C!K52="Q2 2027"),"Yes","No")</f>
        <v>No</v>
      </c>
      <c r="AL169" s="178" t="str">
        <f t="shared" si="89"/>
        <v>No</v>
      </c>
      <c r="AM169" t="str">
        <f>IF(OR(O2C!K52="Q3 2027",O2C!K52="Q4 2027"),"Yes","No")</f>
        <v>No</v>
      </c>
      <c r="AN169" s="178" t="str">
        <f t="shared" si="90"/>
        <v>No</v>
      </c>
      <c r="AO169" t="str">
        <f>IF(OR(O2C!K52="Q1 2028",O2C!K52="Q2 2028"),"Yes","No")</f>
        <v>No</v>
      </c>
      <c r="AP169" s="178" t="str">
        <f t="shared" si="91"/>
        <v>No</v>
      </c>
      <c r="AQ169" t="str">
        <f>IF(OR(O2C!K52="Q3 2028",O2C!K52="Q4 2028"),"Yes","No")</f>
        <v>No</v>
      </c>
      <c r="AR169" s="178" t="str">
        <f t="shared" si="92"/>
        <v>No</v>
      </c>
      <c r="AS169" t="str">
        <f>IF(OR(O2C!K52="Q1 2029",O2C!K52="Q2 2029"),"Yes","No")</f>
        <v>No</v>
      </c>
      <c r="AT169" s="178" t="str">
        <f t="shared" si="93"/>
        <v>No</v>
      </c>
      <c r="AU169" t="str">
        <f>IF(OR(O2C!K52="Q3 2029",O2C!K52="Q4 2029"),"Yes","No")</f>
        <v>No</v>
      </c>
      <c r="AV169" s="178" t="str">
        <f t="shared" si="94"/>
        <v>No</v>
      </c>
      <c r="AW169" t="str">
        <f>IF(OR(O2C!K52="Q1 2030",O2C!K52="Q2 2030"),"Yes","No")</f>
        <v>No</v>
      </c>
      <c r="AX169" s="178" t="str">
        <f t="shared" si="95"/>
        <v>No</v>
      </c>
      <c r="AY169" t="str">
        <f>IF(OR(O2C!K52="Q3 2030",O2C!K52="Q4 2030"),"Yes","No")</f>
        <v>No</v>
      </c>
      <c r="AZ169" s="178" t="str">
        <f t="shared" si="96"/>
        <v>No</v>
      </c>
      <c r="BA169" t="str">
        <f>IF(O2C!K52="","No","Yes")</f>
        <v>No</v>
      </c>
      <c r="BB169" s="178" t="str">
        <f t="shared" si="97"/>
        <v>No</v>
      </c>
      <c r="BC169" s="178" t="str">
        <f t="shared" si="98"/>
        <v>Yes</v>
      </c>
      <c r="BD169" s="174"/>
    </row>
    <row r="170" spans="1:56" s="175" customFormat="1" ht="23.65" thickBot="1" x14ac:dyDescent="0.5">
      <c r="A170" s="177">
        <v>49</v>
      </c>
      <c r="B170" s="43" t="s">
        <v>1123</v>
      </c>
      <c r="C170" t="str">
        <f>IF(O2C!E53="Yes","Yes","No")</f>
        <v>No</v>
      </c>
      <c r="D170" t="str">
        <f>IF(AND(C170="No",O2C!F53="Yes"),"Yes","No")</f>
        <v>No</v>
      </c>
      <c r="E170" t="str">
        <f>IF(AND(C170="No",O2C!F53="N/A"),"N/A","No")</f>
        <v>No</v>
      </c>
      <c r="F170">
        <f>IF(OR(O2C!F53="Yes",O2C!F53="N/A"),0,1)</f>
        <v>1</v>
      </c>
      <c r="G170" t="str">
        <f>IF(OR(O2C!K53="Q3 2019",O2C!K53="Q4 2019"),"Yes","No")</f>
        <v>No</v>
      </c>
      <c r="H170" s="178" t="str">
        <f t="shared" si="50"/>
        <v>No</v>
      </c>
      <c r="I170" t="str">
        <f>IF(OR(O2C!K53="Q1 2020",O2C!K53="Q2 2020"),"Yes","No")</f>
        <v>No</v>
      </c>
      <c r="J170" s="178" t="str">
        <f t="shared" si="75"/>
        <v>No</v>
      </c>
      <c r="K170" t="str">
        <f>IF(OR(O2C!K53="Q3 2020",O2C!K53="Q4 2020"),"Yes","No")</f>
        <v>No</v>
      </c>
      <c r="L170" s="178" t="str">
        <f t="shared" si="76"/>
        <v>No</v>
      </c>
      <c r="M170" t="str">
        <f>IF(OR(O2C!K53="Q1 2021",O2C!K53="Q2 2021"),"Yes","No")</f>
        <v>No</v>
      </c>
      <c r="N170" s="178" t="str">
        <f t="shared" si="77"/>
        <v>No</v>
      </c>
      <c r="O170" t="str">
        <f>IF(OR(O2C!K53="Q3 2021",O2C!K53="Q4 2021"),"Yes","No")</f>
        <v>No</v>
      </c>
      <c r="P170" s="178" t="str">
        <f t="shared" si="78"/>
        <v>No</v>
      </c>
      <c r="Q170" t="str">
        <f>IF(OR(O2C!K53="Q1 2022",O2C!K53="Q2 2022"),"Yes","No")</f>
        <v>No</v>
      </c>
      <c r="R170" s="178" t="str">
        <f t="shared" si="79"/>
        <v>No</v>
      </c>
      <c r="S170" t="str">
        <f>IF(OR(O2C!K53="Q3 2022",O2C!K53="Q4 2022"),"Yes","No")</f>
        <v>No</v>
      </c>
      <c r="T170" s="178" t="str">
        <f t="shared" si="80"/>
        <v>No</v>
      </c>
      <c r="U170" t="str">
        <f>IF(OR(O2C!K53="Q1 2023",O2C!K53="Q2 2023"),"Yes","No")</f>
        <v>No</v>
      </c>
      <c r="V170" s="178" t="str">
        <f t="shared" si="81"/>
        <v>No</v>
      </c>
      <c r="W170" t="str">
        <f>IF(OR(O2C!K53="Q3 2023",O2C!K53="Q4 2023"),"Yes","No")</f>
        <v>No</v>
      </c>
      <c r="X170" s="178" t="str">
        <f t="shared" si="82"/>
        <v>No</v>
      </c>
      <c r="Y170" t="str">
        <f>IF(OR(O2C!K53="Q1 2024",O2C!K53="Q2 2024"),"Yes","No")</f>
        <v>No</v>
      </c>
      <c r="Z170" s="178" t="str">
        <f t="shared" si="83"/>
        <v>No</v>
      </c>
      <c r="AA170" t="str">
        <f>IF(OR(O2C!K53="Q3 2024",O2C!K53="Q4 2024"),"Yes","No")</f>
        <v>No</v>
      </c>
      <c r="AB170" s="178" t="str">
        <f t="shared" si="84"/>
        <v>No</v>
      </c>
      <c r="AC170" t="str">
        <f>IF(OR(O2C!K53="Q1 2025",O2C!K53="Q2 2025"),"Yes","No")</f>
        <v>No</v>
      </c>
      <c r="AD170" s="178" t="str">
        <f t="shared" si="85"/>
        <v>No</v>
      </c>
      <c r="AE170" t="str">
        <f>IF(OR(O2C!K53="Q3 2025",O2C!K53="Q4 2025"),"Yes","No")</f>
        <v>No</v>
      </c>
      <c r="AF170" s="178" t="str">
        <f t="shared" si="86"/>
        <v>No</v>
      </c>
      <c r="AG170" t="str">
        <f>IF(OR(O2C!K53="Q1 2026",O2C!K53="Q2 2026"),"Yes","No")</f>
        <v>No</v>
      </c>
      <c r="AH170" s="178" t="str">
        <f t="shared" si="87"/>
        <v>No</v>
      </c>
      <c r="AI170" t="str">
        <f>IF(OR(O2C!K53="Q3 2026",O2C!K53="Q4 2026"),"Yes","No")</f>
        <v>No</v>
      </c>
      <c r="AJ170" s="178" t="str">
        <f t="shared" si="88"/>
        <v>No</v>
      </c>
      <c r="AK170" t="str">
        <f>IF(OR(O2C!K53="Q1 2027",O2C!K53="Q2 2027"),"Yes","No")</f>
        <v>No</v>
      </c>
      <c r="AL170" s="178" t="str">
        <f t="shared" si="89"/>
        <v>No</v>
      </c>
      <c r="AM170" t="str">
        <f>IF(OR(O2C!K53="Q3 2027",O2C!K53="Q4 2027"),"Yes","No")</f>
        <v>No</v>
      </c>
      <c r="AN170" s="178" t="str">
        <f t="shared" si="90"/>
        <v>No</v>
      </c>
      <c r="AO170" t="str">
        <f>IF(OR(O2C!K53="Q1 2028",O2C!K53="Q2 2028"),"Yes","No")</f>
        <v>No</v>
      </c>
      <c r="AP170" s="178" t="str">
        <f t="shared" si="91"/>
        <v>No</v>
      </c>
      <c r="AQ170" t="str">
        <f>IF(OR(O2C!K53="Q3 2028",O2C!K53="Q4 2028"),"Yes","No")</f>
        <v>No</v>
      </c>
      <c r="AR170" s="178" t="str">
        <f t="shared" si="92"/>
        <v>No</v>
      </c>
      <c r="AS170" t="str">
        <f>IF(OR(O2C!K53="Q1 2029",O2C!K53="Q2 2029"),"Yes","No")</f>
        <v>No</v>
      </c>
      <c r="AT170" s="178" t="str">
        <f t="shared" si="93"/>
        <v>No</v>
      </c>
      <c r="AU170" t="str">
        <f>IF(OR(O2C!K53="Q3 2029",O2C!K53="Q4 2029"),"Yes","No")</f>
        <v>No</v>
      </c>
      <c r="AV170" s="178" t="str">
        <f t="shared" si="94"/>
        <v>No</v>
      </c>
      <c r="AW170" t="str">
        <f>IF(OR(O2C!K53="Q1 2030",O2C!K53="Q2 2030"),"Yes","No")</f>
        <v>No</v>
      </c>
      <c r="AX170" s="178" t="str">
        <f t="shared" si="95"/>
        <v>No</v>
      </c>
      <c r="AY170" t="str">
        <f>IF(OR(O2C!K53="Q3 2030",O2C!K53="Q4 2030"),"Yes","No")</f>
        <v>No</v>
      </c>
      <c r="AZ170" s="178" t="str">
        <f t="shared" si="96"/>
        <v>No</v>
      </c>
      <c r="BA170" t="str">
        <f>IF(O2C!K53="","No","Yes")</f>
        <v>No</v>
      </c>
      <c r="BB170" s="178" t="str">
        <f t="shared" si="97"/>
        <v>No</v>
      </c>
      <c r="BC170" s="178" t="str">
        <f t="shared" si="98"/>
        <v>Yes</v>
      </c>
      <c r="BD170" s="174"/>
    </row>
    <row r="171" spans="1:56" s="175" customFormat="1" ht="23.65" thickBot="1" x14ac:dyDescent="0.5">
      <c r="A171" s="177">
        <v>50</v>
      </c>
      <c r="B171" s="43" t="s">
        <v>151</v>
      </c>
      <c r="C171" t="str">
        <f>IF(O2C!E54="Yes","Yes","No")</f>
        <v>No</v>
      </c>
      <c r="D171" t="str">
        <f>IF(AND(C171="No",O2C!F54="Yes"),"Yes","No")</f>
        <v>No</v>
      </c>
      <c r="E171" t="str">
        <f>IF(AND(C171="No",O2C!F54="N/A"),"N/A","No")</f>
        <v>No</v>
      </c>
      <c r="F171">
        <f>IF(OR(O2C!F54="Yes",O2C!F54="N/A"),0,1)</f>
        <v>1</v>
      </c>
      <c r="G171" t="str">
        <f>IF(OR(O2C!K54="Q3 2019",O2C!K54="Q4 2019"),"Yes","No")</f>
        <v>No</v>
      </c>
      <c r="H171" s="178" t="str">
        <f t="shared" si="50"/>
        <v>No</v>
      </c>
      <c r="I171" t="str">
        <f>IF(OR(O2C!K54="Q1 2020",O2C!K54="Q2 2020"),"Yes","No")</f>
        <v>No</v>
      </c>
      <c r="J171" s="178" t="str">
        <f t="shared" si="75"/>
        <v>No</v>
      </c>
      <c r="K171" t="str">
        <f>IF(OR(O2C!K54="Q3 2020",O2C!K54="Q4 2020"),"Yes","No")</f>
        <v>No</v>
      </c>
      <c r="L171" s="178" t="str">
        <f t="shared" si="76"/>
        <v>No</v>
      </c>
      <c r="M171" t="str">
        <f>IF(OR(O2C!K54="Q1 2021",O2C!K54="Q2 2021"),"Yes","No")</f>
        <v>No</v>
      </c>
      <c r="N171" s="178" t="str">
        <f t="shared" si="77"/>
        <v>No</v>
      </c>
      <c r="O171" t="str">
        <f>IF(OR(O2C!K54="Q3 2021",O2C!K54="Q4 2021"),"Yes","No")</f>
        <v>No</v>
      </c>
      <c r="P171" s="178" t="str">
        <f t="shared" si="78"/>
        <v>No</v>
      </c>
      <c r="Q171" t="str">
        <f>IF(OR(O2C!K54="Q1 2022",O2C!K54="Q2 2022"),"Yes","No")</f>
        <v>No</v>
      </c>
      <c r="R171" s="178" t="str">
        <f t="shared" si="79"/>
        <v>No</v>
      </c>
      <c r="S171" t="str">
        <f>IF(OR(O2C!K54="Q3 2022",O2C!K54="Q4 2022"),"Yes","No")</f>
        <v>No</v>
      </c>
      <c r="T171" s="178" t="str">
        <f t="shared" si="80"/>
        <v>No</v>
      </c>
      <c r="U171" t="str">
        <f>IF(OR(O2C!K54="Q1 2023",O2C!K54="Q2 2023"),"Yes","No")</f>
        <v>No</v>
      </c>
      <c r="V171" s="178" t="str">
        <f t="shared" si="81"/>
        <v>No</v>
      </c>
      <c r="W171" t="str">
        <f>IF(OR(O2C!K54="Q3 2023",O2C!K54="Q4 2023"),"Yes","No")</f>
        <v>No</v>
      </c>
      <c r="X171" s="178" t="str">
        <f t="shared" si="82"/>
        <v>No</v>
      </c>
      <c r="Y171" t="str">
        <f>IF(OR(O2C!K54="Q1 2024",O2C!K54="Q2 2024"),"Yes","No")</f>
        <v>No</v>
      </c>
      <c r="Z171" s="178" t="str">
        <f t="shared" si="83"/>
        <v>No</v>
      </c>
      <c r="AA171" t="str">
        <f>IF(OR(O2C!K54="Q3 2024",O2C!K54="Q4 2024"),"Yes","No")</f>
        <v>No</v>
      </c>
      <c r="AB171" s="178" t="str">
        <f t="shared" si="84"/>
        <v>No</v>
      </c>
      <c r="AC171" t="str">
        <f>IF(OR(O2C!K54="Q1 2025",O2C!K54="Q2 2025"),"Yes","No")</f>
        <v>No</v>
      </c>
      <c r="AD171" s="178" t="str">
        <f t="shared" si="85"/>
        <v>No</v>
      </c>
      <c r="AE171" t="str">
        <f>IF(OR(O2C!K54="Q3 2025",O2C!K54="Q4 2025"),"Yes","No")</f>
        <v>No</v>
      </c>
      <c r="AF171" s="178" t="str">
        <f t="shared" si="86"/>
        <v>No</v>
      </c>
      <c r="AG171" t="str">
        <f>IF(OR(O2C!K54="Q1 2026",O2C!K54="Q2 2026"),"Yes","No")</f>
        <v>No</v>
      </c>
      <c r="AH171" s="178" t="str">
        <f t="shared" si="87"/>
        <v>No</v>
      </c>
      <c r="AI171" t="str">
        <f>IF(OR(O2C!K54="Q3 2026",O2C!K54="Q4 2026"),"Yes","No")</f>
        <v>No</v>
      </c>
      <c r="AJ171" s="178" t="str">
        <f t="shared" si="88"/>
        <v>No</v>
      </c>
      <c r="AK171" t="str">
        <f>IF(OR(O2C!K54="Q1 2027",O2C!K54="Q2 2027"),"Yes","No")</f>
        <v>No</v>
      </c>
      <c r="AL171" s="178" t="str">
        <f t="shared" si="89"/>
        <v>No</v>
      </c>
      <c r="AM171" t="str">
        <f>IF(OR(O2C!K54="Q3 2027",O2C!K54="Q4 2027"),"Yes","No")</f>
        <v>No</v>
      </c>
      <c r="AN171" s="178" t="str">
        <f t="shared" si="90"/>
        <v>No</v>
      </c>
      <c r="AO171" t="str">
        <f>IF(OR(O2C!K54="Q1 2028",O2C!K54="Q2 2028"),"Yes","No")</f>
        <v>No</v>
      </c>
      <c r="AP171" s="178" t="str">
        <f t="shared" si="91"/>
        <v>No</v>
      </c>
      <c r="AQ171" t="str">
        <f>IF(OR(O2C!K54="Q3 2028",O2C!K54="Q4 2028"),"Yes","No")</f>
        <v>No</v>
      </c>
      <c r="AR171" s="178" t="str">
        <f t="shared" si="92"/>
        <v>No</v>
      </c>
      <c r="AS171" t="str">
        <f>IF(OR(O2C!K54="Q1 2029",O2C!K54="Q2 2029"),"Yes","No")</f>
        <v>No</v>
      </c>
      <c r="AT171" s="178" t="str">
        <f t="shared" si="93"/>
        <v>No</v>
      </c>
      <c r="AU171" t="str">
        <f>IF(OR(O2C!K54="Q3 2029",O2C!K54="Q4 2029"),"Yes","No")</f>
        <v>No</v>
      </c>
      <c r="AV171" s="178" t="str">
        <f t="shared" si="94"/>
        <v>No</v>
      </c>
      <c r="AW171" t="str">
        <f>IF(OR(O2C!K54="Q1 2030",O2C!K54="Q2 2030"),"Yes","No")</f>
        <v>No</v>
      </c>
      <c r="AX171" s="178" t="str">
        <f t="shared" si="95"/>
        <v>No</v>
      </c>
      <c r="AY171" t="str">
        <f>IF(OR(O2C!K54="Q3 2030",O2C!K54="Q4 2030"),"Yes","No")</f>
        <v>No</v>
      </c>
      <c r="AZ171" s="178" t="str">
        <f t="shared" si="96"/>
        <v>No</v>
      </c>
      <c r="BA171" t="str">
        <f>IF(O2C!K54="","No","Yes")</f>
        <v>No</v>
      </c>
      <c r="BB171" s="178" t="str">
        <f t="shared" si="97"/>
        <v>No</v>
      </c>
      <c r="BC171" s="178" t="str">
        <f t="shared" si="98"/>
        <v>Yes</v>
      </c>
      <c r="BD171" s="174"/>
    </row>
    <row r="172" spans="1:56" s="175" customFormat="1" ht="23.65" thickBot="1" x14ac:dyDescent="0.5">
      <c r="A172" s="177">
        <v>51</v>
      </c>
      <c r="B172" s="43" t="s">
        <v>1125</v>
      </c>
      <c r="C172" t="str">
        <f>IF(O2C!E55="Yes","Yes","No")</f>
        <v>No</v>
      </c>
      <c r="D172" t="str">
        <f>IF(AND(C172="No",O2C!F55="Yes"),"Yes","No")</f>
        <v>No</v>
      </c>
      <c r="E172" t="str">
        <f>IF(AND(C172="No",O2C!F55="N/A"),"N/A","No")</f>
        <v>No</v>
      </c>
      <c r="F172">
        <f>IF(OR(O2C!F55="Yes",O2C!F55="N/A"),0,1)</f>
        <v>1</v>
      </c>
      <c r="G172" t="str">
        <f>IF(OR(O2C!K55="Q3 2019",O2C!K55="Q4 2019"),"Yes","No")</f>
        <v>No</v>
      </c>
      <c r="H172" s="178" t="str">
        <f t="shared" si="50"/>
        <v>No</v>
      </c>
      <c r="I172" t="str">
        <f>IF(OR(O2C!K55="Q1 2020",O2C!K55="Q2 2020"),"Yes","No")</f>
        <v>No</v>
      </c>
      <c r="J172" s="178" t="str">
        <f t="shared" si="75"/>
        <v>No</v>
      </c>
      <c r="K172" t="str">
        <f>IF(OR(O2C!K55="Q3 2020",O2C!K55="Q4 2020"),"Yes","No")</f>
        <v>No</v>
      </c>
      <c r="L172" s="178" t="str">
        <f t="shared" si="76"/>
        <v>No</v>
      </c>
      <c r="M172" t="str">
        <f>IF(OR(O2C!K55="Q1 2021",O2C!K55="Q2 2021"),"Yes","No")</f>
        <v>No</v>
      </c>
      <c r="N172" s="178" t="str">
        <f t="shared" si="77"/>
        <v>No</v>
      </c>
      <c r="O172" t="str">
        <f>IF(OR(O2C!K55="Q3 2021",O2C!K55="Q4 2021"),"Yes","No")</f>
        <v>No</v>
      </c>
      <c r="P172" s="178" t="str">
        <f t="shared" si="78"/>
        <v>No</v>
      </c>
      <c r="Q172" t="str">
        <f>IF(OR(O2C!K55="Q1 2022",O2C!K55="Q2 2022"),"Yes","No")</f>
        <v>No</v>
      </c>
      <c r="R172" s="178" t="str">
        <f t="shared" si="79"/>
        <v>No</v>
      </c>
      <c r="S172" t="str">
        <f>IF(OR(O2C!K55="Q3 2022",O2C!K55="Q4 2022"),"Yes","No")</f>
        <v>No</v>
      </c>
      <c r="T172" s="178" t="str">
        <f t="shared" si="80"/>
        <v>No</v>
      </c>
      <c r="U172" t="str">
        <f>IF(OR(O2C!K55="Q1 2023",O2C!K55="Q2 2023"),"Yes","No")</f>
        <v>No</v>
      </c>
      <c r="V172" s="178" t="str">
        <f t="shared" si="81"/>
        <v>No</v>
      </c>
      <c r="W172" t="str">
        <f>IF(OR(O2C!K55="Q3 2023",O2C!K55="Q4 2023"),"Yes","No")</f>
        <v>No</v>
      </c>
      <c r="X172" s="178" t="str">
        <f t="shared" si="82"/>
        <v>No</v>
      </c>
      <c r="Y172" t="str">
        <f>IF(OR(O2C!K55="Q1 2024",O2C!K55="Q2 2024"),"Yes","No")</f>
        <v>No</v>
      </c>
      <c r="Z172" s="178" t="str">
        <f t="shared" si="83"/>
        <v>No</v>
      </c>
      <c r="AA172" t="str">
        <f>IF(OR(O2C!K55="Q3 2024",O2C!K55="Q4 2024"),"Yes","No")</f>
        <v>No</v>
      </c>
      <c r="AB172" s="178" t="str">
        <f t="shared" si="84"/>
        <v>No</v>
      </c>
      <c r="AC172" t="str">
        <f>IF(OR(O2C!K55="Q1 2025",O2C!K55="Q2 2025"),"Yes","No")</f>
        <v>No</v>
      </c>
      <c r="AD172" s="178" t="str">
        <f t="shared" si="85"/>
        <v>No</v>
      </c>
      <c r="AE172" t="str">
        <f>IF(OR(O2C!K55="Q3 2025",O2C!K55="Q4 2025"),"Yes","No")</f>
        <v>No</v>
      </c>
      <c r="AF172" s="178" t="str">
        <f t="shared" si="86"/>
        <v>No</v>
      </c>
      <c r="AG172" t="str">
        <f>IF(OR(O2C!K55="Q1 2026",O2C!K55="Q2 2026"),"Yes","No")</f>
        <v>No</v>
      </c>
      <c r="AH172" s="178" t="str">
        <f t="shared" si="87"/>
        <v>No</v>
      </c>
      <c r="AI172" t="str">
        <f>IF(OR(O2C!K55="Q3 2026",O2C!K55="Q4 2026"),"Yes","No")</f>
        <v>No</v>
      </c>
      <c r="AJ172" s="178" t="str">
        <f t="shared" si="88"/>
        <v>No</v>
      </c>
      <c r="AK172" t="str">
        <f>IF(OR(O2C!K55="Q1 2027",O2C!K55="Q2 2027"),"Yes","No")</f>
        <v>No</v>
      </c>
      <c r="AL172" s="178" t="str">
        <f t="shared" si="89"/>
        <v>No</v>
      </c>
      <c r="AM172" t="str">
        <f>IF(OR(O2C!K55="Q3 2027",O2C!K55="Q4 2027"),"Yes","No")</f>
        <v>No</v>
      </c>
      <c r="AN172" s="178" t="str">
        <f t="shared" si="90"/>
        <v>No</v>
      </c>
      <c r="AO172" t="str">
        <f>IF(OR(O2C!K55="Q1 2028",O2C!K55="Q2 2028"),"Yes","No")</f>
        <v>No</v>
      </c>
      <c r="AP172" s="178" t="str">
        <f t="shared" si="91"/>
        <v>No</v>
      </c>
      <c r="AQ172" t="str">
        <f>IF(OR(O2C!K55="Q3 2028",O2C!K55="Q4 2028"),"Yes","No")</f>
        <v>No</v>
      </c>
      <c r="AR172" s="178" t="str">
        <f t="shared" si="92"/>
        <v>No</v>
      </c>
      <c r="AS172" t="str">
        <f>IF(OR(O2C!K55="Q1 2029",O2C!K55="Q2 2029"),"Yes","No")</f>
        <v>No</v>
      </c>
      <c r="AT172" s="178" t="str">
        <f t="shared" si="93"/>
        <v>No</v>
      </c>
      <c r="AU172" t="str">
        <f>IF(OR(O2C!K55="Q3 2029",O2C!K55="Q4 2029"),"Yes","No")</f>
        <v>No</v>
      </c>
      <c r="AV172" s="178" t="str">
        <f t="shared" si="94"/>
        <v>No</v>
      </c>
      <c r="AW172" t="str">
        <f>IF(OR(O2C!K55="Q1 2030",O2C!K55="Q2 2030"),"Yes","No")</f>
        <v>No</v>
      </c>
      <c r="AX172" s="178" t="str">
        <f t="shared" si="95"/>
        <v>No</v>
      </c>
      <c r="AY172" t="str">
        <f>IF(OR(O2C!K55="Q3 2030",O2C!K55="Q4 2030"),"Yes","No")</f>
        <v>No</v>
      </c>
      <c r="AZ172" s="178" t="str">
        <f t="shared" si="96"/>
        <v>No</v>
      </c>
      <c r="BA172" t="str">
        <f>IF(O2C!K55="","No","Yes")</f>
        <v>No</v>
      </c>
      <c r="BB172" s="178" t="str">
        <f t="shared" si="97"/>
        <v>No</v>
      </c>
      <c r="BC172" s="178" t="str">
        <f t="shared" si="98"/>
        <v>Yes</v>
      </c>
      <c r="BD172" s="174"/>
    </row>
    <row r="173" spans="1:56" s="175" customFormat="1" ht="23.65" thickBot="1" x14ac:dyDescent="0.5">
      <c r="A173" s="177">
        <v>52</v>
      </c>
      <c r="B173" s="43" t="s">
        <v>1126</v>
      </c>
      <c r="C173" t="str">
        <f>IF(O2C!E56="Yes","Yes","No")</f>
        <v>No</v>
      </c>
      <c r="D173" t="str">
        <f>IF(AND(C173="No",O2C!F56="Yes"),"Yes","No")</f>
        <v>No</v>
      </c>
      <c r="E173" t="str">
        <f>IF(AND(C173="No",O2C!F56="N/A"),"N/A","No")</f>
        <v>No</v>
      </c>
      <c r="F173">
        <f>IF(OR(O2C!F56="Yes",O2C!F56="N/A"),0,1)</f>
        <v>1</v>
      </c>
      <c r="G173" t="str">
        <f>IF(OR(O2C!K56="Q3 2019",O2C!K56="Q4 2019"),"Yes","No")</f>
        <v>No</v>
      </c>
      <c r="H173" s="178" t="str">
        <f t="shared" si="50"/>
        <v>No</v>
      </c>
      <c r="I173" t="str">
        <f>IF(OR(O2C!K56="Q1 2020",O2C!K56="Q2 2020"),"Yes","No")</f>
        <v>No</v>
      </c>
      <c r="J173" s="178" t="str">
        <f t="shared" si="75"/>
        <v>No</v>
      </c>
      <c r="K173" t="str">
        <f>IF(OR(O2C!K56="Q3 2020",O2C!K56="Q4 2020"),"Yes","No")</f>
        <v>No</v>
      </c>
      <c r="L173" s="178" t="str">
        <f t="shared" si="76"/>
        <v>No</v>
      </c>
      <c r="M173" t="str">
        <f>IF(OR(O2C!K56="Q1 2021",O2C!K56="Q2 2021"),"Yes","No")</f>
        <v>No</v>
      </c>
      <c r="N173" s="178" t="str">
        <f t="shared" si="77"/>
        <v>No</v>
      </c>
      <c r="O173" t="str">
        <f>IF(OR(O2C!K56="Q3 2021",O2C!K56="Q4 2021"),"Yes","No")</f>
        <v>No</v>
      </c>
      <c r="P173" s="178" t="str">
        <f t="shared" si="78"/>
        <v>No</v>
      </c>
      <c r="Q173" t="str">
        <f>IF(OR(O2C!K56="Q1 2022",O2C!K56="Q2 2022"),"Yes","No")</f>
        <v>No</v>
      </c>
      <c r="R173" s="178" t="str">
        <f t="shared" si="79"/>
        <v>No</v>
      </c>
      <c r="S173" t="str">
        <f>IF(OR(O2C!K56="Q3 2022",O2C!K56="Q4 2022"),"Yes","No")</f>
        <v>No</v>
      </c>
      <c r="T173" s="178" t="str">
        <f t="shared" si="80"/>
        <v>No</v>
      </c>
      <c r="U173" t="str">
        <f>IF(OR(O2C!K56="Q1 2023",O2C!K56="Q2 2023"),"Yes","No")</f>
        <v>No</v>
      </c>
      <c r="V173" s="178" t="str">
        <f t="shared" si="81"/>
        <v>No</v>
      </c>
      <c r="W173" t="str">
        <f>IF(OR(O2C!K56="Q3 2023",O2C!K56="Q4 2023"),"Yes","No")</f>
        <v>No</v>
      </c>
      <c r="X173" s="178" t="str">
        <f t="shared" si="82"/>
        <v>No</v>
      </c>
      <c r="Y173" t="str">
        <f>IF(OR(O2C!K56="Q1 2024",O2C!K56="Q2 2024"),"Yes","No")</f>
        <v>No</v>
      </c>
      <c r="Z173" s="178" t="str">
        <f t="shared" si="83"/>
        <v>No</v>
      </c>
      <c r="AA173" t="str">
        <f>IF(OR(O2C!K56="Q3 2024",O2C!K56="Q4 2024"),"Yes","No")</f>
        <v>No</v>
      </c>
      <c r="AB173" s="178" t="str">
        <f t="shared" si="84"/>
        <v>No</v>
      </c>
      <c r="AC173" t="str">
        <f>IF(OR(O2C!K56="Q1 2025",O2C!K56="Q2 2025"),"Yes","No")</f>
        <v>No</v>
      </c>
      <c r="AD173" s="178" t="str">
        <f t="shared" si="85"/>
        <v>No</v>
      </c>
      <c r="AE173" t="str">
        <f>IF(OR(O2C!K56="Q3 2025",O2C!K56="Q4 2025"),"Yes","No")</f>
        <v>No</v>
      </c>
      <c r="AF173" s="178" t="str">
        <f t="shared" si="86"/>
        <v>No</v>
      </c>
      <c r="AG173" t="str">
        <f>IF(OR(O2C!K56="Q1 2026",O2C!K56="Q2 2026"),"Yes","No")</f>
        <v>No</v>
      </c>
      <c r="AH173" s="178" t="str">
        <f t="shared" si="87"/>
        <v>No</v>
      </c>
      <c r="AI173" t="str">
        <f>IF(OR(O2C!K56="Q3 2026",O2C!K56="Q4 2026"),"Yes","No")</f>
        <v>No</v>
      </c>
      <c r="AJ173" s="178" t="str">
        <f t="shared" si="88"/>
        <v>No</v>
      </c>
      <c r="AK173" t="str">
        <f>IF(OR(O2C!K56="Q1 2027",O2C!K56="Q2 2027"),"Yes","No")</f>
        <v>No</v>
      </c>
      <c r="AL173" s="178" t="str">
        <f t="shared" si="89"/>
        <v>No</v>
      </c>
      <c r="AM173" t="str">
        <f>IF(OR(O2C!K56="Q3 2027",O2C!K56="Q4 2027"),"Yes","No")</f>
        <v>No</v>
      </c>
      <c r="AN173" s="178" t="str">
        <f t="shared" si="90"/>
        <v>No</v>
      </c>
      <c r="AO173" t="str">
        <f>IF(OR(O2C!K56="Q1 2028",O2C!K56="Q2 2028"),"Yes","No")</f>
        <v>No</v>
      </c>
      <c r="AP173" s="178" t="str">
        <f t="shared" si="91"/>
        <v>No</v>
      </c>
      <c r="AQ173" t="str">
        <f>IF(OR(O2C!K56="Q3 2028",O2C!K56="Q4 2028"),"Yes","No")</f>
        <v>No</v>
      </c>
      <c r="AR173" s="178" t="str">
        <f t="shared" si="92"/>
        <v>No</v>
      </c>
      <c r="AS173" t="str">
        <f>IF(OR(O2C!K56="Q1 2029",O2C!K56="Q2 2029"),"Yes","No")</f>
        <v>No</v>
      </c>
      <c r="AT173" s="178" t="str">
        <f t="shared" si="93"/>
        <v>No</v>
      </c>
      <c r="AU173" t="str">
        <f>IF(OR(O2C!K56="Q3 2029",O2C!K56="Q4 2029"),"Yes","No")</f>
        <v>No</v>
      </c>
      <c r="AV173" s="178" t="str">
        <f t="shared" si="94"/>
        <v>No</v>
      </c>
      <c r="AW173" t="str">
        <f>IF(OR(O2C!K56="Q1 2030",O2C!K56="Q2 2030"),"Yes","No")</f>
        <v>No</v>
      </c>
      <c r="AX173" s="178" t="str">
        <f t="shared" si="95"/>
        <v>No</v>
      </c>
      <c r="AY173" t="str">
        <f>IF(OR(O2C!K56="Q3 2030",O2C!K56="Q4 2030"),"Yes","No")</f>
        <v>No</v>
      </c>
      <c r="AZ173" s="178" t="str">
        <f t="shared" si="96"/>
        <v>No</v>
      </c>
      <c r="BA173" t="str">
        <f>IF(O2C!K56="","No","Yes")</f>
        <v>No</v>
      </c>
      <c r="BB173" s="178" t="str">
        <f t="shared" si="97"/>
        <v>No</v>
      </c>
      <c r="BC173" s="178" t="str">
        <f t="shared" si="98"/>
        <v>Yes</v>
      </c>
      <c r="BD173" s="174"/>
    </row>
    <row r="174" spans="1:56" s="175" customFormat="1" ht="23.65" thickBot="1" x14ac:dyDescent="0.5">
      <c r="A174" s="177">
        <v>53</v>
      </c>
      <c r="B174" s="43" t="s">
        <v>1127</v>
      </c>
      <c r="C174" t="str">
        <f>IF(O2C!E57="Yes","Yes","No")</f>
        <v>No</v>
      </c>
      <c r="D174" t="str">
        <f>IF(AND(C174="No",O2C!F57="Yes"),"Yes","No")</f>
        <v>No</v>
      </c>
      <c r="E174" t="str">
        <f>IF(AND(C174="No",O2C!F57="N/A"),"N/A","No")</f>
        <v>No</v>
      </c>
      <c r="F174">
        <f>IF(OR(O2C!F57="Yes",O2C!F57="N/A"),0,1)</f>
        <v>1</v>
      </c>
      <c r="G174" t="str">
        <f>IF(OR(O2C!K57="Q3 2019",O2C!K57="Q4 2019"),"Yes","No")</f>
        <v>No</v>
      </c>
      <c r="H174" s="178" t="str">
        <f t="shared" si="50"/>
        <v>No</v>
      </c>
      <c r="I174" t="str">
        <f>IF(OR(O2C!K57="Q1 2020",O2C!K57="Q2 2020"),"Yes","No")</f>
        <v>No</v>
      </c>
      <c r="J174" s="178" t="str">
        <f t="shared" si="75"/>
        <v>No</v>
      </c>
      <c r="K174" t="str">
        <f>IF(OR(O2C!K57="Q3 2020",O2C!K57="Q4 2020"),"Yes","No")</f>
        <v>No</v>
      </c>
      <c r="L174" s="178" t="str">
        <f t="shared" si="76"/>
        <v>No</v>
      </c>
      <c r="M174" t="str">
        <f>IF(OR(O2C!K57="Q1 2021",O2C!K57="Q2 2021"),"Yes","No")</f>
        <v>No</v>
      </c>
      <c r="N174" s="178" t="str">
        <f t="shared" si="77"/>
        <v>No</v>
      </c>
      <c r="O174" t="str">
        <f>IF(OR(O2C!K57="Q3 2021",O2C!K57="Q4 2021"),"Yes","No")</f>
        <v>No</v>
      </c>
      <c r="P174" s="178" t="str">
        <f t="shared" si="78"/>
        <v>No</v>
      </c>
      <c r="Q174" t="str">
        <f>IF(OR(O2C!K57="Q1 2022",O2C!K57="Q2 2022"),"Yes","No")</f>
        <v>No</v>
      </c>
      <c r="R174" s="178" t="str">
        <f t="shared" si="79"/>
        <v>No</v>
      </c>
      <c r="S174" t="str">
        <f>IF(OR(O2C!K57="Q3 2022",O2C!K57="Q4 2022"),"Yes","No")</f>
        <v>No</v>
      </c>
      <c r="T174" s="178" t="str">
        <f t="shared" si="80"/>
        <v>No</v>
      </c>
      <c r="U174" t="str">
        <f>IF(OR(O2C!K57="Q1 2023",O2C!K57="Q2 2023"),"Yes","No")</f>
        <v>No</v>
      </c>
      <c r="V174" s="178" t="str">
        <f t="shared" si="81"/>
        <v>No</v>
      </c>
      <c r="W174" t="str">
        <f>IF(OR(O2C!K57="Q3 2023",O2C!K57="Q4 2023"),"Yes","No")</f>
        <v>No</v>
      </c>
      <c r="X174" s="178" t="str">
        <f t="shared" si="82"/>
        <v>No</v>
      </c>
      <c r="Y174" t="str">
        <f>IF(OR(O2C!K57="Q1 2024",O2C!K57="Q2 2024"),"Yes","No")</f>
        <v>No</v>
      </c>
      <c r="Z174" s="178" t="str">
        <f t="shared" si="83"/>
        <v>No</v>
      </c>
      <c r="AA174" t="str">
        <f>IF(OR(O2C!K57="Q3 2024",O2C!K57="Q4 2024"),"Yes","No")</f>
        <v>No</v>
      </c>
      <c r="AB174" s="178" t="str">
        <f t="shared" si="84"/>
        <v>No</v>
      </c>
      <c r="AC174" t="str">
        <f>IF(OR(O2C!K57="Q1 2025",O2C!K57="Q2 2025"),"Yes","No")</f>
        <v>No</v>
      </c>
      <c r="AD174" s="178" t="str">
        <f t="shared" si="85"/>
        <v>No</v>
      </c>
      <c r="AE174" t="str">
        <f>IF(OR(O2C!K57="Q3 2025",O2C!K57="Q4 2025"),"Yes","No")</f>
        <v>No</v>
      </c>
      <c r="AF174" s="178" t="str">
        <f t="shared" si="86"/>
        <v>No</v>
      </c>
      <c r="AG174" t="str">
        <f>IF(OR(O2C!K57="Q1 2026",O2C!K57="Q2 2026"),"Yes","No")</f>
        <v>No</v>
      </c>
      <c r="AH174" s="178" t="str">
        <f t="shared" si="87"/>
        <v>No</v>
      </c>
      <c r="AI174" t="str">
        <f>IF(OR(O2C!K57="Q3 2026",O2C!K57="Q4 2026"),"Yes","No")</f>
        <v>No</v>
      </c>
      <c r="AJ174" s="178" t="str">
        <f t="shared" si="88"/>
        <v>No</v>
      </c>
      <c r="AK174" t="str">
        <f>IF(OR(O2C!K57="Q1 2027",O2C!K57="Q2 2027"),"Yes","No")</f>
        <v>No</v>
      </c>
      <c r="AL174" s="178" t="str">
        <f t="shared" si="89"/>
        <v>No</v>
      </c>
      <c r="AM174" t="str">
        <f>IF(OR(O2C!K57="Q3 2027",O2C!K57="Q4 2027"),"Yes","No")</f>
        <v>No</v>
      </c>
      <c r="AN174" s="178" t="str">
        <f t="shared" si="90"/>
        <v>No</v>
      </c>
      <c r="AO174" t="str">
        <f>IF(OR(O2C!K57="Q1 2028",O2C!K57="Q2 2028"),"Yes","No")</f>
        <v>No</v>
      </c>
      <c r="AP174" s="178" t="str">
        <f t="shared" si="91"/>
        <v>No</v>
      </c>
      <c r="AQ174" t="str">
        <f>IF(OR(O2C!K57="Q3 2028",O2C!K57="Q4 2028"),"Yes","No")</f>
        <v>No</v>
      </c>
      <c r="AR174" s="178" t="str">
        <f t="shared" si="92"/>
        <v>No</v>
      </c>
      <c r="AS174" t="str">
        <f>IF(OR(O2C!K57="Q1 2029",O2C!K57="Q2 2029"),"Yes","No")</f>
        <v>No</v>
      </c>
      <c r="AT174" s="178" t="str">
        <f t="shared" si="93"/>
        <v>No</v>
      </c>
      <c r="AU174" t="str">
        <f>IF(OR(O2C!K57="Q3 2029",O2C!K57="Q4 2029"),"Yes","No")</f>
        <v>No</v>
      </c>
      <c r="AV174" s="178" t="str">
        <f t="shared" si="94"/>
        <v>No</v>
      </c>
      <c r="AW174" t="str">
        <f>IF(OR(O2C!K57="Q1 2030",O2C!K57="Q2 2030"),"Yes","No")</f>
        <v>No</v>
      </c>
      <c r="AX174" s="178" t="str">
        <f t="shared" si="95"/>
        <v>No</v>
      </c>
      <c r="AY174" t="str">
        <f>IF(OR(O2C!K57="Q3 2030",O2C!K57="Q4 2030"),"Yes","No")</f>
        <v>No</v>
      </c>
      <c r="AZ174" s="178" t="str">
        <f t="shared" si="96"/>
        <v>No</v>
      </c>
      <c r="BA174" t="str">
        <f>IF(O2C!K57="","No","Yes")</f>
        <v>No</v>
      </c>
      <c r="BB174" s="178" t="str">
        <f t="shared" si="97"/>
        <v>No</v>
      </c>
      <c r="BC174" s="178" t="str">
        <f t="shared" si="98"/>
        <v>Yes</v>
      </c>
      <c r="BD174" s="174"/>
    </row>
    <row r="175" spans="1:56" s="175" customFormat="1" ht="35.25" thickBot="1" x14ac:dyDescent="0.5">
      <c r="A175" s="177">
        <v>54</v>
      </c>
      <c r="B175" s="59" t="s">
        <v>1130</v>
      </c>
      <c r="C175" t="str">
        <f>IF(O2C!E58="Yes","Yes","No")</f>
        <v>No</v>
      </c>
      <c r="D175" t="str">
        <f>IF(AND(C175="No",O2C!F58="Yes"),"Yes","No")</f>
        <v>No</v>
      </c>
      <c r="E175" t="str">
        <f>IF(AND(C175="No",O2C!F58="N/A"),"N/A","No")</f>
        <v>No</v>
      </c>
      <c r="F175">
        <f>IF(OR(O2C!F58="Yes",O2C!F58="N/A"),0,1)</f>
        <v>1</v>
      </c>
      <c r="G175" t="str">
        <f>IF(OR(O2C!K58="Q3 2019",O2C!K58="Q4 2019"),"Yes","No")</f>
        <v>No</v>
      </c>
      <c r="H175" s="178" t="str">
        <f t="shared" si="50"/>
        <v>No</v>
      </c>
      <c r="I175" t="str">
        <f>IF(OR(O2C!K58="Q1 2020",O2C!K58="Q2 2020"),"Yes","No")</f>
        <v>No</v>
      </c>
      <c r="J175" s="178" t="str">
        <f t="shared" si="75"/>
        <v>No</v>
      </c>
      <c r="K175" t="str">
        <f>IF(OR(O2C!K58="Q3 2020",O2C!K58="Q4 2020"),"Yes","No")</f>
        <v>No</v>
      </c>
      <c r="L175" s="178" t="str">
        <f t="shared" si="76"/>
        <v>No</v>
      </c>
      <c r="M175" t="str">
        <f>IF(OR(O2C!K58="Q1 2021",O2C!K58="Q2 2021"),"Yes","No")</f>
        <v>No</v>
      </c>
      <c r="N175" s="178" t="str">
        <f t="shared" si="77"/>
        <v>No</v>
      </c>
      <c r="O175" t="str">
        <f>IF(OR(O2C!K58="Q3 2021",O2C!K58="Q4 2021"),"Yes","No")</f>
        <v>No</v>
      </c>
      <c r="P175" s="178" t="str">
        <f t="shared" si="78"/>
        <v>No</v>
      </c>
      <c r="Q175" t="str">
        <f>IF(OR(O2C!K58="Q1 2022",O2C!K58="Q2 2022"),"Yes","No")</f>
        <v>No</v>
      </c>
      <c r="R175" s="178" t="str">
        <f t="shared" si="79"/>
        <v>No</v>
      </c>
      <c r="S175" t="str">
        <f>IF(OR(O2C!K58="Q3 2022",O2C!K58="Q4 2022"),"Yes","No")</f>
        <v>No</v>
      </c>
      <c r="T175" s="178" t="str">
        <f t="shared" si="80"/>
        <v>No</v>
      </c>
      <c r="U175" t="str">
        <f>IF(OR(O2C!K58="Q1 2023",O2C!K58="Q2 2023"),"Yes","No")</f>
        <v>No</v>
      </c>
      <c r="V175" s="178" t="str">
        <f t="shared" si="81"/>
        <v>No</v>
      </c>
      <c r="W175" t="str">
        <f>IF(OR(O2C!K58="Q3 2023",O2C!K58="Q4 2023"),"Yes","No")</f>
        <v>No</v>
      </c>
      <c r="X175" s="178" t="str">
        <f t="shared" si="82"/>
        <v>No</v>
      </c>
      <c r="Y175" t="str">
        <f>IF(OR(O2C!K58="Q1 2024",O2C!K58="Q2 2024"),"Yes","No")</f>
        <v>No</v>
      </c>
      <c r="Z175" s="178" t="str">
        <f t="shared" si="83"/>
        <v>No</v>
      </c>
      <c r="AA175" t="str">
        <f>IF(OR(O2C!K58="Q3 2024",O2C!K58="Q4 2024"),"Yes","No")</f>
        <v>No</v>
      </c>
      <c r="AB175" s="178" t="str">
        <f t="shared" si="84"/>
        <v>No</v>
      </c>
      <c r="AC175" t="str">
        <f>IF(OR(O2C!K58="Q1 2025",O2C!K58="Q2 2025"),"Yes","No")</f>
        <v>No</v>
      </c>
      <c r="AD175" s="178" t="str">
        <f t="shared" si="85"/>
        <v>No</v>
      </c>
      <c r="AE175" t="str">
        <f>IF(OR(O2C!K58="Q3 2025",O2C!K58="Q4 2025"),"Yes","No")</f>
        <v>No</v>
      </c>
      <c r="AF175" s="178" t="str">
        <f t="shared" si="86"/>
        <v>No</v>
      </c>
      <c r="AG175" t="str">
        <f>IF(OR(O2C!K58="Q1 2026",O2C!K58="Q2 2026"),"Yes","No")</f>
        <v>No</v>
      </c>
      <c r="AH175" s="178" t="str">
        <f t="shared" si="87"/>
        <v>No</v>
      </c>
      <c r="AI175" t="str">
        <f>IF(OR(O2C!K58="Q3 2026",O2C!K58="Q4 2026"),"Yes","No")</f>
        <v>No</v>
      </c>
      <c r="AJ175" s="178" t="str">
        <f t="shared" si="88"/>
        <v>No</v>
      </c>
      <c r="AK175" t="str">
        <f>IF(OR(O2C!K58="Q1 2027",O2C!K58="Q2 2027"),"Yes","No")</f>
        <v>No</v>
      </c>
      <c r="AL175" s="178" t="str">
        <f t="shared" si="89"/>
        <v>No</v>
      </c>
      <c r="AM175" t="str">
        <f>IF(OR(O2C!K58="Q3 2027",O2C!K58="Q4 2027"),"Yes","No")</f>
        <v>No</v>
      </c>
      <c r="AN175" s="178" t="str">
        <f t="shared" si="90"/>
        <v>No</v>
      </c>
      <c r="AO175" t="str">
        <f>IF(OR(O2C!K58="Q1 2028",O2C!K58="Q2 2028"),"Yes","No")</f>
        <v>No</v>
      </c>
      <c r="AP175" s="178" t="str">
        <f t="shared" si="91"/>
        <v>No</v>
      </c>
      <c r="AQ175" t="str">
        <f>IF(OR(O2C!K58="Q3 2028",O2C!K58="Q4 2028"),"Yes","No")</f>
        <v>No</v>
      </c>
      <c r="AR175" s="178" t="str">
        <f t="shared" si="92"/>
        <v>No</v>
      </c>
      <c r="AS175" t="str">
        <f>IF(OR(O2C!K58="Q1 2029",O2C!K58="Q2 2029"),"Yes","No")</f>
        <v>No</v>
      </c>
      <c r="AT175" s="178" t="str">
        <f t="shared" si="93"/>
        <v>No</v>
      </c>
      <c r="AU175" t="str">
        <f>IF(OR(O2C!K58="Q3 2029",O2C!K58="Q4 2029"),"Yes","No")</f>
        <v>No</v>
      </c>
      <c r="AV175" s="178" t="str">
        <f t="shared" si="94"/>
        <v>No</v>
      </c>
      <c r="AW175" t="str">
        <f>IF(OR(O2C!K58="Q1 2030",O2C!K58="Q2 2030"),"Yes","No")</f>
        <v>No</v>
      </c>
      <c r="AX175" s="178" t="str">
        <f t="shared" si="95"/>
        <v>No</v>
      </c>
      <c r="AY175" t="str">
        <f>IF(OR(O2C!K58="Q3 2030",O2C!K58="Q4 2030"),"Yes","No")</f>
        <v>No</v>
      </c>
      <c r="AZ175" s="178" t="str">
        <f t="shared" si="96"/>
        <v>No</v>
      </c>
      <c r="BA175" t="str">
        <f>IF(O2C!K58="","No","Yes")</f>
        <v>No</v>
      </c>
      <c r="BB175" s="178" t="str">
        <f t="shared" si="97"/>
        <v>No</v>
      </c>
      <c r="BC175" s="178" t="str">
        <f t="shared" si="98"/>
        <v>Yes</v>
      </c>
      <c r="BD175" s="174"/>
    </row>
    <row r="176" spans="1:56" s="175" customFormat="1" ht="23.65" thickBot="1" x14ac:dyDescent="0.5">
      <c r="A176" s="177">
        <v>55</v>
      </c>
      <c r="B176" s="43" t="s">
        <v>1131</v>
      </c>
      <c r="C176" t="str">
        <f>IF(O2C!E59="Yes","Yes","No")</f>
        <v>No</v>
      </c>
      <c r="D176" t="str">
        <f>IF(AND(C176="No",O2C!F59="Yes"),"Yes","No")</f>
        <v>No</v>
      </c>
      <c r="E176" t="str">
        <f>IF(AND(C176="No",O2C!F59="N/A"),"N/A","No")</f>
        <v>No</v>
      </c>
      <c r="F176">
        <f>IF(OR(O2C!F59="Yes",O2C!F59="N/A"),0,1)</f>
        <v>1</v>
      </c>
      <c r="G176" t="str">
        <f>IF(OR(O2C!K59="Q3 2019",O2C!K59="Q4 2019"),"Yes","No")</f>
        <v>No</v>
      </c>
      <c r="H176" s="178" t="str">
        <f t="shared" si="50"/>
        <v>No</v>
      </c>
      <c r="I176" t="str">
        <f>IF(OR(O2C!K59="Q1 2020",O2C!K59="Q2 2020"),"Yes","No")</f>
        <v>No</v>
      </c>
      <c r="J176" s="178" t="str">
        <f t="shared" si="75"/>
        <v>No</v>
      </c>
      <c r="K176" t="str">
        <f>IF(OR(O2C!K59="Q3 2020",O2C!K59="Q4 2020"),"Yes","No")</f>
        <v>No</v>
      </c>
      <c r="L176" s="178" t="str">
        <f t="shared" si="76"/>
        <v>No</v>
      </c>
      <c r="M176" t="str">
        <f>IF(OR(O2C!K59="Q1 2021",O2C!K59="Q2 2021"),"Yes","No")</f>
        <v>No</v>
      </c>
      <c r="N176" s="178" t="str">
        <f t="shared" si="77"/>
        <v>No</v>
      </c>
      <c r="O176" t="str">
        <f>IF(OR(O2C!K59="Q3 2021",O2C!K59="Q4 2021"),"Yes","No")</f>
        <v>No</v>
      </c>
      <c r="P176" s="178" t="str">
        <f t="shared" si="78"/>
        <v>No</v>
      </c>
      <c r="Q176" t="str">
        <f>IF(OR(O2C!K59="Q1 2022",O2C!K59="Q2 2022"),"Yes","No")</f>
        <v>No</v>
      </c>
      <c r="R176" s="178" t="str">
        <f t="shared" si="79"/>
        <v>No</v>
      </c>
      <c r="S176" t="str">
        <f>IF(OR(O2C!K59="Q3 2022",O2C!K59="Q4 2022"),"Yes","No")</f>
        <v>No</v>
      </c>
      <c r="T176" s="178" t="str">
        <f t="shared" si="80"/>
        <v>No</v>
      </c>
      <c r="U176" t="str">
        <f>IF(OR(O2C!K59="Q1 2023",O2C!K59="Q2 2023"),"Yes","No")</f>
        <v>No</v>
      </c>
      <c r="V176" s="178" t="str">
        <f t="shared" si="81"/>
        <v>No</v>
      </c>
      <c r="W176" t="str">
        <f>IF(OR(O2C!K59="Q3 2023",O2C!K59="Q4 2023"),"Yes","No")</f>
        <v>No</v>
      </c>
      <c r="X176" s="178" t="str">
        <f t="shared" si="82"/>
        <v>No</v>
      </c>
      <c r="Y176" t="str">
        <f>IF(OR(O2C!K59="Q1 2024",O2C!K59="Q2 2024"),"Yes","No")</f>
        <v>No</v>
      </c>
      <c r="Z176" s="178" t="str">
        <f t="shared" si="83"/>
        <v>No</v>
      </c>
      <c r="AA176" t="str">
        <f>IF(OR(O2C!K59="Q3 2024",O2C!K59="Q4 2024"),"Yes","No")</f>
        <v>No</v>
      </c>
      <c r="AB176" s="178" t="str">
        <f t="shared" si="84"/>
        <v>No</v>
      </c>
      <c r="AC176" t="str">
        <f>IF(OR(O2C!K59="Q1 2025",O2C!K59="Q2 2025"),"Yes","No")</f>
        <v>No</v>
      </c>
      <c r="AD176" s="178" t="str">
        <f t="shared" si="85"/>
        <v>No</v>
      </c>
      <c r="AE176" t="str">
        <f>IF(OR(O2C!K59="Q3 2025",O2C!K59="Q4 2025"),"Yes","No")</f>
        <v>No</v>
      </c>
      <c r="AF176" s="178" t="str">
        <f t="shared" si="86"/>
        <v>No</v>
      </c>
      <c r="AG176" t="str">
        <f>IF(OR(O2C!K59="Q1 2026",O2C!K59="Q2 2026"),"Yes","No")</f>
        <v>No</v>
      </c>
      <c r="AH176" s="178" t="str">
        <f t="shared" si="87"/>
        <v>No</v>
      </c>
      <c r="AI176" t="str">
        <f>IF(OR(O2C!K59="Q3 2026",O2C!K59="Q4 2026"),"Yes","No")</f>
        <v>No</v>
      </c>
      <c r="AJ176" s="178" t="str">
        <f t="shared" si="88"/>
        <v>No</v>
      </c>
      <c r="AK176" t="str">
        <f>IF(OR(O2C!K59="Q1 2027",O2C!K59="Q2 2027"),"Yes","No")</f>
        <v>No</v>
      </c>
      <c r="AL176" s="178" t="str">
        <f t="shared" si="89"/>
        <v>No</v>
      </c>
      <c r="AM176" t="str">
        <f>IF(OR(O2C!K59="Q3 2027",O2C!K59="Q4 2027"),"Yes","No")</f>
        <v>No</v>
      </c>
      <c r="AN176" s="178" t="str">
        <f t="shared" si="90"/>
        <v>No</v>
      </c>
      <c r="AO176" t="str">
        <f>IF(OR(O2C!K59="Q1 2028",O2C!K59="Q2 2028"),"Yes","No")</f>
        <v>No</v>
      </c>
      <c r="AP176" s="178" t="str">
        <f t="shared" si="91"/>
        <v>No</v>
      </c>
      <c r="AQ176" t="str">
        <f>IF(OR(O2C!K59="Q3 2028",O2C!K59="Q4 2028"),"Yes","No")</f>
        <v>No</v>
      </c>
      <c r="AR176" s="178" t="str">
        <f t="shared" si="92"/>
        <v>No</v>
      </c>
      <c r="AS176" t="str">
        <f>IF(OR(O2C!K59="Q1 2029",O2C!K59="Q2 2029"),"Yes","No")</f>
        <v>No</v>
      </c>
      <c r="AT176" s="178" t="str">
        <f t="shared" si="93"/>
        <v>No</v>
      </c>
      <c r="AU176" t="str">
        <f>IF(OR(O2C!K59="Q3 2029",O2C!K59="Q4 2029"),"Yes","No")</f>
        <v>No</v>
      </c>
      <c r="AV176" s="178" t="str">
        <f t="shared" si="94"/>
        <v>No</v>
      </c>
      <c r="AW176" t="str">
        <f>IF(OR(O2C!K59="Q1 2030",O2C!K59="Q2 2030"),"Yes","No")</f>
        <v>No</v>
      </c>
      <c r="AX176" s="178" t="str">
        <f t="shared" si="95"/>
        <v>No</v>
      </c>
      <c r="AY176" t="str">
        <f>IF(OR(O2C!K59="Q3 2030",O2C!K59="Q4 2030"),"Yes","No")</f>
        <v>No</v>
      </c>
      <c r="AZ176" s="178" t="str">
        <f t="shared" si="96"/>
        <v>No</v>
      </c>
      <c r="BA176" t="str">
        <f>IF(O2C!K59="","No","Yes")</f>
        <v>No</v>
      </c>
      <c r="BB176" s="178" t="str">
        <f t="shared" si="97"/>
        <v>No</v>
      </c>
      <c r="BC176" s="178" t="str">
        <f t="shared" si="98"/>
        <v>Yes</v>
      </c>
      <c r="BD176" s="174"/>
    </row>
    <row r="177" spans="1:56" s="175" customFormat="1" ht="23.65" thickBot="1" x14ac:dyDescent="0.5">
      <c r="A177" s="177">
        <v>56</v>
      </c>
      <c r="B177" s="40" t="s">
        <v>1132</v>
      </c>
      <c r="C177" t="str">
        <f>IF(O2C!E60="Yes","Yes","No")</f>
        <v>Yes</v>
      </c>
      <c r="D177" t="str">
        <f>IF(AND(C177="No",O2C!F60="Yes"),"Yes","No")</f>
        <v>No</v>
      </c>
      <c r="E177" t="str">
        <f>IF(AND(C177="No",O2C!F60="N/A"),"N/A","No")</f>
        <v>No</v>
      </c>
      <c r="F177">
        <f>IF(OR(O2C!F60="Yes",O2C!F60="N/A"),0,1)</f>
        <v>1</v>
      </c>
      <c r="G177" t="str">
        <f>IF(OR(O2C!K60="Q3 2019",O2C!K60="Q4 2019"),"Yes","No")</f>
        <v>No</v>
      </c>
      <c r="H177" s="178" t="str">
        <f t="shared" si="50"/>
        <v>No</v>
      </c>
      <c r="I177" t="str">
        <f>IF(OR(O2C!K60="Q1 2020",O2C!K60="Q2 2020"),"Yes","No")</f>
        <v>No</v>
      </c>
      <c r="J177" s="178" t="str">
        <f t="shared" si="75"/>
        <v>No</v>
      </c>
      <c r="K177" t="str">
        <f>IF(OR(O2C!K60="Q3 2020",O2C!K60="Q4 2020"),"Yes","No")</f>
        <v>No</v>
      </c>
      <c r="L177" s="178" t="str">
        <f t="shared" si="76"/>
        <v>No</v>
      </c>
      <c r="M177" t="str">
        <f>IF(OR(O2C!K60="Q1 2021",O2C!K60="Q2 2021"),"Yes","No")</f>
        <v>No</v>
      </c>
      <c r="N177" s="178" t="str">
        <f t="shared" si="77"/>
        <v>No</v>
      </c>
      <c r="O177" t="str">
        <f>IF(OR(O2C!K60="Q3 2021",O2C!K60="Q4 2021"),"Yes","No")</f>
        <v>No</v>
      </c>
      <c r="P177" s="178" t="str">
        <f t="shared" si="78"/>
        <v>No</v>
      </c>
      <c r="Q177" t="str">
        <f>IF(OR(O2C!K60="Q1 2022",O2C!K60="Q2 2022"),"Yes","No")</f>
        <v>No</v>
      </c>
      <c r="R177" s="178" t="str">
        <f t="shared" si="79"/>
        <v>No</v>
      </c>
      <c r="S177" t="str">
        <f>IF(OR(O2C!K60="Q3 2022",O2C!K60="Q4 2022"),"Yes","No")</f>
        <v>No</v>
      </c>
      <c r="T177" s="178" t="str">
        <f t="shared" si="80"/>
        <v>No</v>
      </c>
      <c r="U177" t="str">
        <f>IF(OR(O2C!K60="Q1 2023",O2C!K60="Q2 2023"),"Yes","No")</f>
        <v>No</v>
      </c>
      <c r="V177" s="178" t="str">
        <f t="shared" si="81"/>
        <v>No</v>
      </c>
      <c r="W177" t="str">
        <f>IF(OR(O2C!K60="Q3 2023",O2C!K60="Q4 2023"),"Yes","No")</f>
        <v>No</v>
      </c>
      <c r="X177" s="178" t="str">
        <f t="shared" si="82"/>
        <v>No</v>
      </c>
      <c r="Y177" t="str">
        <f>IF(OR(O2C!K60="Q1 2024",O2C!K60="Q2 2024"),"Yes","No")</f>
        <v>No</v>
      </c>
      <c r="Z177" s="178" t="str">
        <f t="shared" si="83"/>
        <v>No</v>
      </c>
      <c r="AA177" t="str">
        <f>IF(OR(O2C!K60="Q3 2024",O2C!K60="Q4 2024"),"Yes","No")</f>
        <v>No</v>
      </c>
      <c r="AB177" s="178" t="str">
        <f t="shared" si="84"/>
        <v>No</v>
      </c>
      <c r="AC177" t="str">
        <f>IF(OR(O2C!K60="Q1 2025",O2C!K60="Q2 2025"),"Yes","No")</f>
        <v>No</v>
      </c>
      <c r="AD177" s="178" t="str">
        <f t="shared" si="85"/>
        <v>No</v>
      </c>
      <c r="AE177" t="str">
        <f>IF(OR(O2C!K60="Q3 2025",O2C!K60="Q4 2025"),"Yes","No")</f>
        <v>No</v>
      </c>
      <c r="AF177" s="178" t="str">
        <f t="shared" si="86"/>
        <v>No</v>
      </c>
      <c r="AG177" t="str">
        <f>IF(OR(O2C!K60="Q1 2026",O2C!K60="Q2 2026"),"Yes","No")</f>
        <v>No</v>
      </c>
      <c r="AH177" s="178" t="str">
        <f t="shared" si="87"/>
        <v>No</v>
      </c>
      <c r="AI177" t="str">
        <f>IF(OR(O2C!K60="Q3 2026",O2C!K60="Q4 2026"),"Yes","No")</f>
        <v>No</v>
      </c>
      <c r="AJ177" s="178" t="str">
        <f t="shared" si="88"/>
        <v>No</v>
      </c>
      <c r="AK177" t="str">
        <f>IF(OR(O2C!K60="Q1 2027",O2C!K60="Q2 2027"),"Yes","No")</f>
        <v>No</v>
      </c>
      <c r="AL177" s="178" t="str">
        <f t="shared" si="89"/>
        <v>No</v>
      </c>
      <c r="AM177" t="str">
        <f>IF(OR(O2C!K60="Q3 2027",O2C!K60="Q4 2027"),"Yes","No")</f>
        <v>No</v>
      </c>
      <c r="AN177" s="178" t="str">
        <f t="shared" si="90"/>
        <v>No</v>
      </c>
      <c r="AO177" t="str">
        <f>IF(OR(O2C!K60="Q1 2028",O2C!K60="Q2 2028"),"Yes","No")</f>
        <v>No</v>
      </c>
      <c r="AP177" s="178" t="str">
        <f t="shared" si="91"/>
        <v>No</v>
      </c>
      <c r="AQ177" t="str">
        <f>IF(OR(O2C!K60="Q3 2028",O2C!K60="Q4 2028"),"Yes","No")</f>
        <v>No</v>
      </c>
      <c r="AR177" s="178" t="str">
        <f t="shared" si="92"/>
        <v>No</v>
      </c>
      <c r="AS177" t="str">
        <f>IF(OR(O2C!K60="Q1 2029",O2C!K60="Q2 2029"),"Yes","No")</f>
        <v>No</v>
      </c>
      <c r="AT177" s="178" t="str">
        <f t="shared" si="93"/>
        <v>No</v>
      </c>
      <c r="AU177" t="str">
        <f>IF(OR(O2C!K60="Q3 2029",O2C!K60="Q4 2029"),"Yes","No")</f>
        <v>No</v>
      </c>
      <c r="AV177" s="178" t="str">
        <f t="shared" si="94"/>
        <v>No</v>
      </c>
      <c r="AW177" t="str">
        <f>IF(OR(O2C!K60="Q1 2030",O2C!K60="Q2 2030"),"Yes","No")</f>
        <v>No</v>
      </c>
      <c r="AX177" s="178" t="str">
        <f t="shared" si="95"/>
        <v>No</v>
      </c>
      <c r="AY177" t="str">
        <f>IF(OR(O2C!K60="Q3 2030",O2C!K60="Q4 2030"),"Yes","No")</f>
        <v>No</v>
      </c>
      <c r="AZ177" s="178" t="str">
        <f t="shared" si="96"/>
        <v>No</v>
      </c>
      <c r="BA177" t="str">
        <f>IF(O2C!K60="","No","Yes")</f>
        <v>No</v>
      </c>
      <c r="BB177" s="178" t="str">
        <f t="shared" si="97"/>
        <v>No</v>
      </c>
      <c r="BC177" s="178" t="str">
        <f t="shared" si="98"/>
        <v>No</v>
      </c>
      <c r="BD177" s="174"/>
    </row>
    <row r="178" spans="1:56" s="175" customFormat="1" ht="35.25" thickBot="1" x14ac:dyDescent="0.5">
      <c r="A178" s="177">
        <v>57</v>
      </c>
      <c r="B178" s="43" t="s">
        <v>1133</v>
      </c>
      <c r="C178" t="str">
        <f>IF(O2C!E61="Yes","Yes","No")</f>
        <v>No</v>
      </c>
      <c r="D178" t="str">
        <f>IF(AND(C178="No",O2C!F61="Yes"),"Yes","No")</f>
        <v>No</v>
      </c>
      <c r="E178" t="str">
        <f>IF(AND(C178="No",O2C!F61="N/A"),"N/A","No")</f>
        <v>No</v>
      </c>
      <c r="F178">
        <f>IF(OR(O2C!F61="Yes",O2C!F61="N/A"),0,1)</f>
        <v>1</v>
      </c>
      <c r="G178" t="str">
        <f>IF(OR(O2C!K61="Q3 2019",O2C!K61="Q4 2019"),"Yes","No")</f>
        <v>No</v>
      </c>
      <c r="H178" s="178" t="str">
        <f t="shared" si="50"/>
        <v>No</v>
      </c>
      <c r="I178" t="str">
        <f>IF(OR(O2C!K61="Q1 2020",O2C!K61="Q2 2020"),"Yes","No")</f>
        <v>No</v>
      </c>
      <c r="J178" s="178" t="str">
        <f t="shared" si="75"/>
        <v>No</v>
      </c>
      <c r="K178" t="str">
        <f>IF(OR(O2C!K61="Q3 2020",O2C!K61="Q4 2020"),"Yes","No")</f>
        <v>No</v>
      </c>
      <c r="L178" s="178" t="str">
        <f t="shared" si="76"/>
        <v>No</v>
      </c>
      <c r="M178" t="str">
        <f>IF(OR(O2C!K61="Q1 2021",O2C!K61="Q2 2021"),"Yes","No")</f>
        <v>No</v>
      </c>
      <c r="N178" s="178" t="str">
        <f t="shared" si="77"/>
        <v>No</v>
      </c>
      <c r="O178" t="str">
        <f>IF(OR(O2C!K61="Q3 2021",O2C!K61="Q4 2021"),"Yes","No")</f>
        <v>No</v>
      </c>
      <c r="P178" s="178" t="str">
        <f t="shared" si="78"/>
        <v>No</v>
      </c>
      <c r="Q178" t="str">
        <f>IF(OR(O2C!K61="Q1 2022",O2C!K61="Q2 2022"),"Yes","No")</f>
        <v>No</v>
      </c>
      <c r="R178" s="178" t="str">
        <f t="shared" si="79"/>
        <v>No</v>
      </c>
      <c r="S178" t="str">
        <f>IF(OR(O2C!K61="Q3 2022",O2C!K61="Q4 2022"),"Yes","No")</f>
        <v>No</v>
      </c>
      <c r="T178" s="178" t="str">
        <f t="shared" si="80"/>
        <v>No</v>
      </c>
      <c r="U178" t="str">
        <f>IF(OR(O2C!K61="Q1 2023",O2C!K61="Q2 2023"),"Yes","No")</f>
        <v>No</v>
      </c>
      <c r="V178" s="178" t="str">
        <f t="shared" si="81"/>
        <v>No</v>
      </c>
      <c r="W178" t="str">
        <f>IF(OR(O2C!K61="Q3 2023",O2C!K61="Q4 2023"),"Yes","No")</f>
        <v>No</v>
      </c>
      <c r="X178" s="178" t="str">
        <f t="shared" si="82"/>
        <v>No</v>
      </c>
      <c r="Y178" t="str">
        <f>IF(OR(O2C!K61="Q1 2024",O2C!K61="Q2 2024"),"Yes","No")</f>
        <v>No</v>
      </c>
      <c r="Z178" s="178" t="str">
        <f t="shared" si="83"/>
        <v>No</v>
      </c>
      <c r="AA178" t="str">
        <f>IF(OR(O2C!K61="Q3 2024",O2C!K61="Q4 2024"),"Yes","No")</f>
        <v>No</v>
      </c>
      <c r="AB178" s="178" t="str">
        <f t="shared" si="84"/>
        <v>No</v>
      </c>
      <c r="AC178" t="str">
        <f>IF(OR(O2C!K61="Q1 2025",O2C!K61="Q2 2025"),"Yes","No")</f>
        <v>No</v>
      </c>
      <c r="AD178" s="178" t="str">
        <f t="shared" si="85"/>
        <v>No</v>
      </c>
      <c r="AE178" t="str">
        <f>IF(OR(O2C!K61="Q3 2025",O2C!K61="Q4 2025"),"Yes","No")</f>
        <v>No</v>
      </c>
      <c r="AF178" s="178" t="str">
        <f t="shared" si="86"/>
        <v>No</v>
      </c>
      <c r="AG178" t="str">
        <f>IF(OR(O2C!K61="Q1 2026",O2C!K61="Q2 2026"),"Yes","No")</f>
        <v>No</v>
      </c>
      <c r="AH178" s="178" t="str">
        <f t="shared" si="87"/>
        <v>No</v>
      </c>
      <c r="AI178" t="str">
        <f>IF(OR(O2C!K61="Q3 2026",O2C!K61="Q4 2026"),"Yes","No")</f>
        <v>No</v>
      </c>
      <c r="AJ178" s="178" t="str">
        <f t="shared" si="88"/>
        <v>No</v>
      </c>
      <c r="AK178" t="str">
        <f>IF(OR(O2C!K61="Q1 2027",O2C!K61="Q2 2027"),"Yes","No")</f>
        <v>No</v>
      </c>
      <c r="AL178" s="178" t="str">
        <f t="shared" si="89"/>
        <v>No</v>
      </c>
      <c r="AM178" t="str">
        <f>IF(OR(O2C!K61="Q3 2027",O2C!K61="Q4 2027"),"Yes","No")</f>
        <v>No</v>
      </c>
      <c r="AN178" s="178" t="str">
        <f t="shared" si="90"/>
        <v>No</v>
      </c>
      <c r="AO178" t="str">
        <f>IF(OR(O2C!K61="Q1 2028",O2C!K61="Q2 2028"),"Yes","No")</f>
        <v>No</v>
      </c>
      <c r="AP178" s="178" t="str">
        <f t="shared" si="91"/>
        <v>No</v>
      </c>
      <c r="AQ178" t="str">
        <f>IF(OR(O2C!K61="Q3 2028",O2C!K61="Q4 2028"),"Yes","No")</f>
        <v>No</v>
      </c>
      <c r="AR178" s="178" t="str">
        <f t="shared" si="92"/>
        <v>No</v>
      </c>
      <c r="AS178" t="str">
        <f>IF(OR(O2C!K61="Q1 2029",O2C!K61="Q2 2029"),"Yes","No")</f>
        <v>No</v>
      </c>
      <c r="AT178" s="178" t="str">
        <f t="shared" si="93"/>
        <v>No</v>
      </c>
      <c r="AU178" t="str">
        <f>IF(OR(O2C!K61="Q3 2029",O2C!K61="Q4 2029"),"Yes","No")</f>
        <v>No</v>
      </c>
      <c r="AV178" s="178" t="str">
        <f t="shared" si="94"/>
        <v>No</v>
      </c>
      <c r="AW178" t="str">
        <f>IF(OR(O2C!K61="Q1 2030",O2C!K61="Q2 2030"),"Yes","No")</f>
        <v>No</v>
      </c>
      <c r="AX178" s="178" t="str">
        <f t="shared" si="95"/>
        <v>No</v>
      </c>
      <c r="AY178" t="str">
        <f>IF(OR(O2C!K61="Q3 2030",O2C!K61="Q4 2030"),"Yes","No")</f>
        <v>No</v>
      </c>
      <c r="AZ178" s="178" t="str">
        <f t="shared" si="96"/>
        <v>No</v>
      </c>
      <c r="BA178" t="str">
        <f>IF(O2C!K61="","No","Yes")</f>
        <v>No</v>
      </c>
      <c r="BB178" s="178" t="str">
        <f t="shared" si="97"/>
        <v>No</v>
      </c>
      <c r="BC178" s="178" t="str">
        <f t="shared" si="98"/>
        <v>Yes</v>
      </c>
      <c r="BD178" s="174"/>
    </row>
    <row r="179" spans="1:56" s="175" customFormat="1" ht="23.65" thickBot="1" x14ac:dyDescent="0.5">
      <c r="A179" s="177">
        <v>58</v>
      </c>
      <c r="B179" s="43" t="s">
        <v>1134</v>
      </c>
      <c r="C179" t="str">
        <f>IF(O2C!E62="Yes","Yes","No")</f>
        <v>No</v>
      </c>
      <c r="D179" t="str">
        <f>IF(AND(C179="No",O2C!F62="Yes"),"Yes","No")</f>
        <v>No</v>
      </c>
      <c r="E179" t="str">
        <f>IF(AND(C179="No",O2C!F62="N/A"),"N/A","No")</f>
        <v>No</v>
      </c>
      <c r="F179">
        <f>IF(OR(O2C!F62="Yes",O2C!F62="N/A"),0,1)</f>
        <v>1</v>
      </c>
      <c r="G179" t="str">
        <f>IF(OR(O2C!K62="Q3 2019",O2C!K62="Q4 2019"),"Yes","No")</f>
        <v>No</v>
      </c>
      <c r="H179" s="178" t="str">
        <f t="shared" si="50"/>
        <v>No</v>
      </c>
      <c r="I179" t="str">
        <f>IF(OR(O2C!K62="Q1 2020",O2C!K62="Q2 2020"),"Yes","No")</f>
        <v>No</v>
      </c>
      <c r="J179" s="178" t="str">
        <f t="shared" si="75"/>
        <v>No</v>
      </c>
      <c r="K179" t="str">
        <f>IF(OR(O2C!K62="Q3 2020",O2C!K62="Q4 2020"),"Yes","No")</f>
        <v>No</v>
      </c>
      <c r="L179" s="178" t="str">
        <f t="shared" si="76"/>
        <v>No</v>
      </c>
      <c r="M179" t="str">
        <f>IF(OR(O2C!K62="Q1 2021",O2C!K62="Q2 2021"),"Yes","No")</f>
        <v>No</v>
      </c>
      <c r="N179" s="178" t="str">
        <f t="shared" si="77"/>
        <v>No</v>
      </c>
      <c r="O179" t="str">
        <f>IF(OR(O2C!K62="Q3 2021",O2C!K62="Q4 2021"),"Yes","No")</f>
        <v>No</v>
      </c>
      <c r="P179" s="178" t="str">
        <f t="shared" si="78"/>
        <v>No</v>
      </c>
      <c r="Q179" t="str">
        <f>IF(OR(O2C!K62="Q1 2022",O2C!K62="Q2 2022"),"Yes","No")</f>
        <v>No</v>
      </c>
      <c r="R179" s="178" t="str">
        <f t="shared" si="79"/>
        <v>No</v>
      </c>
      <c r="S179" t="str">
        <f>IF(OR(O2C!K62="Q3 2022",O2C!K62="Q4 2022"),"Yes","No")</f>
        <v>No</v>
      </c>
      <c r="T179" s="178" t="str">
        <f t="shared" si="80"/>
        <v>No</v>
      </c>
      <c r="U179" t="str">
        <f>IF(OR(O2C!K62="Q1 2023",O2C!K62="Q2 2023"),"Yes","No")</f>
        <v>No</v>
      </c>
      <c r="V179" s="178" t="str">
        <f t="shared" si="81"/>
        <v>No</v>
      </c>
      <c r="W179" t="str">
        <f>IF(OR(O2C!K62="Q3 2023",O2C!K62="Q4 2023"),"Yes","No")</f>
        <v>No</v>
      </c>
      <c r="X179" s="178" t="str">
        <f t="shared" si="82"/>
        <v>No</v>
      </c>
      <c r="Y179" t="str">
        <f>IF(OR(O2C!K62="Q1 2024",O2C!K62="Q2 2024"),"Yes","No")</f>
        <v>No</v>
      </c>
      <c r="Z179" s="178" t="str">
        <f t="shared" si="83"/>
        <v>No</v>
      </c>
      <c r="AA179" t="str">
        <f>IF(OR(O2C!K62="Q3 2024",O2C!K62="Q4 2024"),"Yes","No")</f>
        <v>No</v>
      </c>
      <c r="AB179" s="178" t="str">
        <f t="shared" si="84"/>
        <v>No</v>
      </c>
      <c r="AC179" t="str">
        <f>IF(OR(O2C!K62="Q1 2025",O2C!K62="Q2 2025"),"Yes","No")</f>
        <v>No</v>
      </c>
      <c r="AD179" s="178" t="str">
        <f t="shared" si="85"/>
        <v>No</v>
      </c>
      <c r="AE179" t="str">
        <f>IF(OR(O2C!K62="Q3 2025",O2C!K62="Q4 2025"),"Yes","No")</f>
        <v>No</v>
      </c>
      <c r="AF179" s="178" t="str">
        <f t="shared" si="86"/>
        <v>No</v>
      </c>
      <c r="AG179" t="str">
        <f>IF(OR(O2C!K62="Q1 2026",O2C!K62="Q2 2026"),"Yes","No")</f>
        <v>No</v>
      </c>
      <c r="AH179" s="178" t="str">
        <f t="shared" si="87"/>
        <v>No</v>
      </c>
      <c r="AI179" t="str">
        <f>IF(OR(O2C!K62="Q3 2026",O2C!K62="Q4 2026"),"Yes","No")</f>
        <v>No</v>
      </c>
      <c r="AJ179" s="178" t="str">
        <f t="shared" si="88"/>
        <v>No</v>
      </c>
      <c r="AK179" t="str">
        <f>IF(OR(O2C!K62="Q1 2027",O2C!K62="Q2 2027"),"Yes","No")</f>
        <v>No</v>
      </c>
      <c r="AL179" s="178" t="str">
        <f t="shared" si="89"/>
        <v>No</v>
      </c>
      <c r="AM179" t="str">
        <f>IF(OR(O2C!K62="Q3 2027",O2C!K62="Q4 2027"),"Yes","No")</f>
        <v>No</v>
      </c>
      <c r="AN179" s="178" t="str">
        <f t="shared" si="90"/>
        <v>No</v>
      </c>
      <c r="AO179" t="str">
        <f>IF(OR(O2C!K62="Q1 2028",O2C!K62="Q2 2028"),"Yes","No")</f>
        <v>No</v>
      </c>
      <c r="AP179" s="178" t="str">
        <f t="shared" si="91"/>
        <v>No</v>
      </c>
      <c r="AQ179" t="str">
        <f>IF(OR(O2C!K62="Q3 2028",O2C!K62="Q4 2028"),"Yes","No")</f>
        <v>No</v>
      </c>
      <c r="AR179" s="178" t="str">
        <f t="shared" si="92"/>
        <v>No</v>
      </c>
      <c r="AS179" t="str">
        <f>IF(OR(O2C!K62="Q1 2029",O2C!K62="Q2 2029"),"Yes","No")</f>
        <v>No</v>
      </c>
      <c r="AT179" s="178" t="str">
        <f t="shared" si="93"/>
        <v>No</v>
      </c>
      <c r="AU179" t="str">
        <f>IF(OR(O2C!K62="Q3 2029",O2C!K62="Q4 2029"),"Yes","No")</f>
        <v>No</v>
      </c>
      <c r="AV179" s="178" t="str">
        <f t="shared" si="94"/>
        <v>No</v>
      </c>
      <c r="AW179" t="str">
        <f>IF(OR(O2C!K62="Q1 2030",O2C!K62="Q2 2030"),"Yes","No")</f>
        <v>No</v>
      </c>
      <c r="AX179" s="178" t="str">
        <f t="shared" si="95"/>
        <v>No</v>
      </c>
      <c r="AY179" t="str">
        <f>IF(OR(O2C!K62="Q3 2030",O2C!K62="Q4 2030"),"Yes","No")</f>
        <v>No</v>
      </c>
      <c r="AZ179" s="178" t="str">
        <f t="shared" si="96"/>
        <v>No</v>
      </c>
      <c r="BA179" t="str">
        <f>IF(O2C!K62="","No","Yes")</f>
        <v>No</v>
      </c>
      <c r="BB179" s="178" t="str">
        <f t="shared" si="97"/>
        <v>No</v>
      </c>
      <c r="BC179" s="178" t="str">
        <f t="shared" si="98"/>
        <v>Yes</v>
      </c>
      <c r="BD179" s="174"/>
    </row>
    <row r="180" spans="1:56" s="175" customFormat="1" ht="23.65" thickBot="1" x14ac:dyDescent="0.5">
      <c r="A180" s="177">
        <v>59</v>
      </c>
      <c r="B180" s="43" t="s">
        <v>1135</v>
      </c>
      <c r="C180" t="str">
        <f>IF(O2C!E63="Yes","Yes","No")</f>
        <v>No</v>
      </c>
      <c r="D180" t="str">
        <f>IF(AND(C180="No",O2C!F63="Yes"),"Yes","No")</f>
        <v>No</v>
      </c>
      <c r="E180" t="str">
        <f>IF(AND(C180="No",O2C!F63="N/A"),"N/A","No")</f>
        <v>No</v>
      </c>
      <c r="F180">
        <f>IF(OR(O2C!F63="Yes",O2C!F63="N/A"),0,1)</f>
        <v>1</v>
      </c>
      <c r="G180" t="str">
        <f>IF(OR(O2C!K63="Q3 2019",O2C!K63="Q4 2019"),"Yes","No")</f>
        <v>No</v>
      </c>
      <c r="H180" s="178" t="str">
        <f t="shared" si="50"/>
        <v>No</v>
      </c>
      <c r="I180" t="str">
        <f>IF(OR(O2C!K63="Q1 2020",O2C!K63="Q2 2020"),"Yes","No")</f>
        <v>No</v>
      </c>
      <c r="J180" s="178" t="str">
        <f t="shared" si="75"/>
        <v>No</v>
      </c>
      <c r="K180" t="str">
        <f>IF(OR(O2C!K63="Q3 2020",O2C!K63="Q4 2020"),"Yes","No")</f>
        <v>No</v>
      </c>
      <c r="L180" s="178" t="str">
        <f t="shared" si="76"/>
        <v>No</v>
      </c>
      <c r="M180" t="str">
        <f>IF(OR(O2C!K63="Q1 2021",O2C!K63="Q2 2021"),"Yes","No")</f>
        <v>No</v>
      </c>
      <c r="N180" s="178" t="str">
        <f t="shared" si="77"/>
        <v>No</v>
      </c>
      <c r="O180" t="str">
        <f>IF(OR(O2C!K63="Q3 2021",O2C!K63="Q4 2021"),"Yes","No")</f>
        <v>No</v>
      </c>
      <c r="P180" s="178" t="str">
        <f t="shared" si="78"/>
        <v>No</v>
      </c>
      <c r="Q180" t="str">
        <f>IF(OR(O2C!K63="Q1 2022",O2C!K63="Q2 2022"),"Yes","No")</f>
        <v>No</v>
      </c>
      <c r="R180" s="178" t="str">
        <f t="shared" si="79"/>
        <v>No</v>
      </c>
      <c r="S180" t="str">
        <f>IF(OR(O2C!K63="Q3 2022",O2C!K63="Q4 2022"),"Yes","No")</f>
        <v>No</v>
      </c>
      <c r="T180" s="178" t="str">
        <f t="shared" si="80"/>
        <v>No</v>
      </c>
      <c r="U180" t="str">
        <f>IF(OR(O2C!K63="Q1 2023",O2C!K63="Q2 2023"),"Yes","No")</f>
        <v>No</v>
      </c>
      <c r="V180" s="178" t="str">
        <f t="shared" si="81"/>
        <v>No</v>
      </c>
      <c r="W180" t="str">
        <f>IF(OR(O2C!K63="Q3 2023",O2C!K63="Q4 2023"),"Yes","No")</f>
        <v>No</v>
      </c>
      <c r="X180" s="178" t="str">
        <f t="shared" si="82"/>
        <v>No</v>
      </c>
      <c r="Y180" t="str">
        <f>IF(OR(O2C!K63="Q1 2024",O2C!K63="Q2 2024"),"Yes","No")</f>
        <v>No</v>
      </c>
      <c r="Z180" s="178" t="str">
        <f t="shared" si="83"/>
        <v>No</v>
      </c>
      <c r="AA180" t="str">
        <f>IF(OR(O2C!K63="Q3 2024",O2C!K63="Q4 2024"),"Yes","No")</f>
        <v>No</v>
      </c>
      <c r="AB180" s="178" t="str">
        <f t="shared" si="84"/>
        <v>No</v>
      </c>
      <c r="AC180" t="str">
        <f>IF(OR(O2C!K63="Q1 2025",O2C!K63="Q2 2025"),"Yes","No")</f>
        <v>No</v>
      </c>
      <c r="AD180" s="178" t="str">
        <f t="shared" si="85"/>
        <v>No</v>
      </c>
      <c r="AE180" t="str">
        <f>IF(OR(O2C!K63="Q3 2025",O2C!K63="Q4 2025"),"Yes","No")</f>
        <v>No</v>
      </c>
      <c r="AF180" s="178" t="str">
        <f t="shared" si="86"/>
        <v>No</v>
      </c>
      <c r="AG180" t="str">
        <f>IF(OR(O2C!K63="Q1 2026",O2C!K63="Q2 2026"),"Yes","No")</f>
        <v>No</v>
      </c>
      <c r="AH180" s="178" t="str">
        <f t="shared" si="87"/>
        <v>No</v>
      </c>
      <c r="AI180" t="str">
        <f>IF(OR(O2C!K63="Q3 2026",O2C!K63="Q4 2026"),"Yes","No")</f>
        <v>No</v>
      </c>
      <c r="AJ180" s="178" t="str">
        <f t="shared" si="88"/>
        <v>No</v>
      </c>
      <c r="AK180" t="str">
        <f>IF(OR(O2C!K63="Q1 2027",O2C!K63="Q2 2027"),"Yes","No")</f>
        <v>No</v>
      </c>
      <c r="AL180" s="178" t="str">
        <f t="shared" si="89"/>
        <v>No</v>
      </c>
      <c r="AM180" t="str">
        <f>IF(OR(O2C!K63="Q3 2027",O2C!K63="Q4 2027"),"Yes","No")</f>
        <v>No</v>
      </c>
      <c r="AN180" s="178" t="str">
        <f t="shared" si="90"/>
        <v>No</v>
      </c>
      <c r="AO180" t="str">
        <f>IF(OR(O2C!K63="Q1 2028",O2C!K63="Q2 2028"),"Yes","No")</f>
        <v>No</v>
      </c>
      <c r="AP180" s="178" t="str">
        <f t="shared" si="91"/>
        <v>No</v>
      </c>
      <c r="AQ180" t="str">
        <f>IF(OR(O2C!K63="Q3 2028",O2C!K63="Q4 2028"),"Yes","No")</f>
        <v>No</v>
      </c>
      <c r="AR180" s="178" t="str">
        <f t="shared" si="92"/>
        <v>No</v>
      </c>
      <c r="AS180" t="str">
        <f>IF(OR(O2C!K63="Q1 2029",O2C!K63="Q2 2029"),"Yes","No")</f>
        <v>No</v>
      </c>
      <c r="AT180" s="178" t="str">
        <f t="shared" si="93"/>
        <v>No</v>
      </c>
      <c r="AU180" t="str">
        <f>IF(OR(O2C!K63="Q3 2029",O2C!K63="Q4 2029"),"Yes","No")</f>
        <v>No</v>
      </c>
      <c r="AV180" s="178" t="str">
        <f t="shared" si="94"/>
        <v>No</v>
      </c>
      <c r="AW180" t="str">
        <f>IF(OR(O2C!K63="Q1 2030",O2C!K63="Q2 2030"),"Yes","No")</f>
        <v>No</v>
      </c>
      <c r="AX180" s="178" t="str">
        <f t="shared" si="95"/>
        <v>No</v>
      </c>
      <c r="AY180" t="str">
        <f>IF(OR(O2C!K63="Q3 2030",O2C!K63="Q4 2030"),"Yes","No")</f>
        <v>No</v>
      </c>
      <c r="AZ180" s="178" t="str">
        <f t="shared" si="96"/>
        <v>No</v>
      </c>
      <c r="BA180" t="str">
        <f>IF(O2C!K63="","No","Yes")</f>
        <v>No</v>
      </c>
      <c r="BB180" s="178" t="str">
        <f t="shared" si="97"/>
        <v>No</v>
      </c>
      <c r="BC180" s="178" t="str">
        <f t="shared" si="98"/>
        <v>Yes</v>
      </c>
      <c r="BD180" s="174"/>
    </row>
    <row r="181" spans="1:56" s="175" customFormat="1" ht="23.65" thickBot="1" x14ac:dyDescent="0.5">
      <c r="A181" s="177">
        <v>60</v>
      </c>
      <c r="B181" s="43" t="s">
        <v>1136</v>
      </c>
      <c r="C181" t="str">
        <f>IF(O2C!E64="Yes","Yes","No")</f>
        <v>No</v>
      </c>
      <c r="D181" t="str">
        <f>IF(AND(C181="No",O2C!F64="Yes"),"Yes","No")</f>
        <v>No</v>
      </c>
      <c r="E181" t="str">
        <f>IF(AND(C181="No",O2C!F64="N/A"),"N/A","No")</f>
        <v>No</v>
      </c>
      <c r="F181">
        <f>IF(OR(O2C!F64="Yes",O2C!F64="N/A"),0,1)</f>
        <v>1</v>
      </c>
      <c r="G181" t="str">
        <f>IF(OR(O2C!K64="Q3 2019",O2C!K64="Q4 2019"),"Yes","No")</f>
        <v>No</v>
      </c>
      <c r="H181" s="178" t="str">
        <f t="shared" si="50"/>
        <v>No</v>
      </c>
      <c r="I181" t="str">
        <f>IF(OR(O2C!K64="Q1 2020",O2C!K64="Q2 2020"),"Yes","No")</f>
        <v>No</v>
      </c>
      <c r="J181" s="178" t="str">
        <f t="shared" si="75"/>
        <v>No</v>
      </c>
      <c r="K181" t="str">
        <f>IF(OR(O2C!K64="Q3 2020",O2C!K64="Q4 2020"),"Yes","No")</f>
        <v>No</v>
      </c>
      <c r="L181" s="178" t="str">
        <f t="shared" si="76"/>
        <v>No</v>
      </c>
      <c r="M181" t="str">
        <f>IF(OR(O2C!K64="Q1 2021",O2C!K64="Q2 2021"),"Yes","No")</f>
        <v>No</v>
      </c>
      <c r="N181" s="178" t="str">
        <f t="shared" si="77"/>
        <v>No</v>
      </c>
      <c r="O181" t="str">
        <f>IF(OR(O2C!K64="Q3 2021",O2C!K64="Q4 2021"),"Yes","No")</f>
        <v>No</v>
      </c>
      <c r="P181" s="178" t="str">
        <f t="shared" si="78"/>
        <v>No</v>
      </c>
      <c r="Q181" t="str">
        <f>IF(OR(O2C!K64="Q1 2022",O2C!K64="Q2 2022"),"Yes","No")</f>
        <v>No</v>
      </c>
      <c r="R181" s="178" t="str">
        <f t="shared" si="79"/>
        <v>No</v>
      </c>
      <c r="S181" t="str">
        <f>IF(OR(O2C!K64="Q3 2022",O2C!K64="Q4 2022"),"Yes","No")</f>
        <v>No</v>
      </c>
      <c r="T181" s="178" t="str">
        <f t="shared" si="80"/>
        <v>No</v>
      </c>
      <c r="U181" t="str">
        <f>IF(OR(O2C!K64="Q1 2023",O2C!K64="Q2 2023"),"Yes","No")</f>
        <v>No</v>
      </c>
      <c r="V181" s="178" t="str">
        <f t="shared" si="81"/>
        <v>No</v>
      </c>
      <c r="W181" t="str">
        <f>IF(OR(O2C!K64="Q3 2023",O2C!K64="Q4 2023"),"Yes","No")</f>
        <v>No</v>
      </c>
      <c r="X181" s="178" t="str">
        <f t="shared" si="82"/>
        <v>No</v>
      </c>
      <c r="Y181" t="str">
        <f>IF(OR(O2C!K64="Q1 2024",O2C!K64="Q2 2024"),"Yes","No")</f>
        <v>No</v>
      </c>
      <c r="Z181" s="178" t="str">
        <f t="shared" si="83"/>
        <v>No</v>
      </c>
      <c r="AA181" t="str">
        <f>IF(OR(O2C!K64="Q3 2024",O2C!K64="Q4 2024"),"Yes","No")</f>
        <v>No</v>
      </c>
      <c r="AB181" s="178" t="str">
        <f t="shared" si="84"/>
        <v>No</v>
      </c>
      <c r="AC181" t="str">
        <f>IF(OR(O2C!K64="Q1 2025",O2C!K64="Q2 2025"),"Yes","No")</f>
        <v>No</v>
      </c>
      <c r="AD181" s="178" t="str">
        <f t="shared" si="85"/>
        <v>No</v>
      </c>
      <c r="AE181" t="str">
        <f>IF(OR(O2C!K64="Q3 2025",O2C!K64="Q4 2025"),"Yes","No")</f>
        <v>No</v>
      </c>
      <c r="AF181" s="178" t="str">
        <f t="shared" si="86"/>
        <v>No</v>
      </c>
      <c r="AG181" t="str">
        <f>IF(OR(O2C!K64="Q1 2026",O2C!K64="Q2 2026"),"Yes","No")</f>
        <v>No</v>
      </c>
      <c r="AH181" s="178" t="str">
        <f t="shared" si="87"/>
        <v>No</v>
      </c>
      <c r="AI181" t="str">
        <f>IF(OR(O2C!K64="Q3 2026",O2C!K64="Q4 2026"),"Yes","No")</f>
        <v>No</v>
      </c>
      <c r="AJ181" s="178" t="str">
        <f t="shared" si="88"/>
        <v>No</v>
      </c>
      <c r="AK181" t="str">
        <f>IF(OR(O2C!K64="Q1 2027",O2C!K64="Q2 2027"),"Yes","No")</f>
        <v>No</v>
      </c>
      <c r="AL181" s="178" t="str">
        <f t="shared" si="89"/>
        <v>No</v>
      </c>
      <c r="AM181" t="str">
        <f>IF(OR(O2C!K64="Q3 2027",O2C!K64="Q4 2027"),"Yes","No")</f>
        <v>No</v>
      </c>
      <c r="AN181" s="178" t="str">
        <f t="shared" si="90"/>
        <v>No</v>
      </c>
      <c r="AO181" t="str">
        <f>IF(OR(O2C!K64="Q1 2028",O2C!K64="Q2 2028"),"Yes","No")</f>
        <v>No</v>
      </c>
      <c r="AP181" s="178" t="str">
        <f t="shared" si="91"/>
        <v>No</v>
      </c>
      <c r="AQ181" t="str">
        <f>IF(OR(O2C!K64="Q3 2028",O2C!K64="Q4 2028"),"Yes","No")</f>
        <v>No</v>
      </c>
      <c r="AR181" s="178" t="str">
        <f t="shared" si="92"/>
        <v>No</v>
      </c>
      <c r="AS181" t="str">
        <f>IF(OR(O2C!K64="Q1 2029",O2C!K64="Q2 2029"),"Yes","No")</f>
        <v>No</v>
      </c>
      <c r="AT181" s="178" t="str">
        <f t="shared" si="93"/>
        <v>No</v>
      </c>
      <c r="AU181" t="str">
        <f>IF(OR(O2C!K64="Q3 2029",O2C!K64="Q4 2029"),"Yes","No")</f>
        <v>No</v>
      </c>
      <c r="AV181" s="178" t="str">
        <f t="shared" si="94"/>
        <v>No</v>
      </c>
      <c r="AW181" t="str">
        <f>IF(OR(O2C!K64="Q1 2030",O2C!K64="Q2 2030"),"Yes","No")</f>
        <v>No</v>
      </c>
      <c r="AX181" s="178" t="str">
        <f t="shared" si="95"/>
        <v>No</v>
      </c>
      <c r="AY181" t="str">
        <f>IF(OR(O2C!K64="Q3 2030",O2C!K64="Q4 2030"),"Yes","No")</f>
        <v>No</v>
      </c>
      <c r="AZ181" s="178" t="str">
        <f t="shared" si="96"/>
        <v>No</v>
      </c>
      <c r="BA181" t="str">
        <f>IF(O2C!K64="","No","Yes")</f>
        <v>No</v>
      </c>
      <c r="BB181" s="178" t="str">
        <f t="shared" si="97"/>
        <v>No</v>
      </c>
      <c r="BC181" s="178" t="str">
        <f t="shared" si="98"/>
        <v>Yes</v>
      </c>
      <c r="BD181" s="174"/>
    </row>
    <row r="182" spans="1:56" s="175" customFormat="1" ht="23.65" thickBot="1" x14ac:dyDescent="0.5">
      <c r="A182" s="177">
        <v>61</v>
      </c>
      <c r="B182" s="43" t="s">
        <v>1138</v>
      </c>
      <c r="C182" t="str">
        <f>IF(O2C!E65="Yes","Yes","No")</f>
        <v>No</v>
      </c>
      <c r="D182" t="str">
        <f>IF(AND(C182="No",O2C!F65="Yes"),"Yes","No")</f>
        <v>No</v>
      </c>
      <c r="E182" t="str">
        <f>IF(AND(C182="No",O2C!F65="N/A"),"N/A","No")</f>
        <v>No</v>
      </c>
      <c r="F182">
        <f>IF(OR(O2C!F65="Yes",O2C!F65="N/A"),0,1)</f>
        <v>1</v>
      </c>
      <c r="G182" t="str">
        <f>IF(OR(O2C!K65="Q3 2019",O2C!K65="Q4 2019"),"Yes","No")</f>
        <v>No</v>
      </c>
      <c r="H182" s="178" t="str">
        <f t="shared" si="50"/>
        <v>No</v>
      </c>
      <c r="I182" t="str">
        <f>IF(OR(O2C!K65="Q1 2020",O2C!K65="Q2 2020"),"Yes","No")</f>
        <v>No</v>
      </c>
      <c r="J182" s="178" t="str">
        <f t="shared" si="75"/>
        <v>No</v>
      </c>
      <c r="K182" t="str">
        <f>IF(OR(O2C!K65="Q3 2020",O2C!K65="Q4 2020"),"Yes","No")</f>
        <v>No</v>
      </c>
      <c r="L182" s="178" t="str">
        <f t="shared" si="76"/>
        <v>No</v>
      </c>
      <c r="M182" t="str">
        <f>IF(OR(O2C!K65="Q1 2021",O2C!K65="Q2 2021"),"Yes","No")</f>
        <v>No</v>
      </c>
      <c r="N182" s="178" t="str">
        <f t="shared" si="77"/>
        <v>No</v>
      </c>
      <c r="O182" t="str">
        <f>IF(OR(O2C!K65="Q3 2021",O2C!K65="Q4 2021"),"Yes","No")</f>
        <v>No</v>
      </c>
      <c r="P182" s="178" t="str">
        <f t="shared" si="78"/>
        <v>No</v>
      </c>
      <c r="Q182" t="str">
        <f>IF(OR(O2C!K65="Q1 2022",O2C!K65="Q2 2022"),"Yes","No")</f>
        <v>No</v>
      </c>
      <c r="R182" s="178" t="str">
        <f t="shared" si="79"/>
        <v>No</v>
      </c>
      <c r="S182" t="str">
        <f>IF(OR(O2C!K65="Q3 2022",O2C!K65="Q4 2022"),"Yes","No")</f>
        <v>No</v>
      </c>
      <c r="T182" s="178" t="str">
        <f t="shared" si="80"/>
        <v>No</v>
      </c>
      <c r="U182" t="str">
        <f>IF(OR(O2C!K65="Q1 2023",O2C!K65="Q2 2023"),"Yes","No")</f>
        <v>No</v>
      </c>
      <c r="V182" s="178" t="str">
        <f t="shared" si="81"/>
        <v>No</v>
      </c>
      <c r="W182" t="str">
        <f>IF(OR(O2C!K65="Q3 2023",O2C!K65="Q4 2023"),"Yes","No")</f>
        <v>No</v>
      </c>
      <c r="X182" s="178" t="str">
        <f t="shared" si="82"/>
        <v>No</v>
      </c>
      <c r="Y182" t="str">
        <f>IF(OR(O2C!K65="Q1 2024",O2C!K65="Q2 2024"),"Yes","No")</f>
        <v>No</v>
      </c>
      <c r="Z182" s="178" t="str">
        <f t="shared" si="83"/>
        <v>No</v>
      </c>
      <c r="AA182" t="str">
        <f>IF(OR(O2C!K65="Q3 2024",O2C!K65="Q4 2024"),"Yes","No")</f>
        <v>No</v>
      </c>
      <c r="AB182" s="178" t="str">
        <f t="shared" si="84"/>
        <v>No</v>
      </c>
      <c r="AC182" t="str">
        <f>IF(OR(O2C!K65="Q1 2025",O2C!K65="Q2 2025"),"Yes","No")</f>
        <v>No</v>
      </c>
      <c r="AD182" s="178" t="str">
        <f t="shared" si="85"/>
        <v>No</v>
      </c>
      <c r="AE182" t="str">
        <f>IF(OR(O2C!K65="Q3 2025",O2C!K65="Q4 2025"),"Yes","No")</f>
        <v>No</v>
      </c>
      <c r="AF182" s="178" t="str">
        <f t="shared" si="86"/>
        <v>No</v>
      </c>
      <c r="AG182" t="str">
        <f>IF(OR(O2C!K65="Q1 2026",O2C!K65="Q2 2026"),"Yes","No")</f>
        <v>No</v>
      </c>
      <c r="AH182" s="178" t="str">
        <f t="shared" si="87"/>
        <v>No</v>
      </c>
      <c r="AI182" t="str">
        <f>IF(OR(O2C!K65="Q3 2026",O2C!K65="Q4 2026"),"Yes","No")</f>
        <v>No</v>
      </c>
      <c r="AJ182" s="178" t="str">
        <f t="shared" si="88"/>
        <v>No</v>
      </c>
      <c r="AK182" t="str">
        <f>IF(OR(O2C!K65="Q1 2027",O2C!K65="Q2 2027"),"Yes","No")</f>
        <v>No</v>
      </c>
      <c r="AL182" s="178" t="str">
        <f t="shared" si="89"/>
        <v>No</v>
      </c>
      <c r="AM182" t="str">
        <f>IF(OR(O2C!K65="Q3 2027",O2C!K65="Q4 2027"),"Yes","No")</f>
        <v>No</v>
      </c>
      <c r="AN182" s="178" t="str">
        <f t="shared" si="90"/>
        <v>No</v>
      </c>
      <c r="AO182" t="str">
        <f>IF(OR(O2C!K65="Q1 2028",O2C!K65="Q2 2028"),"Yes","No")</f>
        <v>No</v>
      </c>
      <c r="AP182" s="178" t="str">
        <f t="shared" si="91"/>
        <v>No</v>
      </c>
      <c r="AQ182" t="str">
        <f>IF(OR(O2C!K65="Q3 2028",O2C!K65="Q4 2028"),"Yes","No")</f>
        <v>No</v>
      </c>
      <c r="AR182" s="178" t="str">
        <f t="shared" si="92"/>
        <v>No</v>
      </c>
      <c r="AS182" t="str">
        <f>IF(OR(O2C!K65="Q1 2029",O2C!K65="Q2 2029"),"Yes","No")</f>
        <v>No</v>
      </c>
      <c r="AT182" s="178" t="str">
        <f t="shared" si="93"/>
        <v>No</v>
      </c>
      <c r="AU182" t="str">
        <f>IF(OR(O2C!K65="Q3 2029",O2C!K65="Q4 2029"),"Yes","No")</f>
        <v>No</v>
      </c>
      <c r="AV182" s="178" t="str">
        <f t="shared" si="94"/>
        <v>No</v>
      </c>
      <c r="AW182" t="str">
        <f>IF(OR(O2C!K65="Q1 2030",O2C!K65="Q2 2030"),"Yes","No")</f>
        <v>No</v>
      </c>
      <c r="AX182" s="178" t="str">
        <f t="shared" si="95"/>
        <v>No</v>
      </c>
      <c r="AY182" t="str">
        <f>IF(OR(O2C!K65="Q3 2030",O2C!K65="Q4 2030"),"Yes","No")</f>
        <v>No</v>
      </c>
      <c r="AZ182" s="178" t="str">
        <f t="shared" si="96"/>
        <v>No</v>
      </c>
      <c r="BA182" t="str">
        <f>IF(O2C!K65="","No","Yes")</f>
        <v>No</v>
      </c>
      <c r="BB182" s="178" t="str">
        <f t="shared" si="97"/>
        <v>No</v>
      </c>
      <c r="BC182" s="178" t="str">
        <f t="shared" si="98"/>
        <v>Yes</v>
      </c>
      <c r="BD182" s="174"/>
    </row>
    <row r="183" spans="1:56" s="175" customFormat="1" ht="23.65" thickBot="1" x14ac:dyDescent="0.5">
      <c r="A183" s="177">
        <v>62</v>
      </c>
      <c r="B183" s="43" t="s">
        <v>1139</v>
      </c>
      <c r="C183" t="str">
        <f>IF(O2C!E66="Yes","Yes","No")</f>
        <v>No</v>
      </c>
      <c r="D183" t="str">
        <f>IF(AND(C183="No",O2C!F66="Yes"),"Yes","No")</f>
        <v>No</v>
      </c>
      <c r="E183" t="str">
        <f>IF(AND(C183="No",O2C!F66="N/A"),"N/A","No")</f>
        <v>No</v>
      </c>
      <c r="F183">
        <f>IF(OR(O2C!F66="Yes",O2C!F66="N/A"),0,1)</f>
        <v>1</v>
      </c>
      <c r="G183" t="str">
        <f>IF(OR(O2C!K66="Q3 2019",O2C!K66="Q4 2019"),"Yes","No")</f>
        <v>No</v>
      </c>
      <c r="H183" s="178" t="str">
        <f t="shared" si="50"/>
        <v>No</v>
      </c>
      <c r="I183" t="str">
        <f>IF(OR(O2C!K66="Q1 2020",O2C!K66="Q2 2020"),"Yes","No")</f>
        <v>No</v>
      </c>
      <c r="J183" s="178" t="str">
        <f t="shared" si="75"/>
        <v>No</v>
      </c>
      <c r="K183" t="str">
        <f>IF(OR(O2C!K66="Q3 2020",O2C!K66="Q4 2020"),"Yes","No")</f>
        <v>No</v>
      </c>
      <c r="L183" s="178" t="str">
        <f t="shared" si="76"/>
        <v>No</v>
      </c>
      <c r="M183" t="str">
        <f>IF(OR(O2C!K66="Q1 2021",O2C!K66="Q2 2021"),"Yes","No")</f>
        <v>No</v>
      </c>
      <c r="N183" s="178" t="str">
        <f t="shared" si="77"/>
        <v>No</v>
      </c>
      <c r="O183" t="str">
        <f>IF(OR(O2C!K66="Q3 2021",O2C!K66="Q4 2021"),"Yes","No")</f>
        <v>No</v>
      </c>
      <c r="P183" s="178" t="str">
        <f t="shared" si="78"/>
        <v>No</v>
      </c>
      <c r="Q183" t="str">
        <f>IF(OR(O2C!K66="Q1 2022",O2C!K66="Q2 2022"),"Yes","No")</f>
        <v>No</v>
      </c>
      <c r="R183" s="178" t="str">
        <f t="shared" si="79"/>
        <v>No</v>
      </c>
      <c r="S183" t="str">
        <f>IF(OR(O2C!K66="Q3 2022",O2C!K66="Q4 2022"),"Yes","No")</f>
        <v>No</v>
      </c>
      <c r="T183" s="178" t="str">
        <f t="shared" si="80"/>
        <v>No</v>
      </c>
      <c r="U183" t="str">
        <f>IF(OR(O2C!K66="Q1 2023",O2C!K66="Q2 2023"),"Yes","No")</f>
        <v>No</v>
      </c>
      <c r="V183" s="178" t="str">
        <f t="shared" si="81"/>
        <v>No</v>
      </c>
      <c r="W183" t="str">
        <f>IF(OR(O2C!K66="Q3 2023",O2C!K66="Q4 2023"),"Yes","No")</f>
        <v>No</v>
      </c>
      <c r="X183" s="178" t="str">
        <f t="shared" si="82"/>
        <v>No</v>
      </c>
      <c r="Y183" t="str">
        <f>IF(OR(O2C!K66="Q1 2024",O2C!K66="Q2 2024"),"Yes","No")</f>
        <v>No</v>
      </c>
      <c r="Z183" s="178" t="str">
        <f t="shared" si="83"/>
        <v>No</v>
      </c>
      <c r="AA183" t="str">
        <f>IF(OR(O2C!K66="Q3 2024",O2C!K66="Q4 2024"),"Yes","No")</f>
        <v>No</v>
      </c>
      <c r="AB183" s="178" t="str">
        <f t="shared" si="84"/>
        <v>No</v>
      </c>
      <c r="AC183" t="str">
        <f>IF(OR(O2C!K66="Q1 2025",O2C!K66="Q2 2025"),"Yes","No")</f>
        <v>No</v>
      </c>
      <c r="AD183" s="178" t="str">
        <f t="shared" si="85"/>
        <v>No</v>
      </c>
      <c r="AE183" t="str">
        <f>IF(OR(O2C!K66="Q3 2025",O2C!K66="Q4 2025"),"Yes","No")</f>
        <v>No</v>
      </c>
      <c r="AF183" s="178" t="str">
        <f t="shared" si="86"/>
        <v>No</v>
      </c>
      <c r="AG183" t="str">
        <f>IF(OR(O2C!K66="Q1 2026",O2C!K66="Q2 2026"),"Yes","No")</f>
        <v>No</v>
      </c>
      <c r="AH183" s="178" t="str">
        <f t="shared" si="87"/>
        <v>No</v>
      </c>
      <c r="AI183" t="str">
        <f>IF(OR(O2C!K66="Q3 2026",O2C!K66="Q4 2026"),"Yes","No")</f>
        <v>No</v>
      </c>
      <c r="AJ183" s="178" t="str">
        <f t="shared" si="88"/>
        <v>No</v>
      </c>
      <c r="AK183" t="str">
        <f>IF(OR(O2C!K66="Q1 2027",O2C!K66="Q2 2027"),"Yes","No")</f>
        <v>No</v>
      </c>
      <c r="AL183" s="178" t="str">
        <f t="shared" si="89"/>
        <v>No</v>
      </c>
      <c r="AM183" t="str">
        <f>IF(OR(O2C!K66="Q3 2027",O2C!K66="Q4 2027"),"Yes","No")</f>
        <v>No</v>
      </c>
      <c r="AN183" s="178" t="str">
        <f t="shared" si="90"/>
        <v>No</v>
      </c>
      <c r="AO183" t="str">
        <f>IF(OR(O2C!K66="Q1 2028",O2C!K66="Q2 2028"),"Yes","No")</f>
        <v>No</v>
      </c>
      <c r="AP183" s="178" t="str">
        <f t="shared" si="91"/>
        <v>No</v>
      </c>
      <c r="AQ183" t="str">
        <f>IF(OR(O2C!K66="Q3 2028",O2C!K66="Q4 2028"),"Yes","No")</f>
        <v>No</v>
      </c>
      <c r="AR183" s="178" t="str">
        <f t="shared" si="92"/>
        <v>No</v>
      </c>
      <c r="AS183" t="str">
        <f>IF(OR(O2C!K66="Q1 2029",O2C!K66="Q2 2029"),"Yes","No")</f>
        <v>No</v>
      </c>
      <c r="AT183" s="178" t="str">
        <f t="shared" si="93"/>
        <v>No</v>
      </c>
      <c r="AU183" t="str">
        <f>IF(OR(O2C!K66="Q3 2029",O2C!K66="Q4 2029"),"Yes","No")</f>
        <v>No</v>
      </c>
      <c r="AV183" s="178" t="str">
        <f t="shared" si="94"/>
        <v>No</v>
      </c>
      <c r="AW183" t="str">
        <f>IF(OR(O2C!K66="Q1 2030",O2C!K66="Q2 2030"),"Yes","No")</f>
        <v>No</v>
      </c>
      <c r="AX183" s="178" t="str">
        <f t="shared" si="95"/>
        <v>No</v>
      </c>
      <c r="AY183" t="str">
        <f>IF(OR(O2C!K66="Q3 2030",O2C!K66="Q4 2030"),"Yes","No")</f>
        <v>No</v>
      </c>
      <c r="AZ183" s="178" t="str">
        <f t="shared" si="96"/>
        <v>No</v>
      </c>
      <c r="BA183" t="str">
        <f>IF(O2C!K66="","No","Yes")</f>
        <v>No</v>
      </c>
      <c r="BB183" s="178" t="str">
        <f t="shared" si="97"/>
        <v>No</v>
      </c>
      <c r="BC183" s="178" t="str">
        <f t="shared" si="98"/>
        <v>Yes</v>
      </c>
      <c r="BD183" s="174"/>
    </row>
    <row r="184" spans="1:56" s="175" customFormat="1" ht="23.65" thickBot="1" x14ac:dyDescent="0.5">
      <c r="A184" s="177">
        <v>63</v>
      </c>
      <c r="B184" s="43" t="s">
        <v>1140</v>
      </c>
      <c r="C184" t="str">
        <f>IF(O2C!E67="Yes","Yes","No")</f>
        <v>No</v>
      </c>
      <c r="D184" t="str">
        <f>IF(AND(C184="No",O2C!F67="Yes"),"Yes","No")</f>
        <v>No</v>
      </c>
      <c r="E184" t="str">
        <f>IF(AND(C184="No",O2C!F67="N/A"),"N/A","No")</f>
        <v>No</v>
      </c>
      <c r="F184">
        <f>IF(OR(O2C!F67="Yes",O2C!F67="N/A"),0,1)</f>
        <v>1</v>
      </c>
      <c r="G184" t="str">
        <f>IF(OR(O2C!K67="Q3 2019",O2C!K67="Q4 2019"),"Yes","No")</f>
        <v>No</v>
      </c>
      <c r="H184" s="178" t="str">
        <f t="shared" si="50"/>
        <v>No</v>
      </c>
      <c r="I184" t="str">
        <f>IF(OR(O2C!K67="Q1 2020",O2C!K67="Q2 2020"),"Yes","No")</f>
        <v>No</v>
      </c>
      <c r="J184" s="178" t="str">
        <f t="shared" si="75"/>
        <v>No</v>
      </c>
      <c r="K184" t="str">
        <f>IF(OR(O2C!K67="Q3 2020",O2C!K67="Q4 2020"),"Yes","No")</f>
        <v>No</v>
      </c>
      <c r="L184" s="178" t="str">
        <f t="shared" si="76"/>
        <v>No</v>
      </c>
      <c r="M184" t="str">
        <f>IF(OR(O2C!K67="Q1 2021",O2C!K67="Q2 2021"),"Yes","No")</f>
        <v>No</v>
      </c>
      <c r="N184" s="178" t="str">
        <f t="shared" si="77"/>
        <v>No</v>
      </c>
      <c r="O184" t="str">
        <f>IF(OR(O2C!K67="Q3 2021",O2C!K67="Q4 2021"),"Yes","No")</f>
        <v>No</v>
      </c>
      <c r="P184" s="178" t="str">
        <f t="shared" si="78"/>
        <v>No</v>
      </c>
      <c r="Q184" t="str">
        <f>IF(OR(O2C!K67="Q1 2022",O2C!K67="Q2 2022"),"Yes","No")</f>
        <v>No</v>
      </c>
      <c r="R184" s="178" t="str">
        <f t="shared" si="79"/>
        <v>No</v>
      </c>
      <c r="S184" t="str">
        <f>IF(OR(O2C!K67="Q3 2022",O2C!K67="Q4 2022"),"Yes","No")</f>
        <v>No</v>
      </c>
      <c r="T184" s="178" t="str">
        <f t="shared" si="80"/>
        <v>No</v>
      </c>
      <c r="U184" t="str">
        <f>IF(OR(O2C!K67="Q1 2023",O2C!K67="Q2 2023"),"Yes","No")</f>
        <v>No</v>
      </c>
      <c r="V184" s="178" t="str">
        <f t="shared" si="81"/>
        <v>No</v>
      </c>
      <c r="W184" t="str">
        <f>IF(OR(O2C!K67="Q3 2023",O2C!K67="Q4 2023"),"Yes","No")</f>
        <v>No</v>
      </c>
      <c r="X184" s="178" t="str">
        <f t="shared" si="82"/>
        <v>No</v>
      </c>
      <c r="Y184" t="str">
        <f>IF(OR(O2C!K67="Q1 2024",O2C!K67="Q2 2024"),"Yes","No")</f>
        <v>No</v>
      </c>
      <c r="Z184" s="178" t="str">
        <f t="shared" si="83"/>
        <v>No</v>
      </c>
      <c r="AA184" t="str">
        <f>IF(OR(O2C!K67="Q3 2024",O2C!K67="Q4 2024"),"Yes","No")</f>
        <v>No</v>
      </c>
      <c r="AB184" s="178" t="str">
        <f t="shared" si="84"/>
        <v>No</v>
      </c>
      <c r="AC184" t="str">
        <f>IF(OR(O2C!K67="Q1 2025",O2C!K67="Q2 2025"),"Yes","No")</f>
        <v>No</v>
      </c>
      <c r="AD184" s="178" t="str">
        <f t="shared" si="85"/>
        <v>No</v>
      </c>
      <c r="AE184" t="str">
        <f>IF(OR(O2C!K67="Q3 2025",O2C!K67="Q4 2025"),"Yes","No")</f>
        <v>No</v>
      </c>
      <c r="AF184" s="178" t="str">
        <f t="shared" si="86"/>
        <v>No</v>
      </c>
      <c r="AG184" t="str">
        <f>IF(OR(O2C!K67="Q1 2026",O2C!K67="Q2 2026"),"Yes","No")</f>
        <v>No</v>
      </c>
      <c r="AH184" s="178" t="str">
        <f t="shared" si="87"/>
        <v>No</v>
      </c>
      <c r="AI184" t="str">
        <f>IF(OR(O2C!K67="Q3 2026",O2C!K67="Q4 2026"),"Yes","No")</f>
        <v>No</v>
      </c>
      <c r="AJ184" s="178" t="str">
        <f t="shared" si="88"/>
        <v>No</v>
      </c>
      <c r="AK184" t="str">
        <f>IF(OR(O2C!K67="Q1 2027",O2C!K67="Q2 2027"),"Yes","No")</f>
        <v>No</v>
      </c>
      <c r="AL184" s="178" t="str">
        <f t="shared" si="89"/>
        <v>No</v>
      </c>
      <c r="AM184" t="str">
        <f>IF(OR(O2C!K67="Q3 2027",O2C!K67="Q4 2027"),"Yes","No")</f>
        <v>No</v>
      </c>
      <c r="AN184" s="178" t="str">
        <f t="shared" si="90"/>
        <v>No</v>
      </c>
      <c r="AO184" t="str">
        <f>IF(OR(O2C!K67="Q1 2028",O2C!K67="Q2 2028"),"Yes","No")</f>
        <v>No</v>
      </c>
      <c r="AP184" s="178" t="str">
        <f t="shared" si="91"/>
        <v>No</v>
      </c>
      <c r="AQ184" t="str">
        <f>IF(OR(O2C!K67="Q3 2028",O2C!K67="Q4 2028"),"Yes","No")</f>
        <v>No</v>
      </c>
      <c r="AR184" s="178" t="str">
        <f t="shared" si="92"/>
        <v>No</v>
      </c>
      <c r="AS184" t="str">
        <f>IF(OR(O2C!K67="Q1 2029",O2C!K67="Q2 2029"),"Yes","No")</f>
        <v>No</v>
      </c>
      <c r="AT184" s="178" t="str">
        <f t="shared" si="93"/>
        <v>No</v>
      </c>
      <c r="AU184" t="str">
        <f>IF(OR(O2C!K67="Q3 2029",O2C!K67="Q4 2029"),"Yes","No")</f>
        <v>No</v>
      </c>
      <c r="AV184" s="178" t="str">
        <f t="shared" si="94"/>
        <v>No</v>
      </c>
      <c r="AW184" t="str">
        <f>IF(OR(O2C!K67="Q1 2030",O2C!K67="Q2 2030"),"Yes","No")</f>
        <v>No</v>
      </c>
      <c r="AX184" s="178" t="str">
        <f t="shared" si="95"/>
        <v>No</v>
      </c>
      <c r="AY184" t="str">
        <f>IF(OR(O2C!K67="Q3 2030",O2C!K67="Q4 2030"),"Yes","No")</f>
        <v>No</v>
      </c>
      <c r="AZ184" s="178" t="str">
        <f t="shared" si="96"/>
        <v>No</v>
      </c>
      <c r="BA184" t="str">
        <f>IF(O2C!K67="","No","Yes")</f>
        <v>No</v>
      </c>
      <c r="BB184" s="178" t="str">
        <f t="shared" si="97"/>
        <v>No</v>
      </c>
      <c r="BC184" s="178" t="str">
        <f t="shared" si="98"/>
        <v>Yes</v>
      </c>
      <c r="BD184" s="174"/>
    </row>
    <row r="185" spans="1:56" s="175" customFormat="1" ht="46.9" thickBot="1" x14ac:dyDescent="0.5">
      <c r="A185" s="177">
        <v>64</v>
      </c>
      <c r="B185" s="43" t="s">
        <v>1141</v>
      </c>
      <c r="C185" t="str">
        <f>IF(O2C!E68="Yes","Yes","No")</f>
        <v>No</v>
      </c>
      <c r="D185" t="str">
        <f>IF(AND(C185="No",O2C!F68="Yes"),"Yes","No")</f>
        <v>No</v>
      </c>
      <c r="E185" t="str">
        <f>IF(AND(C185="No",O2C!F68="N/A"),"N/A","No")</f>
        <v>No</v>
      </c>
      <c r="F185">
        <f>IF(OR(O2C!F68="Yes",O2C!F68="N/A"),0,1)</f>
        <v>1</v>
      </c>
      <c r="G185" t="str">
        <f>IF(OR(O2C!K68="Q3 2019",O2C!K68="Q4 2019"),"Yes","No")</f>
        <v>No</v>
      </c>
      <c r="H185" s="178" t="str">
        <f t="shared" si="50"/>
        <v>No</v>
      </c>
      <c r="I185" t="str">
        <f>IF(OR(O2C!K68="Q1 2020",O2C!K68="Q2 2020"),"Yes","No")</f>
        <v>No</v>
      </c>
      <c r="J185" s="178" t="str">
        <f t="shared" si="75"/>
        <v>No</v>
      </c>
      <c r="K185" t="str">
        <f>IF(OR(O2C!K68="Q3 2020",O2C!K68="Q4 2020"),"Yes","No")</f>
        <v>No</v>
      </c>
      <c r="L185" s="178" t="str">
        <f t="shared" si="76"/>
        <v>No</v>
      </c>
      <c r="M185" t="str">
        <f>IF(OR(O2C!K68="Q1 2021",O2C!K68="Q2 2021"),"Yes","No")</f>
        <v>No</v>
      </c>
      <c r="N185" s="178" t="str">
        <f t="shared" si="77"/>
        <v>No</v>
      </c>
      <c r="O185" t="str">
        <f>IF(OR(O2C!K68="Q3 2021",O2C!K68="Q4 2021"),"Yes","No")</f>
        <v>No</v>
      </c>
      <c r="P185" s="178" t="str">
        <f t="shared" si="78"/>
        <v>No</v>
      </c>
      <c r="Q185" t="str">
        <f>IF(OR(O2C!K68="Q1 2022",O2C!K68="Q2 2022"),"Yes","No")</f>
        <v>No</v>
      </c>
      <c r="R185" s="178" t="str">
        <f t="shared" si="79"/>
        <v>No</v>
      </c>
      <c r="S185" t="str">
        <f>IF(OR(O2C!K68="Q3 2022",O2C!K68="Q4 2022"),"Yes","No")</f>
        <v>No</v>
      </c>
      <c r="T185" s="178" t="str">
        <f t="shared" si="80"/>
        <v>No</v>
      </c>
      <c r="U185" t="str">
        <f>IF(OR(O2C!K68="Q1 2023",O2C!K68="Q2 2023"),"Yes","No")</f>
        <v>No</v>
      </c>
      <c r="V185" s="178" t="str">
        <f t="shared" si="81"/>
        <v>No</v>
      </c>
      <c r="W185" t="str">
        <f>IF(OR(O2C!K68="Q3 2023",O2C!K68="Q4 2023"),"Yes","No")</f>
        <v>No</v>
      </c>
      <c r="X185" s="178" t="str">
        <f t="shared" si="82"/>
        <v>No</v>
      </c>
      <c r="Y185" t="str">
        <f>IF(OR(O2C!K68="Q1 2024",O2C!K68="Q2 2024"),"Yes","No")</f>
        <v>No</v>
      </c>
      <c r="Z185" s="178" t="str">
        <f t="shared" si="83"/>
        <v>No</v>
      </c>
      <c r="AA185" t="str">
        <f>IF(OR(O2C!K68="Q3 2024",O2C!K68="Q4 2024"),"Yes","No")</f>
        <v>No</v>
      </c>
      <c r="AB185" s="178" t="str">
        <f t="shared" si="84"/>
        <v>No</v>
      </c>
      <c r="AC185" t="str">
        <f>IF(OR(O2C!K68="Q1 2025",O2C!K68="Q2 2025"),"Yes","No")</f>
        <v>No</v>
      </c>
      <c r="AD185" s="178" t="str">
        <f t="shared" si="85"/>
        <v>No</v>
      </c>
      <c r="AE185" t="str">
        <f>IF(OR(O2C!K68="Q3 2025",O2C!K68="Q4 2025"),"Yes","No")</f>
        <v>No</v>
      </c>
      <c r="AF185" s="178" t="str">
        <f t="shared" si="86"/>
        <v>No</v>
      </c>
      <c r="AG185" t="str">
        <f>IF(OR(O2C!K68="Q1 2026",O2C!K68="Q2 2026"),"Yes","No")</f>
        <v>No</v>
      </c>
      <c r="AH185" s="178" t="str">
        <f t="shared" si="87"/>
        <v>No</v>
      </c>
      <c r="AI185" t="str">
        <f>IF(OR(O2C!K68="Q3 2026",O2C!K68="Q4 2026"),"Yes","No")</f>
        <v>No</v>
      </c>
      <c r="AJ185" s="178" t="str">
        <f t="shared" si="88"/>
        <v>No</v>
      </c>
      <c r="AK185" t="str">
        <f>IF(OR(O2C!K68="Q1 2027",O2C!K68="Q2 2027"),"Yes","No")</f>
        <v>No</v>
      </c>
      <c r="AL185" s="178" t="str">
        <f t="shared" si="89"/>
        <v>No</v>
      </c>
      <c r="AM185" t="str">
        <f>IF(OR(O2C!K68="Q3 2027",O2C!K68="Q4 2027"),"Yes","No")</f>
        <v>No</v>
      </c>
      <c r="AN185" s="178" t="str">
        <f t="shared" si="90"/>
        <v>No</v>
      </c>
      <c r="AO185" t="str">
        <f>IF(OR(O2C!K68="Q1 2028",O2C!K68="Q2 2028"),"Yes","No")</f>
        <v>No</v>
      </c>
      <c r="AP185" s="178" t="str">
        <f t="shared" si="91"/>
        <v>No</v>
      </c>
      <c r="AQ185" t="str">
        <f>IF(OR(O2C!K68="Q3 2028",O2C!K68="Q4 2028"),"Yes","No")</f>
        <v>No</v>
      </c>
      <c r="AR185" s="178" t="str">
        <f t="shared" si="92"/>
        <v>No</v>
      </c>
      <c r="AS185" t="str">
        <f>IF(OR(O2C!K68="Q1 2029",O2C!K68="Q2 2029"),"Yes","No")</f>
        <v>No</v>
      </c>
      <c r="AT185" s="178" t="str">
        <f t="shared" si="93"/>
        <v>No</v>
      </c>
      <c r="AU185" t="str">
        <f>IF(OR(O2C!K68="Q3 2029",O2C!K68="Q4 2029"),"Yes","No")</f>
        <v>No</v>
      </c>
      <c r="AV185" s="178" t="str">
        <f t="shared" si="94"/>
        <v>No</v>
      </c>
      <c r="AW185" t="str">
        <f>IF(OR(O2C!K68="Q1 2030",O2C!K68="Q2 2030"),"Yes","No")</f>
        <v>No</v>
      </c>
      <c r="AX185" s="178" t="str">
        <f t="shared" si="95"/>
        <v>No</v>
      </c>
      <c r="AY185" t="str">
        <f>IF(OR(O2C!K68="Q3 2030",O2C!K68="Q4 2030"),"Yes","No")</f>
        <v>No</v>
      </c>
      <c r="AZ185" s="178" t="str">
        <f t="shared" si="96"/>
        <v>No</v>
      </c>
      <c r="BA185" t="str">
        <f>IF(O2C!K68="","No","Yes")</f>
        <v>No</v>
      </c>
      <c r="BB185" s="178" t="str">
        <f t="shared" si="97"/>
        <v>No</v>
      </c>
      <c r="BC185" s="178" t="str">
        <f t="shared" si="98"/>
        <v>Yes</v>
      </c>
      <c r="BD185" s="174"/>
    </row>
    <row r="186" spans="1:56" s="175" customFormat="1" ht="35.25" thickBot="1" x14ac:dyDescent="0.5">
      <c r="A186" s="177">
        <v>65</v>
      </c>
      <c r="B186" s="43" t="s">
        <v>1142</v>
      </c>
      <c r="C186" t="str">
        <f>IF(O2C!E69="Yes","Yes","No")</f>
        <v>No</v>
      </c>
      <c r="D186" t="str">
        <f>IF(AND(C186="No",O2C!F69="Yes"),"Yes","No")</f>
        <v>No</v>
      </c>
      <c r="E186" t="str">
        <f>IF(AND(C186="No",O2C!F69="N/A"),"N/A","No")</f>
        <v>No</v>
      </c>
      <c r="F186">
        <f>IF(OR(O2C!F69="Yes",O2C!F69="N/A"),0,1)</f>
        <v>1</v>
      </c>
      <c r="G186" t="str">
        <f>IF(OR(O2C!K69="Q3 2019",O2C!K69="Q4 2019"),"Yes","No")</f>
        <v>No</v>
      </c>
      <c r="H186" s="178" t="str">
        <f t="shared" ref="H186:H249" si="99">IF(AND(C186="No",D186="No",E186="No",G186="Yes"),"Yes","No")</f>
        <v>No</v>
      </c>
      <c r="I186" t="str">
        <f>IF(OR(O2C!K69="Q1 2020",O2C!K69="Q2 2020"),"Yes","No")</f>
        <v>No</v>
      </c>
      <c r="J186" s="178" t="str">
        <f t="shared" si="75"/>
        <v>No</v>
      </c>
      <c r="K186" t="str">
        <f>IF(OR(O2C!K69="Q3 2020",O2C!K69="Q4 2020"),"Yes","No")</f>
        <v>No</v>
      </c>
      <c r="L186" s="178" t="str">
        <f t="shared" si="76"/>
        <v>No</v>
      </c>
      <c r="M186" t="str">
        <f>IF(OR(O2C!K69="Q1 2021",O2C!K69="Q2 2021"),"Yes","No")</f>
        <v>No</v>
      </c>
      <c r="N186" s="178" t="str">
        <f t="shared" si="77"/>
        <v>No</v>
      </c>
      <c r="O186" t="str">
        <f>IF(OR(O2C!K69="Q3 2021",O2C!K69="Q4 2021"),"Yes","No")</f>
        <v>No</v>
      </c>
      <c r="P186" s="178" t="str">
        <f t="shared" si="78"/>
        <v>No</v>
      </c>
      <c r="Q186" t="str">
        <f>IF(OR(O2C!K69="Q1 2022",O2C!K69="Q2 2022"),"Yes","No")</f>
        <v>No</v>
      </c>
      <c r="R186" s="178" t="str">
        <f t="shared" si="79"/>
        <v>No</v>
      </c>
      <c r="S186" t="str">
        <f>IF(OR(O2C!K69="Q3 2022",O2C!K69="Q4 2022"),"Yes","No")</f>
        <v>No</v>
      </c>
      <c r="T186" s="178" t="str">
        <f t="shared" si="80"/>
        <v>No</v>
      </c>
      <c r="U186" t="str">
        <f>IF(OR(O2C!K69="Q1 2023",O2C!K69="Q2 2023"),"Yes","No")</f>
        <v>No</v>
      </c>
      <c r="V186" s="178" t="str">
        <f t="shared" si="81"/>
        <v>No</v>
      </c>
      <c r="W186" t="str">
        <f>IF(OR(O2C!K69="Q3 2023",O2C!K69="Q4 2023"),"Yes","No")</f>
        <v>No</v>
      </c>
      <c r="X186" s="178" t="str">
        <f t="shared" si="82"/>
        <v>No</v>
      </c>
      <c r="Y186" t="str">
        <f>IF(OR(O2C!K69="Q1 2024",O2C!K69="Q2 2024"),"Yes","No")</f>
        <v>No</v>
      </c>
      <c r="Z186" s="178" t="str">
        <f t="shared" si="83"/>
        <v>No</v>
      </c>
      <c r="AA186" t="str">
        <f>IF(OR(O2C!K69="Q3 2024",O2C!K69="Q4 2024"),"Yes","No")</f>
        <v>No</v>
      </c>
      <c r="AB186" s="178" t="str">
        <f t="shared" si="84"/>
        <v>No</v>
      </c>
      <c r="AC186" t="str">
        <f>IF(OR(O2C!K69="Q1 2025",O2C!K69="Q2 2025"),"Yes","No")</f>
        <v>No</v>
      </c>
      <c r="AD186" s="178" t="str">
        <f t="shared" si="85"/>
        <v>No</v>
      </c>
      <c r="AE186" t="str">
        <f>IF(OR(O2C!K69="Q3 2025",O2C!K69="Q4 2025"),"Yes","No")</f>
        <v>No</v>
      </c>
      <c r="AF186" s="178" t="str">
        <f t="shared" si="86"/>
        <v>No</v>
      </c>
      <c r="AG186" t="str">
        <f>IF(OR(O2C!K69="Q1 2026",O2C!K69="Q2 2026"),"Yes","No")</f>
        <v>No</v>
      </c>
      <c r="AH186" s="178" t="str">
        <f t="shared" si="87"/>
        <v>No</v>
      </c>
      <c r="AI186" t="str">
        <f>IF(OR(O2C!K69="Q3 2026",O2C!K69="Q4 2026"),"Yes","No")</f>
        <v>No</v>
      </c>
      <c r="AJ186" s="178" t="str">
        <f t="shared" si="88"/>
        <v>No</v>
      </c>
      <c r="AK186" t="str">
        <f>IF(OR(O2C!K69="Q1 2027",O2C!K69="Q2 2027"),"Yes","No")</f>
        <v>No</v>
      </c>
      <c r="AL186" s="178" t="str">
        <f t="shared" si="89"/>
        <v>No</v>
      </c>
      <c r="AM186" t="str">
        <f>IF(OR(O2C!K69="Q3 2027",O2C!K69="Q4 2027"),"Yes","No")</f>
        <v>No</v>
      </c>
      <c r="AN186" s="178" t="str">
        <f t="shared" si="90"/>
        <v>No</v>
      </c>
      <c r="AO186" t="str">
        <f>IF(OR(O2C!K69="Q1 2028",O2C!K69="Q2 2028"),"Yes","No")</f>
        <v>No</v>
      </c>
      <c r="AP186" s="178" t="str">
        <f t="shared" si="91"/>
        <v>No</v>
      </c>
      <c r="AQ186" t="str">
        <f>IF(OR(O2C!K69="Q3 2028",O2C!K69="Q4 2028"),"Yes","No")</f>
        <v>No</v>
      </c>
      <c r="AR186" s="178" t="str">
        <f t="shared" si="92"/>
        <v>No</v>
      </c>
      <c r="AS186" t="str">
        <f>IF(OR(O2C!K69="Q1 2029",O2C!K69="Q2 2029"),"Yes","No")</f>
        <v>No</v>
      </c>
      <c r="AT186" s="178" t="str">
        <f t="shared" si="93"/>
        <v>No</v>
      </c>
      <c r="AU186" t="str">
        <f>IF(OR(O2C!K69="Q3 2029",O2C!K69="Q4 2029"),"Yes","No")</f>
        <v>No</v>
      </c>
      <c r="AV186" s="178" t="str">
        <f t="shared" si="94"/>
        <v>No</v>
      </c>
      <c r="AW186" t="str">
        <f>IF(OR(O2C!K69="Q1 2030",O2C!K69="Q2 2030"),"Yes","No")</f>
        <v>No</v>
      </c>
      <c r="AX186" s="178" t="str">
        <f t="shared" si="95"/>
        <v>No</v>
      </c>
      <c r="AY186" t="str">
        <f>IF(OR(O2C!K69="Q3 2030",O2C!K69="Q4 2030"),"Yes","No")</f>
        <v>No</v>
      </c>
      <c r="AZ186" s="178" t="str">
        <f t="shared" si="96"/>
        <v>No</v>
      </c>
      <c r="BA186" t="str">
        <f>IF(O2C!K69="","No","Yes")</f>
        <v>No</v>
      </c>
      <c r="BB186" s="178" t="str">
        <f t="shared" si="97"/>
        <v>No</v>
      </c>
      <c r="BC186" s="178" t="str">
        <f t="shared" si="98"/>
        <v>Yes</v>
      </c>
      <c r="BD186" s="174"/>
    </row>
    <row r="187" spans="1:56" s="175" customFormat="1" ht="23.65" thickBot="1" x14ac:dyDescent="0.5">
      <c r="A187" s="177">
        <v>66</v>
      </c>
      <c r="B187" s="43" t="s">
        <v>1143</v>
      </c>
      <c r="C187" t="str">
        <f>IF(O2C!E70="Yes","Yes","No")</f>
        <v>No</v>
      </c>
      <c r="D187" t="str">
        <f>IF(AND(C187="No",O2C!F70="Yes"),"Yes","No")</f>
        <v>No</v>
      </c>
      <c r="E187" t="str">
        <f>IF(AND(C187="No",O2C!F70="N/A"),"N/A","No")</f>
        <v>No</v>
      </c>
      <c r="F187">
        <f>IF(OR(O2C!F70="Yes",O2C!F70="N/A"),0,1)</f>
        <v>1</v>
      </c>
      <c r="G187" t="str">
        <f>IF(OR(O2C!K70="Q3 2019",O2C!K70="Q4 2019"),"Yes","No")</f>
        <v>No</v>
      </c>
      <c r="H187" s="178" t="str">
        <f t="shared" si="99"/>
        <v>No</v>
      </c>
      <c r="I187" t="str">
        <f>IF(OR(O2C!K70="Q1 2020",O2C!K70="Q2 2020"),"Yes","No")</f>
        <v>No</v>
      </c>
      <c r="J187" s="178" t="str">
        <f t="shared" ref="J187:J250" si="100">IF(AND(C187="No",D187="No",E187="No",I187="Yes"),"Yes","No")</f>
        <v>No</v>
      </c>
      <c r="K187" t="str">
        <f>IF(OR(O2C!K70="Q3 2020",O2C!K70="Q4 2020"),"Yes","No")</f>
        <v>No</v>
      </c>
      <c r="L187" s="178" t="str">
        <f t="shared" ref="L187:L250" si="101">IF(AND(C187="No",D187="No",E187="No",K187="Yes"),"Yes","No")</f>
        <v>No</v>
      </c>
      <c r="M187" t="str">
        <f>IF(OR(O2C!K70="Q1 2021",O2C!K70="Q2 2021"),"Yes","No")</f>
        <v>No</v>
      </c>
      <c r="N187" s="178" t="str">
        <f t="shared" ref="N187:N250" si="102">IF(AND(C187="No",D187="No",E187="No",M187="Yes"),"Yes","No")</f>
        <v>No</v>
      </c>
      <c r="O187" t="str">
        <f>IF(OR(O2C!K70="Q3 2021",O2C!K70="Q4 2021"),"Yes","No")</f>
        <v>No</v>
      </c>
      <c r="P187" s="178" t="str">
        <f t="shared" ref="P187:P250" si="103">IF(AND(C187="No",D187="No",E187="No",O187="Yes"),"Yes","No")</f>
        <v>No</v>
      </c>
      <c r="Q187" t="str">
        <f>IF(OR(O2C!K70="Q1 2022",O2C!K70="Q2 2022"),"Yes","No")</f>
        <v>No</v>
      </c>
      <c r="R187" s="178" t="str">
        <f t="shared" ref="R187:R250" si="104">IF(AND(C187="No",D187="No",E187="No",Q187="Yes"),"Yes","No")</f>
        <v>No</v>
      </c>
      <c r="S187" t="str">
        <f>IF(OR(O2C!K70="Q3 2022",O2C!K70="Q4 2022"),"Yes","No")</f>
        <v>No</v>
      </c>
      <c r="T187" s="178" t="str">
        <f t="shared" ref="T187:T250" si="105">IF(AND(C187="No",D187="No",E187="No",S187="Yes"),"Yes","No")</f>
        <v>No</v>
      </c>
      <c r="U187" t="str">
        <f>IF(OR(O2C!K70="Q1 2023",O2C!K70="Q2 2023"),"Yes","No")</f>
        <v>No</v>
      </c>
      <c r="V187" s="178" t="str">
        <f t="shared" ref="V187:V250" si="106">IF(AND(C187="No",D187="No",E187="No",U187="Yes"),"Yes","No")</f>
        <v>No</v>
      </c>
      <c r="W187" t="str">
        <f>IF(OR(O2C!K70="Q3 2023",O2C!K70="Q4 2023"),"Yes","No")</f>
        <v>No</v>
      </c>
      <c r="X187" s="178" t="str">
        <f t="shared" ref="X187:X250" si="107">IF(AND(C187="No",D187="No",E187="No",W187="Yes"),"Yes","No")</f>
        <v>No</v>
      </c>
      <c r="Y187" t="str">
        <f>IF(OR(O2C!K70="Q1 2024",O2C!K70="Q2 2024"),"Yes","No")</f>
        <v>No</v>
      </c>
      <c r="Z187" s="178" t="str">
        <f t="shared" ref="Z187:Z250" si="108">IF(AND(C187="No",D187="No",E187="No",Y187="Yes"),"Yes","No")</f>
        <v>No</v>
      </c>
      <c r="AA187" t="str">
        <f>IF(OR(O2C!K70="Q3 2024",O2C!K70="Q4 2024"),"Yes","No")</f>
        <v>No</v>
      </c>
      <c r="AB187" s="178" t="str">
        <f t="shared" ref="AB187:AB250" si="109">IF(AND(C187="No",D187="No",E187="No",AA187="Yes"),"Yes","No")</f>
        <v>No</v>
      </c>
      <c r="AC187" t="str">
        <f>IF(OR(O2C!K70="Q1 2025",O2C!K70="Q2 2025"),"Yes","No")</f>
        <v>No</v>
      </c>
      <c r="AD187" s="178" t="str">
        <f t="shared" ref="AD187:AD250" si="110">IF(AND(C187="No",D187="No",E187="No",AC187="Yes"),"Yes","No")</f>
        <v>No</v>
      </c>
      <c r="AE187" t="str">
        <f>IF(OR(O2C!K70="Q3 2025",O2C!K70="Q4 2025"),"Yes","No")</f>
        <v>No</v>
      </c>
      <c r="AF187" s="178" t="str">
        <f t="shared" ref="AF187:AF250" si="111">IF(AND(C187="No",D187="No",E187="No",AE187="Yes"),"Yes","No")</f>
        <v>No</v>
      </c>
      <c r="AG187" t="str">
        <f>IF(OR(O2C!K70="Q1 2026",O2C!K70="Q2 2026"),"Yes","No")</f>
        <v>No</v>
      </c>
      <c r="AH187" s="178" t="str">
        <f t="shared" ref="AH187:AH250" si="112">IF(AND(C187="No",D187="No",E187="No",AG187="Yes"),"Yes","No")</f>
        <v>No</v>
      </c>
      <c r="AI187" t="str">
        <f>IF(OR(O2C!K70="Q3 2026",O2C!K70="Q4 2026"),"Yes","No")</f>
        <v>No</v>
      </c>
      <c r="AJ187" s="178" t="str">
        <f t="shared" ref="AJ187:AJ250" si="113">IF(AND(C187="No",D187="No",E187="No",AI187="Yes"),"Yes","No")</f>
        <v>No</v>
      </c>
      <c r="AK187" t="str">
        <f>IF(OR(O2C!K70="Q1 2027",O2C!K70="Q2 2027"),"Yes","No")</f>
        <v>No</v>
      </c>
      <c r="AL187" s="178" t="str">
        <f t="shared" ref="AL187:AL250" si="114">IF(AND(C187="No",D187="No",E187="No",AK187="Yes"),"Yes","No")</f>
        <v>No</v>
      </c>
      <c r="AM187" t="str">
        <f>IF(OR(O2C!K70="Q3 2027",O2C!K70="Q4 2027"),"Yes","No")</f>
        <v>No</v>
      </c>
      <c r="AN187" s="178" t="str">
        <f t="shared" ref="AN187:AN250" si="115">IF(AND(C187="No",D187="No",E187="No",AM187="Yes"),"Yes","No")</f>
        <v>No</v>
      </c>
      <c r="AO187" t="str">
        <f>IF(OR(O2C!K70="Q1 2028",O2C!K70="Q2 2028"),"Yes","No")</f>
        <v>No</v>
      </c>
      <c r="AP187" s="178" t="str">
        <f t="shared" ref="AP187:AP250" si="116">IF(AND(C187="No",D187="No",E187="No",AO187="Yes"),"Yes","No")</f>
        <v>No</v>
      </c>
      <c r="AQ187" t="str">
        <f>IF(OR(O2C!K70="Q3 2028",O2C!K70="Q4 2028"),"Yes","No")</f>
        <v>No</v>
      </c>
      <c r="AR187" s="178" t="str">
        <f t="shared" ref="AR187:AR250" si="117">IF(AND(C187="No",D187="No",E187="No",AQ187="Yes"),"Yes","No")</f>
        <v>No</v>
      </c>
      <c r="AS187" t="str">
        <f>IF(OR(O2C!K70="Q1 2029",O2C!K70="Q2 2029"),"Yes","No")</f>
        <v>No</v>
      </c>
      <c r="AT187" s="178" t="str">
        <f t="shared" ref="AT187:AT250" si="118">IF(AND(C187="No",D187="No",E187="No",AS187="Yes"),"Yes","No")</f>
        <v>No</v>
      </c>
      <c r="AU187" t="str">
        <f>IF(OR(O2C!K70="Q3 2029",O2C!K70="Q4 2029"),"Yes","No")</f>
        <v>No</v>
      </c>
      <c r="AV187" s="178" t="str">
        <f t="shared" ref="AV187:AV250" si="119">IF(AND(C187="No",D187="No",E187="No",AU187="Yes"),"Yes","No")</f>
        <v>No</v>
      </c>
      <c r="AW187" t="str">
        <f>IF(OR(O2C!K70="Q1 2030",O2C!K70="Q2 2030"),"Yes","No")</f>
        <v>No</v>
      </c>
      <c r="AX187" s="178" t="str">
        <f t="shared" ref="AX187:AX250" si="120">IF(AND(C187="No",D187="No",E187="No",AW187="Yes"),"Yes","No")</f>
        <v>No</v>
      </c>
      <c r="AY187" t="str">
        <f>IF(OR(O2C!K70="Q3 2030",O2C!K70="Q4 2030"),"Yes","No")</f>
        <v>No</v>
      </c>
      <c r="AZ187" s="178" t="str">
        <f t="shared" ref="AZ187:AZ250" si="121">IF(AND(C187="No",D187="No",E187="No",AY187="Yes"),"Yes","No")</f>
        <v>No</v>
      </c>
      <c r="BA187" t="str">
        <f>IF(O2C!K70="","No","Yes")</f>
        <v>No</v>
      </c>
      <c r="BB187" s="178" t="str">
        <f t="shared" ref="BB187:BB250" si="122">IF(AND(C187="No",D187="No",E187="No",BA187="Yes"),"Yes","No")</f>
        <v>No</v>
      </c>
      <c r="BC187" s="178" t="str">
        <f t="shared" ref="BC187:BC250" si="123">IF(AND(C187="No",D187="No",E187="No",BB187="No"),"Yes","No")</f>
        <v>Yes</v>
      </c>
      <c r="BD187" s="174"/>
    </row>
    <row r="188" spans="1:56" s="175" customFormat="1" ht="23.65" thickBot="1" x14ac:dyDescent="0.5">
      <c r="A188" s="177">
        <v>67</v>
      </c>
      <c r="B188" s="43" t="s">
        <v>1144</v>
      </c>
      <c r="C188" t="str">
        <f>IF(O2C!E71="Yes","Yes","No")</f>
        <v>No</v>
      </c>
      <c r="D188" t="str">
        <f>IF(AND(C188="No",O2C!F71="Yes"),"Yes","No")</f>
        <v>No</v>
      </c>
      <c r="E188" t="str">
        <f>IF(AND(C188="No",O2C!F71="N/A"),"N/A","No")</f>
        <v>No</v>
      </c>
      <c r="F188">
        <f>IF(OR(O2C!F71="Yes",O2C!F71="N/A"),0,1)</f>
        <v>1</v>
      </c>
      <c r="G188" t="str">
        <f>IF(OR(O2C!K71="Q3 2019",O2C!K71="Q4 2019"),"Yes","No")</f>
        <v>No</v>
      </c>
      <c r="H188" s="178" t="str">
        <f t="shared" si="99"/>
        <v>No</v>
      </c>
      <c r="I188" t="str">
        <f>IF(OR(O2C!K71="Q1 2020",O2C!K71="Q2 2020"),"Yes","No")</f>
        <v>No</v>
      </c>
      <c r="J188" s="178" t="str">
        <f t="shared" si="100"/>
        <v>No</v>
      </c>
      <c r="K188" t="str">
        <f>IF(OR(O2C!K71="Q3 2020",O2C!K71="Q4 2020"),"Yes","No")</f>
        <v>No</v>
      </c>
      <c r="L188" s="178" t="str">
        <f t="shared" si="101"/>
        <v>No</v>
      </c>
      <c r="M188" t="str">
        <f>IF(OR(O2C!K71="Q1 2021",O2C!K71="Q2 2021"),"Yes","No")</f>
        <v>No</v>
      </c>
      <c r="N188" s="178" t="str">
        <f t="shared" si="102"/>
        <v>No</v>
      </c>
      <c r="O188" t="str">
        <f>IF(OR(O2C!K71="Q3 2021",O2C!K71="Q4 2021"),"Yes","No")</f>
        <v>No</v>
      </c>
      <c r="P188" s="178" t="str">
        <f t="shared" si="103"/>
        <v>No</v>
      </c>
      <c r="Q188" t="str">
        <f>IF(OR(O2C!K71="Q1 2022",O2C!K71="Q2 2022"),"Yes","No")</f>
        <v>No</v>
      </c>
      <c r="R188" s="178" t="str">
        <f t="shared" si="104"/>
        <v>No</v>
      </c>
      <c r="S188" t="str">
        <f>IF(OR(O2C!K71="Q3 2022",O2C!K71="Q4 2022"),"Yes","No")</f>
        <v>No</v>
      </c>
      <c r="T188" s="178" t="str">
        <f t="shared" si="105"/>
        <v>No</v>
      </c>
      <c r="U188" t="str">
        <f>IF(OR(O2C!K71="Q1 2023",O2C!K71="Q2 2023"),"Yes","No")</f>
        <v>No</v>
      </c>
      <c r="V188" s="178" t="str">
        <f t="shared" si="106"/>
        <v>No</v>
      </c>
      <c r="W188" t="str">
        <f>IF(OR(O2C!K71="Q3 2023",O2C!K71="Q4 2023"),"Yes","No")</f>
        <v>No</v>
      </c>
      <c r="X188" s="178" t="str">
        <f t="shared" si="107"/>
        <v>No</v>
      </c>
      <c r="Y188" t="str">
        <f>IF(OR(O2C!K71="Q1 2024",O2C!K71="Q2 2024"),"Yes","No")</f>
        <v>No</v>
      </c>
      <c r="Z188" s="178" t="str">
        <f t="shared" si="108"/>
        <v>No</v>
      </c>
      <c r="AA188" t="str">
        <f>IF(OR(O2C!K71="Q3 2024",O2C!K71="Q4 2024"),"Yes","No")</f>
        <v>No</v>
      </c>
      <c r="AB188" s="178" t="str">
        <f t="shared" si="109"/>
        <v>No</v>
      </c>
      <c r="AC188" t="str">
        <f>IF(OR(O2C!K71="Q1 2025",O2C!K71="Q2 2025"),"Yes","No")</f>
        <v>No</v>
      </c>
      <c r="AD188" s="178" t="str">
        <f t="shared" si="110"/>
        <v>No</v>
      </c>
      <c r="AE188" t="str">
        <f>IF(OR(O2C!K71="Q3 2025",O2C!K71="Q4 2025"),"Yes","No")</f>
        <v>No</v>
      </c>
      <c r="AF188" s="178" t="str">
        <f t="shared" si="111"/>
        <v>No</v>
      </c>
      <c r="AG188" t="str">
        <f>IF(OR(O2C!K71="Q1 2026",O2C!K71="Q2 2026"),"Yes","No")</f>
        <v>No</v>
      </c>
      <c r="AH188" s="178" t="str">
        <f t="shared" si="112"/>
        <v>No</v>
      </c>
      <c r="AI188" t="str">
        <f>IF(OR(O2C!K71="Q3 2026",O2C!K71="Q4 2026"),"Yes","No")</f>
        <v>No</v>
      </c>
      <c r="AJ188" s="178" t="str">
        <f t="shared" si="113"/>
        <v>No</v>
      </c>
      <c r="AK188" t="str">
        <f>IF(OR(O2C!K71="Q1 2027",O2C!K71="Q2 2027"),"Yes","No")</f>
        <v>No</v>
      </c>
      <c r="AL188" s="178" t="str">
        <f t="shared" si="114"/>
        <v>No</v>
      </c>
      <c r="AM188" t="str">
        <f>IF(OR(O2C!K71="Q3 2027",O2C!K71="Q4 2027"),"Yes","No")</f>
        <v>No</v>
      </c>
      <c r="AN188" s="178" t="str">
        <f t="shared" si="115"/>
        <v>No</v>
      </c>
      <c r="AO188" t="str">
        <f>IF(OR(O2C!K71="Q1 2028",O2C!K71="Q2 2028"),"Yes","No")</f>
        <v>No</v>
      </c>
      <c r="AP188" s="178" t="str">
        <f t="shared" si="116"/>
        <v>No</v>
      </c>
      <c r="AQ188" t="str">
        <f>IF(OR(O2C!K71="Q3 2028",O2C!K71="Q4 2028"),"Yes","No")</f>
        <v>No</v>
      </c>
      <c r="AR188" s="178" t="str">
        <f t="shared" si="117"/>
        <v>No</v>
      </c>
      <c r="AS188" t="str">
        <f>IF(OR(O2C!K71="Q1 2029",O2C!K71="Q2 2029"),"Yes","No")</f>
        <v>No</v>
      </c>
      <c r="AT188" s="178" t="str">
        <f t="shared" si="118"/>
        <v>No</v>
      </c>
      <c r="AU188" t="str">
        <f>IF(OR(O2C!K71="Q3 2029",O2C!K71="Q4 2029"),"Yes","No")</f>
        <v>No</v>
      </c>
      <c r="AV188" s="178" t="str">
        <f t="shared" si="119"/>
        <v>No</v>
      </c>
      <c r="AW188" t="str">
        <f>IF(OR(O2C!K71="Q1 2030",O2C!K71="Q2 2030"),"Yes","No")</f>
        <v>No</v>
      </c>
      <c r="AX188" s="178" t="str">
        <f t="shared" si="120"/>
        <v>No</v>
      </c>
      <c r="AY188" t="str">
        <f>IF(OR(O2C!K71="Q3 2030",O2C!K71="Q4 2030"),"Yes","No")</f>
        <v>No</v>
      </c>
      <c r="AZ188" s="178" t="str">
        <f t="shared" si="121"/>
        <v>No</v>
      </c>
      <c r="BA188" t="str">
        <f>IF(O2C!K71="","No","Yes")</f>
        <v>No</v>
      </c>
      <c r="BB188" s="178" t="str">
        <f t="shared" si="122"/>
        <v>No</v>
      </c>
      <c r="BC188" s="178" t="str">
        <f t="shared" si="123"/>
        <v>Yes</v>
      </c>
      <c r="BD188" s="174"/>
    </row>
    <row r="189" spans="1:56" s="175" customFormat="1" ht="23.65" thickBot="1" x14ac:dyDescent="0.5">
      <c r="A189" s="177">
        <v>68</v>
      </c>
      <c r="B189" s="43" t="s">
        <v>1145</v>
      </c>
      <c r="C189" t="str">
        <f>IF(O2C!E72="Yes","Yes","No")</f>
        <v>No</v>
      </c>
      <c r="D189" t="str">
        <f>IF(AND(C189="No",O2C!F72="Yes"),"Yes","No")</f>
        <v>No</v>
      </c>
      <c r="E189" t="str">
        <f>IF(AND(C189="No",O2C!F72="N/A"),"N/A","No")</f>
        <v>No</v>
      </c>
      <c r="F189">
        <f>IF(OR(O2C!F72="Yes",O2C!F72="N/A"),0,1)</f>
        <v>1</v>
      </c>
      <c r="G189" t="str">
        <f>IF(OR(O2C!K72="Q3 2019",O2C!K72="Q4 2019"),"Yes","No")</f>
        <v>No</v>
      </c>
      <c r="H189" s="178" t="str">
        <f t="shared" si="99"/>
        <v>No</v>
      </c>
      <c r="I189" t="str">
        <f>IF(OR(O2C!K72="Q1 2020",O2C!K72="Q2 2020"),"Yes","No")</f>
        <v>No</v>
      </c>
      <c r="J189" s="178" t="str">
        <f t="shared" si="100"/>
        <v>No</v>
      </c>
      <c r="K189" t="str">
        <f>IF(OR(O2C!K72="Q3 2020",O2C!K72="Q4 2020"),"Yes","No")</f>
        <v>No</v>
      </c>
      <c r="L189" s="178" t="str">
        <f t="shared" si="101"/>
        <v>No</v>
      </c>
      <c r="M189" t="str">
        <f>IF(OR(O2C!K72="Q1 2021",O2C!K72="Q2 2021"),"Yes","No")</f>
        <v>No</v>
      </c>
      <c r="N189" s="178" t="str">
        <f t="shared" si="102"/>
        <v>No</v>
      </c>
      <c r="O189" t="str">
        <f>IF(OR(O2C!K72="Q3 2021",O2C!K72="Q4 2021"),"Yes","No")</f>
        <v>No</v>
      </c>
      <c r="P189" s="178" t="str">
        <f t="shared" si="103"/>
        <v>No</v>
      </c>
      <c r="Q189" t="str">
        <f>IF(OR(O2C!K72="Q1 2022",O2C!K72="Q2 2022"),"Yes","No")</f>
        <v>No</v>
      </c>
      <c r="R189" s="178" t="str">
        <f t="shared" si="104"/>
        <v>No</v>
      </c>
      <c r="S189" t="str">
        <f>IF(OR(O2C!K72="Q3 2022",O2C!K72="Q4 2022"),"Yes","No")</f>
        <v>No</v>
      </c>
      <c r="T189" s="178" t="str">
        <f t="shared" si="105"/>
        <v>No</v>
      </c>
      <c r="U189" t="str">
        <f>IF(OR(O2C!K72="Q1 2023",O2C!K72="Q2 2023"),"Yes","No")</f>
        <v>No</v>
      </c>
      <c r="V189" s="178" t="str">
        <f t="shared" si="106"/>
        <v>No</v>
      </c>
      <c r="W189" t="str">
        <f>IF(OR(O2C!K72="Q3 2023",O2C!K72="Q4 2023"),"Yes","No")</f>
        <v>No</v>
      </c>
      <c r="X189" s="178" t="str">
        <f t="shared" si="107"/>
        <v>No</v>
      </c>
      <c r="Y189" t="str">
        <f>IF(OR(O2C!K72="Q1 2024",O2C!K72="Q2 2024"),"Yes","No")</f>
        <v>No</v>
      </c>
      <c r="Z189" s="178" t="str">
        <f t="shared" si="108"/>
        <v>No</v>
      </c>
      <c r="AA189" t="str">
        <f>IF(OR(O2C!K72="Q3 2024",O2C!K72="Q4 2024"),"Yes","No")</f>
        <v>No</v>
      </c>
      <c r="AB189" s="178" t="str">
        <f t="shared" si="109"/>
        <v>No</v>
      </c>
      <c r="AC189" t="str">
        <f>IF(OR(O2C!K72="Q1 2025",O2C!K72="Q2 2025"),"Yes","No")</f>
        <v>No</v>
      </c>
      <c r="AD189" s="178" t="str">
        <f t="shared" si="110"/>
        <v>No</v>
      </c>
      <c r="AE189" t="str">
        <f>IF(OR(O2C!K72="Q3 2025",O2C!K72="Q4 2025"),"Yes","No")</f>
        <v>No</v>
      </c>
      <c r="AF189" s="178" t="str">
        <f t="shared" si="111"/>
        <v>No</v>
      </c>
      <c r="AG189" t="str">
        <f>IF(OR(O2C!K72="Q1 2026",O2C!K72="Q2 2026"),"Yes","No")</f>
        <v>No</v>
      </c>
      <c r="AH189" s="178" t="str">
        <f t="shared" si="112"/>
        <v>No</v>
      </c>
      <c r="AI189" t="str">
        <f>IF(OR(O2C!K72="Q3 2026",O2C!K72="Q4 2026"),"Yes","No")</f>
        <v>No</v>
      </c>
      <c r="AJ189" s="178" t="str">
        <f t="shared" si="113"/>
        <v>No</v>
      </c>
      <c r="AK189" t="str">
        <f>IF(OR(O2C!K72="Q1 2027",O2C!K72="Q2 2027"),"Yes","No")</f>
        <v>No</v>
      </c>
      <c r="AL189" s="178" t="str">
        <f t="shared" si="114"/>
        <v>No</v>
      </c>
      <c r="AM189" t="str">
        <f>IF(OR(O2C!K72="Q3 2027",O2C!K72="Q4 2027"),"Yes","No")</f>
        <v>No</v>
      </c>
      <c r="AN189" s="178" t="str">
        <f t="shared" si="115"/>
        <v>No</v>
      </c>
      <c r="AO189" t="str">
        <f>IF(OR(O2C!K72="Q1 2028",O2C!K72="Q2 2028"),"Yes","No")</f>
        <v>No</v>
      </c>
      <c r="AP189" s="178" t="str">
        <f t="shared" si="116"/>
        <v>No</v>
      </c>
      <c r="AQ189" t="str">
        <f>IF(OR(O2C!K72="Q3 2028",O2C!K72="Q4 2028"),"Yes","No")</f>
        <v>No</v>
      </c>
      <c r="AR189" s="178" t="str">
        <f t="shared" si="117"/>
        <v>No</v>
      </c>
      <c r="AS189" t="str">
        <f>IF(OR(O2C!K72="Q1 2029",O2C!K72="Q2 2029"),"Yes","No")</f>
        <v>No</v>
      </c>
      <c r="AT189" s="178" t="str">
        <f t="shared" si="118"/>
        <v>No</v>
      </c>
      <c r="AU189" t="str">
        <f>IF(OR(O2C!K72="Q3 2029",O2C!K72="Q4 2029"),"Yes","No")</f>
        <v>No</v>
      </c>
      <c r="AV189" s="178" t="str">
        <f t="shared" si="119"/>
        <v>No</v>
      </c>
      <c r="AW189" t="str">
        <f>IF(OR(O2C!K72="Q1 2030",O2C!K72="Q2 2030"),"Yes","No")</f>
        <v>No</v>
      </c>
      <c r="AX189" s="178" t="str">
        <f t="shared" si="120"/>
        <v>No</v>
      </c>
      <c r="AY189" t="str">
        <f>IF(OR(O2C!K72="Q3 2030",O2C!K72="Q4 2030"),"Yes","No")</f>
        <v>No</v>
      </c>
      <c r="AZ189" s="178" t="str">
        <f t="shared" si="121"/>
        <v>No</v>
      </c>
      <c r="BA189" t="str">
        <f>IF(O2C!K72="","No","Yes")</f>
        <v>No</v>
      </c>
      <c r="BB189" s="178" t="str">
        <f t="shared" si="122"/>
        <v>No</v>
      </c>
      <c r="BC189" s="178" t="str">
        <f t="shared" si="123"/>
        <v>Yes</v>
      </c>
      <c r="BD189" s="174"/>
    </row>
    <row r="190" spans="1:56" s="175" customFormat="1" ht="23.65" thickBot="1" x14ac:dyDescent="0.5">
      <c r="A190" s="177">
        <v>69</v>
      </c>
      <c r="B190" s="43" t="s">
        <v>1146</v>
      </c>
      <c r="C190" t="str">
        <f>IF(O2C!E73="Yes","Yes","No")</f>
        <v>No</v>
      </c>
      <c r="D190" t="str">
        <f>IF(AND(C190="No",O2C!F73="Yes"),"Yes","No")</f>
        <v>No</v>
      </c>
      <c r="E190" t="str">
        <f>IF(AND(C190="No",O2C!F73="N/A"),"N/A","No")</f>
        <v>No</v>
      </c>
      <c r="F190">
        <f>IF(OR(O2C!F73="Yes",O2C!F73="N/A"),0,1)</f>
        <v>1</v>
      </c>
      <c r="G190" t="str">
        <f>IF(OR(O2C!K73="Q3 2019",O2C!K73="Q4 2019"),"Yes","No")</f>
        <v>No</v>
      </c>
      <c r="H190" s="178" t="str">
        <f t="shared" si="99"/>
        <v>No</v>
      </c>
      <c r="I190" t="str">
        <f>IF(OR(O2C!K73="Q1 2020",O2C!K73="Q2 2020"),"Yes","No")</f>
        <v>No</v>
      </c>
      <c r="J190" s="178" t="str">
        <f t="shared" si="100"/>
        <v>No</v>
      </c>
      <c r="K190" t="str">
        <f>IF(OR(O2C!K73="Q3 2020",O2C!K73="Q4 2020"),"Yes","No")</f>
        <v>No</v>
      </c>
      <c r="L190" s="178" t="str">
        <f t="shared" si="101"/>
        <v>No</v>
      </c>
      <c r="M190" t="str">
        <f>IF(OR(O2C!K73="Q1 2021",O2C!K73="Q2 2021"),"Yes","No")</f>
        <v>No</v>
      </c>
      <c r="N190" s="178" t="str">
        <f t="shared" si="102"/>
        <v>No</v>
      </c>
      <c r="O190" t="str">
        <f>IF(OR(O2C!K73="Q3 2021",O2C!K73="Q4 2021"),"Yes","No")</f>
        <v>No</v>
      </c>
      <c r="P190" s="178" t="str">
        <f t="shared" si="103"/>
        <v>No</v>
      </c>
      <c r="Q190" t="str">
        <f>IF(OR(O2C!K73="Q1 2022",O2C!K73="Q2 2022"),"Yes","No")</f>
        <v>No</v>
      </c>
      <c r="R190" s="178" t="str">
        <f t="shared" si="104"/>
        <v>No</v>
      </c>
      <c r="S190" t="str">
        <f>IF(OR(O2C!K73="Q3 2022",O2C!K73="Q4 2022"),"Yes","No")</f>
        <v>No</v>
      </c>
      <c r="T190" s="178" t="str">
        <f t="shared" si="105"/>
        <v>No</v>
      </c>
      <c r="U190" t="str">
        <f>IF(OR(O2C!K73="Q1 2023",O2C!K73="Q2 2023"),"Yes","No")</f>
        <v>No</v>
      </c>
      <c r="V190" s="178" t="str">
        <f t="shared" si="106"/>
        <v>No</v>
      </c>
      <c r="W190" t="str">
        <f>IF(OR(O2C!K73="Q3 2023",O2C!K73="Q4 2023"),"Yes","No")</f>
        <v>No</v>
      </c>
      <c r="X190" s="178" t="str">
        <f t="shared" si="107"/>
        <v>No</v>
      </c>
      <c r="Y190" t="str">
        <f>IF(OR(O2C!K73="Q1 2024",O2C!K73="Q2 2024"),"Yes","No")</f>
        <v>No</v>
      </c>
      <c r="Z190" s="178" t="str">
        <f t="shared" si="108"/>
        <v>No</v>
      </c>
      <c r="AA190" t="str">
        <f>IF(OR(O2C!K73="Q3 2024",O2C!K73="Q4 2024"),"Yes","No")</f>
        <v>No</v>
      </c>
      <c r="AB190" s="178" t="str">
        <f t="shared" si="109"/>
        <v>No</v>
      </c>
      <c r="AC190" t="str">
        <f>IF(OR(O2C!K73="Q1 2025",O2C!K73="Q2 2025"),"Yes","No")</f>
        <v>No</v>
      </c>
      <c r="AD190" s="178" t="str">
        <f t="shared" si="110"/>
        <v>No</v>
      </c>
      <c r="AE190" t="str">
        <f>IF(OR(O2C!K73="Q3 2025",O2C!K73="Q4 2025"),"Yes","No")</f>
        <v>No</v>
      </c>
      <c r="AF190" s="178" t="str">
        <f t="shared" si="111"/>
        <v>No</v>
      </c>
      <c r="AG190" t="str">
        <f>IF(OR(O2C!K73="Q1 2026",O2C!K73="Q2 2026"),"Yes","No")</f>
        <v>No</v>
      </c>
      <c r="AH190" s="178" t="str">
        <f t="shared" si="112"/>
        <v>No</v>
      </c>
      <c r="AI190" t="str">
        <f>IF(OR(O2C!K73="Q3 2026",O2C!K73="Q4 2026"),"Yes","No")</f>
        <v>No</v>
      </c>
      <c r="AJ190" s="178" t="str">
        <f t="shared" si="113"/>
        <v>No</v>
      </c>
      <c r="AK190" t="str">
        <f>IF(OR(O2C!K73="Q1 2027",O2C!K73="Q2 2027"),"Yes","No")</f>
        <v>No</v>
      </c>
      <c r="AL190" s="178" t="str">
        <f t="shared" si="114"/>
        <v>No</v>
      </c>
      <c r="AM190" t="str">
        <f>IF(OR(O2C!K73="Q3 2027",O2C!K73="Q4 2027"),"Yes","No")</f>
        <v>No</v>
      </c>
      <c r="AN190" s="178" t="str">
        <f t="shared" si="115"/>
        <v>No</v>
      </c>
      <c r="AO190" t="str">
        <f>IF(OR(O2C!K73="Q1 2028",O2C!K73="Q2 2028"),"Yes","No")</f>
        <v>No</v>
      </c>
      <c r="AP190" s="178" t="str">
        <f t="shared" si="116"/>
        <v>No</v>
      </c>
      <c r="AQ190" t="str">
        <f>IF(OR(O2C!K73="Q3 2028",O2C!K73="Q4 2028"),"Yes","No")</f>
        <v>No</v>
      </c>
      <c r="AR190" s="178" t="str">
        <f t="shared" si="117"/>
        <v>No</v>
      </c>
      <c r="AS190" t="str">
        <f>IF(OR(O2C!K73="Q1 2029",O2C!K73="Q2 2029"),"Yes","No")</f>
        <v>No</v>
      </c>
      <c r="AT190" s="178" t="str">
        <f t="shared" si="118"/>
        <v>No</v>
      </c>
      <c r="AU190" t="str">
        <f>IF(OR(O2C!K73="Q3 2029",O2C!K73="Q4 2029"),"Yes","No")</f>
        <v>No</v>
      </c>
      <c r="AV190" s="178" t="str">
        <f t="shared" si="119"/>
        <v>No</v>
      </c>
      <c r="AW190" t="str">
        <f>IF(OR(O2C!K73="Q1 2030",O2C!K73="Q2 2030"),"Yes","No")</f>
        <v>No</v>
      </c>
      <c r="AX190" s="178" t="str">
        <f t="shared" si="120"/>
        <v>No</v>
      </c>
      <c r="AY190" t="str">
        <f>IF(OR(O2C!K73="Q3 2030",O2C!K73="Q4 2030"),"Yes","No")</f>
        <v>No</v>
      </c>
      <c r="AZ190" s="178" t="str">
        <f t="shared" si="121"/>
        <v>No</v>
      </c>
      <c r="BA190" t="str">
        <f>IF(O2C!K73="","No","Yes")</f>
        <v>No</v>
      </c>
      <c r="BB190" s="178" t="str">
        <f t="shared" si="122"/>
        <v>No</v>
      </c>
      <c r="BC190" s="178" t="str">
        <f t="shared" si="123"/>
        <v>Yes</v>
      </c>
      <c r="BD190" s="174"/>
    </row>
    <row r="191" spans="1:56" s="175" customFormat="1" ht="23.65" thickBot="1" x14ac:dyDescent="0.5">
      <c r="A191" s="177">
        <v>70</v>
      </c>
      <c r="B191" s="43" t="s">
        <v>1147</v>
      </c>
      <c r="C191" t="str">
        <f>IF(O2C!E74="Yes","Yes","No")</f>
        <v>No</v>
      </c>
      <c r="D191" t="str">
        <f>IF(AND(C191="No",O2C!F74="Yes"),"Yes","No")</f>
        <v>No</v>
      </c>
      <c r="E191" t="str">
        <f>IF(AND(C191="No",O2C!F74="N/A"),"N/A","No")</f>
        <v>No</v>
      </c>
      <c r="F191">
        <f>IF(OR(O2C!F74="Yes",O2C!F74="N/A"),0,1)</f>
        <v>1</v>
      </c>
      <c r="G191" t="str">
        <f>IF(OR(O2C!K74="Q3 2019",O2C!K74="Q4 2019"),"Yes","No")</f>
        <v>No</v>
      </c>
      <c r="H191" s="178" t="str">
        <f t="shared" si="99"/>
        <v>No</v>
      </c>
      <c r="I191" t="str">
        <f>IF(OR(O2C!K74="Q1 2020",O2C!K74="Q2 2020"),"Yes","No")</f>
        <v>No</v>
      </c>
      <c r="J191" s="178" t="str">
        <f t="shared" si="100"/>
        <v>No</v>
      </c>
      <c r="K191" t="str">
        <f>IF(OR(O2C!K74="Q3 2020",O2C!K74="Q4 2020"),"Yes","No")</f>
        <v>No</v>
      </c>
      <c r="L191" s="178" t="str">
        <f t="shared" si="101"/>
        <v>No</v>
      </c>
      <c r="M191" t="str">
        <f>IF(OR(O2C!K74="Q1 2021",O2C!K74="Q2 2021"),"Yes","No")</f>
        <v>No</v>
      </c>
      <c r="N191" s="178" t="str">
        <f t="shared" si="102"/>
        <v>No</v>
      </c>
      <c r="O191" t="str">
        <f>IF(OR(O2C!K74="Q3 2021",O2C!K74="Q4 2021"),"Yes","No")</f>
        <v>No</v>
      </c>
      <c r="P191" s="178" t="str">
        <f t="shared" si="103"/>
        <v>No</v>
      </c>
      <c r="Q191" t="str">
        <f>IF(OR(O2C!K74="Q1 2022",O2C!K74="Q2 2022"),"Yes","No")</f>
        <v>No</v>
      </c>
      <c r="R191" s="178" t="str">
        <f t="shared" si="104"/>
        <v>No</v>
      </c>
      <c r="S191" t="str">
        <f>IF(OR(O2C!K74="Q3 2022",O2C!K74="Q4 2022"),"Yes","No")</f>
        <v>No</v>
      </c>
      <c r="T191" s="178" t="str">
        <f t="shared" si="105"/>
        <v>No</v>
      </c>
      <c r="U191" t="str">
        <f>IF(OR(O2C!K74="Q1 2023",O2C!K74="Q2 2023"),"Yes","No")</f>
        <v>No</v>
      </c>
      <c r="V191" s="178" t="str">
        <f t="shared" si="106"/>
        <v>No</v>
      </c>
      <c r="W191" t="str">
        <f>IF(OR(O2C!K74="Q3 2023",O2C!K74="Q4 2023"),"Yes","No")</f>
        <v>No</v>
      </c>
      <c r="X191" s="178" t="str">
        <f t="shared" si="107"/>
        <v>No</v>
      </c>
      <c r="Y191" t="str">
        <f>IF(OR(O2C!K74="Q1 2024",O2C!K74="Q2 2024"),"Yes","No")</f>
        <v>No</v>
      </c>
      <c r="Z191" s="178" t="str">
        <f t="shared" si="108"/>
        <v>No</v>
      </c>
      <c r="AA191" t="str">
        <f>IF(OR(O2C!K74="Q3 2024",O2C!K74="Q4 2024"),"Yes","No")</f>
        <v>No</v>
      </c>
      <c r="AB191" s="178" t="str">
        <f t="shared" si="109"/>
        <v>No</v>
      </c>
      <c r="AC191" t="str">
        <f>IF(OR(O2C!K74="Q1 2025",O2C!K74="Q2 2025"),"Yes","No")</f>
        <v>No</v>
      </c>
      <c r="AD191" s="178" t="str">
        <f t="shared" si="110"/>
        <v>No</v>
      </c>
      <c r="AE191" t="str">
        <f>IF(OR(O2C!K74="Q3 2025",O2C!K74="Q4 2025"),"Yes","No")</f>
        <v>No</v>
      </c>
      <c r="AF191" s="178" t="str">
        <f t="shared" si="111"/>
        <v>No</v>
      </c>
      <c r="AG191" t="str">
        <f>IF(OR(O2C!K74="Q1 2026",O2C!K74="Q2 2026"),"Yes","No")</f>
        <v>No</v>
      </c>
      <c r="AH191" s="178" t="str">
        <f t="shared" si="112"/>
        <v>No</v>
      </c>
      <c r="AI191" t="str">
        <f>IF(OR(O2C!K74="Q3 2026",O2C!K74="Q4 2026"),"Yes","No")</f>
        <v>No</v>
      </c>
      <c r="AJ191" s="178" t="str">
        <f t="shared" si="113"/>
        <v>No</v>
      </c>
      <c r="AK191" t="str">
        <f>IF(OR(O2C!K74="Q1 2027",O2C!K74="Q2 2027"),"Yes","No")</f>
        <v>No</v>
      </c>
      <c r="AL191" s="178" t="str">
        <f t="shared" si="114"/>
        <v>No</v>
      </c>
      <c r="AM191" t="str">
        <f>IF(OR(O2C!K74="Q3 2027",O2C!K74="Q4 2027"),"Yes","No")</f>
        <v>No</v>
      </c>
      <c r="AN191" s="178" t="str">
        <f t="shared" si="115"/>
        <v>No</v>
      </c>
      <c r="AO191" t="str">
        <f>IF(OR(O2C!K74="Q1 2028",O2C!K74="Q2 2028"),"Yes","No")</f>
        <v>No</v>
      </c>
      <c r="AP191" s="178" t="str">
        <f t="shared" si="116"/>
        <v>No</v>
      </c>
      <c r="AQ191" t="str">
        <f>IF(OR(O2C!K74="Q3 2028",O2C!K74="Q4 2028"),"Yes","No")</f>
        <v>No</v>
      </c>
      <c r="AR191" s="178" t="str">
        <f t="shared" si="117"/>
        <v>No</v>
      </c>
      <c r="AS191" t="str">
        <f>IF(OR(O2C!K74="Q1 2029",O2C!K74="Q2 2029"),"Yes","No")</f>
        <v>No</v>
      </c>
      <c r="AT191" s="178" t="str">
        <f t="shared" si="118"/>
        <v>No</v>
      </c>
      <c r="AU191" t="str">
        <f>IF(OR(O2C!K74="Q3 2029",O2C!K74="Q4 2029"),"Yes","No")</f>
        <v>No</v>
      </c>
      <c r="AV191" s="178" t="str">
        <f t="shared" si="119"/>
        <v>No</v>
      </c>
      <c r="AW191" t="str">
        <f>IF(OR(O2C!K74="Q1 2030",O2C!K74="Q2 2030"),"Yes","No")</f>
        <v>No</v>
      </c>
      <c r="AX191" s="178" t="str">
        <f t="shared" si="120"/>
        <v>No</v>
      </c>
      <c r="AY191" t="str">
        <f>IF(OR(O2C!K74="Q3 2030",O2C!K74="Q4 2030"),"Yes","No")</f>
        <v>No</v>
      </c>
      <c r="AZ191" s="178" t="str">
        <f t="shared" si="121"/>
        <v>No</v>
      </c>
      <c r="BA191" t="str">
        <f>IF(O2C!K74="","No","Yes")</f>
        <v>No</v>
      </c>
      <c r="BB191" s="178" t="str">
        <f t="shared" si="122"/>
        <v>No</v>
      </c>
      <c r="BC191" s="178" t="str">
        <f t="shared" si="123"/>
        <v>Yes</v>
      </c>
      <c r="BD191" s="174"/>
    </row>
    <row r="192" spans="1:56" s="175" customFormat="1" ht="23.65" thickBot="1" x14ac:dyDescent="0.5">
      <c r="A192" s="177">
        <v>71</v>
      </c>
      <c r="B192" s="43" t="s">
        <v>1149</v>
      </c>
      <c r="C192" t="str">
        <f>IF(O2C!E75="Yes","Yes","No")</f>
        <v>No</v>
      </c>
      <c r="D192" t="str">
        <f>IF(AND(C192="No",O2C!F75="Yes"),"Yes","No")</f>
        <v>No</v>
      </c>
      <c r="E192" t="str">
        <f>IF(AND(C192="No",O2C!F75="N/A"),"N/A","No")</f>
        <v>No</v>
      </c>
      <c r="F192">
        <f>IF(OR(O2C!F75="Yes",O2C!F75="N/A"),0,1)</f>
        <v>1</v>
      </c>
      <c r="G192" t="str">
        <f>IF(OR(O2C!K75="Q3 2019",O2C!K75="Q4 2019"),"Yes","No")</f>
        <v>No</v>
      </c>
      <c r="H192" s="178" t="str">
        <f t="shared" si="99"/>
        <v>No</v>
      </c>
      <c r="I192" t="str">
        <f>IF(OR(O2C!K75="Q1 2020",O2C!K75="Q2 2020"),"Yes","No")</f>
        <v>No</v>
      </c>
      <c r="J192" s="178" t="str">
        <f t="shared" si="100"/>
        <v>No</v>
      </c>
      <c r="K192" t="str">
        <f>IF(OR(O2C!K75="Q3 2020",O2C!K75="Q4 2020"),"Yes","No")</f>
        <v>No</v>
      </c>
      <c r="L192" s="178" t="str">
        <f t="shared" si="101"/>
        <v>No</v>
      </c>
      <c r="M192" t="str">
        <f>IF(OR(O2C!K75="Q1 2021",O2C!K75="Q2 2021"),"Yes","No")</f>
        <v>No</v>
      </c>
      <c r="N192" s="178" t="str">
        <f t="shared" si="102"/>
        <v>No</v>
      </c>
      <c r="O192" t="str">
        <f>IF(OR(O2C!K75="Q3 2021",O2C!K75="Q4 2021"),"Yes","No")</f>
        <v>No</v>
      </c>
      <c r="P192" s="178" t="str">
        <f t="shared" si="103"/>
        <v>No</v>
      </c>
      <c r="Q192" t="str">
        <f>IF(OR(O2C!K75="Q1 2022",O2C!K75="Q2 2022"),"Yes","No")</f>
        <v>No</v>
      </c>
      <c r="R192" s="178" t="str">
        <f t="shared" si="104"/>
        <v>No</v>
      </c>
      <c r="S192" t="str">
        <f>IF(OR(O2C!K75="Q3 2022",O2C!K75="Q4 2022"),"Yes","No")</f>
        <v>No</v>
      </c>
      <c r="T192" s="178" t="str">
        <f t="shared" si="105"/>
        <v>No</v>
      </c>
      <c r="U192" t="str">
        <f>IF(OR(O2C!K75="Q1 2023",O2C!K75="Q2 2023"),"Yes","No")</f>
        <v>No</v>
      </c>
      <c r="V192" s="178" t="str">
        <f t="shared" si="106"/>
        <v>No</v>
      </c>
      <c r="W192" t="str">
        <f>IF(OR(O2C!K75="Q3 2023",O2C!K75="Q4 2023"),"Yes","No")</f>
        <v>No</v>
      </c>
      <c r="X192" s="178" t="str">
        <f t="shared" si="107"/>
        <v>No</v>
      </c>
      <c r="Y192" t="str">
        <f>IF(OR(O2C!K75="Q1 2024",O2C!K75="Q2 2024"),"Yes","No")</f>
        <v>No</v>
      </c>
      <c r="Z192" s="178" t="str">
        <f t="shared" si="108"/>
        <v>No</v>
      </c>
      <c r="AA192" t="str">
        <f>IF(OR(O2C!K75="Q3 2024",O2C!K75="Q4 2024"),"Yes","No")</f>
        <v>No</v>
      </c>
      <c r="AB192" s="178" t="str">
        <f t="shared" si="109"/>
        <v>No</v>
      </c>
      <c r="AC192" t="str">
        <f>IF(OR(O2C!K75="Q1 2025",O2C!K75="Q2 2025"),"Yes","No")</f>
        <v>No</v>
      </c>
      <c r="AD192" s="178" t="str">
        <f t="shared" si="110"/>
        <v>No</v>
      </c>
      <c r="AE192" t="str">
        <f>IF(OR(O2C!K75="Q3 2025",O2C!K75="Q4 2025"),"Yes","No")</f>
        <v>No</v>
      </c>
      <c r="AF192" s="178" t="str">
        <f t="shared" si="111"/>
        <v>No</v>
      </c>
      <c r="AG192" t="str">
        <f>IF(OR(O2C!K75="Q1 2026",O2C!K75="Q2 2026"),"Yes","No")</f>
        <v>No</v>
      </c>
      <c r="AH192" s="178" t="str">
        <f t="shared" si="112"/>
        <v>No</v>
      </c>
      <c r="AI192" t="str">
        <f>IF(OR(O2C!K75="Q3 2026",O2C!K75="Q4 2026"),"Yes","No")</f>
        <v>No</v>
      </c>
      <c r="AJ192" s="178" t="str">
        <f t="shared" si="113"/>
        <v>No</v>
      </c>
      <c r="AK192" t="str">
        <f>IF(OR(O2C!K75="Q1 2027",O2C!K75="Q2 2027"),"Yes","No")</f>
        <v>No</v>
      </c>
      <c r="AL192" s="178" t="str">
        <f t="shared" si="114"/>
        <v>No</v>
      </c>
      <c r="AM192" t="str">
        <f>IF(OR(O2C!K75="Q3 2027",O2C!K75="Q4 2027"),"Yes","No")</f>
        <v>No</v>
      </c>
      <c r="AN192" s="178" t="str">
        <f t="shared" si="115"/>
        <v>No</v>
      </c>
      <c r="AO192" t="str">
        <f>IF(OR(O2C!K75="Q1 2028",O2C!K75="Q2 2028"),"Yes","No")</f>
        <v>No</v>
      </c>
      <c r="AP192" s="178" t="str">
        <f t="shared" si="116"/>
        <v>No</v>
      </c>
      <c r="AQ192" t="str">
        <f>IF(OR(O2C!K75="Q3 2028",O2C!K75="Q4 2028"),"Yes","No")</f>
        <v>No</v>
      </c>
      <c r="AR192" s="178" t="str">
        <f t="shared" si="117"/>
        <v>No</v>
      </c>
      <c r="AS192" t="str">
        <f>IF(OR(O2C!K75="Q1 2029",O2C!K75="Q2 2029"),"Yes","No")</f>
        <v>No</v>
      </c>
      <c r="AT192" s="178" t="str">
        <f t="shared" si="118"/>
        <v>No</v>
      </c>
      <c r="AU192" t="str">
        <f>IF(OR(O2C!K75="Q3 2029",O2C!K75="Q4 2029"),"Yes","No")</f>
        <v>No</v>
      </c>
      <c r="AV192" s="178" t="str">
        <f t="shared" si="119"/>
        <v>No</v>
      </c>
      <c r="AW192" t="str">
        <f>IF(OR(O2C!K75="Q1 2030",O2C!K75="Q2 2030"),"Yes","No")</f>
        <v>No</v>
      </c>
      <c r="AX192" s="178" t="str">
        <f t="shared" si="120"/>
        <v>No</v>
      </c>
      <c r="AY192" t="str">
        <f>IF(OR(O2C!K75="Q3 2030",O2C!K75="Q4 2030"),"Yes","No")</f>
        <v>No</v>
      </c>
      <c r="AZ192" s="178" t="str">
        <f t="shared" si="121"/>
        <v>No</v>
      </c>
      <c r="BA192" t="str">
        <f>IF(O2C!K75="","No","Yes")</f>
        <v>No</v>
      </c>
      <c r="BB192" s="178" t="str">
        <f t="shared" si="122"/>
        <v>No</v>
      </c>
      <c r="BC192" s="178" t="str">
        <f t="shared" si="123"/>
        <v>Yes</v>
      </c>
      <c r="BD192" s="174"/>
    </row>
    <row r="193" spans="1:56" s="175" customFormat="1" ht="23.65" thickBot="1" x14ac:dyDescent="0.5">
      <c r="A193" s="177">
        <v>72</v>
      </c>
      <c r="B193" s="43" t="s">
        <v>1150</v>
      </c>
      <c r="C193" t="str">
        <f>IF(O2C!E76="Yes","Yes","No")</f>
        <v>No</v>
      </c>
      <c r="D193" t="str">
        <f>IF(AND(C193="No",O2C!F76="Yes"),"Yes","No")</f>
        <v>No</v>
      </c>
      <c r="E193" t="str">
        <f>IF(AND(C193="No",O2C!F76="N/A"),"N/A","No")</f>
        <v>No</v>
      </c>
      <c r="F193">
        <f>IF(OR(O2C!F76="Yes",O2C!F76="N/A"),0,1)</f>
        <v>1</v>
      </c>
      <c r="G193" t="str">
        <f>IF(OR(O2C!K76="Q3 2019",O2C!K76="Q4 2019"),"Yes","No")</f>
        <v>No</v>
      </c>
      <c r="H193" s="178" t="str">
        <f t="shared" si="99"/>
        <v>No</v>
      </c>
      <c r="I193" t="str">
        <f>IF(OR(O2C!K76="Q1 2020",O2C!K76="Q2 2020"),"Yes","No")</f>
        <v>No</v>
      </c>
      <c r="J193" s="178" t="str">
        <f t="shared" si="100"/>
        <v>No</v>
      </c>
      <c r="K193" t="str">
        <f>IF(OR(O2C!K76="Q3 2020",O2C!K76="Q4 2020"),"Yes","No")</f>
        <v>No</v>
      </c>
      <c r="L193" s="178" t="str">
        <f t="shared" si="101"/>
        <v>No</v>
      </c>
      <c r="M193" t="str">
        <f>IF(OR(O2C!K76="Q1 2021",O2C!K76="Q2 2021"),"Yes","No")</f>
        <v>No</v>
      </c>
      <c r="N193" s="178" t="str">
        <f t="shared" si="102"/>
        <v>No</v>
      </c>
      <c r="O193" t="str">
        <f>IF(OR(O2C!K76="Q3 2021",O2C!K76="Q4 2021"),"Yes","No")</f>
        <v>No</v>
      </c>
      <c r="P193" s="178" t="str">
        <f t="shared" si="103"/>
        <v>No</v>
      </c>
      <c r="Q193" t="str">
        <f>IF(OR(O2C!K76="Q1 2022",O2C!K76="Q2 2022"),"Yes","No")</f>
        <v>No</v>
      </c>
      <c r="R193" s="178" t="str">
        <f t="shared" si="104"/>
        <v>No</v>
      </c>
      <c r="S193" t="str">
        <f>IF(OR(O2C!K76="Q3 2022",O2C!K76="Q4 2022"),"Yes","No")</f>
        <v>No</v>
      </c>
      <c r="T193" s="178" t="str">
        <f t="shared" si="105"/>
        <v>No</v>
      </c>
      <c r="U193" t="str">
        <f>IF(OR(O2C!K76="Q1 2023",O2C!K76="Q2 2023"),"Yes","No")</f>
        <v>No</v>
      </c>
      <c r="V193" s="178" t="str">
        <f t="shared" si="106"/>
        <v>No</v>
      </c>
      <c r="W193" t="str">
        <f>IF(OR(O2C!K76="Q3 2023",O2C!K76="Q4 2023"),"Yes","No")</f>
        <v>No</v>
      </c>
      <c r="X193" s="178" t="str">
        <f t="shared" si="107"/>
        <v>No</v>
      </c>
      <c r="Y193" t="str">
        <f>IF(OR(O2C!K76="Q1 2024",O2C!K76="Q2 2024"),"Yes","No")</f>
        <v>No</v>
      </c>
      <c r="Z193" s="178" t="str">
        <f t="shared" si="108"/>
        <v>No</v>
      </c>
      <c r="AA193" t="str">
        <f>IF(OR(O2C!K76="Q3 2024",O2C!K76="Q4 2024"),"Yes","No")</f>
        <v>No</v>
      </c>
      <c r="AB193" s="178" t="str">
        <f t="shared" si="109"/>
        <v>No</v>
      </c>
      <c r="AC193" t="str">
        <f>IF(OR(O2C!K76="Q1 2025",O2C!K76="Q2 2025"),"Yes","No")</f>
        <v>No</v>
      </c>
      <c r="AD193" s="178" t="str">
        <f t="shared" si="110"/>
        <v>No</v>
      </c>
      <c r="AE193" t="str">
        <f>IF(OR(O2C!K76="Q3 2025",O2C!K76="Q4 2025"),"Yes","No")</f>
        <v>No</v>
      </c>
      <c r="AF193" s="178" t="str">
        <f t="shared" si="111"/>
        <v>No</v>
      </c>
      <c r="AG193" t="str">
        <f>IF(OR(O2C!K76="Q1 2026",O2C!K76="Q2 2026"),"Yes","No")</f>
        <v>No</v>
      </c>
      <c r="AH193" s="178" t="str">
        <f t="shared" si="112"/>
        <v>No</v>
      </c>
      <c r="AI193" t="str">
        <f>IF(OR(O2C!K76="Q3 2026",O2C!K76="Q4 2026"),"Yes","No")</f>
        <v>No</v>
      </c>
      <c r="AJ193" s="178" t="str">
        <f t="shared" si="113"/>
        <v>No</v>
      </c>
      <c r="AK193" t="str">
        <f>IF(OR(O2C!K76="Q1 2027",O2C!K76="Q2 2027"),"Yes","No")</f>
        <v>No</v>
      </c>
      <c r="AL193" s="178" t="str">
        <f t="shared" si="114"/>
        <v>No</v>
      </c>
      <c r="AM193" t="str">
        <f>IF(OR(O2C!K76="Q3 2027",O2C!K76="Q4 2027"),"Yes","No")</f>
        <v>No</v>
      </c>
      <c r="AN193" s="178" t="str">
        <f t="shared" si="115"/>
        <v>No</v>
      </c>
      <c r="AO193" t="str">
        <f>IF(OR(O2C!K76="Q1 2028",O2C!K76="Q2 2028"),"Yes","No")</f>
        <v>No</v>
      </c>
      <c r="AP193" s="178" t="str">
        <f t="shared" si="116"/>
        <v>No</v>
      </c>
      <c r="AQ193" t="str">
        <f>IF(OR(O2C!K76="Q3 2028",O2C!K76="Q4 2028"),"Yes","No")</f>
        <v>No</v>
      </c>
      <c r="AR193" s="178" t="str">
        <f t="shared" si="117"/>
        <v>No</v>
      </c>
      <c r="AS193" t="str">
        <f>IF(OR(O2C!K76="Q1 2029",O2C!K76="Q2 2029"),"Yes","No")</f>
        <v>No</v>
      </c>
      <c r="AT193" s="178" t="str">
        <f t="shared" si="118"/>
        <v>No</v>
      </c>
      <c r="AU193" t="str">
        <f>IF(OR(O2C!K76="Q3 2029",O2C!K76="Q4 2029"),"Yes","No")</f>
        <v>No</v>
      </c>
      <c r="AV193" s="178" t="str">
        <f t="shared" si="119"/>
        <v>No</v>
      </c>
      <c r="AW193" t="str">
        <f>IF(OR(O2C!K76="Q1 2030",O2C!K76="Q2 2030"),"Yes","No")</f>
        <v>No</v>
      </c>
      <c r="AX193" s="178" t="str">
        <f t="shared" si="120"/>
        <v>No</v>
      </c>
      <c r="AY193" t="str">
        <f>IF(OR(O2C!K76="Q3 2030",O2C!K76="Q4 2030"),"Yes","No")</f>
        <v>No</v>
      </c>
      <c r="AZ193" s="178" t="str">
        <f t="shared" si="121"/>
        <v>No</v>
      </c>
      <c r="BA193" t="str">
        <f>IF(O2C!K76="","No","Yes")</f>
        <v>No</v>
      </c>
      <c r="BB193" s="178" t="str">
        <f t="shared" si="122"/>
        <v>No</v>
      </c>
      <c r="BC193" s="178" t="str">
        <f t="shared" si="123"/>
        <v>Yes</v>
      </c>
      <c r="BD193" s="174"/>
    </row>
    <row r="194" spans="1:56" s="175" customFormat="1" ht="35.25" thickBot="1" x14ac:dyDescent="0.5">
      <c r="A194" s="177">
        <v>73</v>
      </c>
      <c r="B194" s="43" t="s">
        <v>1151</v>
      </c>
      <c r="C194" t="str">
        <f>IF(O2C!E77="Yes","Yes","No")</f>
        <v>No</v>
      </c>
      <c r="D194" t="str">
        <f>IF(AND(C194="No",O2C!F77="Yes"),"Yes","No")</f>
        <v>No</v>
      </c>
      <c r="E194" t="str">
        <f>IF(AND(C194="No",O2C!F77="N/A"),"N/A","No")</f>
        <v>No</v>
      </c>
      <c r="F194">
        <f>IF(OR(O2C!F77="Yes",O2C!F77="N/A"),0,1)</f>
        <v>1</v>
      </c>
      <c r="G194" t="str">
        <f>IF(OR(O2C!K77="Q3 2019",O2C!K77="Q4 2019"),"Yes","No")</f>
        <v>No</v>
      </c>
      <c r="H194" s="178" t="str">
        <f t="shared" si="99"/>
        <v>No</v>
      </c>
      <c r="I194" t="str">
        <f>IF(OR(O2C!K77="Q1 2020",O2C!K77="Q2 2020"),"Yes","No")</f>
        <v>No</v>
      </c>
      <c r="J194" s="178" t="str">
        <f t="shared" si="100"/>
        <v>No</v>
      </c>
      <c r="K194" t="str">
        <f>IF(OR(O2C!K77="Q3 2020",O2C!K77="Q4 2020"),"Yes","No")</f>
        <v>No</v>
      </c>
      <c r="L194" s="178" t="str">
        <f t="shared" si="101"/>
        <v>No</v>
      </c>
      <c r="M194" t="str">
        <f>IF(OR(O2C!K77="Q1 2021",O2C!K77="Q2 2021"),"Yes","No")</f>
        <v>No</v>
      </c>
      <c r="N194" s="178" t="str">
        <f t="shared" si="102"/>
        <v>No</v>
      </c>
      <c r="O194" t="str">
        <f>IF(OR(O2C!K77="Q3 2021",O2C!K77="Q4 2021"),"Yes","No")</f>
        <v>No</v>
      </c>
      <c r="P194" s="178" t="str">
        <f t="shared" si="103"/>
        <v>No</v>
      </c>
      <c r="Q194" t="str">
        <f>IF(OR(O2C!K77="Q1 2022",O2C!K77="Q2 2022"),"Yes","No")</f>
        <v>No</v>
      </c>
      <c r="R194" s="178" t="str">
        <f t="shared" si="104"/>
        <v>No</v>
      </c>
      <c r="S194" t="str">
        <f>IF(OR(O2C!K77="Q3 2022",O2C!K77="Q4 2022"),"Yes","No")</f>
        <v>No</v>
      </c>
      <c r="T194" s="178" t="str">
        <f t="shared" si="105"/>
        <v>No</v>
      </c>
      <c r="U194" t="str">
        <f>IF(OR(O2C!K77="Q1 2023",O2C!K77="Q2 2023"),"Yes","No")</f>
        <v>No</v>
      </c>
      <c r="V194" s="178" t="str">
        <f t="shared" si="106"/>
        <v>No</v>
      </c>
      <c r="W194" t="str">
        <f>IF(OR(O2C!K77="Q3 2023",O2C!K77="Q4 2023"),"Yes","No")</f>
        <v>No</v>
      </c>
      <c r="X194" s="178" t="str">
        <f t="shared" si="107"/>
        <v>No</v>
      </c>
      <c r="Y194" t="str">
        <f>IF(OR(O2C!K77="Q1 2024",O2C!K77="Q2 2024"),"Yes","No")</f>
        <v>No</v>
      </c>
      <c r="Z194" s="178" t="str">
        <f t="shared" si="108"/>
        <v>No</v>
      </c>
      <c r="AA194" t="str">
        <f>IF(OR(O2C!K77="Q3 2024",O2C!K77="Q4 2024"),"Yes","No")</f>
        <v>No</v>
      </c>
      <c r="AB194" s="178" t="str">
        <f t="shared" si="109"/>
        <v>No</v>
      </c>
      <c r="AC194" t="str">
        <f>IF(OR(O2C!K77="Q1 2025",O2C!K77="Q2 2025"),"Yes","No")</f>
        <v>No</v>
      </c>
      <c r="AD194" s="178" t="str">
        <f t="shared" si="110"/>
        <v>No</v>
      </c>
      <c r="AE194" t="str">
        <f>IF(OR(O2C!K77="Q3 2025",O2C!K77="Q4 2025"),"Yes","No")</f>
        <v>No</v>
      </c>
      <c r="AF194" s="178" t="str">
        <f t="shared" si="111"/>
        <v>No</v>
      </c>
      <c r="AG194" t="str">
        <f>IF(OR(O2C!K77="Q1 2026",O2C!K77="Q2 2026"),"Yes","No")</f>
        <v>No</v>
      </c>
      <c r="AH194" s="178" t="str">
        <f t="shared" si="112"/>
        <v>No</v>
      </c>
      <c r="AI194" t="str">
        <f>IF(OR(O2C!K77="Q3 2026",O2C!K77="Q4 2026"),"Yes","No")</f>
        <v>No</v>
      </c>
      <c r="AJ194" s="178" t="str">
        <f t="shared" si="113"/>
        <v>No</v>
      </c>
      <c r="AK194" t="str">
        <f>IF(OR(O2C!K77="Q1 2027",O2C!K77="Q2 2027"),"Yes","No")</f>
        <v>No</v>
      </c>
      <c r="AL194" s="178" t="str">
        <f t="shared" si="114"/>
        <v>No</v>
      </c>
      <c r="AM194" t="str">
        <f>IF(OR(O2C!K77="Q3 2027",O2C!K77="Q4 2027"),"Yes","No")</f>
        <v>No</v>
      </c>
      <c r="AN194" s="178" t="str">
        <f t="shared" si="115"/>
        <v>No</v>
      </c>
      <c r="AO194" t="str">
        <f>IF(OR(O2C!K77="Q1 2028",O2C!K77="Q2 2028"),"Yes","No")</f>
        <v>No</v>
      </c>
      <c r="AP194" s="178" t="str">
        <f t="shared" si="116"/>
        <v>No</v>
      </c>
      <c r="AQ194" t="str">
        <f>IF(OR(O2C!K77="Q3 2028",O2C!K77="Q4 2028"),"Yes","No")</f>
        <v>No</v>
      </c>
      <c r="AR194" s="178" t="str">
        <f t="shared" si="117"/>
        <v>No</v>
      </c>
      <c r="AS194" t="str">
        <f>IF(OR(O2C!K77="Q1 2029",O2C!K77="Q2 2029"),"Yes","No")</f>
        <v>No</v>
      </c>
      <c r="AT194" s="178" t="str">
        <f t="shared" si="118"/>
        <v>No</v>
      </c>
      <c r="AU194" t="str">
        <f>IF(OR(O2C!K77="Q3 2029",O2C!K77="Q4 2029"),"Yes","No")</f>
        <v>No</v>
      </c>
      <c r="AV194" s="178" t="str">
        <f t="shared" si="119"/>
        <v>No</v>
      </c>
      <c r="AW194" t="str">
        <f>IF(OR(O2C!K77="Q1 2030",O2C!K77="Q2 2030"),"Yes","No")</f>
        <v>No</v>
      </c>
      <c r="AX194" s="178" t="str">
        <f t="shared" si="120"/>
        <v>No</v>
      </c>
      <c r="AY194" t="str">
        <f>IF(OR(O2C!K77="Q3 2030",O2C!K77="Q4 2030"),"Yes","No")</f>
        <v>No</v>
      </c>
      <c r="AZ194" s="178" t="str">
        <f t="shared" si="121"/>
        <v>No</v>
      </c>
      <c r="BA194" t="str">
        <f>IF(O2C!K77="","No","Yes")</f>
        <v>No</v>
      </c>
      <c r="BB194" s="178" t="str">
        <f t="shared" si="122"/>
        <v>No</v>
      </c>
      <c r="BC194" s="178" t="str">
        <f t="shared" si="123"/>
        <v>Yes</v>
      </c>
      <c r="BD194" s="174"/>
    </row>
    <row r="195" spans="1:56" s="175" customFormat="1" ht="23.65" thickBot="1" x14ac:dyDescent="0.5">
      <c r="A195" s="177">
        <v>74</v>
      </c>
      <c r="B195" s="43" t="s">
        <v>1152</v>
      </c>
      <c r="C195" t="str">
        <f>IF(O2C!E78="Yes","Yes","No")</f>
        <v>No</v>
      </c>
      <c r="D195" t="str">
        <f>IF(AND(C195="No",O2C!F78="Yes"),"Yes","No")</f>
        <v>No</v>
      </c>
      <c r="E195" t="str">
        <f>IF(AND(C195="No",O2C!F78="N/A"),"N/A","No")</f>
        <v>No</v>
      </c>
      <c r="F195">
        <f>IF(OR(O2C!F78="Yes",O2C!F78="N/A"),0,1)</f>
        <v>1</v>
      </c>
      <c r="G195" t="str">
        <f>IF(OR(O2C!K78="Q3 2019",O2C!K78="Q4 2019"),"Yes","No")</f>
        <v>No</v>
      </c>
      <c r="H195" s="178" t="str">
        <f t="shared" si="99"/>
        <v>No</v>
      </c>
      <c r="I195" t="str">
        <f>IF(OR(O2C!K78="Q1 2020",O2C!K78="Q2 2020"),"Yes","No")</f>
        <v>No</v>
      </c>
      <c r="J195" s="178" t="str">
        <f t="shared" si="100"/>
        <v>No</v>
      </c>
      <c r="K195" t="str">
        <f>IF(OR(O2C!K78="Q3 2020",O2C!K78="Q4 2020"),"Yes","No")</f>
        <v>No</v>
      </c>
      <c r="L195" s="178" t="str">
        <f t="shared" si="101"/>
        <v>No</v>
      </c>
      <c r="M195" t="str">
        <f>IF(OR(O2C!K78="Q1 2021",O2C!K78="Q2 2021"),"Yes","No")</f>
        <v>No</v>
      </c>
      <c r="N195" s="178" t="str">
        <f t="shared" si="102"/>
        <v>No</v>
      </c>
      <c r="O195" t="str">
        <f>IF(OR(O2C!K78="Q3 2021",O2C!K78="Q4 2021"),"Yes","No")</f>
        <v>No</v>
      </c>
      <c r="P195" s="178" t="str">
        <f t="shared" si="103"/>
        <v>No</v>
      </c>
      <c r="Q195" t="str">
        <f>IF(OR(O2C!K78="Q1 2022",O2C!K78="Q2 2022"),"Yes","No")</f>
        <v>No</v>
      </c>
      <c r="R195" s="178" t="str">
        <f t="shared" si="104"/>
        <v>No</v>
      </c>
      <c r="S195" t="str">
        <f>IF(OR(O2C!K78="Q3 2022",O2C!K78="Q4 2022"),"Yes","No")</f>
        <v>No</v>
      </c>
      <c r="T195" s="178" t="str">
        <f t="shared" si="105"/>
        <v>No</v>
      </c>
      <c r="U195" t="str">
        <f>IF(OR(O2C!K78="Q1 2023",O2C!K78="Q2 2023"),"Yes","No")</f>
        <v>No</v>
      </c>
      <c r="V195" s="178" t="str">
        <f t="shared" si="106"/>
        <v>No</v>
      </c>
      <c r="W195" t="str">
        <f>IF(OR(O2C!K78="Q3 2023",O2C!K78="Q4 2023"),"Yes","No")</f>
        <v>No</v>
      </c>
      <c r="X195" s="178" t="str">
        <f t="shared" si="107"/>
        <v>No</v>
      </c>
      <c r="Y195" t="str">
        <f>IF(OR(O2C!K78="Q1 2024",O2C!K78="Q2 2024"),"Yes","No")</f>
        <v>No</v>
      </c>
      <c r="Z195" s="178" t="str">
        <f t="shared" si="108"/>
        <v>No</v>
      </c>
      <c r="AA195" t="str">
        <f>IF(OR(O2C!K78="Q3 2024",O2C!K78="Q4 2024"),"Yes","No")</f>
        <v>No</v>
      </c>
      <c r="AB195" s="178" t="str">
        <f t="shared" si="109"/>
        <v>No</v>
      </c>
      <c r="AC195" t="str">
        <f>IF(OR(O2C!K78="Q1 2025",O2C!K78="Q2 2025"),"Yes","No")</f>
        <v>No</v>
      </c>
      <c r="AD195" s="178" t="str">
        <f t="shared" si="110"/>
        <v>No</v>
      </c>
      <c r="AE195" t="str">
        <f>IF(OR(O2C!K78="Q3 2025",O2C!K78="Q4 2025"),"Yes","No")</f>
        <v>No</v>
      </c>
      <c r="AF195" s="178" t="str">
        <f t="shared" si="111"/>
        <v>No</v>
      </c>
      <c r="AG195" t="str">
        <f>IF(OR(O2C!K78="Q1 2026",O2C!K78="Q2 2026"),"Yes","No")</f>
        <v>No</v>
      </c>
      <c r="AH195" s="178" t="str">
        <f t="shared" si="112"/>
        <v>No</v>
      </c>
      <c r="AI195" t="str">
        <f>IF(OR(O2C!K78="Q3 2026",O2C!K78="Q4 2026"),"Yes","No")</f>
        <v>No</v>
      </c>
      <c r="AJ195" s="178" t="str">
        <f t="shared" si="113"/>
        <v>No</v>
      </c>
      <c r="AK195" t="str">
        <f>IF(OR(O2C!K78="Q1 2027",O2C!K78="Q2 2027"),"Yes","No")</f>
        <v>No</v>
      </c>
      <c r="AL195" s="178" t="str">
        <f t="shared" si="114"/>
        <v>No</v>
      </c>
      <c r="AM195" t="str">
        <f>IF(OR(O2C!K78="Q3 2027",O2C!K78="Q4 2027"),"Yes","No")</f>
        <v>No</v>
      </c>
      <c r="AN195" s="178" t="str">
        <f t="shared" si="115"/>
        <v>No</v>
      </c>
      <c r="AO195" t="str">
        <f>IF(OR(O2C!K78="Q1 2028",O2C!K78="Q2 2028"),"Yes","No")</f>
        <v>No</v>
      </c>
      <c r="AP195" s="178" t="str">
        <f t="shared" si="116"/>
        <v>No</v>
      </c>
      <c r="AQ195" t="str">
        <f>IF(OR(O2C!K78="Q3 2028",O2C!K78="Q4 2028"),"Yes","No")</f>
        <v>No</v>
      </c>
      <c r="AR195" s="178" t="str">
        <f t="shared" si="117"/>
        <v>No</v>
      </c>
      <c r="AS195" t="str">
        <f>IF(OR(O2C!K78="Q1 2029",O2C!K78="Q2 2029"),"Yes","No")</f>
        <v>No</v>
      </c>
      <c r="AT195" s="178" t="str">
        <f t="shared" si="118"/>
        <v>No</v>
      </c>
      <c r="AU195" t="str">
        <f>IF(OR(O2C!K78="Q3 2029",O2C!K78="Q4 2029"),"Yes","No")</f>
        <v>No</v>
      </c>
      <c r="AV195" s="178" t="str">
        <f t="shared" si="119"/>
        <v>No</v>
      </c>
      <c r="AW195" t="str">
        <f>IF(OR(O2C!K78="Q1 2030",O2C!K78="Q2 2030"),"Yes","No")</f>
        <v>No</v>
      </c>
      <c r="AX195" s="178" t="str">
        <f t="shared" si="120"/>
        <v>No</v>
      </c>
      <c r="AY195" t="str">
        <f>IF(OR(O2C!K78="Q3 2030",O2C!K78="Q4 2030"),"Yes","No")</f>
        <v>No</v>
      </c>
      <c r="AZ195" s="178" t="str">
        <f t="shared" si="121"/>
        <v>No</v>
      </c>
      <c r="BA195" t="str">
        <f>IF(O2C!K78="","No","Yes")</f>
        <v>No</v>
      </c>
      <c r="BB195" s="178" t="str">
        <f t="shared" si="122"/>
        <v>No</v>
      </c>
      <c r="BC195" s="178" t="str">
        <f t="shared" si="123"/>
        <v>Yes</v>
      </c>
      <c r="BD195" s="174"/>
    </row>
    <row r="196" spans="1:56" s="175" customFormat="1" ht="35.25" thickBot="1" x14ac:dyDescent="0.5">
      <c r="A196" s="177">
        <v>75</v>
      </c>
      <c r="B196" s="43" t="s">
        <v>1153</v>
      </c>
      <c r="C196" t="str">
        <f>IF(O2C!E79="Yes","Yes","No")</f>
        <v>No</v>
      </c>
      <c r="D196" t="str">
        <f>IF(AND(C196="No",O2C!F79="Yes"),"Yes","No")</f>
        <v>No</v>
      </c>
      <c r="E196" t="str">
        <f>IF(AND(C196="No",O2C!F79="N/A"),"N/A","No")</f>
        <v>No</v>
      </c>
      <c r="F196">
        <f>IF(OR(O2C!F79="Yes",O2C!F79="N/A"),0,1)</f>
        <v>1</v>
      </c>
      <c r="G196" t="str">
        <f>IF(OR(O2C!K79="Q3 2019",O2C!K79="Q4 2019"),"Yes","No")</f>
        <v>No</v>
      </c>
      <c r="H196" s="178" t="str">
        <f t="shared" si="99"/>
        <v>No</v>
      </c>
      <c r="I196" t="str">
        <f>IF(OR(O2C!K79="Q1 2020",O2C!K79="Q2 2020"),"Yes","No")</f>
        <v>No</v>
      </c>
      <c r="J196" s="178" t="str">
        <f t="shared" si="100"/>
        <v>No</v>
      </c>
      <c r="K196" t="str">
        <f>IF(OR(O2C!K79="Q3 2020",O2C!K79="Q4 2020"),"Yes","No")</f>
        <v>No</v>
      </c>
      <c r="L196" s="178" t="str">
        <f t="shared" si="101"/>
        <v>No</v>
      </c>
      <c r="M196" t="str">
        <f>IF(OR(O2C!K79="Q1 2021",O2C!K79="Q2 2021"),"Yes","No")</f>
        <v>No</v>
      </c>
      <c r="N196" s="178" t="str">
        <f t="shared" si="102"/>
        <v>No</v>
      </c>
      <c r="O196" t="str">
        <f>IF(OR(O2C!K79="Q3 2021",O2C!K79="Q4 2021"),"Yes","No")</f>
        <v>No</v>
      </c>
      <c r="P196" s="178" t="str">
        <f t="shared" si="103"/>
        <v>No</v>
      </c>
      <c r="Q196" t="str">
        <f>IF(OR(O2C!K79="Q1 2022",O2C!K79="Q2 2022"),"Yes","No")</f>
        <v>No</v>
      </c>
      <c r="R196" s="178" t="str">
        <f t="shared" si="104"/>
        <v>No</v>
      </c>
      <c r="S196" t="str">
        <f>IF(OR(O2C!K79="Q3 2022",O2C!K79="Q4 2022"),"Yes","No")</f>
        <v>No</v>
      </c>
      <c r="T196" s="178" t="str">
        <f t="shared" si="105"/>
        <v>No</v>
      </c>
      <c r="U196" t="str">
        <f>IF(OR(O2C!K79="Q1 2023",O2C!K79="Q2 2023"),"Yes","No")</f>
        <v>No</v>
      </c>
      <c r="V196" s="178" t="str">
        <f t="shared" si="106"/>
        <v>No</v>
      </c>
      <c r="W196" t="str">
        <f>IF(OR(O2C!K79="Q3 2023",O2C!K79="Q4 2023"),"Yes","No")</f>
        <v>No</v>
      </c>
      <c r="X196" s="178" t="str">
        <f t="shared" si="107"/>
        <v>No</v>
      </c>
      <c r="Y196" t="str">
        <f>IF(OR(O2C!K79="Q1 2024",O2C!K79="Q2 2024"),"Yes","No")</f>
        <v>No</v>
      </c>
      <c r="Z196" s="178" t="str">
        <f t="shared" si="108"/>
        <v>No</v>
      </c>
      <c r="AA196" t="str">
        <f>IF(OR(O2C!K79="Q3 2024",O2C!K79="Q4 2024"),"Yes","No")</f>
        <v>No</v>
      </c>
      <c r="AB196" s="178" t="str">
        <f t="shared" si="109"/>
        <v>No</v>
      </c>
      <c r="AC196" t="str">
        <f>IF(OR(O2C!K79="Q1 2025",O2C!K79="Q2 2025"),"Yes","No")</f>
        <v>No</v>
      </c>
      <c r="AD196" s="178" t="str">
        <f t="shared" si="110"/>
        <v>No</v>
      </c>
      <c r="AE196" t="str">
        <f>IF(OR(O2C!K79="Q3 2025",O2C!K79="Q4 2025"),"Yes","No")</f>
        <v>No</v>
      </c>
      <c r="AF196" s="178" t="str">
        <f t="shared" si="111"/>
        <v>No</v>
      </c>
      <c r="AG196" t="str">
        <f>IF(OR(O2C!K79="Q1 2026",O2C!K79="Q2 2026"),"Yes","No")</f>
        <v>No</v>
      </c>
      <c r="AH196" s="178" t="str">
        <f t="shared" si="112"/>
        <v>No</v>
      </c>
      <c r="AI196" t="str">
        <f>IF(OR(O2C!K79="Q3 2026",O2C!K79="Q4 2026"),"Yes","No")</f>
        <v>No</v>
      </c>
      <c r="AJ196" s="178" t="str">
        <f t="shared" si="113"/>
        <v>No</v>
      </c>
      <c r="AK196" t="str">
        <f>IF(OR(O2C!K79="Q1 2027",O2C!K79="Q2 2027"),"Yes","No")</f>
        <v>No</v>
      </c>
      <c r="AL196" s="178" t="str">
        <f t="shared" si="114"/>
        <v>No</v>
      </c>
      <c r="AM196" t="str">
        <f>IF(OR(O2C!K79="Q3 2027",O2C!K79="Q4 2027"),"Yes","No")</f>
        <v>No</v>
      </c>
      <c r="AN196" s="178" t="str">
        <f t="shared" si="115"/>
        <v>No</v>
      </c>
      <c r="AO196" t="str">
        <f>IF(OR(O2C!K79="Q1 2028",O2C!K79="Q2 2028"),"Yes","No")</f>
        <v>No</v>
      </c>
      <c r="AP196" s="178" t="str">
        <f t="shared" si="116"/>
        <v>No</v>
      </c>
      <c r="AQ196" t="str">
        <f>IF(OR(O2C!K79="Q3 2028",O2C!K79="Q4 2028"),"Yes","No")</f>
        <v>No</v>
      </c>
      <c r="AR196" s="178" t="str">
        <f t="shared" si="117"/>
        <v>No</v>
      </c>
      <c r="AS196" t="str">
        <f>IF(OR(O2C!K79="Q1 2029",O2C!K79="Q2 2029"),"Yes","No")</f>
        <v>No</v>
      </c>
      <c r="AT196" s="178" t="str">
        <f t="shared" si="118"/>
        <v>No</v>
      </c>
      <c r="AU196" t="str">
        <f>IF(OR(O2C!K79="Q3 2029",O2C!K79="Q4 2029"),"Yes","No")</f>
        <v>No</v>
      </c>
      <c r="AV196" s="178" t="str">
        <f t="shared" si="119"/>
        <v>No</v>
      </c>
      <c r="AW196" t="str">
        <f>IF(OR(O2C!K79="Q1 2030",O2C!K79="Q2 2030"),"Yes","No")</f>
        <v>No</v>
      </c>
      <c r="AX196" s="178" t="str">
        <f t="shared" si="120"/>
        <v>No</v>
      </c>
      <c r="AY196" t="str">
        <f>IF(OR(O2C!K79="Q3 2030",O2C!K79="Q4 2030"),"Yes","No")</f>
        <v>No</v>
      </c>
      <c r="AZ196" s="178" t="str">
        <f t="shared" si="121"/>
        <v>No</v>
      </c>
      <c r="BA196" t="str">
        <f>IF(O2C!K79="","No","Yes")</f>
        <v>No</v>
      </c>
      <c r="BB196" s="178" t="str">
        <f t="shared" si="122"/>
        <v>No</v>
      </c>
      <c r="BC196" s="178" t="str">
        <f t="shared" si="123"/>
        <v>Yes</v>
      </c>
      <c r="BD196" s="174"/>
    </row>
    <row r="197" spans="1:56" s="175" customFormat="1" ht="23.65" thickBot="1" x14ac:dyDescent="0.5">
      <c r="A197" s="177">
        <v>76</v>
      </c>
      <c r="B197" s="43" t="s">
        <v>1155</v>
      </c>
      <c r="C197" t="str">
        <f>IF(O2C!E80="Yes","Yes","No")</f>
        <v>No</v>
      </c>
      <c r="D197" t="str">
        <f>IF(AND(C197="No",O2C!F80="Yes"),"Yes","No")</f>
        <v>No</v>
      </c>
      <c r="E197" t="str">
        <f>IF(AND(C197="No",O2C!F80="N/A"),"N/A","No")</f>
        <v>No</v>
      </c>
      <c r="F197">
        <f>IF(OR(O2C!F80="Yes",O2C!F80="N/A"),0,1)</f>
        <v>1</v>
      </c>
      <c r="G197" t="str">
        <f>IF(OR(O2C!K80="Q3 2019",O2C!K80="Q4 2019"),"Yes","No")</f>
        <v>No</v>
      </c>
      <c r="H197" s="178" t="str">
        <f t="shared" si="99"/>
        <v>No</v>
      </c>
      <c r="I197" t="str">
        <f>IF(OR(O2C!K80="Q1 2020",O2C!K80="Q2 2020"),"Yes","No")</f>
        <v>No</v>
      </c>
      <c r="J197" s="178" t="str">
        <f t="shared" si="100"/>
        <v>No</v>
      </c>
      <c r="K197" t="str">
        <f>IF(OR(O2C!K80="Q3 2020",O2C!K80="Q4 2020"),"Yes","No")</f>
        <v>No</v>
      </c>
      <c r="L197" s="178" t="str">
        <f t="shared" si="101"/>
        <v>No</v>
      </c>
      <c r="M197" t="str">
        <f>IF(OR(O2C!K80="Q1 2021",O2C!K80="Q2 2021"),"Yes","No")</f>
        <v>No</v>
      </c>
      <c r="N197" s="178" t="str">
        <f t="shared" si="102"/>
        <v>No</v>
      </c>
      <c r="O197" t="str">
        <f>IF(OR(O2C!K80="Q3 2021",O2C!K80="Q4 2021"),"Yes","No")</f>
        <v>No</v>
      </c>
      <c r="P197" s="178" t="str">
        <f t="shared" si="103"/>
        <v>No</v>
      </c>
      <c r="Q197" t="str">
        <f>IF(OR(O2C!K80="Q1 2022",O2C!K80="Q2 2022"),"Yes","No")</f>
        <v>No</v>
      </c>
      <c r="R197" s="178" t="str">
        <f t="shared" si="104"/>
        <v>No</v>
      </c>
      <c r="S197" t="str">
        <f>IF(OR(O2C!K80="Q3 2022",O2C!K80="Q4 2022"),"Yes","No")</f>
        <v>No</v>
      </c>
      <c r="T197" s="178" t="str">
        <f t="shared" si="105"/>
        <v>No</v>
      </c>
      <c r="U197" t="str">
        <f>IF(OR(O2C!K80="Q1 2023",O2C!K80="Q2 2023"),"Yes","No")</f>
        <v>No</v>
      </c>
      <c r="V197" s="178" t="str">
        <f t="shared" si="106"/>
        <v>No</v>
      </c>
      <c r="W197" t="str">
        <f>IF(OR(O2C!K80="Q3 2023",O2C!K80="Q4 2023"),"Yes","No")</f>
        <v>No</v>
      </c>
      <c r="X197" s="178" t="str">
        <f t="shared" si="107"/>
        <v>No</v>
      </c>
      <c r="Y197" t="str">
        <f>IF(OR(O2C!K80="Q1 2024",O2C!K80="Q2 2024"),"Yes","No")</f>
        <v>No</v>
      </c>
      <c r="Z197" s="178" t="str">
        <f t="shared" si="108"/>
        <v>No</v>
      </c>
      <c r="AA197" t="str">
        <f>IF(OR(O2C!K80="Q3 2024",O2C!K80="Q4 2024"),"Yes","No")</f>
        <v>No</v>
      </c>
      <c r="AB197" s="178" t="str">
        <f t="shared" si="109"/>
        <v>No</v>
      </c>
      <c r="AC197" t="str">
        <f>IF(OR(O2C!K80="Q1 2025",O2C!K80="Q2 2025"),"Yes","No")</f>
        <v>No</v>
      </c>
      <c r="AD197" s="178" t="str">
        <f t="shared" si="110"/>
        <v>No</v>
      </c>
      <c r="AE197" t="str">
        <f>IF(OR(O2C!K80="Q3 2025",O2C!K80="Q4 2025"),"Yes","No")</f>
        <v>No</v>
      </c>
      <c r="AF197" s="178" t="str">
        <f t="shared" si="111"/>
        <v>No</v>
      </c>
      <c r="AG197" t="str">
        <f>IF(OR(O2C!K80="Q1 2026",O2C!K80="Q2 2026"),"Yes","No")</f>
        <v>No</v>
      </c>
      <c r="AH197" s="178" t="str">
        <f t="shared" si="112"/>
        <v>No</v>
      </c>
      <c r="AI197" t="str">
        <f>IF(OR(O2C!K80="Q3 2026",O2C!K80="Q4 2026"),"Yes","No")</f>
        <v>No</v>
      </c>
      <c r="AJ197" s="178" t="str">
        <f t="shared" si="113"/>
        <v>No</v>
      </c>
      <c r="AK197" t="str">
        <f>IF(OR(O2C!K80="Q1 2027",O2C!K80="Q2 2027"),"Yes","No")</f>
        <v>No</v>
      </c>
      <c r="AL197" s="178" t="str">
        <f t="shared" si="114"/>
        <v>No</v>
      </c>
      <c r="AM197" t="str">
        <f>IF(OR(O2C!K80="Q3 2027",O2C!K80="Q4 2027"),"Yes","No")</f>
        <v>No</v>
      </c>
      <c r="AN197" s="178" t="str">
        <f t="shared" si="115"/>
        <v>No</v>
      </c>
      <c r="AO197" t="str">
        <f>IF(OR(O2C!K80="Q1 2028",O2C!K80="Q2 2028"),"Yes","No")</f>
        <v>No</v>
      </c>
      <c r="AP197" s="178" t="str">
        <f t="shared" si="116"/>
        <v>No</v>
      </c>
      <c r="AQ197" t="str">
        <f>IF(OR(O2C!K80="Q3 2028",O2C!K80="Q4 2028"),"Yes","No")</f>
        <v>No</v>
      </c>
      <c r="AR197" s="178" t="str">
        <f t="shared" si="117"/>
        <v>No</v>
      </c>
      <c r="AS197" t="str">
        <f>IF(OR(O2C!K80="Q1 2029",O2C!K80="Q2 2029"),"Yes","No")</f>
        <v>No</v>
      </c>
      <c r="AT197" s="178" t="str">
        <f t="shared" si="118"/>
        <v>No</v>
      </c>
      <c r="AU197" t="str">
        <f>IF(OR(O2C!K80="Q3 2029",O2C!K80="Q4 2029"),"Yes","No")</f>
        <v>No</v>
      </c>
      <c r="AV197" s="178" t="str">
        <f t="shared" si="119"/>
        <v>No</v>
      </c>
      <c r="AW197" t="str">
        <f>IF(OR(O2C!K80="Q1 2030",O2C!K80="Q2 2030"),"Yes","No")</f>
        <v>No</v>
      </c>
      <c r="AX197" s="178" t="str">
        <f t="shared" si="120"/>
        <v>No</v>
      </c>
      <c r="AY197" t="str">
        <f>IF(OR(O2C!K80="Q3 2030",O2C!K80="Q4 2030"),"Yes","No")</f>
        <v>No</v>
      </c>
      <c r="AZ197" s="178" t="str">
        <f t="shared" si="121"/>
        <v>No</v>
      </c>
      <c r="BA197" t="str">
        <f>IF(O2C!K80="","No","Yes")</f>
        <v>No</v>
      </c>
      <c r="BB197" s="178" t="str">
        <f t="shared" si="122"/>
        <v>No</v>
      </c>
      <c r="BC197" s="178" t="str">
        <f t="shared" si="123"/>
        <v>Yes</v>
      </c>
      <c r="BD197" s="174"/>
    </row>
    <row r="198" spans="1:56" s="175" customFormat="1" ht="23.65" thickBot="1" x14ac:dyDescent="0.5">
      <c r="A198" s="177">
        <v>77</v>
      </c>
      <c r="B198" s="43" t="s">
        <v>1156</v>
      </c>
      <c r="C198" t="str">
        <f>IF(O2C!E81="Yes","Yes","No")</f>
        <v>No</v>
      </c>
      <c r="D198" t="str">
        <f>IF(AND(C198="No",O2C!F81="Yes"),"Yes","No")</f>
        <v>No</v>
      </c>
      <c r="E198" t="str">
        <f>IF(AND(C198="No",O2C!F81="N/A"),"N/A","No")</f>
        <v>No</v>
      </c>
      <c r="F198">
        <f>IF(OR(O2C!F81="Yes",O2C!F81="N/A"),0,1)</f>
        <v>1</v>
      </c>
      <c r="G198" t="str">
        <f>IF(OR(O2C!K81="Q3 2019",O2C!K81="Q4 2019"),"Yes","No")</f>
        <v>No</v>
      </c>
      <c r="H198" s="178" t="str">
        <f t="shared" si="99"/>
        <v>No</v>
      </c>
      <c r="I198" t="str">
        <f>IF(OR(O2C!K81="Q1 2020",O2C!K81="Q2 2020"),"Yes","No")</f>
        <v>No</v>
      </c>
      <c r="J198" s="178" t="str">
        <f t="shared" si="100"/>
        <v>No</v>
      </c>
      <c r="K198" t="str">
        <f>IF(OR(O2C!K81="Q3 2020",O2C!K81="Q4 2020"),"Yes","No")</f>
        <v>No</v>
      </c>
      <c r="L198" s="178" t="str">
        <f t="shared" si="101"/>
        <v>No</v>
      </c>
      <c r="M198" t="str">
        <f>IF(OR(O2C!K81="Q1 2021",O2C!K81="Q2 2021"),"Yes","No")</f>
        <v>No</v>
      </c>
      <c r="N198" s="178" t="str">
        <f t="shared" si="102"/>
        <v>No</v>
      </c>
      <c r="O198" t="str">
        <f>IF(OR(O2C!K81="Q3 2021",O2C!K81="Q4 2021"),"Yes","No")</f>
        <v>No</v>
      </c>
      <c r="P198" s="178" t="str">
        <f t="shared" si="103"/>
        <v>No</v>
      </c>
      <c r="Q198" t="str">
        <f>IF(OR(O2C!K81="Q1 2022",O2C!K81="Q2 2022"),"Yes","No")</f>
        <v>No</v>
      </c>
      <c r="R198" s="178" t="str">
        <f t="shared" si="104"/>
        <v>No</v>
      </c>
      <c r="S198" t="str">
        <f>IF(OR(O2C!K81="Q3 2022",O2C!K81="Q4 2022"),"Yes","No")</f>
        <v>No</v>
      </c>
      <c r="T198" s="178" t="str">
        <f t="shared" si="105"/>
        <v>No</v>
      </c>
      <c r="U198" t="str">
        <f>IF(OR(O2C!K81="Q1 2023",O2C!K81="Q2 2023"),"Yes","No")</f>
        <v>No</v>
      </c>
      <c r="V198" s="178" t="str">
        <f t="shared" si="106"/>
        <v>No</v>
      </c>
      <c r="W198" t="str">
        <f>IF(OR(O2C!K81="Q3 2023",O2C!K81="Q4 2023"),"Yes","No")</f>
        <v>No</v>
      </c>
      <c r="X198" s="178" t="str">
        <f t="shared" si="107"/>
        <v>No</v>
      </c>
      <c r="Y198" t="str">
        <f>IF(OR(O2C!K81="Q1 2024",O2C!K81="Q2 2024"),"Yes","No")</f>
        <v>No</v>
      </c>
      <c r="Z198" s="178" t="str">
        <f t="shared" si="108"/>
        <v>No</v>
      </c>
      <c r="AA198" t="str">
        <f>IF(OR(O2C!K81="Q3 2024",O2C!K81="Q4 2024"),"Yes","No")</f>
        <v>No</v>
      </c>
      <c r="AB198" s="178" t="str">
        <f t="shared" si="109"/>
        <v>No</v>
      </c>
      <c r="AC198" t="str">
        <f>IF(OR(O2C!K81="Q1 2025",O2C!K81="Q2 2025"),"Yes","No")</f>
        <v>No</v>
      </c>
      <c r="AD198" s="178" t="str">
        <f t="shared" si="110"/>
        <v>No</v>
      </c>
      <c r="AE198" t="str">
        <f>IF(OR(O2C!K81="Q3 2025",O2C!K81="Q4 2025"),"Yes","No")</f>
        <v>No</v>
      </c>
      <c r="AF198" s="178" t="str">
        <f t="shared" si="111"/>
        <v>No</v>
      </c>
      <c r="AG198" t="str">
        <f>IF(OR(O2C!K81="Q1 2026",O2C!K81="Q2 2026"),"Yes","No")</f>
        <v>No</v>
      </c>
      <c r="AH198" s="178" t="str">
        <f t="shared" si="112"/>
        <v>No</v>
      </c>
      <c r="AI198" t="str">
        <f>IF(OR(O2C!K81="Q3 2026",O2C!K81="Q4 2026"),"Yes","No")</f>
        <v>No</v>
      </c>
      <c r="AJ198" s="178" t="str">
        <f t="shared" si="113"/>
        <v>No</v>
      </c>
      <c r="AK198" t="str">
        <f>IF(OR(O2C!K81="Q1 2027",O2C!K81="Q2 2027"),"Yes","No")</f>
        <v>No</v>
      </c>
      <c r="AL198" s="178" t="str">
        <f t="shared" si="114"/>
        <v>No</v>
      </c>
      <c r="AM198" t="str">
        <f>IF(OR(O2C!K81="Q3 2027",O2C!K81="Q4 2027"),"Yes","No")</f>
        <v>No</v>
      </c>
      <c r="AN198" s="178" t="str">
        <f t="shared" si="115"/>
        <v>No</v>
      </c>
      <c r="AO198" t="str">
        <f>IF(OR(O2C!K81="Q1 2028",O2C!K81="Q2 2028"),"Yes","No")</f>
        <v>No</v>
      </c>
      <c r="AP198" s="178" t="str">
        <f t="shared" si="116"/>
        <v>No</v>
      </c>
      <c r="AQ198" t="str">
        <f>IF(OR(O2C!K81="Q3 2028",O2C!K81="Q4 2028"),"Yes","No")</f>
        <v>No</v>
      </c>
      <c r="AR198" s="178" t="str">
        <f t="shared" si="117"/>
        <v>No</v>
      </c>
      <c r="AS198" t="str">
        <f>IF(OR(O2C!K81="Q1 2029",O2C!K81="Q2 2029"),"Yes","No")</f>
        <v>No</v>
      </c>
      <c r="AT198" s="178" t="str">
        <f t="shared" si="118"/>
        <v>No</v>
      </c>
      <c r="AU198" t="str">
        <f>IF(OR(O2C!K81="Q3 2029",O2C!K81="Q4 2029"),"Yes","No")</f>
        <v>No</v>
      </c>
      <c r="AV198" s="178" t="str">
        <f t="shared" si="119"/>
        <v>No</v>
      </c>
      <c r="AW198" t="str">
        <f>IF(OR(O2C!K81="Q1 2030",O2C!K81="Q2 2030"),"Yes","No")</f>
        <v>No</v>
      </c>
      <c r="AX198" s="178" t="str">
        <f t="shared" si="120"/>
        <v>No</v>
      </c>
      <c r="AY198" t="str">
        <f>IF(OR(O2C!K81="Q3 2030",O2C!K81="Q4 2030"),"Yes","No")</f>
        <v>No</v>
      </c>
      <c r="AZ198" s="178" t="str">
        <f t="shared" si="121"/>
        <v>No</v>
      </c>
      <c r="BA198" t="str">
        <f>IF(O2C!K81="","No","Yes")</f>
        <v>No</v>
      </c>
      <c r="BB198" s="178" t="str">
        <f t="shared" si="122"/>
        <v>No</v>
      </c>
      <c r="BC198" s="178" t="str">
        <f t="shared" si="123"/>
        <v>Yes</v>
      </c>
      <c r="BD198" s="174"/>
    </row>
    <row r="199" spans="1:56" s="175" customFormat="1" ht="23.65" thickBot="1" x14ac:dyDescent="0.5">
      <c r="A199" s="177">
        <v>78</v>
      </c>
      <c r="B199" s="43" t="s">
        <v>712</v>
      </c>
      <c r="C199" t="str">
        <f>IF(O2C!E82="Yes","Yes","No")</f>
        <v>No</v>
      </c>
      <c r="D199" t="str">
        <f>IF(AND(C199="No",O2C!F82="Yes"),"Yes","No")</f>
        <v>No</v>
      </c>
      <c r="E199" t="str">
        <f>IF(AND(C199="No",O2C!F82="N/A"),"N/A","No")</f>
        <v>No</v>
      </c>
      <c r="F199">
        <f>IF(OR(O2C!F82="Yes",O2C!F82="N/A"),0,1)</f>
        <v>1</v>
      </c>
      <c r="G199" t="str">
        <f>IF(OR(O2C!K82="Q3 2019",O2C!K82="Q4 2019"),"Yes","No")</f>
        <v>No</v>
      </c>
      <c r="H199" s="178" t="str">
        <f t="shared" si="99"/>
        <v>No</v>
      </c>
      <c r="I199" t="str">
        <f>IF(OR(O2C!K82="Q1 2020",O2C!K82="Q2 2020"),"Yes","No")</f>
        <v>No</v>
      </c>
      <c r="J199" s="178" t="str">
        <f t="shared" si="100"/>
        <v>No</v>
      </c>
      <c r="K199" t="str">
        <f>IF(OR(O2C!K82="Q3 2020",O2C!K82="Q4 2020"),"Yes","No")</f>
        <v>No</v>
      </c>
      <c r="L199" s="178" t="str">
        <f t="shared" si="101"/>
        <v>No</v>
      </c>
      <c r="M199" t="str">
        <f>IF(OR(O2C!K82="Q1 2021",O2C!K82="Q2 2021"),"Yes","No")</f>
        <v>No</v>
      </c>
      <c r="N199" s="178" t="str">
        <f t="shared" si="102"/>
        <v>No</v>
      </c>
      <c r="O199" t="str">
        <f>IF(OR(O2C!K82="Q3 2021",O2C!K82="Q4 2021"),"Yes","No")</f>
        <v>No</v>
      </c>
      <c r="P199" s="178" t="str">
        <f t="shared" si="103"/>
        <v>No</v>
      </c>
      <c r="Q199" t="str">
        <f>IF(OR(O2C!K82="Q1 2022",O2C!K82="Q2 2022"),"Yes","No")</f>
        <v>No</v>
      </c>
      <c r="R199" s="178" t="str">
        <f t="shared" si="104"/>
        <v>No</v>
      </c>
      <c r="S199" t="str">
        <f>IF(OR(O2C!K82="Q3 2022",O2C!K82="Q4 2022"),"Yes","No")</f>
        <v>No</v>
      </c>
      <c r="T199" s="178" t="str">
        <f t="shared" si="105"/>
        <v>No</v>
      </c>
      <c r="U199" t="str">
        <f>IF(OR(O2C!K82="Q1 2023",O2C!K82="Q2 2023"),"Yes","No")</f>
        <v>No</v>
      </c>
      <c r="V199" s="178" t="str">
        <f t="shared" si="106"/>
        <v>No</v>
      </c>
      <c r="W199" t="str">
        <f>IF(OR(O2C!K82="Q3 2023",O2C!K82="Q4 2023"),"Yes","No")</f>
        <v>No</v>
      </c>
      <c r="X199" s="178" t="str">
        <f t="shared" si="107"/>
        <v>No</v>
      </c>
      <c r="Y199" t="str">
        <f>IF(OR(O2C!K82="Q1 2024",O2C!K82="Q2 2024"),"Yes","No")</f>
        <v>No</v>
      </c>
      <c r="Z199" s="178" t="str">
        <f t="shared" si="108"/>
        <v>No</v>
      </c>
      <c r="AA199" t="str">
        <f>IF(OR(O2C!K82="Q3 2024",O2C!K82="Q4 2024"),"Yes","No")</f>
        <v>No</v>
      </c>
      <c r="AB199" s="178" t="str">
        <f t="shared" si="109"/>
        <v>No</v>
      </c>
      <c r="AC199" t="str">
        <f>IF(OR(O2C!K82="Q1 2025",O2C!K82="Q2 2025"),"Yes","No")</f>
        <v>No</v>
      </c>
      <c r="AD199" s="178" t="str">
        <f t="shared" si="110"/>
        <v>No</v>
      </c>
      <c r="AE199" t="str">
        <f>IF(OR(O2C!K82="Q3 2025",O2C!K82="Q4 2025"),"Yes","No")</f>
        <v>No</v>
      </c>
      <c r="AF199" s="178" t="str">
        <f t="shared" si="111"/>
        <v>No</v>
      </c>
      <c r="AG199" t="str">
        <f>IF(OR(O2C!K82="Q1 2026",O2C!K82="Q2 2026"),"Yes","No")</f>
        <v>No</v>
      </c>
      <c r="AH199" s="178" t="str">
        <f t="shared" si="112"/>
        <v>No</v>
      </c>
      <c r="AI199" t="str">
        <f>IF(OR(O2C!K82="Q3 2026",O2C!K82="Q4 2026"),"Yes","No")</f>
        <v>No</v>
      </c>
      <c r="AJ199" s="178" t="str">
        <f t="shared" si="113"/>
        <v>No</v>
      </c>
      <c r="AK199" t="str">
        <f>IF(OR(O2C!K82="Q1 2027",O2C!K82="Q2 2027"),"Yes","No")</f>
        <v>No</v>
      </c>
      <c r="AL199" s="178" t="str">
        <f t="shared" si="114"/>
        <v>No</v>
      </c>
      <c r="AM199" t="str">
        <f>IF(OR(O2C!K82="Q3 2027",O2C!K82="Q4 2027"),"Yes","No")</f>
        <v>No</v>
      </c>
      <c r="AN199" s="178" t="str">
        <f t="shared" si="115"/>
        <v>No</v>
      </c>
      <c r="AO199" t="str">
        <f>IF(OR(O2C!K82="Q1 2028",O2C!K82="Q2 2028"),"Yes","No")</f>
        <v>No</v>
      </c>
      <c r="AP199" s="178" t="str">
        <f t="shared" si="116"/>
        <v>No</v>
      </c>
      <c r="AQ199" t="str">
        <f>IF(OR(O2C!K82="Q3 2028",O2C!K82="Q4 2028"),"Yes","No")</f>
        <v>No</v>
      </c>
      <c r="AR199" s="178" t="str">
        <f t="shared" si="117"/>
        <v>No</v>
      </c>
      <c r="AS199" t="str">
        <f>IF(OR(O2C!K82="Q1 2029",O2C!K82="Q2 2029"),"Yes","No")</f>
        <v>No</v>
      </c>
      <c r="AT199" s="178" t="str">
        <f t="shared" si="118"/>
        <v>No</v>
      </c>
      <c r="AU199" t="str">
        <f>IF(OR(O2C!K82="Q3 2029",O2C!K82="Q4 2029"),"Yes","No")</f>
        <v>No</v>
      </c>
      <c r="AV199" s="178" t="str">
        <f t="shared" si="119"/>
        <v>No</v>
      </c>
      <c r="AW199" t="str">
        <f>IF(OR(O2C!K82="Q1 2030",O2C!K82="Q2 2030"),"Yes","No")</f>
        <v>No</v>
      </c>
      <c r="AX199" s="178" t="str">
        <f t="shared" si="120"/>
        <v>No</v>
      </c>
      <c r="AY199" t="str">
        <f>IF(OR(O2C!K82="Q3 2030",O2C!K82="Q4 2030"),"Yes","No")</f>
        <v>No</v>
      </c>
      <c r="AZ199" s="178" t="str">
        <f t="shared" si="121"/>
        <v>No</v>
      </c>
      <c r="BA199" t="str">
        <f>IF(O2C!K82="","No","Yes")</f>
        <v>No</v>
      </c>
      <c r="BB199" s="178" t="str">
        <f t="shared" si="122"/>
        <v>No</v>
      </c>
      <c r="BC199" s="178" t="str">
        <f t="shared" si="123"/>
        <v>Yes</v>
      </c>
      <c r="BD199" s="174"/>
    </row>
    <row r="200" spans="1:56" s="175" customFormat="1" ht="35.25" thickBot="1" x14ac:dyDescent="0.5">
      <c r="A200" s="177">
        <v>79</v>
      </c>
      <c r="B200" s="59" t="s">
        <v>1158</v>
      </c>
      <c r="C200" t="str">
        <f>IF(O2C!E83="Yes","Yes","No")</f>
        <v>No</v>
      </c>
      <c r="D200" t="str">
        <f>IF(AND(C200="No",O2C!F83="Yes"),"Yes","No")</f>
        <v>No</v>
      </c>
      <c r="E200" t="str">
        <f>IF(AND(C200="No",O2C!F83="N/A"),"N/A","No")</f>
        <v>No</v>
      </c>
      <c r="F200">
        <f>IF(OR(O2C!F83="Yes",O2C!F83="N/A"),0,1)</f>
        <v>1</v>
      </c>
      <c r="G200" t="str">
        <f>IF(OR(O2C!K83="Q3 2019",O2C!K83="Q4 2019"),"Yes","No")</f>
        <v>No</v>
      </c>
      <c r="H200" s="178" t="str">
        <f t="shared" si="99"/>
        <v>No</v>
      </c>
      <c r="I200" t="str">
        <f>IF(OR(O2C!K83="Q1 2020",O2C!K83="Q2 2020"),"Yes","No")</f>
        <v>No</v>
      </c>
      <c r="J200" s="178" t="str">
        <f t="shared" si="100"/>
        <v>No</v>
      </c>
      <c r="K200" t="str">
        <f>IF(OR(O2C!K83="Q3 2020",O2C!K83="Q4 2020"),"Yes","No")</f>
        <v>No</v>
      </c>
      <c r="L200" s="178" t="str">
        <f t="shared" si="101"/>
        <v>No</v>
      </c>
      <c r="M200" t="str">
        <f>IF(OR(O2C!K83="Q1 2021",O2C!K83="Q2 2021"),"Yes","No")</f>
        <v>No</v>
      </c>
      <c r="N200" s="178" t="str">
        <f t="shared" si="102"/>
        <v>No</v>
      </c>
      <c r="O200" t="str">
        <f>IF(OR(O2C!K83="Q3 2021",O2C!K83="Q4 2021"),"Yes","No")</f>
        <v>No</v>
      </c>
      <c r="P200" s="178" t="str">
        <f t="shared" si="103"/>
        <v>No</v>
      </c>
      <c r="Q200" t="str">
        <f>IF(OR(O2C!K83="Q1 2022",O2C!K83="Q2 2022"),"Yes","No")</f>
        <v>No</v>
      </c>
      <c r="R200" s="178" t="str">
        <f t="shared" si="104"/>
        <v>No</v>
      </c>
      <c r="S200" t="str">
        <f>IF(OR(O2C!K83="Q3 2022",O2C!K83="Q4 2022"),"Yes","No")</f>
        <v>No</v>
      </c>
      <c r="T200" s="178" t="str">
        <f t="shared" si="105"/>
        <v>No</v>
      </c>
      <c r="U200" t="str">
        <f>IF(OR(O2C!K83="Q1 2023",O2C!K83="Q2 2023"),"Yes","No")</f>
        <v>No</v>
      </c>
      <c r="V200" s="178" t="str">
        <f t="shared" si="106"/>
        <v>No</v>
      </c>
      <c r="W200" t="str">
        <f>IF(OR(O2C!K83="Q3 2023",O2C!K83="Q4 2023"),"Yes","No")</f>
        <v>No</v>
      </c>
      <c r="X200" s="178" t="str">
        <f t="shared" si="107"/>
        <v>No</v>
      </c>
      <c r="Y200" t="str">
        <f>IF(OR(O2C!K83="Q1 2024",O2C!K83="Q2 2024"),"Yes","No")</f>
        <v>No</v>
      </c>
      <c r="Z200" s="178" t="str">
        <f t="shared" si="108"/>
        <v>No</v>
      </c>
      <c r="AA200" t="str">
        <f>IF(OR(O2C!K83="Q3 2024",O2C!K83="Q4 2024"),"Yes","No")</f>
        <v>No</v>
      </c>
      <c r="AB200" s="178" t="str">
        <f t="shared" si="109"/>
        <v>No</v>
      </c>
      <c r="AC200" t="str">
        <f>IF(OR(O2C!K83="Q1 2025",O2C!K83="Q2 2025"),"Yes","No")</f>
        <v>No</v>
      </c>
      <c r="AD200" s="178" t="str">
        <f t="shared" si="110"/>
        <v>No</v>
      </c>
      <c r="AE200" t="str">
        <f>IF(OR(O2C!K83="Q3 2025",O2C!K83="Q4 2025"),"Yes","No")</f>
        <v>No</v>
      </c>
      <c r="AF200" s="178" t="str">
        <f t="shared" si="111"/>
        <v>No</v>
      </c>
      <c r="AG200" t="str">
        <f>IF(OR(O2C!K83="Q1 2026",O2C!K83="Q2 2026"),"Yes","No")</f>
        <v>No</v>
      </c>
      <c r="AH200" s="178" t="str">
        <f t="shared" si="112"/>
        <v>No</v>
      </c>
      <c r="AI200" t="str">
        <f>IF(OR(O2C!K83="Q3 2026",O2C!K83="Q4 2026"),"Yes","No")</f>
        <v>No</v>
      </c>
      <c r="AJ200" s="178" t="str">
        <f t="shared" si="113"/>
        <v>No</v>
      </c>
      <c r="AK200" t="str">
        <f>IF(OR(O2C!K83="Q1 2027",O2C!K83="Q2 2027"),"Yes","No")</f>
        <v>No</v>
      </c>
      <c r="AL200" s="178" t="str">
        <f t="shared" si="114"/>
        <v>No</v>
      </c>
      <c r="AM200" t="str">
        <f>IF(OR(O2C!K83="Q3 2027",O2C!K83="Q4 2027"),"Yes","No")</f>
        <v>No</v>
      </c>
      <c r="AN200" s="178" t="str">
        <f t="shared" si="115"/>
        <v>No</v>
      </c>
      <c r="AO200" t="str">
        <f>IF(OR(O2C!K83="Q1 2028",O2C!K83="Q2 2028"),"Yes","No")</f>
        <v>No</v>
      </c>
      <c r="AP200" s="178" t="str">
        <f t="shared" si="116"/>
        <v>No</v>
      </c>
      <c r="AQ200" t="str">
        <f>IF(OR(O2C!K83="Q3 2028",O2C!K83="Q4 2028"),"Yes","No")</f>
        <v>No</v>
      </c>
      <c r="AR200" s="178" t="str">
        <f t="shared" si="117"/>
        <v>No</v>
      </c>
      <c r="AS200" t="str">
        <f>IF(OR(O2C!K83="Q1 2029",O2C!K83="Q2 2029"),"Yes","No")</f>
        <v>No</v>
      </c>
      <c r="AT200" s="178" t="str">
        <f t="shared" si="118"/>
        <v>No</v>
      </c>
      <c r="AU200" t="str">
        <f>IF(OR(O2C!K83="Q3 2029",O2C!K83="Q4 2029"),"Yes","No")</f>
        <v>No</v>
      </c>
      <c r="AV200" s="178" t="str">
        <f t="shared" si="119"/>
        <v>No</v>
      </c>
      <c r="AW200" t="str">
        <f>IF(OR(O2C!K83="Q1 2030",O2C!K83="Q2 2030"),"Yes","No")</f>
        <v>No</v>
      </c>
      <c r="AX200" s="178" t="str">
        <f t="shared" si="120"/>
        <v>No</v>
      </c>
      <c r="AY200" t="str">
        <f>IF(OR(O2C!K83="Q3 2030",O2C!K83="Q4 2030"),"Yes","No")</f>
        <v>No</v>
      </c>
      <c r="AZ200" s="178" t="str">
        <f t="shared" si="121"/>
        <v>No</v>
      </c>
      <c r="BA200" t="str">
        <f>IF(O2C!K83="","No","Yes")</f>
        <v>No</v>
      </c>
      <c r="BB200" s="178" t="str">
        <f t="shared" si="122"/>
        <v>No</v>
      </c>
      <c r="BC200" s="178" t="str">
        <f t="shared" si="123"/>
        <v>Yes</v>
      </c>
      <c r="BD200" s="174"/>
    </row>
    <row r="201" spans="1:56" s="175" customFormat="1" ht="23.65" thickBot="1" x14ac:dyDescent="0.5">
      <c r="A201" s="177">
        <v>80</v>
      </c>
      <c r="B201" s="43" t="s">
        <v>1159</v>
      </c>
      <c r="C201" t="str">
        <f>IF(O2C!E84="Yes","Yes","No")</f>
        <v>No</v>
      </c>
      <c r="D201" t="str">
        <f>IF(AND(C201="No",O2C!F84="Yes"),"Yes","No")</f>
        <v>No</v>
      </c>
      <c r="E201" t="str">
        <f>IF(AND(C201="No",O2C!F84="N/A"),"N/A","No")</f>
        <v>No</v>
      </c>
      <c r="F201">
        <f>IF(OR(O2C!F84="Yes",O2C!F84="N/A"),0,1)</f>
        <v>1</v>
      </c>
      <c r="G201" t="str">
        <f>IF(OR(O2C!K84="Q3 2019",O2C!K84="Q4 2019"),"Yes","No")</f>
        <v>No</v>
      </c>
      <c r="H201" s="178" t="str">
        <f t="shared" si="99"/>
        <v>No</v>
      </c>
      <c r="I201" t="str">
        <f>IF(OR(O2C!K84="Q1 2020",O2C!K84="Q2 2020"),"Yes","No")</f>
        <v>No</v>
      </c>
      <c r="J201" s="178" t="str">
        <f t="shared" si="100"/>
        <v>No</v>
      </c>
      <c r="K201" t="str">
        <f>IF(OR(O2C!K84="Q3 2020",O2C!K84="Q4 2020"),"Yes","No")</f>
        <v>No</v>
      </c>
      <c r="L201" s="178" t="str">
        <f t="shared" si="101"/>
        <v>No</v>
      </c>
      <c r="M201" t="str">
        <f>IF(OR(O2C!K84="Q1 2021",O2C!K84="Q2 2021"),"Yes","No")</f>
        <v>No</v>
      </c>
      <c r="N201" s="178" t="str">
        <f t="shared" si="102"/>
        <v>No</v>
      </c>
      <c r="O201" t="str">
        <f>IF(OR(O2C!K84="Q3 2021",O2C!K84="Q4 2021"),"Yes","No")</f>
        <v>No</v>
      </c>
      <c r="P201" s="178" t="str">
        <f t="shared" si="103"/>
        <v>No</v>
      </c>
      <c r="Q201" t="str">
        <f>IF(OR(O2C!K84="Q1 2022",O2C!K84="Q2 2022"),"Yes","No")</f>
        <v>No</v>
      </c>
      <c r="R201" s="178" t="str">
        <f t="shared" si="104"/>
        <v>No</v>
      </c>
      <c r="S201" t="str">
        <f>IF(OR(O2C!K84="Q3 2022",O2C!K84="Q4 2022"),"Yes","No")</f>
        <v>No</v>
      </c>
      <c r="T201" s="178" t="str">
        <f t="shared" si="105"/>
        <v>No</v>
      </c>
      <c r="U201" t="str">
        <f>IF(OR(O2C!K84="Q1 2023",O2C!K84="Q2 2023"),"Yes","No")</f>
        <v>No</v>
      </c>
      <c r="V201" s="178" t="str">
        <f t="shared" si="106"/>
        <v>No</v>
      </c>
      <c r="W201" t="str">
        <f>IF(OR(O2C!K84="Q3 2023",O2C!K84="Q4 2023"),"Yes","No")</f>
        <v>No</v>
      </c>
      <c r="X201" s="178" t="str">
        <f t="shared" si="107"/>
        <v>No</v>
      </c>
      <c r="Y201" t="str">
        <f>IF(OR(O2C!K84="Q1 2024",O2C!K84="Q2 2024"),"Yes","No")</f>
        <v>No</v>
      </c>
      <c r="Z201" s="178" t="str">
        <f t="shared" si="108"/>
        <v>No</v>
      </c>
      <c r="AA201" t="str">
        <f>IF(OR(O2C!K84="Q3 2024",O2C!K84="Q4 2024"),"Yes","No")</f>
        <v>No</v>
      </c>
      <c r="AB201" s="178" t="str">
        <f t="shared" si="109"/>
        <v>No</v>
      </c>
      <c r="AC201" t="str">
        <f>IF(OR(O2C!K84="Q1 2025",O2C!K84="Q2 2025"),"Yes","No")</f>
        <v>No</v>
      </c>
      <c r="AD201" s="178" t="str">
        <f t="shared" si="110"/>
        <v>No</v>
      </c>
      <c r="AE201" t="str">
        <f>IF(OR(O2C!K84="Q3 2025",O2C!K84="Q4 2025"),"Yes","No")</f>
        <v>No</v>
      </c>
      <c r="AF201" s="178" t="str">
        <f t="shared" si="111"/>
        <v>No</v>
      </c>
      <c r="AG201" t="str">
        <f>IF(OR(O2C!K84="Q1 2026",O2C!K84="Q2 2026"),"Yes","No")</f>
        <v>No</v>
      </c>
      <c r="AH201" s="178" t="str">
        <f t="shared" si="112"/>
        <v>No</v>
      </c>
      <c r="AI201" t="str">
        <f>IF(OR(O2C!K84="Q3 2026",O2C!K84="Q4 2026"),"Yes","No")</f>
        <v>No</v>
      </c>
      <c r="AJ201" s="178" t="str">
        <f t="shared" si="113"/>
        <v>No</v>
      </c>
      <c r="AK201" t="str">
        <f>IF(OR(O2C!K84="Q1 2027",O2C!K84="Q2 2027"),"Yes","No")</f>
        <v>No</v>
      </c>
      <c r="AL201" s="178" t="str">
        <f t="shared" si="114"/>
        <v>No</v>
      </c>
      <c r="AM201" t="str">
        <f>IF(OR(O2C!K84="Q3 2027",O2C!K84="Q4 2027"),"Yes","No")</f>
        <v>No</v>
      </c>
      <c r="AN201" s="178" t="str">
        <f t="shared" si="115"/>
        <v>No</v>
      </c>
      <c r="AO201" t="str">
        <f>IF(OR(O2C!K84="Q1 2028",O2C!K84="Q2 2028"),"Yes","No")</f>
        <v>No</v>
      </c>
      <c r="AP201" s="178" t="str">
        <f t="shared" si="116"/>
        <v>No</v>
      </c>
      <c r="AQ201" t="str">
        <f>IF(OR(O2C!K84="Q3 2028",O2C!K84="Q4 2028"),"Yes","No")</f>
        <v>No</v>
      </c>
      <c r="AR201" s="178" t="str">
        <f t="shared" si="117"/>
        <v>No</v>
      </c>
      <c r="AS201" t="str">
        <f>IF(OR(O2C!K84="Q1 2029",O2C!K84="Q2 2029"),"Yes","No")</f>
        <v>No</v>
      </c>
      <c r="AT201" s="178" t="str">
        <f t="shared" si="118"/>
        <v>No</v>
      </c>
      <c r="AU201" t="str">
        <f>IF(OR(O2C!K84="Q3 2029",O2C!K84="Q4 2029"),"Yes","No")</f>
        <v>No</v>
      </c>
      <c r="AV201" s="178" t="str">
        <f t="shared" si="119"/>
        <v>No</v>
      </c>
      <c r="AW201" t="str">
        <f>IF(OR(O2C!K84="Q1 2030",O2C!K84="Q2 2030"),"Yes","No")</f>
        <v>No</v>
      </c>
      <c r="AX201" s="178" t="str">
        <f t="shared" si="120"/>
        <v>No</v>
      </c>
      <c r="AY201" t="str">
        <f>IF(OR(O2C!K84="Q3 2030",O2C!K84="Q4 2030"),"Yes","No")</f>
        <v>No</v>
      </c>
      <c r="AZ201" s="178" t="str">
        <f t="shared" si="121"/>
        <v>No</v>
      </c>
      <c r="BA201" t="str">
        <f>IF(O2C!K84="","No","Yes")</f>
        <v>No</v>
      </c>
      <c r="BB201" s="178" t="str">
        <f t="shared" si="122"/>
        <v>No</v>
      </c>
      <c r="BC201" s="178" t="str">
        <f t="shared" si="123"/>
        <v>Yes</v>
      </c>
      <c r="BD201" s="174"/>
    </row>
    <row r="202" spans="1:56" s="175" customFormat="1" ht="23.65" thickBot="1" x14ac:dyDescent="0.5">
      <c r="A202" s="177">
        <v>81</v>
      </c>
      <c r="B202" s="43" t="s">
        <v>1160</v>
      </c>
      <c r="C202" t="str">
        <f>IF(O2C!E85="Yes","Yes","No")</f>
        <v>No</v>
      </c>
      <c r="D202" t="str">
        <f>IF(AND(C202="No",O2C!F85="Yes"),"Yes","No")</f>
        <v>No</v>
      </c>
      <c r="E202" t="str">
        <f>IF(AND(C202="No",O2C!F85="N/A"),"N/A","No")</f>
        <v>No</v>
      </c>
      <c r="F202">
        <f>IF(OR(O2C!F85="Yes",O2C!F85="N/A"),0,1)</f>
        <v>1</v>
      </c>
      <c r="G202" t="str">
        <f>IF(OR(O2C!K85="Q3 2019",O2C!K85="Q4 2019"),"Yes","No")</f>
        <v>No</v>
      </c>
      <c r="H202" s="178" t="str">
        <f t="shared" si="99"/>
        <v>No</v>
      </c>
      <c r="I202" t="str">
        <f>IF(OR(O2C!K85="Q1 2020",O2C!K85="Q2 2020"),"Yes","No")</f>
        <v>No</v>
      </c>
      <c r="J202" s="178" t="str">
        <f t="shared" si="100"/>
        <v>No</v>
      </c>
      <c r="K202" t="str">
        <f>IF(OR(O2C!K85="Q3 2020",O2C!K85="Q4 2020"),"Yes","No")</f>
        <v>No</v>
      </c>
      <c r="L202" s="178" t="str">
        <f t="shared" si="101"/>
        <v>No</v>
      </c>
      <c r="M202" t="str">
        <f>IF(OR(O2C!K85="Q1 2021",O2C!K85="Q2 2021"),"Yes","No")</f>
        <v>No</v>
      </c>
      <c r="N202" s="178" t="str">
        <f t="shared" si="102"/>
        <v>No</v>
      </c>
      <c r="O202" t="str">
        <f>IF(OR(O2C!K85="Q3 2021",O2C!K85="Q4 2021"),"Yes","No")</f>
        <v>No</v>
      </c>
      <c r="P202" s="178" t="str">
        <f t="shared" si="103"/>
        <v>No</v>
      </c>
      <c r="Q202" t="str">
        <f>IF(OR(O2C!K85="Q1 2022",O2C!K85="Q2 2022"),"Yes","No")</f>
        <v>No</v>
      </c>
      <c r="R202" s="178" t="str">
        <f t="shared" si="104"/>
        <v>No</v>
      </c>
      <c r="S202" t="str">
        <f>IF(OR(O2C!K85="Q3 2022",O2C!K85="Q4 2022"),"Yes","No")</f>
        <v>No</v>
      </c>
      <c r="T202" s="178" t="str">
        <f t="shared" si="105"/>
        <v>No</v>
      </c>
      <c r="U202" t="str">
        <f>IF(OR(O2C!K85="Q1 2023",O2C!K85="Q2 2023"),"Yes","No")</f>
        <v>No</v>
      </c>
      <c r="V202" s="178" t="str">
        <f t="shared" si="106"/>
        <v>No</v>
      </c>
      <c r="W202" t="str">
        <f>IF(OR(O2C!K85="Q3 2023",O2C!K85="Q4 2023"),"Yes","No")</f>
        <v>No</v>
      </c>
      <c r="X202" s="178" t="str">
        <f t="shared" si="107"/>
        <v>No</v>
      </c>
      <c r="Y202" t="str">
        <f>IF(OR(O2C!K85="Q1 2024",O2C!K85="Q2 2024"),"Yes","No")</f>
        <v>No</v>
      </c>
      <c r="Z202" s="178" t="str">
        <f t="shared" si="108"/>
        <v>No</v>
      </c>
      <c r="AA202" t="str">
        <f>IF(OR(O2C!K85="Q3 2024",O2C!K85="Q4 2024"),"Yes","No")</f>
        <v>No</v>
      </c>
      <c r="AB202" s="178" t="str">
        <f t="shared" si="109"/>
        <v>No</v>
      </c>
      <c r="AC202" t="str">
        <f>IF(OR(O2C!K85="Q1 2025",O2C!K85="Q2 2025"),"Yes","No")</f>
        <v>No</v>
      </c>
      <c r="AD202" s="178" t="str">
        <f t="shared" si="110"/>
        <v>No</v>
      </c>
      <c r="AE202" t="str">
        <f>IF(OR(O2C!K85="Q3 2025",O2C!K85="Q4 2025"),"Yes","No")</f>
        <v>No</v>
      </c>
      <c r="AF202" s="178" t="str">
        <f t="shared" si="111"/>
        <v>No</v>
      </c>
      <c r="AG202" t="str">
        <f>IF(OR(O2C!K85="Q1 2026",O2C!K85="Q2 2026"),"Yes","No")</f>
        <v>No</v>
      </c>
      <c r="AH202" s="178" t="str">
        <f t="shared" si="112"/>
        <v>No</v>
      </c>
      <c r="AI202" t="str">
        <f>IF(OR(O2C!K85="Q3 2026",O2C!K85="Q4 2026"),"Yes","No")</f>
        <v>No</v>
      </c>
      <c r="AJ202" s="178" t="str">
        <f t="shared" si="113"/>
        <v>No</v>
      </c>
      <c r="AK202" t="str">
        <f>IF(OR(O2C!K85="Q1 2027",O2C!K85="Q2 2027"),"Yes","No")</f>
        <v>No</v>
      </c>
      <c r="AL202" s="178" t="str">
        <f t="shared" si="114"/>
        <v>No</v>
      </c>
      <c r="AM202" t="str">
        <f>IF(OR(O2C!K85="Q3 2027",O2C!K85="Q4 2027"),"Yes","No")</f>
        <v>No</v>
      </c>
      <c r="AN202" s="178" t="str">
        <f t="shared" si="115"/>
        <v>No</v>
      </c>
      <c r="AO202" t="str">
        <f>IF(OR(O2C!K85="Q1 2028",O2C!K85="Q2 2028"),"Yes","No")</f>
        <v>No</v>
      </c>
      <c r="AP202" s="178" t="str">
        <f t="shared" si="116"/>
        <v>No</v>
      </c>
      <c r="AQ202" t="str">
        <f>IF(OR(O2C!K85="Q3 2028",O2C!K85="Q4 2028"),"Yes","No")</f>
        <v>No</v>
      </c>
      <c r="AR202" s="178" t="str">
        <f t="shared" si="117"/>
        <v>No</v>
      </c>
      <c r="AS202" t="str">
        <f>IF(OR(O2C!K85="Q1 2029",O2C!K85="Q2 2029"),"Yes","No")</f>
        <v>No</v>
      </c>
      <c r="AT202" s="178" t="str">
        <f t="shared" si="118"/>
        <v>No</v>
      </c>
      <c r="AU202" t="str">
        <f>IF(OR(O2C!K85="Q3 2029",O2C!K85="Q4 2029"),"Yes","No")</f>
        <v>No</v>
      </c>
      <c r="AV202" s="178" t="str">
        <f t="shared" si="119"/>
        <v>No</v>
      </c>
      <c r="AW202" t="str">
        <f>IF(OR(O2C!K85="Q1 2030",O2C!K85="Q2 2030"),"Yes","No")</f>
        <v>No</v>
      </c>
      <c r="AX202" s="178" t="str">
        <f t="shared" si="120"/>
        <v>No</v>
      </c>
      <c r="AY202" t="str">
        <f>IF(OR(O2C!K85="Q3 2030",O2C!K85="Q4 2030"),"Yes","No")</f>
        <v>No</v>
      </c>
      <c r="AZ202" s="178" t="str">
        <f t="shared" si="121"/>
        <v>No</v>
      </c>
      <c r="BA202" t="str">
        <f>IF(O2C!K85="","No","Yes")</f>
        <v>No</v>
      </c>
      <c r="BB202" s="178" t="str">
        <f t="shared" si="122"/>
        <v>No</v>
      </c>
      <c r="BC202" s="178" t="str">
        <f t="shared" si="123"/>
        <v>Yes</v>
      </c>
      <c r="BD202" s="174"/>
    </row>
    <row r="203" spans="1:56" s="175" customFormat="1" ht="23.65" thickBot="1" x14ac:dyDescent="0.5">
      <c r="A203" s="177">
        <v>82</v>
      </c>
      <c r="B203" s="43" t="s">
        <v>1161</v>
      </c>
      <c r="C203" t="str">
        <f>IF(O2C!E86="Yes","Yes","No")</f>
        <v>No</v>
      </c>
      <c r="D203" t="str">
        <f>IF(AND(C203="No",O2C!F86="Yes"),"Yes","No")</f>
        <v>No</v>
      </c>
      <c r="E203" t="str">
        <f>IF(AND(C203="No",O2C!F86="N/A"),"N/A","No")</f>
        <v>No</v>
      </c>
      <c r="F203">
        <f>IF(OR(O2C!F86="Yes",O2C!F86="N/A"),0,1)</f>
        <v>1</v>
      </c>
      <c r="G203" t="str">
        <f>IF(OR(O2C!K86="Q3 2019",O2C!K86="Q4 2019"),"Yes","No")</f>
        <v>No</v>
      </c>
      <c r="H203" s="178" t="str">
        <f t="shared" si="99"/>
        <v>No</v>
      </c>
      <c r="I203" t="str">
        <f>IF(OR(O2C!K86="Q1 2020",O2C!K86="Q2 2020"),"Yes","No")</f>
        <v>No</v>
      </c>
      <c r="J203" s="178" t="str">
        <f t="shared" si="100"/>
        <v>No</v>
      </c>
      <c r="K203" t="str">
        <f>IF(OR(O2C!K86="Q3 2020",O2C!K86="Q4 2020"),"Yes","No")</f>
        <v>No</v>
      </c>
      <c r="L203" s="178" t="str">
        <f t="shared" si="101"/>
        <v>No</v>
      </c>
      <c r="M203" t="str">
        <f>IF(OR(O2C!K86="Q1 2021",O2C!K86="Q2 2021"),"Yes","No")</f>
        <v>No</v>
      </c>
      <c r="N203" s="178" t="str">
        <f t="shared" si="102"/>
        <v>No</v>
      </c>
      <c r="O203" t="str">
        <f>IF(OR(O2C!K86="Q3 2021",O2C!K86="Q4 2021"),"Yes","No")</f>
        <v>No</v>
      </c>
      <c r="P203" s="178" t="str">
        <f t="shared" si="103"/>
        <v>No</v>
      </c>
      <c r="Q203" t="str">
        <f>IF(OR(O2C!K86="Q1 2022",O2C!K86="Q2 2022"),"Yes","No")</f>
        <v>No</v>
      </c>
      <c r="R203" s="178" t="str">
        <f t="shared" si="104"/>
        <v>No</v>
      </c>
      <c r="S203" t="str">
        <f>IF(OR(O2C!K86="Q3 2022",O2C!K86="Q4 2022"),"Yes","No")</f>
        <v>No</v>
      </c>
      <c r="T203" s="178" t="str">
        <f t="shared" si="105"/>
        <v>No</v>
      </c>
      <c r="U203" t="str">
        <f>IF(OR(O2C!K86="Q1 2023",O2C!K86="Q2 2023"),"Yes","No")</f>
        <v>No</v>
      </c>
      <c r="V203" s="178" t="str">
        <f t="shared" si="106"/>
        <v>No</v>
      </c>
      <c r="W203" t="str">
        <f>IF(OR(O2C!K86="Q3 2023",O2C!K86="Q4 2023"),"Yes","No")</f>
        <v>No</v>
      </c>
      <c r="X203" s="178" t="str">
        <f t="shared" si="107"/>
        <v>No</v>
      </c>
      <c r="Y203" t="str">
        <f>IF(OR(O2C!K86="Q1 2024",O2C!K86="Q2 2024"),"Yes","No")</f>
        <v>No</v>
      </c>
      <c r="Z203" s="178" t="str">
        <f t="shared" si="108"/>
        <v>No</v>
      </c>
      <c r="AA203" t="str">
        <f>IF(OR(O2C!K86="Q3 2024",O2C!K86="Q4 2024"),"Yes","No")</f>
        <v>No</v>
      </c>
      <c r="AB203" s="178" t="str">
        <f t="shared" si="109"/>
        <v>No</v>
      </c>
      <c r="AC203" t="str">
        <f>IF(OR(O2C!K86="Q1 2025",O2C!K86="Q2 2025"),"Yes","No")</f>
        <v>No</v>
      </c>
      <c r="AD203" s="178" t="str">
        <f t="shared" si="110"/>
        <v>No</v>
      </c>
      <c r="AE203" t="str">
        <f>IF(OR(O2C!K86="Q3 2025",O2C!K86="Q4 2025"),"Yes","No")</f>
        <v>No</v>
      </c>
      <c r="AF203" s="178" t="str">
        <f t="shared" si="111"/>
        <v>No</v>
      </c>
      <c r="AG203" t="str">
        <f>IF(OR(O2C!K86="Q1 2026",O2C!K86="Q2 2026"),"Yes","No")</f>
        <v>No</v>
      </c>
      <c r="AH203" s="178" t="str">
        <f t="shared" si="112"/>
        <v>No</v>
      </c>
      <c r="AI203" t="str">
        <f>IF(OR(O2C!K86="Q3 2026",O2C!K86="Q4 2026"),"Yes","No")</f>
        <v>No</v>
      </c>
      <c r="AJ203" s="178" t="str">
        <f t="shared" si="113"/>
        <v>No</v>
      </c>
      <c r="AK203" t="str">
        <f>IF(OR(O2C!K86="Q1 2027",O2C!K86="Q2 2027"),"Yes","No")</f>
        <v>No</v>
      </c>
      <c r="AL203" s="178" t="str">
        <f t="shared" si="114"/>
        <v>No</v>
      </c>
      <c r="AM203" t="str">
        <f>IF(OR(O2C!K86="Q3 2027",O2C!K86="Q4 2027"),"Yes","No")</f>
        <v>No</v>
      </c>
      <c r="AN203" s="178" t="str">
        <f t="shared" si="115"/>
        <v>No</v>
      </c>
      <c r="AO203" t="str">
        <f>IF(OR(O2C!K86="Q1 2028",O2C!K86="Q2 2028"),"Yes","No")</f>
        <v>No</v>
      </c>
      <c r="AP203" s="178" t="str">
        <f t="shared" si="116"/>
        <v>No</v>
      </c>
      <c r="AQ203" t="str">
        <f>IF(OR(O2C!K86="Q3 2028",O2C!K86="Q4 2028"),"Yes","No")</f>
        <v>No</v>
      </c>
      <c r="AR203" s="178" t="str">
        <f t="shared" si="117"/>
        <v>No</v>
      </c>
      <c r="AS203" t="str">
        <f>IF(OR(O2C!K86="Q1 2029",O2C!K86="Q2 2029"),"Yes","No")</f>
        <v>No</v>
      </c>
      <c r="AT203" s="178" t="str">
        <f t="shared" si="118"/>
        <v>No</v>
      </c>
      <c r="AU203" t="str">
        <f>IF(OR(O2C!K86="Q3 2029",O2C!K86="Q4 2029"),"Yes","No")</f>
        <v>No</v>
      </c>
      <c r="AV203" s="178" t="str">
        <f t="shared" si="119"/>
        <v>No</v>
      </c>
      <c r="AW203" t="str">
        <f>IF(OR(O2C!K86="Q1 2030",O2C!K86="Q2 2030"),"Yes","No")</f>
        <v>No</v>
      </c>
      <c r="AX203" s="178" t="str">
        <f t="shared" si="120"/>
        <v>No</v>
      </c>
      <c r="AY203" t="str">
        <f>IF(OR(O2C!K86="Q3 2030",O2C!K86="Q4 2030"),"Yes","No")</f>
        <v>No</v>
      </c>
      <c r="AZ203" s="178" t="str">
        <f t="shared" si="121"/>
        <v>No</v>
      </c>
      <c r="BA203" t="str">
        <f>IF(O2C!K86="","No","Yes")</f>
        <v>No</v>
      </c>
      <c r="BB203" s="178" t="str">
        <f t="shared" si="122"/>
        <v>No</v>
      </c>
      <c r="BC203" s="178" t="str">
        <f t="shared" si="123"/>
        <v>Yes</v>
      </c>
      <c r="BD203" s="174"/>
    </row>
    <row r="204" spans="1:56" s="175" customFormat="1" ht="23.65" thickBot="1" x14ac:dyDescent="0.5">
      <c r="A204" s="177">
        <v>83</v>
      </c>
      <c r="B204" s="43" t="s">
        <v>712</v>
      </c>
      <c r="C204" t="str">
        <f>IF(O2C!E87="Yes","Yes","No")</f>
        <v>No</v>
      </c>
      <c r="D204" t="str">
        <f>IF(AND(C204="No",O2C!F87="Yes"),"Yes","No")</f>
        <v>No</v>
      </c>
      <c r="E204" t="str">
        <f>IF(AND(C204="No",O2C!F87="N/A"),"N/A","No")</f>
        <v>No</v>
      </c>
      <c r="F204">
        <f>IF(OR(O2C!F87="Yes",O2C!F87="N/A"),0,1)</f>
        <v>1</v>
      </c>
      <c r="G204" t="str">
        <f>IF(OR(O2C!K87="Q3 2019",O2C!K87="Q4 2019"),"Yes","No")</f>
        <v>No</v>
      </c>
      <c r="H204" s="178" t="str">
        <f t="shared" si="99"/>
        <v>No</v>
      </c>
      <c r="I204" t="str">
        <f>IF(OR(O2C!K87="Q1 2020",O2C!K87="Q2 2020"),"Yes","No")</f>
        <v>No</v>
      </c>
      <c r="J204" s="178" t="str">
        <f t="shared" si="100"/>
        <v>No</v>
      </c>
      <c r="K204" t="str">
        <f>IF(OR(O2C!K87="Q3 2020",O2C!K87="Q4 2020"),"Yes","No")</f>
        <v>No</v>
      </c>
      <c r="L204" s="178" t="str">
        <f t="shared" si="101"/>
        <v>No</v>
      </c>
      <c r="M204" t="str">
        <f>IF(OR(O2C!K87="Q1 2021",O2C!K87="Q2 2021"),"Yes","No")</f>
        <v>No</v>
      </c>
      <c r="N204" s="178" t="str">
        <f t="shared" si="102"/>
        <v>No</v>
      </c>
      <c r="O204" t="str">
        <f>IF(OR(O2C!K87="Q3 2021",O2C!K87="Q4 2021"),"Yes","No")</f>
        <v>No</v>
      </c>
      <c r="P204" s="178" t="str">
        <f t="shared" si="103"/>
        <v>No</v>
      </c>
      <c r="Q204" t="str">
        <f>IF(OR(O2C!K87="Q1 2022",O2C!K87="Q2 2022"),"Yes","No")</f>
        <v>No</v>
      </c>
      <c r="R204" s="178" t="str">
        <f t="shared" si="104"/>
        <v>No</v>
      </c>
      <c r="S204" t="str">
        <f>IF(OR(O2C!K87="Q3 2022",O2C!K87="Q4 2022"),"Yes","No")</f>
        <v>No</v>
      </c>
      <c r="T204" s="178" t="str">
        <f t="shared" si="105"/>
        <v>No</v>
      </c>
      <c r="U204" t="str">
        <f>IF(OR(O2C!K87="Q1 2023",O2C!K87="Q2 2023"),"Yes","No")</f>
        <v>No</v>
      </c>
      <c r="V204" s="178" t="str">
        <f t="shared" si="106"/>
        <v>No</v>
      </c>
      <c r="W204" t="str">
        <f>IF(OR(O2C!K87="Q3 2023",O2C!K87="Q4 2023"),"Yes","No")</f>
        <v>No</v>
      </c>
      <c r="X204" s="178" t="str">
        <f t="shared" si="107"/>
        <v>No</v>
      </c>
      <c r="Y204" t="str">
        <f>IF(OR(O2C!K87="Q1 2024",O2C!K87="Q2 2024"),"Yes","No")</f>
        <v>No</v>
      </c>
      <c r="Z204" s="178" t="str">
        <f t="shared" si="108"/>
        <v>No</v>
      </c>
      <c r="AA204" t="str">
        <f>IF(OR(O2C!K87="Q3 2024",O2C!K87="Q4 2024"),"Yes","No")</f>
        <v>No</v>
      </c>
      <c r="AB204" s="178" t="str">
        <f t="shared" si="109"/>
        <v>No</v>
      </c>
      <c r="AC204" t="str">
        <f>IF(OR(O2C!K87="Q1 2025",O2C!K87="Q2 2025"),"Yes","No")</f>
        <v>No</v>
      </c>
      <c r="AD204" s="178" t="str">
        <f t="shared" si="110"/>
        <v>No</v>
      </c>
      <c r="AE204" t="str">
        <f>IF(OR(O2C!K87="Q3 2025",O2C!K87="Q4 2025"),"Yes","No")</f>
        <v>No</v>
      </c>
      <c r="AF204" s="178" t="str">
        <f t="shared" si="111"/>
        <v>No</v>
      </c>
      <c r="AG204" t="str">
        <f>IF(OR(O2C!K87="Q1 2026",O2C!K87="Q2 2026"),"Yes","No")</f>
        <v>No</v>
      </c>
      <c r="AH204" s="178" t="str">
        <f t="shared" si="112"/>
        <v>No</v>
      </c>
      <c r="AI204" t="str">
        <f>IF(OR(O2C!K87="Q3 2026",O2C!K87="Q4 2026"),"Yes","No")</f>
        <v>No</v>
      </c>
      <c r="AJ204" s="178" t="str">
        <f t="shared" si="113"/>
        <v>No</v>
      </c>
      <c r="AK204" t="str">
        <f>IF(OR(O2C!K87="Q1 2027",O2C!K87="Q2 2027"),"Yes","No")</f>
        <v>No</v>
      </c>
      <c r="AL204" s="178" t="str">
        <f t="shared" si="114"/>
        <v>No</v>
      </c>
      <c r="AM204" t="str">
        <f>IF(OR(O2C!K87="Q3 2027",O2C!K87="Q4 2027"),"Yes","No")</f>
        <v>No</v>
      </c>
      <c r="AN204" s="178" t="str">
        <f t="shared" si="115"/>
        <v>No</v>
      </c>
      <c r="AO204" t="str">
        <f>IF(OR(O2C!K87="Q1 2028",O2C!K87="Q2 2028"),"Yes","No")</f>
        <v>No</v>
      </c>
      <c r="AP204" s="178" t="str">
        <f t="shared" si="116"/>
        <v>No</v>
      </c>
      <c r="AQ204" t="str">
        <f>IF(OR(O2C!K87="Q3 2028",O2C!K87="Q4 2028"),"Yes","No")</f>
        <v>No</v>
      </c>
      <c r="AR204" s="178" t="str">
        <f t="shared" si="117"/>
        <v>No</v>
      </c>
      <c r="AS204" t="str">
        <f>IF(OR(O2C!K87="Q1 2029",O2C!K87="Q2 2029"),"Yes","No")</f>
        <v>No</v>
      </c>
      <c r="AT204" s="178" t="str">
        <f t="shared" si="118"/>
        <v>No</v>
      </c>
      <c r="AU204" t="str">
        <f>IF(OR(O2C!K87="Q3 2029",O2C!K87="Q4 2029"),"Yes","No")</f>
        <v>No</v>
      </c>
      <c r="AV204" s="178" t="str">
        <f t="shared" si="119"/>
        <v>No</v>
      </c>
      <c r="AW204" t="str">
        <f>IF(OR(O2C!K87="Q1 2030",O2C!K87="Q2 2030"),"Yes","No")</f>
        <v>No</v>
      </c>
      <c r="AX204" s="178" t="str">
        <f t="shared" si="120"/>
        <v>No</v>
      </c>
      <c r="AY204" t="str">
        <f>IF(OR(O2C!K87="Q3 2030",O2C!K87="Q4 2030"),"Yes","No")</f>
        <v>No</v>
      </c>
      <c r="AZ204" s="178" t="str">
        <f t="shared" si="121"/>
        <v>No</v>
      </c>
      <c r="BA204" t="str">
        <f>IF(O2C!K87="","No","Yes")</f>
        <v>No</v>
      </c>
      <c r="BB204" s="178" t="str">
        <f t="shared" si="122"/>
        <v>No</v>
      </c>
      <c r="BC204" s="178" t="str">
        <f t="shared" si="123"/>
        <v>Yes</v>
      </c>
      <c r="BD204" s="174"/>
    </row>
    <row r="205" spans="1:56" s="175" customFormat="1" ht="14.65" thickBot="1" x14ac:dyDescent="0.5">
      <c r="A205" s="177">
        <v>84</v>
      </c>
      <c r="B205" s="43" t="s">
        <v>1162</v>
      </c>
      <c r="C205" t="str">
        <f>IF(O2C!E88="Yes","Yes","No")</f>
        <v>No</v>
      </c>
      <c r="D205" t="str">
        <f>IF(AND(C205="No",O2C!F88="Yes"),"Yes","No")</f>
        <v>No</v>
      </c>
      <c r="E205" t="str">
        <f>IF(AND(C205="No",O2C!F88="N/A"),"N/A","No")</f>
        <v>No</v>
      </c>
      <c r="F205">
        <f>IF(OR(O2C!F88="Yes",O2C!F88="N/A"),0,1)</f>
        <v>1</v>
      </c>
      <c r="G205" t="str">
        <f>IF(OR(O2C!K88="Q3 2019",O2C!K88="Q4 2019"),"Yes","No")</f>
        <v>No</v>
      </c>
      <c r="H205" s="178" t="str">
        <f t="shared" si="99"/>
        <v>No</v>
      </c>
      <c r="I205" t="str">
        <f>IF(OR(O2C!K88="Q1 2020",O2C!K88="Q2 2020"),"Yes","No")</f>
        <v>No</v>
      </c>
      <c r="J205" s="178" t="str">
        <f t="shared" si="100"/>
        <v>No</v>
      </c>
      <c r="K205" t="str">
        <f>IF(OR(O2C!K88="Q3 2020",O2C!K88="Q4 2020"),"Yes","No")</f>
        <v>No</v>
      </c>
      <c r="L205" s="178" t="str">
        <f t="shared" si="101"/>
        <v>No</v>
      </c>
      <c r="M205" t="str">
        <f>IF(OR(O2C!K88="Q1 2021",O2C!K88="Q2 2021"),"Yes","No")</f>
        <v>No</v>
      </c>
      <c r="N205" s="178" t="str">
        <f t="shared" si="102"/>
        <v>No</v>
      </c>
      <c r="O205" t="str">
        <f>IF(OR(O2C!K88="Q3 2021",O2C!K88="Q4 2021"),"Yes","No")</f>
        <v>No</v>
      </c>
      <c r="P205" s="178" t="str">
        <f t="shared" si="103"/>
        <v>No</v>
      </c>
      <c r="Q205" t="str">
        <f>IF(OR(O2C!K88="Q1 2022",O2C!K88="Q2 2022"),"Yes","No")</f>
        <v>No</v>
      </c>
      <c r="R205" s="178" t="str">
        <f t="shared" si="104"/>
        <v>No</v>
      </c>
      <c r="S205" t="str">
        <f>IF(OR(O2C!K88="Q3 2022",O2C!K88="Q4 2022"),"Yes","No")</f>
        <v>No</v>
      </c>
      <c r="T205" s="178" t="str">
        <f t="shared" si="105"/>
        <v>No</v>
      </c>
      <c r="U205" t="str">
        <f>IF(OR(O2C!K88="Q1 2023",O2C!K88="Q2 2023"),"Yes","No")</f>
        <v>No</v>
      </c>
      <c r="V205" s="178" t="str">
        <f t="shared" si="106"/>
        <v>No</v>
      </c>
      <c r="W205" t="str">
        <f>IF(OR(O2C!K88="Q3 2023",O2C!K88="Q4 2023"),"Yes","No")</f>
        <v>No</v>
      </c>
      <c r="X205" s="178" t="str">
        <f t="shared" si="107"/>
        <v>No</v>
      </c>
      <c r="Y205" t="str">
        <f>IF(OR(O2C!K88="Q1 2024",O2C!K88="Q2 2024"),"Yes","No")</f>
        <v>No</v>
      </c>
      <c r="Z205" s="178" t="str">
        <f t="shared" si="108"/>
        <v>No</v>
      </c>
      <c r="AA205" t="str">
        <f>IF(OR(O2C!K88="Q3 2024",O2C!K88="Q4 2024"),"Yes","No")</f>
        <v>No</v>
      </c>
      <c r="AB205" s="178" t="str">
        <f t="shared" si="109"/>
        <v>No</v>
      </c>
      <c r="AC205" t="str">
        <f>IF(OR(O2C!K88="Q1 2025",O2C!K88="Q2 2025"),"Yes","No")</f>
        <v>No</v>
      </c>
      <c r="AD205" s="178" t="str">
        <f t="shared" si="110"/>
        <v>No</v>
      </c>
      <c r="AE205" t="str">
        <f>IF(OR(O2C!K88="Q3 2025",O2C!K88="Q4 2025"),"Yes","No")</f>
        <v>No</v>
      </c>
      <c r="AF205" s="178" t="str">
        <f t="shared" si="111"/>
        <v>No</v>
      </c>
      <c r="AG205" t="str">
        <f>IF(OR(O2C!K88="Q1 2026",O2C!K88="Q2 2026"),"Yes","No")</f>
        <v>No</v>
      </c>
      <c r="AH205" s="178" t="str">
        <f t="shared" si="112"/>
        <v>No</v>
      </c>
      <c r="AI205" t="str">
        <f>IF(OR(O2C!K88="Q3 2026",O2C!K88="Q4 2026"),"Yes","No")</f>
        <v>No</v>
      </c>
      <c r="AJ205" s="178" t="str">
        <f t="shared" si="113"/>
        <v>No</v>
      </c>
      <c r="AK205" t="str">
        <f>IF(OR(O2C!K88="Q1 2027",O2C!K88="Q2 2027"),"Yes","No")</f>
        <v>No</v>
      </c>
      <c r="AL205" s="178" t="str">
        <f t="shared" si="114"/>
        <v>No</v>
      </c>
      <c r="AM205" t="str">
        <f>IF(OR(O2C!K88="Q3 2027",O2C!K88="Q4 2027"),"Yes","No")</f>
        <v>No</v>
      </c>
      <c r="AN205" s="178" t="str">
        <f t="shared" si="115"/>
        <v>No</v>
      </c>
      <c r="AO205" t="str">
        <f>IF(OR(O2C!K88="Q1 2028",O2C!K88="Q2 2028"),"Yes","No")</f>
        <v>No</v>
      </c>
      <c r="AP205" s="178" t="str">
        <f t="shared" si="116"/>
        <v>No</v>
      </c>
      <c r="AQ205" t="str">
        <f>IF(OR(O2C!K88="Q3 2028",O2C!K88="Q4 2028"),"Yes","No")</f>
        <v>No</v>
      </c>
      <c r="AR205" s="178" t="str">
        <f t="shared" si="117"/>
        <v>No</v>
      </c>
      <c r="AS205" t="str">
        <f>IF(OR(O2C!K88="Q1 2029",O2C!K88="Q2 2029"),"Yes","No")</f>
        <v>No</v>
      </c>
      <c r="AT205" s="178" t="str">
        <f t="shared" si="118"/>
        <v>No</v>
      </c>
      <c r="AU205" t="str">
        <f>IF(OR(O2C!K88="Q3 2029",O2C!K88="Q4 2029"),"Yes","No")</f>
        <v>No</v>
      </c>
      <c r="AV205" s="178" t="str">
        <f t="shared" si="119"/>
        <v>No</v>
      </c>
      <c r="AW205" t="str">
        <f>IF(OR(O2C!K88="Q1 2030",O2C!K88="Q2 2030"),"Yes","No")</f>
        <v>No</v>
      </c>
      <c r="AX205" s="178" t="str">
        <f t="shared" si="120"/>
        <v>No</v>
      </c>
      <c r="AY205" t="str">
        <f>IF(OR(O2C!K88="Q3 2030",O2C!K88="Q4 2030"),"Yes","No")</f>
        <v>No</v>
      </c>
      <c r="AZ205" s="178" t="str">
        <f t="shared" si="121"/>
        <v>No</v>
      </c>
      <c r="BA205" t="str">
        <f>IF(O2C!K88="","No","Yes")</f>
        <v>No</v>
      </c>
      <c r="BB205" s="178" t="str">
        <f t="shared" si="122"/>
        <v>No</v>
      </c>
      <c r="BC205" s="178" t="str">
        <f t="shared" si="123"/>
        <v>Yes</v>
      </c>
      <c r="BD205" s="174"/>
    </row>
    <row r="206" spans="1:56" s="175" customFormat="1" ht="35.25" thickBot="1" x14ac:dyDescent="0.5">
      <c r="A206" s="177">
        <v>85</v>
      </c>
      <c r="B206" s="43" t="s">
        <v>1163</v>
      </c>
      <c r="C206" t="str">
        <f>IF(O2C!E89="Yes","Yes","No")</f>
        <v>No</v>
      </c>
      <c r="D206" t="str">
        <f>IF(AND(C206="No",O2C!F89="Yes"),"Yes","No")</f>
        <v>No</v>
      </c>
      <c r="E206" t="str">
        <f>IF(AND(C206="No",O2C!F89="N/A"),"N/A","No")</f>
        <v>No</v>
      </c>
      <c r="F206">
        <f>IF(OR(O2C!F89="Yes",O2C!F89="N/A"),0,1)</f>
        <v>1</v>
      </c>
      <c r="G206" t="str">
        <f>IF(OR(O2C!K89="Q3 2019",O2C!K89="Q4 2019"),"Yes","No")</f>
        <v>No</v>
      </c>
      <c r="H206" s="178" t="str">
        <f t="shared" si="99"/>
        <v>No</v>
      </c>
      <c r="I206" t="str">
        <f>IF(OR(O2C!K89="Q1 2020",O2C!K89="Q2 2020"),"Yes","No")</f>
        <v>No</v>
      </c>
      <c r="J206" s="178" t="str">
        <f t="shared" si="100"/>
        <v>No</v>
      </c>
      <c r="K206" t="str">
        <f>IF(OR(O2C!K89="Q3 2020",O2C!K89="Q4 2020"),"Yes","No")</f>
        <v>No</v>
      </c>
      <c r="L206" s="178" t="str">
        <f t="shared" si="101"/>
        <v>No</v>
      </c>
      <c r="M206" t="str">
        <f>IF(OR(O2C!K89="Q1 2021",O2C!K89="Q2 2021"),"Yes","No")</f>
        <v>No</v>
      </c>
      <c r="N206" s="178" t="str">
        <f t="shared" si="102"/>
        <v>No</v>
      </c>
      <c r="O206" t="str">
        <f>IF(OR(O2C!K89="Q3 2021",O2C!K89="Q4 2021"),"Yes","No")</f>
        <v>No</v>
      </c>
      <c r="P206" s="178" t="str">
        <f t="shared" si="103"/>
        <v>No</v>
      </c>
      <c r="Q206" t="str">
        <f>IF(OR(O2C!K89="Q1 2022",O2C!K89="Q2 2022"),"Yes","No")</f>
        <v>No</v>
      </c>
      <c r="R206" s="178" t="str">
        <f t="shared" si="104"/>
        <v>No</v>
      </c>
      <c r="S206" t="str">
        <f>IF(OR(O2C!K89="Q3 2022",O2C!K89="Q4 2022"),"Yes","No")</f>
        <v>No</v>
      </c>
      <c r="T206" s="178" t="str">
        <f t="shared" si="105"/>
        <v>No</v>
      </c>
      <c r="U206" t="str">
        <f>IF(OR(O2C!K89="Q1 2023",O2C!K89="Q2 2023"),"Yes","No")</f>
        <v>No</v>
      </c>
      <c r="V206" s="178" t="str">
        <f t="shared" si="106"/>
        <v>No</v>
      </c>
      <c r="W206" t="str">
        <f>IF(OR(O2C!K89="Q3 2023",O2C!K89="Q4 2023"),"Yes","No")</f>
        <v>No</v>
      </c>
      <c r="X206" s="178" t="str">
        <f t="shared" si="107"/>
        <v>No</v>
      </c>
      <c r="Y206" t="str">
        <f>IF(OR(O2C!K89="Q1 2024",O2C!K89="Q2 2024"),"Yes","No")</f>
        <v>No</v>
      </c>
      <c r="Z206" s="178" t="str">
        <f t="shared" si="108"/>
        <v>No</v>
      </c>
      <c r="AA206" t="str">
        <f>IF(OR(O2C!K89="Q3 2024",O2C!K89="Q4 2024"),"Yes","No")</f>
        <v>No</v>
      </c>
      <c r="AB206" s="178" t="str">
        <f t="shared" si="109"/>
        <v>No</v>
      </c>
      <c r="AC206" t="str">
        <f>IF(OR(O2C!K89="Q1 2025",O2C!K89="Q2 2025"),"Yes","No")</f>
        <v>No</v>
      </c>
      <c r="AD206" s="178" t="str">
        <f t="shared" si="110"/>
        <v>No</v>
      </c>
      <c r="AE206" t="str">
        <f>IF(OR(O2C!K89="Q3 2025",O2C!K89="Q4 2025"),"Yes","No")</f>
        <v>No</v>
      </c>
      <c r="AF206" s="178" t="str">
        <f t="shared" si="111"/>
        <v>No</v>
      </c>
      <c r="AG206" t="str">
        <f>IF(OR(O2C!K89="Q1 2026",O2C!K89="Q2 2026"),"Yes","No")</f>
        <v>No</v>
      </c>
      <c r="AH206" s="178" t="str">
        <f t="shared" si="112"/>
        <v>No</v>
      </c>
      <c r="AI206" t="str">
        <f>IF(OR(O2C!K89="Q3 2026",O2C!K89="Q4 2026"),"Yes","No")</f>
        <v>No</v>
      </c>
      <c r="AJ206" s="178" t="str">
        <f t="shared" si="113"/>
        <v>No</v>
      </c>
      <c r="AK206" t="str">
        <f>IF(OR(O2C!K89="Q1 2027",O2C!K89="Q2 2027"),"Yes","No")</f>
        <v>No</v>
      </c>
      <c r="AL206" s="178" t="str">
        <f t="shared" si="114"/>
        <v>No</v>
      </c>
      <c r="AM206" t="str">
        <f>IF(OR(O2C!K89="Q3 2027",O2C!K89="Q4 2027"),"Yes","No")</f>
        <v>No</v>
      </c>
      <c r="AN206" s="178" t="str">
        <f t="shared" si="115"/>
        <v>No</v>
      </c>
      <c r="AO206" t="str">
        <f>IF(OR(O2C!K89="Q1 2028",O2C!K89="Q2 2028"),"Yes","No")</f>
        <v>No</v>
      </c>
      <c r="AP206" s="178" t="str">
        <f t="shared" si="116"/>
        <v>No</v>
      </c>
      <c r="AQ206" t="str">
        <f>IF(OR(O2C!K89="Q3 2028",O2C!K89="Q4 2028"),"Yes","No")</f>
        <v>No</v>
      </c>
      <c r="AR206" s="178" t="str">
        <f t="shared" si="117"/>
        <v>No</v>
      </c>
      <c r="AS206" t="str">
        <f>IF(OR(O2C!K89="Q1 2029",O2C!K89="Q2 2029"),"Yes","No")</f>
        <v>No</v>
      </c>
      <c r="AT206" s="178" t="str">
        <f t="shared" si="118"/>
        <v>No</v>
      </c>
      <c r="AU206" t="str">
        <f>IF(OR(O2C!K89="Q3 2029",O2C!K89="Q4 2029"),"Yes","No")</f>
        <v>No</v>
      </c>
      <c r="AV206" s="178" t="str">
        <f t="shared" si="119"/>
        <v>No</v>
      </c>
      <c r="AW206" t="str">
        <f>IF(OR(O2C!K89="Q1 2030",O2C!K89="Q2 2030"),"Yes","No")</f>
        <v>No</v>
      </c>
      <c r="AX206" s="178" t="str">
        <f t="shared" si="120"/>
        <v>No</v>
      </c>
      <c r="AY206" t="str">
        <f>IF(OR(O2C!K89="Q3 2030",O2C!K89="Q4 2030"),"Yes","No")</f>
        <v>No</v>
      </c>
      <c r="AZ206" s="178" t="str">
        <f t="shared" si="121"/>
        <v>No</v>
      </c>
      <c r="BA206" t="str">
        <f>IF(O2C!K89="","No","Yes")</f>
        <v>No</v>
      </c>
      <c r="BB206" s="178" t="str">
        <f t="shared" si="122"/>
        <v>No</v>
      </c>
      <c r="BC206" s="178" t="str">
        <f t="shared" si="123"/>
        <v>Yes</v>
      </c>
      <c r="BD206" s="174"/>
    </row>
    <row r="207" spans="1:56" s="175" customFormat="1" ht="14.65" thickBot="1" x14ac:dyDescent="0.5">
      <c r="A207" s="177">
        <v>86</v>
      </c>
      <c r="B207" s="43" t="s">
        <v>1165</v>
      </c>
      <c r="C207" t="str">
        <f>IF(O2C!E90="Yes","Yes","No")</f>
        <v>No</v>
      </c>
      <c r="D207" t="str">
        <f>IF(AND(C207="No",O2C!F90="Yes"),"Yes","No")</f>
        <v>No</v>
      </c>
      <c r="E207" t="str">
        <f>IF(AND(C207="No",O2C!F90="N/A"),"N/A","No")</f>
        <v>No</v>
      </c>
      <c r="F207">
        <f>IF(OR(O2C!F90="Yes",O2C!F90="N/A"),0,1)</f>
        <v>1</v>
      </c>
      <c r="G207" t="str">
        <f>IF(OR(O2C!K90="Q3 2019",O2C!K90="Q4 2019"),"Yes","No")</f>
        <v>No</v>
      </c>
      <c r="H207" s="178" t="str">
        <f t="shared" si="99"/>
        <v>No</v>
      </c>
      <c r="I207" t="str">
        <f>IF(OR(O2C!K90="Q1 2020",O2C!K90="Q2 2020"),"Yes","No")</f>
        <v>No</v>
      </c>
      <c r="J207" s="178" t="str">
        <f t="shared" si="100"/>
        <v>No</v>
      </c>
      <c r="K207" t="str">
        <f>IF(OR(O2C!K90="Q3 2020",O2C!K90="Q4 2020"),"Yes","No")</f>
        <v>No</v>
      </c>
      <c r="L207" s="178" t="str">
        <f t="shared" si="101"/>
        <v>No</v>
      </c>
      <c r="M207" t="str">
        <f>IF(OR(O2C!K90="Q1 2021",O2C!K90="Q2 2021"),"Yes","No")</f>
        <v>No</v>
      </c>
      <c r="N207" s="178" t="str">
        <f t="shared" si="102"/>
        <v>No</v>
      </c>
      <c r="O207" t="str">
        <f>IF(OR(O2C!K90="Q3 2021",O2C!K90="Q4 2021"),"Yes","No")</f>
        <v>No</v>
      </c>
      <c r="P207" s="178" t="str">
        <f t="shared" si="103"/>
        <v>No</v>
      </c>
      <c r="Q207" t="str">
        <f>IF(OR(O2C!K90="Q1 2022",O2C!K90="Q2 2022"),"Yes","No")</f>
        <v>No</v>
      </c>
      <c r="R207" s="178" t="str">
        <f t="shared" si="104"/>
        <v>No</v>
      </c>
      <c r="S207" t="str">
        <f>IF(OR(O2C!K90="Q3 2022",O2C!K90="Q4 2022"),"Yes","No")</f>
        <v>No</v>
      </c>
      <c r="T207" s="178" t="str">
        <f t="shared" si="105"/>
        <v>No</v>
      </c>
      <c r="U207" t="str">
        <f>IF(OR(O2C!K90="Q1 2023",O2C!K90="Q2 2023"),"Yes","No")</f>
        <v>No</v>
      </c>
      <c r="V207" s="178" t="str">
        <f t="shared" si="106"/>
        <v>No</v>
      </c>
      <c r="W207" t="str">
        <f>IF(OR(O2C!K90="Q3 2023",O2C!K90="Q4 2023"),"Yes","No")</f>
        <v>No</v>
      </c>
      <c r="X207" s="178" t="str">
        <f t="shared" si="107"/>
        <v>No</v>
      </c>
      <c r="Y207" t="str">
        <f>IF(OR(O2C!K90="Q1 2024",O2C!K90="Q2 2024"),"Yes","No")</f>
        <v>No</v>
      </c>
      <c r="Z207" s="178" t="str">
        <f t="shared" si="108"/>
        <v>No</v>
      </c>
      <c r="AA207" t="str">
        <f>IF(OR(O2C!K90="Q3 2024",O2C!K90="Q4 2024"),"Yes","No")</f>
        <v>No</v>
      </c>
      <c r="AB207" s="178" t="str">
        <f t="shared" si="109"/>
        <v>No</v>
      </c>
      <c r="AC207" t="str">
        <f>IF(OR(O2C!K90="Q1 2025",O2C!K90="Q2 2025"),"Yes","No")</f>
        <v>No</v>
      </c>
      <c r="AD207" s="178" t="str">
        <f t="shared" si="110"/>
        <v>No</v>
      </c>
      <c r="AE207" t="str">
        <f>IF(OR(O2C!K90="Q3 2025",O2C!K90="Q4 2025"),"Yes","No")</f>
        <v>No</v>
      </c>
      <c r="AF207" s="178" t="str">
        <f t="shared" si="111"/>
        <v>No</v>
      </c>
      <c r="AG207" t="str">
        <f>IF(OR(O2C!K90="Q1 2026",O2C!K90="Q2 2026"),"Yes","No")</f>
        <v>No</v>
      </c>
      <c r="AH207" s="178" t="str">
        <f t="shared" si="112"/>
        <v>No</v>
      </c>
      <c r="AI207" t="str">
        <f>IF(OR(O2C!K90="Q3 2026",O2C!K90="Q4 2026"),"Yes","No")</f>
        <v>No</v>
      </c>
      <c r="AJ207" s="178" t="str">
        <f t="shared" si="113"/>
        <v>No</v>
      </c>
      <c r="AK207" t="str">
        <f>IF(OR(O2C!K90="Q1 2027",O2C!K90="Q2 2027"),"Yes","No")</f>
        <v>No</v>
      </c>
      <c r="AL207" s="178" t="str">
        <f t="shared" si="114"/>
        <v>No</v>
      </c>
      <c r="AM207" t="str">
        <f>IF(OR(O2C!K90="Q3 2027",O2C!K90="Q4 2027"),"Yes","No")</f>
        <v>No</v>
      </c>
      <c r="AN207" s="178" t="str">
        <f t="shared" si="115"/>
        <v>No</v>
      </c>
      <c r="AO207" t="str">
        <f>IF(OR(O2C!K90="Q1 2028",O2C!K90="Q2 2028"),"Yes","No")</f>
        <v>No</v>
      </c>
      <c r="AP207" s="178" t="str">
        <f t="shared" si="116"/>
        <v>No</v>
      </c>
      <c r="AQ207" t="str">
        <f>IF(OR(O2C!K90="Q3 2028",O2C!K90="Q4 2028"),"Yes","No")</f>
        <v>No</v>
      </c>
      <c r="AR207" s="178" t="str">
        <f t="shared" si="117"/>
        <v>No</v>
      </c>
      <c r="AS207" t="str">
        <f>IF(OR(O2C!K90="Q1 2029",O2C!K90="Q2 2029"),"Yes","No")</f>
        <v>No</v>
      </c>
      <c r="AT207" s="178" t="str">
        <f t="shared" si="118"/>
        <v>No</v>
      </c>
      <c r="AU207" t="str">
        <f>IF(OR(O2C!K90="Q3 2029",O2C!K90="Q4 2029"),"Yes","No")</f>
        <v>No</v>
      </c>
      <c r="AV207" s="178" t="str">
        <f t="shared" si="119"/>
        <v>No</v>
      </c>
      <c r="AW207" t="str">
        <f>IF(OR(O2C!K90="Q1 2030",O2C!K90="Q2 2030"),"Yes","No")</f>
        <v>No</v>
      </c>
      <c r="AX207" s="178" t="str">
        <f t="shared" si="120"/>
        <v>No</v>
      </c>
      <c r="AY207" t="str">
        <f>IF(OR(O2C!K90="Q3 2030",O2C!K90="Q4 2030"),"Yes","No")</f>
        <v>No</v>
      </c>
      <c r="AZ207" s="178" t="str">
        <f t="shared" si="121"/>
        <v>No</v>
      </c>
      <c r="BA207" t="str">
        <f>IF(O2C!K90="","No","Yes")</f>
        <v>No</v>
      </c>
      <c r="BB207" s="178" t="str">
        <f t="shared" si="122"/>
        <v>No</v>
      </c>
      <c r="BC207" s="178" t="str">
        <f t="shared" si="123"/>
        <v>Yes</v>
      </c>
      <c r="BD207" s="174"/>
    </row>
    <row r="208" spans="1:56" s="175" customFormat="1" ht="14.65" thickBot="1" x14ac:dyDescent="0.5">
      <c r="A208" s="177">
        <v>87</v>
      </c>
      <c r="B208" s="43" t="s">
        <v>1166</v>
      </c>
      <c r="C208" t="str">
        <f>IF(O2C!E91="Yes","Yes","No")</f>
        <v>No</v>
      </c>
      <c r="D208" t="str">
        <f>IF(AND(C208="No",O2C!F91="Yes"),"Yes","No")</f>
        <v>No</v>
      </c>
      <c r="E208" t="str">
        <f>IF(AND(C208="No",O2C!F91="N/A"),"N/A","No")</f>
        <v>No</v>
      </c>
      <c r="F208">
        <f>IF(OR(O2C!F91="Yes",O2C!F91="N/A"),0,1)</f>
        <v>1</v>
      </c>
      <c r="G208" t="str">
        <f>IF(OR(O2C!K91="Q3 2019",O2C!K91="Q4 2019"),"Yes","No")</f>
        <v>No</v>
      </c>
      <c r="H208" s="178" t="str">
        <f t="shared" si="99"/>
        <v>No</v>
      </c>
      <c r="I208" t="str">
        <f>IF(OR(O2C!K91="Q1 2020",O2C!K91="Q2 2020"),"Yes","No")</f>
        <v>No</v>
      </c>
      <c r="J208" s="178" t="str">
        <f t="shared" si="100"/>
        <v>No</v>
      </c>
      <c r="K208" t="str">
        <f>IF(OR(O2C!K91="Q3 2020",O2C!K91="Q4 2020"),"Yes","No")</f>
        <v>No</v>
      </c>
      <c r="L208" s="178" t="str">
        <f t="shared" si="101"/>
        <v>No</v>
      </c>
      <c r="M208" t="str">
        <f>IF(OR(O2C!K91="Q1 2021",O2C!K91="Q2 2021"),"Yes","No")</f>
        <v>No</v>
      </c>
      <c r="N208" s="178" t="str">
        <f t="shared" si="102"/>
        <v>No</v>
      </c>
      <c r="O208" t="str">
        <f>IF(OR(O2C!K91="Q3 2021",O2C!K91="Q4 2021"),"Yes","No")</f>
        <v>No</v>
      </c>
      <c r="P208" s="178" t="str">
        <f t="shared" si="103"/>
        <v>No</v>
      </c>
      <c r="Q208" t="str">
        <f>IF(OR(O2C!K91="Q1 2022",O2C!K91="Q2 2022"),"Yes","No")</f>
        <v>No</v>
      </c>
      <c r="R208" s="178" t="str">
        <f t="shared" si="104"/>
        <v>No</v>
      </c>
      <c r="S208" t="str">
        <f>IF(OR(O2C!K91="Q3 2022",O2C!K91="Q4 2022"),"Yes","No")</f>
        <v>No</v>
      </c>
      <c r="T208" s="178" t="str">
        <f t="shared" si="105"/>
        <v>No</v>
      </c>
      <c r="U208" t="str">
        <f>IF(OR(O2C!K91="Q1 2023",O2C!K91="Q2 2023"),"Yes","No")</f>
        <v>No</v>
      </c>
      <c r="V208" s="178" t="str">
        <f t="shared" si="106"/>
        <v>No</v>
      </c>
      <c r="W208" t="str">
        <f>IF(OR(O2C!K91="Q3 2023",O2C!K91="Q4 2023"),"Yes","No")</f>
        <v>No</v>
      </c>
      <c r="X208" s="178" t="str">
        <f t="shared" si="107"/>
        <v>No</v>
      </c>
      <c r="Y208" t="str">
        <f>IF(OR(O2C!K91="Q1 2024",O2C!K91="Q2 2024"),"Yes","No")</f>
        <v>No</v>
      </c>
      <c r="Z208" s="178" t="str">
        <f t="shared" si="108"/>
        <v>No</v>
      </c>
      <c r="AA208" t="str">
        <f>IF(OR(O2C!K91="Q3 2024",O2C!K91="Q4 2024"),"Yes","No")</f>
        <v>No</v>
      </c>
      <c r="AB208" s="178" t="str">
        <f t="shared" si="109"/>
        <v>No</v>
      </c>
      <c r="AC208" t="str">
        <f>IF(OR(O2C!K91="Q1 2025",O2C!K91="Q2 2025"),"Yes","No")</f>
        <v>No</v>
      </c>
      <c r="AD208" s="178" t="str">
        <f t="shared" si="110"/>
        <v>No</v>
      </c>
      <c r="AE208" t="str">
        <f>IF(OR(O2C!K91="Q3 2025",O2C!K91="Q4 2025"),"Yes","No")</f>
        <v>No</v>
      </c>
      <c r="AF208" s="178" t="str">
        <f t="shared" si="111"/>
        <v>No</v>
      </c>
      <c r="AG208" t="str">
        <f>IF(OR(O2C!K91="Q1 2026",O2C!K91="Q2 2026"),"Yes","No")</f>
        <v>No</v>
      </c>
      <c r="AH208" s="178" t="str">
        <f t="shared" si="112"/>
        <v>No</v>
      </c>
      <c r="AI208" t="str">
        <f>IF(OR(O2C!K91="Q3 2026",O2C!K91="Q4 2026"),"Yes","No")</f>
        <v>No</v>
      </c>
      <c r="AJ208" s="178" t="str">
        <f t="shared" si="113"/>
        <v>No</v>
      </c>
      <c r="AK208" t="str">
        <f>IF(OR(O2C!K91="Q1 2027",O2C!K91="Q2 2027"),"Yes","No")</f>
        <v>No</v>
      </c>
      <c r="AL208" s="178" t="str">
        <f t="shared" si="114"/>
        <v>No</v>
      </c>
      <c r="AM208" t="str">
        <f>IF(OR(O2C!K91="Q3 2027",O2C!K91="Q4 2027"),"Yes","No")</f>
        <v>No</v>
      </c>
      <c r="AN208" s="178" t="str">
        <f t="shared" si="115"/>
        <v>No</v>
      </c>
      <c r="AO208" t="str">
        <f>IF(OR(O2C!K91="Q1 2028",O2C!K91="Q2 2028"),"Yes","No")</f>
        <v>No</v>
      </c>
      <c r="AP208" s="178" t="str">
        <f t="shared" si="116"/>
        <v>No</v>
      </c>
      <c r="AQ208" t="str">
        <f>IF(OR(O2C!K91="Q3 2028",O2C!K91="Q4 2028"),"Yes","No")</f>
        <v>No</v>
      </c>
      <c r="AR208" s="178" t="str">
        <f t="shared" si="117"/>
        <v>No</v>
      </c>
      <c r="AS208" t="str">
        <f>IF(OR(O2C!K91="Q1 2029",O2C!K91="Q2 2029"),"Yes","No")</f>
        <v>No</v>
      </c>
      <c r="AT208" s="178" t="str">
        <f t="shared" si="118"/>
        <v>No</v>
      </c>
      <c r="AU208" t="str">
        <f>IF(OR(O2C!K91="Q3 2029",O2C!K91="Q4 2029"),"Yes","No")</f>
        <v>No</v>
      </c>
      <c r="AV208" s="178" t="str">
        <f t="shared" si="119"/>
        <v>No</v>
      </c>
      <c r="AW208" t="str">
        <f>IF(OR(O2C!K91="Q1 2030",O2C!K91="Q2 2030"),"Yes","No")</f>
        <v>No</v>
      </c>
      <c r="AX208" s="178" t="str">
        <f t="shared" si="120"/>
        <v>No</v>
      </c>
      <c r="AY208" t="str">
        <f>IF(OR(O2C!K91="Q3 2030",O2C!K91="Q4 2030"),"Yes","No")</f>
        <v>No</v>
      </c>
      <c r="AZ208" s="178" t="str">
        <f t="shared" si="121"/>
        <v>No</v>
      </c>
      <c r="BA208" t="str">
        <f>IF(O2C!K91="","No","Yes")</f>
        <v>No</v>
      </c>
      <c r="BB208" s="178" t="str">
        <f t="shared" si="122"/>
        <v>No</v>
      </c>
      <c r="BC208" s="178" t="str">
        <f t="shared" si="123"/>
        <v>Yes</v>
      </c>
      <c r="BD208" s="174"/>
    </row>
    <row r="209" spans="1:56" s="175" customFormat="1" ht="23.65" thickBot="1" x14ac:dyDescent="0.5">
      <c r="A209" s="177">
        <v>88</v>
      </c>
      <c r="B209" s="43" t="s">
        <v>712</v>
      </c>
      <c r="C209" t="str">
        <f>IF(O2C!E92="Yes","Yes","No")</f>
        <v>No</v>
      </c>
      <c r="D209" t="str">
        <f>IF(AND(C209="No",O2C!F92="Yes"),"Yes","No")</f>
        <v>No</v>
      </c>
      <c r="E209" t="str">
        <f>IF(AND(C209="No",O2C!F92="N/A"),"N/A","No")</f>
        <v>No</v>
      </c>
      <c r="F209">
        <f>IF(OR(O2C!F92="Yes",O2C!F92="N/A"),0,1)</f>
        <v>1</v>
      </c>
      <c r="G209" t="str">
        <f>IF(OR(O2C!K92="Q3 2019",O2C!K92="Q4 2019"),"Yes","No")</f>
        <v>No</v>
      </c>
      <c r="H209" s="178" t="str">
        <f t="shared" si="99"/>
        <v>No</v>
      </c>
      <c r="I209" t="str">
        <f>IF(OR(O2C!K92="Q1 2020",O2C!K92="Q2 2020"),"Yes","No")</f>
        <v>No</v>
      </c>
      <c r="J209" s="178" t="str">
        <f t="shared" si="100"/>
        <v>No</v>
      </c>
      <c r="K209" t="str">
        <f>IF(OR(O2C!K92="Q3 2020",O2C!K92="Q4 2020"),"Yes","No")</f>
        <v>No</v>
      </c>
      <c r="L209" s="178" t="str">
        <f t="shared" si="101"/>
        <v>No</v>
      </c>
      <c r="M209" t="str">
        <f>IF(OR(O2C!K92="Q1 2021",O2C!K92="Q2 2021"),"Yes","No")</f>
        <v>No</v>
      </c>
      <c r="N209" s="178" t="str">
        <f t="shared" si="102"/>
        <v>No</v>
      </c>
      <c r="O209" t="str">
        <f>IF(OR(O2C!K92="Q3 2021",O2C!K92="Q4 2021"),"Yes","No")</f>
        <v>No</v>
      </c>
      <c r="P209" s="178" t="str">
        <f t="shared" si="103"/>
        <v>No</v>
      </c>
      <c r="Q209" t="str">
        <f>IF(OR(O2C!K92="Q1 2022",O2C!K92="Q2 2022"),"Yes","No")</f>
        <v>No</v>
      </c>
      <c r="R209" s="178" t="str">
        <f t="shared" si="104"/>
        <v>No</v>
      </c>
      <c r="S209" t="str">
        <f>IF(OR(O2C!K92="Q3 2022",O2C!K92="Q4 2022"),"Yes","No")</f>
        <v>No</v>
      </c>
      <c r="T209" s="178" t="str">
        <f t="shared" si="105"/>
        <v>No</v>
      </c>
      <c r="U209" t="str">
        <f>IF(OR(O2C!K92="Q1 2023",O2C!K92="Q2 2023"),"Yes","No")</f>
        <v>No</v>
      </c>
      <c r="V209" s="178" t="str">
        <f t="shared" si="106"/>
        <v>No</v>
      </c>
      <c r="W209" t="str">
        <f>IF(OR(O2C!K92="Q3 2023",O2C!K92="Q4 2023"),"Yes","No")</f>
        <v>No</v>
      </c>
      <c r="X209" s="178" t="str">
        <f t="shared" si="107"/>
        <v>No</v>
      </c>
      <c r="Y209" t="str">
        <f>IF(OR(O2C!K92="Q1 2024",O2C!K92="Q2 2024"),"Yes","No")</f>
        <v>No</v>
      </c>
      <c r="Z209" s="178" t="str">
        <f t="shared" si="108"/>
        <v>No</v>
      </c>
      <c r="AA209" t="str">
        <f>IF(OR(O2C!K92="Q3 2024",O2C!K92="Q4 2024"),"Yes","No")</f>
        <v>No</v>
      </c>
      <c r="AB209" s="178" t="str">
        <f t="shared" si="109"/>
        <v>No</v>
      </c>
      <c r="AC209" t="str">
        <f>IF(OR(O2C!K92="Q1 2025",O2C!K92="Q2 2025"),"Yes","No")</f>
        <v>No</v>
      </c>
      <c r="AD209" s="178" t="str">
        <f t="shared" si="110"/>
        <v>No</v>
      </c>
      <c r="AE209" t="str">
        <f>IF(OR(O2C!K92="Q3 2025",O2C!K92="Q4 2025"),"Yes","No")</f>
        <v>No</v>
      </c>
      <c r="AF209" s="178" t="str">
        <f t="shared" si="111"/>
        <v>No</v>
      </c>
      <c r="AG209" t="str">
        <f>IF(OR(O2C!K92="Q1 2026",O2C!K92="Q2 2026"),"Yes","No")</f>
        <v>No</v>
      </c>
      <c r="AH209" s="178" t="str">
        <f t="shared" si="112"/>
        <v>No</v>
      </c>
      <c r="AI209" t="str">
        <f>IF(OR(O2C!K92="Q3 2026",O2C!K92="Q4 2026"),"Yes","No")</f>
        <v>No</v>
      </c>
      <c r="AJ209" s="178" t="str">
        <f t="shared" si="113"/>
        <v>No</v>
      </c>
      <c r="AK209" t="str">
        <f>IF(OR(O2C!K92="Q1 2027",O2C!K92="Q2 2027"),"Yes","No")</f>
        <v>No</v>
      </c>
      <c r="AL209" s="178" t="str">
        <f t="shared" si="114"/>
        <v>No</v>
      </c>
      <c r="AM209" t="str">
        <f>IF(OR(O2C!K92="Q3 2027",O2C!K92="Q4 2027"),"Yes","No")</f>
        <v>No</v>
      </c>
      <c r="AN209" s="178" t="str">
        <f t="shared" si="115"/>
        <v>No</v>
      </c>
      <c r="AO209" t="str">
        <f>IF(OR(O2C!K92="Q1 2028",O2C!K92="Q2 2028"),"Yes","No")</f>
        <v>No</v>
      </c>
      <c r="AP209" s="178" t="str">
        <f t="shared" si="116"/>
        <v>No</v>
      </c>
      <c r="AQ209" t="str">
        <f>IF(OR(O2C!K92="Q3 2028",O2C!K92="Q4 2028"),"Yes","No")</f>
        <v>No</v>
      </c>
      <c r="AR209" s="178" t="str">
        <f t="shared" si="117"/>
        <v>No</v>
      </c>
      <c r="AS209" t="str">
        <f>IF(OR(O2C!K92="Q1 2029",O2C!K92="Q2 2029"),"Yes","No")</f>
        <v>No</v>
      </c>
      <c r="AT209" s="178" t="str">
        <f t="shared" si="118"/>
        <v>No</v>
      </c>
      <c r="AU209" t="str">
        <f>IF(OR(O2C!K92="Q3 2029",O2C!K92="Q4 2029"),"Yes","No")</f>
        <v>No</v>
      </c>
      <c r="AV209" s="178" t="str">
        <f t="shared" si="119"/>
        <v>No</v>
      </c>
      <c r="AW209" t="str">
        <f>IF(OR(O2C!K92="Q1 2030",O2C!K92="Q2 2030"),"Yes","No")</f>
        <v>No</v>
      </c>
      <c r="AX209" s="178" t="str">
        <f t="shared" si="120"/>
        <v>No</v>
      </c>
      <c r="AY209" t="str">
        <f>IF(OR(O2C!K92="Q3 2030",O2C!K92="Q4 2030"),"Yes","No")</f>
        <v>No</v>
      </c>
      <c r="AZ209" s="178" t="str">
        <f t="shared" si="121"/>
        <v>No</v>
      </c>
      <c r="BA209" t="str">
        <f>IF(O2C!K92="","No","Yes")</f>
        <v>No</v>
      </c>
      <c r="BB209" s="178" t="str">
        <f t="shared" si="122"/>
        <v>No</v>
      </c>
      <c r="BC209" s="178" t="str">
        <f t="shared" si="123"/>
        <v>Yes</v>
      </c>
      <c r="BD209" s="174"/>
    </row>
    <row r="210" spans="1:56" s="175" customFormat="1" ht="14.65" thickBot="1" x14ac:dyDescent="0.5">
      <c r="A210" s="177">
        <v>89</v>
      </c>
      <c r="B210" s="43" t="s">
        <v>1167</v>
      </c>
      <c r="C210" t="str">
        <f>IF(O2C!E93="Yes","Yes","No")</f>
        <v>No</v>
      </c>
      <c r="D210" t="str">
        <f>IF(AND(C210="No",O2C!F93="Yes"),"Yes","No")</f>
        <v>No</v>
      </c>
      <c r="E210" t="str">
        <f>IF(AND(C210="No",O2C!F93="N/A"),"N/A","No")</f>
        <v>No</v>
      </c>
      <c r="F210">
        <f>IF(OR(O2C!F93="Yes",O2C!F93="N/A"),0,1)</f>
        <v>1</v>
      </c>
      <c r="G210" t="str">
        <f>IF(OR(O2C!K93="Q3 2019",O2C!K93="Q4 2019"),"Yes","No")</f>
        <v>No</v>
      </c>
      <c r="H210" s="178" t="str">
        <f t="shared" si="99"/>
        <v>No</v>
      </c>
      <c r="I210" t="str">
        <f>IF(OR(O2C!K93="Q1 2020",O2C!K93="Q2 2020"),"Yes","No")</f>
        <v>No</v>
      </c>
      <c r="J210" s="178" t="str">
        <f t="shared" si="100"/>
        <v>No</v>
      </c>
      <c r="K210" t="str">
        <f>IF(OR(O2C!K93="Q3 2020",O2C!K93="Q4 2020"),"Yes","No")</f>
        <v>No</v>
      </c>
      <c r="L210" s="178" t="str">
        <f t="shared" si="101"/>
        <v>No</v>
      </c>
      <c r="M210" t="str">
        <f>IF(OR(O2C!K93="Q1 2021",O2C!K93="Q2 2021"),"Yes","No")</f>
        <v>No</v>
      </c>
      <c r="N210" s="178" t="str">
        <f t="shared" si="102"/>
        <v>No</v>
      </c>
      <c r="O210" t="str">
        <f>IF(OR(O2C!K93="Q3 2021",O2C!K93="Q4 2021"),"Yes","No")</f>
        <v>No</v>
      </c>
      <c r="P210" s="178" t="str">
        <f t="shared" si="103"/>
        <v>No</v>
      </c>
      <c r="Q210" t="str">
        <f>IF(OR(O2C!K93="Q1 2022",O2C!K93="Q2 2022"),"Yes","No")</f>
        <v>No</v>
      </c>
      <c r="R210" s="178" t="str">
        <f t="shared" si="104"/>
        <v>No</v>
      </c>
      <c r="S210" t="str">
        <f>IF(OR(O2C!K93="Q3 2022",O2C!K93="Q4 2022"),"Yes","No")</f>
        <v>No</v>
      </c>
      <c r="T210" s="178" t="str">
        <f t="shared" si="105"/>
        <v>No</v>
      </c>
      <c r="U210" t="str">
        <f>IF(OR(O2C!K93="Q1 2023",O2C!K93="Q2 2023"),"Yes","No")</f>
        <v>No</v>
      </c>
      <c r="V210" s="178" t="str">
        <f t="shared" si="106"/>
        <v>No</v>
      </c>
      <c r="W210" t="str">
        <f>IF(OR(O2C!K93="Q3 2023",O2C!K93="Q4 2023"),"Yes","No")</f>
        <v>No</v>
      </c>
      <c r="X210" s="178" t="str">
        <f t="shared" si="107"/>
        <v>No</v>
      </c>
      <c r="Y210" t="str">
        <f>IF(OR(O2C!K93="Q1 2024",O2C!K93="Q2 2024"),"Yes","No")</f>
        <v>No</v>
      </c>
      <c r="Z210" s="178" t="str">
        <f t="shared" si="108"/>
        <v>No</v>
      </c>
      <c r="AA210" t="str">
        <f>IF(OR(O2C!K93="Q3 2024",O2C!K93="Q4 2024"),"Yes","No")</f>
        <v>No</v>
      </c>
      <c r="AB210" s="178" t="str">
        <f t="shared" si="109"/>
        <v>No</v>
      </c>
      <c r="AC210" t="str">
        <f>IF(OR(O2C!K93="Q1 2025",O2C!K93="Q2 2025"),"Yes","No")</f>
        <v>No</v>
      </c>
      <c r="AD210" s="178" t="str">
        <f t="shared" si="110"/>
        <v>No</v>
      </c>
      <c r="AE210" t="str">
        <f>IF(OR(O2C!K93="Q3 2025",O2C!K93="Q4 2025"),"Yes","No")</f>
        <v>No</v>
      </c>
      <c r="AF210" s="178" t="str">
        <f t="shared" si="111"/>
        <v>No</v>
      </c>
      <c r="AG210" t="str">
        <f>IF(OR(O2C!K93="Q1 2026",O2C!K93="Q2 2026"),"Yes","No")</f>
        <v>No</v>
      </c>
      <c r="AH210" s="178" t="str">
        <f t="shared" si="112"/>
        <v>No</v>
      </c>
      <c r="AI210" t="str">
        <f>IF(OR(O2C!K93="Q3 2026",O2C!K93="Q4 2026"),"Yes","No")</f>
        <v>No</v>
      </c>
      <c r="AJ210" s="178" t="str">
        <f t="shared" si="113"/>
        <v>No</v>
      </c>
      <c r="AK210" t="str">
        <f>IF(OR(O2C!K93="Q1 2027",O2C!K93="Q2 2027"),"Yes","No")</f>
        <v>No</v>
      </c>
      <c r="AL210" s="178" t="str">
        <f t="shared" si="114"/>
        <v>No</v>
      </c>
      <c r="AM210" t="str">
        <f>IF(OR(O2C!K93="Q3 2027",O2C!K93="Q4 2027"),"Yes","No")</f>
        <v>No</v>
      </c>
      <c r="AN210" s="178" t="str">
        <f t="shared" si="115"/>
        <v>No</v>
      </c>
      <c r="AO210" t="str">
        <f>IF(OR(O2C!K93="Q1 2028",O2C!K93="Q2 2028"),"Yes","No")</f>
        <v>No</v>
      </c>
      <c r="AP210" s="178" t="str">
        <f t="shared" si="116"/>
        <v>No</v>
      </c>
      <c r="AQ210" t="str">
        <f>IF(OR(O2C!K93="Q3 2028",O2C!K93="Q4 2028"),"Yes","No")</f>
        <v>No</v>
      </c>
      <c r="AR210" s="178" t="str">
        <f t="shared" si="117"/>
        <v>No</v>
      </c>
      <c r="AS210" t="str">
        <f>IF(OR(O2C!K93="Q1 2029",O2C!K93="Q2 2029"),"Yes","No")</f>
        <v>No</v>
      </c>
      <c r="AT210" s="178" t="str">
        <f t="shared" si="118"/>
        <v>No</v>
      </c>
      <c r="AU210" t="str">
        <f>IF(OR(O2C!K93="Q3 2029",O2C!K93="Q4 2029"),"Yes","No")</f>
        <v>No</v>
      </c>
      <c r="AV210" s="178" t="str">
        <f t="shared" si="119"/>
        <v>No</v>
      </c>
      <c r="AW210" t="str">
        <f>IF(OR(O2C!K93="Q1 2030",O2C!K93="Q2 2030"),"Yes","No")</f>
        <v>No</v>
      </c>
      <c r="AX210" s="178" t="str">
        <f t="shared" si="120"/>
        <v>No</v>
      </c>
      <c r="AY210" t="str">
        <f>IF(OR(O2C!K93="Q3 2030",O2C!K93="Q4 2030"),"Yes","No")</f>
        <v>No</v>
      </c>
      <c r="AZ210" s="178" t="str">
        <f t="shared" si="121"/>
        <v>No</v>
      </c>
      <c r="BA210" t="str">
        <f>IF(O2C!K93="","No","Yes")</f>
        <v>No</v>
      </c>
      <c r="BB210" s="178" t="str">
        <f t="shared" si="122"/>
        <v>No</v>
      </c>
      <c r="BC210" s="178" t="str">
        <f t="shared" si="123"/>
        <v>Yes</v>
      </c>
      <c r="BD210" s="174"/>
    </row>
    <row r="211" spans="1:56" s="175" customFormat="1" ht="23.65" thickBot="1" x14ac:dyDescent="0.5">
      <c r="A211" s="177">
        <v>90</v>
      </c>
      <c r="B211" s="40" t="s">
        <v>1169</v>
      </c>
      <c r="C211" t="str">
        <f>IF(O2C!E94="Yes","Yes","No")</f>
        <v>Yes</v>
      </c>
      <c r="D211" t="str">
        <f>IF(AND(C211="No",O2C!F94="Yes"),"Yes","No")</f>
        <v>No</v>
      </c>
      <c r="E211" t="str">
        <f>IF(AND(C211="No",O2C!F94="N/A"),"N/A","No")</f>
        <v>No</v>
      </c>
      <c r="F211">
        <f>IF(OR(O2C!F94="Yes",O2C!F94="N/A"),0,1)</f>
        <v>1</v>
      </c>
      <c r="G211" t="str">
        <f>IF(OR(O2C!K94="Q3 2019",O2C!K94="Q4 2019"),"Yes","No")</f>
        <v>No</v>
      </c>
      <c r="H211" s="178" t="str">
        <f t="shared" si="99"/>
        <v>No</v>
      </c>
      <c r="I211" t="str">
        <f>IF(OR(O2C!K94="Q1 2020",O2C!K94="Q2 2020"),"Yes","No")</f>
        <v>No</v>
      </c>
      <c r="J211" s="178" t="str">
        <f t="shared" si="100"/>
        <v>No</v>
      </c>
      <c r="K211" t="str">
        <f>IF(OR(O2C!K94="Q3 2020",O2C!K94="Q4 2020"),"Yes","No")</f>
        <v>No</v>
      </c>
      <c r="L211" s="178" t="str">
        <f t="shared" si="101"/>
        <v>No</v>
      </c>
      <c r="M211" t="str">
        <f>IF(OR(O2C!K94="Q1 2021",O2C!K94="Q2 2021"),"Yes","No")</f>
        <v>No</v>
      </c>
      <c r="N211" s="178" t="str">
        <f t="shared" si="102"/>
        <v>No</v>
      </c>
      <c r="O211" t="str">
        <f>IF(OR(O2C!K94="Q3 2021",O2C!K94="Q4 2021"),"Yes","No")</f>
        <v>No</v>
      </c>
      <c r="P211" s="178" t="str">
        <f t="shared" si="103"/>
        <v>No</v>
      </c>
      <c r="Q211" t="str">
        <f>IF(OR(O2C!K94="Q1 2022",O2C!K94="Q2 2022"),"Yes","No")</f>
        <v>No</v>
      </c>
      <c r="R211" s="178" t="str">
        <f t="shared" si="104"/>
        <v>No</v>
      </c>
      <c r="S211" t="str">
        <f>IF(OR(O2C!K94="Q3 2022",O2C!K94="Q4 2022"),"Yes","No")</f>
        <v>No</v>
      </c>
      <c r="T211" s="178" t="str">
        <f t="shared" si="105"/>
        <v>No</v>
      </c>
      <c r="U211" t="str">
        <f>IF(OR(O2C!K94="Q1 2023",O2C!K94="Q2 2023"),"Yes","No")</f>
        <v>No</v>
      </c>
      <c r="V211" s="178" t="str">
        <f t="shared" si="106"/>
        <v>No</v>
      </c>
      <c r="W211" t="str">
        <f>IF(OR(O2C!K94="Q3 2023",O2C!K94="Q4 2023"),"Yes","No")</f>
        <v>No</v>
      </c>
      <c r="X211" s="178" t="str">
        <f t="shared" si="107"/>
        <v>No</v>
      </c>
      <c r="Y211" t="str">
        <f>IF(OR(O2C!K94="Q1 2024",O2C!K94="Q2 2024"),"Yes","No")</f>
        <v>No</v>
      </c>
      <c r="Z211" s="178" t="str">
        <f t="shared" si="108"/>
        <v>No</v>
      </c>
      <c r="AA211" t="str">
        <f>IF(OR(O2C!K94="Q3 2024",O2C!K94="Q4 2024"),"Yes","No")</f>
        <v>No</v>
      </c>
      <c r="AB211" s="178" t="str">
        <f t="shared" si="109"/>
        <v>No</v>
      </c>
      <c r="AC211" t="str">
        <f>IF(OR(O2C!K94="Q1 2025",O2C!K94="Q2 2025"),"Yes","No")</f>
        <v>No</v>
      </c>
      <c r="AD211" s="178" t="str">
        <f t="shared" si="110"/>
        <v>No</v>
      </c>
      <c r="AE211" t="str">
        <f>IF(OR(O2C!K94="Q3 2025",O2C!K94="Q4 2025"),"Yes","No")</f>
        <v>No</v>
      </c>
      <c r="AF211" s="178" t="str">
        <f t="shared" si="111"/>
        <v>No</v>
      </c>
      <c r="AG211" t="str">
        <f>IF(OR(O2C!K94="Q1 2026",O2C!K94="Q2 2026"),"Yes","No")</f>
        <v>No</v>
      </c>
      <c r="AH211" s="178" t="str">
        <f t="shared" si="112"/>
        <v>No</v>
      </c>
      <c r="AI211" t="str">
        <f>IF(OR(O2C!K94="Q3 2026",O2C!K94="Q4 2026"),"Yes","No")</f>
        <v>No</v>
      </c>
      <c r="AJ211" s="178" t="str">
        <f t="shared" si="113"/>
        <v>No</v>
      </c>
      <c r="AK211" t="str">
        <f>IF(OR(O2C!K94="Q1 2027",O2C!K94="Q2 2027"),"Yes","No")</f>
        <v>No</v>
      </c>
      <c r="AL211" s="178" t="str">
        <f t="shared" si="114"/>
        <v>No</v>
      </c>
      <c r="AM211" t="str">
        <f>IF(OR(O2C!K94="Q3 2027",O2C!K94="Q4 2027"),"Yes","No")</f>
        <v>No</v>
      </c>
      <c r="AN211" s="178" t="str">
        <f t="shared" si="115"/>
        <v>No</v>
      </c>
      <c r="AO211" t="str">
        <f>IF(OR(O2C!K94="Q1 2028",O2C!K94="Q2 2028"),"Yes","No")</f>
        <v>No</v>
      </c>
      <c r="AP211" s="178" t="str">
        <f t="shared" si="116"/>
        <v>No</v>
      </c>
      <c r="AQ211" t="str">
        <f>IF(OR(O2C!K94="Q3 2028",O2C!K94="Q4 2028"),"Yes","No")</f>
        <v>No</v>
      </c>
      <c r="AR211" s="178" t="str">
        <f t="shared" si="117"/>
        <v>No</v>
      </c>
      <c r="AS211" t="str">
        <f>IF(OR(O2C!K94="Q1 2029",O2C!K94="Q2 2029"),"Yes","No")</f>
        <v>No</v>
      </c>
      <c r="AT211" s="178" t="str">
        <f t="shared" si="118"/>
        <v>No</v>
      </c>
      <c r="AU211" t="str">
        <f>IF(OR(O2C!K94="Q3 2029",O2C!K94="Q4 2029"),"Yes","No")</f>
        <v>No</v>
      </c>
      <c r="AV211" s="178" t="str">
        <f t="shared" si="119"/>
        <v>No</v>
      </c>
      <c r="AW211" t="str">
        <f>IF(OR(O2C!K94="Q1 2030",O2C!K94="Q2 2030"),"Yes","No")</f>
        <v>No</v>
      </c>
      <c r="AX211" s="178" t="str">
        <f t="shared" si="120"/>
        <v>No</v>
      </c>
      <c r="AY211" t="str">
        <f>IF(OR(O2C!K94="Q3 2030",O2C!K94="Q4 2030"),"Yes","No")</f>
        <v>No</v>
      </c>
      <c r="AZ211" s="178" t="str">
        <f t="shared" si="121"/>
        <v>No</v>
      </c>
      <c r="BA211" t="str">
        <f>IF(O2C!K94="","No","Yes")</f>
        <v>No</v>
      </c>
      <c r="BB211" s="178" t="str">
        <f t="shared" si="122"/>
        <v>No</v>
      </c>
      <c r="BC211" s="178" t="str">
        <f t="shared" si="123"/>
        <v>No</v>
      </c>
      <c r="BD211" s="174"/>
    </row>
    <row r="212" spans="1:56" s="175" customFormat="1" ht="23.65" thickBot="1" x14ac:dyDescent="0.5">
      <c r="A212" s="177">
        <v>91</v>
      </c>
      <c r="B212" s="43" t="s">
        <v>1170</v>
      </c>
      <c r="C212" t="str">
        <f>IF(O2C!E95="Yes","Yes","No")</f>
        <v>No</v>
      </c>
      <c r="D212" t="str">
        <f>IF(AND(C212="No",O2C!F95="Yes"),"Yes","No")</f>
        <v>No</v>
      </c>
      <c r="E212" t="str">
        <f>IF(AND(C212="No",O2C!F95="N/A"),"N/A","No")</f>
        <v>No</v>
      </c>
      <c r="F212">
        <f>IF(OR(O2C!F95="Yes",O2C!F95="N/A"),0,1)</f>
        <v>1</v>
      </c>
      <c r="G212" t="str">
        <f>IF(OR(O2C!K95="Q3 2019",O2C!K95="Q4 2019"),"Yes","No")</f>
        <v>No</v>
      </c>
      <c r="H212" s="178" t="str">
        <f t="shared" si="99"/>
        <v>No</v>
      </c>
      <c r="I212" t="str">
        <f>IF(OR(O2C!K95="Q1 2020",O2C!K95="Q2 2020"),"Yes","No")</f>
        <v>No</v>
      </c>
      <c r="J212" s="178" t="str">
        <f t="shared" si="100"/>
        <v>No</v>
      </c>
      <c r="K212" t="str">
        <f>IF(OR(O2C!K95="Q3 2020",O2C!K95="Q4 2020"),"Yes","No")</f>
        <v>No</v>
      </c>
      <c r="L212" s="178" t="str">
        <f t="shared" si="101"/>
        <v>No</v>
      </c>
      <c r="M212" t="str">
        <f>IF(OR(O2C!K95="Q1 2021",O2C!K95="Q2 2021"),"Yes","No")</f>
        <v>No</v>
      </c>
      <c r="N212" s="178" t="str">
        <f t="shared" si="102"/>
        <v>No</v>
      </c>
      <c r="O212" t="str">
        <f>IF(OR(O2C!K95="Q3 2021",O2C!K95="Q4 2021"),"Yes","No")</f>
        <v>No</v>
      </c>
      <c r="P212" s="178" t="str">
        <f t="shared" si="103"/>
        <v>No</v>
      </c>
      <c r="Q212" t="str">
        <f>IF(OR(O2C!K95="Q1 2022",O2C!K95="Q2 2022"),"Yes","No")</f>
        <v>No</v>
      </c>
      <c r="R212" s="178" t="str">
        <f t="shared" si="104"/>
        <v>No</v>
      </c>
      <c r="S212" t="str">
        <f>IF(OR(O2C!K95="Q3 2022",O2C!K95="Q4 2022"),"Yes","No")</f>
        <v>No</v>
      </c>
      <c r="T212" s="178" t="str">
        <f t="shared" si="105"/>
        <v>No</v>
      </c>
      <c r="U212" t="str">
        <f>IF(OR(O2C!K95="Q1 2023",O2C!K95="Q2 2023"),"Yes","No")</f>
        <v>No</v>
      </c>
      <c r="V212" s="178" t="str">
        <f t="shared" si="106"/>
        <v>No</v>
      </c>
      <c r="W212" t="str">
        <f>IF(OR(O2C!K95="Q3 2023",O2C!K95="Q4 2023"),"Yes","No")</f>
        <v>No</v>
      </c>
      <c r="X212" s="178" t="str">
        <f t="shared" si="107"/>
        <v>No</v>
      </c>
      <c r="Y212" t="str">
        <f>IF(OR(O2C!K95="Q1 2024",O2C!K95="Q2 2024"),"Yes","No")</f>
        <v>No</v>
      </c>
      <c r="Z212" s="178" t="str">
        <f t="shared" si="108"/>
        <v>No</v>
      </c>
      <c r="AA212" t="str">
        <f>IF(OR(O2C!K95="Q3 2024",O2C!K95="Q4 2024"),"Yes","No")</f>
        <v>No</v>
      </c>
      <c r="AB212" s="178" t="str">
        <f t="shared" si="109"/>
        <v>No</v>
      </c>
      <c r="AC212" t="str">
        <f>IF(OR(O2C!K95="Q1 2025",O2C!K95="Q2 2025"),"Yes","No")</f>
        <v>No</v>
      </c>
      <c r="AD212" s="178" t="str">
        <f t="shared" si="110"/>
        <v>No</v>
      </c>
      <c r="AE212" t="str">
        <f>IF(OR(O2C!K95="Q3 2025",O2C!K95="Q4 2025"),"Yes","No")</f>
        <v>No</v>
      </c>
      <c r="AF212" s="178" t="str">
        <f t="shared" si="111"/>
        <v>No</v>
      </c>
      <c r="AG212" t="str">
        <f>IF(OR(O2C!K95="Q1 2026",O2C!K95="Q2 2026"),"Yes","No")</f>
        <v>No</v>
      </c>
      <c r="AH212" s="178" t="str">
        <f t="shared" si="112"/>
        <v>No</v>
      </c>
      <c r="AI212" t="str">
        <f>IF(OR(O2C!K95="Q3 2026",O2C!K95="Q4 2026"),"Yes","No")</f>
        <v>No</v>
      </c>
      <c r="AJ212" s="178" t="str">
        <f t="shared" si="113"/>
        <v>No</v>
      </c>
      <c r="AK212" t="str">
        <f>IF(OR(O2C!K95="Q1 2027",O2C!K95="Q2 2027"),"Yes","No")</f>
        <v>No</v>
      </c>
      <c r="AL212" s="178" t="str">
        <f t="shared" si="114"/>
        <v>No</v>
      </c>
      <c r="AM212" t="str">
        <f>IF(OR(O2C!K95="Q3 2027",O2C!K95="Q4 2027"),"Yes","No")</f>
        <v>No</v>
      </c>
      <c r="AN212" s="178" t="str">
        <f t="shared" si="115"/>
        <v>No</v>
      </c>
      <c r="AO212" t="str">
        <f>IF(OR(O2C!K95="Q1 2028",O2C!K95="Q2 2028"),"Yes","No")</f>
        <v>No</v>
      </c>
      <c r="AP212" s="178" t="str">
        <f t="shared" si="116"/>
        <v>No</v>
      </c>
      <c r="AQ212" t="str">
        <f>IF(OR(O2C!K95="Q3 2028",O2C!K95="Q4 2028"),"Yes","No")</f>
        <v>No</v>
      </c>
      <c r="AR212" s="178" t="str">
        <f t="shared" si="117"/>
        <v>No</v>
      </c>
      <c r="AS212" t="str">
        <f>IF(OR(O2C!K95="Q1 2029",O2C!K95="Q2 2029"),"Yes","No")</f>
        <v>No</v>
      </c>
      <c r="AT212" s="178" t="str">
        <f t="shared" si="118"/>
        <v>No</v>
      </c>
      <c r="AU212" t="str">
        <f>IF(OR(O2C!K95="Q3 2029",O2C!K95="Q4 2029"),"Yes","No")</f>
        <v>No</v>
      </c>
      <c r="AV212" s="178" t="str">
        <f t="shared" si="119"/>
        <v>No</v>
      </c>
      <c r="AW212" t="str">
        <f>IF(OR(O2C!K95="Q1 2030",O2C!K95="Q2 2030"),"Yes","No")</f>
        <v>No</v>
      </c>
      <c r="AX212" s="178" t="str">
        <f t="shared" si="120"/>
        <v>No</v>
      </c>
      <c r="AY212" t="str">
        <f>IF(OR(O2C!K95="Q3 2030",O2C!K95="Q4 2030"),"Yes","No")</f>
        <v>No</v>
      </c>
      <c r="AZ212" s="178" t="str">
        <f t="shared" si="121"/>
        <v>No</v>
      </c>
      <c r="BA212" t="str">
        <f>IF(O2C!K95="","No","Yes")</f>
        <v>No</v>
      </c>
      <c r="BB212" s="178" t="str">
        <f t="shared" si="122"/>
        <v>No</v>
      </c>
      <c r="BC212" s="178" t="str">
        <f t="shared" si="123"/>
        <v>Yes</v>
      </c>
      <c r="BD212" s="174"/>
    </row>
    <row r="213" spans="1:56" s="175" customFormat="1" ht="23.65" thickBot="1" x14ac:dyDescent="0.5">
      <c r="A213" s="177">
        <v>92</v>
      </c>
      <c r="B213" s="43" t="s">
        <v>1171</v>
      </c>
      <c r="C213" t="str">
        <f>IF(O2C!E96="Yes","Yes","No")</f>
        <v>No</v>
      </c>
      <c r="D213" t="str">
        <f>IF(AND(C213="No",O2C!F96="Yes"),"Yes","No")</f>
        <v>No</v>
      </c>
      <c r="E213" t="str">
        <f>IF(AND(C213="No",O2C!F96="N/A"),"N/A","No")</f>
        <v>No</v>
      </c>
      <c r="F213">
        <f>IF(OR(O2C!F96="Yes",O2C!F96="N/A"),0,1)</f>
        <v>1</v>
      </c>
      <c r="G213" t="str">
        <f>IF(OR(O2C!K96="Q3 2019",O2C!K96="Q4 2019"),"Yes","No")</f>
        <v>No</v>
      </c>
      <c r="H213" s="178" t="str">
        <f t="shared" si="99"/>
        <v>No</v>
      </c>
      <c r="I213" t="str">
        <f>IF(OR(O2C!K96="Q1 2020",O2C!K96="Q2 2020"),"Yes","No")</f>
        <v>No</v>
      </c>
      <c r="J213" s="178" t="str">
        <f t="shared" si="100"/>
        <v>No</v>
      </c>
      <c r="K213" t="str">
        <f>IF(OR(O2C!K96="Q3 2020",O2C!K96="Q4 2020"),"Yes","No")</f>
        <v>No</v>
      </c>
      <c r="L213" s="178" t="str">
        <f t="shared" si="101"/>
        <v>No</v>
      </c>
      <c r="M213" t="str">
        <f>IF(OR(O2C!K96="Q1 2021",O2C!K96="Q2 2021"),"Yes","No")</f>
        <v>No</v>
      </c>
      <c r="N213" s="178" t="str">
        <f t="shared" si="102"/>
        <v>No</v>
      </c>
      <c r="O213" t="str">
        <f>IF(OR(O2C!K96="Q3 2021",O2C!K96="Q4 2021"),"Yes","No")</f>
        <v>No</v>
      </c>
      <c r="P213" s="178" t="str">
        <f t="shared" si="103"/>
        <v>No</v>
      </c>
      <c r="Q213" t="str">
        <f>IF(OR(O2C!K96="Q1 2022",O2C!K96="Q2 2022"),"Yes","No")</f>
        <v>No</v>
      </c>
      <c r="R213" s="178" t="str">
        <f t="shared" si="104"/>
        <v>No</v>
      </c>
      <c r="S213" t="str">
        <f>IF(OR(O2C!K96="Q3 2022",O2C!K96="Q4 2022"),"Yes","No")</f>
        <v>No</v>
      </c>
      <c r="T213" s="178" t="str">
        <f t="shared" si="105"/>
        <v>No</v>
      </c>
      <c r="U213" t="str">
        <f>IF(OR(O2C!K96="Q1 2023",O2C!K96="Q2 2023"),"Yes","No")</f>
        <v>No</v>
      </c>
      <c r="V213" s="178" t="str">
        <f t="shared" si="106"/>
        <v>No</v>
      </c>
      <c r="W213" t="str">
        <f>IF(OR(O2C!K96="Q3 2023",O2C!K96="Q4 2023"),"Yes","No")</f>
        <v>No</v>
      </c>
      <c r="X213" s="178" t="str">
        <f t="shared" si="107"/>
        <v>No</v>
      </c>
      <c r="Y213" t="str">
        <f>IF(OR(O2C!K96="Q1 2024",O2C!K96="Q2 2024"),"Yes","No")</f>
        <v>No</v>
      </c>
      <c r="Z213" s="178" t="str">
        <f t="shared" si="108"/>
        <v>No</v>
      </c>
      <c r="AA213" t="str">
        <f>IF(OR(O2C!K96="Q3 2024",O2C!K96="Q4 2024"),"Yes","No")</f>
        <v>No</v>
      </c>
      <c r="AB213" s="178" t="str">
        <f t="shared" si="109"/>
        <v>No</v>
      </c>
      <c r="AC213" t="str">
        <f>IF(OR(O2C!K96="Q1 2025",O2C!K96="Q2 2025"),"Yes","No")</f>
        <v>No</v>
      </c>
      <c r="AD213" s="178" t="str">
        <f t="shared" si="110"/>
        <v>No</v>
      </c>
      <c r="AE213" t="str">
        <f>IF(OR(O2C!K96="Q3 2025",O2C!K96="Q4 2025"),"Yes","No")</f>
        <v>No</v>
      </c>
      <c r="AF213" s="178" t="str">
        <f t="shared" si="111"/>
        <v>No</v>
      </c>
      <c r="AG213" t="str">
        <f>IF(OR(O2C!K96="Q1 2026",O2C!K96="Q2 2026"),"Yes","No")</f>
        <v>No</v>
      </c>
      <c r="AH213" s="178" t="str">
        <f t="shared" si="112"/>
        <v>No</v>
      </c>
      <c r="AI213" t="str">
        <f>IF(OR(O2C!K96="Q3 2026",O2C!K96="Q4 2026"),"Yes","No")</f>
        <v>No</v>
      </c>
      <c r="AJ213" s="178" t="str">
        <f t="shared" si="113"/>
        <v>No</v>
      </c>
      <c r="AK213" t="str">
        <f>IF(OR(O2C!K96="Q1 2027",O2C!K96="Q2 2027"),"Yes","No")</f>
        <v>No</v>
      </c>
      <c r="AL213" s="178" t="str">
        <f t="shared" si="114"/>
        <v>No</v>
      </c>
      <c r="AM213" t="str">
        <f>IF(OR(O2C!K96="Q3 2027",O2C!K96="Q4 2027"),"Yes","No")</f>
        <v>No</v>
      </c>
      <c r="AN213" s="178" t="str">
        <f t="shared" si="115"/>
        <v>No</v>
      </c>
      <c r="AO213" t="str">
        <f>IF(OR(O2C!K96="Q1 2028",O2C!K96="Q2 2028"),"Yes","No")</f>
        <v>No</v>
      </c>
      <c r="AP213" s="178" t="str">
        <f t="shared" si="116"/>
        <v>No</v>
      </c>
      <c r="AQ213" t="str">
        <f>IF(OR(O2C!K96="Q3 2028",O2C!K96="Q4 2028"),"Yes","No")</f>
        <v>No</v>
      </c>
      <c r="AR213" s="178" t="str">
        <f t="shared" si="117"/>
        <v>No</v>
      </c>
      <c r="AS213" t="str">
        <f>IF(OR(O2C!K96="Q1 2029",O2C!K96="Q2 2029"),"Yes","No")</f>
        <v>No</v>
      </c>
      <c r="AT213" s="178" t="str">
        <f t="shared" si="118"/>
        <v>No</v>
      </c>
      <c r="AU213" t="str">
        <f>IF(OR(O2C!K96="Q3 2029",O2C!K96="Q4 2029"),"Yes","No")</f>
        <v>No</v>
      </c>
      <c r="AV213" s="178" t="str">
        <f t="shared" si="119"/>
        <v>No</v>
      </c>
      <c r="AW213" t="str">
        <f>IF(OR(O2C!K96="Q1 2030",O2C!K96="Q2 2030"),"Yes","No")</f>
        <v>No</v>
      </c>
      <c r="AX213" s="178" t="str">
        <f t="shared" si="120"/>
        <v>No</v>
      </c>
      <c r="AY213" t="str">
        <f>IF(OR(O2C!K96="Q3 2030",O2C!K96="Q4 2030"),"Yes","No")</f>
        <v>No</v>
      </c>
      <c r="AZ213" s="178" t="str">
        <f t="shared" si="121"/>
        <v>No</v>
      </c>
      <c r="BA213" t="str">
        <f>IF(O2C!K96="","No","Yes")</f>
        <v>No</v>
      </c>
      <c r="BB213" s="178" t="str">
        <f t="shared" si="122"/>
        <v>No</v>
      </c>
      <c r="BC213" s="178" t="str">
        <f t="shared" si="123"/>
        <v>Yes</v>
      </c>
      <c r="BD213" s="174"/>
    </row>
    <row r="214" spans="1:56" s="175" customFormat="1" ht="23.65" thickBot="1" x14ac:dyDescent="0.5">
      <c r="A214" s="177">
        <v>93</v>
      </c>
      <c r="B214" s="43" t="s">
        <v>1173</v>
      </c>
      <c r="C214" t="str">
        <f>IF(O2C!E97="Yes","Yes","No")</f>
        <v>No</v>
      </c>
      <c r="D214" t="str">
        <f>IF(AND(C214="No",O2C!F97="Yes"),"Yes","No")</f>
        <v>No</v>
      </c>
      <c r="E214" t="str">
        <f>IF(AND(C214="No",O2C!F97="N/A"),"N/A","No")</f>
        <v>No</v>
      </c>
      <c r="F214">
        <f>IF(OR(O2C!F97="Yes",O2C!F97="N/A"),0,1)</f>
        <v>1</v>
      </c>
      <c r="G214" t="str">
        <f>IF(OR(O2C!K97="Q3 2019",O2C!K97="Q4 2019"),"Yes","No")</f>
        <v>No</v>
      </c>
      <c r="H214" s="178" t="str">
        <f t="shared" si="99"/>
        <v>No</v>
      </c>
      <c r="I214" t="str">
        <f>IF(OR(O2C!K97="Q1 2020",O2C!K97="Q2 2020"),"Yes","No")</f>
        <v>No</v>
      </c>
      <c r="J214" s="178" t="str">
        <f t="shared" si="100"/>
        <v>No</v>
      </c>
      <c r="K214" t="str">
        <f>IF(OR(O2C!K97="Q3 2020",O2C!K97="Q4 2020"),"Yes","No")</f>
        <v>No</v>
      </c>
      <c r="L214" s="178" t="str">
        <f t="shared" si="101"/>
        <v>No</v>
      </c>
      <c r="M214" t="str">
        <f>IF(OR(O2C!K97="Q1 2021",O2C!K97="Q2 2021"),"Yes","No")</f>
        <v>No</v>
      </c>
      <c r="N214" s="178" t="str">
        <f t="shared" si="102"/>
        <v>No</v>
      </c>
      <c r="O214" t="str">
        <f>IF(OR(O2C!K97="Q3 2021",O2C!K97="Q4 2021"),"Yes","No")</f>
        <v>No</v>
      </c>
      <c r="P214" s="178" t="str">
        <f t="shared" si="103"/>
        <v>No</v>
      </c>
      <c r="Q214" t="str">
        <f>IF(OR(O2C!K97="Q1 2022",O2C!K97="Q2 2022"),"Yes","No")</f>
        <v>No</v>
      </c>
      <c r="R214" s="178" t="str">
        <f t="shared" si="104"/>
        <v>No</v>
      </c>
      <c r="S214" t="str">
        <f>IF(OR(O2C!K97="Q3 2022",O2C!K97="Q4 2022"),"Yes","No")</f>
        <v>No</v>
      </c>
      <c r="T214" s="178" t="str">
        <f t="shared" si="105"/>
        <v>No</v>
      </c>
      <c r="U214" t="str">
        <f>IF(OR(O2C!K97="Q1 2023",O2C!K97="Q2 2023"),"Yes","No")</f>
        <v>No</v>
      </c>
      <c r="V214" s="178" t="str">
        <f t="shared" si="106"/>
        <v>No</v>
      </c>
      <c r="W214" t="str">
        <f>IF(OR(O2C!K97="Q3 2023",O2C!K97="Q4 2023"),"Yes","No")</f>
        <v>No</v>
      </c>
      <c r="X214" s="178" t="str">
        <f t="shared" si="107"/>
        <v>No</v>
      </c>
      <c r="Y214" t="str">
        <f>IF(OR(O2C!K97="Q1 2024",O2C!K97="Q2 2024"),"Yes","No")</f>
        <v>No</v>
      </c>
      <c r="Z214" s="178" t="str">
        <f t="shared" si="108"/>
        <v>No</v>
      </c>
      <c r="AA214" t="str">
        <f>IF(OR(O2C!K97="Q3 2024",O2C!K97="Q4 2024"),"Yes","No")</f>
        <v>No</v>
      </c>
      <c r="AB214" s="178" t="str">
        <f t="shared" si="109"/>
        <v>No</v>
      </c>
      <c r="AC214" t="str">
        <f>IF(OR(O2C!K97="Q1 2025",O2C!K97="Q2 2025"),"Yes","No")</f>
        <v>No</v>
      </c>
      <c r="AD214" s="178" t="str">
        <f t="shared" si="110"/>
        <v>No</v>
      </c>
      <c r="AE214" t="str">
        <f>IF(OR(O2C!K97="Q3 2025",O2C!K97="Q4 2025"),"Yes","No")</f>
        <v>No</v>
      </c>
      <c r="AF214" s="178" t="str">
        <f t="shared" si="111"/>
        <v>No</v>
      </c>
      <c r="AG214" t="str">
        <f>IF(OR(O2C!K97="Q1 2026",O2C!K97="Q2 2026"),"Yes","No")</f>
        <v>No</v>
      </c>
      <c r="AH214" s="178" t="str">
        <f t="shared" si="112"/>
        <v>No</v>
      </c>
      <c r="AI214" t="str">
        <f>IF(OR(O2C!K97="Q3 2026",O2C!K97="Q4 2026"),"Yes","No")</f>
        <v>No</v>
      </c>
      <c r="AJ214" s="178" t="str">
        <f t="shared" si="113"/>
        <v>No</v>
      </c>
      <c r="AK214" t="str">
        <f>IF(OR(O2C!K97="Q1 2027",O2C!K97="Q2 2027"),"Yes","No")</f>
        <v>No</v>
      </c>
      <c r="AL214" s="178" t="str">
        <f t="shared" si="114"/>
        <v>No</v>
      </c>
      <c r="AM214" t="str">
        <f>IF(OR(O2C!K97="Q3 2027",O2C!K97="Q4 2027"),"Yes","No")</f>
        <v>No</v>
      </c>
      <c r="AN214" s="178" t="str">
        <f t="shared" si="115"/>
        <v>No</v>
      </c>
      <c r="AO214" t="str">
        <f>IF(OR(O2C!K97="Q1 2028",O2C!K97="Q2 2028"),"Yes","No")</f>
        <v>No</v>
      </c>
      <c r="AP214" s="178" t="str">
        <f t="shared" si="116"/>
        <v>No</v>
      </c>
      <c r="AQ214" t="str">
        <f>IF(OR(O2C!K97="Q3 2028",O2C!K97="Q4 2028"),"Yes","No")</f>
        <v>No</v>
      </c>
      <c r="AR214" s="178" t="str">
        <f t="shared" si="117"/>
        <v>No</v>
      </c>
      <c r="AS214" t="str">
        <f>IF(OR(O2C!K97="Q1 2029",O2C!K97="Q2 2029"),"Yes","No")</f>
        <v>No</v>
      </c>
      <c r="AT214" s="178" t="str">
        <f t="shared" si="118"/>
        <v>No</v>
      </c>
      <c r="AU214" t="str">
        <f>IF(OR(O2C!K97="Q3 2029",O2C!K97="Q4 2029"),"Yes","No")</f>
        <v>No</v>
      </c>
      <c r="AV214" s="178" t="str">
        <f t="shared" si="119"/>
        <v>No</v>
      </c>
      <c r="AW214" t="str">
        <f>IF(OR(O2C!K97="Q1 2030",O2C!K97="Q2 2030"),"Yes","No")</f>
        <v>No</v>
      </c>
      <c r="AX214" s="178" t="str">
        <f t="shared" si="120"/>
        <v>No</v>
      </c>
      <c r="AY214" t="str">
        <f>IF(OR(O2C!K97="Q3 2030",O2C!K97="Q4 2030"),"Yes","No")</f>
        <v>No</v>
      </c>
      <c r="AZ214" s="178" t="str">
        <f t="shared" si="121"/>
        <v>No</v>
      </c>
      <c r="BA214" t="str">
        <f>IF(O2C!K97="","No","Yes")</f>
        <v>No</v>
      </c>
      <c r="BB214" s="178" t="str">
        <f t="shared" si="122"/>
        <v>No</v>
      </c>
      <c r="BC214" s="178" t="str">
        <f t="shared" si="123"/>
        <v>Yes</v>
      </c>
      <c r="BD214" s="174"/>
    </row>
    <row r="215" spans="1:56" s="175" customFormat="1" ht="14.65" thickBot="1" x14ac:dyDescent="0.5">
      <c r="A215" s="177">
        <v>94</v>
      </c>
      <c r="B215" s="43" t="s">
        <v>1174</v>
      </c>
      <c r="C215" t="str">
        <f>IF(O2C!E98="Yes","Yes","No")</f>
        <v>No</v>
      </c>
      <c r="D215" t="str">
        <f>IF(AND(C215="No",O2C!F98="Yes"),"Yes","No")</f>
        <v>No</v>
      </c>
      <c r="E215" t="str">
        <f>IF(AND(C215="No",O2C!F98="N/A"),"N/A","No")</f>
        <v>No</v>
      </c>
      <c r="F215">
        <f>IF(OR(O2C!F98="Yes",O2C!F98="N/A"),0,1)</f>
        <v>1</v>
      </c>
      <c r="G215" t="str">
        <f>IF(OR(O2C!K98="Q3 2019",O2C!K98="Q4 2019"),"Yes","No")</f>
        <v>No</v>
      </c>
      <c r="H215" s="178" t="str">
        <f t="shared" si="99"/>
        <v>No</v>
      </c>
      <c r="I215" t="str">
        <f>IF(OR(O2C!K98="Q1 2020",O2C!K98="Q2 2020"),"Yes","No")</f>
        <v>No</v>
      </c>
      <c r="J215" s="178" t="str">
        <f t="shared" si="100"/>
        <v>No</v>
      </c>
      <c r="K215" t="str">
        <f>IF(OR(O2C!K98="Q3 2020",O2C!K98="Q4 2020"),"Yes","No")</f>
        <v>No</v>
      </c>
      <c r="L215" s="178" t="str">
        <f t="shared" si="101"/>
        <v>No</v>
      </c>
      <c r="M215" t="str">
        <f>IF(OR(O2C!K98="Q1 2021",O2C!K98="Q2 2021"),"Yes","No")</f>
        <v>No</v>
      </c>
      <c r="N215" s="178" t="str">
        <f t="shared" si="102"/>
        <v>No</v>
      </c>
      <c r="O215" t="str">
        <f>IF(OR(O2C!K98="Q3 2021",O2C!K98="Q4 2021"),"Yes","No")</f>
        <v>No</v>
      </c>
      <c r="P215" s="178" t="str">
        <f t="shared" si="103"/>
        <v>No</v>
      </c>
      <c r="Q215" t="str">
        <f>IF(OR(O2C!K98="Q1 2022",O2C!K98="Q2 2022"),"Yes","No")</f>
        <v>No</v>
      </c>
      <c r="R215" s="178" t="str">
        <f t="shared" si="104"/>
        <v>No</v>
      </c>
      <c r="S215" t="str">
        <f>IF(OR(O2C!K98="Q3 2022",O2C!K98="Q4 2022"),"Yes","No")</f>
        <v>No</v>
      </c>
      <c r="T215" s="178" t="str">
        <f t="shared" si="105"/>
        <v>No</v>
      </c>
      <c r="U215" t="str">
        <f>IF(OR(O2C!K98="Q1 2023",O2C!K98="Q2 2023"),"Yes","No")</f>
        <v>No</v>
      </c>
      <c r="V215" s="178" t="str">
        <f t="shared" si="106"/>
        <v>No</v>
      </c>
      <c r="W215" t="str">
        <f>IF(OR(O2C!K98="Q3 2023",O2C!K98="Q4 2023"),"Yes","No")</f>
        <v>No</v>
      </c>
      <c r="X215" s="178" t="str">
        <f t="shared" si="107"/>
        <v>No</v>
      </c>
      <c r="Y215" t="str">
        <f>IF(OR(O2C!K98="Q1 2024",O2C!K98="Q2 2024"),"Yes","No")</f>
        <v>No</v>
      </c>
      <c r="Z215" s="178" t="str">
        <f t="shared" si="108"/>
        <v>No</v>
      </c>
      <c r="AA215" t="str">
        <f>IF(OR(O2C!K98="Q3 2024",O2C!K98="Q4 2024"),"Yes","No")</f>
        <v>No</v>
      </c>
      <c r="AB215" s="178" t="str">
        <f t="shared" si="109"/>
        <v>No</v>
      </c>
      <c r="AC215" t="str">
        <f>IF(OR(O2C!K98="Q1 2025",O2C!K98="Q2 2025"),"Yes","No")</f>
        <v>No</v>
      </c>
      <c r="AD215" s="178" t="str">
        <f t="shared" si="110"/>
        <v>No</v>
      </c>
      <c r="AE215" t="str">
        <f>IF(OR(O2C!K98="Q3 2025",O2C!K98="Q4 2025"),"Yes","No")</f>
        <v>No</v>
      </c>
      <c r="AF215" s="178" t="str">
        <f t="shared" si="111"/>
        <v>No</v>
      </c>
      <c r="AG215" t="str">
        <f>IF(OR(O2C!K98="Q1 2026",O2C!K98="Q2 2026"),"Yes","No")</f>
        <v>No</v>
      </c>
      <c r="AH215" s="178" t="str">
        <f t="shared" si="112"/>
        <v>No</v>
      </c>
      <c r="AI215" t="str">
        <f>IF(OR(O2C!K98="Q3 2026",O2C!K98="Q4 2026"),"Yes","No")</f>
        <v>No</v>
      </c>
      <c r="AJ215" s="178" t="str">
        <f t="shared" si="113"/>
        <v>No</v>
      </c>
      <c r="AK215" t="str">
        <f>IF(OR(O2C!K98="Q1 2027",O2C!K98="Q2 2027"),"Yes","No")</f>
        <v>No</v>
      </c>
      <c r="AL215" s="178" t="str">
        <f t="shared" si="114"/>
        <v>No</v>
      </c>
      <c r="AM215" t="str">
        <f>IF(OR(O2C!K98="Q3 2027",O2C!K98="Q4 2027"),"Yes","No")</f>
        <v>No</v>
      </c>
      <c r="AN215" s="178" t="str">
        <f t="shared" si="115"/>
        <v>No</v>
      </c>
      <c r="AO215" t="str">
        <f>IF(OR(O2C!K98="Q1 2028",O2C!K98="Q2 2028"),"Yes","No")</f>
        <v>No</v>
      </c>
      <c r="AP215" s="178" t="str">
        <f t="shared" si="116"/>
        <v>No</v>
      </c>
      <c r="AQ215" t="str">
        <f>IF(OR(O2C!K98="Q3 2028",O2C!K98="Q4 2028"),"Yes","No")</f>
        <v>No</v>
      </c>
      <c r="AR215" s="178" t="str">
        <f t="shared" si="117"/>
        <v>No</v>
      </c>
      <c r="AS215" t="str">
        <f>IF(OR(O2C!K98="Q1 2029",O2C!K98="Q2 2029"),"Yes","No")</f>
        <v>No</v>
      </c>
      <c r="AT215" s="178" t="str">
        <f t="shared" si="118"/>
        <v>No</v>
      </c>
      <c r="AU215" t="str">
        <f>IF(OR(O2C!K98="Q3 2029",O2C!K98="Q4 2029"),"Yes","No")</f>
        <v>No</v>
      </c>
      <c r="AV215" s="178" t="str">
        <f t="shared" si="119"/>
        <v>No</v>
      </c>
      <c r="AW215" t="str">
        <f>IF(OR(O2C!K98="Q1 2030",O2C!K98="Q2 2030"),"Yes","No")</f>
        <v>No</v>
      </c>
      <c r="AX215" s="178" t="str">
        <f t="shared" si="120"/>
        <v>No</v>
      </c>
      <c r="AY215" t="str">
        <f>IF(OR(O2C!K98="Q3 2030",O2C!K98="Q4 2030"),"Yes","No")</f>
        <v>No</v>
      </c>
      <c r="AZ215" s="178" t="str">
        <f t="shared" si="121"/>
        <v>No</v>
      </c>
      <c r="BA215" t="str">
        <f>IF(O2C!K98="","No","Yes")</f>
        <v>No</v>
      </c>
      <c r="BB215" s="178" t="str">
        <f t="shared" si="122"/>
        <v>No</v>
      </c>
      <c r="BC215" s="178" t="str">
        <f t="shared" si="123"/>
        <v>Yes</v>
      </c>
      <c r="BD215" s="174"/>
    </row>
    <row r="216" spans="1:56" s="175" customFormat="1" ht="35.25" thickBot="1" x14ac:dyDescent="0.5">
      <c r="A216" s="177">
        <v>95</v>
      </c>
      <c r="B216" s="43" t="s">
        <v>1175</v>
      </c>
      <c r="C216" t="str">
        <f>IF(O2C!E99="Yes","Yes","No")</f>
        <v>No</v>
      </c>
      <c r="D216" t="str">
        <f>IF(AND(C216="No",O2C!F99="Yes"),"Yes","No")</f>
        <v>No</v>
      </c>
      <c r="E216" t="str">
        <f>IF(AND(C216="No",O2C!F99="N/A"),"N/A","No")</f>
        <v>No</v>
      </c>
      <c r="F216">
        <f>IF(OR(O2C!F99="Yes",O2C!F99="N/A"),0,1)</f>
        <v>1</v>
      </c>
      <c r="G216" t="str">
        <f>IF(OR(O2C!K99="Q3 2019",O2C!K99="Q4 2019"),"Yes","No")</f>
        <v>No</v>
      </c>
      <c r="H216" s="178" t="str">
        <f t="shared" si="99"/>
        <v>No</v>
      </c>
      <c r="I216" t="str">
        <f>IF(OR(O2C!K99="Q1 2020",O2C!K99="Q2 2020"),"Yes","No")</f>
        <v>No</v>
      </c>
      <c r="J216" s="178" t="str">
        <f t="shared" si="100"/>
        <v>No</v>
      </c>
      <c r="K216" t="str">
        <f>IF(OR(O2C!K99="Q3 2020",O2C!K99="Q4 2020"),"Yes","No")</f>
        <v>No</v>
      </c>
      <c r="L216" s="178" t="str">
        <f t="shared" si="101"/>
        <v>No</v>
      </c>
      <c r="M216" t="str">
        <f>IF(OR(O2C!K99="Q1 2021",O2C!K99="Q2 2021"),"Yes","No")</f>
        <v>No</v>
      </c>
      <c r="N216" s="178" t="str">
        <f t="shared" si="102"/>
        <v>No</v>
      </c>
      <c r="O216" t="str">
        <f>IF(OR(O2C!K99="Q3 2021",O2C!K99="Q4 2021"),"Yes","No")</f>
        <v>No</v>
      </c>
      <c r="P216" s="178" t="str">
        <f t="shared" si="103"/>
        <v>No</v>
      </c>
      <c r="Q216" t="str">
        <f>IF(OR(O2C!K99="Q1 2022",O2C!K99="Q2 2022"),"Yes","No")</f>
        <v>No</v>
      </c>
      <c r="R216" s="178" t="str">
        <f t="shared" si="104"/>
        <v>No</v>
      </c>
      <c r="S216" t="str">
        <f>IF(OR(O2C!K99="Q3 2022",O2C!K99="Q4 2022"),"Yes","No")</f>
        <v>No</v>
      </c>
      <c r="T216" s="178" t="str">
        <f t="shared" si="105"/>
        <v>No</v>
      </c>
      <c r="U216" t="str">
        <f>IF(OR(O2C!K99="Q1 2023",O2C!K99="Q2 2023"),"Yes","No")</f>
        <v>No</v>
      </c>
      <c r="V216" s="178" t="str">
        <f t="shared" si="106"/>
        <v>No</v>
      </c>
      <c r="W216" t="str">
        <f>IF(OR(O2C!K99="Q3 2023",O2C!K99="Q4 2023"),"Yes","No")</f>
        <v>No</v>
      </c>
      <c r="X216" s="178" t="str">
        <f t="shared" si="107"/>
        <v>No</v>
      </c>
      <c r="Y216" t="str">
        <f>IF(OR(O2C!K99="Q1 2024",O2C!K99="Q2 2024"),"Yes","No")</f>
        <v>No</v>
      </c>
      <c r="Z216" s="178" t="str">
        <f t="shared" si="108"/>
        <v>No</v>
      </c>
      <c r="AA216" t="str">
        <f>IF(OR(O2C!K99="Q3 2024",O2C!K99="Q4 2024"),"Yes","No")</f>
        <v>No</v>
      </c>
      <c r="AB216" s="178" t="str">
        <f t="shared" si="109"/>
        <v>No</v>
      </c>
      <c r="AC216" t="str">
        <f>IF(OR(O2C!K99="Q1 2025",O2C!K99="Q2 2025"),"Yes","No")</f>
        <v>No</v>
      </c>
      <c r="AD216" s="178" t="str">
        <f t="shared" si="110"/>
        <v>No</v>
      </c>
      <c r="AE216" t="str">
        <f>IF(OR(O2C!K99="Q3 2025",O2C!K99="Q4 2025"),"Yes","No")</f>
        <v>No</v>
      </c>
      <c r="AF216" s="178" t="str">
        <f t="shared" si="111"/>
        <v>No</v>
      </c>
      <c r="AG216" t="str">
        <f>IF(OR(O2C!K99="Q1 2026",O2C!K99="Q2 2026"),"Yes","No")</f>
        <v>No</v>
      </c>
      <c r="AH216" s="178" t="str">
        <f t="shared" si="112"/>
        <v>No</v>
      </c>
      <c r="AI216" t="str">
        <f>IF(OR(O2C!K99="Q3 2026",O2C!K99="Q4 2026"),"Yes","No")</f>
        <v>No</v>
      </c>
      <c r="AJ216" s="178" t="str">
        <f t="shared" si="113"/>
        <v>No</v>
      </c>
      <c r="AK216" t="str">
        <f>IF(OR(O2C!K99="Q1 2027",O2C!K99="Q2 2027"),"Yes","No")</f>
        <v>No</v>
      </c>
      <c r="AL216" s="178" t="str">
        <f t="shared" si="114"/>
        <v>No</v>
      </c>
      <c r="AM216" t="str">
        <f>IF(OR(O2C!K99="Q3 2027",O2C!K99="Q4 2027"),"Yes","No")</f>
        <v>No</v>
      </c>
      <c r="AN216" s="178" t="str">
        <f t="shared" si="115"/>
        <v>No</v>
      </c>
      <c r="AO216" t="str">
        <f>IF(OR(O2C!K99="Q1 2028",O2C!K99="Q2 2028"),"Yes","No")</f>
        <v>No</v>
      </c>
      <c r="AP216" s="178" t="str">
        <f t="shared" si="116"/>
        <v>No</v>
      </c>
      <c r="AQ216" t="str">
        <f>IF(OR(O2C!K99="Q3 2028",O2C!K99="Q4 2028"),"Yes","No")</f>
        <v>No</v>
      </c>
      <c r="AR216" s="178" t="str">
        <f t="shared" si="117"/>
        <v>No</v>
      </c>
      <c r="AS216" t="str">
        <f>IF(OR(O2C!K99="Q1 2029",O2C!K99="Q2 2029"),"Yes","No")</f>
        <v>No</v>
      </c>
      <c r="AT216" s="178" t="str">
        <f t="shared" si="118"/>
        <v>No</v>
      </c>
      <c r="AU216" t="str">
        <f>IF(OR(O2C!K99="Q3 2029",O2C!K99="Q4 2029"),"Yes","No")</f>
        <v>No</v>
      </c>
      <c r="AV216" s="178" t="str">
        <f t="shared" si="119"/>
        <v>No</v>
      </c>
      <c r="AW216" t="str">
        <f>IF(OR(O2C!K99="Q1 2030",O2C!K99="Q2 2030"),"Yes","No")</f>
        <v>No</v>
      </c>
      <c r="AX216" s="178" t="str">
        <f t="shared" si="120"/>
        <v>No</v>
      </c>
      <c r="AY216" t="str">
        <f>IF(OR(O2C!K99="Q3 2030",O2C!K99="Q4 2030"),"Yes","No")</f>
        <v>No</v>
      </c>
      <c r="AZ216" s="178" t="str">
        <f t="shared" si="121"/>
        <v>No</v>
      </c>
      <c r="BA216" t="str">
        <f>IF(O2C!K99="","No","Yes")</f>
        <v>No</v>
      </c>
      <c r="BB216" s="178" t="str">
        <f t="shared" si="122"/>
        <v>No</v>
      </c>
      <c r="BC216" s="178" t="str">
        <f t="shared" si="123"/>
        <v>Yes</v>
      </c>
      <c r="BD216" s="174"/>
    </row>
    <row r="217" spans="1:56" s="175" customFormat="1" ht="35.25" thickBot="1" x14ac:dyDescent="0.5">
      <c r="A217" s="177">
        <v>96</v>
      </c>
      <c r="B217" s="43" t="s">
        <v>1177</v>
      </c>
      <c r="C217" t="str">
        <f>IF(O2C!E100="Yes","Yes","No")</f>
        <v>No</v>
      </c>
      <c r="D217" t="str">
        <f>IF(AND(C217="No",O2C!F100="Yes"),"Yes","No")</f>
        <v>No</v>
      </c>
      <c r="E217" t="str">
        <f>IF(AND(C217="No",O2C!F100="N/A"),"N/A","No")</f>
        <v>No</v>
      </c>
      <c r="F217">
        <f>IF(OR(O2C!F100="Yes",O2C!F100="N/A"),0,1)</f>
        <v>1</v>
      </c>
      <c r="G217" t="str">
        <f>IF(OR(O2C!K100="Q3 2019",O2C!K100="Q4 2019"),"Yes","No")</f>
        <v>No</v>
      </c>
      <c r="H217" s="178" t="str">
        <f t="shared" si="99"/>
        <v>No</v>
      </c>
      <c r="I217" t="str">
        <f>IF(OR(O2C!K100="Q1 2020",O2C!K100="Q2 2020"),"Yes","No")</f>
        <v>No</v>
      </c>
      <c r="J217" s="178" t="str">
        <f t="shared" si="100"/>
        <v>No</v>
      </c>
      <c r="K217" t="str">
        <f>IF(OR(O2C!K100="Q3 2020",O2C!K100="Q4 2020"),"Yes","No")</f>
        <v>No</v>
      </c>
      <c r="L217" s="178" t="str">
        <f t="shared" si="101"/>
        <v>No</v>
      </c>
      <c r="M217" t="str">
        <f>IF(OR(O2C!K100="Q1 2021",O2C!K100="Q2 2021"),"Yes","No")</f>
        <v>No</v>
      </c>
      <c r="N217" s="178" t="str">
        <f t="shared" si="102"/>
        <v>No</v>
      </c>
      <c r="O217" t="str">
        <f>IF(OR(O2C!K100="Q3 2021",O2C!K100="Q4 2021"),"Yes","No")</f>
        <v>No</v>
      </c>
      <c r="P217" s="178" t="str">
        <f t="shared" si="103"/>
        <v>No</v>
      </c>
      <c r="Q217" t="str">
        <f>IF(OR(O2C!K100="Q1 2022",O2C!K100="Q2 2022"),"Yes","No")</f>
        <v>No</v>
      </c>
      <c r="R217" s="178" t="str">
        <f t="shared" si="104"/>
        <v>No</v>
      </c>
      <c r="S217" t="str">
        <f>IF(OR(O2C!K100="Q3 2022",O2C!K100="Q4 2022"),"Yes","No")</f>
        <v>No</v>
      </c>
      <c r="T217" s="178" t="str">
        <f t="shared" si="105"/>
        <v>No</v>
      </c>
      <c r="U217" t="str">
        <f>IF(OR(O2C!K100="Q1 2023",O2C!K100="Q2 2023"),"Yes","No")</f>
        <v>No</v>
      </c>
      <c r="V217" s="178" t="str">
        <f t="shared" si="106"/>
        <v>No</v>
      </c>
      <c r="W217" t="str">
        <f>IF(OR(O2C!K100="Q3 2023",O2C!K100="Q4 2023"),"Yes","No")</f>
        <v>No</v>
      </c>
      <c r="X217" s="178" t="str">
        <f t="shared" si="107"/>
        <v>No</v>
      </c>
      <c r="Y217" t="str">
        <f>IF(OR(O2C!K100="Q1 2024",O2C!K100="Q2 2024"),"Yes","No")</f>
        <v>No</v>
      </c>
      <c r="Z217" s="178" t="str">
        <f t="shared" si="108"/>
        <v>No</v>
      </c>
      <c r="AA217" t="str">
        <f>IF(OR(O2C!K100="Q3 2024",O2C!K100="Q4 2024"),"Yes","No")</f>
        <v>No</v>
      </c>
      <c r="AB217" s="178" t="str">
        <f t="shared" si="109"/>
        <v>No</v>
      </c>
      <c r="AC217" t="str">
        <f>IF(OR(O2C!K100="Q1 2025",O2C!K100="Q2 2025"),"Yes","No")</f>
        <v>No</v>
      </c>
      <c r="AD217" s="178" t="str">
        <f t="shared" si="110"/>
        <v>No</v>
      </c>
      <c r="AE217" t="str">
        <f>IF(OR(O2C!K100="Q3 2025",O2C!K100="Q4 2025"),"Yes","No")</f>
        <v>No</v>
      </c>
      <c r="AF217" s="178" t="str">
        <f t="shared" si="111"/>
        <v>No</v>
      </c>
      <c r="AG217" t="str">
        <f>IF(OR(O2C!K100="Q1 2026",O2C!K100="Q2 2026"),"Yes","No")</f>
        <v>No</v>
      </c>
      <c r="AH217" s="178" t="str">
        <f t="shared" si="112"/>
        <v>No</v>
      </c>
      <c r="AI217" t="str">
        <f>IF(OR(O2C!K100="Q3 2026",O2C!K100="Q4 2026"),"Yes","No")</f>
        <v>No</v>
      </c>
      <c r="AJ217" s="178" t="str">
        <f t="shared" si="113"/>
        <v>No</v>
      </c>
      <c r="AK217" t="str">
        <f>IF(OR(O2C!K100="Q1 2027",O2C!K100="Q2 2027"),"Yes","No")</f>
        <v>No</v>
      </c>
      <c r="AL217" s="178" t="str">
        <f t="shared" si="114"/>
        <v>No</v>
      </c>
      <c r="AM217" t="str">
        <f>IF(OR(O2C!K100="Q3 2027",O2C!K100="Q4 2027"),"Yes","No")</f>
        <v>No</v>
      </c>
      <c r="AN217" s="178" t="str">
        <f t="shared" si="115"/>
        <v>No</v>
      </c>
      <c r="AO217" t="str">
        <f>IF(OR(O2C!K100="Q1 2028",O2C!K100="Q2 2028"),"Yes","No")</f>
        <v>No</v>
      </c>
      <c r="AP217" s="178" t="str">
        <f t="shared" si="116"/>
        <v>No</v>
      </c>
      <c r="AQ217" t="str">
        <f>IF(OR(O2C!K100="Q3 2028",O2C!K100="Q4 2028"),"Yes","No")</f>
        <v>No</v>
      </c>
      <c r="AR217" s="178" t="str">
        <f t="shared" si="117"/>
        <v>No</v>
      </c>
      <c r="AS217" t="str">
        <f>IF(OR(O2C!K100="Q1 2029",O2C!K100="Q2 2029"),"Yes","No")</f>
        <v>No</v>
      </c>
      <c r="AT217" s="178" t="str">
        <f t="shared" si="118"/>
        <v>No</v>
      </c>
      <c r="AU217" t="str">
        <f>IF(OR(O2C!K100="Q3 2029",O2C!K100="Q4 2029"),"Yes","No")</f>
        <v>No</v>
      </c>
      <c r="AV217" s="178" t="str">
        <f t="shared" si="119"/>
        <v>No</v>
      </c>
      <c r="AW217" t="str">
        <f>IF(OR(O2C!K100="Q1 2030",O2C!K100="Q2 2030"),"Yes","No")</f>
        <v>No</v>
      </c>
      <c r="AX217" s="178" t="str">
        <f t="shared" si="120"/>
        <v>No</v>
      </c>
      <c r="AY217" t="str">
        <f>IF(OR(O2C!K100="Q3 2030",O2C!K100="Q4 2030"),"Yes","No")</f>
        <v>No</v>
      </c>
      <c r="AZ217" s="178" t="str">
        <f t="shared" si="121"/>
        <v>No</v>
      </c>
      <c r="BA217" t="str">
        <f>IF(O2C!K100="","No","Yes")</f>
        <v>No</v>
      </c>
      <c r="BB217" s="178" t="str">
        <f t="shared" si="122"/>
        <v>No</v>
      </c>
      <c r="BC217" s="178" t="str">
        <f t="shared" si="123"/>
        <v>Yes</v>
      </c>
      <c r="BD217" s="174"/>
    </row>
    <row r="218" spans="1:56" s="175" customFormat="1" ht="14.65" thickBot="1" x14ac:dyDescent="0.5">
      <c r="A218" s="177">
        <v>97</v>
      </c>
      <c r="B218" s="43" t="s">
        <v>1178</v>
      </c>
      <c r="C218" t="str">
        <f>IF(O2C!E101="Yes","Yes","No")</f>
        <v>No</v>
      </c>
      <c r="D218" t="str">
        <f>IF(AND(C218="No",O2C!F101="Yes"),"Yes","No")</f>
        <v>No</v>
      </c>
      <c r="E218" t="str">
        <f>IF(AND(C218="No",O2C!F101="N/A"),"N/A","No")</f>
        <v>No</v>
      </c>
      <c r="F218">
        <f>IF(OR(O2C!F101="Yes",O2C!F101="N/A"),0,1)</f>
        <v>1</v>
      </c>
      <c r="G218" t="str">
        <f>IF(OR(O2C!K101="Q3 2019",O2C!K101="Q4 2019"),"Yes","No")</f>
        <v>No</v>
      </c>
      <c r="H218" s="178" t="str">
        <f t="shared" si="99"/>
        <v>No</v>
      </c>
      <c r="I218" t="str">
        <f>IF(OR(O2C!K101="Q1 2020",O2C!K101="Q2 2020"),"Yes","No")</f>
        <v>No</v>
      </c>
      <c r="J218" s="178" t="str">
        <f t="shared" si="100"/>
        <v>No</v>
      </c>
      <c r="K218" t="str">
        <f>IF(OR(O2C!K101="Q3 2020",O2C!K101="Q4 2020"),"Yes","No")</f>
        <v>No</v>
      </c>
      <c r="L218" s="178" t="str">
        <f t="shared" si="101"/>
        <v>No</v>
      </c>
      <c r="M218" t="str">
        <f>IF(OR(O2C!K101="Q1 2021",O2C!K101="Q2 2021"),"Yes","No")</f>
        <v>No</v>
      </c>
      <c r="N218" s="178" t="str">
        <f t="shared" si="102"/>
        <v>No</v>
      </c>
      <c r="O218" t="str">
        <f>IF(OR(O2C!K101="Q3 2021",O2C!K101="Q4 2021"),"Yes","No")</f>
        <v>No</v>
      </c>
      <c r="P218" s="178" t="str">
        <f t="shared" si="103"/>
        <v>No</v>
      </c>
      <c r="Q218" t="str">
        <f>IF(OR(O2C!K101="Q1 2022",O2C!K101="Q2 2022"),"Yes","No")</f>
        <v>No</v>
      </c>
      <c r="R218" s="178" t="str">
        <f t="shared" si="104"/>
        <v>No</v>
      </c>
      <c r="S218" t="str">
        <f>IF(OR(O2C!K101="Q3 2022",O2C!K101="Q4 2022"),"Yes","No")</f>
        <v>No</v>
      </c>
      <c r="T218" s="178" t="str">
        <f t="shared" si="105"/>
        <v>No</v>
      </c>
      <c r="U218" t="str">
        <f>IF(OR(O2C!K101="Q1 2023",O2C!K101="Q2 2023"),"Yes","No")</f>
        <v>No</v>
      </c>
      <c r="V218" s="178" t="str">
        <f t="shared" si="106"/>
        <v>No</v>
      </c>
      <c r="W218" t="str">
        <f>IF(OR(O2C!K101="Q3 2023",O2C!K101="Q4 2023"),"Yes","No")</f>
        <v>No</v>
      </c>
      <c r="X218" s="178" t="str">
        <f t="shared" si="107"/>
        <v>No</v>
      </c>
      <c r="Y218" t="str">
        <f>IF(OR(O2C!K101="Q1 2024",O2C!K101="Q2 2024"),"Yes","No")</f>
        <v>No</v>
      </c>
      <c r="Z218" s="178" t="str">
        <f t="shared" si="108"/>
        <v>No</v>
      </c>
      <c r="AA218" t="str">
        <f>IF(OR(O2C!K101="Q3 2024",O2C!K101="Q4 2024"),"Yes","No")</f>
        <v>No</v>
      </c>
      <c r="AB218" s="178" t="str">
        <f t="shared" si="109"/>
        <v>No</v>
      </c>
      <c r="AC218" t="str">
        <f>IF(OR(O2C!K101="Q1 2025",O2C!K101="Q2 2025"),"Yes","No")</f>
        <v>No</v>
      </c>
      <c r="AD218" s="178" t="str">
        <f t="shared" si="110"/>
        <v>No</v>
      </c>
      <c r="AE218" t="str">
        <f>IF(OR(O2C!K101="Q3 2025",O2C!K101="Q4 2025"),"Yes","No")</f>
        <v>No</v>
      </c>
      <c r="AF218" s="178" t="str">
        <f t="shared" si="111"/>
        <v>No</v>
      </c>
      <c r="AG218" t="str">
        <f>IF(OR(O2C!K101="Q1 2026",O2C!K101="Q2 2026"),"Yes","No")</f>
        <v>No</v>
      </c>
      <c r="AH218" s="178" t="str">
        <f t="shared" si="112"/>
        <v>No</v>
      </c>
      <c r="AI218" t="str">
        <f>IF(OR(O2C!K101="Q3 2026",O2C!K101="Q4 2026"),"Yes","No")</f>
        <v>No</v>
      </c>
      <c r="AJ218" s="178" t="str">
        <f t="shared" si="113"/>
        <v>No</v>
      </c>
      <c r="AK218" t="str">
        <f>IF(OR(O2C!K101="Q1 2027",O2C!K101="Q2 2027"),"Yes","No")</f>
        <v>No</v>
      </c>
      <c r="AL218" s="178" t="str">
        <f t="shared" si="114"/>
        <v>No</v>
      </c>
      <c r="AM218" t="str">
        <f>IF(OR(O2C!K101="Q3 2027",O2C!K101="Q4 2027"),"Yes","No")</f>
        <v>No</v>
      </c>
      <c r="AN218" s="178" t="str">
        <f t="shared" si="115"/>
        <v>No</v>
      </c>
      <c r="AO218" t="str">
        <f>IF(OR(O2C!K101="Q1 2028",O2C!K101="Q2 2028"),"Yes","No")</f>
        <v>No</v>
      </c>
      <c r="AP218" s="178" t="str">
        <f t="shared" si="116"/>
        <v>No</v>
      </c>
      <c r="AQ218" t="str">
        <f>IF(OR(O2C!K101="Q3 2028",O2C!K101="Q4 2028"),"Yes","No")</f>
        <v>No</v>
      </c>
      <c r="AR218" s="178" t="str">
        <f t="shared" si="117"/>
        <v>No</v>
      </c>
      <c r="AS218" t="str">
        <f>IF(OR(O2C!K101="Q1 2029",O2C!K101="Q2 2029"),"Yes","No")</f>
        <v>No</v>
      </c>
      <c r="AT218" s="178" t="str">
        <f t="shared" si="118"/>
        <v>No</v>
      </c>
      <c r="AU218" t="str">
        <f>IF(OR(O2C!K101="Q3 2029",O2C!K101="Q4 2029"),"Yes","No")</f>
        <v>No</v>
      </c>
      <c r="AV218" s="178" t="str">
        <f t="shared" si="119"/>
        <v>No</v>
      </c>
      <c r="AW218" t="str">
        <f>IF(OR(O2C!K101="Q1 2030",O2C!K101="Q2 2030"),"Yes","No")</f>
        <v>No</v>
      </c>
      <c r="AX218" s="178" t="str">
        <f t="shared" si="120"/>
        <v>No</v>
      </c>
      <c r="AY218" t="str">
        <f>IF(OR(O2C!K101="Q3 2030",O2C!K101="Q4 2030"),"Yes","No")</f>
        <v>No</v>
      </c>
      <c r="AZ218" s="178" t="str">
        <f t="shared" si="121"/>
        <v>No</v>
      </c>
      <c r="BA218" t="str">
        <f>IF(O2C!K101="","No","Yes")</f>
        <v>No</v>
      </c>
      <c r="BB218" s="178" t="str">
        <f t="shared" si="122"/>
        <v>No</v>
      </c>
      <c r="BC218" s="178" t="str">
        <f t="shared" si="123"/>
        <v>Yes</v>
      </c>
      <c r="BD218" s="174"/>
    </row>
    <row r="219" spans="1:56" s="175" customFormat="1" ht="23.65" thickBot="1" x14ac:dyDescent="0.5">
      <c r="A219" s="177">
        <v>98</v>
      </c>
      <c r="B219" s="43" t="s">
        <v>1179</v>
      </c>
      <c r="C219" t="str">
        <f>IF(O2C!E102="Yes","Yes","No")</f>
        <v>No</v>
      </c>
      <c r="D219" t="str">
        <f>IF(AND(C219="No",O2C!F102="Yes"),"Yes","No")</f>
        <v>No</v>
      </c>
      <c r="E219" t="str">
        <f>IF(AND(C219="No",O2C!F102="N/A"),"N/A","No")</f>
        <v>No</v>
      </c>
      <c r="F219">
        <f>IF(OR(O2C!F102="Yes",O2C!F102="N/A"),0,1)</f>
        <v>1</v>
      </c>
      <c r="G219" t="str">
        <f>IF(OR(O2C!K102="Q3 2019",O2C!K102="Q4 2019"),"Yes","No")</f>
        <v>No</v>
      </c>
      <c r="H219" s="178" t="str">
        <f t="shared" si="99"/>
        <v>No</v>
      </c>
      <c r="I219" t="str">
        <f>IF(OR(O2C!K102="Q1 2020",O2C!K102="Q2 2020"),"Yes","No")</f>
        <v>No</v>
      </c>
      <c r="J219" s="178" t="str">
        <f t="shared" si="100"/>
        <v>No</v>
      </c>
      <c r="K219" t="str">
        <f>IF(OR(O2C!K102="Q3 2020",O2C!K102="Q4 2020"),"Yes","No")</f>
        <v>No</v>
      </c>
      <c r="L219" s="178" t="str">
        <f t="shared" si="101"/>
        <v>No</v>
      </c>
      <c r="M219" t="str">
        <f>IF(OR(O2C!K102="Q1 2021",O2C!K102="Q2 2021"),"Yes","No")</f>
        <v>No</v>
      </c>
      <c r="N219" s="178" t="str">
        <f t="shared" si="102"/>
        <v>No</v>
      </c>
      <c r="O219" t="str">
        <f>IF(OR(O2C!K102="Q3 2021",O2C!K102="Q4 2021"),"Yes","No")</f>
        <v>No</v>
      </c>
      <c r="P219" s="178" t="str">
        <f t="shared" si="103"/>
        <v>No</v>
      </c>
      <c r="Q219" t="str">
        <f>IF(OR(O2C!K102="Q1 2022",O2C!K102="Q2 2022"),"Yes","No")</f>
        <v>No</v>
      </c>
      <c r="R219" s="178" t="str">
        <f t="shared" si="104"/>
        <v>No</v>
      </c>
      <c r="S219" t="str">
        <f>IF(OR(O2C!K102="Q3 2022",O2C!K102="Q4 2022"),"Yes","No")</f>
        <v>No</v>
      </c>
      <c r="T219" s="178" t="str">
        <f t="shared" si="105"/>
        <v>No</v>
      </c>
      <c r="U219" t="str">
        <f>IF(OR(O2C!K102="Q1 2023",O2C!K102="Q2 2023"),"Yes","No")</f>
        <v>No</v>
      </c>
      <c r="V219" s="178" t="str">
        <f t="shared" si="106"/>
        <v>No</v>
      </c>
      <c r="W219" t="str">
        <f>IF(OR(O2C!K102="Q3 2023",O2C!K102="Q4 2023"),"Yes","No")</f>
        <v>No</v>
      </c>
      <c r="X219" s="178" t="str">
        <f t="shared" si="107"/>
        <v>No</v>
      </c>
      <c r="Y219" t="str">
        <f>IF(OR(O2C!K102="Q1 2024",O2C!K102="Q2 2024"),"Yes","No")</f>
        <v>No</v>
      </c>
      <c r="Z219" s="178" t="str">
        <f t="shared" si="108"/>
        <v>No</v>
      </c>
      <c r="AA219" t="str">
        <f>IF(OR(O2C!K102="Q3 2024",O2C!K102="Q4 2024"),"Yes","No")</f>
        <v>No</v>
      </c>
      <c r="AB219" s="178" t="str">
        <f t="shared" si="109"/>
        <v>No</v>
      </c>
      <c r="AC219" t="str">
        <f>IF(OR(O2C!K102="Q1 2025",O2C!K102="Q2 2025"),"Yes","No")</f>
        <v>No</v>
      </c>
      <c r="AD219" s="178" t="str">
        <f t="shared" si="110"/>
        <v>No</v>
      </c>
      <c r="AE219" t="str">
        <f>IF(OR(O2C!K102="Q3 2025",O2C!K102="Q4 2025"),"Yes","No")</f>
        <v>No</v>
      </c>
      <c r="AF219" s="178" t="str">
        <f t="shared" si="111"/>
        <v>No</v>
      </c>
      <c r="AG219" t="str">
        <f>IF(OR(O2C!K102="Q1 2026",O2C!K102="Q2 2026"),"Yes","No")</f>
        <v>No</v>
      </c>
      <c r="AH219" s="178" t="str">
        <f t="shared" si="112"/>
        <v>No</v>
      </c>
      <c r="AI219" t="str">
        <f>IF(OR(O2C!K102="Q3 2026",O2C!K102="Q4 2026"),"Yes","No")</f>
        <v>No</v>
      </c>
      <c r="AJ219" s="178" t="str">
        <f t="shared" si="113"/>
        <v>No</v>
      </c>
      <c r="AK219" t="str">
        <f>IF(OR(O2C!K102="Q1 2027",O2C!K102="Q2 2027"),"Yes","No")</f>
        <v>No</v>
      </c>
      <c r="AL219" s="178" t="str">
        <f t="shared" si="114"/>
        <v>No</v>
      </c>
      <c r="AM219" t="str">
        <f>IF(OR(O2C!K102="Q3 2027",O2C!K102="Q4 2027"),"Yes","No")</f>
        <v>No</v>
      </c>
      <c r="AN219" s="178" t="str">
        <f t="shared" si="115"/>
        <v>No</v>
      </c>
      <c r="AO219" t="str">
        <f>IF(OR(O2C!K102="Q1 2028",O2C!K102="Q2 2028"),"Yes","No")</f>
        <v>No</v>
      </c>
      <c r="AP219" s="178" t="str">
        <f t="shared" si="116"/>
        <v>No</v>
      </c>
      <c r="AQ219" t="str">
        <f>IF(OR(O2C!K102="Q3 2028",O2C!K102="Q4 2028"),"Yes","No")</f>
        <v>No</v>
      </c>
      <c r="AR219" s="178" t="str">
        <f t="shared" si="117"/>
        <v>No</v>
      </c>
      <c r="AS219" t="str">
        <f>IF(OR(O2C!K102="Q1 2029",O2C!K102="Q2 2029"),"Yes","No")</f>
        <v>No</v>
      </c>
      <c r="AT219" s="178" t="str">
        <f t="shared" si="118"/>
        <v>No</v>
      </c>
      <c r="AU219" t="str">
        <f>IF(OR(O2C!K102="Q3 2029",O2C!K102="Q4 2029"),"Yes","No")</f>
        <v>No</v>
      </c>
      <c r="AV219" s="178" t="str">
        <f t="shared" si="119"/>
        <v>No</v>
      </c>
      <c r="AW219" t="str">
        <f>IF(OR(O2C!K102="Q1 2030",O2C!K102="Q2 2030"),"Yes","No")</f>
        <v>No</v>
      </c>
      <c r="AX219" s="178" t="str">
        <f t="shared" si="120"/>
        <v>No</v>
      </c>
      <c r="AY219" t="str">
        <f>IF(OR(O2C!K102="Q3 2030",O2C!K102="Q4 2030"),"Yes","No")</f>
        <v>No</v>
      </c>
      <c r="AZ219" s="178" t="str">
        <f t="shared" si="121"/>
        <v>No</v>
      </c>
      <c r="BA219" t="str">
        <f>IF(O2C!K102="","No","Yes")</f>
        <v>No</v>
      </c>
      <c r="BB219" s="178" t="str">
        <f t="shared" si="122"/>
        <v>No</v>
      </c>
      <c r="BC219" s="178" t="str">
        <f t="shared" si="123"/>
        <v>Yes</v>
      </c>
      <c r="BD219" s="174"/>
    </row>
    <row r="220" spans="1:56" s="175" customFormat="1" ht="23.65" thickBot="1" x14ac:dyDescent="0.5">
      <c r="A220" s="177">
        <v>99</v>
      </c>
      <c r="B220" s="43" t="s">
        <v>1180</v>
      </c>
      <c r="C220" t="str">
        <f>IF(O2C!E103="Yes","Yes","No")</f>
        <v>No</v>
      </c>
      <c r="D220" t="str">
        <f>IF(AND(C220="No",O2C!F103="Yes"),"Yes","No")</f>
        <v>No</v>
      </c>
      <c r="E220" t="str">
        <f>IF(AND(C220="No",O2C!F103="N/A"),"N/A","No")</f>
        <v>No</v>
      </c>
      <c r="F220">
        <f>IF(OR(O2C!F103="Yes",O2C!F103="N/A"),0,1)</f>
        <v>1</v>
      </c>
      <c r="G220" t="str">
        <f>IF(OR(O2C!K103="Q3 2019",O2C!K103="Q4 2019"),"Yes","No")</f>
        <v>No</v>
      </c>
      <c r="H220" s="178" t="str">
        <f t="shared" si="99"/>
        <v>No</v>
      </c>
      <c r="I220" t="str">
        <f>IF(OR(O2C!K103="Q1 2020",O2C!K103="Q2 2020"),"Yes","No")</f>
        <v>No</v>
      </c>
      <c r="J220" s="178" t="str">
        <f t="shared" si="100"/>
        <v>No</v>
      </c>
      <c r="K220" t="str">
        <f>IF(OR(O2C!K103="Q3 2020",O2C!K103="Q4 2020"),"Yes","No")</f>
        <v>No</v>
      </c>
      <c r="L220" s="178" t="str">
        <f t="shared" si="101"/>
        <v>No</v>
      </c>
      <c r="M220" t="str">
        <f>IF(OR(O2C!K103="Q1 2021",O2C!K103="Q2 2021"),"Yes","No")</f>
        <v>No</v>
      </c>
      <c r="N220" s="178" t="str">
        <f t="shared" si="102"/>
        <v>No</v>
      </c>
      <c r="O220" t="str">
        <f>IF(OR(O2C!K103="Q3 2021",O2C!K103="Q4 2021"),"Yes","No")</f>
        <v>No</v>
      </c>
      <c r="P220" s="178" t="str">
        <f t="shared" si="103"/>
        <v>No</v>
      </c>
      <c r="Q220" t="str">
        <f>IF(OR(O2C!K103="Q1 2022",O2C!K103="Q2 2022"),"Yes","No")</f>
        <v>No</v>
      </c>
      <c r="R220" s="178" t="str">
        <f t="shared" si="104"/>
        <v>No</v>
      </c>
      <c r="S220" t="str">
        <f>IF(OR(O2C!K103="Q3 2022",O2C!K103="Q4 2022"),"Yes","No")</f>
        <v>No</v>
      </c>
      <c r="T220" s="178" t="str">
        <f t="shared" si="105"/>
        <v>No</v>
      </c>
      <c r="U220" t="str">
        <f>IF(OR(O2C!K103="Q1 2023",O2C!K103="Q2 2023"),"Yes","No")</f>
        <v>No</v>
      </c>
      <c r="V220" s="178" t="str">
        <f t="shared" si="106"/>
        <v>No</v>
      </c>
      <c r="W220" t="str">
        <f>IF(OR(O2C!K103="Q3 2023",O2C!K103="Q4 2023"),"Yes","No")</f>
        <v>No</v>
      </c>
      <c r="X220" s="178" t="str">
        <f t="shared" si="107"/>
        <v>No</v>
      </c>
      <c r="Y220" t="str">
        <f>IF(OR(O2C!K103="Q1 2024",O2C!K103="Q2 2024"),"Yes","No")</f>
        <v>No</v>
      </c>
      <c r="Z220" s="178" t="str">
        <f t="shared" si="108"/>
        <v>No</v>
      </c>
      <c r="AA220" t="str">
        <f>IF(OR(O2C!K103="Q3 2024",O2C!K103="Q4 2024"),"Yes","No")</f>
        <v>No</v>
      </c>
      <c r="AB220" s="178" t="str">
        <f t="shared" si="109"/>
        <v>No</v>
      </c>
      <c r="AC220" t="str">
        <f>IF(OR(O2C!K103="Q1 2025",O2C!K103="Q2 2025"),"Yes","No")</f>
        <v>No</v>
      </c>
      <c r="AD220" s="178" t="str">
        <f t="shared" si="110"/>
        <v>No</v>
      </c>
      <c r="AE220" t="str">
        <f>IF(OR(O2C!K103="Q3 2025",O2C!K103="Q4 2025"),"Yes","No")</f>
        <v>No</v>
      </c>
      <c r="AF220" s="178" t="str">
        <f t="shared" si="111"/>
        <v>No</v>
      </c>
      <c r="AG220" t="str">
        <f>IF(OR(O2C!K103="Q1 2026",O2C!K103="Q2 2026"),"Yes","No")</f>
        <v>No</v>
      </c>
      <c r="AH220" s="178" t="str">
        <f t="shared" si="112"/>
        <v>No</v>
      </c>
      <c r="AI220" t="str">
        <f>IF(OR(O2C!K103="Q3 2026",O2C!K103="Q4 2026"),"Yes","No")</f>
        <v>No</v>
      </c>
      <c r="AJ220" s="178" t="str">
        <f t="shared" si="113"/>
        <v>No</v>
      </c>
      <c r="AK220" t="str">
        <f>IF(OR(O2C!K103="Q1 2027",O2C!K103="Q2 2027"),"Yes","No")</f>
        <v>No</v>
      </c>
      <c r="AL220" s="178" t="str">
        <f t="shared" si="114"/>
        <v>No</v>
      </c>
      <c r="AM220" t="str">
        <f>IF(OR(O2C!K103="Q3 2027",O2C!K103="Q4 2027"),"Yes","No")</f>
        <v>No</v>
      </c>
      <c r="AN220" s="178" t="str">
        <f t="shared" si="115"/>
        <v>No</v>
      </c>
      <c r="AO220" t="str">
        <f>IF(OR(O2C!K103="Q1 2028",O2C!K103="Q2 2028"),"Yes","No")</f>
        <v>No</v>
      </c>
      <c r="AP220" s="178" t="str">
        <f t="shared" si="116"/>
        <v>No</v>
      </c>
      <c r="AQ220" t="str">
        <f>IF(OR(O2C!K103="Q3 2028",O2C!K103="Q4 2028"),"Yes","No")</f>
        <v>No</v>
      </c>
      <c r="AR220" s="178" t="str">
        <f t="shared" si="117"/>
        <v>No</v>
      </c>
      <c r="AS220" t="str">
        <f>IF(OR(O2C!K103="Q1 2029",O2C!K103="Q2 2029"),"Yes","No")</f>
        <v>No</v>
      </c>
      <c r="AT220" s="178" t="str">
        <f t="shared" si="118"/>
        <v>No</v>
      </c>
      <c r="AU220" t="str">
        <f>IF(OR(O2C!K103="Q3 2029",O2C!K103="Q4 2029"),"Yes","No")</f>
        <v>No</v>
      </c>
      <c r="AV220" s="178" t="str">
        <f t="shared" si="119"/>
        <v>No</v>
      </c>
      <c r="AW220" t="str">
        <f>IF(OR(O2C!K103="Q1 2030",O2C!K103="Q2 2030"),"Yes","No")</f>
        <v>No</v>
      </c>
      <c r="AX220" s="178" t="str">
        <f t="shared" si="120"/>
        <v>No</v>
      </c>
      <c r="AY220" t="str">
        <f>IF(OR(O2C!K103="Q3 2030",O2C!K103="Q4 2030"),"Yes","No")</f>
        <v>No</v>
      </c>
      <c r="AZ220" s="178" t="str">
        <f t="shared" si="121"/>
        <v>No</v>
      </c>
      <c r="BA220" t="str">
        <f>IF(O2C!K103="","No","Yes")</f>
        <v>No</v>
      </c>
      <c r="BB220" s="178" t="str">
        <f t="shared" si="122"/>
        <v>No</v>
      </c>
      <c r="BC220" s="178" t="str">
        <f t="shared" si="123"/>
        <v>Yes</v>
      </c>
      <c r="BD220" s="174"/>
    </row>
    <row r="221" spans="1:56" s="175" customFormat="1" ht="23.65" thickBot="1" x14ac:dyDescent="0.5">
      <c r="A221" s="177">
        <v>100</v>
      </c>
      <c r="B221" s="43" t="s">
        <v>203</v>
      </c>
      <c r="C221" t="str">
        <f>IF(O2C!E104="Yes","Yes","No")</f>
        <v>No</v>
      </c>
      <c r="D221" t="str">
        <f>IF(AND(C221="No",O2C!F104="Yes"),"Yes","No")</f>
        <v>No</v>
      </c>
      <c r="E221" t="str">
        <f>IF(AND(C221="No",O2C!F104="N/A"),"N/A","No")</f>
        <v>No</v>
      </c>
      <c r="F221">
        <f>IF(OR(O2C!F104="Yes",O2C!F104="N/A"),0,1)</f>
        <v>1</v>
      </c>
      <c r="G221" t="str">
        <f>IF(OR(O2C!K104="Q3 2019",O2C!K104="Q4 2019"),"Yes","No")</f>
        <v>No</v>
      </c>
      <c r="H221" s="178" t="str">
        <f t="shared" si="99"/>
        <v>No</v>
      </c>
      <c r="I221" t="str">
        <f>IF(OR(O2C!K104="Q1 2020",O2C!K104="Q2 2020"),"Yes","No")</f>
        <v>No</v>
      </c>
      <c r="J221" s="178" t="str">
        <f t="shared" si="100"/>
        <v>No</v>
      </c>
      <c r="K221" t="str">
        <f>IF(OR(O2C!K104="Q3 2020",O2C!K104="Q4 2020"),"Yes","No")</f>
        <v>No</v>
      </c>
      <c r="L221" s="178" t="str">
        <f t="shared" si="101"/>
        <v>No</v>
      </c>
      <c r="M221" t="str">
        <f>IF(OR(O2C!K104="Q1 2021",O2C!K104="Q2 2021"),"Yes","No")</f>
        <v>No</v>
      </c>
      <c r="N221" s="178" t="str">
        <f t="shared" si="102"/>
        <v>No</v>
      </c>
      <c r="O221" t="str">
        <f>IF(OR(O2C!K104="Q3 2021",O2C!K104="Q4 2021"),"Yes","No")</f>
        <v>No</v>
      </c>
      <c r="P221" s="178" t="str">
        <f t="shared" si="103"/>
        <v>No</v>
      </c>
      <c r="Q221" t="str">
        <f>IF(OR(O2C!K104="Q1 2022",O2C!K104="Q2 2022"),"Yes","No")</f>
        <v>No</v>
      </c>
      <c r="R221" s="178" t="str">
        <f t="shared" si="104"/>
        <v>No</v>
      </c>
      <c r="S221" t="str">
        <f>IF(OR(O2C!K104="Q3 2022",O2C!K104="Q4 2022"),"Yes","No")</f>
        <v>No</v>
      </c>
      <c r="T221" s="178" t="str">
        <f t="shared" si="105"/>
        <v>No</v>
      </c>
      <c r="U221" t="str">
        <f>IF(OR(O2C!K104="Q1 2023",O2C!K104="Q2 2023"),"Yes","No")</f>
        <v>No</v>
      </c>
      <c r="V221" s="178" t="str">
        <f t="shared" si="106"/>
        <v>No</v>
      </c>
      <c r="W221" t="str">
        <f>IF(OR(O2C!K104="Q3 2023",O2C!K104="Q4 2023"),"Yes","No")</f>
        <v>No</v>
      </c>
      <c r="X221" s="178" t="str">
        <f t="shared" si="107"/>
        <v>No</v>
      </c>
      <c r="Y221" t="str">
        <f>IF(OR(O2C!K104="Q1 2024",O2C!K104="Q2 2024"),"Yes","No")</f>
        <v>No</v>
      </c>
      <c r="Z221" s="178" t="str">
        <f t="shared" si="108"/>
        <v>No</v>
      </c>
      <c r="AA221" t="str">
        <f>IF(OR(O2C!K104="Q3 2024",O2C!K104="Q4 2024"),"Yes","No")</f>
        <v>No</v>
      </c>
      <c r="AB221" s="178" t="str">
        <f t="shared" si="109"/>
        <v>No</v>
      </c>
      <c r="AC221" t="str">
        <f>IF(OR(O2C!K104="Q1 2025",O2C!K104="Q2 2025"),"Yes","No")</f>
        <v>No</v>
      </c>
      <c r="AD221" s="178" t="str">
        <f t="shared" si="110"/>
        <v>No</v>
      </c>
      <c r="AE221" t="str">
        <f>IF(OR(O2C!K104="Q3 2025",O2C!K104="Q4 2025"),"Yes","No")</f>
        <v>No</v>
      </c>
      <c r="AF221" s="178" t="str">
        <f t="shared" si="111"/>
        <v>No</v>
      </c>
      <c r="AG221" t="str">
        <f>IF(OR(O2C!K104="Q1 2026",O2C!K104="Q2 2026"),"Yes","No")</f>
        <v>No</v>
      </c>
      <c r="AH221" s="178" t="str">
        <f t="shared" si="112"/>
        <v>No</v>
      </c>
      <c r="AI221" t="str">
        <f>IF(OR(O2C!K104="Q3 2026",O2C!K104="Q4 2026"),"Yes","No")</f>
        <v>No</v>
      </c>
      <c r="AJ221" s="178" t="str">
        <f t="shared" si="113"/>
        <v>No</v>
      </c>
      <c r="AK221" t="str">
        <f>IF(OR(O2C!K104="Q1 2027",O2C!K104="Q2 2027"),"Yes","No")</f>
        <v>No</v>
      </c>
      <c r="AL221" s="178" t="str">
        <f t="shared" si="114"/>
        <v>No</v>
      </c>
      <c r="AM221" t="str">
        <f>IF(OR(O2C!K104="Q3 2027",O2C!K104="Q4 2027"),"Yes","No")</f>
        <v>No</v>
      </c>
      <c r="AN221" s="178" t="str">
        <f t="shared" si="115"/>
        <v>No</v>
      </c>
      <c r="AO221" t="str">
        <f>IF(OR(O2C!K104="Q1 2028",O2C!K104="Q2 2028"),"Yes","No")</f>
        <v>No</v>
      </c>
      <c r="AP221" s="178" t="str">
        <f t="shared" si="116"/>
        <v>No</v>
      </c>
      <c r="AQ221" t="str">
        <f>IF(OR(O2C!K104="Q3 2028",O2C!K104="Q4 2028"),"Yes","No")</f>
        <v>No</v>
      </c>
      <c r="AR221" s="178" t="str">
        <f t="shared" si="117"/>
        <v>No</v>
      </c>
      <c r="AS221" t="str">
        <f>IF(OR(O2C!K104="Q1 2029",O2C!K104="Q2 2029"),"Yes","No")</f>
        <v>No</v>
      </c>
      <c r="AT221" s="178" t="str">
        <f t="shared" si="118"/>
        <v>No</v>
      </c>
      <c r="AU221" t="str">
        <f>IF(OR(O2C!K104="Q3 2029",O2C!K104="Q4 2029"),"Yes","No")</f>
        <v>No</v>
      </c>
      <c r="AV221" s="178" t="str">
        <f t="shared" si="119"/>
        <v>No</v>
      </c>
      <c r="AW221" t="str">
        <f>IF(OR(O2C!K104="Q1 2030",O2C!K104="Q2 2030"),"Yes","No")</f>
        <v>No</v>
      </c>
      <c r="AX221" s="178" t="str">
        <f t="shared" si="120"/>
        <v>No</v>
      </c>
      <c r="AY221" t="str">
        <f>IF(OR(O2C!K104="Q3 2030",O2C!K104="Q4 2030"),"Yes","No")</f>
        <v>No</v>
      </c>
      <c r="AZ221" s="178" t="str">
        <f t="shared" si="121"/>
        <v>No</v>
      </c>
      <c r="BA221" t="str">
        <f>IF(O2C!K104="","No","Yes")</f>
        <v>No</v>
      </c>
      <c r="BB221" s="178" t="str">
        <f t="shared" si="122"/>
        <v>No</v>
      </c>
      <c r="BC221" s="178" t="str">
        <f t="shared" si="123"/>
        <v>Yes</v>
      </c>
      <c r="BD221" s="174"/>
    </row>
    <row r="222" spans="1:56" s="175" customFormat="1" ht="14.65" thickBot="1" x14ac:dyDescent="0.5">
      <c r="A222" s="177">
        <v>101</v>
      </c>
      <c r="B222" s="43" t="s">
        <v>204</v>
      </c>
      <c r="C222" t="str">
        <f>IF(O2C!E105="Yes","Yes","No")</f>
        <v>No</v>
      </c>
      <c r="D222" t="str">
        <f>IF(AND(C222="No",O2C!F105="Yes"),"Yes","No")</f>
        <v>No</v>
      </c>
      <c r="E222" t="str">
        <f>IF(AND(C222="No",O2C!F105="N/A"),"N/A","No")</f>
        <v>No</v>
      </c>
      <c r="F222">
        <f>IF(OR(O2C!F105="Yes",O2C!F105="N/A"),0,1)</f>
        <v>1</v>
      </c>
      <c r="G222" t="str">
        <f>IF(OR(O2C!K105="Q3 2019",O2C!K105="Q4 2019"),"Yes","No")</f>
        <v>No</v>
      </c>
      <c r="H222" s="178" t="str">
        <f t="shared" si="99"/>
        <v>No</v>
      </c>
      <c r="I222" t="str">
        <f>IF(OR(O2C!K105="Q1 2020",O2C!K105="Q2 2020"),"Yes","No")</f>
        <v>No</v>
      </c>
      <c r="J222" s="178" t="str">
        <f t="shared" si="100"/>
        <v>No</v>
      </c>
      <c r="K222" t="str">
        <f>IF(OR(O2C!K105="Q3 2020",O2C!K105="Q4 2020"),"Yes","No")</f>
        <v>No</v>
      </c>
      <c r="L222" s="178" t="str">
        <f t="shared" si="101"/>
        <v>No</v>
      </c>
      <c r="M222" t="str">
        <f>IF(OR(O2C!K105="Q1 2021",O2C!K105="Q2 2021"),"Yes","No")</f>
        <v>No</v>
      </c>
      <c r="N222" s="178" t="str">
        <f t="shared" si="102"/>
        <v>No</v>
      </c>
      <c r="O222" t="str">
        <f>IF(OR(O2C!K105="Q3 2021",O2C!K105="Q4 2021"),"Yes","No")</f>
        <v>No</v>
      </c>
      <c r="P222" s="178" t="str">
        <f t="shared" si="103"/>
        <v>No</v>
      </c>
      <c r="Q222" t="str">
        <f>IF(OR(O2C!K105="Q1 2022",O2C!K105="Q2 2022"),"Yes","No")</f>
        <v>No</v>
      </c>
      <c r="R222" s="178" t="str">
        <f t="shared" si="104"/>
        <v>No</v>
      </c>
      <c r="S222" t="str">
        <f>IF(OR(O2C!K105="Q3 2022",O2C!K105="Q4 2022"),"Yes","No")</f>
        <v>No</v>
      </c>
      <c r="T222" s="178" t="str">
        <f t="shared" si="105"/>
        <v>No</v>
      </c>
      <c r="U222" t="str">
        <f>IF(OR(O2C!K105="Q1 2023",O2C!K105="Q2 2023"),"Yes","No")</f>
        <v>No</v>
      </c>
      <c r="V222" s="178" t="str">
        <f t="shared" si="106"/>
        <v>No</v>
      </c>
      <c r="W222" t="str">
        <f>IF(OR(O2C!K105="Q3 2023",O2C!K105="Q4 2023"),"Yes","No")</f>
        <v>No</v>
      </c>
      <c r="X222" s="178" t="str">
        <f t="shared" si="107"/>
        <v>No</v>
      </c>
      <c r="Y222" t="str">
        <f>IF(OR(O2C!K105="Q1 2024",O2C!K105="Q2 2024"),"Yes","No")</f>
        <v>No</v>
      </c>
      <c r="Z222" s="178" t="str">
        <f t="shared" si="108"/>
        <v>No</v>
      </c>
      <c r="AA222" t="str">
        <f>IF(OR(O2C!K105="Q3 2024",O2C!K105="Q4 2024"),"Yes","No")</f>
        <v>No</v>
      </c>
      <c r="AB222" s="178" t="str">
        <f t="shared" si="109"/>
        <v>No</v>
      </c>
      <c r="AC222" t="str">
        <f>IF(OR(O2C!K105="Q1 2025",O2C!K105="Q2 2025"),"Yes","No")</f>
        <v>No</v>
      </c>
      <c r="AD222" s="178" t="str">
        <f t="shared" si="110"/>
        <v>No</v>
      </c>
      <c r="AE222" t="str">
        <f>IF(OR(O2C!K105="Q3 2025",O2C!K105="Q4 2025"),"Yes","No")</f>
        <v>No</v>
      </c>
      <c r="AF222" s="178" t="str">
        <f t="shared" si="111"/>
        <v>No</v>
      </c>
      <c r="AG222" t="str">
        <f>IF(OR(O2C!K105="Q1 2026",O2C!K105="Q2 2026"),"Yes","No")</f>
        <v>No</v>
      </c>
      <c r="AH222" s="178" t="str">
        <f t="shared" si="112"/>
        <v>No</v>
      </c>
      <c r="AI222" t="str">
        <f>IF(OR(O2C!K105="Q3 2026",O2C!K105="Q4 2026"),"Yes","No")</f>
        <v>No</v>
      </c>
      <c r="AJ222" s="178" t="str">
        <f t="shared" si="113"/>
        <v>No</v>
      </c>
      <c r="AK222" t="str">
        <f>IF(OR(O2C!K105="Q1 2027",O2C!K105="Q2 2027"),"Yes","No")</f>
        <v>No</v>
      </c>
      <c r="AL222" s="178" t="str">
        <f t="shared" si="114"/>
        <v>No</v>
      </c>
      <c r="AM222" t="str">
        <f>IF(OR(O2C!K105="Q3 2027",O2C!K105="Q4 2027"),"Yes","No")</f>
        <v>No</v>
      </c>
      <c r="AN222" s="178" t="str">
        <f t="shared" si="115"/>
        <v>No</v>
      </c>
      <c r="AO222" t="str">
        <f>IF(OR(O2C!K105="Q1 2028",O2C!K105="Q2 2028"),"Yes","No")</f>
        <v>No</v>
      </c>
      <c r="AP222" s="178" t="str">
        <f t="shared" si="116"/>
        <v>No</v>
      </c>
      <c r="AQ222" t="str">
        <f>IF(OR(O2C!K105="Q3 2028",O2C!K105="Q4 2028"),"Yes","No")</f>
        <v>No</v>
      </c>
      <c r="AR222" s="178" t="str">
        <f t="shared" si="117"/>
        <v>No</v>
      </c>
      <c r="AS222" t="str">
        <f>IF(OR(O2C!K105="Q1 2029",O2C!K105="Q2 2029"),"Yes","No")</f>
        <v>No</v>
      </c>
      <c r="AT222" s="178" t="str">
        <f t="shared" si="118"/>
        <v>No</v>
      </c>
      <c r="AU222" t="str">
        <f>IF(OR(O2C!K105="Q3 2029",O2C!K105="Q4 2029"),"Yes","No")</f>
        <v>No</v>
      </c>
      <c r="AV222" s="178" t="str">
        <f t="shared" si="119"/>
        <v>No</v>
      </c>
      <c r="AW222" t="str">
        <f>IF(OR(O2C!K105="Q1 2030",O2C!K105="Q2 2030"),"Yes","No")</f>
        <v>No</v>
      </c>
      <c r="AX222" s="178" t="str">
        <f t="shared" si="120"/>
        <v>No</v>
      </c>
      <c r="AY222" t="str">
        <f>IF(OR(O2C!K105="Q3 2030",O2C!K105="Q4 2030"),"Yes","No")</f>
        <v>No</v>
      </c>
      <c r="AZ222" s="178" t="str">
        <f t="shared" si="121"/>
        <v>No</v>
      </c>
      <c r="BA222" t="str">
        <f>IF(O2C!K105="","No","Yes")</f>
        <v>No</v>
      </c>
      <c r="BB222" s="178" t="str">
        <f t="shared" si="122"/>
        <v>No</v>
      </c>
      <c r="BC222" s="178" t="str">
        <f t="shared" si="123"/>
        <v>Yes</v>
      </c>
      <c r="BD222" s="174"/>
    </row>
    <row r="223" spans="1:56" s="175" customFormat="1" ht="23.65" thickBot="1" x14ac:dyDescent="0.5">
      <c r="A223" s="177">
        <v>102</v>
      </c>
      <c r="B223" s="43" t="s">
        <v>1181</v>
      </c>
      <c r="C223" t="str">
        <f>IF(O2C!E106="Yes","Yes","No")</f>
        <v>No</v>
      </c>
      <c r="D223" t="str">
        <f>IF(AND(C223="No",O2C!F106="Yes"),"Yes","No")</f>
        <v>No</v>
      </c>
      <c r="E223" t="str">
        <f>IF(AND(C223="No",O2C!F106="N/A"),"N/A","No")</f>
        <v>No</v>
      </c>
      <c r="F223">
        <f>IF(OR(O2C!F106="Yes",O2C!F106="N/A"),0,1)</f>
        <v>1</v>
      </c>
      <c r="G223" t="str">
        <f>IF(OR(O2C!K106="Q3 2019",O2C!K106="Q4 2019"),"Yes","No")</f>
        <v>No</v>
      </c>
      <c r="H223" s="178" t="str">
        <f t="shared" si="99"/>
        <v>No</v>
      </c>
      <c r="I223" t="str">
        <f>IF(OR(O2C!K106="Q1 2020",O2C!K106="Q2 2020"),"Yes","No")</f>
        <v>No</v>
      </c>
      <c r="J223" s="178" t="str">
        <f t="shared" si="100"/>
        <v>No</v>
      </c>
      <c r="K223" t="str">
        <f>IF(OR(O2C!K106="Q3 2020",O2C!K106="Q4 2020"),"Yes","No")</f>
        <v>No</v>
      </c>
      <c r="L223" s="178" t="str">
        <f t="shared" si="101"/>
        <v>No</v>
      </c>
      <c r="M223" t="str">
        <f>IF(OR(O2C!K106="Q1 2021",O2C!K106="Q2 2021"),"Yes","No")</f>
        <v>No</v>
      </c>
      <c r="N223" s="178" t="str">
        <f t="shared" si="102"/>
        <v>No</v>
      </c>
      <c r="O223" t="str">
        <f>IF(OR(O2C!K106="Q3 2021",O2C!K106="Q4 2021"),"Yes","No")</f>
        <v>No</v>
      </c>
      <c r="P223" s="178" t="str">
        <f t="shared" si="103"/>
        <v>No</v>
      </c>
      <c r="Q223" t="str">
        <f>IF(OR(O2C!K106="Q1 2022",O2C!K106="Q2 2022"),"Yes","No")</f>
        <v>No</v>
      </c>
      <c r="R223" s="178" t="str">
        <f t="shared" si="104"/>
        <v>No</v>
      </c>
      <c r="S223" t="str">
        <f>IF(OR(O2C!K106="Q3 2022",O2C!K106="Q4 2022"),"Yes","No")</f>
        <v>No</v>
      </c>
      <c r="T223" s="178" t="str">
        <f t="shared" si="105"/>
        <v>No</v>
      </c>
      <c r="U223" t="str">
        <f>IF(OR(O2C!K106="Q1 2023",O2C!K106="Q2 2023"),"Yes","No")</f>
        <v>No</v>
      </c>
      <c r="V223" s="178" t="str">
        <f t="shared" si="106"/>
        <v>No</v>
      </c>
      <c r="W223" t="str">
        <f>IF(OR(O2C!K106="Q3 2023",O2C!K106="Q4 2023"),"Yes","No")</f>
        <v>No</v>
      </c>
      <c r="X223" s="178" t="str">
        <f t="shared" si="107"/>
        <v>No</v>
      </c>
      <c r="Y223" t="str">
        <f>IF(OR(O2C!K106="Q1 2024",O2C!K106="Q2 2024"),"Yes","No")</f>
        <v>No</v>
      </c>
      <c r="Z223" s="178" t="str">
        <f t="shared" si="108"/>
        <v>No</v>
      </c>
      <c r="AA223" t="str">
        <f>IF(OR(O2C!K106="Q3 2024",O2C!K106="Q4 2024"),"Yes","No")</f>
        <v>No</v>
      </c>
      <c r="AB223" s="178" t="str">
        <f t="shared" si="109"/>
        <v>No</v>
      </c>
      <c r="AC223" t="str">
        <f>IF(OR(O2C!K106="Q1 2025",O2C!K106="Q2 2025"),"Yes","No")</f>
        <v>No</v>
      </c>
      <c r="AD223" s="178" t="str">
        <f t="shared" si="110"/>
        <v>No</v>
      </c>
      <c r="AE223" t="str">
        <f>IF(OR(O2C!K106="Q3 2025",O2C!K106="Q4 2025"),"Yes","No")</f>
        <v>No</v>
      </c>
      <c r="AF223" s="178" t="str">
        <f t="shared" si="111"/>
        <v>No</v>
      </c>
      <c r="AG223" t="str">
        <f>IF(OR(O2C!K106="Q1 2026",O2C!K106="Q2 2026"),"Yes","No")</f>
        <v>No</v>
      </c>
      <c r="AH223" s="178" t="str">
        <f t="shared" si="112"/>
        <v>No</v>
      </c>
      <c r="AI223" t="str">
        <f>IF(OR(O2C!K106="Q3 2026",O2C!K106="Q4 2026"),"Yes","No")</f>
        <v>No</v>
      </c>
      <c r="AJ223" s="178" t="str">
        <f t="shared" si="113"/>
        <v>No</v>
      </c>
      <c r="AK223" t="str">
        <f>IF(OR(O2C!K106="Q1 2027",O2C!K106="Q2 2027"),"Yes","No")</f>
        <v>No</v>
      </c>
      <c r="AL223" s="178" t="str">
        <f t="shared" si="114"/>
        <v>No</v>
      </c>
      <c r="AM223" t="str">
        <f>IF(OR(O2C!K106="Q3 2027",O2C!K106="Q4 2027"),"Yes","No")</f>
        <v>No</v>
      </c>
      <c r="AN223" s="178" t="str">
        <f t="shared" si="115"/>
        <v>No</v>
      </c>
      <c r="AO223" t="str">
        <f>IF(OR(O2C!K106="Q1 2028",O2C!K106="Q2 2028"),"Yes","No")</f>
        <v>No</v>
      </c>
      <c r="AP223" s="178" t="str">
        <f t="shared" si="116"/>
        <v>No</v>
      </c>
      <c r="AQ223" t="str">
        <f>IF(OR(O2C!K106="Q3 2028",O2C!K106="Q4 2028"),"Yes","No")</f>
        <v>No</v>
      </c>
      <c r="AR223" s="178" t="str">
        <f t="shared" si="117"/>
        <v>No</v>
      </c>
      <c r="AS223" t="str">
        <f>IF(OR(O2C!K106="Q1 2029",O2C!K106="Q2 2029"),"Yes","No")</f>
        <v>No</v>
      </c>
      <c r="AT223" s="178" t="str">
        <f t="shared" si="118"/>
        <v>No</v>
      </c>
      <c r="AU223" t="str">
        <f>IF(OR(O2C!K106="Q3 2029",O2C!K106="Q4 2029"),"Yes","No")</f>
        <v>No</v>
      </c>
      <c r="AV223" s="178" t="str">
        <f t="shared" si="119"/>
        <v>No</v>
      </c>
      <c r="AW223" t="str">
        <f>IF(OR(O2C!K106="Q1 2030",O2C!K106="Q2 2030"),"Yes","No")</f>
        <v>No</v>
      </c>
      <c r="AX223" s="178" t="str">
        <f t="shared" si="120"/>
        <v>No</v>
      </c>
      <c r="AY223" t="str">
        <f>IF(OR(O2C!K106="Q3 2030",O2C!K106="Q4 2030"),"Yes","No")</f>
        <v>No</v>
      </c>
      <c r="AZ223" s="178" t="str">
        <f t="shared" si="121"/>
        <v>No</v>
      </c>
      <c r="BA223" t="str">
        <f>IF(O2C!K106="","No","Yes")</f>
        <v>No</v>
      </c>
      <c r="BB223" s="178" t="str">
        <f t="shared" si="122"/>
        <v>No</v>
      </c>
      <c r="BC223" s="178" t="str">
        <f t="shared" si="123"/>
        <v>Yes</v>
      </c>
      <c r="BD223" s="174"/>
    </row>
    <row r="224" spans="1:56" s="175" customFormat="1" ht="14.65" thickBot="1" x14ac:dyDescent="0.5">
      <c r="A224" s="177">
        <v>103</v>
      </c>
      <c r="B224" s="43" t="s">
        <v>1182</v>
      </c>
      <c r="C224" t="str">
        <f>IF(O2C!E107="Yes","Yes","No")</f>
        <v>No</v>
      </c>
      <c r="D224" t="str">
        <f>IF(AND(C224="No",O2C!F107="Yes"),"Yes","No")</f>
        <v>No</v>
      </c>
      <c r="E224" t="str">
        <f>IF(AND(C224="No",O2C!F107="N/A"),"N/A","No")</f>
        <v>No</v>
      </c>
      <c r="F224">
        <f>IF(OR(O2C!F107="Yes",O2C!F107="N/A"),0,1)</f>
        <v>1</v>
      </c>
      <c r="G224" t="str">
        <f>IF(OR(O2C!K107="Q3 2019",O2C!K107="Q4 2019"),"Yes","No")</f>
        <v>No</v>
      </c>
      <c r="H224" s="178" t="str">
        <f t="shared" si="99"/>
        <v>No</v>
      </c>
      <c r="I224" t="str">
        <f>IF(OR(O2C!K107="Q1 2020",O2C!K107="Q2 2020"),"Yes","No")</f>
        <v>No</v>
      </c>
      <c r="J224" s="178" t="str">
        <f t="shared" si="100"/>
        <v>No</v>
      </c>
      <c r="K224" t="str">
        <f>IF(OR(O2C!K107="Q3 2020",O2C!K107="Q4 2020"),"Yes","No")</f>
        <v>No</v>
      </c>
      <c r="L224" s="178" t="str">
        <f t="shared" si="101"/>
        <v>No</v>
      </c>
      <c r="M224" t="str">
        <f>IF(OR(O2C!K107="Q1 2021",O2C!K107="Q2 2021"),"Yes","No")</f>
        <v>No</v>
      </c>
      <c r="N224" s="178" t="str">
        <f t="shared" si="102"/>
        <v>No</v>
      </c>
      <c r="O224" t="str">
        <f>IF(OR(O2C!K107="Q3 2021",O2C!K107="Q4 2021"),"Yes","No")</f>
        <v>No</v>
      </c>
      <c r="P224" s="178" t="str">
        <f t="shared" si="103"/>
        <v>No</v>
      </c>
      <c r="Q224" t="str">
        <f>IF(OR(O2C!K107="Q1 2022",O2C!K107="Q2 2022"),"Yes","No")</f>
        <v>No</v>
      </c>
      <c r="R224" s="178" t="str">
        <f t="shared" si="104"/>
        <v>No</v>
      </c>
      <c r="S224" t="str">
        <f>IF(OR(O2C!K107="Q3 2022",O2C!K107="Q4 2022"),"Yes","No")</f>
        <v>No</v>
      </c>
      <c r="T224" s="178" t="str">
        <f t="shared" si="105"/>
        <v>No</v>
      </c>
      <c r="U224" t="str">
        <f>IF(OR(O2C!K107="Q1 2023",O2C!K107="Q2 2023"),"Yes","No")</f>
        <v>No</v>
      </c>
      <c r="V224" s="178" t="str">
        <f t="shared" si="106"/>
        <v>No</v>
      </c>
      <c r="W224" t="str">
        <f>IF(OR(O2C!K107="Q3 2023",O2C!K107="Q4 2023"),"Yes","No")</f>
        <v>No</v>
      </c>
      <c r="X224" s="178" t="str">
        <f t="shared" si="107"/>
        <v>No</v>
      </c>
      <c r="Y224" t="str">
        <f>IF(OR(O2C!K107="Q1 2024",O2C!K107="Q2 2024"),"Yes","No")</f>
        <v>No</v>
      </c>
      <c r="Z224" s="178" t="str">
        <f t="shared" si="108"/>
        <v>No</v>
      </c>
      <c r="AA224" t="str">
        <f>IF(OR(O2C!K107="Q3 2024",O2C!K107="Q4 2024"),"Yes","No")</f>
        <v>No</v>
      </c>
      <c r="AB224" s="178" t="str">
        <f t="shared" si="109"/>
        <v>No</v>
      </c>
      <c r="AC224" t="str">
        <f>IF(OR(O2C!K107="Q1 2025",O2C!K107="Q2 2025"),"Yes","No")</f>
        <v>No</v>
      </c>
      <c r="AD224" s="178" t="str">
        <f t="shared" si="110"/>
        <v>No</v>
      </c>
      <c r="AE224" t="str">
        <f>IF(OR(O2C!K107="Q3 2025",O2C!K107="Q4 2025"),"Yes","No")</f>
        <v>No</v>
      </c>
      <c r="AF224" s="178" t="str">
        <f t="shared" si="111"/>
        <v>No</v>
      </c>
      <c r="AG224" t="str">
        <f>IF(OR(O2C!K107="Q1 2026",O2C!K107="Q2 2026"),"Yes","No")</f>
        <v>No</v>
      </c>
      <c r="AH224" s="178" t="str">
        <f t="shared" si="112"/>
        <v>No</v>
      </c>
      <c r="AI224" t="str">
        <f>IF(OR(O2C!K107="Q3 2026",O2C!K107="Q4 2026"),"Yes","No")</f>
        <v>No</v>
      </c>
      <c r="AJ224" s="178" t="str">
        <f t="shared" si="113"/>
        <v>No</v>
      </c>
      <c r="AK224" t="str">
        <f>IF(OR(O2C!K107="Q1 2027",O2C!K107="Q2 2027"),"Yes","No")</f>
        <v>No</v>
      </c>
      <c r="AL224" s="178" t="str">
        <f t="shared" si="114"/>
        <v>No</v>
      </c>
      <c r="AM224" t="str">
        <f>IF(OR(O2C!K107="Q3 2027",O2C!K107="Q4 2027"),"Yes","No")</f>
        <v>No</v>
      </c>
      <c r="AN224" s="178" t="str">
        <f t="shared" si="115"/>
        <v>No</v>
      </c>
      <c r="AO224" t="str">
        <f>IF(OR(O2C!K107="Q1 2028",O2C!K107="Q2 2028"),"Yes","No")</f>
        <v>No</v>
      </c>
      <c r="AP224" s="178" t="str">
        <f t="shared" si="116"/>
        <v>No</v>
      </c>
      <c r="AQ224" t="str">
        <f>IF(OR(O2C!K107="Q3 2028",O2C!K107="Q4 2028"),"Yes","No")</f>
        <v>No</v>
      </c>
      <c r="AR224" s="178" t="str">
        <f t="shared" si="117"/>
        <v>No</v>
      </c>
      <c r="AS224" t="str">
        <f>IF(OR(O2C!K107="Q1 2029",O2C!K107="Q2 2029"),"Yes","No")</f>
        <v>No</v>
      </c>
      <c r="AT224" s="178" t="str">
        <f t="shared" si="118"/>
        <v>No</v>
      </c>
      <c r="AU224" t="str">
        <f>IF(OR(O2C!K107="Q3 2029",O2C!K107="Q4 2029"),"Yes","No")</f>
        <v>No</v>
      </c>
      <c r="AV224" s="178" t="str">
        <f t="shared" si="119"/>
        <v>No</v>
      </c>
      <c r="AW224" t="str">
        <f>IF(OR(O2C!K107="Q1 2030",O2C!K107="Q2 2030"),"Yes","No")</f>
        <v>No</v>
      </c>
      <c r="AX224" s="178" t="str">
        <f t="shared" si="120"/>
        <v>No</v>
      </c>
      <c r="AY224" t="str">
        <f>IF(OR(O2C!K107="Q3 2030",O2C!K107="Q4 2030"),"Yes","No")</f>
        <v>No</v>
      </c>
      <c r="AZ224" s="178" t="str">
        <f t="shared" si="121"/>
        <v>No</v>
      </c>
      <c r="BA224" t="str">
        <f>IF(O2C!K107="","No","Yes")</f>
        <v>No</v>
      </c>
      <c r="BB224" s="178" t="str">
        <f t="shared" si="122"/>
        <v>No</v>
      </c>
      <c r="BC224" s="178" t="str">
        <f t="shared" si="123"/>
        <v>Yes</v>
      </c>
      <c r="BD224" s="174"/>
    </row>
    <row r="225" spans="1:56" s="175" customFormat="1" ht="46.9" thickBot="1" x14ac:dyDescent="0.5">
      <c r="A225" s="177">
        <v>104</v>
      </c>
      <c r="B225" s="43" t="s">
        <v>1183</v>
      </c>
      <c r="C225" t="str">
        <f>IF(O2C!E108="Yes","Yes","No")</f>
        <v>No</v>
      </c>
      <c r="D225" t="str">
        <f>IF(AND(C225="No",O2C!F108="Yes"),"Yes","No")</f>
        <v>No</v>
      </c>
      <c r="E225" t="str">
        <f>IF(AND(C225="No",O2C!F108="N/A"),"N/A","No")</f>
        <v>No</v>
      </c>
      <c r="F225">
        <f>IF(OR(O2C!F108="Yes",O2C!F108="N/A"),0,1)</f>
        <v>1</v>
      </c>
      <c r="G225" t="str">
        <f>IF(OR(O2C!K108="Q3 2019",O2C!K108="Q4 2019"),"Yes","No")</f>
        <v>No</v>
      </c>
      <c r="H225" s="178" t="str">
        <f t="shared" si="99"/>
        <v>No</v>
      </c>
      <c r="I225" t="str">
        <f>IF(OR(O2C!K108="Q1 2020",O2C!K108="Q2 2020"),"Yes","No")</f>
        <v>No</v>
      </c>
      <c r="J225" s="178" t="str">
        <f t="shared" si="100"/>
        <v>No</v>
      </c>
      <c r="K225" t="str">
        <f>IF(OR(O2C!K108="Q3 2020",O2C!K108="Q4 2020"),"Yes","No")</f>
        <v>No</v>
      </c>
      <c r="L225" s="178" t="str">
        <f t="shared" si="101"/>
        <v>No</v>
      </c>
      <c r="M225" t="str">
        <f>IF(OR(O2C!K108="Q1 2021",O2C!K108="Q2 2021"),"Yes","No")</f>
        <v>No</v>
      </c>
      <c r="N225" s="178" t="str">
        <f t="shared" si="102"/>
        <v>No</v>
      </c>
      <c r="O225" t="str">
        <f>IF(OR(O2C!K108="Q3 2021",O2C!K108="Q4 2021"),"Yes","No")</f>
        <v>No</v>
      </c>
      <c r="P225" s="178" t="str">
        <f t="shared" si="103"/>
        <v>No</v>
      </c>
      <c r="Q225" t="str">
        <f>IF(OR(O2C!K108="Q1 2022",O2C!K108="Q2 2022"),"Yes","No")</f>
        <v>No</v>
      </c>
      <c r="R225" s="178" t="str">
        <f t="shared" si="104"/>
        <v>No</v>
      </c>
      <c r="S225" t="str">
        <f>IF(OR(O2C!K108="Q3 2022",O2C!K108="Q4 2022"),"Yes","No")</f>
        <v>No</v>
      </c>
      <c r="T225" s="178" t="str">
        <f t="shared" si="105"/>
        <v>No</v>
      </c>
      <c r="U225" t="str">
        <f>IF(OR(O2C!K108="Q1 2023",O2C!K108="Q2 2023"),"Yes","No")</f>
        <v>No</v>
      </c>
      <c r="V225" s="178" t="str">
        <f t="shared" si="106"/>
        <v>No</v>
      </c>
      <c r="W225" t="str">
        <f>IF(OR(O2C!K108="Q3 2023",O2C!K108="Q4 2023"),"Yes","No")</f>
        <v>No</v>
      </c>
      <c r="X225" s="178" t="str">
        <f t="shared" si="107"/>
        <v>No</v>
      </c>
      <c r="Y225" t="str">
        <f>IF(OR(O2C!K108="Q1 2024",O2C!K108="Q2 2024"),"Yes","No")</f>
        <v>No</v>
      </c>
      <c r="Z225" s="178" t="str">
        <f t="shared" si="108"/>
        <v>No</v>
      </c>
      <c r="AA225" t="str">
        <f>IF(OR(O2C!K108="Q3 2024",O2C!K108="Q4 2024"),"Yes","No")</f>
        <v>No</v>
      </c>
      <c r="AB225" s="178" t="str">
        <f t="shared" si="109"/>
        <v>No</v>
      </c>
      <c r="AC225" t="str">
        <f>IF(OR(O2C!K108="Q1 2025",O2C!K108="Q2 2025"),"Yes","No")</f>
        <v>No</v>
      </c>
      <c r="AD225" s="178" t="str">
        <f t="shared" si="110"/>
        <v>No</v>
      </c>
      <c r="AE225" t="str">
        <f>IF(OR(O2C!K108="Q3 2025",O2C!K108="Q4 2025"),"Yes","No")</f>
        <v>No</v>
      </c>
      <c r="AF225" s="178" t="str">
        <f t="shared" si="111"/>
        <v>No</v>
      </c>
      <c r="AG225" t="str">
        <f>IF(OR(O2C!K108="Q1 2026",O2C!K108="Q2 2026"),"Yes","No")</f>
        <v>No</v>
      </c>
      <c r="AH225" s="178" t="str">
        <f t="shared" si="112"/>
        <v>No</v>
      </c>
      <c r="AI225" t="str">
        <f>IF(OR(O2C!K108="Q3 2026",O2C!K108="Q4 2026"),"Yes","No")</f>
        <v>No</v>
      </c>
      <c r="AJ225" s="178" t="str">
        <f t="shared" si="113"/>
        <v>No</v>
      </c>
      <c r="AK225" t="str">
        <f>IF(OR(O2C!K108="Q1 2027",O2C!K108="Q2 2027"),"Yes","No")</f>
        <v>No</v>
      </c>
      <c r="AL225" s="178" t="str">
        <f t="shared" si="114"/>
        <v>No</v>
      </c>
      <c r="AM225" t="str">
        <f>IF(OR(O2C!K108="Q3 2027",O2C!K108="Q4 2027"),"Yes","No")</f>
        <v>No</v>
      </c>
      <c r="AN225" s="178" t="str">
        <f t="shared" si="115"/>
        <v>No</v>
      </c>
      <c r="AO225" t="str">
        <f>IF(OR(O2C!K108="Q1 2028",O2C!K108="Q2 2028"),"Yes","No")</f>
        <v>No</v>
      </c>
      <c r="AP225" s="178" t="str">
        <f t="shared" si="116"/>
        <v>No</v>
      </c>
      <c r="AQ225" t="str">
        <f>IF(OR(O2C!K108="Q3 2028",O2C!K108="Q4 2028"),"Yes","No")</f>
        <v>No</v>
      </c>
      <c r="AR225" s="178" t="str">
        <f t="shared" si="117"/>
        <v>No</v>
      </c>
      <c r="AS225" t="str">
        <f>IF(OR(O2C!K108="Q1 2029",O2C!K108="Q2 2029"),"Yes","No")</f>
        <v>No</v>
      </c>
      <c r="AT225" s="178" t="str">
        <f t="shared" si="118"/>
        <v>No</v>
      </c>
      <c r="AU225" t="str">
        <f>IF(OR(O2C!K108="Q3 2029",O2C!K108="Q4 2029"),"Yes","No")</f>
        <v>No</v>
      </c>
      <c r="AV225" s="178" t="str">
        <f t="shared" si="119"/>
        <v>No</v>
      </c>
      <c r="AW225" t="str">
        <f>IF(OR(O2C!K108="Q1 2030",O2C!K108="Q2 2030"),"Yes","No")</f>
        <v>No</v>
      </c>
      <c r="AX225" s="178" t="str">
        <f t="shared" si="120"/>
        <v>No</v>
      </c>
      <c r="AY225" t="str">
        <f>IF(OR(O2C!K108="Q3 2030",O2C!K108="Q4 2030"),"Yes","No")</f>
        <v>No</v>
      </c>
      <c r="AZ225" s="178" t="str">
        <f t="shared" si="121"/>
        <v>No</v>
      </c>
      <c r="BA225" t="str">
        <f>IF(O2C!K108="","No","Yes")</f>
        <v>No</v>
      </c>
      <c r="BB225" s="178" t="str">
        <f t="shared" si="122"/>
        <v>No</v>
      </c>
      <c r="BC225" s="178" t="str">
        <f t="shared" si="123"/>
        <v>Yes</v>
      </c>
      <c r="BD225" s="174"/>
    </row>
    <row r="226" spans="1:56" s="175" customFormat="1" ht="23.65" thickBot="1" x14ac:dyDescent="0.5">
      <c r="A226" s="177">
        <v>105</v>
      </c>
      <c r="B226" s="43" t="s">
        <v>1184</v>
      </c>
      <c r="C226" t="str">
        <f>IF(O2C!E109="Yes","Yes","No")</f>
        <v>No</v>
      </c>
      <c r="D226" t="str">
        <f>IF(AND(C226="No",O2C!F109="Yes"),"Yes","No")</f>
        <v>No</v>
      </c>
      <c r="E226" t="str">
        <f>IF(AND(C226="No",O2C!F109="N/A"),"N/A","No")</f>
        <v>No</v>
      </c>
      <c r="F226">
        <f>IF(OR(O2C!F109="Yes",O2C!F109="N/A"),0,1)</f>
        <v>1</v>
      </c>
      <c r="G226" t="str">
        <f>IF(OR(O2C!K109="Q3 2019",O2C!K109="Q4 2019"),"Yes","No")</f>
        <v>No</v>
      </c>
      <c r="H226" s="178" t="str">
        <f t="shared" si="99"/>
        <v>No</v>
      </c>
      <c r="I226" t="str">
        <f>IF(OR(O2C!K109="Q1 2020",O2C!K109="Q2 2020"),"Yes","No")</f>
        <v>No</v>
      </c>
      <c r="J226" s="178" t="str">
        <f t="shared" si="100"/>
        <v>No</v>
      </c>
      <c r="K226" t="str">
        <f>IF(OR(O2C!K109="Q3 2020",O2C!K109="Q4 2020"),"Yes","No")</f>
        <v>No</v>
      </c>
      <c r="L226" s="178" t="str">
        <f t="shared" si="101"/>
        <v>No</v>
      </c>
      <c r="M226" t="str">
        <f>IF(OR(O2C!K109="Q1 2021",O2C!K109="Q2 2021"),"Yes","No")</f>
        <v>No</v>
      </c>
      <c r="N226" s="178" t="str">
        <f t="shared" si="102"/>
        <v>No</v>
      </c>
      <c r="O226" t="str">
        <f>IF(OR(O2C!K109="Q3 2021",O2C!K109="Q4 2021"),"Yes","No")</f>
        <v>No</v>
      </c>
      <c r="P226" s="178" t="str">
        <f t="shared" si="103"/>
        <v>No</v>
      </c>
      <c r="Q226" t="str">
        <f>IF(OR(O2C!K109="Q1 2022",O2C!K109="Q2 2022"),"Yes","No")</f>
        <v>No</v>
      </c>
      <c r="R226" s="178" t="str">
        <f t="shared" si="104"/>
        <v>No</v>
      </c>
      <c r="S226" t="str">
        <f>IF(OR(O2C!K109="Q3 2022",O2C!K109="Q4 2022"),"Yes","No")</f>
        <v>No</v>
      </c>
      <c r="T226" s="178" t="str">
        <f t="shared" si="105"/>
        <v>No</v>
      </c>
      <c r="U226" t="str">
        <f>IF(OR(O2C!K109="Q1 2023",O2C!K109="Q2 2023"),"Yes","No")</f>
        <v>No</v>
      </c>
      <c r="V226" s="178" t="str">
        <f t="shared" si="106"/>
        <v>No</v>
      </c>
      <c r="W226" t="str">
        <f>IF(OR(O2C!K109="Q3 2023",O2C!K109="Q4 2023"),"Yes","No")</f>
        <v>No</v>
      </c>
      <c r="X226" s="178" t="str">
        <f t="shared" si="107"/>
        <v>No</v>
      </c>
      <c r="Y226" t="str">
        <f>IF(OR(O2C!K109="Q1 2024",O2C!K109="Q2 2024"),"Yes","No")</f>
        <v>No</v>
      </c>
      <c r="Z226" s="178" t="str">
        <f t="shared" si="108"/>
        <v>No</v>
      </c>
      <c r="AA226" t="str">
        <f>IF(OR(O2C!K109="Q3 2024",O2C!K109="Q4 2024"),"Yes","No")</f>
        <v>No</v>
      </c>
      <c r="AB226" s="178" t="str">
        <f t="shared" si="109"/>
        <v>No</v>
      </c>
      <c r="AC226" t="str">
        <f>IF(OR(O2C!K109="Q1 2025",O2C!K109="Q2 2025"),"Yes","No")</f>
        <v>No</v>
      </c>
      <c r="AD226" s="178" t="str">
        <f t="shared" si="110"/>
        <v>No</v>
      </c>
      <c r="AE226" t="str">
        <f>IF(OR(O2C!K109="Q3 2025",O2C!K109="Q4 2025"),"Yes","No")</f>
        <v>No</v>
      </c>
      <c r="AF226" s="178" t="str">
        <f t="shared" si="111"/>
        <v>No</v>
      </c>
      <c r="AG226" t="str">
        <f>IF(OR(O2C!K109="Q1 2026",O2C!K109="Q2 2026"),"Yes","No")</f>
        <v>No</v>
      </c>
      <c r="AH226" s="178" t="str">
        <f t="shared" si="112"/>
        <v>No</v>
      </c>
      <c r="AI226" t="str">
        <f>IF(OR(O2C!K109="Q3 2026",O2C!K109="Q4 2026"),"Yes","No")</f>
        <v>No</v>
      </c>
      <c r="AJ226" s="178" t="str">
        <f t="shared" si="113"/>
        <v>No</v>
      </c>
      <c r="AK226" t="str">
        <f>IF(OR(O2C!K109="Q1 2027",O2C!K109="Q2 2027"),"Yes","No")</f>
        <v>No</v>
      </c>
      <c r="AL226" s="178" t="str">
        <f t="shared" si="114"/>
        <v>No</v>
      </c>
      <c r="AM226" t="str">
        <f>IF(OR(O2C!K109="Q3 2027",O2C!K109="Q4 2027"),"Yes","No")</f>
        <v>No</v>
      </c>
      <c r="AN226" s="178" t="str">
        <f t="shared" si="115"/>
        <v>No</v>
      </c>
      <c r="AO226" t="str">
        <f>IF(OR(O2C!K109="Q1 2028",O2C!K109="Q2 2028"),"Yes","No")</f>
        <v>No</v>
      </c>
      <c r="AP226" s="178" t="str">
        <f t="shared" si="116"/>
        <v>No</v>
      </c>
      <c r="AQ226" t="str">
        <f>IF(OR(O2C!K109="Q3 2028",O2C!K109="Q4 2028"),"Yes","No")</f>
        <v>No</v>
      </c>
      <c r="AR226" s="178" t="str">
        <f t="shared" si="117"/>
        <v>No</v>
      </c>
      <c r="AS226" t="str">
        <f>IF(OR(O2C!K109="Q1 2029",O2C!K109="Q2 2029"),"Yes","No")</f>
        <v>No</v>
      </c>
      <c r="AT226" s="178" t="str">
        <f t="shared" si="118"/>
        <v>No</v>
      </c>
      <c r="AU226" t="str">
        <f>IF(OR(O2C!K109="Q3 2029",O2C!K109="Q4 2029"),"Yes","No")</f>
        <v>No</v>
      </c>
      <c r="AV226" s="178" t="str">
        <f t="shared" si="119"/>
        <v>No</v>
      </c>
      <c r="AW226" t="str">
        <f>IF(OR(O2C!K109="Q1 2030",O2C!K109="Q2 2030"),"Yes","No")</f>
        <v>No</v>
      </c>
      <c r="AX226" s="178" t="str">
        <f t="shared" si="120"/>
        <v>No</v>
      </c>
      <c r="AY226" t="str">
        <f>IF(OR(O2C!K109="Q3 2030",O2C!K109="Q4 2030"),"Yes","No")</f>
        <v>No</v>
      </c>
      <c r="AZ226" s="178" t="str">
        <f t="shared" si="121"/>
        <v>No</v>
      </c>
      <c r="BA226" t="str">
        <f>IF(O2C!K109="","No","Yes")</f>
        <v>No</v>
      </c>
      <c r="BB226" s="178" t="str">
        <f t="shared" si="122"/>
        <v>No</v>
      </c>
      <c r="BC226" s="178" t="str">
        <f t="shared" si="123"/>
        <v>Yes</v>
      </c>
      <c r="BD226" s="174"/>
    </row>
    <row r="227" spans="1:56" s="175" customFormat="1" ht="23.65" thickBot="1" x14ac:dyDescent="0.5">
      <c r="A227" s="177">
        <v>106</v>
      </c>
      <c r="B227" s="43" t="s">
        <v>209</v>
      </c>
      <c r="C227" t="str">
        <f>IF(O2C!E110="Yes","Yes","No")</f>
        <v>No</v>
      </c>
      <c r="D227" t="str">
        <f>IF(AND(C227="No",O2C!F110="Yes"),"Yes","No")</f>
        <v>No</v>
      </c>
      <c r="E227" t="str">
        <f>IF(AND(C227="No",O2C!F110="N/A"),"N/A","No")</f>
        <v>No</v>
      </c>
      <c r="F227">
        <f>IF(OR(O2C!F110="Yes",O2C!F110="N/A"),0,1)</f>
        <v>1</v>
      </c>
      <c r="G227" t="str">
        <f>IF(OR(O2C!K110="Q3 2019",O2C!K110="Q4 2019"),"Yes","No")</f>
        <v>No</v>
      </c>
      <c r="H227" s="178" t="str">
        <f t="shared" si="99"/>
        <v>No</v>
      </c>
      <c r="I227" t="str">
        <f>IF(OR(O2C!K110="Q1 2020",O2C!K110="Q2 2020"),"Yes","No")</f>
        <v>No</v>
      </c>
      <c r="J227" s="178" t="str">
        <f t="shared" si="100"/>
        <v>No</v>
      </c>
      <c r="K227" t="str">
        <f>IF(OR(O2C!K110="Q3 2020",O2C!K110="Q4 2020"),"Yes","No")</f>
        <v>No</v>
      </c>
      <c r="L227" s="178" t="str">
        <f t="shared" si="101"/>
        <v>No</v>
      </c>
      <c r="M227" t="str">
        <f>IF(OR(O2C!K110="Q1 2021",O2C!K110="Q2 2021"),"Yes","No")</f>
        <v>No</v>
      </c>
      <c r="N227" s="178" t="str">
        <f t="shared" si="102"/>
        <v>No</v>
      </c>
      <c r="O227" t="str">
        <f>IF(OR(O2C!K110="Q3 2021",O2C!K110="Q4 2021"),"Yes","No")</f>
        <v>No</v>
      </c>
      <c r="P227" s="178" t="str">
        <f t="shared" si="103"/>
        <v>No</v>
      </c>
      <c r="Q227" t="str">
        <f>IF(OR(O2C!K110="Q1 2022",O2C!K110="Q2 2022"),"Yes","No")</f>
        <v>No</v>
      </c>
      <c r="R227" s="178" t="str">
        <f t="shared" si="104"/>
        <v>No</v>
      </c>
      <c r="S227" t="str">
        <f>IF(OR(O2C!K110="Q3 2022",O2C!K110="Q4 2022"),"Yes","No")</f>
        <v>No</v>
      </c>
      <c r="T227" s="178" t="str">
        <f t="shared" si="105"/>
        <v>No</v>
      </c>
      <c r="U227" t="str">
        <f>IF(OR(O2C!K110="Q1 2023",O2C!K110="Q2 2023"),"Yes","No")</f>
        <v>No</v>
      </c>
      <c r="V227" s="178" t="str">
        <f t="shared" si="106"/>
        <v>No</v>
      </c>
      <c r="W227" t="str">
        <f>IF(OR(O2C!K110="Q3 2023",O2C!K110="Q4 2023"),"Yes","No")</f>
        <v>No</v>
      </c>
      <c r="X227" s="178" t="str">
        <f t="shared" si="107"/>
        <v>No</v>
      </c>
      <c r="Y227" t="str">
        <f>IF(OR(O2C!K110="Q1 2024",O2C!K110="Q2 2024"),"Yes","No")</f>
        <v>No</v>
      </c>
      <c r="Z227" s="178" t="str">
        <f t="shared" si="108"/>
        <v>No</v>
      </c>
      <c r="AA227" t="str">
        <f>IF(OR(O2C!K110="Q3 2024",O2C!K110="Q4 2024"),"Yes","No")</f>
        <v>No</v>
      </c>
      <c r="AB227" s="178" t="str">
        <f t="shared" si="109"/>
        <v>No</v>
      </c>
      <c r="AC227" t="str">
        <f>IF(OR(O2C!K110="Q1 2025",O2C!K110="Q2 2025"),"Yes","No")</f>
        <v>No</v>
      </c>
      <c r="AD227" s="178" t="str">
        <f t="shared" si="110"/>
        <v>No</v>
      </c>
      <c r="AE227" t="str">
        <f>IF(OR(O2C!K110="Q3 2025",O2C!K110="Q4 2025"),"Yes","No")</f>
        <v>No</v>
      </c>
      <c r="AF227" s="178" t="str">
        <f t="shared" si="111"/>
        <v>No</v>
      </c>
      <c r="AG227" t="str">
        <f>IF(OR(O2C!K110="Q1 2026",O2C!K110="Q2 2026"),"Yes","No")</f>
        <v>No</v>
      </c>
      <c r="AH227" s="178" t="str">
        <f t="shared" si="112"/>
        <v>No</v>
      </c>
      <c r="AI227" t="str">
        <f>IF(OR(O2C!K110="Q3 2026",O2C!K110="Q4 2026"),"Yes","No")</f>
        <v>No</v>
      </c>
      <c r="AJ227" s="178" t="str">
        <f t="shared" si="113"/>
        <v>No</v>
      </c>
      <c r="AK227" t="str">
        <f>IF(OR(O2C!K110="Q1 2027",O2C!K110="Q2 2027"),"Yes","No")</f>
        <v>No</v>
      </c>
      <c r="AL227" s="178" t="str">
        <f t="shared" si="114"/>
        <v>No</v>
      </c>
      <c r="AM227" t="str">
        <f>IF(OR(O2C!K110="Q3 2027",O2C!K110="Q4 2027"),"Yes","No")</f>
        <v>No</v>
      </c>
      <c r="AN227" s="178" t="str">
        <f t="shared" si="115"/>
        <v>No</v>
      </c>
      <c r="AO227" t="str">
        <f>IF(OR(O2C!K110="Q1 2028",O2C!K110="Q2 2028"),"Yes","No")</f>
        <v>No</v>
      </c>
      <c r="AP227" s="178" t="str">
        <f t="shared" si="116"/>
        <v>No</v>
      </c>
      <c r="AQ227" t="str">
        <f>IF(OR(O2C!K110="Q3 2028",O2C!K110="Q4 2028"),"Yes","No")</f>
        <v>No</v>
      </c>
      <c r="AR227" s="178" t="str">
        <f t="shared" si="117"/>
        <v>No</v>
      </c>
      <c r="AS227" t="str">
        <f>IF(OR(O2C!K110="Q1 2029",O2C!K110="Q2 2029"),"Yes","No")</f>
        <v>No</v>
      </c>
      <c r="AT227" s="178" t="str">
        <f t="shared" si="118"/>
        <v>No</v>
      </c>
      <c r="AU227" t="str">
        <f>IF(OR(O2C!K110="Q3 2029",O2C!K110="Q4 2029"),"Yes","No")</f>
        <v>No</v>
      </c>
      <c r="AV227" s="178" t="str">
        <f t="shared" si="119"/>
        <v>No</v>
      </c>
      <c r="AW227" t="str">
        <f>IF(OR(O2C!K110="Q1 2030",O2C!K110="Q2 2030"),"Yes","No")</f>
        <v>No</v>
      </c>
      <c r="AX227" s="178" t="str">
        <f t="shared" si="120"/>
        <v>No</v>
      </c>
      <c r="AY227" t="str">
        <f>IF(OR(O2C!K110="Q3 2030",O2C!K110="Q4 2030"),"Yes","No")</f>
        <v>No</v>
      </c>
      <c r="AZ227" s="178" t="str">
        <f t="shared" si="121"/>
        <v>No</v>
      </c>
      <c r="BA227" t="str">
        <f>IF(O2C!K110="","No","Yes")</f>
        <v>No</v>
      </c>
      <c r="BB227" s="178" t="str">
        <f t="shared" si="122"/>
        <v>No</v>
      </c>
      <c r="BC227" s="178" t="str">
        <f t="shared" si="123"/>
        <v>Yes</v>
      </c>
      <c r="BD227" s="174"/>
    </row>
    <row r="228" spans="1:56" s="175" customFormat="1" ht="35.25" thickBot="1" x14ac:dyDescent="0.5">
      <c r="A228" s="177">
        <v>107</v>
      </c>
      <c r="B228" s="43" t="s">
        <v>1185</v>
      </c>
      <c r="C228" t="str">
        <f>IF(O2C!E111="Yes","Yes","No")</f>
        <v>No</v>
      </c>
      <c r="D228" t="str">
        <f>IF(AND(C228="No",O2C!F111="Yes"),"Yes","No")</f>
        <v>No</v>
      </c>
      <c r="E228" t="str">
        <f>IF(AND(C228="No",O2C!F111="N/A"),"N/A","No")</f>
        <v>No</v>
      </c>
      <c r="F228">
        <f>IF(OR(O2C!F111="Yes",O2C!F111="N/A"),0,1)</f>
        <v>1</v>
      </c>
      <c r="G228" t="str">
        <f>IF(OR(O2C!K111="Q3 2019",O2C!K111="Q4 2019"),"Yes","No")</f>
        <v>No</v>
      </c>
      <c r="H228" s="178" t="str">
        <f t="shared" si="99"/>
        <v>No</v>
      </c>
      <c r="I228" t="str">
        <f>IF(OR(O2C!K111="Q1 2020",O2C!K111="Q2 2020"),"Yes","No")</f>
        <v>No</v>
      </c>
      <c r="J228" s="178" t="str">
        <f t="shared" si="100"/>
        <v>No</v>
      </c>
      <c r="K228" t="str">
        <f>IF(OR(O2C!K111="Q3 2020",O2C!K111="Q4 2020"),"Yes","No")</f>
        <v>No</v>
      </c>
      <c r="L228" s="178" t="str">
        <f t="shared" si="101"/>
        <v>No</v>
      </c>
      <c r="M228" t="str">
        <f>IF(OR(O2C!K111="Q1 2021",O2C!K111="Q2 2021"),"Yes","No")</f>
        <v>No</v>
      </c>
      <c r="N228" s="178" t="str">
        <f t="shared" si="102"/>
        <v>No</v>
      </c>
      <c r="O228" t="str">
        <f>IF(OR(O2C!K111="Q3 2021",O2C!K111="Q4 2021"),"Yes","No")</f>
        <v>No</v>
      </c>
      <c r="P228" s="178" t="str">
        <f t="shared" si="103"/>
        <v>No</v>
      </c>
      <c r="Q228" t="str">
        <f>IF(OR(O2C!K111="Q1 2022",O2C!K111="Q2 2022"),"Yes","No")</f>
        <v>No</v>
      </c>
      <c r="R228" s="178" t="str">
        <f t="shared" si="104"/>
        <v>No</v>
      </c>
      <c r="S228" t="str">
        <f>IF(OR(O2C!K111="Q3 2022",O2C!K111="Q4 2022"),"Yes","No")</f>
        <v>No</v>
      </c>
      <c r="T228" s="178" t="str">
        <f t="shared" si="105"/>
        <v>No</v>
      </c>
      <c r="U228" t="str">
        <f>IF(OR(O2C!K111="Q1 2023",O2C!K111="Q2 2023"),"Yes","No")</f>
        <v>No</v>
      </c>
      <c r="V228" s="178" t="str">
        <f t="shared" si="106"/>
        <v>No</v>
      </c>
      <c r="W228" t="str">
        <f>IF(OR(O2C!K111="Q3 2023",O2C!K111="Q4 2023"),"Yes","No")</f>
        <v>No</v>
      </c>
      <c r="X228" s="178" t="str">
        <f t="shared" si="107"/>
        <v>No</v>
      </c>
      <c r="Y228" t="str">
        <f>IF(OR(O2C!K111="Q1 2024",O2C!K111="Q2 2024"),"Yes","No")</f>
        <v>No</v>
      </c>
      <c r="Z228" s="178" t="str">
        <f t="shared" si="108"/>
        <v>No</v>
      </c>
      <c r="AA228" t="str">
        <f>IF(OR(O2C!K111="Q3 2024",O2C!K111="Q4 2024"),"Yes","No")</f>
        <v>No</v>
      </c>
      <c r="AB228" s="178" t="str">
        <f t="shared" si="109"/>
        <v>No</v>
      </c>
      <c r="AC228" t="str">
        <f>IF(OR(O2C!K111="Q1 2025",O2C!K111="Q2 2025"),"Yes","No")</f>
        <v>No</v>
      </c>
      <c r="AD228" s="178" t="str">
        <f t="shared" si="110"/>
        <v>No</v>
      </c>
      <c r="AE228" t="str">
        <f>IF(OR(O2C!K111="Q3 2025",O2C!K111="Q4 2025"),"Yes","No")</f>
        <v>No</v>
      </c>
      <c r="AF228" s="178" t="str">
        <f t="shared" si="111"/>
        <v>No</v>
      </c>
      <c r="AG228" t="str">
        <f>IF(OR(O2C!K111="Q1 2026",O2C!K111="Q2 2026"),"Yes","No")</f>
        <v>No</v>
      </c>
      <c r="AH228" s="178" t="str">
        <f t="shared" si="112"/>
        <v>No</v>
      </c>
      <c r="AI228" t="str">
        <f>IF(OR(O2C!K111="Q3 2026",O2C!K111="Q4 2026"),"Yes","No")</f>
        <v>No</v>
      </c>
      <c r="AJ228" s="178" t="str">
        <f t="shared" si="113"/>
        <v>No</v>
      </c>
      <c r="AK228" t="str">
        <f>IF(OR(O2C!K111="Q1 2027",O2C!K111="Q2 2027"),"Yes","No")</f>
        <v>No</v>
      </c>
      <c r="AL228" s="178" t="str">
        <f t="shared" si="114"/>
        <v>No</v>
      </c>
      <c r="AM228" t="str">
        <f>IF(OR(O2C!K111="Q3 2027",O2C!K111="Q4 2027"),"Yes","No")</f>
        <v>No</v>
      </c>
      <c r="AN228" s="178" t="str">
        <f t="shared" si="115"/>
        <v>No</v>
      </c>
      <c r="AO228" t="str">
        <f>IF(OR(O2C!K111="Q1 2028",O2C!K111="Q2 2028"),"Yes","No")</f>
        <v>No</v>
      </c>
      <c r="AP228" s="178" t="str">
        <f t="shared" si="116"/>
        <v>No</v>
      </c>
      <c r="AQ228" t="str">
        <f>IF(OR(O2C!K111="Q3 2028",O2C!K111="Q4 2028"),"Yes","No")</f>
        <v>No</v>
      </c>
      <c r="AR228" s="178" t="str">
        <f t="shared" si="117"/>
        <v>No</v>
      </c>
      <c r="AS228" t="str">
        <f>IF(OR(O2C!K111="Q1 2029",O2C!K111="Q2 2029"),"Yes","No")</f>
        <v>No</v>
      </c>
      <c r="AT228" s="178" t="str">
        <f t="shared" si="118"/>
        <v>No</v>
      </c>
      <c r="AU228" t="str">
        <f>IF(OR(O2C!K111="Q3 2029",O2C!K111="Q4 2029"),"Yes","No")</f>
        <v>No</v>
      </c>
      <c r="AV228" s="178" t="str">
        <f t="shared" si="119"/>
        <v>No</v>
      </c>
      <c r="AW228" t="str">
        <f>IF(OR(O2C!K111="Q1 2030",O2C!K111="Q2 2030"),"Yes","No")</f>
        <v>No</v>
      </c>
      <c r="AX228" s="178" t="str">
        <f t="shared" si="120"/>
        <v>No</v>
      </c>
      <c r="AY228" t="str">
        <f>IF(OR(O2C!K111="Q3 2030",O2C!K111="Q4 2030"),"Yes","No")</f>
        <v>No</v>
      </c>
      <c r="AZ228" s="178" t="str">
        <f t="shared" si="121"/>
        <v>No</v>
      </c>
      <c r="BA228" t="str">
        <f>IF(O2C!K111="","No","Yes")</f>
        <v>No</v>
      </c>
      <c r="BB228" s="178" t="str">
        <f t="shared" si="122"/>
        <v>No</v>
      </c>
      <c r="BC228" s="178" t="str">
        <f t="shared" si="123"/>
        <v>Yes</v>
      </c>
      <c r="BD228" s="174"/>
    </row>
    <row r="229" spans="1:56" s="175" customFormat="1" ht="46.9" thickBot="1" x14ac:dyDescent="0.5">
      <c r="A229" s="177">
        <v>108</v>
      </c>
      <c r="B229" s="43" t="s">
        <v>1186</v>
      </c>
      <c r="C229" t="str">
        <f>IF(O2C!E112="Yes","Yes","No")</f>
        <v>No</v>
      </c>
      <c r="D229" t="str">
        <f>IF(AND(C229="No",O2C!F112="Yes"),"Yes","No")</f>
        <v>No</v>
      </c>
      <c r="E229" t="str">
        <f>IF(AND(C229="No",O2C!F112="N/A"),"N/A","No")</f>
        <v>No</v>
      </c>
      <c r="F229">
        <f>IF(OR(O2C!F112="Yes",O2C!F112="N/A"),0,1)</f>
        <v>1</v>
      </c>
      <c r="G229" t="str">
        <f>IF(OR(O2C!K112="Q3 2019",O2C!K112="Q4 2019"),"Yes","No")</f>
        <v>No</v>
      </c>
      <c r="H229" s="178" t="str">
        <f t="shared" si="99"/>
        <v>No</v>
      </c>
      <c r="I229" t="str">
        <f>IF(OR(O2C!K112="Q1 2020",O2C!K112="Q2 2020"),"Yes","No")</f>
        <v>No</v>
      </c>
      <c r="J229" s="178" t="str">
        <f t="shared" si="100"/>
        <v>No</v>
      </c>
      <c r="K229" t="str">
        <f>IF(OR(O2C!K112="Q3 2020",O2C!K112="Q4 2020"),"Yes","No")</f>
        <v>No</v>
      </c>
      <c r="L229" s="178" t="str">
        <f t="shared" si="101"/>
        <v>No</v>
      </c>
      <c r="M229" t="str">
        <f>IF(OR(O2C!K112="Q1 2021",O2C!K112="Q2 2021"),"Yes","No")</f>
        <v>No</v>
      </c>
      <c r="N229" s="178" t="str">
        <f t="shared" si="102"/>
        <v>No</v>
      </c>
      <c r="O229" t="str">
        <f>IF(OR(O2C!K112="Q3 2021",O2C!K112="Q4 2021"),"Yes","No")</f>
        <v>No</v>
      </c>
      <c r="P229" s="178" t="str">
        <f t="shared" si="103"/>
        <v>No</v>
      </c>
      <c r="Q229" t="str">
        <f>IF(OR(O2C!K112="Q1 2022",O2C!K112="Q2 2022"),"Yes","No")</f>
        <v>No</v>
      </c>
      <c r="R229" s="178" t="str">
        <f t="shared" si="104"/>
        <v>No</v>
      </c>
      <c r="S229" t="str">
        <f>IF(OR(O2C!K112="Q3 2022",O2C!K112="Q4 2022"),"Yes","No")</f>
        <v>No</v>
      </c>
      <c r="T229" s="178" t="str">
        <f t="shared" si="105"/>
        <v>No</v>
      </c>
      <c r="U229" t="str">
        <f>IF(OR(O2C!K112="Q1 2023",O2C!K112="Q2 2023"),"Yes","No")</f>
        <v>No</v>
      </c>
      <c r="V229" s="178" t="str">
        <f t="shared" si="106"/>
        <v>No</v>
      </c>
      <c r="W229" t="str">
        <f>IF(OR(O2C!K112="Q3 2023",O2C!K112="Q4 2023"),"Yes","No")</f>
        <v>No</v>
      </c>
      <c r="X229" s="178" t="str">
        <f t="shared" si="107"/>
        <v>No</v>
      </c>
      <c r="Y229" t="str">
        <f>IF(OR(O2C!K112="Q1 2024",O2C!K112="Q2 2024"),"Yes","No")</f>
        <v>No</v>
      </c>
      <c r="Z229" s="178" t="str">
        <f t="shared" si="108"/>
        <v>No</v>
      </c>
      <c r="AA229" t="str">
        <f>IF(OR(O2C!K112="Q3 2024",O2C!K112="Q4 2024"),"Yes","No")</f>
        <v>No</v>
      </c>
      <c r="AB229" s="178" t="str">
        <f t="shared" si="109"/>
        <v>No</v>
      </c>
      <c r="AC229" t="str">
        <f>IF(OR(O2C!K112="Q1 2025",O2C!K112="Q2 2025"),"Yes","No")</f>
        <v>No</v>
      </c>
      <c r="AD229" s="178" t="str">
        <f t="shared" si="110"/>
        <v>No</v>
      </c>
      <c r="AE229" t="str">
        <f>IF(OR(O2C!K112="Q3 2025",O2C!K112="Q4 2025"),"Yes","No")</f>
        <v>No</v>
      </c>
      <c r="AF229" s="178" t="str">
        <f t="shared" si="111"/>
        <v>No</v>
      </c>
      <c r="AG229" t="str">
        <f>IF(OR(O2C!K112="Q1 2026",O2C!K112="Q2 2026"),"Yes","No")</f>
        <v>No</v>
      </c>
      <c r="AH229" s="178" t="str">
        <f t="shared" si="112"/>
        <v>No</v>
      </c>
      <c r="AI229" t="str">
        <f>IF(OR(O2C!K112="Q3 2026",O2C!K112="Q4 2026"),"Yes","No")</f>
        <v>No</v>
      </c>
      <c r="AJ229" s="178" t="str">
        <f t="shared" si="113"/>
        <v>No</v>
      </c>
      <c r="AK229" t="str">
        <f>IF(OR(O2C!K112="Q1 2027",O2C!K112="Q2 2027"),"Yes","No")</f>
        <v>No</v>
      </c>
      <c r="AL229" s="178" t="str">
        <f t="shared" si="114"/>
        <v>No</v>
      </c>
      <c r="AM229" t="str">
        <f>IF(OR(O2C!K112="Q3 2027",O2C!K112="Q4 2027"),"Yes","No")</f>
        <v>No</v>
      </c>
      <c r="AN229" s="178" t="str">
        <f t="shared" si="115"/>
        <v>No</v>
      </c>
      <c r="AO229" t="str">
        <f>IF(OR(O2C!K112="Q1 2028",O2C!K112="Q2 2028"),"Yes","No")</f>
        <v>No</v>
      </c>
      <c r="AP229" s="178" t="str">
        <f t="shared" si="116"/>
        <v>No</v>
      </c>
      <c r="AQ229" t="str">
        <f>IF(OR(O2C!K112="Q3 2028",O2C!K112="Q4 2028"),"Yes","No")</f>
        <v>No</v>
      </c>
      <c r="AR229" s="178" t="str">
        <f t="shared" si="117"/>
        <v>No</v>
      </c>
      <c r="AS229" t="str">
        <f>IF(OR(O2C!K112="Q1 2029",O2C!K112="Q2 2029"),"Yes","No")</f>
        <v>No</v>
      </c>
      <c r="AT229" s="178" t="str">
        <f t="shared" si="118"/>
        <v>No</v>
      </c>
      <c r="AU229" t="str">
        <f>IF(OR(O2C!K112="Q3 2029",O2C!K112="Q4 2029"),"Yes","No")</f>
        <v>No</v>
      </c>
      <c r="AV229" s="178" t="str">
        <f t="shared" si="119"/>
        <v>No</v>
      </c>
      <c r="AW229" t="str">
        <f>IF(OR(O2C!K112="Q1 2030",O2C!K112="Q2 2030"),"Yes","No")</f>
        <v>No</v>
      </c>
      <c r="AX229" s="178" t="str">
        <f t="shared" si="120"/>
        <v>No</v>
      </c>
      <c r="AY229" t="str">
        <f>IF(OR(O2C!K112="Q3 2030",O2C!K112="Q4 2030"),"Yes","No")</f>
        <v>No</v>
      </c>
      <c r="AZ229" s="178" t="str">
        <f t="shared" si="121"/>
        <v>No</v>
      </c>
      <c r="BA229" t="str">
        <f>IF(O2C!K112="","No","Yes")</f>
        <v>No</v>
      </c>
      <c r="BB229" s="178" t="str">
        <f t="shared" si="122"/>
        <v>No</v>
      </c>
      <c r="BC229" s="178" t="str">
        <f t="shared" si="123"/>
        <v>Yes</v>
      </c>
      <c r="BD229" s="174"/>
    </row>
    <row r="230" spans="1:56" s="175" customFormat="1" ht="23.65" thickBot="1" x14ac:dyDescent="0.5">
      <c r="A230" s="177">
        <v>109</v>
      </c>
      <c r="B230" s="43" t="s">
        <v>215</v>
      </c>
      <c r="C230" t="str">
        <f>IF(O2C!E113="Yes","Yes","No")</f>
        <v>No</v>
      </c>
      <c r="D230" t="str">
        <f>IF(AND(C230="No",O2C!F113="Yes"),"Yes","No")</f>
        <v>No</v>
      </c>
      <c r="E230" t="str">
        <f>IF(AND(C230="No",O2C!F113="N/A"),"N/A","No")</f>
        <v>No</v>
      </c>
      <c r="F230">
        <f>IF(OR(O2C!F113="Yes",O2C!F113="N/A"),0,1)</f>
        <v>1</v>
      </c>
      <c r="G230" t="str">
        <f>IF(OR(O2C!K113="Q3 2019",O2C!K113="Q4 2019"),"Yes","No")</f>
        <v>No</v>
      </c>
      <c r="H230" s="178" t="str">
        <f t="shared" si="99"/>
        <v>No</v>
      </c>
      <c r="I230" t="str">
        <f>IF(OR(O2C!K113="Q1 2020",O2C!K113="Q2 2020"),"Yes","No")</f>
        <v>No</v>
      </c>
      <c r="J230" s="178" t="str">
        <f t="shared" si="100"/>
        <v>No</v>
      </c>
      <c r="K230" t="str">
        <f>IF(OR(O2C!K113="Q3 2020",O2C!K113="Q4 2020"),"Yes","No")</f>
        <v>No</v>
      </c>
      <c r="L230" s="178" t="str">
        <f t="shared" si="101"/>
        <v>No</v>
      </c>
      <c r="M230" t="str">
        <f>IF(OR(O2C!K113="Q1 2021",O2C!K113="Q2 2021"),"Yes","No")</f>
        <v>No</v>
      </c>
      <c r="N230" s="178" t="str">
        <f t="shared" si="102"/>
        <v>No</v>
      </c>
      <c r="O230" t="str">
        <f>IF(OR(O2C!K113="Q3 2021",O2C!K113="Q4 2021"),"Yes","No")</f>
        <v>No</v>
      </c>
      <c r="P230" s="178" t="str">
        <f t="shared" si="103"/>
        <v>No</v>
      </c>
      <c r="Q230" t="str">
        <f>IF(OR(O2C!K113="Q1 2022",O2C!K113="Q2 2022"),"Yes","No")</f>
        <v>No</v>
      </c>
      <c r="R230" s="178" t="str">
        <f t="shared" si="104"/>
        <v>No</v>
      </c>
      <c r="S230" t="str">
        <f>IF(OR(O2C!K113="Q3 2022",O2C!K113="Q4 2022"),"Yes","No")</f>
        <v>No</v>
      </c>
      <c r="T230" s="178" t="str">
        <f t="shared" si="105"/>
        <v>No</v>
      </c>
      <c r="U230" t="str">
        <f>IF(OR(O2C!K113="Q1 2023",O2C!K113="Q2 2023"),"Yes","No")</f>
        <v>No</v>
      </c>
      <c r="V230" s="178" t="str">
        <f t="shared" si="106"/>
        <v>No</v>
      </c>
      <c r="W230" t="str">
        <f>IF(OR(O2C!K113="Q3 2023",O2C!K113="Q4 2023"),"Yes","No")</f>
        <v>No</v>
      </c>
      <c r="X230" s="178" t="str">
        <f t="shared" si="107"/>
        <v>No</v>
      </c>
      <c r="Y230" t="str">
        <f>IF(OR(O2C!K113="Q1 2024",O2C!K113="Q2 2024"),"Yes","No")</f>
        <v>No</v>
      </c>
      <c r="Z230" s="178" t="str">
        <f t="shared" si="108"/>
        <v>No</v>
      </c>
      <c r="AA230" t="str">
        <f>IF(OR(O2C!K113="Q3 2024",O2C!K113="Q4 2024"),"Yes","No")</f>
        <v>No</v>
      </c>
      <c r="AB230" s="178" t="str">
        <f t="shared" si="109"/>
        <v>No</v>
      </c>
      <c r="AC230" t="str">
        <f>IF(OR(O2C!K113="Q1 2025",O2C!K113="Q2 2025"),"Yes","No")</f>
        <v>No</v>
      </c>
      <c r="AD230" s="178" t="str">
        <f t="shared" si="110"/>
        <v>No</v>
      </c>
      <c r="AE230" t="str">
        <f>IF(OR(O2C!K113="Q3 2025",O2C!K113="Q4 2025"),"Yes","No")</f>
        <v>No</v>
      </c>
      <c r="AF230" s="178" t="str">
        <f t="shared" si="111"/>
        <v>No</v>
      </c>
      <c r="AG230" t="str">
        <f>IF(OR(O2C!K113="Q1 2026",O2C!K113="Q2 2026"),"Yes","No")</f>
        <v>No</v>
      </c>
      <c r="AH230" s="178" t="str">
        <f t="shared" si="112"/>
        <v>No</v>
      </c>
      <c r="AI230" t="str">
        <f>IF(OR(O2C!K113="Q3 2026",O2C!K113="Q4 2026"),"Yes","No")</f>
        <v>No</v>
      </c>
      <c r="AJ230" s="178" t="str">
        <f t="shared" si="113"/>
        <v>No</v>
      </c>
      <c r="AK230" t="str">
        <f>IF(OR(O2C!K113="Q1 2027",O2C!K113="Q2 2027"),"Yes","No")</f>
        <v>No</v>
      </c>
      <c r="AL230" s="178" t="str">
        <f t="shared" si="114"/>
        <v>No</v>
      </c>
      <c r="AM230" t="str">
        <f>IF(OR(O2C!K113="Q3 2027",O2C!K113="Q4 2027"),"Yes","No")</f>
        <v>No</v>
      </c>
      <c r="AN230" s="178" t="str">
        <f t="shared" si="115"/>
        <v>No</v>
      </c>
      <c r="AO230" t="str">
        <f>IF(OR(O2C!K113="Q1 2028",O2C!K113="Q2 2028"),"Yes","No")</f>
        <v>No</v>
      </c>
      <c r="AP230" s="178" t="str">
        <f t="shared" si="116"/>
        <v>No</v>
      </c>
      <c r="AQ230" t="str">
        <f>IF(OR(O2C!K113="Q3 2028",O2C!K113="Q4 2028"),"Yes","No")</f>
        <v>No</v>
      </c>
      <c r="AR230" s="178" t="str">
        <f t="shared" si="117"/>
        <v>No</v>
      </c>
      <c r="AS230" t="str">
        <f>IF(OR(O2C!K113="Q1 2029",O2C!K113="Q2 2029"),"Yes","No")</f>
        <v>No</v>
      </c>
      <c r="AT230" s="178" t="str">
        <f t="shared" si="118"/>
        <v>No</v>
      </c>
      <c r="AU230" t="str">
        <f>IF(OR(O2C!K113="Q3 2029",O2C!K113="Q4 2029"),"Yes","No")</f>
        <v>No</v>
      </c>
      <c r="AV230" s="178" t="str">
        <f t="shared" si="119"/>
        <v>No</v>
      </c>
      <c r="AW230" t="str">
        <f>IF(OR(O2C!K113="Q1 2030",O2C!K113="Q2 2030"),"Yes","No")</f>
        <v>No</v>
      </c>
      <c r="AX230" s="178" t="str">
        <f t="shared" si="120"/>
        <v>No</v>
      </c>
      <c r="AY230" t="str">
        <f>IF(OR(O2C!K113="Q3 2030",O2C!K113="Q4 2030"),"Yes","No")</f>
        <v>No</v>
      </c>
      <c r="AZ230" s="178" t="str">
        <f t="shared" si="121"/>
        <v>No</v>
      </c>
      <c r="BA230" t="str">
        <f>IF(O2C!K113="","No","Yes")</f>
        <v>No</v>
      </c>
      <c r="BB230" s="178" t="str">
        <f t="shared" si="122"/>
        <v>No</v>
      </c>
      <c r="BC230" s="178" t="str">
        <f t="shared" si="123"/>
        <v>Yes</v>
      </c>
      <c r="BD230" s="174"/>
    </row>
    <row r="231" spans="1:56" s="175" customFormat="1" ht="23.65" thickBot="1" x14ac:dyDescent="0.5">
      <c r="A231" s="177">
        <v>110</v>
      </c>
      <c r="B231" s="43" t="s">
        <v>216</v>
      </c>
      <c r="C231" t="str">
        <f>IF(O2C!E114="Yes","Yes","No")</f>
        <v>No</v>
      </c>
      <c r="D231" t="str">
        <f>IF(AND(C231="No",O2C!F114="Yes"),"Yes","No")</f>
        <v>No</v>
      </c>
      <c r="E231" t="str">
        <f>IF(AND(C231="No",O2C!F114="N/A"),"N/A","No")</f>
        <v>No</v>
      </c>
      <c r="F231">
        <f>IF(OR(O2C!F114="Yes",O2C!F114="N/A"),0,1)</f>
        <v>1</v>
      </c>
      <c r="G231" t="str">
        <f>IF(OR(O2C!K114="Q3 2019",O2C!K114="Q4 2019"),"Yes","No")</f>
        <v>No</v>
      </c>
      <c r="H231" s="178" t="str">
        <f t="shared" si="99"/>
        <v>No</v>
      </c>
      <c r="I231" t="str">
        <f>IF(OR(O2C!K114="Q1 2020",O2C!K114="Q2 2020"),"Yes","No")</f>
        <v>No</v>
      </c>
      <c r="J231" s="178" t="str">
        <f t="shared" si="100"/>
        <v>No</v>
      </c>
      <c r="K231" t="str">
        <f>IF(OR(O2C!K114="Q3 2020",O2C!K114="Q4 2020"),"Yes","No")</f>
        <v>No</v>
      </c>
      <c r="L231" s="178" t="str">
        <f t="shared" si="101"/>
        <v>No</v>
      </c>
      <c r="M231" t="str">
        <f>IF(OR(O2C!K114="Q1 2021",O2C!K114="Q2 2021"),"Yes","No")</f>
        <v>No</v>
      </c>
      <c r="N231" s="178" t="str">
        <f t="shared" si="102"/>
        <v>No</v>
      </c>
      <c r="O231" t="str">
        <f>IF(OR(O2C!K114="Q3 2021",O2C!K114="Q4 2021"),"Yes","No")</f>
        <v>No</v>
      </c>
      <c r="P231" s="178" t="str">
        <f t="shared" si="103"/>
        <v>No</v>
      </c>
      <c r="Q231" t="str">
        <f>IF(OR(O2C!K114="Q1 2022",O2C!K114="Q2 2022"),"Yes","No")</f>
        <v>No</v>
      </c>
      <c r="R231" s="178" t="str">
        <f t="shared" si="104"/>
        <v>No</v>
      </c>
      <c r="S231" t="str">
        <f>IF(OR(O2C!K114="Q3 2022",O2C!K114="Q4 2022"),"Yes","No")</f>
        <v>No</v>
      </c>
      <c r="T231" s="178" t="str">
        <f t="shared" si="105"/>
        <v>No</v>
      </c>
      <c r="U231" t="str">
        <f>IF(OR(O2C!K114="Q1 2023",O2C!K114="Q2 2023"),"Yes","No")</f>
        <v>No</v>
      </c>
      <c r="V231" s="178" t="str">
        <f t="shared" si="106"/>
        <v>No</v>
      </c>
      <c r="W231" t="str">
        <f>IF(OR(O2C!K114="Q3 2023",O2C!K114="Q4 2023"),"Yes","No")</f>
        <v>No</v>
      </c>
      <c r="X231" s="178" t="str">
        <f t="shared" si="107"/>
        <v>No</v>
      </c>
      <c r="Y231" t="str">
        <f>IF(OR(O2C!K114="Q1 2024",O2C!K114="Q2 2024"),"Yes","No")</f>
        <v>No</v>
      </c>
      <c r="Z231" s="178" t="str">
        <f t="shared" si="108"/>
        <v>No</v>
      </c>
      <c r="AA231" t="str">
        <f>IF(OR(O2C!K114="Q3 2024",O2C!K114="Q4 2024"),"Yes","No")</f>
        <v>No</v>
      </c>
      <c r="AB231" s="178" t="str">
        <f t="shared" si="109"/>
        <v>No</v>
      </c>
      <c r="AC231" t="str">
        <f>IF(OR(O2C!K114="Q1 2025",O2C!K114="Q2 2025"),"Yes","No")</f>
        <v>No</v>
      </c>
      <c r="AD231" s="178" t="str">
        <f t="shared" si="110"/>
        <v>No</v>
      </c>
      <c r="AE231" t="str">
        <f>IF(OR(O2C!K114="Q3 2025",O2C!K114="Q4 2025"),"Yes","No")</f>
        <v>No</v>
      </c>
      <c r="AF231" s="178" t="str">
        <f t="shared" si="111"/>
        <v>No</v>
      </c>
      <c r="AG231" t="str">
        <f>IF(OR(O2C!K114="Q1 2026",O2C!K114="Q2 2026"),"Yes","No")</f>
        <v>No</v>
      </c>
      <c r="AH231" s="178" t="str">
        <f t="shared" si="112"/>
        <v>No</v>
      </c>
      <c r="AI231" t="str">
        <f>IF(OR(O2C!K114="Q3 2026",O2C!K114="Q4 2026"),"Yes","No")</f>
        <v>No</v>
      </c>
      <c r="AJ231" s="178" t="str">
        <f t="shared" si="113"/>
        <v>No</v>
      </c>
      <c r="AK231" t="str">
        <f>IF(OR(O2C!K114="Q1 2027",O2C!K114="Q2 2027"),"Yes","No")</f>
        <v>No</v>
      </c>
      <c r="AL231" s="178" t="str">
        <f t="shared" si="114"/>
        <v>No</v>
      </c>
      <c r="AM231" t="str">
        <f>IF(OR(O2C!K114="Q3 2027",O2C!K114="Q4 2027"),"Yes","No")</f>
        <v>No</v>
      </c>
      <c r="AN231" s="178" t="str">
        <f t="shared" si="115"/>
        <v>No</v>
      </c>
      <c r="AO231" t="str">
        <f>IF(OR(O2C!K114="Q1 2028",O2C!K114="Q2 2028"),"Yes","No")</f>
        <v>No</v>
      </c>
      <c r="AP231" s="178" t="str">
        <f t="shared" si="116"/>
        <v>No</v>
      </c>
      <c r="AQ231" t="str">
        <f>IF(OR(O2C!K114="Q3 2028",O2C!K114="Q4 2028"),"Yes","No")</f>
        <v>No</v>
      </c>
      <c r="AR231" s="178" t="str">
        <f t="shared" si="117"/>
        <v>No</v>
      </c>
      <c r="AS231" t="str">
        <f>IF(OR(O2C!K114="Q1 2029",O2C!K114="Q2 2029"),"Yes","No")</f>
        <v>No</v>
      </c>
      <c r="AT231" s="178" t="str">
        <f t="shared" si="118"/>
        <v>No</v>
      </c>
      <c r="AU231" t="str">
        <f>IF(OR(O2C!K114="Q3 2029",O2C!K114="Q4 2029"),"Yes","No")</f>
        <v>No</v>
      </c>
      <c r="AV231" s="178" t="str">
        <f t="shared" si="119"/>
        <v>No</v>
      </c>
      <c r="AW231" t="str">
        <f>IF(OR(O2C!K114="Q1 2030",O2C!K114="Q2 2030"),"Yes","No")</f>
        <v>No</v>
      </c>
      <c r="AX231" s="178" t="str">
        <f t="shared" si="120"/>
        <v>No</v>
      </c>
      <c r="AY231" t="str">
        <f>IF(OR(O2C!K114="Q3 2030",O2C!K114="Q4 2030"),"Yes","No")</f>
        <v>No</v>
      </c>
      <c r="AZ231" s="178" t="str">
        <f t="shared" si="121"/>
        <v>No</v>
      </c>
      <c r="BA231" t="str">
        <f>IF(O2C!K114="","No","Yes")</f>
        <v>No</v>
      </c>
      <c r="BB231" s="178" t="str">
        <f t="shared" si="122"/>
        <v>No</v>
      </c>
      <c r="BC231" s="178" t="str">
        <f t="shared" si="123"/>
        <v>Yes</v>
      </c>
      <c r="BD231" s="174"/>
    </row>
    <row r="232" spans="1:56" s="175" customFormat="1" ht="23.65" thickBot="1" x14ac:dyDescent="0.5">
      <c r="A232" s="177">
        <v>111</v>
      </c>
      <c r="B232" s="40" t="s">
        <v>222</v>
      </c>
      <c r="C232" t="str">
        <f>IF(O2C!E115="Yes","Yes","No")</f>
        <v>Yes</v>
      </c>
      <c r="D232" t="str">
        <f>IF(AND(C232="No",O2C!F115="Yes"),"Yes","No")</f>
        <v>No</v>
      </c>
      <c r="E232" t="str">
        <f>IF(AND(C232="No",O2C!F115="N/A"),"N/A","No")</f>
        <v>No</v>
      </c>
      <c r="F232">
        <f>IF(OR(O2C!F115="Yes",O2C!F115="N/A"),0,1)</f>
        <v>1</v>
      </c>
      <c r="G232" t="str">
        <f>IF(OR(O2C!K115="Q3 2019",O2C!K115="Q4 2019"),"Yes","No")</f>
        <v>No</v>
      </c>
      <c r="H232" s="178" t="str">
        <f t="shared" si="99"/>
        <v>No</v>
      </c>
      <c r="I232" t="str">
        <f>IF(OR(O2C!K115="Q1 2020",O2C!K115="Q2 2020"),"Yes","No")</f>
        <v>No</v>
      </c>
      <c r="J232" s="178" t="str">
        <f t="shared" si="100"/>
        <v>No</v>
      </c>
      <c r="K232" t="str">
        <f>IF(OR(O2C!K115="Q3 2020",O2C!K115="Q4 2020"),"Yes","No")</f>
        <v>No</v>
      </c>
      <c r="L232" s="178" t="str">
        <f t="shared" si="101"/>
        <v>No</v>
      </c>
      <c r="M232" t="str">
        <f>IF(OR(O2C!K115="Q1 2021",O2C!K115="Q2 2021"),"Yes","No")</f>
        <v>No</v>
      </c>
      <c r="N232" s="178" t="str">
        <f t="shared" si="102"/>
        <v>No</v>
      </c>
      <c r="O232" t="str">
        <f>IF(OR(O2C!K115="Q3 2021",O2C!K115="Q4 2021"),"Yes","No")</f>
        <v>No</v>
      </c>
      <c r="P232" s="178" t="str">
        <f t="shared" si="103"/>
        <v>No</v>
      </c>
      <c r="Q232" t="str">
        <f>IF(OR(O2C!K115="Q1 2022",O2C!K115="Q2 2022"),"Yes","No")</f>
        <v>No</v>
      </c>
      <c r="R232" s="178" t="str">
        <f t="shared" si="104"/>
        <v>No</v>
      </c>
      <c r="S232" t="str">
        <f>IF(OR(O2C!K115="Q3 2022",O2C!K115="Q4 2022"),"Yes","No")</f>
        <v>No</v>
      </c>
      <c r="T232" s="178" t="str">
        <f t="shared" si="105"/>
        <v>No</v>
      </c>
      <c r="U232" t="str">
        <f>IF(OR(O2C!K115="Q1 2023",O2C!K115="Q2 2023"),"Yes","No")</f>
        <v>No</v>
      </c>
      <c r="V232" s="178" t="str">
        <f t="shared" si="106"/>
        <v>No</v>
      </c>
      <c r="W232" t="str">
        <f>IF(OR(O2C!K115="Q3 2023",O2C!K115="Q4 2023"),"Yes","No")</f>
        <v>No</v>
      </c>
      <c r="X232" s="178" t="str">
        <f t="shared" si="107"/>
        <v>No</v>
      </c>
      <c r="Y232" t="str">
        <f>IF(OR(O2C!K115="Q1 2024",O2C!K115="Q2 2024"),"Yes","No")</f>
        <v>No</v>
      </c>
      <c r="Z232" s="178" t="str">
        <f t="shared" si="108"/>
        <v>No</v>
      </c>
      <c r="AA232" t="str">
        <f>IF(OR(O2C!K115="Q3 2024",O2C!K115="Q4 2024"),"Yes","No")</f>
        <v>No</v>
      </c>
      <c r="AB232" s="178" t="str">
        <f t="shared" si="109"/>
        <v>No</v>
      </c>
      <c r="AC232" t="str">
        <f>IF(OR(O2C!K115="Q1 2025",O2C!K115="Q2 2025"),"Yes","No")</f>
        <v>No</v>
      </c>
      <c r="AD232" s="178" t="str">
        <f t="shared" si="110"/>
        <v>No</v>
      </c>
      <c r="AE232" t="str">
        <f>IF(OR(O2C!K115="Q3 2025",O2C!K115="Q4 2025"),"Yes","No")</f>
        <v>No</v>
      </c>
      <c r="AF232" s="178" t="str">
        <f t="shared" si="111"/>
        <v>No</v>
      </c>
      <c r="AG232" t="str">
        <f>IF(OR(O2C!K115="Q1 2026",O2C!K115="Q2 2026"),"Yes","No")</f>
        <v>No</v>
      </c>
      <c r="AH232" s="178" t="str">
        <f t="shared" si="112"/>
        <v>No</v>
      </c>
      <c r="AI232" t="str">
        <f>IF(OR(O2C!K115="Q3 2026",O2C!K115="Q4 2026"),"Yes","No")</f>
        <v>No</v>
      </c>
      <c r="AJ232" s="178" t="str">
        <f t="shared" si="113"/>
        <v>No</v>
      </c>
      <c r="AK232" t="str">
        <f>IF(OR(O2C!K115="Q1 2027",O2C!K115="Q2 2027"),"Yes","No")</f>
        <v>No</v>
      </c>
      <c r="AL232" s="178" t="str">
        <f t="shared" si="114"/>
        <v>No</v>
      </c>
      <c r="AM232" t="str">
        <f>IF(OR(O2C!K115="Q3 2027",O2C!K115="Q4 2027"),"Yes","No")</f>
        <v>No</v>
      </c>
      <c r="AN232" s="178" t="str">
        <f t="shared" si="115"/>
        <v>No</v>
      </c>
      <c r="AO232" t="str">
        <f>IF(OR(O2C!K115="Q1 2028",O2C!K115="Q2 2028"),"Yes","No")</f>
        <v>No</v>
      </c>
      <c r="AP232" s="178" t="str">
        <f t="shared" si="116"/>
        <v>No</v>
      </c>
      <c r="AQ232" t="str">
        <f>IF(OR(O2C!K115="Q3 2028",O2C!K115="Q4 2028"),"Yes","No")</f>
        <v>No</v>
      </c>
      <c r="AR232" s="178" t="str">
        <f t="shared" si="117"/>
        <v>No</v>
      </c>
      <c r="AS232" t="str">
        <f>IF(OR(O2C!K115="Q1 2029",O2C!K115="Q2 2029"),"Yes","No")</f>
        <v>No</v>
      </c>
      <c r="AT232" s="178" t="str">
        <f t="shared" si="118"/>
        <v>No</v>
      </c>
      <c r="AU232" t="str">
        <f>IF(OR(O2C!K115="Q3 2029",O2C!K115="Q4 2029"),"Yes","No")</f>
        <v>No</v>
      </c>
      <c r="AV232" s="178" t="str">
        <f t="shared" si="119"/>
        <v>No</v>
      </c>
      <c r="AW232" t="str">
        <f>IF(OR(O2C!K115="Q1 2030",O2C!K115="Q2 2030"),"Yes","No")</f>
        <v>No</v>
      </c>
      <c r="AX232" s="178" t="str">
        <f t="shared" si="120"/>
        <v>No</v>
      </c>
      <c r="AY232" t="str">
        <f>IF(OR(O2C!K115="Q3 2030",O2C!K115="Q4 2030"),"Yes","No")</f>
        <v>No</v>
      </c>
      <c r="AZ232" s="178" t="str">
        <f t="shared" si="121"/>
        <v>No</v>
      </c>
      <c r="BA232" t="str">
        <f>IF(O2C!K115="","No","Yes")</f>
        <v>No</v>
      </c>
      <c r="BB232" s="178" t="str">
        <f t="shared" si="122"/>
        <v>No</v>
      </c>
      <c r="BC232" s="178" t="str">
        <f t="shared" si="123"/>
        <v>No</v>
      </c>
      <c r="BD232" s="174"/>
    </row>
    <row r="233" spans="1:56" s="175" customFormat="1" ht="23.65" thickBot="1" x14ac:dyDescent="0.5">
      <c r="A233" s="177">
        <v>112</v>
      </c>
      <c r="B233" s="43" t="s">
        <v>223</v>
      </c>
      <c r="C233" t="str">
        <f>IF(O2C!E116="Yes","Yes","No")</f>
        <v>No</v>
      </c>
      <c r="D233" t="str">
        <f>IF(AND(C233="No",O2C!F116="Yes"),"Yes","No")</f>
        <v>No</v>
      </c>
      <c r="E233" t="str">
        <f>IF(AND(C233="No",O2C!F116="N/A"),"N/A","No")</f>
        <v>No</v>
      </c>
      <c r="F233">
        <f>IF(OR(O2C!F116="Yes",O2C!F116="N/A"),0,1)</f>
        <v>1</v>
      </c>
      <c r="G233" t="str">
        <f>IF(OR(O2C!K116="Q3 2019",O2C!K116="Q4 2019"),"Yes","No")</f>
        <v>No</v>
      </c>
      <c r="H233" s="178" t="str">
        <f t="shared" si="99"/>
        <v>No</v>
      </c>
      <c r="I233" t="str">
        <f>IF(OR(O2C!K116="Q1 2020",O2C!K116="Q2 2020"),"Yes","No")</f>
        <v>No</v>
      </c>
      <c r="J233" s="178" t="str">
        <f t="shared" si="100"/>
        <v>No</v>
      </c>
      <c r="K233" t="str">
        <f>IF(OR(O2C!K116="Q3 2020",O2C!K116="Q4 2020"),"Yes","No")</f>
        <v>No</v>
      </c>
      <c r="L233" s="178" t="str">
        <f t="shared" si="101"/>
        <v>No</v>
      </c>
      <c r="M233" t="str">
        <f>IF(OR(O2C!K116="Q1 2021",O2C!K116="Q2 2021"),"Yes","No")</f>
        <v>No</v>
      </c>
      <c r="N233" s="178" t="str">
        <f t="shared" si="102"/>
        <v>No</v>
      </c>
      <c r="O233" t="str">
        <f>IF(OR(O2C!K116="Q3 2021",O2C!K116="Q4 2021"),"Yes","No")</f>
        <v>No</v>
      </c>
      <c r="P233" s="178" t="str">
        <f t="shared" si="103"/>
        <v>No</v>
      </c>
      <c r="Q233" t="str">
        <f>IF(OR(O2C!K116="Q1 2022",O2C!K116="Q2 2022"),"Yes","No")</f>
        <v>No</v>
      </c>
      <c r="R233" s="178" t="str">
        <f t="shared" si="104"/>
        <v>No</v>
      </c>
      <c r="S233" t="str">
        <f>IF(OR(O2C!K116="Q3 2022",O2C!K116="Q4 2022"),"Yes","No")</f>
        <v>No</v>
      </c>
      <c r="T233" s="178" t="str">
        <f t="shared" si="105"/>
        <v>No</v>
      </c>
      <c r="U233" t="str">
        <f>IF(OR(O2C!K116="Q1 2023",O2C!K116="Q2 2023"),"Yes","No")</f>
        <v>No</v>
      </c>
      <c r="V233" s="178" t="str">
        <f t="shared" si="106"/>
        <v>No</v>
      </c>
      <c r="W233" t="str">
        <f>IF(OR(O2C!K116="Q3 2023",O2C!K116="Q4 2023"),"Yes","No")</f>
        <v>No</v>
      </c>
      <c r="X233" s="178" t="str">
        <f t="shared" si="107"/>
        <v>No</v>
      </c>
      <c r="Y233" t="str">
        <f>IF(OR(O2C!K116="Q1 2024",O2C!K116="Q2 2024"),"Yes","No")</f>
        <v>No</v>
      </c>
      <c r="Z233" s="178" t="str">
        <f t="shared" si="108"/>
        <v>No</v>
      </c>
      <c r="AA233" t="str">
        <f>IF(OR(O2C!K116="Q3 2024",O2C!K116="Q4 2024"),"Yes","No")</f>
        <v>No</v>
      </c>
      <c r="AB233" s="178" t="str">
        <f t="shared" si="109"/>
        <v>No</v>
      </c>
      <c r="AC233" t="str">
        <f>IF(OR(O2C!K116="Q1 2025",O2C!K116="Q2 2025"),"Yes","No")</f>
        <v>No</v>
      </c>
      <c r="AD233" s="178" t="str">
        <f t="shared" si="110"/>
        <v>No</v>
      </c>
      <c r="AE233" t="str">
        <f>IF(OR(O2C!K116="Q3 2025",O2C!K116="Q4 2025"),"Yes","No")</f>
        <v>No</v>
      </c>
      <c r="AF233" s="178" t="str">
        <f t="shared" si="111"/>
        <v>No</v>
      </c>
      <c r="AG233" t="str">
        <f>IF(OR(O2C!K116="Q1 2026",O2C!K116="Q2 2026"),"Yes","No")</f>
        <v>No</v>
      </c>
      <c r="AH233" s="178" t="str">
        <f t="shared" si="112"/>
        <v>No</v>
      </c>
      <c r="AI233" t="str">
        <f>IF(OR(O2C!K116="Q3 2026",O2C!K116="Q4 2026"),"Yes","No")</f>
        <v>No</v>
      </c>
      <c r="AJ233" s="178" t="str">
        <f t="shared" si="113"/>
        <v>No</v>
      </c>
      <c r="AK233" t="str">
        <f>IF(OR(O2C!K116="Q1 2027",O2C!K116="Q2 2027"),"Yes","No")</f>
        <v>No</v>
      </c>
      <c r="AL233" s="178" t="str">
        <f t="shared" si="114"/>
        <v>No</v>
      </c>
      <c r="AM233" t="str">
        <f>IF(OR(O2C!K116="Q3 2027",O2C!K116="Q4 2027"),"Yes","No")</f>
        <v>No</v>
      </c>
      <c r="AN233" s="178" t="str">
        <f t="shared" si="115"/>
        <v>No</v>
      </c>
      <c r="AO233" t="str">
        <f>IF(OR(O2C!K116="Q1 2028",O2C!K116="Q2 2028"),"Yes","No")</f>
        <v>No</v>
      </c>
      <c r="AP233" s="178" t="str">
        <f t="shared" si="116"/>
        <v>No</v>
      </c>
      <c r="AQ233" t="str">
        <f>IF(OR(O2C!K116="Q3 2028",O2C!K116="Q4 2028"),"Yes","No")</f>
        <v>No</v>
      </c>
      <c r="AR233" s="178" t="str">
        <f t="shared" si="117"/>
        <v>No</v>
      </c>
      <c r="AS233" t="str">
        <f>IF(OR(O2C!K116="Q1 2029",O2C!K116="Q2 2029"),"Yes","No")</f>
        <v>No</v>
      </c>
      <c r="AT233" s="178" t="str">
        <f t="shared" si="118"/>
        <v>No</v>
      </c>
      <c r="AU233" t="str">
        <f>IF(OR(O2C!K116="Q3 2029",O2C!K116="Q4 2029"),"Yes","No")</f>
        <v>No</v>
      </c>
      <c r="AV233" s="178" t="str">
        <f t="shared" si="119"/>
        <v>No</v>
      </c>
      <c r="AW233" t="str">
        <f>IF(OR(O2C!K116="Q1 2030",O2C!K116="Q2 2030"),"Yes","No")</f>
        <v>No</v>
      </c>
      <c r="AX233" s="178" t="str">
        <f t="shared" si="120"/>
        <v>No</v>
      </c>
      <c r="AY233" t="str">
        <f>IF(OR(O2C!K116="Q3 2030",O2C!K116="Q4 2030"),"Yes","No")</f>
        <v>No</v>
      </c>
      <c r="AZ233" s="178" t="str">
        <f t="shared" si="121"/>
        <v>No</v>
      </c>
      <c r="BA233" t="str">
        <f>IF(O2C!K116="","No","Yes")</f>
        <v>No</v>
      </c>
      <c r="BB233" s="178" t="str">
        <f t="shared" si="122"/>
        <v>No</v>
      </c>
      <c r="BC233" s="178" t="str">
        <f t="shared" si="123"/>
        <v>Yes</v>
      </c>
      <c r="BD233" s="174"/>
    </row>
    <row r="234" spans="1:56" s="175" customFormat="1" ht="46.9" thickBot="1" x14ac:dyDescent="0.5">
      <c r="A234" s="177">
        <v>113</v>
      </c>
      <c r="B234" s="43" t="s">
        <v>1187</v>
      </c>
      <c r="C234" t="str">
        <f>IF(O2C!E117="Yes","Yes","No")</f>
        <v>No</v>
      </c>
      <c r="D234" t="str">
        <f>IF(AND(C234="No",O2C!F117="Yes"),"Yes","No")</f>
        <v>No</v>
      </c>
      <c r="E234" t="str">
        <f>IF(AND(C234="No",O2C!F117="N/A"),"N/A","No")</f>
        <v>No</v>
      </c>
      <c r="F234">
        <f>IF(OR(O2C!F117="Yes",O2C!F117="N/A"),0,1)</f>
        <v>1</v>
      </c>
      <c r="G234" t="str">
        <f>IF(OR(O2C!K117="Q3 2019",O2C!K117="Q4 2019"),"Yes","No")</f>
        <v>No</v>
      </c>
      <c r="H234" s="178" t="str">
        <f t="shared" si="99"/>
        <v>No</v>
      </c>
      <c r="I234" t="str">
        <f>IF(OR(O2C!K117="Q1 2020",O2C!K117="Q2 2020"),"Yes","No")</f>
        <v>No</v>
      </c>
      <c r="J234" s="178" t="str">
        <f t="shared" si="100"/>
        <v>No</v>
      </c>
      <c r="K234" t="str">
        <f>IF(OR(O2C!K117="Q3 2020",O2C!K117="Q4 2020"),"Yes","No")</f>
        <v>No</v>
      </c>
      <c r="L234" s="178" t="str">
        <f t="shared" si="101"/>
        <v>No</v>
      </c>
      <c r="M234" t="str">
        <f>IF(OR(O2C!K117="Q1 2021",O2C!K117="Q2 2021"),"Yes","No")</f>
        <v>No</v>
      </c>
      <c r="N234" s="178" t="str">
        <f t="shared" si="102"/>
        <v>No</v>
      </c>
      <c r="O234" t="str">
        <f>IF(OR(O2C!K117="Q3 2021",O2C!K117="Q4 2021"),"Yes","No")</f>
        <v>No</v>
      </c>
      <c r="P234" s="178" t="str">
        <f t="shared" si="103"/>
        <v>No</v>
      </c>
      <c r="Q234" t="str">
        <f>IF(OR(O2C!K117="Q1 2022",O2C!K117="Q2 2022"),"Yes","No")</f>
        <v>No</v>
      </c>
      <c r="R234" s="178" t="str">
        <f t="shared" si="104"/>
        <v>No</v>
      </c>
      <c r="S234" t="str">
        <f>IF(OR(O2C!K117="Q3 2022",O2C!K117="Q4 2022"),"Yes","No")</f>
        <v>No</v>
      </c>
      <c r="T234" s="178" t="str">
        <f t="shared" si="105"/>
        <v>No</v>
      </c>
      <c r="U234" t="str">
        <f>IF(OR(O2C!K117="Q1 2023",O2C!K117="Q2 2023"),"Yes","No")</f>
        <v>No</v>
      </c>
      <c r="V234" s="178" t="str">
        <f t="shared" si="106"/>
        <v>No</v>
      </c>
      <c r="W234" t="str">
        <f>IF(OR(O2C!K117="Q3 2023",O2C!K117="Q4 2023"),"Yes","No")</f>
        <v>No</v>
      </c>
      <c r="X234" s="178" t="str">
        <f t="shared" si="107"/>
        <v>No</v>
      </c>
      <c r="Y234" t="str">
        <f>IF(OR(O2C!K117="Q1 2024",O2C!K117="Q2 2024"),"Yes","No")</f>
        <v>No</v>
      </c>
      <c r="Z234" s="178" t="str">
        <f t="shared" si="108"/>
        <v>No</v>
      </c>
      <c r="AA234" t="str">
        <f>IF(OR(O2C!K117="Q3 2024",O2C!K117="Q4 2024"),"Yes","No")</f>
        <v>No</v>
      </c>
      <c r="AB234" s="178" t="str">
        <f t="shared" si="109"/>
        <v>No</v>
      </c>
      <c r="AC234" t="str">
        <f>IF(OR(O2C!K117="Q1 2025",O2C!K117="Q2 2025"),"Yes","No")</f>
        <v>No</v>
      </c>
      <c r="AD234" s="178" t="str">
        <f t="shared" si="110"/>
        <v>No</v>
      </c>
      <c r="AE234" t="str">
        <f>IF(OR(O2C!K117="Q3 2025",O2C!K117="Q4 2025"),"Yes","No")</f>
        <v>No</v>
      </c>
      <c r="AF234" s="178" t="str">
        <f t="shared" si="111"/>
        <v>No</v>
      </c>
      <c r="AG234" t="str">
        <f>IF(OR(O2C!K117="Q1 2026",O2C!K117="Q2 2026"),"Yes","No")</f>
        <v>No</v>
      </c>
      <c r="AH234" s="178" t="str">
        <f t="shared" si="112"/>
        <v>No</v>
      </c>
      <c r="AI234" t="str">
        <f>IF(OR(O2C!K117="Q3 2026",O2C!K117="Q4 2026"),"Yes","No")</f>
        <v>No</v>
      </c>
      <c r="AJ234" s="178" t="str">
        <f t="shared" si="113"/>
        <v>No</v>
      </c>
      <c r="AK234" t="str">
        <f>IF(OR(O2C!K117="Q1 2027",O2C!K117="Q2 2027"),"Yes","No")</f>
        <v>No</v>
      </c>
      <c r="AL234" s="178" t="str">
        <f t="shared" si="114"/>
        <v>No</v>
      </c>
      <c r="AM234" t="str">
        <f>IF(OR(O2C!K117="Q3 2027",O2C!K117="Q4 2027"),"Yes","No")</f>
        <v>No</v>
      </c>
      <c r="AN234" s="178" t="str">
        <f t="shared" si="115"/>
        <v>No</v>
      </c>
      <c r="AO234" t="str">
        <f>IF(OR(O2C!K117="Q1 2028",O2C!K117="Q2 2028"),"Yes","No")</f>
        <v>No</v>
      </c>
      <c r="AP234" s="178" t="str">
        <f t="shared" si="116"/>
        <v>No</v>
      </c>
      <c r="AQ234" t="str">
        <f>IF(OR(O2C!K117="Q3 2028",O2C!K117="Q4 2028"),"Yes","No")</f>
        <v>No</v>
      </c>
      <c r="AR234" s="178" t="str">
        <f t="shared" si="117"/>
        <v>No</v>
      </c>
      <c r="AS234" t="str">
        <f>IF(OR(O2C!K117="Q1 2029",O2C!K117="Q2 2029"),"Yes","No")</f>
        <v>No</v>
      </c>
      <c r="AT234" s="178" t="str">
        <f t="shared" si="118"/>
        <v>No</v>
      </c>
      <c r="AU234" t="str">
        <f>IF(OR(O2C!K117="Q3 2029",O2C!K117="Q4 2029"),"Yes","No")</f>
        <v>No</v>
      </c>
      <c r="AV234" s="178" t="str">
        <f t="shared" si="119"/>
        <v>No</v>
      </c>
      <c r="AW234" t="str">
        <f>IF(OR(O2C!K117="Q1 2030",O2C!K117="Q2 2030"),"Yes","No")</f>
        <v>No</v>
      </c>
      <c r="AX234" s="178" t="str">
        <f t="shared" si="120"/>
        <v>No</v>
      </c>
      <c r="AY234" t="str">
        <f>IF(OR(O2C!K117="Q3 2030",O2C!K117="Q4 2030"),"Yes","No")</f>
        <v>No</v>
      </c>
      <c r="AZ234" s="178" t="str">
        <f t="shared" si="121"/>
        <v>No</v>
      </c>
      <c r="BA234" t="str">
        <f>IF(O2C!K117="","No","Yes")</f>
        <v>No</v>
      </c>
      <c r="BB234" s="178" t="str">
        <f t="shared" si="122"/>
        <v>No</v>
      </c>
      <c r="BC234" s="178" t="str">
        <f t="shared" si="123"/>
        <v>Yes</v>
      </c>
      <c r="BD234" s="174"/>
    </row>
    <row r="235" spans="1:56" s="175" customFormat="1" ht="35.25" thickBot="1" x14ac:dyDescent="0.5">
      <c r="A235" s="177">
        <v>114</v>
      </c>
      <c r="B235" s="43" t="s">
        <v>1188</v>
      </c>
      <c r="C235" t="str">
        <f>IF(O2C!E118="Yes","Yes","No")</f>
        <v>No</v>
      </c>
      <c r="D235" t="str">
        <f>IF(AND(C235="No",O2C!F118="Yes"),"Yes","No")</f>
        <v>No</v>
      </c>
      <c r="E235" t="str">
        <f>IF(AND(C235="No",O2C!F118="N/A"),"N/A","No")</f>
        <v>No</v>
      </c>
      <c r="F235">
        <f>IF(OR(O2C!F118="Yes",O2C!F118="N/A"),0,1)</f>
        <v>1</v>
      </c>
      <c r="G235" t="str">
        <f>IF(OR(O2C!K118="Q3 2019",O2C!K118="Q4 2019"),"Yes","No")</f>
        <v>No</v>
      </c>
      <c r="H235" s="178" t="str">
        <f t="shared" si="99"/>
        <v>No</v>
      </c>
      <c r="I235" t="str">
        <f>IF(OR(O2C!K118="Q1 2020",O2C!K118="Q2 2020"),"Yes","No")</f>
        <v>No</v>
      </c>
      <c r="J235" s="178" t="str">
        <f t="shared" si="100"/>
        <v>No</v>
      </c>
      <c r="K235" t="str">
        <f>IF(OR(O2C!K118="Q3 2020",O2C!K118="Q4 2020"),"Yes","No")</f>
        <v>No</v>
      </c>
      <c r="L235" s="178" t="str">
        <f t="shared" si="101"/>
        <v>No</v>
      </c>
      <c r="M235" t="str">
        <f>IF(OR(O2C!K118="Q1 2021",O2C!K118="Q2 2021"),"Yes","No")</f>
        <v>No</v>
      </c>
      <c r="N235" s="178" t="str">
        <f t="shared" si="102"/>
        <v>No</v>
      </c>
      <c r="O235" t="str">
        <f>IF(OR(O2C!K118="Q3 2021",O2C!K118="Q4 2021"),"Yes","No")</f>
        <v>No</v>
      </c>
      <c r="P235" s="178" t="str">
        <f t="shared" si="103"/>
        <v>No</v>
      </c>
      <c r="Q235" t="str">
        <f>IF(OR(O2C!K118="Q1 2022",O2C!K118="Q2 2022"),"Yes","No")</f>
        <v>No</v>
      </c>
      <c r="R235" s="178" t="str">
        <f t="shared" si="104"/>
        <v>No</v>
      </c>
      <c r="S235" t="str">
        <f>IF(OR(O2C!K118="Q3 2022",O2C!K118="Q4 2022"),"Yes","No")</f>
        <v>No</v>
      </c>
      <c r="T235" s="178" t="str">
        <f t="shared" si="105"/>
        <v>No</v>
      </c>
      <c r="U235" t="str">
        <f>IF(OR(O2C!K118="Q1 2023",O2C!K118="Q2 2023"),"Yes","No")</f>
        <v>No</v>
      </c>
      <c r="V235" s="178" t="str">
        <f t="shared" si="106"/>
        <v>No</v>
      </c>
      <c r="W235" t="str">
        <f>IF(OR(O2C!K118="Q3 2023",O2C!K118="Q4 2023"),"Yes","No")</f>
        <v>No</v>
      </c>
      <c r="X235" s="178" t="str">
        <f t="shared" si="107"/>
        <v>No</v>
      </c>
      <c r="Y235" t="str">
        <f>IF(OR(O2C!K118="Q1 2024",O2C!K118="Q2 2024"),"Yes","No")</f>
        <v>No</v>
      </c>
      <c r="Z235" s="178" t="str">
        <f t="shared" si="108"/>
        <v>No</v>
      </c>
      <c r="AA235" t="str">
        <f>IF(OR(O2C!K118="Q3 2024",O2C!K118="Q4 2024"),"Yes","No")</f>
        <v>No</v>
      </c>
      <c r="AB235" s="178" t="str">
        <f t="shared" si="109"/>
        <v>No</v>
      </c>
      <c r="AC235" t="str">
        <f>IF(OR(O2C!K118="Q1 2025",O2C!K118="Q2 2025"),"Yes","No")</f>
        <v>No</v>
      </c>
      <c r="AD235" s="178" t="str">
        <f t="shared" si="110"/>
        <v>No</v>
      </c>
      <c r="AE235" t="str">
        <f>IF(OR(O2C!K118="Q3 2025",O2C!K118="Q4 2025"),"Yes","No")</f>
        <v>No</v>
      </c>
      <c r="AF235" s="178" t="str">
        <f t="shared" si="111"/>
        <v>No</v>
      </c>
      <c r="AG235" t="str">
        <f>IF(OR(O2C!K118="Q1 2026",O2C!K118="Q2 2026"),"Yes","No")</f>
        <v>No</v>
      </c>
      <c r="AH235" s="178" t="str">
        <f t="shared" si="112"/>
        <v>No</v>
      </c>
      <c r="AI235" t="str">
        <f>IF(OR(O2C!K118="Q3 2026",O2C!K118="Q4 2026"),"Yes","No")</f>
        <v>No</v>
      </c>
      <c r="AJ235" s="178" t="str">
        <f t="shared" si="113"/>
        <v>No</v>
      </c>
      <c r="AK235" t="str">
        <f>IF(OR(O2C!K118="Q1 2027",O2C!K118="Q2 2027"),"Yes","No")</f>
        <v>No</v>
      </c>
      <c r="AL235" s="178" t="str">
        <f t="shared" si="114"/>
        <v>No</v>
      </c>
      <c r="AM235" t="str">
        <f>IF(OR(O2C!K118="Q3 2027",O2C!K118="Q4 2027"),"Yes","No")</f>
        <v>No</v>
      </c>
      <c r="AN235" s="178" t="str">
        <f t="shared" si="115"/>
        <v>No</v>
      </c>
      <c r="AO235" t="str">
        <f>IF(OR(O2C!K118="Q1 2028",O2C!K118="Q2 2028"),"Yes","No")</f>
        <v>No</v>
      </c>
      <c r="AP235" s="178" t="str">
        <f t="shared" si="116"/>
        <v>No</v>
      </c>
      <c r="AQ235" t="str">
        <f>IF(OR(O2C!K118="Q3 2028",O2C!K118="Q4 2028"),"Yes","No")</f>
        <v>No</v>
      </c>
      <c r="AR235" s="178" t="str">
        <f t="shared" si="117"/>
        <v>No</v>
      </c>
      <c r="AS235" t="str">
        <f>IF(OR(O2C!K118="Q1 2029",O2C!K118="Q2 2029"),"Yes","No")</f>
        <v>No</v>
      </c>
      <c r="AT235" s="178" t="str">
        <f t="shared" si="118"/>
        <v>No</v>
      </c>
      <c r="AU235" t="str">
        <f>IF(OR(O2C!K118="Q3 2029",O2C!K118="Q4 2029"),"Yes","No")</f>
        <v>No</v>
      </c>
      <c r="AV235" s="178" t="str">
        <f t="shared" si="119"/>
        <v>No</v>
      </c>
      <c r="AW235" t="str">
        <f>IF(OR(O2C!K118="Q1 2030",O2C!K118="Q2 2030"),"Yes","No")</f>
        <v>No</v>
      </c>
      <c r="AX235" s="178" t="str">
        <f t="shared" si="120"/>
        <v>No</v>
      </c>
      <c r="AY235" t="str">
        <f>IF(OR(O2C!K118="Q3 2030",O2C!K118="Q4 2030"),"Yes","No")</f>
        <v>No</v>
      </c>
      <c r="AZ235" s="178" t="str">
        <f t="shared" si="121"/>
        <v>No</v>
      </c>
      <c r="BA235" t="str">
        <f>IF(O2C!K118="","No","Yes")</f>
        <v>No</v>
      </c>
      <c r="BB235" s="178" t="str">
        <f t="shared" si="122"/>
        <v>No</v>
      </c>
      <c r="BC235" s="178" t="str">
        <f t="shared" si="123"/>
        <v>Yes</v>
      </c>
      <c r="BD235" s="174"/>
    </row>
    <row r="236" spans="1:56" s="175" customFormat="1" ht="23.65" thickBot="1" x14ac:dyDescent="0.5">
      <c r="A236" s="177">
        <v>115</v>
      </c>
      <c r="B236" s="43" t="s">
        <v>227</v>
      </c>
      <c r="C236" t="str">
        <f>IF(O2C!E119="Yes","Yes","No")</f>
        <v>No</v>
      </c>
      <c r="D236" t="str">
        <f>IF(AND(C236="No",O2C!F119="Yes"),"Yes","No")</f>
        <v>No</v>
      </c>
      <c r="E236" t="str">
        <f>IF(AND(C236="No",O2C!F119="N/A"),"N/A","No")</f>
        <v>No</v>
      </c>
      <c r="F236">
        <f>IF(OR(O2C!F119="Yes",O2C!F119="N/A"),0,1)</f>
        <v>1</v>
      </c>
      <c r="G236" t="str">
        <f>IF(OR(O2C!K119="Q3 2019",O2C!K119="Q4 2019"),"Yes","No")</f>
        <v>No</v>
      </c>
      <c r="H236" s="178" t="str">
        <f t="shared" si="99"/>
        <v>No</v>
      </c>
      <c r="I236" t="str">
        <f>IF(OR(O2C!K119="Q1 2020",O2C!K119="Q2 2020"),"Yes","No")</f>
        <v>No</v>
      </c>
      <c r="J236" s="178" t="str">
        <f t="shared" si="100"/>
        <v>No</v>
      </c>
      <c r="K236" t="str">
        <f>IF(OR(O2C!K119="Q3 2020",O2C!K119="Q4 2020"),"Yes","No")</f>
        <v>No</v>
      </c>
      <c r="L236" s="178" t="str">
        <f t="shared" si="101"/>
        <v>No</v>
      </c>
      <c r="M236" t="str">
        <f>IF(OR(O2C!K119="Q1 2021",O2C!K119="Q2 2021"),"Yes","No")</f>
        <v>No</v>
      </c>
      <c r="N236" s="178" t="str">
        <f t="shared" si="102"/>
        <v>No</v>
      </c>
      <c r="O236" t="str">
        <f>IF(OR(O2C!K119="Q3 2021",O2C!K119="Q4 2021"),"Yes","No")</f>
        <v>No</v>
      </c>
      <c r="P236" s="178" t="str">
        <f t="shared" si="103"/>
        <v>No</v>
      </c>
      <c r="Q236" t="str">
        <f>IF(OR(O2C!K119="Q1 2022",O2C!K119="Q2 2022"),"Yes","No")</f>
        <v>No</v>
      </c>
      <c r="R236" s="178" t="str">
        <f t="shared" si="104"/>
        <v>No</v>
      </c>
      <c r="S236" t="str">
        <f>IF(OR(O2C!K119="Q3 2022",O2C!K119="Q4 2022"),"Yes","No")</f>
        <v>No</v>
      </c>
      <c r="T236" s="178" t="str">
        <f t="shared" si="105"/>
        <v>No</v>
      </c>
      <c r="U236" t="str">
        <f>IF(OR(O2C!K119="Q1 2023",O2C!K119="Q2 2023"),"Yes","No")</f>
        <v>No</v>
      </c>
      <c r="V236" s="178" t="str">
        <f t="shared" si="106"/>
        <v>No</v>
      </c>
      <c r="W236" t="str">
        <f>IF(OR(O2C!K119="Q3 2023",O2C!K119="Q4 2023"),"Yes","No")</f>
        <v>No</v>
      </c>
      <c r="X236" s="178" t="str">
        <f t="shared" si="107"/>
        <v>No</v>
      </c>
      <c r="Y236" t="str">
        <f>IF(OR(O2C!K119="Q1 2024",O2C!K119="Q2 2024"),"Yes","No")</f>
        <v>No</v>
      </c>
      <c r="Z236" s="178" t="str">
        <f t="shared" si="108"/>
        <v>No</v>
      </c>
      <c r="AA236" t="str">
        <f>IF(OR(O2C!K119="Q3 2024",O2C!K119="Q4 2024"),"Yes","No")</f>
        <v>No</v>
      </c>
      <c r="AB236" s="178" t="str">
        <f t="shared" si="109"/>
        <v>No</v>
      </c>
      <c r="AC236" t="str">
        <f>IF(OR(O2C!K119="Q1 2025",O2C!K119="Q2 2025"),"Yes","No")</f>
        <v>No</v>
      </c>
      <c r="AD236" s="178" t="str">
        <f t="shared" si="110"/>
        <v>No</v>
      </c>
      <c r="AE236" t="str">
        <f>IF(OR(O2C!K119="Q3 2025",O2C!K119="Q4 2025"),"Yes","No")</f>
        <v>No</v>
      </c>
      <c r="AF236" s="178" t="str">
        <f t="shared" si="111"/>
        <v>No</v>
      </c>
      <c r="AG236" t="str">
        <f>IF(OR(O2C!K119="Q1 2026",O2C!K119="Q2 2026"),"Yes","No")</f>
        <v>No</v>
      </c>
      <c r="AH236" s="178" t="str">
        <f t="shared" si="112"/>
        <v>No</v>
      </c>
      <c r="AI236" t="str">
        <f>IF(OR(O2C!K119="Q3 2026",O2C!K119="Q4 2026"),"Yes","No")</f>
        <v>No</v>
      </c>
      <c r="AJ236" s="178" t="str">
        <f t="shared" si="113"/>
        <v>No</v>
      </c>
      <c r="AK236" t="str">
        <f>IF(OR(O2C!K119="Q1 2027",O2C!K119="Q2 2027"),"Yes","No")</f>
        <v>No</v>
      </c>
      <c r="AL236" s="178" t="str">
        <f t="shared" si="114"/>
        <v>No</v>
      </c>
      <c r="AM236" t="str">
        <f>IF(OR(O2C!K119="Q3 2027",O2C!K119="Q4 2027"),"Yes","No")</f>
        <v>No</v>
      </c>
      <c r="AN236" s="178" t="str">
        <f t="shared" si="115"/>
        <v>No</v>
      </c>
      <c r="AO236" t="str">
        <f>IF(OR(O2C!K119="Q1 2028",O2C!K119="Q2 2028"),"Yes","No")</f>
        <v>No</v>
      </c>
      <c r="AP236" s="178" t="str">
        <f t="shared" si="116"/>
        <v>No</v>
      </c>
      <c r="AQ236" t="str">
        <f>IF(OR(O2C!K119="Q3 2028",O2C!K119="Q4 2028"),"Yes","No")</f>
        <v>No</v>
      </c>
      <c r="AR236" s="178" t="str">
        <f t="shared" si="117"/>
        <v>No</v>
      </c>
      <c r="AS236" t="str">
        <f>IF(OR(O2C!K119="Q1 2029",O2C!K119="Q2 2029"),"Yes","No")</f>
        <v>No</v>
      </c>
      <c r="AT236" s="178" t="str">
        <f t="shared" si="118"/>
        <v>No</v>
      </c>
      <c r="AU236" t="str">
        <f>IF(OR(O2C!K119="Q3 2029",O2C!K119="Q4 2029"),"Yes","No")</f>
        <v>No</v>
      </c>
      <c r="AV236" s="178" t="str">
        <f t="shared" si="119"/>
        <v>No</v>
      </c>
      <c r="AW236" t="str">
        <f>IF(OR(O2C!K119="Q1 2030",O2C!K119="Q2 2030"),"Yes","No")</f>
        <v>No</v>
      </c>
      <c r="AX236" s="178" t="str">
        <f t="shared" si="120"/>
        <v>No</v>
      </c>
      <c r="AY236" t="str">
        <f>IF(OR(O2C!K119="Q3 2030",O2C!K119="Q4 2030"),"Yes","No")</f>
        <v>No</v>
      </c>
      <c r="AZ236" s="178" t="str">
        <f t="shared" si="121"/>
        <v>No</v>
      </c>
      <c r="BA236" t="str">
        <f>IF(O2C!K119="","No","Yes")</f>
        <v>No</v>
      </c>
      <c r="BB236" s="178" t="str">
        <f t="shared" si="122"/>
        <v>No</v>
      </c>
      <c r="BC236" s="178" t="str">
        <f t="shared" si="123"/>
        <v>Yes</v>
      </c>
      <c r="BD236" s="174"/>
    </row>
    <row r="237" spans="1:56" s="175" customFormat="1" ht="23.65" thickBot="1" x14ac:dyDescent="0.5">
      <c r="A237" s="177">
        <v>116</v>
      </c>
      <c r="B237" s="43" t="s">
        <v>228</v>
      </c>
      <c r="C237" t="str">
        <f>IF(O2C!E120="Yes","Yes","No")</f>
        <v>No</v>
      </c>
      <c r="D237" t="str">
        <f>IF(AND(C237="No",O2C!F120="Yes"),"Yes","No")</f>
        <v>No</v>
      </c>
      <c r="E237" t="str">
        <f>IF(AND(C237="No",O2C!F120="N/A"),"N/A","No")</f>
        <v>No</v>
      </c>
      <c r="F237">
        <f>IF(OR(O2C!F120="Yes",O2C!F120="N/A"),0,1)</f>
        <v>1</v>
      </c>
      <c r="G237" t="str">
        <f>IF(OR(O2C!K120="Q3 2019",O2C!K120="Q4 2019"),"Yes","No")</f>
        <v>No</v>
      </c>
      <c r="H237" s="178" t="str">
        <f t="shared" si="99"/>
        <v>No</v>
      </c>
      <c r="I237" t="str">
        <f>IF(OR(O2C!K120="Q1 2020",O2C!K120="Q2 2020"),"Yes","No")</f>
        <v>No</v>
      </c>
      <c r="J237" s="178" t="str">
        <f t="shared" si="100"/>
        <v>No</v>
      </c>
      <c r="K237" t="str">
        <f>IF(OR(O2C!K120="Q3 2020",O2C!K120="Q4 2020"),"Yes","No")</f>
        <v>No</v>
      </c>
      <c r="L237" s="178" t="str">
        <f t="shared" si="101"/>
        <v>No</v>
      </c>
      <c r="M237" t="str">
        <f>IF(OR(O2C!K120="Q1 2021",O2C!K120="Q2 2021"),"Yes","No")</f>
        <v>No</v>
      </c>
      <c r="N237" s="178" t="str">
        <f t="shared" si="102"/>
        <v>No</v>
      </c>
      <c r="O237" t="str">
        <f>IF(OR(O2C!K120="Q3 2021",O2C!K120="Q4 2021"),"Yes","No")</f>
        <v>No</v>
      </c>
      <c r="P237" s="178" t="str">
        <f t="shared" si="103"/>
        <v>No</v>
      </c>
      <c r="Q237" t="str">
        <f>IF(OR(O2C!K120="Q1 2022",O2C!K120="Q2 2022"),"Yes","No")</f>
        <v>No</v>
      </c>
      <c r="R237" s="178" t="str">
        <f t="shared" si="104"/>
        <v>No</v>
      </c>
      <c r="S237" t="str">
        <f>IF(OR(O2C!K120="Q3 2022",O2C!K120="Q4 2022"),"Yes","No")</f>
        <v>No</v>
      </c>
      <c r="T237" s="178" t="str">
        <f t="shared" si="105"/>
        <v>No</v>
      </c>
      <c r="U237" t="str">
        <f>IF(OR(O2C!K120="Q1 2023",O2C!K120="Q2 2023"),"Yes","No")</f>
        <v>No</v>
      </c>
      <c r="V237" s="178" t="str">
        <f t="shared" si="106"/>
        <v>No</v>
      </c>
      <c r="W237" t="str">
        <f>IF(OR(O2C!K120="Q3 2023",O2C!K120="Q4 2023"),"Yes","No")</f>
        <v>No</v>
      </c>
      <c r="X237" s="178" t="str">
        <f t="shared" si="107"/>
        <v>No</v>
      </c>
      <c r="Y237" t="str">
        <f>IF(OR(O2C!K120="Q1 2024",O2C!K120="Q2 2024"),"Yes","No")</f>
        <v>No</v>
      </c>
      <c r="Z237" s="178" t="str">
        <f t="shared" si="108"/>
        <v>No</v>
      </c>
      <c r="AA237" t="str">
        <f>IF(OR(O2C!K120="Q3 2024",O2C!K120="Q4 2024"),"Yes","No")</f>
        <v>No</v>
      </c>
      <c r="AB237" s="178" t="str">
        <f t="shared" si="109"/>
        <v>No</v>
      </c>
      <c r="AC237" t="str">
        <f>IF(OR(O2C!K120="Q1 2025",O2C!K120="Q2 2025"),"Yes","No")</f>
        <v>No</v>
      </c>
      <c r="AD237" s="178" t="str">
        <f t="shared" si="110"/>
        <v>No</v>
      </c>
      <c r="AE237" t="str">
        <f>IF(OR(O2C!K120="Q3 2025",O2C!K120="Q4 2025"),"Yes","No")</f>
        <v>No</v>
      </c>
      <c r="AF237" s="178" t="str">
        <f t="shared" si="111"/>
        <v>No</v>
      </c>
      <c r="AG237" t="str">
        <f>IF(OR(O2C!K120="Q1 2026",O2C!K120="Q2 2026"),"Yes","No")</f>
        <v>No</v>
      </c>
      <c r="AH237" s="178" t="str">
        <f t="shared" si="112"/>
        <v>No</v>
      </c>
      <c r="AI237" t="str">
        <f>IF(OR(O2C!K120="Q3 2026",O2C!K120="Q4 2026"),"Yes","No")</f>
        <v>No</v>
      </c>
      <c r="AJ237" s="178" t="str">
        <f t="shared" si="113"/>
        <v>No</v>
      </c>
      <c r="AK237" t="str">
        <f>IF(OR(O2C!K120="Q1 2027",O2C!K120="Q2 2027"),"Yes","No")</f>
        <v>No</v>
      </c>
      <c r="AL237" s="178" t="str">
        <f t="shared" si="114"/>
        <v>No</v>
      </c>
      <c r="AM237" t="str">
        <f>IF(OR(O2C!K120="Q3 2027",O2C!K120="Q4 2027"),"Yes","No")</f>
        <v>No</v>
      </c>
      <c r="AN237" s="178" t="str">
        <f t="shared" si="115"/>
        <v>No</v>
      </c>
      <c r="AO237" t="str">
        <f>IF(OR(O2C!K120="Q1 2028",O2C!K120="Q2 2028"),"Yes","No")</f>
        <v>No</v>
      </c>
      <c r="AP237" s="178" t="str">
        <f t="shared" si="116"/>
        <v>No</v>
      </c>
      <c r="AQ237" t="str">
        <f>IF(OR(O2C!K120="Q3 2028",O2C!K120="Q4 2028"),"Yes","No")</f>
        <v>No</v>
      </c>
      <c r="AR237" s="178" t="str">
        <f t="shared" si="117"/>
        <v>No</v>
      </c>
      <c r="AS237" t="str">
        <f>IF(OR(O2C!K120="Q1 2029",O2C!K120="Q2 2029"),"Yes","No")</f>
        <v>No</v>
      </c>
      <c r="AT237" s="178" t="str">
        <f t="shared" si="118"/>
        <v>No</v>
      </c>
      <c r="AU237" t="str">
        <f>IF(OR(O2C!K120="Q3 2029",O2C!K120="Q4 2029"),"Yes","No")</f>
        <v>No</v>
      </c>
      <c r="AV237" s="178" t="str">
        <f t="shared" si="119"/>
        <v>No</v>
      </c>
      <c r="AW237" t="str">
        <f>IF(OR(O2C!K120="Q1 2030",O2C!K120="Q2 2030"),"Yes","No")</f>
        <v>No</v>
      </c>
      <c r="AX237" s="178" t="str">
        <f t="shared" si="120"/>
        <v>No</v>
      </c>
      <c r="AY237" t="str">
        <f>IF(OR(O2C!K120="Q3 2030",O2C!K120="Q4 2030"),"Yes","No")</f>
        <v>No</v>
      </c>
      <c r="AZ237" s="178" t="str">
        <f t="shared" si="121"/>
        <v>No</v>
      </c>
      <c r="BA237" t="str">
        <f>IF(O2C!K120="","No","Yes")</f>
        <v>No</v>
      </c>
      <c r="BB237" s="178" t="str">
        <f t="shared" si="122"/>
        <v>No</v>
      </c>
      <c r="BC237" s="178" t="str">
        <f t="shared" si="123"/>
        <v>Yes</v>
      </c>
      <c r="BD237" s="174"/>
    </row>
    <row r="238" spans="1:56" s="175" customFormat="1" ht="23.65" thickBot="1" x14ac:dyDescent="0.5">
      <c r="A238" s="177">
        <v>117</v>
      </c>
      <c r="B238" s="43" t="s">
        <v>624</v>
      </c>
      <c r="C238" t="str">
        <f>IF(O2C!E121="Yes","Yes","No")</f>
        <v>No</v>
      </c>
      <c r="D238" t="str">
        <f>IF(AND(C238="No",O2C!F121="Yes"),"Yes","No")</f>
        <v>No</v>
      </c>
      <c r="E238" t="str">
        <f>IF(AND(C238="No",O2C!F121="N/A"),"N/A","No")</f>
        <v>No</v>
      </c>
      <c r="F238">
        <f>IF(OR(O2C!F121="Yes",O2C!F121="N/A"),0,1)</f>
        <v>1</v>
      </c>
      <c r="G238" t="str">
        <f>IF(OR(O2C!K121="Q3 2019",O2C!K121="Q4 2019"),"Yes","No")</f>
        <v>No</v>
      </c>
      <c r="H238" s="178" t="str">
        <f t="shared" si="99"/>
        <v>No</v>
      </c>
      <c r="I238" t="str">
        <f>IF(OR(O2C!K121="Q1 2020",O2C!K121="Q2 2020"),"Yes","No")</f>
        <v>No</v>
      </c>
      <c r="J238" s="178" t="str">
        <f t="shared" si="100"/>
        <v>No</v>
      </c>
      <c r="K238" t="str">
        <f>IF(OR(O2C!K121="Q3 2020",O2C!K121="Q4 2020"),"Yes","No")</f>
        <v>No</v>
      </c>
      <c r="L238" s="178" t="str">
        <f t="shared" si="101"/>
        <v>No</v>
      </c>
      <c r="M238" t="str">
        <f>IF(OR(O2C!K121="Q1 2021",O2C!K121="Q2 2021"),"Yes","No")</f>
        <v>No</v>
      </c>
      <c r="N238" s="178" t="str">
        <f t="shared" si="102"/>
        <v>No</v>
      </c>
      <c r="O238" t="str">
        <f>IF(OR(O2C!K121="Q3 2021",O2C!K121="Q4 2021"),"Yes","No")</f>
        <v>No</v>
      </c>
      <c r="P238" s="178" t="str">
        <f t="shared" si="103"/>
        <v>No</v>
      </c>
      <c r="Q238" t="str">
        <f>IF(OR(O2C!K121="Q1 2022",O2C!K121="Q2 2022"),"Yes","No")</f>
        <v>No</v>
      </c>
      <c r="R238" s="178" t="str">
        <f t="shared" si="104"/>
        <v>No</v>
      </c>
      <c r="S238" t="str">
        <f>IF(OR(O2C!K121="Q3 2022",O2C!K121="Q4 2022"),"Yes","No")</f>
        <v>No</v>
      </c>
      <c r="T238" s="178" t="str">
        <f t="shared" si="105"/>
        <v>No</v>
      </c>
      <c r="U238" t="str">
        <f>IF(OR(O2C!K121="Q1 2023",O2C!K121="Q2 2023"),"Yes","No")</f>
        <v>No</v>
      </c>
      <c r="V238" s="178" t="str">
        <f t="shared" si="106"/>
        <v>No</v>
      </c>
      <c r="W238" t="str">
        <f>IF(OR(O2C!K121="Q3 2023",O2C!K121="Q4 2023"),"Yes","No")</f>
        <v>No</v>
      </c>
      <c r="X238" s="178" t="str">
        <f t="shared" si="107"/>
        <v>No</v>
      </c>
      <c r="Y238" t="str">
        <f>IF(OR(O2C!K121="Q1 2024",O2C!K121="Q2 2024"),"Yes","No")</f>
        <v>No</v>
      </c>
      <c r="Z238" s="178" t="str">
        <f t="shared" si="108"/>
        <v>No</v>
      </c>
      <c r="AA238" t="str">
        <f>IF(OR(O2C!K121="Q3 2024",O2C!K121="Q4 2024"),"Yes","No")</f>
        <v>No</v>
      </c>
      <c r="AB238" s="178" t="str">
        <f t="shared" si="109"/>
        <v>No</v>
      </c>
      <c r="AC238" t="str">
        <f>IF(OR(O2C!K121="Q1 2025",O2C!K121="Q2 2025"),"Yes","No")</f>
        <v>No</v>
      </c>
      <c r="AD238" s="178" t="str">
        <f t="shared" si="110"/>
        <v>No</v>
      </c>
      <c r="AE238" t="str">
        <f>IF(OR(O2C!K121="Q3 2025",O2C!K121="Q4 2025"),"Yes","No")</f>
        <v>No</v>
      </c>
      <c r="AF238" s="178" t="str">
        <f t="shared" si="111"/>
        <v>No</v>
      </c>
      <c r="AG238" t="str">
        <f>IF(OR(O2C!K121="Q1 2026",O2C!K121="Q2 2026"),"Yes","No")</f>
        <v>No</v>
      </c>
      <c r="AH238" s="178" t="str">
        <f t="shared" si="112"/>
        <v>No</v>
      </c>
      <c r="AI238" t="str">
        <f>IF(OR(O2C!K121="Q3 2026",O2C!K121="Q4 2026"),"Yes","No")</f>
        <v>No</v>
      </c>
      <c r="AJ238" s="178" t="str">
        <f t="shared" si="113"/>
        <v>No</v>
      </c>
      <c r="AK238" t="str">
        <f>IF(OR(O2C!K121="Q1 2027",O2C!K121="Q2 2027"),"Yes","No")</f>
        <v>No</v>
      </c>
      <c r="AL238" s="178" t="str">
        <f t="shared" si="114"/>
        <v>No</v>
      </c>
      <c r="AM238" t="str">
        <f>IF(OR(O2C!K121="Q3 2027",O2C!K121="Q4 2027"),"Yes","No")</f>
        <v>No</v>
      </c>
      <c r="AN238" s="178" t="str">
        <f t="shared" si="115"/>
        <v>No</v>
      </c>
      <c r="AO238" t="str">
        <f>IF(OR(O2C!K121="Q1 2028",O2C!K121="Q2 2028"),"Yes","No")</f>
        <v>No</v>
      </c>
      <c r="AP238" s="178" t="str">
        <f t="shared" si="116"/>
        <v>No</v>
      </c>
      <c r="AQ238" t="str">
        <f>IF(OR(O2C!K121="Q3 2028",O2C!K121="Q4 2028"),"Yes","No")</f>
        <v>No</v>
      </c>
      <c r="AR238" s="178" t="str">
        <f t="shared" si="117"/>
        <v>No</v>
      </c>
      <c r="AS238" t="str">
        <f>IF(OR(O2C!K121="Q1 2029",O2C!K121="Q2 2029"),"Yes","No")</f>
        <v>No</v>
      </c>
      <c r="AT238" s="178" t="str">
        <f t="shared" si="118"/>
        <v>No</v>
      </c>
      <c r="AU238" t="str">
        <f>IF(OR(O2C!K121="Q3 2029",O2C!K121="Q4 2029"),"Yes","No")</f>
        <v>No</v>
      </c>
      <c r="AV238" s="178" t="str">
        <f t="shared" si="119"/>
        <v>No</v>
      </c>
      <c r="AW238" t="str">
        <f>IF(OR(O2C!K121="Q1 2030",O2C!K121="Q2 2030"),"Yes","No")</f>
        <v>No</v>
      </c>
      <c r="AX238" s="178" t="str">
        <f t="shared" si="120"/>
        <v>No</v>
      </c>
      <c r="AY238" t="str">
        <f>IF(OR(O2C!K121="Q3 2030",O2C!K121="Q4 2030"),"Yes","No")</f>
        <v>No</v>
      </c>
      <c r="AZ238" s="178" t="str">
        <f t="shared" si="121"/>
        <v>No</v>
      </c>
      <c r="BA238" t="str">
        <f>IF(O2C!K121="","No","Yes")</f>
        <v>No</v>
      </c>
      <c r="BB238" s="178" t="str">
        <f t="shared" si="122"/>
        <v>No</v>
      </c>
      <c r="BC238" s="178" t="str">
        <f t="shared" si="123"/>
        <v>Yes</v>
      </c>
      <c r="BD238" s="174"/>
    </row>
    <row r="239" spans="1:56" s="175" customFormat="1" ht="23.65" thickBot="1" x14ac:dyDescent="0.5">
      <c r="A239" s="177">
        <v>118</v>
      </c>
      <c r="B239" s="43" t="s">
        <v>1189</v>
      </c>
      <c r="C239" t="str">
        <f>IF(O2C!E122="Yes","Yes","No")</f>
        <v>No</v>
      </c>
      <c r="D239" t="str">
        <f>IF(AND(C239="No",O2C!F122="Yes"),"Yes","No")</f>
        <v>No</v>
      </c>
      <c r="E239" t="str">
        <f>IF(AND(C239="No",O2C!F122="N/A"),"N/A","No")</f>
        <v>No</v>
      </c>
      <c r="F239">
        <f>IF(OR(O2C!F122="Yes",O2C!F122="N/A"),0,1)</f>
        <v>1</v>
      </c>
      <c r="G239" t="str">
        <f>IF(OR(O2C!K122="Q3 2019",O2C!K122="Q4 2019"),"Yes","No")</f>
        <v>No</v>
      </c>
      <c r="H239" s="178" t="str">
        <f t="shared" si="99"/>
        <v>No</v>
      </c>
      <c r="I239" t="str">
        <f>IF(OR(O2C!K122="Q1 2020",O2C!K122="Q2 2020"),"Yes","No")</f>
        <v>No</v>
      </c>
      <c r="J239" s="178" t="str">
        <f t="shared" si="100"/>
        <v>No</v>
      </c>
      <c r="K239" t="str">
        <f>IF(OR(O2C!K122="Q3 2020",O2C!K122="Q4 2020"),"Yes","No")</f>
        <v>No</v>
      </c>
      <c r="L239" s="178" t="str">
        <f t="shared" si="101"/>
        <v>No</v>
      </c>
      <c r="M239" t="str">
        <f>IF(OR(O2C!K122="Q1 2021",O2C!K122="Q2 2021"),"Yes","No")</f>
        <v>No</v>
      </c>
      <c r="N239" s="178" t="str">
        <f t="shared" si="102"/>
        <v>No</v>
      </c>
      <c r="O239" t="str">
        <f>IF(OR(O2C!K122="Q3 2021",O2C!K122="Q4 2021"),"Yes","No")</f>
        <v>No</v>
      </c>
      <c r="P239" s="178" t="str">
        <f t="shared" si="103"/>
        <v>No</v>
      </c>
      <c r="Q239" t="str">
        <f>IF(OR(O2C!K122="Q1 2022",O2C!K122="Q2 2022"),"Yes","No")</f>
        <v>No</v>
      </c>
      <c r="R239" s="178" t="str">
        <f t="shared" si="104"/>
        <v>No</v>
      </c>
      <c r="S239" t="str">
        <f>IF(OR(O2C!K122="Q3 2022",O2C!K122="Q4 2022"),"Yes","No")</f>
        <v>No</v>
      </c>
      <c r="T239" s="178" t="str">
        <f t="shared" si="105"/>
        <v>No</v>
      </c>
      <c r="U239" t="str">
        <f>IF(OR(O2C!K122="Q1 2023",O2C!K122="Q2 2023"),"Yes","No")</f>
        <v>No</v>
      </c>
      <c r="V239" s="178" t="str">
        <f t="shared" si="106"/>
        <v>No</v>
      </c>
      <c r="W239" t="str">
        <f>IF(OR(O2C!K122="Q3 2023",O2C!K122="Q4 2023"),"Yes","No")</f>
        <v>No</v>
      </c>
      <c r="X239" s="178" t="str">
        <f t="shared" si="107"/>
        <v>No</v>
      </c>
      <c r="Y239" t="str">
        <f>IF(OR(O2C!K122="Q1 2024",O2C!K122="Q2 2024"),"Yes","No")</f>
        <v>No</v>
      </c>
      <c r="Z239" s="178" t="str">
        <f t="shared" si="108"/>
        <v>No</v>
      </c>
      <c r="AA239" t="str">
        <f>IF(OR(O2C!K122="Q3 2024",O2C!K122="Q4 2024"),"Yes","No")</f>
        <v>No</v>
      </c>
      <c r="AB239" s="178" t="str">
        <f t="shared" si="109"/>
        <v>No</v>
      </c>
      <c r="AC239" t="str">
        <f>IF(OR(O2C!K122="Q1 2025",O2C!K122="Q2 2025"),"Yes","No")</f>
        <v>No</v>
      </c>
      <c r="AD239" s="178" t="str">
        <f t="shared" si="110"/>
        <v>No</v>
      </c>
      <c r="AE239" t="str">
        <f>IF(OR(O2C!K122="Q3 2025",O2C!K122="Q4 2025"),"Yes","No")</f>
        <v>No</v>
      </c>
      <c r="AF239" s="178" t="str">
        <f t="shared" si="111"/>
        <v>No</v>
      </c>
      <c r="AG239" t="str">
        <f>IF(OR(O2C!K122="Q1 2026",O2C!K122="Q2 2026"),"Yes","No")</f>
        <v>No</v>
      </c>
      <c r="AH239" s="178" t="str">
        <f t="shared" si="112"/>
        <v>No</v>
      </c>
      <c r="AI239" t="str">
        <f>IF(OR(O2C!K122="Q3 2026",O2C!K122="Q4 2026"),"Yes","No")</f>
        <v>No</v>
      </c>
      <c r="AJ239" s="178" t="str">
        <f t="shared" si="113"/>
        <v>No</v>
      </c>
      <c r="AK239" t="str">
        <f>IF(OR(O2C!K122="Q1 2027",O2C!K122="Q2 2027"),"Yes","No")</f>
        <v>No</v>
      </c>
      <c r="AL239" s="178" t="str">
        <f t="shared" si="114"/>
        <v>No</v>
      </c>
      <c r="AM239" t="str">
        <f>IF(OR(O2C!K122="Q3 2027",O2C!K122="Q4 2027"),"Yes","No")</f>
        <v>No</v>
      </c>
      <c r="AN239" s="178" t="str">
        <f t="shared" si="115"/>
        <v>No</v>
      </c>
      <c r="AO239" t="str">
        <f>IF(OR(O2C!K122="Q1 2028",O2C!K122="Q2 2028"),"Yes","No")</f>
        <v>No</v>
      </c>
      <c r="AP239" s="178" t="str">
        <f t="shared" si="116"/>
        <v>No</v>
      </c>
      <c r="AQ239" t="str">
        <f>IF(OR(O2C!K122="Q3 2028",O2C!K122="Q4 2028"),"Yes","No")</f>
        <v>No</v>
      </c>
      <c r="AR239" s="178" t="str">
        <f t="shared" si="117"/>
        <v>No</v>
      </c>
      <c r="AS239" t="str">
        <f>IF(OR(O2C!K122="Q1 2029",O2C!K122="Q2 2029"),"Yes","No")</f>
        <v>No</v>
      </c>
      <c r="AT239" s="178" t="str">
        <f t="shared" si="118"/>
        <v>No</v>
      </c>
      <c r="AU239" t="str">
        <f>IF(OR(O2C!K122="Q3 2029",O2C!K122="Q4 2029"),"Yes","No")</f>
        <v>No</v>
      </c>
      <c r="AV239" s="178" t="str">
        <f t="shared" si="119"/>
        <v>No</v>
      </c>
      <c r="AW239" t="str">
        <f>IF(OR(O2C!K122="Q1 2030",O2C!K122="Q2 2030"),"Yes","No")</f>
        <v>No</v>
      </c>
      <c r="AX239" s="178" t="str">
        <f t="shared" si="120"/>
        <v>No</v>
      </c>
      <c r="AY239" t="str">
        <f>IF(OR(O2C!K122="Q3 2030",O2C!K122="Q4 2030"),"Yes","No")</f>
        <v>No</v>
      </c>
      <c r="AZ239" s="178" t="str">
        <f t="shared" si="121"/>
        <v>No</v>
      </c>
      <c r="BA239" t="str">
        <f>IF(O2C!K122="","No","Yes")</f>
        <v>No</v>
      </c>
      <c r="BB239" s="178" t="str">
        <f t="shared" si="122"/>
        <v>No</v>
      </c>
      <c r="BC239" s="178" t="str">
        <f t="shared" si="123"/>
        <v>Yes</v>
      </c>
      <c r="BD239" s="174"/>
    </row>
    <row r="240" spans="1:56" s="175" customFormat="1" ht="23.65" thickBot="1" x14ac:dyDescent="0.5">
      <c r="A240" s="177">
        <v>119</v>
      </c>
      <c r="B240" s="43" t="s">
        <v>231</v>
      </c>
      <c r="C240" t="str">
        <f>IF(O2C!E123="Yes","Yes","No")</f>
        <v>No</v>
      </c>
      <c r="D240" t="str">
        <f>IF(AND(C240="No",O2C!F123="Yes"),"Yes","No")</f>
        <v>No</v>
      </c>
      <c r="E240" t="str">
        <f>IF(AND(C240="No",O2C!F123="N/A"),"N/A","No")</f>
        <v>No</v>
      </c>
      <c r="F240">
        <f>IF(OR(O2C!F123="Yes",O2C!F123="N/A"),0,1)</f>
        <v>1</v>
      </c>
      <c r="G240" t="str">
        <f>IF(OR(O2C!K123="Q3 2019",O2C!K123="Q4 2019"),"Yes","No")</f>
        <v>No</v>
      </c>
      <c r="H240" s="178" t="str">
        <f t="shared" si="99"/>
        <v>No</v>
      </c>
      <c r="I240" t="str">
        <f>IF(OR(O2C!K123="Q1 2020",O2C!K123="Q2 2020"),"Yes","No")</f>
        <v>No</v>
      </c>
      <c r="J240" s="178" t="str">
        <f t="shared" si="100"/>
        <v>No</v>
      </c>
      <c r="K240" t="str">
        <f>IF(OR(O2C!K123="Q3 2020",O2C!K123="Q4 2020"),"Yes","No")</f>
        <v>No</v>
      </c>
      <c r="L240" s="178" t="str">
        <f t="shared" si="101"/>
        <v>No</v>
      </c>
      <c r="M240" t="str">
        <f>IF(OR(O2C!K123="Q1 2021",O2C!K123="Q2 2021"),"Yes","No")</f>
        <v>No</v>
      </c>
      <c r="N240" s="178" t="str">
        <f t="shared" si="102"/>
        <v>No</v>
      </c>
      <c r="O240" t="str">
        <f>IF(OR(O2C!K123="Q3 2021",O2C!K123="Q4 2021"),"Yes","No")</f>
        <v>No</v>
      </c>
      <c r="P240" s="178" t="str">
        <f t="shared" si="103"/>
        <v>No</v>
      </c>
      <c r="Q240" t="str">
        <f>IF(OR(O2C!K123="Q1 2022",O2C!K123="Q2 2022"),"Yes","No")</f>
        <v>No</v>
      </c>
      <c r="R240" s="178" t="str">
        <f t="shared" si="104"/>
        <v>No</v>
      </c>
      <c r="S240" t="str">
        <f>IF(OR(O2C!K123="Q3 2022",O2C!K123="Q4 2022"),"Yes","No")</f>
        <v>No</v>
      </c>
      <c r="T240" s="178" t="str">
        <f t="shared" si="105"/>
        <v>No</v>
      </c>
      <c r="U240" t="str">
        <f>IF(OR(O2C!K123="Q1 2023",O2C!K123="Q2 2023"),"Yes","No")</f>
        <v>No</v>
      </c>
      <c r="V240" s="178" t="str">
        <f t="shared" si="106"/>
        <v>No</v>
      </c>
      <c r="W240" t="str">
        <f>IF(OR(O2C!K123="Q3 2023",O2C!K123="Q4 2023"),"Yes","No")</f>
        <v>No</v>
      </c>
      <c r="X240" s="178" t="str">
        <f t="shared" si="107"/>
        <v>No</v>
      </c>
      <c r="Y240" t="str">
        <f>IF(OR(O2C!K123="Q1 2024",O2C!K123="Q2 2024"),"Yes","No")</f>
        <v>No</v>
      </c>
      <c r="Z240" s="178" t="str">
        <f t="shared" si="108"/>
        <v>No</v>
      </c>
      <c r="AA240" t="str">
        <f>IF(OR(O2C!K123="Q3 2024",O2C!K123="Q4 2024"),"Yes","No")</f>
        <v>No</v>
      </c>
      <c r="AB240" s="178" t="str">
        <f t="shared" si="109"/>
        <v>No</v>
      </c>
      <c r="AC240" t="str">
        <f>IF(OR(O2C!K123="Q1 2025",O2C!K123="Q2 2025"),"Yes","No")</f>
        <v>No</v>
      </c>
      <c r="AD240" s="178" t="str">
        <f t="shared" si="110"/>
        <v>No</v>
      </c>
      <c r="AE240" t="str">
        <f>IF(OR(O2C!K123="Q3 2025",O2C!K123="Q4 2025"),"Yes","No")</f>
        <v>No</v>
      </c>
      <c r="AF240" s="178" t="str">
        <f t="shared" si="111"/>
        <v>No</v>
      </c>
      <c r="AG240" t="str">
        <f>IF(OR(O2C!K123="Q1 2026",O2C!K123="Q2 2026"),"Yes","No")</f>
        <v>No</v>
      </c>
      <c r="AH240" s="178" t="str">
        <f t="shared" si="112"/>
        <v>No</v>
      </c>
      <c r="AI240" t="str">
        <f>IF(OR(O2C!K123="Q3 2026",O2C!K123="Q4 2026"),"Yes","No")</f>
        <v>No</v>
      </c>
      <c r="AJ240" s="178" t="str">
        <f t="shared" si="113"/>
        <v>No</v>
      </c>
      <c r="AK240" t="str">
        <f>IF(OR(O2C!K123="Q1 2027",O2C!K123="Q2 2027"),"Yes","No")</f>
        <v>No</v>
      </c>
      <c r="AL240" s="178" t="str">
        <f t="shared" si="114"/>
        <v>No</v>
      </c>
      <c r="AM240" t="str">
        <f>IF(OR(O2C!K123="Q3 2027",O2C!K123="Q4 2027"),"Yes","No")</f>
        <v>No</v>
      </c>
      <c r="AN240" s="178" t="str">
        <f t="shared" si="115"/>
        <v>No</v>
      </c>
      <c r="AO240" t="str">
        <f>IF(OR(O2C!K123="Q1 2028",O2C!K123="Q2 2028"),"Yes","No")</f>
        <v>No</v>
      </c>
      <c r="AP240" s="178" t="str">
        <f t="shared" si="116"/>
        <v>No</v>
      </c>
      <c r="AQ240" t="str">
        <f>IF(OR(O2C!K123="Q3 2028",O2C!K123="Q4 2028"),"Yes","No")</f>
        <v>No</v>
      </c>
      <c r="AR240" s="178" t="str">
        <f t="shared" si="117"/>
        <v>No</v>
      </c>
      <c r="AS240" t="str">
        <f>IF(OR(O2C!K123="Q1 2029",O2C!K123="Q2 2029"),"Yes","No")</f>
        <v>No</v>
      </c>
      <c r="AT240" s="178" t="str">
        <f t="shared" si="118"/>
        <v>No</v>
      </c>
      <c r="AU240" t="str">
        <f>IF(OR(O2C!K123="Q3 2029",O2C!K123="Q4 2029"),"Yes","No")</f>
        <v>No</v>
      </c>
      <c r="AV240" s="178" t="str">
        <f t="shared" si="119"/>
        <v>No</v>
      </c>
      <c r="AW240" t="str">
        <f>IF(OR(O2C!K123="Q1 2030",O2C!K123="Q2 2030"),"Yes","No")</f>
        <v>No</v>
      </c>
      <c r="AX240" s="178" t="str">
        <f t="shared" si="120"/>
        <v>No</v>
      </c>
      <c r="AY240" t="str">
        <f>IF(OR(O2C!K123="Q3 2030",O2C!K123="Q4 2030"),"Yes","No")</f>
        <v>No</v>
      </c>
      <c r="AZ240" s="178" t="str">
        <f t="shared" si="121"/>
        <v>No</v>
      </c>
      <c r="BA240" t="str">
        <f>IF(O2C!K123="","No","Yes")</f>
        <v>No</v>
      </c>
      <c r="BB240" s="178" t="str">
        <f t="shared" si="122"/>
        <v>No</v>
      </c>
      <c r="BC240" s="178" t="str">
        <f t="shared" si="123"/>
        <v>Yes</v>
      </c>
      <c r="BD240" s="174"/>
    </row>
    <row r="241" spans="1:56" s="175" customFormat="1" ht="23.65" thickBot="1" x14ac:dyDescent="0.5">
      <c r="A241" s="177">
        <v>120</v>
      </c>
      <c r="B241" s="43" t="s">
        <v>232</v>
      </c>
      <c r="C241" t="str">
        <f>IF(O2C!E124="Yes","Yes","No")</f>
        <v>No</v>
      </c>
      <c r="D241" t="str">
        <f>IF(AND(C241="No",O2C!F124="Yes"),"Yes","No")</f>
        <v>No</v>
      </c>
      <c r="E241" t="str">
        <f>IF(AND(C241="No",O2C!F124="N/A"),"N/A","No")</f>
        <v>No</v>
      </c>
      <c r="F241">
        <f>IF(OR(O2C!F124="Yes",O2C!F124="N/A"),0,1)</f>
        <v>1</v>
      </c>
      <c r="G241" t="str">
        <f>IF(OR(O2C!K124="Q3 2019",O2C!K124="Q4 2019"),"Yes","No")</f>
        <v>No</v>
      </c>
      <c r="H241" s="178" t="str">
        <f t="shared" si="99"/>
        <v>No</v>
      </c>
      <c r="I241" t="str">
        <f>IF(OR(O2C!K124="Q1 2020",O2C!K124="Q2 2020"),"Yes","No")</f>
        <v>No</v>
      </c>
      <c r="J241" s="178" t="str">
        <f t="shared" si="100"/>
        <v>No</v>
      </c>
      <c r="K241" t="str">
        <f>IF(OR(O2C!K124="Q3 2020",O2C!K124="Q4 2020"),"Yes","No")</f>
        <v>No</v>
      </c>
      <c r="L241" s="178" t="str">
        <f t="shared" si="101"/>
        <v>No</v>
      </c>
      <c r="M241" t="str">
        <f>IF(OR(O2C!K124="Q1 2021",O2C!K124="Q2 2021"),"Yes","No")</f>
        <v>No</v>
      </c>
      <c r="N241" s="178" t="str">
        <f t="shared" si="102"/>
        <v>No</v>
      </c>
      <c r="O241" t="str">
        <f>IF(OR(O2C!K124="Q3 2021",O2C!K124="Q4 2021"),"Yes","No")</f>
        <v>No</v>
      </c>
      <c r="P241" s="178" t="str">
        <f t="shared" si="103"/>
        <v>No</v>
      </c>
      <c r="Q241" t="str">
        <f>IF(OR(O2C!K124="Q1 2022",O2C!K124="Q2 2022"),"Yes","No")</f>
        <v>No</v>
      </c>
      <c r="R241" s="178" t="str">
        <f t="shared" si="104"/>
        <v>No</v>
      </c>
      <c r="S241" t="str">
        <f>IF(OR(O2C!K124="Q3 2022",O2C!K124="Q4 2022"),"Yes","No")</f>
        <v>No</v>
      </c>
      <c r="T241" s="178" t="str">
        <f t="shared" si="105"/>
        <v>No</v>
      </c>
      <c r="U241" t="str">
        <f>IF(OR(O2C!K124="Q1 2023",O2C!K124="Q2 2023"),"Yes","No")</f>
        <v>No</v>
      </c>
      <c r="V241" s="178" t="str">
        <f t="shared" si="106"/>
        <v>No</v>
      </c>
      <c r="W241" t="str">
        <f>IF(OR(O2C!K124="Q3 2023",O2C!K124="Q4 2023"),"Yes","No")</f>
        <v>No</v>
      </c>
      <c r="X241" s="178" t="str">
        <f t="shared" si="107"/>
        <v>No</v>
      </c>
      <c r="Y241" t="str">
        <f>IF(OR(O2C!K124="Q1 2024",O2C!K124="Q2 2024"),"Yes","No")</f>
        <v>No</v>
      </c>
      <c r="Z241" s="178" t="str">
        <f t="shared" si="108"/>
        <v>No</v>
      </c>
      <c r="AA241" t="str">
        <f>IF(OR(O2C!K124="Q3 2024",O2C!K124="Q4 2024"),"Yes","No")</f>
        <v>No</v>
      </c>
      <c r="AB241" s="178" t="str">
        <f t="shared" si="109"/>
        <v>No</v>
      </c>
      <c r="AC241" t="str">
        <f>IF(OR(O2C!K124="Q1 2025",O2C!K124="Q2 2025"),"Yes","No")</f>
        <v>No</v>
      </c>
      <c r="AD241" s="178" t="str">
        <f t="shared" si="110"/>
        <v>No</v>
      </c>
      <c r="AE241" t="str">
        <f>IF(OR(O2C!K124="Q3 2025",O2C!K124="Q4 2025"),"Yes","No")</f>
        <v>No</v>
      </c>
      <c r="AF241" s="178" t="str">
        <f t="shared" si="111"/>
        <v>No</v>
      </c>
      <c r="AG241" t="str">
        <f>IF(OR(O2C!K124="Q1 2026",O2C!K124="Q2 2026"),"Yes","No")</f>
        <v>No</v>
      </c>
      <c r="AH241" s="178" t="str">
        <f t="shared" si="112"/>
        <v>No</v>
      </c>
      <c r="AI241" t="str">
        <f>IF(OR(O2C!K124="Q3 2026",O2C!K124="Q4 2026"),"Yes","No")</f>
        <v>No</v>
      </c>
      <c r="AJ241" s="178" t="str">
        <f t="shared" si="113"/>
        <v>No</v>
      </c>
      <c r="AK241" t="str">
        <f>IF(OR(O2C!K124="Q1 2027",O2C!K124="Q2 2027"),"Yes","No")</f>
        <v>No</v>
      </c>
      <c r="AL241" s="178" t="str">
        <f t="shared" si="114"/>
        <v>No</v>
      </c>
      <c r="AM241" t="str">
        <f>IF(OR(O2C!K124="Q3 2027",O2C!K124="Q4 2027"),"Yes","No")</f>
        <v>No</v>
      </c>
      <c r="AN241" s="178" t="str">
        <f t="shared" si="115"/>
        <v>No</v>
      </c>
      <c r="AO241" t="str">
        <f>IF(OR(O2C!K124="Q1 2028",O2C!K124="Q2 2028"),"Yes","No")</f>
        <v>No</v>
      </c>
      <c r="AP241" s="178" t="str">
        <f t="shared" si="116"/>
        <v>No</v>
      </c>
      <c r="AQ241" t="str">
        <f>IF(OR(O2C!K124="Q3 2028",O2C!K124="Q4 2028"),"Yes","No")</f>
        <v>No</v>
      </c>
      <c r="AR241" s="178" t="str">
        <f t="shared" si="117"/>
        <v>No</v>
      </c>
      <c r="AS241" t="str">
        <f>IF(OR(O2C!K124="Q1 2029",O2C!K124="Q2 2029"),"Yes","No")</f>
        <v>No</v>
      </c>
      <c r="AT241" s="178" t="str">
        <f t="shared" si="118"/>
        <v>No</v>
      </c>
      <c r="AU241" t="str">
        <f>IF(OR(O2C!K124="Q3 2029",O2C!K124="Q4 2029"),"Yes","No")</f>
        <v>No</v>
      </c>
      <c r="AV241" s="178" t="str">
        <f t="shared" si="119"/>
        <v>No</v>
      </c>
      <c r="AW241" t="str">
        <f>IF(OR(O2C!K124="Q1 2030",O2C!K124="Q2 2030"),"Yes","No")</f>
        <v>No</v>
      </c>
      <c r="AX241" s="178" t="str">
        <f t="shared" si="120"/>
        <v>No</v>
      </c>
      <c r="AY241" t="str">
        <f>IF(OR(O2C!K124="Q3 2030",O2C!K124="Q4 2030"),"Yes","No")</f>
        <v>No</v>
      </c>
      <c r="AZ241" s="178" t="str">
        <f t="shared" si="121"/>
        <v>No</v>
      </c>
      <c r="BA241" t="str">
        <f>IF(O2C!K124="","No","Yes")</f>
        <v>No</v>
      </c>
      <c r="BB241" s="178" t="str">
        <f t="shared" si="122"/>
        <v>No</v>
      </c>
      <c r="BC241" s="178" t="str">
        <f t="shared" si="123"/>
        <v>Yes</v>
      </c>
      <c r="BD241" s="174"/>
    </row>
    <row r="242" spans="1:56" s="175" customFormat="1" ht="23.65" thickBot="1" x14ac:dyDescent="0.5">
      <c r="A242" s="177">
        <v>121</v>
      </c>
      <c r="B242" s="59" t="s">
        <v>235</v>
      </c>
      <c r="C242" t="str">
        <f>IF(O2C!E125="Yes","Yes","No")</f>
        <v>No</v>
      </c>
      <c r="D242" t="str">
        <f>IF(AND(C242="No",O2C!F125="Yes"),"Yes","No")</f>
        <v>No</v>
      </c>
      <c r="E242" t="str">
        <f>IF(AND(C242="No",O2C!F125="N/A"),"N/A","No")</f>
        <v>No</v>
      </c>
      <c r="F242">
        <f>IF(OR(O2C!F125="Yes",O2C!F125="N/A"),0,1)</f>
        <v>1</v>
      </c>
      <c r="G242" t="str">
        <f>IF(OR(O2C!K125="Q3 2019",O2C!K125="Q4 2019"),"Yes","No")</f>
        <v>No</v>
      </c>
      <c r="H242" s="178" t="str">
        <f t="shared" si="99"/>
        <v>No</v>
      </c>
      <c r="I242" t="str">
        <f>IF(OR(O2C!K125="Q1 2020",O2C!K125="Q2 2020"),"Yes","No")</f>
        <v>No</v>
      </c>
      <c r="J242" s="178" t="str">
        <f t="shared" si="100"/>
        <v>No</v>
      </c>
      <c r="K242" t="str">
        <f>IF(OR(O2C!K125="Q3 2020",O2C!K125="Q4 2020"),"Yes","No")</f>
        <v>No</v>
      </c>
      <c r="L242" s="178" t="str">
        <f t="shared" si="101"/>
        <v>No</v>
      </c>
      <c r="M242" t="str">
        <f>IF(OR(O2C!K125="Q1 2021",O2C!K125="Q2 2021"),"Yes","No")</f>
        <v>No</v>
      </c>
      <c r="N242" s="178" t="str">
        <f t="shared" si="102"/>
        <v>No</v>
      </c>
      <c r="O242" t="str">
        <f>IF(OR(O2C!K125="Q3 2021",O2C!K125="Q4 2021"),"Yes","No")</f>
        <v>No</v>
      </c>
      <c r="P242" s="178" t="str">
        <f t="shared" si="103"/>
        <v>No</v>
      </c>
      <c r="Q242" t="str">
        <f>IF(OR(O2C!K125="Q1 2022",O2C!K125="Q2 2022"),"Yes","No")</f>
        <v>No</v>
      </c>
      <c r="R242" s="178" t="str">
        <f t="shared" si="104"/>
        <v>No</v>
      </c>
      <c r="S242" t="str">
        <f>IF(OR(O2C!K125="Q3 2022",O2C!K125="Q4 2022"),"Yes","No")</f>
        <v>No</v>
      </c>
      <c r="T242" s="178" t="str">
        <f t="shared" si="105"/>
        <v>No</v>
      </c>
      <c r="U242" t="str">
        <f>IF(OR(O2C!K125="Q1 2023",O2C!K125="Q2 2023"),"Yes","No")</f>
        <v>No</v>
      </c>
      <c r="V242" s="178" t="str">
        <f t="shared" si="106"/>
        <v>No</v>
      </c>
      <c r="W242" t="str">
        <f>IF(OR(O2C!K125="Q3 2023",O2C!K125="Q4 2023"),"Yes","No")</f>
        <v>No</v>
      </c>
      <c r="X242" s="178" t="str">
        <f t="shared" si="107"/>
        <v>No</v>
      </c>
      <c r="Y242" t="str">
        <f>IF(OR(O2C!K125="Q1 2024",O2C!K125="Q2 2024"),"Yes","No")</f>
        <v>No</v>
      </c>
      <c r="Z242" s="178" t="str">
        <f t="shared" si="108"/>
        <v>No</v>
      </c>
      <c r="AA242" t="str">
        <f>IF(OR(O2C!K125="Q3 2024",O2C!K125="Q4 2024"),"Yes","No")</f>
        <v>No</v>
      </c>
      <c r="AB242" s="178" t="str">
        <f t="shared" si="109"/>
        <v>No</v>
      </c>
      <c r="AC242" t="str">
        <f>IF(OR(O2C!K125="Q1 2025",O2C!K125="Q2 2025"),"Yes","No")</f>
        <v>No</v>
      </c>
      <c r="AD242" s="178" t="str">
        <f t="shared" si="110"/>
        <v>No</v>
      </c>
      <c r="AE242" t="str">
        <f>IF(OR(O2C!K125="Q3 2025",O2C!K125="Q4 2025"),"Yes","No")</f>
        <v>No</v>
      </c>
      <c r="AF242" s="178" t="str">
        <f t="shared" si="111"/>
        <v>No</v>
      </c>
      <c r="AG242" t="str">
        <f>IF(OR(O2C!K125="Q1 2026",O2C!K125="Q2 2026"),"Yes","No")</f>
        <v>No</v>
      </c>
      <c r="AH242" s="178" t="str">
        <f t="shared" si="112"/>
        <v>No</v>
      </c>
      <c r="AI242" t="str">
        <f>IF(OR(O2C!K125="Q3 2026",O2C!K125="Q4 2026"),"Yes","No")</f>
        <v>No</v>
      </c>
      <c r="AJ242" s="178" t="str">
        <f t="shared" si="113"/>
        <v>No</v>
      </c>
      <c r="AK242" t="str">
        <f>IF(OR(O2C!K125="Q1 2027",O2C!K125="Q2 2027"),"Yes","No")</f>
        <v>No</v>
      </c>
      <c r="AL242" s="178" t="str">
        <f t="shared" si="114"/>
        <v>No</v>
      </c>
      <c r="AM242" t="str">
        <f>IF(OR(O2C!K125="Q3 2027",O2C!K125="Q4 2027"),"Yes","No")</f>
        <v>No</v>
      </c>
      <c r="AN242" s="178" t="str">
        <f t="shared" si="115"/>
        <v>No</v>
      </c>
      <c r="AO242" t="str">
        <f>IF(OR(O2C!K125="Q1 2028",O2C!K125="Q2 2028"),"Yes","No")</f>
        <v>No</v>
      </c>
      <c r="AP242" s="178" t="str">
        <f t="shared" si="116"/>
        <v>No</v>
      </c>
      <c r="AQ242" t="str">
        <f>IF(OR(O2C!K125="Q3 2028",O2C!K125="Q4 2028"),"Yes","No")</f>
        <v>No</v>
      </c>
      <c r="AR242" s="178" t="str">
        <f t="shared" si="117"/>
        <v>No</v>
      </c>
      <c r="AS242" t="str">
        <f>IF(OR(O2C!K125="Q1 2029",O2C!K125="Q2 2029"),"Yes","No")</f>
        <v>No</v>
      </c>
      <c r="AT242" s="178" t="str">
        <f t="shared" si="118"/>
        <v>No</v>
      </c>
      <c r="AU242" t="str">
        <f>IF(OR(O2C!K125="Q3 2029",O2C!K125="Q4 2029"),"Yes","No")</f>
        <v>No</v>
      </c>
      <c r="AV242" s="178" t="str">
        <f t="shared" si="119"/>
        <v>No</v>
      </c>
      <c r="AW242" t="str">
        <f>IF(OR(O2C!K125="Q1 2030",O2C!K125="Q2 2030"),"Yes","No")</f>
        <v>No</v>
      </c>
      <c r="AX242" s="178" t="str">
        <f t="shared" si="120"/>
        <v>No</v>
      </c>
      <c r="AY242" t="str">
        <f>IF(OR(O2C!K125="Q3 2030",O2C!K125="Q4 2030"),"Yes","No")</f>
        <v>No</v>
      </c>
      <c r="AZ242" s="178" t="str">
        <f t="shared" si="121"/>
        <v>No</v>
      </c>
      <c r="BA242" t="str">
        <f>IF(O2C!K125="","No","Yes")</f>
        <v>No</v>
      </c>
      <c r="BB242" s="178" t="str">
        <f t="shared" si="122"/>
        <v>No</v>
      </c>
      <c r="BC242" s="178" t="str">
        <f t="shared" si="123"/>
        <v>Yes</v>
      </c>
      <c r="BD242" s="174"/>
    </row>
    <row r="243" spans="1:56" s="175" customFormat="1" ht="23.65" thickBot="1" x14ac:dyDescent="0.5">
      <c r="A243" s="177">
        <v>122</v>
      </c>
      <c r="B243" s="43" t="s">
        <v>1038</v>
      </c>
      <c r="C243" t="str">
        <f>IF(O2C!E126="Yes","Yes","No")</f>
        <v>No</v>
      </c>
      <c r="D243" t="str">
        <f>IF(AND(C243="No",O2C!F126="Yes"),"Yes","No")</f>
        <v>No</v>
      </c>
      <c r="E243" t="str">
        <f>IF(AND(C243="No",O2C!F126="N/A"),"N/A","No")</f>
        <v>No</v>
      </c>
      <c r="F243">
        <f>IF(OR(O2C!F126="Yes",O2C!F126="N/A"),0,1)</f>
        <v>1</v>
      </c>
      <c r="G243" t="str">
        <f>IF(OR(O2C!K126="Q3 2019",O2C!K126="Q4 2019"),"Yes","No")</f>
        <v>No</v>
      </c>
      <c r="H243" s="178" t="str">
        <f t="shared" si="99"/>
        <v>No</v>
      </c>
      <c r="I243" t="str">
        <f>IF(OR(O2C!K126="Q1 2020",O2C!K126="Q2 2020"),"Yes","No")</f>
        <v>No</v>
      </c>
      <c r="J243" s="178" t="str">
        <f t="shared" si="100"/>
        <v>No</v>
      </c>
      <c r="K243" t="str">
        <f>IF(OR(O2C!K126="Q3 2020",O2C!K126="Q4 2020"),"Yes","No")</f>
        <v>No</v>
      </c>
      <c r="L243" s="178" t="str">
        <f t="shared" si="101"/>
        <v>No</v>
      </c>
      <c r="M243" t="str">
        <f>IF(OR(O2C!K126="Q1 2021",O2C!K126="Q2 2021"),"Yes","No")</f>
        <v>No</v>
      </c>
      <c r="N243" s="178" t="str">
        <f t="shared" si="102"/>
        <v>No</v>
      </c>
      <c r="O243" t="str">
        <f>IF(OR(O2C!K126="Q3 2021",O2C!K126="Q4 2021"),"Yes","No")</f>
        <v>No</v>
      </c>
      <c r="P243" s="178" t="str">
        <f t="shared" si="103"/>
        <v>No</v>
      </c>
      <c r="Q243" t="str">
        <f>IF(OR(O2C!K126="Q1 2022",O2C!K126="Q2 2022"),"Yes","No")</f>
        <v>No</v>
      </c>
      <c r="R243" s="178" t="str">
        <f t="shared" si="104"/>
        <v>No</v>
      </c>
      <c r="S243" t="str">
        <f>IF(OR(O2C!K126="Q3 2022",O2C!K126="Q4 2022"),"Yes","No")</f>
        <v>No</v>
      </c>
      <c r="T243" s="178" t="str">
        <f t="shared" si="105"/>
        <v>No</v>
      </c>
      <c r="U243" t="str">
        <f>IF(OR(O2C!K126="Q1 2023",O2C!K126="Q2 2023"),"Yes","No")</f>
        <v>No</v>
      </c>
      <c r="V243" s="178" t="str">
        <f t="shared" si="106"/>
        <v>No</v>
      </c>
      <c r="W243" t="str">
        <f>IF(OR(O2C!K126="Q3 2023",O2C!K126="Q4 2023"),"Yes","No")</f>
        <v>No</v>
      </c>
      <c r="X243" s="178" t="str">
        <f t="shared" si="107"/>
        <v>No</v>
      </c>
      <c r="Y243" t="str">
        <f>IF(OR(O2C!K126="Q1 2024",O2C!K126="Q2 2024"),"Yes","No")</f>
        <v>No</v>
      </c>
      <c r="Z243" s="178" t="str">
        <f t="shared" si="108"/>
        <v>No</v>
      </c>
      <c r="AA243" t="str">
        <f>IF(OR(O2C!K126="Q3 2024",O2C!K126="Q4 2024"),"Yes","No")</f>
        <v>No</v>
      </c>
      <c r="AB243" s="178" t="str">
        <f t="shared" si="109"/>
        <v>No</v>
      </c>
      <c r="AC243" t="str">
        <f>IF(OR(O2C!K126="Q1 2025",O2C!K126="Q2 2025"),"Yes","No")</f>
        <v>No</v>
      </c>
      <c r="AD243" s="178" t="str">
        <f t="shared" si="110"/>
        <v>No</v>
      </c>
      <c r="AE243" t="str">
        <f>IF(OR(O2C!K126="Q3 2025",O2C!K126="Q4 2025"),"Yes","No")</f>
        <v>No</v>
      </c>
      <c r="AF243" s="178" t="str">
        <f t="shared" si="111"/>
        <v>No</v>
      </c>
      <c r="AG243" t="str">
        <f>IF(OR(O2C!K126="Q1 2026",O2C!K126="Q2 2026"),"Yes","No")</f>
        <v>No</v>
      </c>
      <c r="AH243" s="178" t="str">
        <f t="shared" si="112"/>
        <v>No</v>
      </c>
      <c r="AI243" t="str">
        <f>IF(OR(O2C!K126="Q3 2026",O2C!K126="Q4 2026"),"Yes","No")</f>
        <v>No</v>
      </c>
      <c r="AJ243" s="178" t="str">
        <f t="shared" si="113"/>
        <v>No</v>
      </c>
      <c r="AK243" t="str">
        <f>IF(OR(O2C!K126="Q1 2027",O2C!K126="Q2 2027"),"Yes","No")</f>
        <v>No</v>
      </c>
      <c r="AL243" s="178" t="str">
        <f t="shared" si="114"/>
        <v>No</v>
      </c>
      <c r="AM243" t="str">
        <f>IF(OR(O2C!K126="Q3 2027",O2C!K126="Q4 2027"),"Yes","No")</f>
        <v>No</v>
      </c>
      <c r="AN243" s="178" t="str">
        <f t="shared" si="115"/>
        <v>No</v>
      </c>
      <c r="AO243" t="str">
        <f>IF(OR(O2C!K126="Q1 2028",O2C!K126="Q2 2028"),"Yes","No")</f>
        <v>No</v>
      </c>
      <c r="AP243" s="178" t="str">
        <f t="shared" si="116"/>
        <v>No</v>
      </c>
      <c r="AQ243" t="str">
        <f>IF(OR(O2C!K126="Q3 2028",O2C!K126="Q4 2028"),"Yes","No")</f>
        <v>No</v>
      </c>
      <c r="AR243" s="178" t="str">
        <f t="shared" si="117"/>
        <v>No</v>
      </c>
      <c r="AS243" t="str">
        <f>IF(OR(O2C!K126="Q1 2029",O2C!K126="Q2 2029"),"Yes","No")</f>
        <v>No</v>
      </c>
      <c r="AT243" s="178" t="str">
        <f t="shared" si="118"/>
        <v>No</v>
      </c>
      <c r="AU243" t="str">
        <f>IF(OR(O2C!K126="Q3 2029",O2C!K126="Q4 2029"),"Yes","No")</f>
        <v>No</v>
      </c>
      <c r="AV243" s="178" t="str">
        <f t="shared" si="119"/>
        <v>No</v>
      </c>
      <c r="AW243" t="str">
        <f>IF(OR(O2C!K126="Q1 2030",O2C!K126="Q2 2030"),"Yes","No")</f>
        <v>No</v>
      </c>
      <c r="AX243" s="178" t="str">
        <f t="shared" si="120"/>
        <v>No</v>
      </c>
      <c r="AY243" t="str">
        <f>IF(OR(O2C!K126="Q3 2030",O2C!K126="Q4 2030"),"Yes","No")</f>
        <v>No</v>
      </c>
      <c r="AZ243" s="178" t="str">
        <f t="shared" si="121"/>
        <v>No</v>
      </c>
      <c r="BA243" t="str">
        <f>IF(O2C!K126="","No","Yes")</f>
        <v>No</v>
      </c>
      <c r="BB243" s="178" t="str">
        <f t="shared" si="122"/>
        <v>No</v>
      </c>
      <c r="BC243" s="178" t="str">
        <f t="shared" si="123"/>
        <v>Yes</v>
      </c>
      <c r="BD243" s="174"/>
    </row>
    <row r="244" spans="1:56" s="175" customFormat="1" ht="23.65" thickBot="1" x14ac:dyDescent="0.5">
      <c r="A244" s="177">
        <v>123</v>
      </c>
      <c r="B244" s="43" t="s">
        <v>237</v>
      </c>
      <c r="C244" t="str">
        <f>IF(O2C!E127="Yes","Yes","No")</f>
        <v>No</v>
      </c>
      <c r="D244" t="str">
        <f>IF(AND(C244="No",O2C!F127="Yes"),"Yes","No")</f>
        <v>No</v>
      </c>
      <c r="E244" t="str">
        <f>IF(AND(C244="No",O2C!F127="N/A"),"N/A","No")</f>
        <v>No</v>
      </c>
      <c r="F244">
        <f>IF(OR(O2C!F127="Yes",O2C!F127="N/A"),0,1)</f>
        <v>1</v>
      </c>
      <c r="G244" t="str">
        <f>IF(OR(O2C!K127="Q3 2019",O2C!K127="Q4 2019"),"Yes","No")</f>
        <v>No</v>
      </c>
      <c r="H244" s="178" t="str">
        <f t="shared" si="99"/>
        <v>No</v>
      </c>
      <c r="I244" t="str">
        <f>IF(OR(O2C!K127="Q1 2020",O2C!K127="Q2 2020"),"Yes","No")</f>
        <v>No</v>
      </c>
      <c r="J244" s="178" t="str">
        <f t="shared" si="100"/>
        <v>No</v>
      </c>
      <c r="K244" t="str">
        <f>IF(OR(O2C!K127="Q3 2020",O2C!K127="Q4 2020"),"Yes","No")</f>
        <v>No</v>
      </c>
      <c r="L244" s="178" t="str">
        <f t="shared" si="101"/>
        <v>No</v>
      </c>
      <c r="M244" t="str">
        <f>IF(OR(O2C!K127="Q1 2021",O2C!K127="Q2 2021"),"Yes","No")</f>
        <v>No</v>
      </c>
      <c r="N244" s="178" t="str">
        <f t="shared" si="102"/>
        <v>No</v>
      </c>
      <c r="O244" t="str">
        <f>IF(OR(O2C!K127="Q3 2021",O2C!K127="Q4 2021"),"Yes","No")</f>
        <v>No</v>
      </c>
      <c r="P244" s="178" t="str">
        <f t="shared" si="103"/>
        <v>No</v>
      </c>
      <c r="Q244" t="str">
        <f>IF(OR(O2C!K127="Q1 2022",O2C!K127="Q2 2022"),"Yes","No")</f>
        <v>No</v>
      </c>
      <c r="R244" s="178" t="str">
        <f t="shared" si="104"/>
        <v>No</v>
      </c>
      <c r="S244" t="str">
        <f>IF(OR(O2C!K127="Q3 2022",O2C!K127="Q4 2022"),"Yes","No")</f>
        <v>No</v>
      </c>
      <c r="T244" s="178" t="str">
        <f t="shared" si="105"/>
        <v>No</v>
      </c>
      <c r="U244" t="str">
        <f>IF(OR(O2C!K127="Q1 2023",O2C!K127="Q2 2023"),"Yes","No")</f>
        <v>No</v>
      </c>
      <c r="V244" s="178" t="str">
        <f t="shared" si="106"/>
        <v>No</v>
      </c>
      <c r="W244" t="str">
        <f>IF(OR(O2C!K127="Q3 2023",O2C!K127="Q4 2023"),"Yes","No")</f>
        <v>No</v>
      </c>
      <c r="X244" s="178" t="str">
        <f t="shared" si="107"/>
        <v>No</v>
      </c>
      <c r="Y244" t="str">
        <f>IF(OR(O2C!K127="Q1 2024",O2C!K127="Q2 2024"),"Yes","No")</f>
        <v>No</v>
      </c>
      <c r="Z244" s="178" t="str">
        <f t="shared" si="108"/>
        <v>No</v>
      </c>
      <c r="AA244" t="str">
        <f>IF(OR(O2C!K127="Q3 2024",O2C!K127="Q4 2024"),"Yes","No")</f>
        <v>No</v>
      </c>
      <c r="AB244" s="178" t="str">
        <f t="shared" si="109"/>
        <v>No</v>
      </c>
      <c r="AC244" t="str">
        <f>IF(OR(O2C!K127="Q1 2025",O2C!K127="Q2 2025"),"Yes","No")</f>
        <v>No</v>
      </c>
      <c r="AD244" s="178" t="str">
        <f t="shared" si="110"/>
        <v>No</v>
      </c>
      <c r="AE244" t="str">
        <f>IF(OR(O2C!K127="Q3 2025",O2C!K127="Q4 2025"),"Yes","No")</f>
        <v>No</v>
      </c>
      <c r="AF244" s="178" t="str">
        <f t="shared" si="111"/>
        <v>No</v>
      </c>
      <c r="AG244" t="str">
        <f>IF(OR(O2C!K127="Q1 2026",O2C!K127="Q2 2026"),"Yes","No")</f>
        <v>No</v>
      </c>
      <c r="AH244" s="178" t="str">
        <f t="shared" si="112"/>
        <v>No</v>
      </c>
      <c r="AI244" t="str">
        <f>IF(OR(O2C!K127="Q3 2026",O2C!K127="Q4 2026"),"Yes","No")</f>
        <v>No</v>
      </c>
      <c r="AJ244" s="178" t="str">
        <f t="shared" si="113"/>
        <v>No</v>
      </c>
      <c r="AK244" t="str">
        <f>IF(OR(O2C!K127="Q1 2027",O2C!K127="Q2 2027"),"Yes","No")</f>
        <v>No</v>
      </c>
      <c r="AL244" s="178" t="str">
        <f t="shared" si="114"/>
        <v>No</v>
      </c>
      <c r="AM244" t="str">
        <f>IF(OR(O2C!K127="Q3 2027",O2C!K127="Q4 2027"),"Yes","No")</f>
        <v>No</v>
      </c>
      <c r="AN244" s="178" t="str">
        <f t="shared" si="115"/>
        <v>No</v>
      </c>
      <c r="AO244" t="str">
        <f>IF(OR(O2C!K127="Q1 2028",O2C!K127="Q2 2028"),"Yes","No")</f>
        <v>No</v>
      </c>
      <c r="AP244" s="178" t="str">
        <f t="shared" si="116"/>
        <v>No</v>
      </c>
      <c r="AQ244" t="str">
        <f>IF(OR(O2C!K127="Q3 2028",O2C!K127="Q4 2028"),"Yes","No")</f>
        <v>No</v>
      </c>
      <c r="AR244" s="178" t="str">
        <f t="shared" si="117"/>
        <v>No</v>
      </c>
      <c r="AS244" t="str">
        <f>IF(OR(O2C!K127="Q1 2029",O2C!K127="Q2 2029"),"Yes","No")</f>
        <v>No</v>
      </c>
      <c r="AT244" s="178" t="str">
        <f t="shared" si="118"/>
        <v>No</v>
      </c>
      <c r="AU244" t="str">
        <f>IF(OR(O2C!K127="Q3 2029",O2C!K127="Q4 2029"),"Yes","No")</f>
        <v>No</v>
      </c>
      <c r="AV244" s="178" t="str">
        <f t="shared" si="119"/>
        <v>No</v>
      </c>
      <c r="AW244" t="str">
        <f>IF(OR(O2C!K127="Q1 2030",O2C!K127="Q2 2030"),"Yes","No")</f>
        <v>No</v>
      </c>
      <c r="AX244" s="178" t="str">
        <f t="shared" si="120"/>
        <v>No</v>
      </c>
      <c r="AY244" t="str">
        <f>IF(OR(O2C!K127="Q3 2030",O2C!K127="Q4 2030"),"Yes","No")</f>
        <v>No</v>
      </c>
      <c r="AZ244" s="178" t="str">
        <f t="shared" si="121"/>
        <v>No</v>
      </c>
      <c r="BA244" t="str">
        <f>IF(O2C!K127="","No","Yes")</f>
        <v>No</v>
      </c>
      <c r="BB244" s="178" t="str">
        <f t="shared" si="122"/>
        <v>No</v>
      </c>
      <c r="BC244" s="178" t="str">
        <f t="shared" si="123"/>
        <v>Yes</v>
      </c>
      <c r="BD244" s="174"/>
    </row>
    <row r="245" spans="1:56" s="175" customFormat="1" ht="23.65" thickBot="1" x14ac:dyDescent="0.5">
      <c r="A245" s="177">
        <v>124</v>
      </c>
      <c r="B245" s="43" t="s">
        <v>1190</v>
      </c>
      <c r="C245" t="str">
        <f>IF(O2C!E128="Yes","Yes","No")</f>
        <v>No</v>
      </c>
      <c r="D245" t="str">
        <f>IF(AND(C245="No",O2C!F128="Yes"),"Yes","No")</f>
        <v>No</v>
      </c>
      <c r="E245" t="str">
        <f>IF(AND(C245="No",O2C!F128="N/A"),"N/A","No")</f>
        <v>No</v>
      </c>
      <c r="F245">
        <f>IF(OR(O2C!F128="Yes",O2C!F128="N/A"),0,1)</f>
        <v>1</v>
      </c>
      <c r="G245" t="str">
        <f>IF(OR(O2C!K128="Q3 2019",O2C!K128="Q4 2019"),"Yes","No")</f>
        <v>No</v>
      </c>
      <c r="H245" s="178" t="str">
        <f t="shared" si="99"/>
        <v>No</v>
      </c>
      <c r="I245" t="str">
        <f>IF(OR(O2C!K128="Q1 2020",O2C!K128="Q2 2020"),"Yes","No")</f>
        <v>No</v>
      </c>
      <c r="J245" s="178" t="str">
        <f t="shared" si="100"/>
        <v>No</v>
      </c>
      <c r="K245" t="str">
        <f>IF(OR(O2C!K128="Q3 2020",O2C!K128="Q4 2020"),"Yes","No")</f>
        <v>No</v>
      </c>
      <c r="L245" s="178" t="str">
        <f t="shared" si="101"/>
        <v>No</v>
      </c>
      <c r="M245" t="str">
        <f>IF(OR(O2C!K128="Q1 2021",O2C!K128="Q2 2021"),"Yes","No")</f>
        <v>No</v>
      </c>
      <c r="N245" s="178" t="str">
        <f t="shared" si="102"/>
        <v>No</v>
      </c>
      <c r="O245" t="str">
        <f>IF(OR(O2C!K128="Q3 2021",O2C!K128="Q4 2021"),"Yes","No")</f>
        <v>No</v>
      </c>
      <c r="P245" s="178" t="str">
        <f t="shared" si="103"/>
        <v>No</v>
      </c>
      <c r="Q245" t="str">
        <f>IF(OR(O2C!K128="Q1 2022",O2C!K128="Q2 2022"),"Yes","No")</f>
        <v>No</v>
      </c>
      <c r="R245" s="178" t="str">
        <f t="shared" si="104"/>
        <v>No</v>
      </c>
      <c r="S245" t="str">
        <f>IF(OR(O2C!K128="Q3 2022",O2C!K128="Q4 2022"),"Yes","No")</f>
        <v>No</v>
      </c>
      <c r="T245" s="178" t="str">
        <f t="shared" si="105"/>
        <v>No</v>
      </c>
      <c r="U245" t="str">
        <f>IF(OR(O2C!K128="Q1 2023",O2C!K128="Q2 2023"),"Yes","No")</f>
        <v>No</v>
      </c>
      <c r="V245" s="178" t="str">
        <f t="shared" si="106"/>
        <v>No</v>
      </c>
      <c r="W245" t="str">
        <f>IF(OR(O2C!K128="Q3 2023",O2C!K128="Q4 2023"),"Yes","No")</f>
        <v>No</v>
      </c>
      <c r="X245" s="178" t="str">
        <f t="shared" si="107"/>
        <v>No</v>
      </c>
      <c r="Y245" t="str">
        <f>IF(OR(O2C!K128="Q1 2024",O2C!K128="Q2 2024"),"Yes","No")</f>
        <v>No</v>
      </c>
      <c r="Z245" s="178" t="str">
        <f t="shared" si="108"/>
        <v>No</v>
      </c>
      <c r="AA245" t="str">
        <f>IF(OR(O2C!K128="Q3 2024",O2C!K128="Q4 2024"),"Yes","No")</f>
        <v>No</v>
      </c>
      <c r="AB245" s="178" t="str">
        <f t="shared" si="109"/>
        <v>No</v>
      </c>
      <c r="AC245" t="str">
        <f>IF(OR(O2C!K128="Q1 2025",O2C!K128="Q2 2025"),"Yes","No")</f>
        <v>No</v>
      </c>
      <c r="AD245" s="178" t="str">
        <f t="shared" si="110"/>
        <v>No</v>
      </c>
      <c r="AE245" t="str">
        <f>IF(OR(O2C!K128="Q3 2025",O2C!K128="Q4 2025"),"Yes","No")</f>
        <v>No</v>
      </c>
      <c r="AF245" s="178" t="str">
        <f t="shared" si="111"/>
        <v>No</v>
      </c>
      <c r="AG245" t="str">
        <f>IF(OR(O2C!K128="Q1 2026",O2C!K128="Q2 2026"),"Yes","No")</f>
        <v>No</v>
      </c>
      <c r="AH245" s="178" t="str">
        <f t="shared" si="112"/>
        <v>No</v>
      </c>
      <c r="AI245" t="str">
        <f>IF(OR(O2C!K128="Q3 2026",O2C!K128="Q4 2026"),"Yes","No")</f>
        <v>No</v>
      </c>
      <c r="AJ245" s="178" t="str">
        <f t="shared" si="113"/>
        <v>No</v>
      </c>
      <c r="AK245" t="str">
        <f>IF(OR(O2C!K128="Q1 2027",O2C!K128="Q2 2027"),"Yes","No")</f>
        <v>No</v>
      </c>
      <c r="AL245" s="178" t="str">
        <f t="shared" si="114"/>
        <v>No</v>
      </c>
      <c r="AM245" t="str">
        <f>IF(OR(O2C!K128="Q3 2027",O2C!K128="Q4 2027"),"Yes","No")</f>
        <v>No</v>
      </c>
      <c r="AN245" s="178" t="str">
        <f t="shared" si="115"/>
        <v>No</v>
      </c>
      <c r="AO245" t="str">
        <f>IF(OR(O2C!K128="Q1 2028",O2C!K128="Q2 2028"),"Yes","No")</f>
        <v>No</v>
      </c>
      <c r="AP245" s="178" t="str">
        <f t="shared" si="116"/>
        <v>No</v>
      </c>
      <c r="AQ245" t="str">
        <f>IF(OR(O2C!K128="Q3 2028",O2C!K128="Q4 2028"),"Yes","No")</f>
        <v>No</v>
      </c>
      <c r="AR245" s="178" t="str">
        <f t="shared" si="117"/>
        <v>No</v>
      </c>
      <c r="AS245" t="str">
        <f>IF(OR(O2C!K128="Q1 2029",O2C!K128="Q2 2029"),"Yes","No")</f>
        <v>No</v>
      </c>
      <c r="AT245" s="178" t="str">
        <f t="shared" si="118"/>
        <v>No</v>
      </c>
      <c r="AU245" t="str">
        <f>IF(OR(O2C!K128="Q3 2029",O2C!K128="Q4 2029"),"Yes","No")</f>
        <v>No</v>
      </c>
      <c r="AV245" s="178" t="str">
        <f t="shared" si="119"/>
        <v>No</v>
      </c>
      <c r="AW245" t="str">
        <f>IF(OR(O2C!K128="Q1 2030",O2C!K128="Q2 2030"),"Yes","No")</f>
        <v>No</v>
      </c>
      <c r="AX245" s="178" t="str">
        <f t="shared" si="120"/>
        <v>No</v>
      </c>
      <c r="AY245" t="str">
        <f>IF(OR(O2C!K128="Q3 2030",O2C!K128="Q4 2030"),"Yes","No")</f>
        <v>No</v>
      </c>
      <c r="AZ245" s="178" t="str">
        <f t="shared" si="121"/>
        <v>No</v>
      </c>
      <c r="BA245" t="str">
        <f>IF(O2C!K128="","No","Yes")</f>
        <v>No</v>
      </c>
      <c r="BB245" s="178" t="str">
        <f t="shared" si="122"/>
        <v>No</v>
      </c>
      <c r="BC245" s="178" t="str">
        <f t="shared" si="123"/>
        <v>Yes</v>
      </c>
      <c r="BD245" s="174"/>
    </row>
    <row r="246" spans="1:56" s="175" customFormat="1" ht="23.65" thickBot="1" x14ac:dyDescent="0.5">
      <c r="A246" s="177">
        <v>125</v>
      </c>
      <c r="B246" s="43" t="s">
        <v>240</v>
      </c>
      <c r="C246" t="str">
        <f>IF(O2C!E129="Yes","Yes","No")</f>
        <v>No</v>
      </c>
      <c r="D246" t="str">
        <f>IF(AND(C246="No",O2C!F129="Yes"),"Yes","No")</f>
        <v>No</v>
      </c>
      <c r="E246" t="str">
        <f>IF(AND(C246="No",O2C!F129="N/A"),"N/A","No")</f>
        <v>No</v>
      </c>
      <c r="F246">
        <f>IF(OR(O2C!F129="Yes",O2C!F129="N/A"),0,1)</f>
        <v>1</v>
      </c>
      <c r="G246" t="str">
        <f>IF(OR(O2C!K129="Q3 2019",O2C!K129="Q4 2019"),"Yes","No")</f>
        <v>No</v>
      </c>
      <c r="H246" s="178" t="str">
        <f t="shared" si="99"/>
        <v>No</v>
      </c>
      <c r="I246" t="str">
        <f>IF(OR(O2C!K129="Q1 2020",O2C!K129="Q2 2020"),"Yes","No")</f>
        <v>No</v>
      </c>
      <c r="J246" s="178" t="str">
        <f t="shared" si="100"/>
        <v>No</v>
      </c>
      <c r="K246" t="str">
        <f>IF(OR(O2C!K129="Q3 2020",O2C!K129="Q4 2020"),"Yes","No")</f>
        <v>No</v>
      </c>
      <c r="L246" s="178" t="str">
        <f t="shared" si="101"/>
        <v>No</v>
      </c>
      <c r="M246" t="str">
        <f>IF(OR(O2C!K129="Q1 2021",O2C!K129="Q2 2021"),"Yes","No")</f>
        <v>No</v>
      </c>
      <c r="N246" s="178" t="str">
        <f t="shared" si="102"/>
        <v>No</v>
      </c>
      <c r="O246" t="str">
        <f>IF(OR(O2C!K129="Q3 2021",O2C!K129="Q4 2021"),"Yes","No")</f>
        <v>No</v>
      </c>
      <c r="P246" s="178" t="str">
        <f t="shared" si="103"/>
        <v>No</v>
      </c>
      <c r="Q246" t="str">
        <f>IF(OR(O2C!K129="Q1 2022",O2C!K129="Q2 2022"),"Yes","No")</f>
        <v>No</v>
      </c>
      <c r="R246" s="178" t="str">
        <f t="shared" si="104"/>
        <v>No</v>
      </c>
      <c r="S246" t="str">
        <f>IF(OR(O2C!K129="Q3 2022",O2C!K129="Q4 2022"),"Yes","No")</f>
        <v>No</v>
      </c>
      <c r="T246" s="178" t="str">
        <f t="shared" si="105"/>
        <v>No</v>
      </c>
      <c r="U246" t="str">
        <f>IF(OR(O2C!K129="Q1 2023",O2C!K129="Q2 2023"),"Yes","No")</f>
        <v>No</v>
      </c>
      <c r="V246" s="178" t="str">
        <f t="shared" si="106"/>
        <v>No</v>
      </c>
      <c r="W246" t="str">
        <f>IF(OR(O2C!K129="Q3 2023",O2C!K129="Q4 2023"),"Yes","No")</f>
        <v>No</v>
      </c>
      <c r="X246" s="178" t="str">
        <f t="shared" si="107"/>
        <v>No</v>
      </c>
      <c r="Y246" t="str">
        <f>IF(OR(O2C!K129="Q1 2024",O2C!K129="Q2 2024"),"Yes","No")</f>
        <v>No</v>
      </c>
      <c r="Z246" s="178" t="str">
        <f t="shared" si="108"/>
        <v>No</v>
      </c>
      <c r="AA246" t="str">
        <f>IF(OR(O2C!K129="Q3 2024",O2C!K129="Q4 2024"),"Yes","No")</f>
        <v>No</v>
      </c>
      <c r="AB246" s="178" t="str">
        <f t="shared" si="109"/>
        <v>No</v>
      </c>
      <c r="AC246" t="str">
        <f>IF(OR(O2C!K129="Q1 2025",O2C!K129="Q2 2025"),"Yes","No")</f>
        <v>No</v>
      </c>
      <c r="AD246" s="178" t="str">
        <f t="shared" si="110"/>
        <v>No</v>
      </c>
      <c r="AE246" t="str">
        <f>IF(OR(O2C!K129="Q3 2025",O2C!K129="Q4 2025"),"Yes","No")</f>
        <v>No</v>
      </c>
      <c r="AF246" s="178" t="str">
        <f t="shared" si="111"/>
        <v>No</v>
      </c>
      <c r="AG246" t="str">
        <f>IF(OR(O2C!K129="Q1 2026",O2C!K129="Q2 2026"),"Yes","No")</f>
        <v>No</v>
      </c>
      <c r="AH246" s="178" t="str">
        <f t="shared" si="112"/>
        <v>No</v>
      </c>
      <c r="AI246" t="str">
        <f>IF(OR(O2C!K129="Q3 2026",O2C!K129="Q4 2026"),"Yes","No")</f>
        <v>No</v>
      </c>
      <c r="AJ246" s="178" t="str">
        <f t="shared" si="113"/>
        <v>No</v>
      </c>
      <c r="AK246" t="str">
        <f>IF(OR(O2C!K129="Q1 2027",O2C!K129="Q2 2027"),"Yes","No")</f>
        <v>No</v>
      </c>
      <c r="AL246" s="178" t="str">
        <f t="shared" si="114"/>
        <v>No</v>
      </c>
      <c r="AM246" t="str">
        <f>IF(OR(O2C!K129="Q3 2027",O2C!K129="Q4 2027"),"Yes","No")</f>
        <v>No</v>
      </c>
      <c r="AN246" s="178" t="str">
        <f t="shared" si="115"/>
        <v>No</v>
      </c>
      <c r="AO246" t="str">
        <f>IF(OR(O2C!K129="Q1 2028",O2C!K129="Q2 2028"),"Yes","No")</f>
        <v>No</v>
      </c>
      <c r="AP246" s="178" t="str">
        <f t="shared" si="116"/>
        <v>No</v>
      </c>
      <c r="AQ246" t="str">
        <f>IF(OR(O2C!K129="Q3 2028",O2C!K129="Q4 2028"),"Yes","No")</f>
        <v>No</v>
      </c>
      <c r="AR246" s="178" t="str">
        <f t="shared" si="117"/>
        <v>No</v>
      </c>
      <c r="AS246" t="str">
        <f>IF(OR(O2C!K129="Q1 2029",O2C!K129="Q2 2029"),"Yes","No")</f>
        <v>No</v>
      </c>
      <c r="AT246" s="178" t="str">
        <f t="shared" si="118"/>
        <v>No</v>
      </c>
      <c r="AU246" t="str">
        <f>IF(OR(O2C!K129="Q3 2029",O2C!K129="Q4 2029"),"Yes","No")</f>
        <v>No</v>
      </c>
      <c r="AV246" s="178" t="str">
        <f t="shared" si="119"/>
        <v>No</v>
      </c>
      <c r="AW246" t="str">
        <f>IF(OR(O2C!K129="Q1 2030",O2C!K129="Q2 2030"),"Yes","No")</f>
        <v>No</v>
      </c>
      <c r="AX246" s="178" t="str">
        <f t="shared" si="120"/>
        <v>No</v>
      </c>
      <c r="AY246" t="str">
        <f>IF(OR(O2C!K129="Q3 2030",O2C!K129="Q4 2030"),"Yes","No")</f>
        <v>No</v>
      </c>
      <c r="AZ246" s="178" t="str">
        <f t="shared" si="121"/>
        <v>No</v>
      </c>
      <c r="BA246" t="str">
        <f>IF(O2C!K129="","No","Yes")</f>
        <v>No</v>
      </c>
      <c r="BB246" s="178" t="str">
        <f t="shared" si="122"/>
        <v>No</v>
      </c>
      <c r="BC246" s="178" t="str">
        <f t="shared" si="123"/>
        <v>Yes</v>
      </c>
      <c r="BD246" s="174"/>
    </row>
    <row r="247" spans="1:56" s="175" customFormat="1" ht="23.65" thickBot="1" x14ac:dyDescent="0.5">
      <c r="A247" s="177">
        <v>126</v>
      </c>
      <c r="B247" s="43" t="s">
        <v>1191</v>
      </c>
      <c r="C247" t="str">
        <f>IF(O2C!E130="Yes","Yes","No")</f>
        <v>No</v>
      </c>
      <c r="D247" t="str">
        <f>IF(AND(C247="No",O2C!F130="Yes"),"Yes","No")</f>
        <v>No</v>
      </c>
      <c r="E247" t="str">
        <f>IF(AND(C247="No",O2C!F130="N/A"),"N/A","No")</f>
        <v>No</v>
      </c>
      <c r="F247">
        <f>IF(OR(O2C!F130="Yes",O2C!F130="N/A"),0,1)</f>
        <v>1</v>
      </c>
      <c r="G247" t="str">
        <f>IF(OR(O2C!K130="Q3 2019",O2C!K130="Q4 2019"),"Yes","No")</f>
        <v>No</v>
      </c>
      <c r="H247" s="178" t="str">
        <f t="shared" si="99"/>
        <v>No</v>
      </c>
      <c r="I247" t="str">
        <f>IF(OR(O2C!K130="Q1 2020",O2C!K130="Q2 2020"),"Yes","No")</f>
        <v>No</v>
      </c>
      <c r="J247" s="178" t="str">
        <f t="shared" si="100"/>
        <v>No</v>
      </c>
      <c r="K247" t="str">
        <f>IF(OR(O2C!K130="Q3 2020",O2C!K130="Q4 2020"),"Yes","No")</f>
        <v>No</v>
      </c>
      <c r="L247" s="178" t="str">
        <f t="shared" si="101"/>
        <v>No</v>
      </c>
      <c r="M247" t="str">
        <f>IF(OR(O2C!K130="Q1 2021",O2C!K130="Q2 2021"),"Yes","No")</f>
        <v>No</v>
      </c>
      <c r="N247" s="178" t="str">
        <f t="shared" si="102"/>
        <v>No</v>
      </c>
      <c r="O247" t="str">
        <f>IF(OR(O2C!K130="Q3 2021",O2C!K130="Q4 2021"),"Yes","No")</f>
        <v>No</v>
      </c>
      <c r="P247" s="178" t="str">
        <f t="shared" si="103"/>
        <v>No</v>
      </c>
      <c r="Q247" t="str">
        <f>IF(OR(O2C!K130="Q1 2022",O2C!K130="Q2 2022"),"Yes","No")</f>
        <v>No</v>
      </c>
      <c r="R247" s="178" t="str">
        <f t="shared" si="104"/>
        <v>No</v>
      </c>
      <c r="S247" t="str">
        <f>IF(OR(O2C!K130="Q3 2022",O2C!K130="Q4 2022"),"Yes","No")</f>
        <v>No</v>
      </c>
      <c r="T247" s="178" t="str">
        <f t="shared" si="105"/>
        <v>No</v>
      </c>
      <c r="U247" t="str">
        <f>IF(OR(O2C!K130="Q1 2023",O2C!K130="Q2 2023"),"Yes","No")</f>
        <v>No</v>
      </c>
      <c r="V247" s="178" t="str">
        <f t="shared" si="106"/>
        <v>No</v>
      </c>
      <c r="W247" t="str">
        <f>IF(OR(O2C!K130="Q3 2023",O2C!K130="Q4 2023"),"Yes","No")</f>
        <v>No</v>
      </c>
      <c r="X247" s="178" t="str">
        <f t="shared" si="107"/>
        <v>No</v>
      </c>
      <c r="Y247" t="str">
        <f>IF(OR(O2C!K130="Q1 2024",O2C!K130="Q2 2024"),"Yes","No")</f>
        <v>No</v>
      </c>
      <c r="Z247" s="178" t="str">
        <f t="shared" si="108"/>
        <v>No</v>
      </c>
      <c r="AA247" t="str">
        <f>IF(OR(O2C!K130="Q3 2024",O2C!K130="Q4 2024"),"Yes","No")</f>
        <v>No</v>
      </c>
      <c r="AB247" s="178" t="str">
        <f t="shared" si="109"/>
        <v>No</v>
      </c>
      <c r="AC247" t="str">
        <f>IF(OR(O2C!K130="Q1 2025",O2C!K130="Q2 2025"),"Yes","No")</f>
        <v>No</v>
      </c>
      <c r="AD247" s="178" t="str">
        <f t="shared" si="110"/>
        <v>No</v>
      </c>
      <c r="AE247" t="str">
        <f>IF(OR(O2C!K130="Q3 2025",O2C!K130="Q4 2025"),"Yes","No")</f>
        <v>No</v>
      </c>
      <c r="AF247" s="178" t="str">
        <f t="shared" si="111"/>
        <v>No</v>
      </c>
      <c r="AG247" t="str">
        <f>IF(OR(O2C!K130="Q1 2026",O2C!K130="Q2 2026"),"Yes","No")</f>
        <v>No</v>
      </c>
      <c r="AH247" s="178" t="str">
        <f t="shared" si="112"/>
        <v>No</v>
      </c>
      <c r="AI247" t="str">
        <f>IF(OR(O2C!K130="Q3 2026",O2C!K130="Q4 2026"),"Yes","No")</f>
        <v>No</v>
      </c>
      <c r="AJ247" s="178" t="str">
        <f t="shared" si="113"/>
        <v>No</v>
      </c>
      <c r="AK247" t="str">
        <f>IF(OR(O2C!K130="Q1 2027",O2C!K130="Q2 2027"),"Yes","No")</f>
        <v>No</v>
      </c>
      <c r="AL247" s="178" t="str">
        <f t="shared" si="114"/>
        <v>No</v>
      </c>
      <c r="AM247" t="str">
        <f>IF(OR(O2C!K130="Q3 2027",O2C!K130="Q4 2027"),"Yes","No")</f>
        <v>No</v>
      </c>
      <c r="AN247" s="178" t="str">
        <f t="shared" si="115"/>
        <v>No</v>
      </c>
      <c r="AO247" t="str">
        <f>IF(OR(O2C!K130="Q1 2028",O2C!K130="Q2 2028"),"Yes","No")</f>
        <v>No</v>
      </c>
      <c r="AP247" s="178" t="str">
        <f t="shared" si="116"/>
        <v>No</v>
      </c>
      <c r="AQ247" t="str">
        <f>IF(OR(O2C!K130="Q3 2028",O2C!K130="Q4 2028"),"Yes","No")</f>
        <v>No</v>
      </c>
      <c r="AR247" s="178" t="str">
        <f t="shared" si="117"/>
        <v>No</v>
      </c>
      <c r="AS247" t="str">
        <f>IF(OR(O2C!K130="Q1 2029",O2C!K130="Q2 2029"),"Yes","No")</f>
        <v>No</v>
      </c>
      <c r="AT247" s="178" t="str">
        <f t="shared" si="118"/>
        <v>No</v>
      </c>
      <c r="AU247" t="str">
        <f>IF(OR(O2C!K130="Q3 2029",O2C!K130="Q4 2029"),"Yes","No")</f>
        <v>No</v>
      </c>
      <c r="AV247" s="178" t="str">
        <f t="shared" si="119"/>
        <v>No</v>
      </c>
      <c r="AW247" t="str">
        <f>IF(OR(O2C!K130="Q1 2030",O2C!K130="Q2 2030"),"Yes","No")</f>
        <v>No</v>
      </c>
      <c r="AX247" s="178" t="str">
        <f t="shared" si="120"/>
        <v>No</v>
      </c>
      <c r="AY247" t="str">
        <f>IF(OR(O2C!K130="Q3 2030",O2C!K130="Q4 2030"),"Yes","No")</f>
        <v>No</v>
      </c>
      <c r="AZ247" s="178" t="str">
        <f t="shared" si="121"/>
        <v>No</v>
      </c>
      <c r="BA247" t="str">
        <f>IF(O2C!K130="","No","Yes")</f>
        <v>No</v>
      </c>
      <c r="BB247" s="178" t="str">
        <f t="shared" si="122"/>
        <v>No</v>
      </c>
      <c r="BC247" s="178" t="str">
        <f t="shared" si="123"/>
        <v>Yes</v>
      </c>
      <c r="BD247" s="174"/>
    </row>
    <row r="248" spans="1:56" s="175" customFormat="1" ht="23.65" thickBot="1" x14ac:dyDescent="0.5">
      <c r="A248" s="177">
        <v>127</v>
      </c>
      <c r="B248" s="43" t="s">
        <v>801</v>
      </c>
      <c r="C248" t="str">
        <f>IF(O2C!E131="Yes","Yes","No")</f>
        <v>No</v>
      </c>
      <c r="D248" t="str">
        <f>IF(AND(C248="No",O2C!F131="Yes"),"Yes","No")</f>
        <v>No</v>
      </c>
      <c r="E248" t="str">
        <f>IF(AND(C248="No",O2C!F131="N/A"),"N/A","No")</f>
        <v>No</v>
      </c>
      <c r="F248">
        <f>IF(OR(O2C!F131="Yes",O2C!F131="N/A"),0,1)</f>
        <v>1</v>
      </c>
      <c r="G248" t="str">
        <f>IF(OR(O2C!K131="Q3 2019",O2C!K131="Q4 2019"),"Yes","No")</f>
        <v>No</v>
      </c>
      <c r="H248" s="178" t="str">
        <f t="shared" si="99"/>
        <v>No</v>
      </c>
      <c r="I248" t="str">
        <f>IF(OR(O2C!K131="Q1 2020",O2C!K131="Q2 2020"),"Yes","No")</f>
        <v>No</v>
      </c>
      <c r="J248" s="178" t="str">
        <f t="shared" si="100"/>
        <v>No</v>
      </c>
      <c r="K248" t="str">
        <f>IF(OR(O2C!K131="Q3 2020",O2C!K131="Q4 2020"),"Yes","No")</f>
        <v>No</v>
      </c>
      <c r="L248" s="178" t="str">
        <f t="shared" si="101"/>
        <v>No</v>
      </c>
      <c r="M248" t="str">
        <f>IF(OR(O2C!K131="Q1 2021",O2C!K131="Q2 2021"),"Yes","No")</f>
        <v>No</v>
      </c>
      <c r="N248" s="178" t="str">
        <f t="shared" si="102"/>
        <v>No</v>
      </c>
      <c r="O248" t="str">
        <f>IF(OR(O2C!K131="Q3 2021",O2C!K131="Q4 2021"),"Yes","No")</f>
        <v>No</v>
      </c>
      <c r="P248" s="178" t="str">
        <f t="shared" si="103"/>
        <v>No</v>
      </c>
      <c r="Q248" t="str">
        <f>IF(OR(O2C!K131="Q1 2022",O2C!K131="Q2 2022"),"Yes","No")</f>
        <v>No</v>
      </c>
      <c r="R248" s="178" t="str">
        <f t="shared" si="104"/>
        <v>No</v>
      </c>
      <c r="S248" t="str">
        <f>IF(OR(O2C!K131="Q3 2022",O2C!K131="Q4 2022"),"Yes","No")</f>
        <v>No</v>
      </c>
      <c r="T248" s="178" t="str">
        <f t="shared" si="105"/>
        <v>No</v>
      </c>
      <c r="U248" t="str">
        <f>IF(OR(O2C!K131="Q1 2023",O2C!K131="Q2 2023"),"Yes","No")</f>
        <v>No</v>
      </c>
      <c r="V248" s="178" t="str">
        <f t="shared" si="106"/>
        <v>No</v>
      </c>
      <c r="W248" t="str">
        <f>IF(OR(O2C!K131="Q3 2023",O2C!K131="Q4 2023"),"Yes","No")</f>
        <v>No</v>
      </c>
      <c r="X248" s="178" t="str">
        <f t="shared" si="107"/>
        <v>No</v>
      </c>
      <c r="Y248" t="str">
        <f>IF(OR(O2C!K131="Q1 2024",O2C!K131="Q2 2024"),"Yes","No")</f>
        <v>No</v>
      </c>
      <c r="Z248" s="178" t="str">
        <f t="shared" si="108"/>
        <v>No</v>
      </c>
      <c r="AA248" t="str">
        <f>IF(OR(O2C!K131="Q3 2024",O2C!K131="Q4 2024"),"Yes","No")</f>
        <v>No</v>
      </c>
      <c r="AB248" s="178" t="str">
        <f t="shared" si="109"/>
        <v>No</v>
      </c>
      <c r="AC248" t="str">
        <f>IF(OR(O2C!K131="Q1 2025",O2C!K131="Q2 2025"),"Yes","No")</f>
        <v>No</v>
      </c>
      <c r="AD248" s="178" t="str">
        <f t="shared" si="110"/>
        <v>No</v>
      </c>
      <c r="AE248" t="str">
        <f>IF(OR(O2C!K131="Q3 2025",O2C!K131="Q4 2025"),"Yes","No")</f>
        <v>No</v>
      </c>
      <c r="AF248" s="178" t="str">
        <f t="shared" si="111"/>
        <v>No</v>
      </c>
      <c r="AG248" t="str">
        <f>IF(OR(O2C!K131="Q1 2026",O2C!K131="Q2 2026"),"Yes","No")</f>
        <v>No</v>
      </c>
      <c r="AH248" s="178" t="str">
        <f t="shared" si="112"/>
        <v>No</v>
      </c>
      <c r="AI248" t="str">
        <f>IF(OR(O2C!K131="Q3 2026",O2C!K131="Q4 2026"),"Yes","No")</f>
        <v>No</v>
      </c>
      <c r="AJ248" s="178" t="str">
        <f t="shared" si="113"/>
        <v>No</v>
      </c>
      <c r="AK248" t="str">
        <f>IF(OR(O2C!K131="Q1 2027",O2C!K131="Q2 2027"),"Yes","No")</f>
        <v>No</v>
      </c>
      <c r="AL248" s="178" t="str">
        <f t="shared" si="114"/>
        <v>No</v>
      </c>
      <c r="AM248" t="str">
        <f>IF(OR(O2C!K131="Q3 2027",O2C!K131="Q4 2027"),"Yes","No")</f>
        <v>No</v>
      </c>
      <c r="AN248" s="178" t="str">
        <f t="shared" si="115"/>
        <v>No</v>
      </c>
      <c r="AO248" t="str">
        <f>IF(OR(O2C!K131="Q1 2028",O2C!K131="Q2 2028"),"Yes","No")</f>
        <v>No</v>
      </c>
      <c r="AP248" s="178" t="str">
        <f t="shared" si="116"/>
        <v>No</v>
      </c>
      <c r="AQ248" t="str">
        <f>IF(OR(O2C!K131="Q3 2028",O2C!K131="Q4 2028"),"Yes","No")</f>
        <v>No</v>
      </c>
      <c r="AR248" s="178" t="str">
        <f t="shared" si="117"/>
        <v>No</v>
      </c>
      <c r="AS248" t="str">
        <f>IF(OR(O2C!K131="Q1 2029",O2C!K131="Q2 2029"),"Yes","No")</f>
        <v>No</v>
      </c>
      <c r="AT248" s="178" t="str">
        <f t="shared" si="118"/>
        <v>No</v>
      </c>
      <c r="AU248" t="str">
        <f>IF(OR(O2C!K131="Q3 2029",O2C!K131="Q4 2029"),"Yes","No")</f>
        <v>No</v>
      </c>
      <c r="AV248" s="178" t="str">
        <f t="shared" si="119"/>
        <v>No</v>
      </c>
      <c r="AW248" t="str">
        <f>IF(OR(O2C!K131="Q1 2030",O2C!K131="Q2 2030"),"Yes","No")</f>
        <v>No</v>
      </c>
      <c r="AX248" s="178" t="str">
        <f t="shared" si="120"/>
        <v>No</v>
      </c>
      <c r="AY248" t="str">
        <f>IF(OR(O2C!K131="Q3 2030",O2C!K131="Q4 2030"),"Yes","No")</f>
        <v>No</v>
      </c>
      <c r="AZ248" s="178" t="str">
        <f t="shared" si="121"/>
        <v>No</v>
      </c>
      <c r="BA248" t="str">
        <f>IF(O2C!K131="","No","Yes")</f>
        <v>No</v>
      </c>
      <c r="BB248" s="178" t="str">
        <f t="shared" si="122"/>
        <v>No</v>
      </c>
      <c r="BC248" s="178" t="str">
        <f t="shared" si="123"/>
        <v>Yes</v>
      </c>
      <c r="BD248" s="174"/>
    </row>
    <row r="249" spans="1:56" s="175" customFormat="1" ht="23.65" thickBot="1" x14ac:dyDescent="0.5">
      <c r="A249" s="177">
        <v>128</v>
      </c>
      <c r="B249" s="43" t="s">
        <v>244</v>
      </c>
      <c r="C249" t="str">
        <f>IF(O2C!E132="Yes","Yes","No")</f>
        <v>No</v>
      </c>
      <c r="D249" t="str">
        <f>IF(AND(C249="No",O2C!F132="Yes"),"Yes","No")</f>
        <v>No</v>
      </c>
      <c r="E249" t="str">
        <f>IF(AND(C249="No",O2C!F132="N/A"),"N/A","No")</f>
        <v>No</v>
      </c>
      <c r="F249">
        <f>IF(OR(O2C!F132="Yes",O2C!F132="N/A"),0,1)</f>
        <v>1</v>
      </c>
      <c r="G249" t="str">
        <f>IF(OR(O2C!K132="Q3 2019",O2C!K132="Q4 2019"),"Yes","No")</f>
        <v>No</v>
      </c>
      <c r="H249" s="178" t="str">
        <f t="shared" si="99"/>
        <v>No</v>
      </c>
      <c r="I249" t="str">
        <f>IF(OR(O2C!K132="Q1 2020",O2C!K132="Q2 2020"),"Yes","No")</f>
        <v>No</v>
      </c>
      <c r="J249" s="178" t="str">
        <f t="shared" si="100"/>
        <v>No</v>
      </c>
      <c r="K249" t="str">
        <f>IF(OR(O2C!K132="Q3 2020",O2C!K132="Q4 2020"),"Yes","No")</f>
        <v>No</v>
      </c>
      <c r="L249" s="178" t="str">
        <f t="shared" si="101"/>
        <v>No</v>
      </c>
      <c r="M249" t="str">
        <f>IF(OR(O2C!K132="Q1 2021",O2C!K132="Q2 2021"),"Yes","No")</f>
        <v>No</v>
      </c>
      <c r="N249" s="178" t="str">
        <f t="shared" si="102"/>
        <v>No</v>
      </c>
      <c r="O249" t="str">
        <f>IF(OR(O2C!K132="Q3 2021",O2C!K132="Q4 2021"),"Yes","No")</f>
        <v>No</v>
      </c>
      <c r="P249" s="178" t="str">
        <f t="shared" si="103"/>
        <v>No</v>
      </c>
      <c r="Q249" t="str">
        <f>IF(OR(O2C!K132="Q1 2022",O2C!K132="Q2 2022"),"Yes","No")</f>
        <v>No</v>
      </c>
      <c r="R249" s="178" t="str">
        <f t="shared" si="104"/>
        <v>No</v>
      </c>
      <c r="S249" t="str">
        <f>IF(OR(O2C!K132="Q3 2022",O2C!K132="Q4 2022"),"Yes","No")</f>
        <v>No</v>
      </c>
      <c r="T249" s="178" t="str">
        <f t="shared" si="105"/>
        <v>No</v>
      </c>
      <c r="U249" t="str">
        <f>IF(OR(O2C!K132="Q1 2023",O2C!K132="Q2 2023"),"Yes","No")</f>
        <v>No</v>
      </c>
      <c r="V249" s="178" t="str">
        <f t="shared" si="106"/>
        <v>No</v>
      </c>
      <c r="W249" t="str">
        <f>IF(OR(O2C!K132="Q3 2023",O2C!K132="Q4 2023"),"Yes","No")</f>
        <v>No</v>
      </c>
      <c r="X249" s="178" t="str">
        <f t="shared" si="107"/>
        <v>No</v>
      </c>
      <c r="Y249" t="str">
        <f>IF(OR(O2C!K132="Q1 2024",O2C!K132="Q2 2024"),"Yes","No")</f>
        <v>No</v>
      </c>
      <c r="Z249" s="178" t="str">
        <f t="shared" si="108"/>
        <v>No</v>
      </c>
      <c r="AA249" t="str">
        <f>IF(OR(O2C!K132="Q3 2024",O2C!K132="Q4 2024"),"Yes","No")</f>
        <v>No</v>
      </c>
      <c r="AB249" s="178" t="str">
        <f t="shared" si="109"/>
        <v>No</v>
      </c>
      <c r="AC249" t="str">
        <f>IF(OR(O2C!K132="Q1 2025",O2C!K132="Q2 2025"),"Yes","No")</f>
        <v>No</v>
      </c>
      <c r="AD249" s="178" t="str">
        <f t="shared" si="110"/>
        <v>No</v>
      </c>
      <c r="AE249" t="str">
        <f>IF(OR(O2C!K132="Q3 2025",O2C!K132="Q4 2025"),"Yes","No")</f>
        <v>No</v>
      </c>
      <c r="AF249" s="178" t="str">
        <f t="shared" si="111"/>
        <v>No</v>
      </c>
      <c r="AG249" t="str">
        <f>IF(OR(O2C!K132="Q1 2026",O2C!K132="Q2 2026"),"Yes","No")</f>
        <v>No</v>
      </c>
      <c r="AH249" s="178" t="str">
        <f t="shared" si="112"/>
        <v>No</v>
      </c>
      <c r="AI249" t="str">
        <f>IF(OR(O2C!K132="Q3 2026",O2C!K132="Q4 2026"),"Yes","No")</f>
        <v>No</v>
      </c>
      <c r="AJ249" s="178" t="str">
        <f t="shared" si="113"/>
        <v>No</v>
      </c>
      <c r="AK249" t="str">
        <f>IF(OR(O2C!K132="Q1 2027",O2C!K132="Q2 2027"),"Yes","No")</f>
        <v>No</v>
      </c>
      <c r="AL249" s="178" t="str">
        <f t="shared" si="114"/>
        <v>No</v>
      </c>
      <c r="AM249" t="str">
        <f>IF(OR(O2C!K132="Q3 2027",O2C!K132="Q4 2027"),"Yes","No")</f>
        <v>No</v>
      </c>
      <c r="AN249" s="178" t="str">
        <f t="shared" si="115"/>
        <v>No</v>
      </c>
      <c r="AO249" t="str">
        <f>IF(OR(O2C!K132="Q1 2028",O2C!K132="Q2 2028"),"Yes","No")</f>
        <v>No</v>
      </c>
      <c r="AP249" s="178" t="str">
        <f t="shared" si="116"/>
        <v>No</v>
      </c>
      <c r="AQ249" t="str">
        <f>IF(OR(O2C!K132="Q3 2028",O2C!K132="Q4 2028"),"Yes","No")</f>
        <v>No</v>
      </c>
      <c r="AR249" s="178" t="str">
        <f t="shared" si="117"/>
        <v>No</v>
      </c>
      <c r="AS249" t="str">
        <f>IF(OR(O2C!K132="Q1 2029",O2C!K132="Q2 2029"),"Yes","No")</f>
        <v>No</v>
      </c>
      <c r="AT249" s="178" t="str">
        <f t="shared" si="118"/>
        <v>No</v>
      </c>
      <c r="AU249" t="str">
        <f>IF(OR(O2C!K132="Q3 2029",O2C!K132="Q4 2029"),"Yes","No")</f>
        <v>No</v>
      </c>
      <c r="AV249" s="178" t="str">
        <f t="shared" si="119"/>
        <v>No</v>
      </c>
      <c r="AW249" t="str">
        <f>IF(OR(O2C!K132="Q1 2030",O2C!K132="Q2 2030"),"Yes","No")</f>
        <v>No</v>
      </c>
      <c r="AX249" s="178" t="str">
        <f t="shared" si="120"/>
        <v>No</v>
      </c>
      <c r="AY249" t="str">
        <f>IF(OR(O2C!K132="Q3 2030",O2C!K132="Q4 2030"),"Yes","No")</f>
        <v>No</v>
      </c>
      <c r="AZ249" s="178" t="str">
        <f t="shared" si="121"/>
        <v>No</v>
      </c>
      <c r="BA249" t="str">
        <f>IF(O2C!K132="","No","Yes")</f>
        <v>No</v>
      </c>
      <c r="BB249" s="178" t="str">
        <f t="shared" si="122"/>
        <v>No</v>
      </c>
      <c r="BC249" s="178" t="str">
        <f t="shared" si="123"/>
        <v>Yes</v>
      </c>
      <c r="BD249" s="174"/>
    </row>
    <row r="250" spans="1:56" s="175" customFormat="1" ht="23.65" thickBot="1" x14ac:dyDescent="0.5">
      <c r="A250" s="177">
        <v>129</v>
      </c>
      <c r="B250" s="40" t="s">
        <v>1192</v>
      </c>
      <c r="C250" t="str">
        <f>IF(O2C!E133="Yes","Yes","No")</f>
        <v>Yes</v>
      </c>
      <c r="D250" t="str">
        <f>IF(AND(C250="No",O2C!F133="Yes"),"Yes","No")</f>
        <v>No</v>
      </c>
      <c r="E250" t="str">
        <f>IF(AND(C250="No",O2C!F133="N/A"),"N/A","No")</f>
        <v>No</v>
      </c>
      <c r="F250">
        <f>IF(OR(O2C!F133="Yes",O2C!F133="N/A"),0,1)</f>
        <v>1</v>
      </c>
      <c r="G250" t="str">
        <f>IF(OR(O2C!K133="Q3 2019",O2C!K133="Q4 2019"),"Yes","No")</f>
        <v>No</v>
      </c>
      <c r="H250" s="178" t="str">
        <f t="shared" ref="H250:H276" si="124">IF(AND(C250="No",D250="No",E250="No",G250="Yes"),"Yes","No")</f>
        <v>No</v>
      </c>
      <c r="I250" t="str">
        <f>IF(OR(O2C!K133="Q1 2020",O2C!K133="Q2 2020"),"Yes","No")</f>
        <v>No</v>
      </c>
      <c r="J250" s="178" t="str">
        <f t="shared" si="100"/>
        <v>No</v>
      </c>
      <c r="K250" t="str">
        <f>IF(OR(O2C!K133="Q3 2020",O2C!K133="Q4 2020"),"Yes","No")</f>
        <v>No</v>
      </c>
      <c r="L250" s="178" t="str">
        <f t="shared" si="101"/>
        <v>No</v>
      </c>
      <c r="M250" t="str">
        <f>IF(OR(O2C!K133="Q1 2021",O2C!K133="Q2 2021"),"Yes","No")</f>
        <v>No</v>
      </c>
      <c r="N250" s="178" t="str">
        <f t="shared" si="102"/>
        <v>No</v>
      </c>
      <c r="O250" t="str">
        <f>IF(OR(O2C!K133="Q3 2021",O2C!K133="Q4 2021"),"Yes","No")</f>
        <v>No</v>
      </c>
      <c r="P250" s="178" t="str">
        <f t="shared" si="103"/>
        <v>No</v>
      </c>
      <c r="Q250" t="str">
        <f>IF(OR(O2C!K133="Q1 2022",O2C!K133="Q2 2022"),"Yes","No")</f>
        <v>No</v>
      </c>
      <c r="R250" s="178" t="str">
        <f t="shared" si="104"/>
        <v>No</v>
      </c>
      <c r="S250" t="str">
        <f>IF(OR(O2C!K133="Q3 2022",O2C!K133="Q4 2022"),"Yes","No")</f>
        <v>No</v>
      </c>
      <c r="T250" s="178" t="str">
        <f t="shared" si="105"/>
        <v>No</v>
      </c>
      <c r="U250" t="str">
        <f>IF(OR(O2C!K133="Q1 2023",O2C!K133="Q2 2023"),"Yes","No")</f>
        <v>No</v>
      </c>
      <c r="V250" s="178" t="str">
        <f t="shared" si="106"/>
        <v>No</v>
      </c>
      <c r="W250" t="str">
        <f>IF(OR(O2C!K133="Q3 2023",O2C!K133="Q4 2023"),"Yes","No")</f>
        <v>No</v>
      </c>
      <c r="X250" s="178" t="str">
        <f t="shared" si="107"/>
        <v>No</v>
      </c>
      <c r="Y250" t="str">
        <f>IF(OR(O2C!K133="Q1 2024",O2C!K133="Q2 2024"),"Yes","No")</f>
        <v>No</v>
      </c>
      <c r="Z250" s="178" t="str">
        <f t="shared" si="108"/>
        <v>No</v>
      </c>
      <c r="AA250" t="str">
        <f>IF(OR(O2C!K133="Q3 2024",O2C!K133="Q4 2024"),"Yes","No")</f>
        <v>No</v>
      </c>
      <c r="AB250" s="178" t="str">
        <f t="shared" si="109"/>
        <v>No</v>
      </c>
      <c r="AC250" t="str">
        <f>IF(OR(O2C!K133="Q1 2025",O2C!K133="Q2 2025"),"Yes","No")</f>
        <v>No</v>
      </c>
      <c r="AD250" s="178" t="str">
        <f t="shared" si="110"/>
        <v>No</v>
      </c>
      <c r="AE250" t="str">
        <f>IF(OR(O2C!K133="Q3 2025",O2C!K133="Q4 2025"),"Yes","No")</f>
        <v>No</v>
      </c>
      <c r="AF250" s="178" t="str">
        <f t="shared" si="111"/>
        <v>No</v>
      </c>
      <c r="AG250" t="str">
        <f>IF(OR(O2C!K133="Q1 2026",O2C!K133="Q2 2026"),"Yes","No")</f>
        <v>No</v>
      </c>
      <c r="AH250" s="178" t="str">
        <f t="shared" si="112"/>
        <v>No</v>
      </c>
      <c r="AI250" t="str">
        <f>IF(OR(O2C!K133="Q3 2026",O2C!K133="Q4 2026"),"Yes","No")</f>
        <v>No</v>
      </c>
      <c r="AJ250" s="178" t="str">
        <f t="shared" si="113"/>
        <v>No</v>
      </c>
      <c r="AK250" t="str">
        <f>IF(OR(O2C!K133="Q1 2027",O2C!K133="Q2 2027"),"Yes","No")</f>
        <v>No</v>
      </c>
      <c r="AL250" s="178" t="str">
        <f t="shared" si="114"/>
        <v>No</v>
      </c>
      <c r="AM250" t="str">
        <f>IF(OR(O2C!K133="Q3 2027",O2C!K133="Q4 2027"),"Yes","No")</f>
        <v>No</v>
      </c>
      <c r="AN250" s="178" t="str">
        <f t="shared" si="115"/>
        <v>No</v>
      </c>
      <c r="AO250" t="str">
        <f>IF(OR(O2C!K133="Q1 2028",O2C!K133="Q2 2028"),"Yes","No")</f>
        <v>No</v>
      </c>
      <c r="AP250" s="178" t="str">
        <f t="shared" si="116"/>
        <v>No</v>
      </c>
      <c r="AQ250" t="str">
        <f>IF(OR(O2C!K133="Q3 2028",O2C!K133="Q4 2028"),"Yes","No")</f>
        <v>No</v>
      </c>
      <c r="AR250" s="178" t="str">
        <f t="shared" si="117"/>
        <v>No</v>
      </c>
      <c r="AS250" t="str">
        <f>IF(OR(O2C!K133="Q1 2029",O2C!K133="Q2 2029"),"Yes","No")</f>
        <v>No</v>
      </c>
      <c r="AT250" s="178" t="str">
        <f t="shared" si="118"/>
        <v>No</v>
      </c>
      <c r="AU250" t="str">
        <f>IF(OR(O2C!K133="Q3 2029",O2C!K133="Q4 2029"),"Yes","No")</f>
        <v>No</v>
      </c>
      <c r="AV250" s="178" t="str">
        <f t="shared" si="119"/>
        <v>No</v>
      </c>
      <c r="AW250" t="str">
        <f>IF(OR(O2C!K133="Q1 2030",O2C!K133="Q2 2030"),"Yes","No")</f>
        <v>No</v>
      </c>
      <c r="AX250" s="178" t="str">
        <f t="shared" si="120"/>
        <v>No</v>
      </c>
      <c r="AY250" t="str">
        <f>IF(OR(O2C!K133="Q3 2030",O2C!K133="Q4 2030"),"Yes","No")</f>
        <v>No</v>
      </c>
      <c r="AZ250" s="178" t="str">
        <f t="shared" si="121"/>
        <v>No</v>
      </c>
      <c r="BA250" t="str">
        <f>IF(O2C!K133="","No","Yes")</f>
        <v>No</v>
      </c>
      <c r="BB250" s="178" t="str">
        <f t="shared" si="122"/>
        <v>No</v>
      </c>
      <c r="BC250" s="178" t="str">
        <f t="shared" si="123"/>
        <v>No</v>
      </c>
      <c r="BD250" s="174"/>
    </row>
    <row r="251" spans="1:56" s="175" customFormat="1" ht="35.25" thickBot="1" x14ac:dyDescent="0.5">
      <c r="A251" s="177">
        <v>130</v>
      </c>
      <c r="B251" s="40" t="s">
        <v>1193</v>
      </c>
      <c r="C251" t="str">
        <f>IF(O2C!E134="Yes","Yes","No")</f>
        <v>Yes</v>
      </c>
      <c r="D251" t="str">
        <f>IF(AND(C251="No",O2C!F134="Yes"),"Yes","No")</f>
        <v>No</v>
      </c>
      <c r="E251" t="str">
        <f>IF(AND(C251="No",O2C!F134="N/A"),"N/A","No")</f>
        <v>No</v>
      </c>
      <c r="F251">
        <f>IF(OR(O2C!F134="Yes",O2C!F134="N/A"),0,1)</f>
        <v>1</v>
      </c>
      <c r="G251" t="str">
        <f>IF(OR(O2C!K134="Q3 2019",O2C!K134="Q4 2019"),"Yes","No")</f>
        <v>No</v>
      </c>
      <c r="H251" s="178" t="str">
        <f t="shared" si="124"/>
        <v>No</v>
      </c>
      <c r="I251" t="str">
        <f>IF(OR(O2C!K134="Q1 2020",O2C!K134="Q2 2020"),"Yes","No")</f>
        <v>No</v>
      </c>
      <c r="J251" s="178" t="str">
        <f t="shared" ref="J251:J276" si="125">IF(AND(C251="No",D251="No",E251="No",I251="Yes"),"Yes","No")</f>
        <v>No</v>
      </c>
      <c r="K251" t="str">
        <f>IF(OR(O2C!K134="Q3 2020",O2C!K134="Q4 2020"),"Yes","No")</f>
        <v>No</v>
      </c>
      <c r="L251" s="178" t="str">
        <f t="shared" ref="L251:L276" si="126">IF(AND(C251="No",D251="No",E251="No",K251="Yes"),"Yes","No")</f>
        <v>No</v>
      </c>
      <c r="M251" t="str">
        <f>IF(OR(O2C!K134="Q1 2021",O2C!K134="Q2 2021"),"Yes","No")</f>
        <v>No</v>
      </c>
      <c r="N251" s="178" t="str">
        <f t="shared" ref="N251:N276" si="127">IF(AND(C251="No",D251="No",E251="No",M251="Yes"),"Yes","No")</f>
        <v>No</v>
      </c>
      <c r="O251" t="str">
        <f>IF(OR(O2C!K134="Q3 2021",O2C!K134="Q4 2021"),"Yes","No")</f>
        <v>No</v>
      </c>
      <c r="P251" s="178" t="str">
        <f t="shared" ref="P251:P276" si="128">IF(AND(C251="No",D251="No",E251="No",O251="Yes"),"Yes","No")</f>
        <v>No</v>
      </c>
      <c r="Q251" t="str">
        <f>IF(OR(O2C!K134="Q1 2022",O2C!K134="Q2 2022"),"Yes","No")</f>
        <v>No</v>
      </c>
      <c r="R251" s="178" t="str">
        <f t="shared" ref="R251:R276" si="129">IF(AND(C251="No",D251="No",E251="No",Q251="Yes"),"Yes","No")</f>
        <v>No</v>
      </c>
      <c r="S251" t="str">
        <f>IF(OR(O2C!K134="Q3 2022",O2C!K134="Q4 2022"),"Yes","No")</f>
        <v>No</v>
      </c>
      <c r="T251" s="178" t="str">
        <f t="shared" ref="T251:T276" si="130">IF(AND(C251="No",D251="No",E251="No",S251="Yes"),"Yes","No")</f>
        <v>No</v>
      </c>
      <c r="U251" t="str">
        <f>IF(OR(O2C!K134="Q1 2023",O2C!K134="Q2 2023"),"Yes","No")</f>
        <v>No</v>
      </c>
      <c r="V251" s="178" t="str">
        <f t="shared" ref="V251:V276" si="131">IF(AND(C251="No",D251="No",E251="No",U251="Yes"),"Yes","No")</f>
        <v>No</v>
      </c>
      <c r="W251" t="str">
        <f>IF(OR(O2C!K134="Q3 2023",O2C!K134="Q4 2023"),"Yes","No")</f>
        <v>No</v>
      </c>
      <c r="X251" s="178" t="str">
        <f t="shared" ref="X251:X276" si="132">IF(AND(C251="No",D251="No",E251="No",W251="Yes"),"Yes","No")</f>
        <v>No</v>
      </c>
      <c r="Y251" t="str">
        <f>IF(OR(O2C!K134="Q1 2024",O2C!K134="Q2 2024"),"Yes","No")</f>
        <v>No</v>
      </c>
      <c r="Z251" s="178" t="str">
        <f t="shared" ref="Z251:Z276" si="133">IF(AND(C251="No",D251="No",E251="No",Y251="Yes"),"Yes","No")</f>
        <v>No</v>
      </c>
      <c r="AA251" t="str">
        <f>IF(OR(O2C!K134="Q3 2024",O2C!K134="Q4 2024"),"Yes","No")</f>
        <v>No</v>
      </c>
      <c r="AB251" s="178" t="str">
        <f t="shared" ref="AB251:AB276" si="134">IF(AND(C251="No",D251="No",E251="No",AA251="Yes"),"Yes","No")</f>
        <v>No</v>
      </c>
      <c r="AC251" t="str">
        <f>IF(OR(O2C!K134="Q1 2025",O2C!K134="Q2 2025"),"Yes","No")</f>
        <v>No</v>
      </c>
      <c r="AD251" s="178" t="str">
        <f t="shared" ref="AD251:AD276" si="135">IF(AND(C251="No",D251="No",E251="No",AC251="Yes"),"Yes","No")</f>
        <v>No</v>
      </c>
      <c r="AE251" t="str">
        <f>IF(OR(O2C!K134="Q3 2025",O2C!K134="Q4 2025"),"Yes","No")</f>
        <v>No</v>
      </c>
      <c r="AF251" s="178" t="str">
        <f t="shared" ref="AF251:AF276" si="136">IF(AND(C251="No",D251="No",E251="No",AE251="Yes"),"Yes","No")</f>
        <v>No</v>
      </c>
      <c r="AG251" t="str">
        <f>IF(OR(O2C!K134="Q1 2026",O2C!K134="Q2 2026"),"Yes","No")</f>
        <v>No</v>
      </c>
      <c r="AH251" s="178" t="str">
        <f t="shared" ref="AH251:AH276" si="137">IF(AND(C251="No",D251="No",E251="No",AG251="Yes"),"Yes","No")</f>
        <v>No</v>
      </c>
      <c r="AI251" t="str">
        <f>IF(OR(O2C!K134="Q3 2026",O2C!K134="Q4 2026"),"Yes","No")</f>
        <v>No</v>
      </c>
      <c r="AJ251" s="178" t="str">
        <f t="shared" ref="AJ251:AJ276" si="138">IF(AND(C251="No",D251="No",E251="No",AI251="Yes"),"Yes","No")</f>
        <v>No</v>
      </c>
      <c r="AK251" t="str">
        <f>IF(OR(O2C!K134="Q1 2027",O2C!K134="Q2 2027"),"Yes","No")</f>
        <v>No</v>
      </c>
      <c r="AL251" s="178" t="str">
        <f t="shared" ref="AL251:AL276" si="139">IF(AND(C251="No",D251="No",E251="No",AK251="Yes"),"Yes","No")</f>
        <v>No</v>
      </c>
      <c r="AM251" t="str">
        <f>IF(OR(O2C!K134="Q3 2027",O2C!K134="Q4 2027"),"Yes","No")</f>
        <v>No</v>
      </c>
      <c r="AN251" s="178" t="str">
        <f t="shared" ref="AN251:AN276" si="140">IF(AND(C251="No",D251="No",E251="No",AM251="Yes"),"Yes","No")</f>
        <v>No</v>
      </c>
      <c r="AO251" t="str">
        <f>IF(OR(O2C!K134="Q1 2028",O2C!K134="Q2 2028"),"Yes","No")</f>
        <v>No</v>
      </c>
      <c r="AP251" s="178" t="str">
        <f t="shared" ref="AP251:AP276" si="141">IF(AND(C251="No",D251="No",E251="No",AO251="Yes"),"Yes","No")</f>
        <v>No</v>
      </c>
      <c r="AQ251" t="str">
        <f>IF(OR(O2C!K134="Q3 2028",O2C!K134="Q4 2028"),"Yes","No")</f>
        <v>No</v>
      </c>
      <c r="AR251" s="178" t="str">
        <f t="shared" ref="AR251:AR276" si="142">IF(AND(C251="No",D251="No",E251="No",AQ251="Yes"),"Yes","No")</f>
        <v>No</v>
      </c>
      <c r="AS251" t="str">
        <f>IF(OR(O2C!K134="Q1 2029",O2C!K134="Q2 2029"),"Yes","No")</f>
        <v>No</v>
      </c>
      <c r="AT251" s="178" t="str">
        <f t="shared" ref="AT251:AT276" si="143">IF(AND(C251="No",D251="No",E251="No",AS251="Yes"),"Yes","No")</f>
        <v>No</v>
      </c>
      <c r="AU251" t="str">
        <f>IF(OR(O2C!K134="Q3 2029",O2C!K134="Q4 2029"),"Yes","No")</f>
        <v>No</v>
      </c>
      <c r="AV251" s="178" t="str">
        <f t="shared" ref="AV251:AV276" si="144">IF(AND(C251="No",D251="No",E251="No",AU251="Yes"),"Yes","No")</f>
        <v>No</v>
      </c>
      <c r="AW251" t="str">
        <f>IF(OR(O2C!K134="Q1 2030",O2C!K134="Q2 2030"),"Yes","No")</f>
        <v>No</v>
      </c>
      <c r="AX251" s="178" t="str">
        <f t="shared" ref="AX251:AX276" si="145">IF(AND(C251="No",D251="No",E251="No",AW251="Yes"),"Yes","No")</f>
        <v>No</v>
      </c>
      <c r="AY251" t="str">
        <f>IF(OR(O2C!K134="Q3 2030",O2C!K134="Q4 2030"),"Yes","No")</f>
        <v>No</v>
      </c>
      <c r="AZ251" s="178" t="str">
        <f t="shared" ref="AZ251:AZ276" si="146">IF(AND(C251="No",D251="No",E251="No",AY251="Yes"),"Yes","No")</f>
        <v>No</v>
      </c>
      <c r="BA251" t="str">
        <f>IF(O2C!K134="","No","Yes")</f>
        <v>No</v>
      </c>
      <c r="BB251" s="178" t="str">
        <f t="shared" ref="BB251:BB276" si="147">IF(AND(C251="No",D251="No",E251="No",BA251="Yes"),"Yes","No")</f>
        <v>No</v>
      </c>
      <c r="BC251" s="178" t="str">
        <f t="shared" ref="BC251:BC276" si="148">IF(AND(C251="No",D251="No",E251="No",BB251="No"),"Yes","No")</f>
        <v>No</v>
      </c>
      <c r="BD251" s="174"/>
    </row>
    <row r="252" spans="1:56" s="175" customFormat="1" ht="23.65" thickBot="1" x14ac:dyDescent="0.5">
      <c r="A252" s="177">
        <v>131</v>
      </c>
      <c r="B252" s="43" t="s">
        <v>1194</v>
      </c>
      <c r="C252" t="str">
        <f>IF(O2C!E135="Yes","Yes","No")</f>
        <v>No</v>
      </c>
      <c r="D252" t="str">
        <f>IF(AND(C252="No",O2C!F135="Yes"),"Yes","No")</f>
        <v>No</v>
      </c>
      <c r="E252" t="str">
        <f>IF(AND(C252="No",O2C!F135="N/A"),"N/A","No")</f>
        <v>No</v>
      </c>
      <c r="F252">
        <f>IF(OR(O2C!F135="Yes",O2C!F135="N/A"),0,1)</f>
        <v>1</v>
      </c>
      <c r="G252" t="str">
        <f>IF(OR(O2C!K135="Q3 2019",O2C!K135="Q4 2019"),"Yes","No")</f>
        <v>No</v>
      </c>
      <c r="H252" s="178" t="str">
        <f t="shared" si="124"/>
        <v>No</v>
      </c>
      <c r="I252" t="str">
        <f>IF(OR(O2C!K135="Q1 2020",O2C!K135="Q2 2020"),"Yes","No")</f>
        <v>No</v>
      </c>
      <c r="J252" s="178" t="str">
        <f t="shared" si="125"/>
        <v>No</v>
      </c>
      <c r="K252" t="str">
        <f>IF(OR(O2C!K135="Q3 2020",O2C!K135="Q4 2020"),"Yes","No")</f>
        <v>No</v>
      </c>
      <c r="L252" s="178" t="str">
        <f t="shared" si="126"/>
        <v>No</v>
      </c>
      <c r="M252" t="str">
        <f>IF(OR(O2C!K135="Q1 2021",O2C!K135="Q2 2021"),"Yes","No")</f>
        <v>No</v>
      </c>
      <c r="N252" s="178" t="str">
        <f t="shared" si="127"/>
        <v>No</v>
      </c>
      <c r="O252" t="str">
        <f>IF(OR(O2C!K135="Q3 2021",O2C!K135="Q4 2021"),"Yes","No")</f>
        <v>No</v>
      </c>
      <c r="P252" s="178" t="str">
        <f t="shared" si="128"/>
        <v>No</v>
      </c>
      <c r="Q252" t="str">
        <f>IF(OR(O2C!K135="Q1 2022",O2C!K135="Q2 2022"),"Yes","No")</f>
        <v>No</v>
      </c>
      <c r="R252" s="178" t="str">
        <f t="shared" si="129"/>
        <v>No</v>
      </c>
      <c r="S252" t="str">
        <f>IF(OR(O2C!K135="Q3 2022",O2C!K135="Q4 2022"),"Yes","No")</f>
        <v>No</v>
      </c>
      <c r="T252" s="178" t="str">
        <f t="shared" si="130"/>
        <v>No</v>
      </c>
      <c r="U252" t="str">
        <f>IF(OR(O2C!K135="Q1 2023",O2C!K135="Q2 2023"),"Yes","No")</f>
        <v>No</v>
      </c>
      <c r="V252" s="178" t="str">
        <f t="shared" si="131"/>
        <v>No</v>
      </c>
      <c r="W252" t="str">
        <f>IF(OR(O2C!K135="Q3 2023",O2C!K135="Q4 2023"),"Yes","No")</f>
        <v>No</v>
      </c>
      <c r="X252" s="178" t="str">
        <f t="shared" si="132"/>
        <v>No</v>
      </c>
      <c r="Y252" t="str">
        <f>IF(OR(O2C!K135="Q1 2024",O2C!K135="Q2 2024"),"Yes","No")</f>
        <v>No</v>
      </c>
      <c r="Z252" s="178" t="str">
        <f t="shared" si="133"/>
        <v>No</v>
      </c>
      <c r="AA252" t="str">
        <f>IF(OR(O2C!K135="Q3 2024",O2C!K135="Q4 2024"),"Yes","No")</f>
        <v>No</v>
      </c>
      <c r="AB252" s="178" t="str">
        <f t="shared" si="134"/>
        <v>No</v>
      </c>
      <c r="AC252" t="str">
        <f>IF(OR(O2C!K135="Q1 2025",O2C!K135="Q2 2025"),"Yes","No")</f>
        <v>No</v>
      </c>
      <c r="AD252" s="178" t="str">
        <f t="shared" si="135"/>
        <v>No</v>
      </c>
      <c r="AE252" t="str">
        <f>IF(OR(O2C!K135="Q3 2025",O2C!K135="Q4 2025"),"Yes","No")</f>
        <v>No</v>
      </c>
      <c r="AF252" s="178" t="str">
        <f t="shared" si="136"/>
        <v>No</v>
      </c>
      <c r="AG252" t="str">
        <f>IF(OR(O2C!K135="Q1 2026",O2C!K135="Q2 2026"),"Yes","No")</f>
        <v>No</v>
      </c>
      <c r="AH252" s="178" t="str">
        <f t="shared" si="137"/>
        <v>No</v>
      </c>
      <c r="AI252" t="str">
        <f>IF(OR(O2C!K135="Q3 2026",O2C!K135="Q4 2026"),"Yes","No")</f>
        <v>No</v>
      </c>
      <c r="AJ252" s="178" t="str">
        <f t="shared" si="138"/>
        <v>No</v>
      </c>
      <c r="AK252" t="str">
        <f>IF(OR(O2C!K135="Q1 2027",O2C!K135="Q2 2027"),"Yes","No")</f>
        <v>No</v>
      </c>
      <c r="AL252" s="178" t="str">
        <f t="shared" si="139"/>
        <v>No</v>
      </c>
      <c r="AM252" t="str">
        <f>IF(OR(O2C!K135="Q3 2027",O2C!K135="Q4 2027"),"Yes","No")</f>
        <v>No</v>
      </c>
      <c r="AN252" s="178" t="str">
        <f t="shared" si="140"/>
        <v>No</v>
      </c>
      <c r="AO252" t="str">
        <f>IF(OR(O2C!K135="Q1 2028",O2C!K135="Q2 2028"),"Yes","No")</f>
        <v>No</v>
      </c>
      <c r="AP252" s="178" t="str">
        <f t="shared" si="141"/>
        <v>No</v>
      </c>
      <c r="AQ252" t="str">
        <f>IF(OR(O2C!K135="Q3 2028",O2C!K135="Q4 2028"),"Yes","No")</f>
        <v>No</v>
      </c>
      <c r="AR252" s="178" t="str">
        <f t="shared" si="142"/>
        <v>No</v>
      </c>
      <c r="AS252" t="str">
        <f>IF(OR(O2C!K135="Q1 2029",O2C!K135="Q2 2029"),"Yes","No")</f>
        <v>No</v>
      </c>
      <c r="AT252" s="178" t="str">
        <f t="shared" si="143"/>
        <v>No</v>
      </c>
      <c r="AU252" t="str">
        <f>IF(OR(O2C!K135="Q3 2029",O2C!K135="Q4 2029"),"Yes","No")</f>
        <v>No</v>
      </c>
      <c r="AV252" s="178" t="str">
        <f t="shared" si="144"/>
        <v>No</v>
      </c>
      <c r="AW252" t="str">
        <f>IF(OR(O2C!K135="Q1 2030",O2C!K135="Q2 2030"),"Yes","No")</f>
        <v>No</v>
      </c>
      <c r="AX252" s="178" t="str">
        <f t="shared" si="145"/>
        <v>No</v>
      </c>
      <c r="AY252" t="str">
        <f>IF(OR(O2C!K135="Q3 2030",O2C!K135="Q4 2030"),"Yes","No")</f>
        <v>No</v>
      </c>
      <c r="AZ252" s="178" t="str">
        <f t="shared" si="146"/>
        <v>No</v>
      </c>
      <c r="BA252" t="str">
        <f>IF(O2C!K135="","No","Yes")</f>
        <v>No</v>
      </c>
      <c r="BB252" s="178" t="str">
        <f t="shared" si="147"/>
        <v>No</v>
      </c>
      <c r="BC252" s="178" t="str">
        <f t="shared" si="148"/>
        <v>Yes</v>
      </c>
      <c r="BD252" s="174"/>
    </row>
    <row r="253" spans="1:56" s="175" customFormat="1" ht="23.65" thickBot="1" x14ac:dyDescent="0.5">
      <c r="A253" s="177">
        <v>132</v>
      </c>
      <c r="B253" s="40" t="s">
        <v>1195</v>
      </c>
      <c r="C253" t="str">
        <f>IF(O2C!E136="Yes","Yes","No")</f>
        <v>Yes</v>
      </c>
      <c r="D253" t="str">
        <f>IF(AND(C253="No",O2C!F136="Yes"),"Yes","No")</f>
        <v>No</v>
      </c>
      <c r="E253" t="str">
        <f>IF(AND(C253="No",O2C!F136="N/A"),"N/A","No")</f>
        <v>No</v>
      </c>
      <c r="F253">
        <f>IF(OR(O2C!F136="Yes",O2C!F136="N/A"),0,1)</f>
        <v>1</v>
      </c>
      <c r="G253" t="str">
        <f>IF(OR(O2C!K136="Q3 2019",O2C!K136="Q4 2019"),"Yes","No")</f>
        <v>No</v>
      </c>
      <c r="H253" s="178" t="str">
        <f t="shared" si="124"/>
        <v>No</v>
      </c>
      <c r="I253" t="str">
        <f>IF(OR(O2C!K136="Q1 2020",O2C!K136="Q2 2020"),"Yes","No")</f>
        <v>No</v>
      </c>
      <c r="J253" s="178" t="str">
        <f t="shared" si="125"/>
        <v>No</v>
      </c>
      <c r="K253" t="str">
        <f>IF(OR(O2C!K136="Q3 2020",O2C!K136="Q4 2020"),"Yes","No")</f>
        <v>No</v>
      </c>
      <c r="L253" s="178" t="str">
        <f t="shared" si="126"/>
        <v>No</v>
      </c>
      <c r="M253" t="str">
        <f>IF(OR(O2C!K136="Q1 2021",O2C!K136="Q2 2021"),"Yes","No")</f>
        <v>No</v>
      </c>
      <c r="N253" s="178" t="str">
        <f t="shared" si="127"/>
        <v>No</v>
      </c>
      <c r="O253" t="str">
        <f>IF(OR(O2C!K136="Q3 2021",O2C!K136="Q4 2021"),"Yes","No")</f>
        <v>No</v>
      </c>
      <c r="P253" s="178" t="str">
        <f t="shared" si="128"/>
        <v>No</v>
      </c>
      <c r="Q253" t="str">
        <f>IF(OR(O2C!K136="Q1 2022",O2C!K136="Q2 2022"),"Yes","No")</f>
        <v>No</v>
      </c>
      <c r="R253" s="178" t="str">
        <f t="shared" si="129"/>
        <v>No</v>
      </c>
      <c r="S253" t="str">
        <f>IF(OR(O2C!K136="Q3 2022",O2C!K136="Q4 2022"),"Yes","No")</f>
        <v>No</v>
      </c>
      <c r="T253" s="178" t="str">
        <f t="shared" si="130"/>
        <v>No</v>
      </c>
      <c r="U253" t="str">
        <f>IF(OR(O2C!K136="Q1 2023",O2C!K136="Q2 2023"),"Yes","No")</f>
        <v>No</v>
      </c>
      <c r="V253" s="178" t="str">
        <f t="shared" si="131"/>
        <v>No</v>
      </c>
      <c r="W253" t="str">
        <f>IF(OR(O2C!K136="Q3 2023",O2C!K136="Q4 2023"),"Yes","No")</f>
        <v>No</v>
      </c>
      <c r="X253" s="178" t="str">
        <f t="shared" si="132"/>
        <v>No</v>
      </c>
      <c r="Y253" t="str">
        <f>IF(OR(O2C!K136="Q1 2024",O2C!K136="Q2 2024"),"Yes","No")</f>
        <v>No</v>
      </c>
      <c r="Z253" s="178" t="str">
        <f t="shared" si="133"/>
        <v>No</v>
      </c>
      <c r="AA253" t="str">
        <f>IF(OR(O2C!K136="Q3 2024",O2C!K136="Q4 2024"),"Yes","No")</f>
        <v>No</v>
      </c>
      <c r="AB253" s="178" t="str">
        <f t="shared" si="134"/>
        <v>No</v>
      </c>
      <c r="AC253" t="str">
        <f>IF(OR(O2C!K136="Q1 2025",O2C!K136="Q2 2025"),"Yes","No")</f>
        <v>No</v>
      </c>
      <c r="AD253" s="178" t="str">
        <f t="shared" si="135"/>
        <v>No</v>
      </c>
      <c r="AE253" t="str">
        <f>IF(OR(O2C!K136="Q3 2025",O2C!K136="Q4 2025"),"Yes","No")</f>
        <v>No</v>
      </c>
      <c r="AF253" s="178" t="str">
        <f t="shared" si="136"/>
        <v>No</v>
      </c>
      <c r="AG253" t="str">
        <f>IF(OR(O2C!K136="Q1 2026",O2C!K136="Q2 2026"),"Yes","No")</f>
        <v>No</v>
      </c>
      <c r="AH253" s="178" t="str">
        <f t="shared" si="137"/>
        <v>No</v>
      </c>
      <c r="AI253" t="str">
        <f>IF(OR(O2C!K136="Q3 2026",O2C!K136="Q4 2026"),"Yes","No")</f>
        <v>No</v>
      </c>
      <c r="AJ253" s="178" t="str">
        <f t="shared" si="138"/>
        <v>No</v>
      </c>
      <c r="AK253" t="str">
        <f>IF(OR(O2C!K136="Q1 2027",O2C!K136="Q2 2027"),"Yes","No")</f>
        <v>No</v>
      </c>
      <c r="AL253" s="178" t="str">
        <f t="shared" si="139"/>
        <v>No</v>
      </c>
      <c r="AM253" t="str">
        <f>IF(OR(O2C!K136="Q3 2027",O2C!K136="Q4 2027"),"Yes","No")</f>
        <v>No</v>
      </c>
      <c r="AN253" s="178" t="str">
        <f t="shared" si="140"/>
        <v>No</v>
      </c>
      <c r="AO253" t="str">
        <f>IF(OR(O2C!K136="Q1 2028",O2C!K136="Q2 2028"),"Yes","No")</f>
        <v>No</v>
      </c>
      <c r="AP253" s="178" t="str">
        <f t="shared" si="141"/>
        <v>No</v>
      </c>
      <c r="AQ253" t="str">
        <f>IF(OR(O2C!K136="Q3 2028",O2C!K136="Q4 2028"),"Yes","No")</f>
        <v>No</v>
      </c>
      <c r="AR253" s="178" t="str">
        <f t="shared" si="142"/>
        <v>No</v>
      </c>
      <c r="AS253" t="str">
        <f>IF(OR(O2C!K136="Q1 2029",O2C!K136="Q2 2029"),"Yes","No")</f>
        <v>No</v>
      </c>
      <c r="AT253" s="178" t="str">
        <f t="shared" si="143"/>
        <v>No</v>
      </c>
      <c r="AU253" t="str">
        <f>IF(OR(O2C!K136="Q3 2029",O2C!K136="Q4 2029"),"Yes","No")</f>
        <v>No</v>
      </c>
      <c r="AV253" s="178" t="str">
        <f t="shared" si="144"/>
        <v>No</v>
      </c>
      <c r="AW253" t="str">
        <f>IF(OR(O2C!K136="Q1 2030",O2C!K136="Q2 2030"),"Yes","No")</f>
        <v>No</v>
      </c>
      <c r="AX253" s="178" t="str">
        <f t="shared" si="145"/>
        <v>No</v>
      </c>
      <c r="AY253" t="str">
        <f>IF(OR(O2C!K136="Q3 2030",O2C!K136="Q4 2030"),"Yes","No")</f>
        <v>No</v>
      </c>
      <c r="AZ253" s="178" t="str">
        <f t="shared" si="146"/>
        <v>No</v>
      </c>
      <c r="BA253" t="str">
        <f>IF(O2C!K136="","No","Yes")</f>
        <v>No</v>
      </c>
      <c r="BB253" s="178" t="str">
        <f t="shared" si="147"/>
        <v>No</v>
      </c>
      <c r="BC253" s="178" t="str">
        <f t="shared" si="148"/>
        <v>No</v>
      </c>
      <c r="BD253" s="174"/>
    </row>
    <row r="254" spans="1:56" s="175" customFormat="1" ht="23.65" thickBot="1" x14ac:dyDescent="0.5">
      <c r="A254" s="177">
        <v>133</v>
      </c>
      <c r="B254" s="40" t="s">
        <v>1049</v>
      </c>
      <c r="C254" t="str">
        <f>IF(O2C!E137="Yes","Yes","No")</f>
        <v>Yes</v>
      </c>
      <c r="D254" t="str">
        <f>IF(AND(C254="No",O2C!F137="Yes"),"Yes","No")</f>
        <v>No</v>
      </c>
      <c r="E254" t="str">
        <f>IF(AND(C254="No",O2C!F137="N/A"),"N/A","No")</f>
        <v>No</v>
      </c>
      <c r="F254">
        <f>IF(OR(O2C!F137="Yes",O2C!F137="N/A"),0,1)</f>
        <v>1</v>
      </c>
      <c r="G254" t="str">
        <f>IF(OR(O2C!K137="Q3 2019",O2C!K137="Q4 2019"),"Yes","No")</f>
        <v>No</v>
      </c>
      <c r="H254" s="178" t="str">
        <f t="shared" si="124"/>
        <v>No</v>
      </c>
      <c r="I254" t="str">
        <f>IF(OR(O2C!K137="Q1 2020",O2C!K137="Q2 2020"),"Yes","No")</f>
        <v>No</v>
      </c>
      <c r="J254" s="178" t="str">
        <f t="shared" si="125"/>
        <v>No</v>
      </c>
      <c r="K254" t="str">
        <f>IF(OR(O2C!K137="Q3 2020",O2C!K137="Q4 2020"),"Yes","No")</f>
        <v>No</v>
      </c>
      <c r="L254" s="178" t="str">
        <f t="shared" si="126"/>
        <v>No</v>
      </c>
      <c r="M254" t="str">
        <f>IF(OR(O2C!K137="Q1 2021",O2C!K137="Q2 2021"),"Yes","No")</f>
        <v>No</v>
      </c>
      <c r="N254" s="178" t="str">
        <f t="shared" si="127"/>
        <v>No</v>
      </c>
      <c r="O254" t="str">
        <f>IF(OR(O2C!K137="Q3 2021",O2C!K137="Q4 2021"),"Yes","No")</f>
        <v>No</v>
      </c>
      <c r="P254" s="178" t="str">
        <f t="shared" si="128"/>
        <v>No</v>
      </c>
      <c r="Q254" t="str">
        <f>IF(OR(O2C!K137="Q1 2022",O2C!K137="Q2 2022"),"Yes","No")</f>
        <v>No</v>
      </c>
      <c r="R254" s="178" t="str">
        <f t="shared" si="129"/>
        <v>No</v>
      </c>
      <c r="S254" t="str">
        <f>IF(OR(O2C!K137="Q3 2022",O2C!K137="Q4 2022"),"Yes","No")</f>
        <v>No</v>
      </c>
      <c r="T254" s="178" t="str">
        <f t="shared" si="130"/>
        <v>No</v>
      </c>
      <c r="U254" t="str">
        <f>IF(OR(O2C!K137="Q1 2023",O2C!K137="Q2 2023"),"Yes","No")</f>
        <v>No</v>
      </c>
      <c r="V254" s="178" t="str">
        <f t="shared" si="131"/>
        <v>No</v>
      </c>
      <c r="W254" t="str">
        <f>IF(OR(O2C!K137="Q3 2023",O2C!K137="Q4 2023"),"Yes","No")</f>
        <v>No</v>
      </c>
      <c r="X254" s="178" t="str">
        <f t="shared" si="132"/>
        <v>No</v>
      </c>
      <c r="Y254" t="str">
        <f>IF(OR(O2C!K137="Q1 2024",O2C!K137="Q2 2024"),"Yes","No")</f>
        <v>No</v>
      </c>
      <c r="Z254" s="178" t="str">
        <f t="shared" si="133"/>
        <v>No</v>
      </c>
      <c r="AA254" t="str">
        <f>IF(OR(O2C!K137="Q3 2024",O2C!K137="Q4 2024"),"Yes","No")</f>
        <v>No</v>
      </c>
      <c r="AB254" s="178" t="str">
        <f t="shared" si="134"/>
        <v>No</v>
      </c>
      <c r="AC254" t="str">
        <f>IF(OR(O2C!K137="Q1 2025",O2C!K137="Q2 2025"),"Yes","No")</f>
        <v>No</v>
      </c>
      <c r="AD254" s="178" t="str">
        <f t="shared" si="135"/>
        <v>No</v>
      </c>
      <c r="AE254" t="str">
        <f>IF(OR(O2C!K137="Q3 2025",O2C!K137="Q4 2025"),"Yes","No")</f>
        <v>No</v>
      </c>
      <c r="AF254" s="178" t="str">
        <f t="shared" si="136"/>
        <v>No</v>
      </c>
      <c r="AG254" t="str">
        <f>IF(OR(O2C!K137="Q1 2026",O2C!K137="Q2 2026"),"Yes","No")</f>
        <v>No</v>
      </c>
      <c r="AH254" s="178" t="str">
        <f t="shared" si="137"/>
        <v>No</v>
      </c>
      <c r="AI254" t="str">
        <f>IF(OR(O2C!K137="Q3 2026",O2C!K137="Q4 2026"),"Yes","No")</f>
        <v>No</v>
      </c>
      <c r="AJ254" s="178" t="str">
        <f t="shared" si="138"/>
        <v>No</v>
      </c>
      <c r="AK254" t="str">
        <f>IF(OR(O2C!K137="Q1 2027",O2C!K137="Q2 2027"),"Yes","No")</f>
        <v>No</v>
      </c>
      <c r="AL254" s="178" t="str">
        <f t="shared" si="139"/>
        <v>No</v>
      </c>
      <c r="AM254" t="str">
        <f>IF(OR(O2C!K137="Q3 2027",O2C!K137="Q4 2027"),"Yes","No")</f>
        <v>No</v>
      </c>
      <c r="AN254" s="178" t="str">
        <f t="shared" si="140"/>
        <v>No</v>
      </c>
      <c r="AO254" t="str">
        <f>IF(OR(O2C!K137="Q1 2028",O2C!K137="Q2 2028"),"Yes","No")</f>
        <v>No</v>
      </c>
      <c r="AP254" s="178" t="str">
        <f t="shared" si="141"/>
        <v>No</v>
      </c>
      <c r="AQ254" t="str">
        <f>IF(OR(O2C!K137="Q3 2028",O2C!K137="Q4 2028"),"Yes","No")</f>
        <v>No</v>
      </c>
      <c r="AR254" s="178" t="str">
        <f t="shared" si="142"/>
        <v>No</v>
      </c>
      <c r="AS254" t="str">
        <f>IF(OR(O2C!K137="Q1 2029",O2C!K137="Q2 2029"),"Yes","No")</f>
        <v>No</v>
      </c>
      <c r="AT254" s="178" t="str">
        <f t="shared" si="143"/>
        <v>No</v>
      </c>
      <c r="AU254" t="str">
        <f>IF(OR(O2C!K137="Q3 2029",O2C!K137="Q4 2029"),"Yes","No")</f>
        <v>No</v>
      </c>
      <c r="AV254" s="178" t="str">
        <f t="shared" si="144"/>
        <v>No</v>
      </c>
      <c r="AW254" t="str">
        <f>IF(OR(O2C!K137="Q1 2030",O2C!K137="Q2 2030"),"Yes","No")</f>
        <v>No</v>
      </c>
      <c r="AX254" s="178" t="str">
        <f t="shared" si="145"/>
        <v>No</v>
      </c>
      <c r="AY254" t="str">
        <f>IF(OR(O2C!K137="Q3 2030",O2C!K137="Q4 2030"),"Yes","No")</f>
        <v>No</v>
      </c>
      <c r="AZ254" s="178" t="str">
        <f t="shared" si="146"/>
        <v>No</v>
      </c>
      <c r="BA254" t="str">
        <f>IF(O2C!K137="","No","Yes")</f>
        <v>No</v>
      </c>
      <c r="BB254" s="178" t="str">
        <f t="shared" si="147"/>
        <v>No</v>
      </c>
      <c r="BC254" s="178" t="str">
        <f t="shared" si="148"/>
        <v>No</v>
      </c>
      <c r="BD254" s="174"/>
    </row>
    <row r="255" spans="1:56" s="175" customFormat="1" ht="35.25" thickBot="1" x14ac:dyDescent="0.5">
      <c r="A255" s="177">
        <v>134</v>
      </c>
      <c r="B255" s="40" t="s">
        <v>1196</v>
      </c>
      <c r="C255" t="str">
        <f>IF(O2C!E138="Yes","Yes","No")</f>
        <v>Yes</v>
      </c>
      <c r="D255" t="str">
        <f>IF(AND(C255="No",O2C!F138="Yes"),"Yes","No")</f>
        <v>No</v>
      </c>
      <c r="E255" t="str">
        <f>IF(AND(C255="No",O2C!F138="N/A"),"N/A","No")</f>
        <v>No</v>
      </c>
      <c r="F255">
        <f>IF(OR(O2C!F138="Yes",O2C!F138="N/A"),0,1)</f>
        <v>1</v>
      </c>
      <c r="G255" t="str">
        <f>IF(OR(O2C!K138="Q3 2019",O2C!K138="Q4 2019"),"Yes","No")</f>
        <v>No</v>
      </c>
      <c r="H255" s="178" t="str">
        <f t="shared" si="124"/>
        <v>No</v>
      </c>
      <c r="I255" t="str">
        <f>IF(OR(O2C!K138="Q1 2020",O2C!K138="Q2 2020"),"Yes","No")</f>
        <v>No</v>
      </c>
      <c r="J255" s="178" t="str">
        <f t="shared" si="125"/>
        <v>No</v>
      </c>
      <c r="K255" t="str">
        <f>IF(OR(O2C!K138="Q3 2020",O2C!K138="Q4 2020"),"Yes","No")</f>
        <v>No</v>
      </c>
      <c r="L255" s="178" t="str">
        <f t="shared" si="126"/>
        <v>No</v>
      </c>
      <c r="M255" t="str">
        <f>IF(OR(O2C!K138="Q1 2021",O2C!K138="Q2 2021"),"Yes","No")</f>
        <v>No</v>
      </c>
      <c r="N255" s="178" t="str">
        <f t="shared" si="127"/>
        <v>No</v>
      </c>
      <c r="O255" t="str">
        <f>IF(OR(O2C!K138="Q3 2021",O2C!K138="Q4 2021"),"Yes","No")</f>
        <v>No</v>
      </c>
      <c r="P255" s="178" t="str">
        <f t="shared" si="128"/>
        <v>No</v>
      </c>
      <c r="Q255" t="str">
        <f>IF(OR(O2C!K138="Q1 2022",O2C!K138="Q2 2022"),"Yes","No")</f>
        <v>No</v>
      </c>
      <c r="R255" s="178" t="str">
        <f t="shared" si="129"/>
        <v>No</v>
      </c>
      <c r="S255" t="str">
        <f>IF(OR(O2C!K138="Q3 2022",O2C!K138="Q4 2022"),"Yes","No")</f>
        <v>No</v>
      </c>
      <c r="T255" s="178" t="str">
        <f t="shared" si="130"/>
        <v>No</v>
      </c>
      <c r="U255" t="str">
        <f>IF(OR(O2C!K138="Q1 2023",O2C!K138="Q2 2023"),"Yes","No")</f>
        <v>No</v>
      </c>
      <c r="V255" s="178" t="str">
        <f t="shared" si="131"/>
        <v>No</v>
      </c>
      <c r="W255" t="str">
        <f>IF(OR(O2C!K138="Q3 2023",O2C!K138="Q4 2023"),"Yes","No")</f>
        <v>No</v>
      </c>
      <c r="X255" s="178" t="str">
        <f t="shared" si="132"/>
        <v>No</v>
      </c>
      <c r="Y255" t="str">
        <f>IF(OR(O2C!K138="Q1 2024",O2C!K138="Q2 2024"),"Yes","No")</f>
        <v>No</v>
      </c>
      <c r="Z255" s="178" t="str">
        <f t="shared" si="133"/>
        <v>No</v>
      </c>
      <c r="AA255" t="str">
        <f>IF(OR(O2C!K138="Q3 2024",O2C!K138="Q4 2024"),"Yes","No")</f>
        <v>No</v>
      </c>
      <c r="AB255" s="178" t="str">
        <f t="shared" si="134"/>
        <v>No</v>
      </c>
      <c r="AC255" t="str">
        <f>IF(OR(O2C!K138="Q1 2025",O2C!K138="Q2 2025"),"Yes","No")</f>
        <v>No</v>
      </c>
      <c r="AD255" s="178" t="str">
        <f t="shared" si="135"/>
        <v>No</v>
      </c>
      <c r="AE255" t="str">
        <f>IF(OR(O2C!K138="Q3 2025",O2C!K138="Q4 2025"),"Yes","No")</f>
        <v>No</v>
      </c>
      <c r="AF255" s="178" t="str">
        <f t="shared" si="136"/>
        <v>No</v>
      </c>
      <c r="AG255" t="str">
        <f>IF(OR(O2C!K138="Q1 2026",O2C!K138="Q2 2026"),"Yes","No")</f>
        <v>No</v>
      </c>
      <c r="AH255" s="178" t="str">
        <f t="shared" si="137"/>
        <v>No</v>
      </c>
      <c r="AI255" t="str">
        <f>IF(OR(O2C!K138="Q3 2026",O2C!K138="Q4 2026"),"Yes","No")</f>
        <v>No</v>
      </c>
      <c r="AJ255" s="178" t="str">
        <f t="shared" si="138"/>
        <v>No</v>
      </c>
      <c r="AK255" t="str">
        <f>IF(OR(O2C!K138="Q1 2027",O2C!K138="Q2 2027"),"Yes","No")</f>
        <v>No</v>
      </c>
      <c r="AL255" s="178" t="str">
        <f t="shared" si="139"/>
        <v>No</v>
      </c>
      <c r="AM255" t="str">
        <f>IF(OR(O2C!K138="Q3 2027",O2C!K138="Q4 2027"),"Yes","No")</f>
        <v>No</v>
      </c>
      <c r="AN255" s="178" t="str">
        <f t="shared" si="140"/>
        <v>No</v>
      </c>
      <c r="AO255" t="str">
        <f>IF(OR(O2C!K138="Q1 2028",O2C!K138="Q2 2028"),"Yes","No")</f>
        <v>No</v>
      </c>
      <c r="AP255" s="178" t="str">
        <f t="shared" si="141"/>
        <v>No</v>
      </c>
      <c r="AQ255" t="str">
        <f>IF(OR(O2C!K138="Q3 2028",O2C!K138="Q4 2028"),"Yes","No")</f>
        <v>No</v>
      </c>
      <c r="AR255" s="178" t="str">
        <f t="shared" si="142"/>
        <v>No</v>
      </c>
      <c r="AS255" t="str">
        <f>IF(OR(O2C!K138="Q1 2029",O2C!K138="Q2 2029"),"Yes","No")</f>
        <v>No</v>
      </c>
      <c r="AT255" s="178" t="str">
        <f t="shared" si="143"/>
        <v>No</v>
      </c>
      <c r="AU255" t="str">
        <f>IF(OR(O2C!K138="Q3 2029",O2C!K138="Q4 2029"),"Yes","No")</f>
        <v>No</v>
      </c>
      <c r="AV255" s="178" t="str">
        <f t="shared" si="144"/>
        <v>No</v>
      </c>
      <c r="AW255" t="str">
        <f>IF(OR(O2C!K138="Q1 2030",O2C!K138="Q2 2030"),"Yes","No")</f>
        <v>No</v>
      </c>
      <c r="AX255" s="178" t="str">
        <f t="shared" si="145"/>
        <v>No</v>
      </c>
      <c r="AY255" t="str">
        <f>IF(OR(O2C!K138="Q3 2030",O2C!K138="Q4 2030"),"Yes","No")</f>
        <v>No</v>
      </c>
      <c r="AZ255" s="178" t="str">
        <f t="shared" si="146"/>
        <v>No</v>
      </c>
      <c r="BA255" t="str">
        <f>IF(O2C!K138="","No","Yes")</f>
        <v>No</v>
      </c>
      <c r="BB255" s="178" t="str">
        <f t="shared" si="147"/>
        <v>No</v>
      </c>
      <c r="BC255" s="178" t="str">
        <f t="shared" si="148"/>
        <v>No</v>
      </c>
      <c r="BD255" s="174"/>
    </row>
    <row r="256" spans="1:56" s="175" customFormat="1" ht="35.25" thickBot="1" x14ac:dyDescent="0.5">
      <c r="A256" s="177">
        <v>135</v>
      </c>
      <c r="B256" s="43" t="s">
        <v>1197</v>
      </c>
      <c r="C256" t="str">
        <f>IF(O2C!E139="Yes","Yes","No")</f>
        <v>No</v>
      </c>
      <c r="D256" t="str">
        <f>IF(AND(C256="No",O2C!F139="Yes"),"Yes","No")</f>
        <v>No</v>
      </c>
      <c r="E256" t="str">
        <f>IF(AND(C256="No",O2C!F139="N/A"),"N/A","No")</f>
        <v>No</v>
      </c>
      <c r="F256">
        <f>IF(OR(O2C!F139="Yes",O2C!F139="N/A"),0,1)</f>
        <v>1</v>
      </c>
      <c r="G256" t="str">
        <f>IF(OR(O2C!K139="Q3 2019",O2C!K139="Q4 2019"),"Yes","No")</f>
        <v>No</v>
      </c>
      <c r="H256" s="178" t="str">
        <f t="shared" si="124"/>
        <v>No</v>
      </c>
      <c r="I256" t="str">
        <f>IF(OR(O2C!K139="Q1 2020",O2C!K139="Q2 2020"),"Yes","No")</f>
        <v>No</v>
      </c>
      <c r="J256" s="178" t="str">
        <f t="shared" si="125"/>
        <v>No</v>
      </c>
      <c r="K256" t="str">
        <f>IF(OR(O2C!K139="Q3 2020",O2C!K139="Q4 2020"),"Yes","No")</f>
        <v>No</v>
      </c>
      <c r="L256" s="178" t="str">
        <f t="shared" si="126"/>
        <v>No</v>
      </c>
      <c r="M256" t="str">
        <f>IF(OR(O2C!K139="Q1 2021",O2C!K139="Q2 2021"),"Yes","No")</f>
        <v>No</v>
      </c>
      <c r="N256" s="178" t="str">
        <f t="shared" si="127"/>
        <v>No</v>
      </c>
      <c r="O256" t="str">
        <f>IF(OR(O2C!K139="Q3 2021",O2C!K139="Q4 2021"),"Yes","No")</f>
        <v>No</v>
      </c>
      <c r="P256" s="178" t="str">
        <f t="shared" si="128"/>
        <v>No</v>
      </c>
      <c r="Q256" t="str">
        <f>IF(OR(O2C!K139="Q1 2022",O2C!K139="Q2 2022"),"Yes","No")</f>
        <v>No</v>
      </c>
      <c r="R256" s="178" t="str">
        <f t="shared" si="129"/>
        <v>No</v>
      </c>
      <c r="S256" t="str">
        <f>IF(OR(O2C!K139="Q3 2022",O2C!K139="Q4 2022"),"Yes","No")</f>
        <v>No</v>
      </c>
      <c r="T256" s="178" t="str">
        <f t="shared" si="130"/>
        <v>No</v>
      </c>
      <c r="U256" t="str">
        <f>IF(OR(O2C!K139="Q1 2023",O2C!K139="Q2 2023"),"Yes","No")</f>
        <v>No</v>
      </c>
      <c r="V256" s="178" t="str">
        <f t="shared" si="131"/>
        <v>No</v>
      </c>
      <c r="W256" t="str">
        <f>IF(OR(O2C!K139="Q3 2023",O2C!K139="Q4 2023"),"Yes","No")</f>
        <v>No</v>
      </c>
      <c r="X256" s="178" t="str">
        <f t="shared" si="132"/>
        <v>No</v>
      </c>
      <c r="Y256" t="str">
        <f>IF(OR(O2C!K139="Q1 2024",O2C!K139="Q2 2024"),"Yes","No")</f>
        <v>No</v>
      </c>
      <c r="Z256" s="178" t="str">
        <f t="shared" si="133"/>
        <v>No</v>
      </c>
      <c r="AA256" t="str">
        <f>IF(OR(O2C!K139="Q3 2024",O2C!K139="Q4 2024"),"Yes","No")</f>
        <v>No</v>
      </c>
      <c r="AB256" s="178" t="str">
        <f t="shared" si="134"/>
        <v>No</v>
      </c>
      <c r="AC256" t="str">
        <f>IF(OR(O2C!K139="Q1 2025",O2C!K139="Q2 2025"),"Yes","No")</f>
        <v>No</v>
      </c>
      <c r="AD256" s="178" t="str">
        <f t="shared" si="135"/>
        <v>No</v>
      </c>
      <c r="AE256" t="str">
        <f>IF(OR(O2C!K139="Q3 2025",O2C!K139="Q4 2025"),"Yes","No")</f>
        <v>No</v>
      </c>
      <c r="AF256" s="178" t="str">
        <f t="shared" si="136"/>
        <v>No</v>
      </c>
      <c r="AG256" t="str">
        <f>IF(OR(O2C!K139="Q1 2026",O2C!K139="Q2 2026"),"Yes","No")</f>
        <v>No</v>
      </c>
      <c r="AH256" s="178" t="str">
        <f t="shared" si="137"/>
        <v>No</v>
      </c>
      <c r="AI256" t="str">
        <f>IF(OR(O2C!K139="Q3 2026",O2C!K139="Q4 2026"),"Yes","No")</f>
        <v>No</v>
      </c>
      <c r="AJ256" s="178" t="str">
        <f t="shared" si="138"/>
        <v>No</v>
      </c>
      <c r="AK256" t="str">
        <f>IF(OR(O2C!K139="Q1 2027",O2C!K139="Q2 2027"),"Yes","No")</f>
        <v>No</v>
      </c>
      <c r="AL256" s="178" t="str">
        <f t="shared" si="139"/>
        <v>No</v>
      </c>
      <c r="AM256" t="str">
        <f>IF(OR(O2C!K139="Q3 2027",O2C!K139="Q4 2027"),"Yes","No")</f>
        <v>No</v>
      </c>
      <c r="AN256" s="178" t="str">
        <f t="shared" si="140"/>
        <v>No</v>
      </c>
      <c r="AO256" t="str">
        <f>IF(OR(O2C!K139="Q1 2028",O2C!K139="Q2 2028"),"Yes","No")</f>
        <v>No</v>
      </c>
      <c r="AP256" s="178" t="str">
        <f t="shared" si="141"/>
        <v>No</v>
      </c>
      <c r="AQ256" t="str">
        <f>IF(OR(O2C!K139="Q3 2028",O2C!K139="Q4 2028"),"Yes","No")</f>
        <v>No</v>
      </c>
      <c r="AR256" s="178" t="str">
        <f t="shared" si="142"/>
        <v>No</v>
      </c>
      <c r="AS256" t="str">
        <f>IF(OR(O2C!K139="Q1 2029",O2C!K139="Q2 2029"),"Yes","No")</f>
        <v>No</v>
      </c>
      <c r="AT256" s="178" t="str">
        <f t="shared" si="143"/>
        <v>No</v>
      </c>
      <c r="AU256" t="str">
        <f>IF(OR(O2C!K139="Q3 2029",O2C!K139="Q4 2029"),"Yes","No")</f>
        <v>No</v>
      </c>
      <c r="AV256" s="178" t="str">
        <f t="shared" si="144"/>
        <v>No</v>
      </c>
      <c r="AW256" t="str">
        <f>IF(OR(O2C!K139="Q1 2030",O2C!K139="Q2 2030"),"Yes","No")</f>
        <v>No</v>
      </c>
      <c r="AX256" s="178" t="str">
        <f t="shared" si="145"/>
        <v>No</v>
      </c>
      <c r="AY256" t="str">
        <f>IF(OR(O2C!K139="Q3 2030",O2C!K139="Q4 2030"),"Yes","No")</f>
        <v>No</v>
      </c>
      <c r="AZ256" s="178" t="str">
        <f t="shared" si="146"/>
        <v>No</v>
      </c>
      <c r="BA256" t="str">
        <f>IF(O2C!K139="","No","Yes")</f>
        <v>No</v>
      </c>
      <c r="BB256" s="178" t="str">
        <f t="shared" si="147"/>
        <v>No</v>
      </c>
      <c r="BC256" s="178" t="str">
        <f t="shared" si="148"/>
        <v>Yes</v>
      </c>
      <c r="BD256" s="174"/>
    </row>
    <row r="257" spans="1:56" s="175" customFormat="1" ht="35.25" thickBot="1" x14ac:dyDescent="0.5">
      <c r="A257" s="177">
        <v>136</v>
      </c>
      <c r="B257" s="40" t="s">
        <v>808</v>
      </c>
      <c r="C257" t="str">
        <f>IF(O2C!E140="Yes","Yes","No")</f>
        <v>Yes</v>
      </c>
      <c r="D257" t="str">
        <f>IF(AND(C257="No",O2C!F140="Yes"),"Yes","No")</f>
        <v>No</v>
      </c>
      <c r="E257" t="str">
        <f>IF(AND(C257="No",O2C!F140="N/A"),"N/A","No")</f>
        <v>No</v>
      </c>
      <c r="F257">
        <f>IF(OR(O2C!F140="Yes",O2C!F140="N/A"),0,1)</f>
        <v>1</v>
      </c>
      <c r="G257" t="str">
        <f>IF(OR(O2C!K140="Q3 2019",O2C!K140="Q4 2019"),"Yes","No")</f>
        <v>No</v>
      </c>
      <c r="H257" s="178" t="str">
        <f t="shared" si="124"/>
        <v>No</v>
      </c>
      <c r="I257" t="str">
        <f>IF(OR(O2C!K140="Q1 2020",O2C!K140="Q2 2020"),"Yes","No")</f>
        <v>No</v>
      </c>
      <c r="J257" s="178" t="str">
        <f t="shared" si="125"/>
        <v>No</v>
      </c>
      <c r="K257" t="str">
        <f>IF(OR(O2C!K140="Q3 2020",O2C!K140="Q4 2020"),"Yes","No")</f>
        <v>No</v>
      </c>
      <c r="L257" s="178" t="str">
        <f t="shared" si="126"/>
        <v>No</v>
      </c>
      <c r="M257" t="str">
        <f>IF(OR(O2C!K140="Q1 2021",O2C!K140="Q2 2021"),"Yes","No")</f>
        <v>No</v>
      </c>
      <c r="N257" s="178" t="str">
        <f t="shared" si="127"/>
        <v>No</v>
      </c>
      <c r="O257" t="str">
        <f>IF(OR(O2C!K140="Q3 2021",O2C!K140="Q4 2021"),"Yes","No")</f>
        <v>No</v>
      </c>
      <c r="P257" s="178" t="str">
        <f t="shared" si="128"/>
        <v>No</v>
      </c>
      <c r="Q257" t="str">
        <f>IF(OR(O2C!K140="Q1 2022",O2C!K140="Q2 2022"),"Yes","No")</f>
        <v>No</v>
      </c>
      <c r="R257" s="178" t="str">
        <f t="shared" si="129"/>
        <v>No</v>
      </c>
      <c r="S257" t="str">
        <f>IF(OR(O2C!K140="Q3 2022",O2C!K140="Q4 2022"),"Yes","No")</f>
        <v>No</v>
      </c>
      <c r="T257" s="178" t="str">
        <f t="shared" si="130"/>
        <v>No</v>
      </c>
      <c r="U257" t="str">
        <f>IF(OR(O2C!K140="Q1 2023",O2C!K140="Q2 2023"),"Yes","No")</f>
        <v>No</v>
      </c>
      <c r="V257" s="178" t="str">
        <f t="shared" si="131"/>
        <v>No</v>
      </c>
      <c r="W257" t="str">
        <f>IF(OR(O2C!K140="Q3 2023",O2C!K140="Q4 2023"),"Yes","No")</f>
        <v>No</v>
      </c>
      <c r="X257" s="178" t="str">
        <f t="shared" si="132"/>
        <v>No</v>
      </c>
      <c r="Y257" t="str">
        <f>IF(OR(O2C!K140="Q1 2024",O2C!K140="Q2 2024"),"Yes","No")</f>
        <v>No</v>
      </c>
      <c r="Z257" s="178" t="str">
        <f t="shared" si="133"/>
        <v>No</v>
      </c>
      <c r="AA257" t="str">
        <f>IF(OR(O2C!K140="Q3 2024",O2C!K140="Q4 2024"),"Yes","No")</f>
        <v>No</v>
      </c>
      <c r="AB257" s="178" t="str">
        <f t="shared" si="134"/>
        <v>No</v>
      </c>
      <c r="AC257" t="str">
        <f>IF(OR(O2C!K140="Q1 2025",O2C!K140="Q2 2025"),"Yes","No")</f>
        <v>No</v>
      </c>
      <c r="AD257" s="178" t="str">
        <f t="shared" si="135"/>
        <v>No</v>
      </c>
      <c r="AE257" t="str">
        <f>IF(OR(O2C!K140="Q3 2025",O2C!K140="Q4 2025"),"Yes","No")</f>
        <v>No</v>
      </c>
      <c r="AF257" s="178" t="str">
        <f t="shared" si="136"/>
        <v>No</v>
      </c>
      <c r="AG257" t="str">
        <f>IF(OR(O2C!K140="Q1 2026",O2C!K140="Q2 2026"),"Yes","No")</f>
        <v>No</v>
      </c>
      <c r="AH257" s="178" t="str">
        <f t="shared" si="137"/>
        <v>No</v>
      </c>
      <c r="AI257" t="str">
        <f>IF(OR(O2C!K140="Q3 2026",O2C!K140="Q4 2026"),"Yes","No")</f>
        <v>No</v>
      </c>
      <c r="AJ257" s="178" t="str">
        <f t="shared" si="138"/>
        <v>No</v>
      </c>
      <c r="AK257" t="str">
        <f>IF(OR(O2C!K140="Q1 2027",O2C!K140="Q2 2027"),"Yes","No")</f>
        <v>No</v>
      </c>
      <c r="AL257" s="178" t="str">
        <f t="shared" si="139"/>
        <v>No</v>
      </c>
      <c r="AM257" t="str">
        <f>IF(OR(O2C!K140="Q3 2027",O2C!K140="Q4 2027"),"Yes","No")</f>
        <v>No</v>
      </c>
      <c r="AN257" s="178" t="str">
        <f t="shared" si="140"/>
        <v>No</v>
      </c>
      <c r="AO257" t="str">
        <f>IF(OR(O2C!K140="Q1 2028",O2C!K140="Q2 2028"),"Yes","No")</f>
        <v>No</v>
      </c>
      <c r="AP257" s="178" t="str">
        <f t="shared" si="141"/>
        <v>No</v>
      </c>
      <c r="AQ257" t="str">
        <f>IF(OR(O2C!K140="Q3 2028",O2C!K140="Q4 2028"),"Yes","No")</f>
        <v>No</v>
      </c>
      <c r="AR257" s="178" t="str">
        <f t="shared" si="142"/>
        <v>No</v>
      </c>
      <c r="AS257" t="str">
        <f>IF(OR(O2C!K140="Q1 2029",O2C!K140="Q2 2029"),"Yes","No")</f>
        <v>No</v>
      </c>
      <c r="AT257" s="178" t="str">
        <f t="shared" si="143"/>
        <v>No</v>
      </c>
      <c r="AU257" t="str">
        <f>IF(OR(O2C!K140="Q3 2029",O2C!K140="Q4 2029"),"Yes","No")</f>
        <v>No</v>
      </c>
      <c r="AV257" s="178" t="str">
        <f t="shared" si="144"/>
        <v>No</v>
      </c>
      <c r="AW257" t="str">
        <f>IF(OR(O2C!K140="Q1 2030",O2C!K140="Q2 2030"),"Yes","No")</f>
        <v>No</v>
      </c>
      <c r="AX257" s="178" t="str">
        <f t="shared" si="145"/>
        <v>No</v>
      </c>
      <c r="AY257" t="str">
        <f>IF(OR(O2C!K140="Q3 2030",O2C!K140="Q4 2030"),"Yes","No")</f>
        <v>No</v>
      </c>
      <c r="AZ257" s="178" t="str">
        <f t="shared" si="146"/>
        <v>No</v>
      </c>
      <c r="BA257" t="str">
        <f>IF(O2C!K140="","No","Yes")</f>
        <v>No</v>
      </c>
      <c r="BB257" s="178" t="str">
        <f t="shared" si="147"/>
        <v>No</v>
      </c>
      <c r="BC257" s="178" t="str">
        <f t="shared" si="148"/>
        <v>No</v>
      </c>
      <c r="BD257" s="174"/>
    </row>
    <row r="258" spans="1:56" s="175" customFormat="1" ht="23.65" thickBot="1" x14ac:dyDescent="0.5">
      <c r="A258" s="177">
        <v>137</v>
      </c>
      <c r="B258" s="43" t="s">
        <v>809</v>
      </c>
      <c r="C258" t="str">
        <f>IF(O2C!E141="Yes","Yes","No")</f>
        <v>No</v>
      </c>
      <c r="D258" t="str">
        <f>IF(AND(C258="No",O2C!F141="Yes"),"Yes","No")</f>
        <v>No</v>
      </c>
      <c r="E258" t="str">
        <f>IF(AND(C258="No",O2C!F141="N/A"),"N/A","No")</f>
        <v>No</v>
      </c>
      <c r="F258">
        <f>IF(OR(O2C!F141="Yes",O2C!F141="N/A"),0,1)</f>
        <v>1</v>
      </c>
      <c r="G258" t="str">
        <f>IF(OR(O2C!K141="Q3 2019",O2C!K141="Q4 2019"),"Yes","No")</f>
        <v>No</v>
      </c>
      <c r="H258" s="178" t="str">
        <f t="shared" si="124"/>
        <v>No</v>
      </c>
      <c r="I258" t="str">
        <f>IF(OR(O2C!K141="Q1 2020",O2C!K141="Q2 2020"),"Yes","No")</f>
        <v>No</v>
      </c>
      <c r="J258" s="178" t="str">
        <f t="shared" si="125"/>
        <v>No</v>
      </c>
      <c r="K258" t="str">
        <f>IF(OR(O2C!K141="Q3 2020",O2C!K141="Q4 2020"),"Yes","No")</f>
        <v>No</v>
      </c>
      <c r="L258" s="178" t="str">
        <f t="shared" si="126"/>
        <v>No</v>
      </c>
      <c r="M258" t="str">
        <f>IF(OR(O2C!K141="Q1 2021",O2C!K141="Q2 2021"),"Yes","No")</f>
        <v>No</v>
      </c>
      <c r="N258" s="178" t="str">
        <f t="shared" si="127"/>
        <v>No</v>
      </c>
      <c r="O258" t="str">
        <f>IF(OR(O2C!K141="Q3 2021",O2C!K141="Q4 2021"),"Yes","No")</f>
        <v>No</v>
      </c>
      <c r="P258" s="178" t="str">
        <f t="shared" si="128"/>
        <v>No</v>
      </c>
      <c r="Q258" t="str">
        <f>IF(OR(O2C!K141="Q1 2022",O2C!K141="Q2 2022"),"Yes","No")</f>
        <v>No</v>
      </c>
      <c r="R258" s="178" t="str">
        <f t="shared" si="129"/>
        <v>No</v>
      </c>
      <c r="S258" t="str">
        <f>IF(OR(O2C!K141="Q3 2022",O2C!K141="Q4 2022"),"Yes","No")</f>
        <v>No</v>
      </c>
      <c r="T258" s="178" t="str">
        <f t="shared" si="130"/>
        <v>No</v>
      </c>
      <c r="U258" t="str">
        <f>IF(OR(O2C!K141="Q1 2023",O2C!K141="Q2 2023"),"Yes","No")</f>
        <v>No</v>
      </c>
      <c r="V258" s="178" t="str">
        <f t="shared" si="131"/>
        <v>No</v>
      </c>
      <c r="W258" t="str">
        <f>IF(OR(O2C!K141="Q3 2023",O2C!K141="Q4 2023"),"Yes","No")</f>
        <v>No</v>
      </c>
      <c r="X258" s="178" t="str">
        <f t="shared" si="132"/>
        <v>No</v>
      </c>
      <c r="Y258" t="str">
        <f>IF(OR(O2C!K141="Q1 2024",O2C!K141="Q2 2024"),"Yes","No")</f>
        <v>No</v>
      </c>
      <c r="Z258" s="178" t="str">
        <f t="shared" si="133"/>
        <v>No</v>
      </c>
      <c r="AA258" t="str">
        <f>IF(OR(O2C!K141="Q3 2024",O2C!K141="Q4 2024"),"Yes","No")</f>
        <v>No</v>
      </c>
      <c r="AB258" s="178" t="str">
        <f t="shared" si="134"/>
        <v>No</v>
      </c>
      <c r="AC258" t="str">
        <f>IF(OR(O2C!K141="Q1 2025",O2C!K141="Q2 2025"),"Yes","No")</f>
        <v>No</v>
      </c>
      <c r="AD258" s="178" t="str">
        <f t="shared" si="135"/>
        <v>No</v>
      </c>
      <c r="AE258" t="str">
        <f>IF(OR(O2C!K141="Q3 2025",O2C!K141="Q4 2025"),"Yes","No")</f>
        <v>No</v>
      </c>
      <c r="AF258" s="178" t="str">
        <f t="shared" si="136"/>
        <v>No</v>
      </c>
      <c r="AG258" t="str">
        <f>IF(OR(O2C!K141="Q1 2026",O2C!K141="Q2 2026"),"Yes","No")</f>
        <v>No</v>
      </c>
      <c r="AH258" s="178" t="str">
        <f t="shared" si="137"/>
        <v>No</v>
      </c>
      <c r="AI258" t="str">
        <f>IF(OR(O2C!K141="Q3 2026",O2C!K141="Q4 2026"),"Yes","No")</f>
        <v>No</v>
      </c>
      <c r="AJ258" s="178" t="str">
        <f t="shared" si="138"/>
        <v>No</v>
      </c>
      <c r="AK258" t="str">
        <f>IF(OR(O2C!K141="Q1 2027",O2C!K141="Q2 2027"),"Yes","No")</f>
        <v>No</v>
      </c>
      <c r="AL258" s="178" t="str">
        <f t="shared" si="139"/>
        <v>No</v>
      </c>
      <c r="AM258" t="str">
        <f>IF(OR(O2C!K141="Q3 2027",O2C!K141="Q4 2027"),"Yes","No")</f>
        <v>No</v>
      </c>
      <c r="AN258" s="178" t="str">
        <f t="shared" si="140"/>
        <v>No</v>
      </c>
      <c r="AO258" t="str">
        <f>IF(OR(O2C!K141="Q1 2028",O2C!K141="Q2 2028"),"Yes","No")</f>
        <v>No</v>
      </c>
      <c r="AP258" s="178" t="str">
        <f t="shared" si="141"/>
        <v>No</v>
      </c>
      <c r="AQ258" t="str">
        <f>IF(OR(O2C!K141="Q3 2028",O2C!K141="Q4 2028"),"Yes","No")</f>
        <v>No</v>
      </c>
      <c r="AR258" s="178" t="str">
        <f t="shared" si="142"/>
        <v>No</v>
      </c>
      <c r="AS258" t="str">
        <f>IF(OR(O2C!K141="Q1 2029",O2C!K141="Q2 2029"),"Yes","No")</f>
        <v>No</v>
      </c>
      <c r="AT258" s="178" t="str">
        <f t="shared" si="143"/>
        <v>No</v>
      </c>
      <c r="AU258" t="str">
        <f>IF(OR(O2C!K141="Q3 2029",O2C!K141="Q4 2029"),"Yes","No")</f>
        <v>No</v>
      </c>
      <c r="AV258" s="178" t="str">
        <f t="shared" si="144"/>
        <v>No</v>
      </c>
      <c r="AW258" t="str">
        <f>IF(OR(O2C!K141="Q1 2030",O2C!K141="Q2 2030"),"Yes","No")</f>
        <v>No</v>
      </c>
      <c r="AX258" s="178" t="str">
        <f t="shared" si="145"/>
        <v>No</v>
      </c>
      <c r="AY258" t="str">
        <f>IF(OR(O2C!K141="Q3 2030",O2C!K141="Q4 2030"),"Yes","No")</f>
        <v>No</v>
      </c>
      <c r="AZ258" s="178" t="str">
        <f t="shared" si="146"/>
        <v>No</v>
      </c>
      <c r="BA258" t="str">
        <f>IF(O2C!K141="","No","Yes")</f>
        <v>No</v>
      </c>
      <c r="BB258" s="178" t="str">
        <f t="shared" si="147"/>
        <v>No</v>
      </c>
      <c r="BC258" s="178" t="str">
        <f t="shared" si="148"/>
        <v>Yes</v>
      </c>
      <c r="BD258" s="174"/>
    </row>
    <row r="259" spans="1:56" s="175" customFormat="1" ht="35.25" thickBot="1" x14ac:dyDescent="0.5">
      <c r="A259" s="177">
        <v>138</v>
      </c>
      <c r="B259" s="46" t="s">
        <v>1199</v>
      </c>
      <c r="C259" t="str">
        <f>IF(O2C!E142="Yes","Yes","No")</f>
        <v>Yes</v>
      </c>
      <c r="D259" t="str">
        <f>IF(AND(C259="No",O2C!F142="Yes"),"Yes","No")</f>
        <v>No</v>
      </c>
      <c r="E259" t="str">
        <f>IF(AND(C259="No",O2C!F142="N/A"),"N/A","No")</f>
        <v>No</v>
      </c>
      <c r="F259">
        <f>IF(OR(O2C!F142="Yes",O2C!F142="N/A"),0,1)</f>
        <v>1</v>
      </c>
      <c r="G259" t="str">
        <f>IF(OR(O2C!K142="Q3 2019",O2C!K142="Q4 2019"),"Yes","No")</f>
        <v>No</v>
      </c>
      <c r="H259" s="178" t="str">
        <f t="shared" si="124"/>
        <v>No</v>
      </c>
      <c r="I259" t="str">
        <f>IF(OR(O2C!K142="Q1 2020",O2C!K142="Q2 2020"),"Yes","No")</f>
        <v>No</v>
      </c>
      <c r="J259" s="178" t="str">
        <f t="shared" si="125"/>
        <v>No</v>
      </c>
      <c r="K259" t="str">
        <f>IF(OR(O2C!K142="Q3 2020",O2C!K142="Q4 2020"),"Yes","No")</f>
        <v>No</v>
      </c>
      <c r="L259" s="178" t="str">
        <f t="shared" si="126"/>
        <v>No</v>
      </c>
      <c r="M259" t="str">
        <f>IF(OR(O2C!K142="Q1 2021",O2C!K142="Q2 2021"),"Yes","No")</f>
        <v>No</v>
      </c>
      <c r="N259" s="178" t="str">
        <f t="shared" si="127"/>
        <v>No</v>
      </c>
      <c r="O259" t="str">
        <f>IF(OR(O2C!K142="Q3 2021",O2C!K142="Q4 2021"),"Yes","No")</f>
        <v>No</v>
      </c>
      <c r="P259" s="178" t="str">
        <f t="shared" si="128"/>
        <v>No</v>
      </c>
      <c r="Q259" t="str">
        <f>IF(OR(O2C!K142="Q1 2022",O2C!K142="Q2 2022"),"Yes","No")</f>
        <v>No</v>
      </c>
      <c r="R259" s="178" t="str">
        <f t="shared" si="129"/>
        <v>No</v>
      </c>
      <c r="S259" t="str">
        <f>IF(OR(O2C!K142="Q3 2022",O2C!K142="Q4 2022"),"Yes","No")</f>
        <v>No</v>
      </c>
      <c r="T259" s="178" t="str">
        <f t="shared" si="130"/>
        <v>No</v>
      </c>
      <c r="U259" t="str">
        <f>IF(OR(O2C!K142="Q1 2023",O2C!K142="Q2 2023"),"Yes","No")</f>
        <v>No</v>
      </c>
      <c r="V259" s="178" t="str">
        <f t="shared" si="131"/>
        <v>No</v>
      </c>
      <c r="W259" t="str">
        <f>IF(OR(O2C!K142="Q3 2023",O2C!K142="Q4 2023"),"Yes","No")</f>
        <v>No</v>
      </c>
      <c r="X259" s="178" t="str">
        <f t="shared" si="132"/>
        <v>No</v>
      </c>
      <c r="Y259" t="str">
        <f>IF(OR(O2C!K142="Q1 2024",O2C!K142="Q2 2024"),"Yes","No")</f>
        <v>No</v>
      </c>
      <c r="Z259" s="178" t="str">
        <f t="shared" si="133"/>
        <v>No</v>
      </c>
      <c r="AA259" t="str">
        <f>IF(OR(O2C!K142="Q3 2024",O2C!K142="Q4 2024"),"Yes","No")</f>
        <v>No</v>
      </c>
      <c r="AB259" s="178" t="str">
        <f t="shared" si="134"/>
        <v>No</v>
      </c>
      <c r="AC259" t="str">
        <f>IF(OR(O2C!K142="Q1 2025",O2C!K142="Q2 2025"),"Yes","No")</f>
        <v>No</v>
      </c>
      <c r="AD259" s="178" t="str">
        <f t="shared" si="135"/>
        <v>No</v>
      </c>
      <c r="AE259" t="str">
        <f>IF(OR(O2C!K142="Q3 2025",O2C!K142="Q4 2025"),"Yes","No")</f>
        <v>No</v>
      </c>
      <c r="AF259" s="178" t="str">
        <f t="shared" si="136"/>
        <v>No</v>
      </c>
      <c r="AG259" t="str">
        <f>IF(OR(O2C!K142="Q1 2026",O2C!K142="Q2 2026"),"Yes","No")</f>
        <v>No</v>
      </c>
      <c r="AH259" s="178" t="str">
        <f t="shared" si="137"/>
        <v>No</v>
      </c>
      <c r="AI259" t="str">
        <f>IF(OR(O2C!K142="Q3 2026",O2C!K142="Q4 2026"),"Yes","No")</f>
        <v>No</v>
      </c>
      <c r="AJ259" s="178" t="str">
        <f t="shared" si="138"/>
        <v>No</v>
      </c>
      <c r="AK259" t="str">
        <f>IF(OR(O2C!K142="Q1 2027",O2C!K142="Q2 2027"),"Yes","No")</f>
        <v>No</v>
      </c>
      <c r="AL259" s="178" t="str">
        <f t="shared" si="139"/>
        <v>No</v>
      </c>
      <c r="AM259" t="str">
        <f>IF(OR(O2C!K142="Q3 2027",O2C!K142="Q4 2027"),"Yes","No")</f>
        <v>No</v>
      </c>
      <c r="AN259" s="178" t="str">
        <f t="shared" si="140"/>
        <v>No</v>
      </c>
      <c r="AO259" t="str">
        <f>IF(OR(O2C!K142="Q1 2028",O2C!K142="Q2 2028"),"Yes","No")</f>
        <v>No</v>
      </c>
      <c r="AP259" s="178" t="str">
        <f t="shared" si="141"/>
        <v>No</v>
      </c>
      <c r="AQ259" t="str">
        <f>IF(OR(O2C!K142="Q3 2028",O2C!K142="Q4 2028"),"Yes","No")</f>
        <v>No</v>
      </c>
      <c r="AR259" s="178" t="str">
        <f t="shared" si="142"/>
        <v>No</v>
      </c>
      <c r="AS259" t="str">
        <f>IF(OR(O2C!K142="Q1 2029",O2C!K142="Q2 2029"),"Yes","No")</f>
        <v>No</v>
      </c>
      <c r="AT259" s="178" t="str">
        <f t="shared" si="143"/>
        <v>No</v>
      </c>
      <c r="AU259" t="str">
        <f>IF(OR(O2C!K142="Q3 2029",O2C!K142="Q4 2029"),"Yes","No")</f>
        <v>No</v>
      </c>
      <c r="AV259" s="178" t="str">
        <f t="shared" si="144"/>
        <v>No</v>
      </c>
      <c r="AW259" t="str">
        <f>IF(OR(O2C!K142="Q1 2030",O2C!K142="Q2 2030"),"Yes","No")</f>
        <v>No</v>
      </c>
      <c r="AX259" s="178" t="str">
        <f t="shared" si="145"/>
        <v>No</v>
      </c>
      <c r="AY259" t="str">
        <f>IF(OR(O2C!K142="Q3 2030",O2C!K142="Q4 2030"),"Yes","No")</f>
        <v>No</v>
      </c>
      <c r="AZ259" s="178" t="str">
        <f t="shared" si="146"/>
        <v>No</v>
      </c>
      <c r="BA259" t="str">
        <f>IF(O2C!K142="","No","Yes")</f>
        <v>No</v>
      </c>
      <c r="BB259" s="178" t="str">
        <f t="shared" si="147"/>
        <v>No</v>
      </c>
      <c r="BC259" s="178" t="str">
        <f t="shared" si="148"/>
        <v>No</v>
      </c>
      <c r="BD259" s="174"/>
    </row>
    <row r="260" spans="1:56" s="175" customFormat="1" ht="23.65" thickBot="1" x14ac:dyDescent="0.5">
      <c r="A260" s="177">
        <v>139</v>
      </c>
      <c r="B260" s="40" t="s">
        <v>1200</v>
      </c>
      <c r="C260" t="str">
        <f>IF(O2C!E143="Yes","Yes","No")</f>
        <v>Yes</v>
      </c>
      <c r="D260" t="str">
        <f>IF(AND(C260="No",O2C!F143="Yes"),"Yes","No")</f>
        <v>No</v>
      </c>
      <c r="E260" t="str">
        <f>IF(AND(C260="No",O2C!F143="N/A"),"N/A","No")</f>
        <v>No</v>
      </c>
      <c r="F260">
        <f>IF(OR(O2C!F143="Yes",O2C!F143="N/A"),0,1)</f>
        <v>1</v>
      </c>
      <c r="G260" t="str">
        <f>IF(OR(O2C!K143="Q3 2019",O2C!K143="Q4 2019"),"Yes","No")</f>
        <v>No</v>
      </c>
      <c r="H260" s="178" t="str">
        <f t="shared" si="124"/>
        <v>No</v>
      </c>
      <c r="I260" t="str">
        <f>IF(OR(O2C!K143="Q1 2020",O2C!K143="Q2 2020"),"Yes","No")</f>
        <v>No</v>
      </c>
      <c r="J260" s="178" t="str">
        <f t="shared" si="125"/>
        <v>No</v>
      </c>
      <c r="K260" t="str">
        <f>IF(OR(O2C!K143="Q3 2020",O2C!K143="Q4 2020"),"Yes","No")</f>
        <v>No</v>
      </c>
      <c r="L260" s="178" t="str">
        <f t="shared" si="126"/>
        <v>No</v>
      </c>
      <c r="M260" t="str">
        <f>IF(OR(O2C!K143="Q1 2021",O2C!K143="Q2 2021"),"Yes","No")</f>
        <v>No</v>
      </c>
      <c r="N260" s="178" t="str">
        <f t="shared" si="127"/>
        <v>No</v>
      </c>
      <c r="O260" t="str">
        <f>IF(OR(O2C!K143="Q3 2021",O2C!K143="Q4 2021"),"Yes","No")</f>
        <v>No</v>
      </c>
      <c r="P260" s="178" t="str">
        <f t="shared" si="128"/>
        <v>No</v>
      </c>
      <c r="Q260" t="str">
        <f>IF(OR(O2C!K143="Q1 2022",O2C!K143="Q2 2022"),"Yes","No")</f>
        <v>No</v>
      </c>
      <c r="R260" s="178" t="str">
        <f t="shared" si="129"/>
        <v>No</v>
      </c>
      <c r="S260" t="str">
        <f>IF(OR(O2C!K143="Q3 2022",O2C!K143="Q4 2022"),"Yes","No")</f>
        <v>No</v>
      </c>
      <c r="T260" s="178" t="str">
        <f t="shared" si="130"/>
        <v>No</v>
      </c>
      <c r="U260" t="str">
        <f>IF(OR(O2C!K143="Q1 2023",O2C!K143="Q2 2023"),"Yes","No")</f>
        <v>No</v>
      </c>
      <c r="V260" s="178" t="str">
        <f t="shared" si="131"/>
        <v>No</v>
      </c>
      <c r="W260" t="str">
        <f>IF(OR(O2C!K143="Q3 2023",O2C!K143="Q4 2023"),"Yes","No")</f>
        <v>No</v>
      </c>
      <c r="X260" s="178" t="str">
        <f t="shared" si="132"/>
        <v>No</v>
      </c>
      <c r="Y260" t="str">
        <f>IF(OR(O2C!K143="Q1 2024",O2C!K143="Q2 2024"),"Yes","No")</f>
        <v>No</v>
      </c>
      <c r="Z260" s="178" t="str">
        <f t="shared" si="133"/>
        <v>No</v>
      </c>
      <c r="AA260" t="str">
        <f>IF(OR(O2C!K143="Q3 2024",O2C!K143="Q4 2024"),"Yes","No")</f>
        <v>No</v>
      </c>
      <c r="AB260" s="178" t="str">
        <f t="shared" si="134"/>
        <v>No</v>
      </c>
      <c r="AC260" t="str">
        <f>IF(OR(O2C!K143="Q1 2025",O2C!K143="Q2 2025"),"Yes","No")</f>
        <v>No</v>
      </c>
      <c r="AD260" s="178" t="str">
        <f t="shared" si="135"/>
        <v>No</v>
      </c>
      <c r="AE260" t="str">
        <f>IF(OR(O2C!K143="Q3 2025",O2C!K143="Q4 2025"),"Yes","No")</f>
        <v>No</v>
      </c>
      <c r="AF260" s="178" t="str">
        <f t="shared" si="136"/>
        <v>No</v>
      </c>
      <c r="AG260" t="str">
        <f>IF(OR(O2C!K143="Q1 2026",O2C!K143="Q2 2026"),"Yes","No")</f>
        <v>No</v>
      </c>
      <c r="AH260" s="178" t="str">
        <f t="shared" si="137"/>
        <v>No</v>
      </c>
      <c r="AI260" t="str">
        <f>IF(OR(O2C!K143="Q3 2026",O2C!K143="Q4 2026"),"Yes","No")</f>
        <v>No</v>
      </c>
      <c r="AJ260" s="178" t="str">
        <f t="shared" si="138"/>
        <v>No</v>
      </c>
      <c r="AK260" t="str">
        <f>IF(OR(O2C!K143="Q1 2027",O2C!K143="Q2 2027"),"Yes","No")</f>
        <v>No</v>
      </c>
      <c r="AL260" s="178" t="str">
        <f t="shared" si="139"/>
        <v>No</v>
      </c>
      <c r="AM260" t="str">
        <f>IF(OR(O2C!K143="Q3 2027",O2C!K143="Q4 2027"),"Yes","No")</f>
        <v>No</v>
      </c>
      <c r="AN260" s="178" t="str">
        <f t="shared" si="140"/>
        <v>No</v>
      </c>
      <c r="AO260" t="str">
        <f>IF(OR(O2C!K143="Q1 2028",O2C!K143="Q2 2028"),"Yes","No")</f>
        <v>No</v>
      </c>
      <c r="AP260" s="178" t="str">
        <f t="shared" si="141"/>
        <v>No</v>
      </c>
      <c r="AQ260" t="str">
        <f>IF(OR(O2C!K143="Q3 2028",O2C!K143="Q4 2028"),"Yes","No")</f>
        <v>No</v>
      </c>
      <c r="AR260" s="178" t="str">
        <f t="shared" si="142"/>
        <v>No</v>
      </c>
      <c r="AS260" t="str">
        <f>IF(OR(O2C!K143="Q1 2029",O2C!K143="Q2 2029"),"Yes","No")</f>
        <v>No</v>
      </c>
      <c r="AT260" s="178" t="str">
        <f t="shared" si="143"/>
        <v>No</v>
      </c>
      <c r="AU260" t="str">
        <f>IF(OR(O2C!K143="Q3 2029",O2C!K143="Q4 2029"),"Yes","No")</f>
        <v>No</v>
      </c>
      <c r="AV260" s="178" t="str">
        <f t="shared" si="144"/>
        <v>No</v>
      </c>
      <c r="AW260" t="str">
        <f>IF(OR(O2C!K143="Q1 2030",O2C!K143="Q2 2030"),"Yes","No")</f>
        <v>No</v>
      </c>
      <c r="AX260" s="178" t="str">
        <f t="shared" si="145"/>
        <v>No</v>
      </c>
      <c r="AY260" t="str">
        <f>IF(OR(O2C!K143="Q3 2030",O2C!K143="Q4 2030"),"Yes","No")</f>
        <v>No</v>
      </c>
      <c r="AZ260" s="178" t="str">
        <f t="shared" si="146"/>
        <v>No</v>
      </c>
      <c r="BA260" t="str">
        <f>IF(O2C!K143="","No","Yes")</f>
        <v>No</v>
      </c>
      <c r="BB260" s="178" t="str">
        <f t="shared" si="147"/>
        <v>No</v>
      </c>
      <c r="BC260" s="178" t="str">
        <f t="shared" si="148"/>
        <v>No</v>
      </c>
      <c r="BD260" s="174"/>
    </row>
    <row r="261" spans="1:56" s="175" customFormat="1" ht="23.65" thickBot="1" x14ac:dyDescent="0.5">
      <c r="A261" s="177">
        <v>140</v>
      </c>
      <c r="B261" s="59" t="s">
        <v>1202</v>
      </c>
      <c r="C261" t="str">
        <f>IF(O2C!E144="Yes","Yes","No")</f>
        <v>No</v>
      </c>
      <c r="D261" t="str">
        <f>IF(AND(C261="No",O2C!F144="Yes"),"Yes","No")</f>
        <v>No</v>
      </c>
      <c r="E261" t="str">
        <f>IF(AND(C261="No",O2C!F144="N/A"),"N/A","No")</f>
        <v>No</v>
      </c>
      <c r="F261">
        <f>IF(OR(O2C!F144="Yes",O2C!F144="N/A"),0,1)</f>
        <v>1</v>
      </c>
      <c r="G261" t="str">
        <f>IF(OR(O2C!K144="Q3 2019",O2C!K144="Q4 2019"),"Yes","No")</f>
        <v>No</v>
      </c>
      <c r="H261" s="178" t="str">
        <f t="shared" si="124"/>
        <v>No</v>
      </c>
      <c r="I261" t="str">
        <f>IF(OR(O2C!K144="Q1 2020",O2C!K144="Q2 2020"),"Yes","No")</f>
        <v>No</v>
      </c>
      <c r="J261" s="178" t="str">
        <f t="shared" si="125"/>
        <v>No</v>
      </c>
      <c r="K261" t="str">
        <f>IF(OR(O2C!K144="Q3 2020",O2C!K144="Q4 2020"),"Yes","No")</f>
        <v>No</v>
      </c>
      <c r="L261" s="178" t="str">
        <f t="shared" si="126"/>
        <v>No</v>
      </c>
      <c r="M261" t="str">
        <f>IF(OR(O2C!K144="Q1 2021",O2C!K144="Q2 2021"),"Yes","No")</f>
        <v>No</v>
      </c>
      <c r="N261" s="178" t="str">
        <f t="shared" si="127"/>
        <v>No</v>
      </c>
      <c r="O261" t="str">
        <f>IF(OR(O2C!K144="Q3 2021",O2C!K144="Q4 2021"),"Yes","No")</f>
        <v>No</v>
      </c>
      <c r="P261" s="178" t="str">
        <f t="shared" si="128"/>
        <v>No</v>
      </c>
      <c r="Q261" t="str">
        <f>IF(OR(O2C!K144="Q1 2022",O2C!K144="Q2 2022"),"Yes","No")</f>
        <v>No</v>
      </c>
      <c r="R261" s="178" t="str">
        <f t="shared" si="129"/>
        <v>No</v>
      </c>
      <c r="S261" t="str">
        <f>IF(OR(O2C!K144="Q3 2022",O2C!K144="Q4 2022"),"Yes","No")</f>
        <v>No</v>
      </c>
      <c r="T261" s="178" t="str">
        <f t="shared" si="130"/>
        <v>No</v>
      </c>
      <c r="U261" t="str">
        <f>IF(OR(O2C!K144="Q1 2023",O2C!K144="Q2 2023"),"Yes","No")</f>
        <v>No</v>
      </c>
      <c r="V261" s="178" t="str">
        <f t="shared" si="131"/>
        <v>No</v>
      </c>
      <c r="W261" t="str">
        <f>IF(OR(O2C!K144="Q3 2023",O2C!K144="Q4 2023"),"Yes","No")</f>
        <v>No</v>
      </c>
      <c r="X261" s="178" t="str">
        <f t="shared" si="132"/>
        <v>No</v>
      </c>
      <c r="Y261" t="str">
        <f>IF(OR(O2C!K144="Q1 2024",O2C!K144="Q2 2024"),"Yes","No")</f>
        <v>No</v>
      </c>
      <c r="Z261" s="178" t="str">
        <f t="shared" si="133"/>
        <v>No</v>
      </c>
      <c r="AA261" t="str">
        <f>IF(OR(O2C!K144="Q3 2024",O2C!K144="Q4 2024"),"Yes","No")</f>
        <v>No</v>
      </c>
      <c r="AB261" s="178" t="str">
        <f t="shared" si="134"/>
        <v>No</v>
      </c>
      <c r="AC261" t="str">
        <f>IF(OR(O2C!K144="Q1 2025",O2C!K144="Q2 2025"),"Yes","No")</f>
        <v>No</v>
      </c>
      <c r="AD261" s="178" t="str">
        <f t="shared" si="135"/>
        <v>No</v>
      </c>
      <c r="AE261" t="str">
        <f>IF(OR(O2C!K144="Q3 2025",O2C!K144="Q4 2025"),"Yes","No")</f>
        <v>No</v>
      </c>
      <c r="AF261" s="178" t="str">
        <f t="shared" si="136"/>
        <v>No</v>
      </c>
      <c r="AG261" t="str">
        <f>IF(OR(O2C!K144="Q1 2026",O2C!K144="Q2 2026"),"Yes","No")</f>
        <v>No</v>
      </c>
      <c r="AH261" s="178" t="str">
        <f t="shared" si="137"/>
        <v>No</v>
      </c>
      <c r="AI261" t="str">
        <f>IF(OR(O2C!K144="Q3 2026",O2C!K144="Q4 2026"),"Yes","No")</f>
        <v>No</v>
      </c>
      <c r="AJ261" s="178" t="str">
        <f t="shared" si="138"/>
        <v>No</v>
      </c>
      <c r="AK261" t="str">
        <f>IF(OR(O2C!K144="Q1 2027",O2C!K144="Q2 2027"),"Yes","No")</f>
        <v>No</v>
      </c>
      <c r="AL261" s="178" t="str">
        <f t="shared" si="139"/>
        <v>No</v>
      </c>
      <c r="AM261" t="str">
        <f>IF(OR(O2C!K144="Q3 2027",O2C!K144="Q4 2027"),"Yes","No")</f>
        <v>No</v>
      </c>
      <c r="AN261" s="178" t="str">
        <f t="shared" si="140"/>
        <v>No</v>
      </c>
      <c r="AO261" t="str">
        <f>IF(OR(O2C!K144="Q1 2028",O2C!K144="Q2 2028"),"Yes","No")</f>
        <v>No</v>
      </c>
      <c r="AP261" s="178" t="str">
        <f t="shared" si="141"/>
        <v>No</v>
      </c>
      <c r="AQ261" t="str">
        <f>IF(OR(O2C!K144="Q3 2028",O2C!K144="Q4 2028"),"Yes","No")</f>
        <v>No</v>
      </c>
      <c r="AR261" s="178" t="str">
        <f t="shared" si="142"/>
        <v>No</v>
      </c>
      <c r="AS261" t="str">
        <f>IF(OR(O2C!K144="Q1 2029",O2C!K144="Q2 2029"),"Yes","No")</f>
        <v>No</v>
      </c>
      <c r="AT261" s="178" t="str">
        <f t="shared" si="143"/>
        <v>No</v>
      </c>
      <c r="AU261" t="str">
        <f>IF(OR(O2C!K144="Q3 2029",O2C!K144="Q4 2029"),"Yes","No")</f>
        <v>No</v>
      </c>
      <c r="AV261" s="178" t="str">
        <f t="shared" si="144"/>
        <v>No</v>
      </c>
      <c r="AW261" t="str">
        <f>IF(OR(O2C!K144="Q1 2030",O2C!K144="Q2 2030"),"Yes","No")</f>
        <v>No</v>
      </c>
      <c r="AX261" s="178" t="str">
        <f t="shared" si="145"/>
        <v>No</v>
      </c>
      <c r="AY261" t="str">
        <f>IF(OR(O2C!K144="Q3 2030",O2C!K144="Q4 2030"),"Yes","No")</f>
        <v>No</v>
      </c>
      <c r="AZ261" s="178" t="str">
        <f t="shared" si="146"/>
        <v>No</v>
      </c>
      <c r="BA261" t="str">
        <f>IF(O2C!K144="","No","Yes")</f>
        <v>No</v>
      </c>
      <c r="BB261" s="178" t="str">
        <f t="shared" si="147"/>
        <v>No</v>
      </c>
      <c r="BC261" s="178" t="str">
        <f t="shared" si="148"/>
        <v>Yes</v>
      </c>
      <c r="BD261" s="174"/>
    </row>
    <row r="262" spans="1:56" s="175" customFormat="1" ht="23.65" thickBot="1" x14ac:dyDescent="0.5">
      <c r="A262" s="177">
        <v>141</v>
      </c>
      <c r="B262" s="43" t="s">
        <v>1203</v>
      </c>
      <c r="C262" t="str">
        <f>IF(O2C!E145="Yes","Yes","No")</f>
        <v>No</v>
      </c>
      <c r="D262" t="str">
        <f>IF(AND(C262="No",O2C!F145="Yes"),"Yes","No")</f>
        <v>No</v>
      </c>
      <c r="E262" t="str">
        <f>IF(AND(C262="No",O2C!F145="N/A"),"N/A","No")</f>
        <v>No</v>
      </c>
      <c r="F262">
        <f>IF(OR(O2C!F145="Yes",O2C!F145="N/A"),0,1)</f>
        <v>1</v>
      </c>
      <c r="G262" t="str">
        <f>IF(OR(O2C!K145="Q3 2019",O2C!K145="Q4 2019"),"Yes","No")</f>
        <v>No</v>
      </c>
      <c r="H262" s="178" t="str">
        <f t="shared" si="124"/>
        <v>No</v>
      </c>
      <c r="I262" t="str">
        <f>IF(OR(O2C!K145="Q1 2020",O2C!K145="Q2 2020"),"Yes","No")</f>
        <v>No</v>
      </c>
      <c r="J262" s="178" t="str">
        <f t="shared" si="125"/>
        <v>No</v>
      </c>
      <c r="K262" t="str">
        <f>IF(OR(O2C!K145="Q3 2020",O2C!K145="Q4 2020"),"Yes","No")</f>
        <v>No</v>
      </c>
      <c r="L262" s="178" t="str">
        <f t="shared" si="126"/>
        <v>No</v>
      </c>
      <c r="M262" t="str">
        <f>IF(OR(O2C!K145="Q1 2021",O2C!K145="Q2 2021"),"Yes","No")</f>
        <v>No</v>
      </c>
      <c r="N262" s="178" t="str">
        <f t="shared" si="127"/>
        <v>No</v>
      </c>
      <c r="O262" t="str">
        <f>IF(OR(O2C!K145="Q3 2021",O2C!K145="Q4 2021"),"Yes","No")</f>
        <v>No</v>
      </c>
      <c r="P262" s="178" t="str">
        <f t="shared" si="128"/>
        <v>No</v>
      </c>
      <c r="Q262" t="str">
        <f>IF(OR(O2C!K145="Q1 2022",O2C!K145="Q2 2022"),"Yes","No")</f>
        <v>No</v>
      </c>
      <c r="R262" s="178" t="str">
        <f t="shared" si="129"/>
        <v>No</v>
      </c>
      <c r="S262" t="str">
        <f>IF(OR(O2C!K145="Q3 2022",O2C!K145="Q4 2022"),"Yes","No")</f>
        <v>No</v>
      </c>
      <c r="T262" s="178" t="str">
        <f t="shared" si="130"/>
        <v>No</v>
      </c>
      <c r="U262" t="str">
        <f>IF(OR(O2C!K145="Q1 2023",O2C!K145="Q2 2023"),"Yes","No")</f>
        <v>No</v>
      </c>
      <c r="V262" s="178" t="str">
        <f t="shared" si="131"/>
        <v>No</v>
      </c>
      <c r="W262" t="str">
        <f>IF(OR(O2C!K145="Q3 2023",O2C!K145="Q4 2023"),"Yes","No")</f>
        <v>No</v>
      </c>
      <c r="X262" s="178" t="str">
        <f t="shared" si="132"/>
        <v>No</v>
      </c>
      <c r="Y262" t="str">
        <f>IF(OR(O2C!K145="Q1 2024",O2C!K145="Q2 2024"),"Yes","No")</f>
        <v>No</v>
      </c>
      <c r="Z262" s="178" t="str">
        <f t="shared" si="133"/>
        <v>No</v>
      </c>
      <c r="AA262" t="str">
        <f>IF(OR(O2C!K145="Q3 2024",O2C!K145="Q4 2024"),"Yes","No")</f>
        <v>No</v>
      </c>
      <c r="AB262" s="178" t="str">
        <f t="shared" si="134"/>
        <v>No</v>
      </c>
      <c r="AC262" t="str">
        <f>IF(OR(O2C!K145="Q1 2025",O2C!K145="Q2 2025"),"Yes","No")</f>
        <v>No</v>
      </c>
      <c r="AD262" s="178" t="str">
        <f t="shared" si="135"/>
        <v>No</v>
      </c>
      <c r="AE262" t="str">
        <f>IF(OR(O2C!K145="Q3 2025",O2C!K145="Q4 2025"),"Yes","No")</f>
        <v>No</v>
      </c>
      <c r="AF262" s="178" t="str">
        <f t="shared" si="136"/>
        <v>No</v>
      </c>
      <c r="AG262" t="str">
        <f>IF(OR(O2C!K145="Q1 2026",O2C!K145="Q2 2026"),"Yes","No")</f>
        <v>No</v>
      </c>
      <c r="AH262" s="178" t="str">
        <f t="shared" si="137"/>
        <v>No</v>
      </c>
      <c r="AI262" t="str">
        <f>IF(OR(O2C!K145="Q3 2026",O2C!K145="Q4 2026"),"Yes","No")</f>
        <v>No</v>
      </c>
      <c r="AJ262" s="178" t="str">
        <f t="shared" si="138"/>
        <v>No</v>
      </c>
      <c r="AK262" t="str">
        <f>IF(OR(O2C!K145="Q1 2027",O2C!K145="Q2 2027"),"Yes","No")</f>
        <v>No</v>
      </c>
      <c r="AL262" s="178" t="str">
        <f t="shared" si="139"/>
        <v>No</v>
      </c>
      <c r="AM262" t="str">
        <f>IF(OR(O2C!K145="Q3 2027",O2C!K145="Q4 2027"),"Yes","No")</f>
        <v>No</v>
      </c>
      <c r="AN262" s="178" t="str">
        <f t="shared" si="140"/>
        <v>No</v>
      </c>
      <c r="AO262" t="str">
        <f>IF(OR(O2C!K145="Q1 2028",O2C!K145="Q2 2028"),"Yes","No")</f>
        <v>No</v>
      </c>
      <c r="AP262" s="178" t="str">
        <f t="shared" si="141"/>
        <v>No</v>
      </c>
      <c r="AQ262" t="str">
        <f>IF(OR(O2C!K145="Q3 2028",O2C!K145="Q4 2028"),"Yes","No")</f>
        <v>No</v>
      </c>
      <c r="AR262" s="178" t="str">
        <f t="shared" si="142"/>
        <v>No</v>
      </c>
      <c r="AS262" t="str">
        <f>IF(OR(O2C!K145="Q1 2029",O2C!K145="Q2 2029"),"Yes","No")</f>
        <v>No</v>
      </c>
      <c r="AT262" s="178" t="str">
        <f t="shared" si="143"/>
        <v>No</v>
      </c>
      <c r="AU262" t="str">
        <f>IF(OR(O2C!K145="Q3 2029",O2C!K145="Q4 2029"),"Yes","No")</f>
        <v>No</v>
      </c>
      <c r="AV262" s="178" t="str">
        <f t="shared" si="144"/>
        <v>No</v>
      </c>
      <c r="AW262" t="str">
        <f>IF(OR(O2C!K145="Q1 2030",O2C!K145="Q2 2030"),"Yes","No")</f>
        <v>No</v>
      </c>
      <c r="AX262" s="178" t="str">
        <f t="shared" si="145"/>
        <v>No</v>
      </c>
      <c r="AY262" t="str">
        <f>IF(OR(O2C!K145="Q3 2030",O2C!K145="Q4 2030"),"Yes","No")</f>
        <v>No</v>
      </c>
      <c r="AZ262" s="178" t="str">
        <f t="shared" si="146"/>
        <v>No</v>
      </c>
      <c r="BA262" t="str">
        <f>IF(O2C!K145="","No","Yes")</f>
        <v>No</v>
      </c>
      <c r="BB262" s="178" t="str">
        <f t="shared" si="147"/>
        <v>No</v>
      </c>
      <c r="BC262" s="178" t="str">
        <f t="shared" si="148"/>
        <v>Yes</v>
      </c>
      <c r="BD262" s="174"/>
    </row>
    <row r="263" spans="1:56" s="175" customFormat="1" ht="23.65" thickBot="1" x14ac:dyDescent="0.5">
      <c r="A263" s="177">
        <v>142</v>
      </c>
      <c r="B263" s="43" t="s">
        <v>260</v>
      </c>
      <c r="C263" t="str">
        <f>IF(O2C!E146="Yes","Yes","No")</f>
        <v>No</v>
      </c>
      <c r="D263" t="str">
        <f>IF(AND(C263="No",O2C!F146="Yes"),"Yes","No")</f>
        <v>No</v>
      </c>
      <c r="E263" t="str">
        <f>IF(AND(C263="No",O2C!F146="N/A"),"N/A","No")</f>
        <v>No</v>
      </c>
      <c r="F263">
        <f>IF(OR(O2C!F146="Yes",O2C!F146="N/A"),0,1)</f>
        <v>1</v>
      </c>
      <c r="G263" t="str">
        <f>IF(OR(O2C!K146="Q3 2019",O2C!K146="Q4 2019"),"Yes","No")</f>
        <v>No</v>
      </c>
      <c r="H263" s="178" t="str">
        <f t="shared" si="124"/>
        <v>No</v>
      </c>
      <c r="I263" t="str">
        <f>IF(OR(O2C!K146="Q1 2020",O2C!K146="Q2 2020"),"Yes","No")</f>
        <v>No</v>
      </c>
      <c r="J263" s="178" t="str">
        <f t="shared" si="125"/>
        <v>No</v>
      </c>
      <c r="K263" t="str">
        <f>IF(OR(O2C!K146="Q3 2020",O2C!K146="Q4 2020"),"Yes","No")</f>
        <v>No</v>
      </c>
      <c r="L263" s="178" t="str">
        <f t="shared" si="126"/>
        <v>No</v>
      </c>
      <c r="M263" t="str">
        <f>IF(OR(O2C!K146="Q1 2021",O2C!K146="Q2 2021"),"Yes","No")</f>
        <v>No</v>
      </c>
      <c r="N263" s="178" t="str">
        <f t="shared" si="127"/>
        <v>No</v>
      </c>
      <c r="O263" t="str">
        <f>IF(OR(O2C!K146="Q3 2021",O2C!K146="Q4 2021"),"Yes","No")</f>
        <v>No</v>
      </c>
      <c r="P263" s="178" t="str">
        <f t="shared" si="128"/>
        <v>No</v>
      </c>
      <c r="Q263" t="str">
        <f>IF(OR(O2C!K146="Q1 2022",O2C!K146="Q2 2022"),"Yes","No")</f>
        <v>No</v>
      </c>
      <c r="R263" s="178" t="str">
        <f t="shared" si="129"/>
        <v>No</v>
      </c>
      <c r="S263" t="str">
        <f>IF(OR(O2C!K146="Q3 2022",O2C!K146="Q4 2022"),"Yes","No")</f>
        <v>No</v>
      </c>
      <c r="T263" s="178" t="str">
        <f t="shared" si="130"/>
        <v>No</v>
      </c>
      <c r="U263" t="str">
        <f>IF(OR(O2C!K146="Q1 2023",O2C!K146="Q2 2023"),"Yes","No")</f>
        <v>No</v>
      </c>
      <c r="V263" s="178" t="str">
        <f t="shared" si="131"/>
        <v>No</v>
      </c>
      <c r="W263" t="str">
        <f>IF(OR(O2C!K146="Q3 2023",O2C!K146="Q4 2023"),"Yes","No")</f>
        <v>No</v>
      </c>
      <c r="X263" s="178" t="str">
        <f t="shared" si="132"/>
        <v>No</v>
      </c>
      <c r="Y263" t="str">
        <f>IF(OR(O2C!K146="Q1 2024",O2C!K146="Q2 2024"),"Yes","No")</f>
        <v>No</v>
      </c>
      <c r="Z263" s="178" t="str">
        <f t="shared" si="133"/>
        <v>No</v>
      </c>
      <c r="AA263" t="str">
        <f>IF(OR(O2C!K146="Q3 2024",O2C!K146="Q4 2024"),"Yes","No")</f>
        <v>No</v>
      </c>
      <c r="AB263" s="178" t="str">
        <f t="shared" si="134"/>
        <v>No</v>
      </c>
      <c r="AC263" t="str">
        <f>IF(OR(O2C!K146="Q1 2025",O2C!K146="Q2 2025"),"Yes","No")</f>
        <v>No</v>
      </c>
      <c r="AD263" s="178" t="str">
        <f t="shared" si="135"/>
        <v>No</v>
      </c>
      <c r="AE263" t="str">
        <f>IF(OR(O2C!K146="Q3 2025",O2C!K146="Q4 2025"),"Yes","No")</f>
        <v>No</v>
      </c>
      <c r="AF263" s="178" t="str">
        <f t="shared" si="136"/>
        <v>No</v>
      </c>
      <c r="AG263" t="str">
        <f>IF(OR(O2C!K146="Q1 2026",O2C!K146="Q2 2026"),"Yes","No")</f>
        <v>No</v>
      </c>
      <c r="AH263" s="178" t="str">
        <f t="shared" si="137"/>
        <v>No</v>
      </c>
      <c r="AI263" t="str">
        <f>IF(OR(O2C!K146="Q3 2026",O2C!K146="Q4 2026"),"Yes","No")</f>
        <v>No</v>
      </c>
      <c r="AJ263" s="178" t="str">
        <f t="shared" si="138"/>
        <v>No</v>
      </c>
      <c r="AK263" t="str">
        <f>IF(OR(O2C!K146="Q1 2027",O2C!K146="Q2 2027"),"Yes","No")</f>
        <v>No</v>
      </c>
      <c r="AL263" s="178" t="str">
        <f t="shared" si="139"/>
        <v>No</v>
      </c>
      <c r="AM263" t="str">
        <f>IF(OR(O2C!K146="Q3 2027",O2C!K146="Q4 2027"),"Yes","No")</f>
        <v>No</v>
      </c>
      <c r="AN263" s="178" t="str">
        <f t="shared" si="140"/>
        <v>No</v>
      </c>
      <c r="AO263" t="str">
        <f>IF(OR(O2C!K146="Q1 2028",O2C!K146="Q2 2028"),"Yes","No")</f>
        <v>No</v>
      </c>
      <c r="AP263" s="178" t="str">
        <f t="shared" si="141"/>
        <v>No</v>
      </c>
      <c r="AQ263" t="str">
        <f>IF(OR(O2C!K146="Q3 2028",O2C!K146="Q4 2028"),"Yes","No")</f>
        <v>No</v>
      </c>
      <c r="AR263" s="178" t="str">
        <f t="shared" si="142"/>
        <v>No</v>
      </c>
      <c r="AS263" t="str">
        <f>IF(OR(O2C!K146="Q1 2029",O2C!K146="Q2 2029"),"Yes","No")</f>
        <v>No</v>
      </c>
      <c r="AT263" s="178" t="str">
        <f t="shared" si="143"/>
        <v>No</v>
      </c>
      <c r="AU263" t="str">
        <f>IF(OR(O2C!K146="Q3 2029",O2C!K146="Q4 2029"),"Yes","No")</f>
        <v>No</v>
      </c>
      <c r="AV263" s="178" t="str">
        <f t="shared" si="144"/>
        <v>No</v>
      </c>
      <c r="AW263" t="str">
        <f>IF(OR(O2C!K146="Q1 2030",O2C!K146="Q2 2030"),"Yes","No")</f>
        <v>No</v>
      </c>
      <c r="AX263" s="178" t="str">
        <f t="shared" si="145"/>
        <v>No</v>
      </c>
      <c r="AY263" t="str">
        <f>IF(OR(O2C!K146="Q3 2030",O2C!K146="Q4 2030"),"Yes","No")</f>
        <v>No</v>
      </c>
      <c r="AZ263" s="178" t="str">
        <f t="shared" si="146"/>
        <v>No</v>
      </c>
      <c r="BA263" t="str">
        <f>IF(O2C!K146="","No","Yes")</f>
        <v>No</v>
      </c>
      <c r="BB263" s="178" t="str">
        <f t="shared" si="147"/>
        <v>No</v>
      </c>
      <c r="BC263" s="178" t="str">
        <f t="shared" si="148"/>
        <v>Yes</v>
      </c>
      <c r="BD263" s="174"/>
    </row>
    <row r="264" spans="1:56" s="175" customFormat="1" ht="23.65" thickBot="1" x14ac:dyDescent="0.5">
      <c r="A264" s="177">
        <v>143</v>
      </c>
      <c r="B264" s="43" t="s">
        <v>261</v>
      </c>
      <c r="C264" t="str">
        <f>IF(O2C!E147="Yes","Yes","No")</f>
        <v>No</v>
      </c>
      <c r="D264" t="str">
        <f>IF(AND(C264="No",O2C!F147="Yes"),"Yes","No")</f>
        <v>No</v>
      </c>
      <c r="E264" t="str">
        <f>IF(AND(C264="No",O2C!F147="N/A"),"N/A","No")</f>
        <v>No</v>
      </c>
      <c r="F264">
        <f>IF(OR(O2C!F147="Yes",O2C!F147="N/A"),0,1)</f>
        <v>1</v>
      </c>
      <c r="G264" t="str">
        <f>IF(OR(O2C!K147="Q3 2019",O2C!K147="Q4 2019"),"Yes","No")</f>
        <v>No</v>
      </c>
      <c r="H264" s="178" t="str">
        <f t="shared" si="124"/>
        <v>No</v>
      </c>
      <c r="I264" t="str">
        <f>IF(OR(O2C!K147="Q1 2020",O2C!K147="Q2 2020"),"Yes","No")</f>
        <v>No</v>
      </c>
      <c r="J264" s="178" t="str">
        <f t="shared" si="125"/>
        <v>No</v>
      </c>
      <c r="K264" t="str">
        <f>IF(OR(O2C!K147="Q3 2020",O2C!K147="Q4 2020"),"Yes","No")</f>
        <v>No</v>
      </c>
      <c r="L264" s="178" t="str">
        <f t="shared" si="126"/>
        <v>No</v>
      </c>
      <c r="M264" t="str">
        <f>IF(OR(O2C!K147="Q1 2021",O2C!K147="Q2 2021"),"Yes","No")</f>
        <v>No</v>
      </c>
      <c r="N264" s="178" t="str">
        <f t="shared" si="127"/>
        <v>No</v>
      </c>
      <c r="O264" t="str">
        <f>IF(OR(O2C!K147="Q3 2021",O2C!K147="Q4 2021"),"Yes","No")</f>
        <v>No</v>
      </c>
      <c r="P264" s="178" t="str">
        <f t="shared" si="128"/>
        <v>No</v>
      </c>
      <c r="Q264" t="str">
        <f>IF(OR(O2C!K147="Q1 2022",O2C!K147="Q2 2022"),"Yes","No")</f>
        <v>No</v>
      </c>
      <c r="R264" s="178" t="str">
        <f t="shared" si="129"/>
        <v>No</v>
      </c>
      <c r="S264" t="str">
        <f>IF(OR(O2C!K147="Q3 2022",O2C!K147="Q4 2022"),"Yes","No")</f>
        <v>No</v>
      </c>
      <c r="T264" s="178" t="str">
        <f t="shared" si="130"/>
        <v>No</v>
      </c>
      <c r="U264" t="str">
        <f>IF(OR(O2C!K147="Q1 2023",O2C!K147="Q2 2023"),"Yes","No")</f>
        <v>No</v>
      </c>
      <c r="V264" s="178" t="str">
        <f t="shared" si="131"/>
        <v>No</v>
      </c>
      <c r="W264" t="str">
        <f>IF(OR(O2C!K147="Q3 2023",O2C!K147="Q4 2023"),"Yes","No")</f>
        <v>No</v>
      </c>
      <c r="X264" s="178" t="str">
        <f t="shared" si="132"/>
        <v>No</v>
      </c>
      <c r="Y264" t="str">
        <f>IF(OR(O2C!K147="Q1 2024",O2C!K147="Q2 2024"),"Yes","No")</f>
        <v>No</v>
      </c>
      <c r="Z264" s="178" t="str">
        <f t="shared" si="133"/>
        <v>No</v>
      </c>
      <c r="AA264" t="str">
        <f>IF(OR(O2C!K147="Q3 2024",O2C!K147="Q4 2024"),"Yes","No")</f>
        <v>No</v>
      </c>
      <c r="AB264" s="178" t="str">
        <f t="shared" si="134"/>
        <v>No</v>
      </c>
      <c r="AC264" t="str">
        <f>IF(OR(O2C!K147="Q1 2025",O2C!K147="Q2 2025"),"Yes","No")</f>
        <v>No</v>
      </c>
      <c r="AD264" s="178" t="str">
        <f t="shared" si="135"/>
        <v>No</v>
      </c>
      <c r="AE264" t="str">
        <f>IF(OR(O2C!K147="Q3 2025",O2C!K147="Q4 2025"),"Yes","No")</f>
        <v>No</v>
      </c>
      <c r="AF264" s="178" t="str">
        <f t="shared" si="136"/>
        <v>No</v>
      </c>
      <c r="AG264" t="str">
        <f>IF(OR(O2C!K147="Q1 2026",O2C!K147="Q2 2026"),"Yes","No")</f>
        <v>No</v>
      </c>
      <c r="AH264" s="178" t="str">
        <f t="shared" si="137"/>
        <v>No</v>
      </c>
      <c r="AI264" t="str">
        <f>IF(OR(O2C!K147="Q3 2026",O2C!K147="Q4 2026"),"Yes","No")</f>
        <v>No</v>
      </c>
      <c r="AJ264" s="178" t="str">
        <f t="shared" si="138"/>
        <v>No</v>
      </c>
      <c r="AK264" t="str">
        <f>IF(OR(O2C!K147="Q1 2027",O2C!K147="Q2 2027"),"Yes","No")</f>
        <v>No</v>
      </c>
      <c r="AL264" s="178" t="str">
        <f t="shared" si="139"/>
        <v>No</v>
      </c>
      <c r="AM264" t="str">
        <f>IF(OR(O2C!K147="Q3 2027",O2C!K147="Q4 2027"),"Yes","No")</f>
        <v>No</v>
      </c>
      <c r="AN264" s="178" t="str">
        <f t="shared" si="140"/>
        <v>No</v>
      </c>
      <c r="AO264" t="str">
        <f>IF(OR(O2C!K147="Q1 2028",O2C!K147="Q2 2028"),"Yes","No")</f>
        <v>No</v>
      </c>
      <c r="AP264" s="178" t="str">
        <f t="shared" si="141"/>
        <v>No</v>
      </c>
      <c r="AQ264" t="str">
        <f>IF(OR(O2C!K147="Q3 2028",O2C!K147="Q4 2028"),"Yes","No")</f>
        <v>No</v>
      </c>
      <c r="AR264" s="178" t="str">
        <f t="shared" si="142"/>
        <v>No</v>
      </c>
      <c r="AS264" t="str">
        <f>IF(OR(O2C!K147="Q1 2029",O2C!K147="Q2 2029"),"Yes","No")</f>
        <v>No</v>
      </c>
      <c r="AT264" s="178" t="str">
        <f t="shared" si="143"/>
        <v>No</v>
      </c>
      <c r="AU264" t="str">
        <f>IF(OR(O2C!K147="Q3 2029",O2C!K147="Q4 2029"),"Yes","No")</f>
        <v>No</v>
      </c>
      <c r="AV264" s="178" t="str">
        <f t="shared" si="144"/>
        <v>No</v>
      </c>
      <c r="AW264" t="str">
        <f>IF(OR(O2C!K147="Q1 2030",O2C!K147="Q2 2030"),"Yes","No")</f>
        <v>No</v>
      </c>
      <c r="AX264" s="178" t="str">
        <f t="shared" si="145"/>
        <v>No</v>
      </c>
      <c r="AY264" t="str">
        <f>IF(OR(O2C!K147="Q3 2030",O2C!K147="Q4 2030"),"Yes","No")</f>
        <v>No</v>
      </c>
      <c r="AZ264" s="178" t="str">
        <f t="shared" si="146"/>
        <v>No</v>
      </c>
      <c r="BA264" t="str">
        <f>IF(O2C!K147="","No","Yes")</f>
        <v>No</v>
      </c>
      <c r="BB264" s="178" t="str">
        <f t="shared" si="147"/>
        <v>No</v>
      </c>
      <c r="BC264" s="178" t="str">
        <f t="shared" si="148"/>
        <v>Yes</v>
      </c>
      <c r="BD264" s="174"/>
    </row>
    <row r="265" spans="1:56" s="175" customFormat="1" ht="35.25" thickBot="1" x14ac:dyDescent="0.5">
      <c r="A265" s="177">
        <v>144</v>
      </c>
      <c r="B265" s="43" t="s">
        <v>1204</v>
      </c>
      <c r="C265" t="str">
        <f>IF(O2C!E148="Yes","Yes","No")</f>
        <v>No</v>
      </c>
      <c r="D265" t="str">
        <f>IF(AND(C265="No",O2C!F148="Yes"),"Yes","No")</f>
        <v>No</v>
      </c>
      <c r="E265" t="str">
        <f>IF(AND(C265="No",O2C!F148="N/A"),"N/A","No")</f>
        <v>No</v>
      </c>
      <c r="F265">
        <f>IF(OR(O2C!F148="Yes",O2C!F148="N/A"),0,1)</f>
        <v>1</v>
      </c>
      <c r="G265" t="str">
        <f>IF(OR(O2C!K148="Q3 2019",O2C!K148="Q4 2019"),"Yes","No")</f>
        <v>No</v>
      </c>
      <c r="H265" s="178" t="str">
        <f t="shared" si="124"/>
        <v>No</v>
      </c>
      <c r="I265" t="str">
        <f>IF(OR(O2C!K148="Q1 2020",O2C!K148="Q2 2020"),"Yes","No")</f>
        <v>No</v>
      </c>
      <c r="J265" s="178" t="str">
        <f t="shared" si="125"/>
        <v>No</v>
      </c>
      <c r="K265" t="str">
        <f>IF(OR(O2C!K148="Q3 2020",O2C!K148="Q4 2020"),"Yes","No")</f>
        <v>No</v>
      </c>
      <c r="L265" s="178" t="str">
        <f t="shared" si="126"/>
        <v>No</v>
      </c>
      <c r="M265" t="str">
        <f>IF(OR(O2C!K148="Q1 2021",O2C!K148="Q2 2021"),"Yes","No")</f>
        <v>No</v>
      </c>
      <c r="N265" s="178" t="str">
        <f t="shared" si="127"/>
        <v>No</v>
      </c>
      <c r="O265" t="str">
        <f>IF(OR(O2C!K148="Q3 2021",O2C!K148="Q4 2021"),"Yes","No")</f>
        <v>No</v>
      </c>
      <c r="P265" s="178" t="str">
        <f t="shared" si="128"/>
        <v>No</v>
      </c>
      <c r="Q265" t="str">
        <f>IF(OR(O2C!K148="Q1 2022",O2C!K148="Q2 2022"),"Yes","No")</f>
        <v>No</v>
      </c>
      <c r="R265" s="178" t="str">
        <f t="shared" si="129"/>
        <v>No</v>
      </c>
      <c r="S265" t="str">
        <f>IF(OR(O2C!K148="Q3 2022",O2C!K148="Q4 2022"),"Yes","No")</f>
        <v>No</v>
      </c>
      <c r="T265" s="178" t="str">
        <f t="shared" si="130"/>
        <v>No</v>
      </c>
      <c r="U265" t="str">
        <f>IF(OR(O2C!K148="Q1 2023",O2C!K148="Q2 2023"),"Yes","No")</f>
        <v>No</v>
      </c>
      <c r="V265" s="178" t="str">
        <f t="shared" si="131"/>
        <v>No</v>
      </c>
      <c r="W265" t="str">
        <f>IF(OR(O2C!K148="Q3 2023",O2C!K148="Q4 2023"),"Yes","No")</f>
        <v>No</v>
      </c>
      <c r="X265" s="178" t="str">
        <f t="shared" si="132"/>
        <v>No</v>
      </c>
      <c r="Y265" t="str">
        <f>IF(OR(O2C!K148="Q1 2024",O2C!K148="Q2 2024"),"Yes","No")</f>
        <v>No</v>
      </c>
      <c r="Z265" s="178" t="str">
        <f t="shared" si="133"/>
        <v>No</v>
      </c>
      <c r="AA265" t="str">
        <f>IF(OR(O2C!K148="Q3 2024",O2C!K148="Q4 2024"),"Yes","No")</f>
        <v>No</v>
      </c>
      <c r="AB265" s="178" t="str">
        <f t="shared" si="134"/>
        <v>No</v>
      </c>
      <c r="AC265" t="str">
        <f>IF(OR(O2C!K148="Q1 2025",O2C!K148="Q2 2025"),"Yes","No")</f>
        <v>No</v>
      </c>
      <c r="AD265" s="178" t="str">
        <f t="shared" si="135"/>
        <v>No</v>
      </c>
      <c r="AE265" t="str">
        <f>IF(OR(O2C!K148="Q3 2025",O2C!K148="Q4 2025"),"Yes","No")</f>
        <v>No</v>
      </c>
      <c r="AF265" s="178" t="str">
        <f t="shared" si="136"/>
        <v>No</v>
      </c>
      <c r="AG265" t="str">
        <f>IF(OR(O2C!K148="Q1 2026",O2C!K148="Q2 2026"),"Yes","No")</f>
        <v>No</v>
      </c>
      <c r="AH265" s="178" t="str">
        <f t="shared" si="137"/>
        <v>No</v>
      </c>
      <c r="AI265" t="str">
        <f>IF(OR(O2C!K148="Q3 2026",O2C!K148="Q4 2026"),"Yes","No")</f>
        <v>No</v>
      </c>
      <c r="AJ265" s="178" t="str">
        <f t="shared" si="138"/>
        <v>No</v>
      </c>
      <c r="AK265" t="str">
        <f>IF(OR(O2C!K148="Q1 2027",O2C!K148="Q2 2027"),"Yes","No")</f>
        <v>No</v>
      </c>
      <c r="AL265" s="178" t="str">
        <f t="shared" si="139"/>
        <v>No</v>
      </c>
      <c r="AM265" t="str">
        <f>IF(OR(O2C!K148="Q3 2027",O2C!K148="Q4 2027"),"Yes","No")</f>
        <v>No</v>
      </c>
      <c r="AN265" s="178" t="str">
        <f t="shared" si="140"/>
        <v>No</v>
      </c>
      <c r="AO265" t="str">
        <f>IF(OR(O2C!K148="Q1 2028",O2C!K148="Q2 2028"),"Yes","No")</f>
        <v>No</v>
      </c>
      <c r="AP265" s="178" t="str">
        <f t="shared" si="141"/>
        <v>No</v>
      </c>
      <c r="AQ265" t="str">
        <f>IF(OR(O2C!K148="Q3 2028",O2C!K148="Q4 2028"),"Yes","No")</f>
        <v>No</v>
      </c>
      <c r="AR265" s="178" t="str">
        <f t="shared" si="142"/>
        <v>No</v>
      </c>
      <c r="AS265" t="str">
        <f>IF(OR(O2C!K148="Q1 2029",O2C!K148="Q2 2029"),"Yes","No")</f>
        <v>No</v>
      </c>
      <c r="AT265" s="178" t="str">
        <f t="shared" si="143"/>
        <v>No</v>
      </c>
      <c r="AU265" t="str">
        <f>IF(OR(O2C!K148="Q3 2029",O2C!K148="Q4 2029"),"Yes","No")</f>
        <v>No</v>
      </c>
      <c r="AV265" s="178" t="str">
        <f t="shared" si="144"/>
        <v>No</v>
      </c>
      <c r="AW265" t="str">
        <f>IF(OR(O2C!K148="Q1 2030",O2C!K148="Q2 2030"),"Yes","No")</f>
        <v>No</v>
      </c>
      <c r="AX265" s="178" t="str">
        <f t="shared" si="145"/>
        <v>No</v>
      </c>
      <c r="AY265" t="str">
        <f>IF(OR(O2C!K148="Q3 2030",O2C!K148="Q4 2030"),"Yes","No")</f>
        <v>No</v>
      </c>
      <c r="AZ265" s="178" t="str">
        <f t="shared" si="146"/>
        <v>No</v>
      </c>
      <c r="BA265" t="str">
        <f>IF(O2C!K148="","No","Yes")</f>
        <v>No</v>
      </c>
      <c r="BB265" s="178" t="str">
        <f t="shared" si="147"/>
        <v>No</v>
      </c>
      <c r="BC265" s="178" t="str">
        <f t="shared" si="148"/>
        <v>Yes</v>
      </c>
      <c r="BD265" s="174"/>
    </row>
    <row r="266" spans="1:56" s="175" customFormat="1" ht="23.65" thickBot="1" x14ac:dyDescent="0.5">
      <c r="A266" s="177">
        <v>145</v>
      </c>
      <c r="B266" s="43" t="s">
        <v>263</v>
      </c>
      <c r="C266" t="str">
        <f>IF(O2C!E149="Yes","Yes","No")</f>
        <v>No</v>
      </c>
      <c r="D266" t="str">
        <f>IF(AND(C266="No",O2C!F149="Yes"),"Yes","No")</f>
        <v>No</v>
      </c>
      <c r="E266" t="str">
        <f>IF(AND(C266="No",O2C!F149="N/A"),"N/A","No")</f>
        <v>No</v>
      </c>
      <c r="F266">
        <f>IF(OR(O2C!F149="Yes",O2C!F149="N/A"),0,1)</f>
        <v>1</v>
      </c>
      <c r="G266" t="str">
        <f>IF(OR(O2C!K149="Q3 2019",O2C!K149="Q4 2019"),"Yes","No")</f>
        <v>No</v>
      </c>
      <c r="H266" s="178" t="str">
        <f t="shared" si="124"/>
        <v>No</v>
      </c>
      <c r="I266" t="str">
        <f>IF(OR(O2C!K149="Q1 2020",O2C!K149="Q2 2020"),"Yes","No")</f>
        <v>No</v>
      </c>
      <c r="J266" s="178" t="str">
        <f t="shared" si="125"/>
        <v>No</v>
      </c>
      <c r="K266" t="str">
        <f>IF(OR(O2C!K149="Q3 2020",O2C!K149="Q4 2020"),"Yes","No")</f>
        <v>No</v>
      </c>
      <c r="L266" s="178" t="str">
        <f t="shared" si="126"/>
        <v>No</v>
      </c>
      <c r="M266" t="str">
        <f>IF(OR(O2C!K149="Q1 2021",O2C!K149="Q2 2021"),"Yes","No")</f>
        <v>No</v>
      </c>
      <c r="N266" s="178" t="str">
        <f t="shared" si="127"/>
        <v>No</v>
      </c>
      <c r="O266" t="str">
        <f>IF(OR(O2C!K149="Q3 2021",O2C!K149="Q4 2021"),"Yes","No")</f>
        <v>No</v>
      </c>
      <c r="P266" s="178" t="str">
        <f t="shared" si="128"/>
        <v>No</v>
      </c>
      <c r="Q266" t="str">
        <f>IF(OR(O2C!K149="Q1 2022",O2C!K149="Q2 2022"),"Yes","No")</f>
        <v>No</v>
      </c>
      <c r="R266" s="178" t="str">
        <f t="shared" si="129"/>
        <v>No</v>
      </c>
      <c r="S266" t="str">
        <f>IF(OR(O2C!K149="Q3 2022",O2C!K149="Q4 2022"),"Yes","No")</f>
        <v>No</v>
      </c>
      <c r="T266" s="178" t="str">
        <f t="shared" si="130"/>
        <v>No</v>
      </c>
      <c r="U266" t="str">
        <f>IF(OR(O2C!K149="Q1 2023",O2C!K149="Q2 2023"),"Yes","No")</f>
        <v>No</v>
      </c>
      <c r="V266" s="178" t="str">
        <f t="shared" si="131"/>
        <v>No</v>
      </c>
      <c r="W266" t="str">
        <f>IF(OR(O2C!K149="Q3 2023",O2C!K149="Q4 2023"),"Yes","No")</f>
        <v>No</v>
      </c>
      <c r="X266" s="178" t="str">
        <f t="shared" si="132"/>
        <v>No</v>
      </c>
      <c r="Y266" t="str">
        <f>IF(OR(O2C!K149="Q1 2024",O2C!K149="Q2 2024"),"Yes","No")</f>
        <v>No</v>
      </c>
      <c r="Z266" s="178" t="str">
        <f t="shared" si="133"/>
        <v>No</v>
      </c>
      <c r="AA266" t="str">
        <f>IF(OR(O2C!K149="Q3 2024",O2C!K149="Q4 2024"),"Yes","No")</f>
        <v>No</v>
      </c>
      <c r="AB266" s="178" t="str">
        <f t="shared" si="134"/>
        <v>No</v>
      </c>
      <c r="AC266" t="str">
        <f>IF(OR(O2C!K149="Q1 2025",O2C!K149="Q2 2025"),"Yes","No")</f>
        <v>No</v>
      </c>
      <c r="AD266" s="178" t="str">
        <f t="shared" si="135"/>
        <v>No</v>
      </c>
      <c r="AE266" t="str">
        <f>IF(OR(O2C!K149="Q3 2025",O2C!K149="Q4 2025"),"Yes","No")</f>
        <v>No</v>
      </c>
      <c r="AF266" s="178" t="str">
        <f t="shared" si="136"/>
        <v>No</v>
      </c>
      <c r="AG266" t="str">
        <f>IF(OR(O2C!K149="Q1 2026",O2C!K149="Q2 2026"),"Yes","No")</f>
        <v>No</v>
      </c>
      <c r="AH266" s="178" t="str">
        <f t="shared" si="137"/>
        <v>No</v>
      </c>
      <c r="AI266" t="str">
        <f>IF(OR(O2C!K149="Q3 2026",O2C!K149="Q4 2026"),"Yes","No")</f>
        <v>No</v>
      </c>
      <c r="AJ266" s="178" t="str">
        <f t="shared" si="138"/>
        <v>No</v>
      </c>
      <c r="AK266" t="str">
        <f>IF(OR(O2C!K149="Q1 2027",O2C!K149="Q2 2027"),"Yes","No")</f>
        <v>No</v>
      </c>
      <c r="AL266" s="178" t="str">
        <f t="shared" si="139"/>
        <v>No</v>
      </c>
      <c r="AM266" t="str">
        <f>IF(OR(O2C!K149="Q3 2027",O2C!K149="Q4 2027"),"Yes","No")</f>
        <v>No</v>
      </c>
      <c r="AN266" s="178" t="str">
        <f t="shared" si="140"/>
        <v>No</v>
      </c>
      <c r="AO266" t="str">
        <f>IF(OR(O2C!K149="Q1 2028",O2C!K149="Q2 2028"),"Yes","No")</f>
        <v>No</v>
      </c>
      <c r="AP266" s="178" t="str">
        <f t="shared" si="141"/>
        <v>No</v>
      </c>
      <c r="AQ266" t="str">
        <f>IF(OR(O2C!K149="Q3 2028",O2C!K149="Q4 2028"),"Yes","No")</f>
        <v>No</v>
      </c>
      <c r="AR266" s="178" t="str">
        <f t="shared" si="142"/>
        <v>No</v>
      </c>
      <c r="AS266" t="str">
        <f>IF(OR(O2C!K149="Q1 2029",O2C!K149="Q2 2029"),"Yes","No")</f>
        <v>No</v>
      </c>
      <c r="AT266" s="178" t="str">
        <f t="shared" si="143"/>
        <v>No</v>
      </c>
      <c r="AU266" t="str">
        <f>IF(OR(O2C!K149="Q3 2029",O2C!K149="Q4 2029"),"Yes","No")</f>
        <v>No</v>
      </c>
      <c r="AV266" s="178" t="str">
        <f t="shared" si="144"/>
        <v>No</v>
      </c>
      <c r="AW266" t="str">
        <f>IF(OR(O2C!K149="Q1 2030",O2C!K149="Q2 2030"),"Yes","No")</f>
        <v>No</v>
      </c>
      <c r="AX266" s="178" t="str">
        <f t="shared" si="145"/>
        <v>No</v>
      </c>
      <c r="AY266" t="str">
        <f>IF(OR(O2C!K149="Q3 2030",O2C!K149="Q4 2030"),"Yes","No")</f>
        <v>No</v>
      </c>
      <c r="AZ266" s="178" t="str">
        <f t="shared" si="146"/>
        <v>No</v>
      </c>
      <c r="BA266" t="str">
        <f>IF(O2C!K149="","No","Yes")</f>
        <v>No</v>
      </c>
      <c r="BB266" s="178" t="str">
        <f t="shared" si="147"/>
        <v>No</v>
      </c>
      <c r="BC266" s="178" t="str">
        <f t="shared" si="148"/>
        <v>Yes</v>
      </c>
      <c r="BD266" s="174"/>
    </row>
    <row r="267" spans="1:56" s="175" customFormat="1" ht="14.65" thickBot="1" x14ac:dyDescent="0.5">
      <c r="A267" s="177">
        <v>146</v>
      </c>
      <c r="B267" s="43" t="s">
        <v>818</v>
      </c>
      <c r="C267" t="str">
        <f>IF(O2C!E150="Yes","Yes","No")</f>
        <v>No</v>
      </c>
      <c r="D267" t="str">
        <f>IF(AND(C267="No",O2C!F150="Yes"),"Yes","No")</f>
        <v>No</v>
      </c>
      <c r="E267" t="str">
        <f>IF(AND(C267="No",O2C!F150="N/A"),"N/A","No")</f>
        <v>No</v>
      </c>
      <c r="F267">
        <f>IF(OR(O2C!F150="Yes",O2C!F150="N/A"),0,1)</f>
        <v>1</v>
      </c>
      <c r="G267" t="str">
        <f>IF(OR(O2C!K150="Q3 2019",O2C!K150="Q4 2019"),"Yes","No")</f>
        <v>No</v>
      </c>
      <c r="H267" s="178" t="str">
        <f t="shared" si="124"/>
        <v>No</v>
      </c>
      <c r="I267" t="str">
        <f>IF(OR(O2C!K150="Q1 2020",O2C!K150="Q2 2020"),"Yes","No")</f>
        <v>No</v>
      </c>
      <c r="J267" s="178" t="str">
        <f t="shared" si="125"/>
        <v>No</v>
      </c>
      <c r="K267" t="str">
        <f>IF(OR(O2C!K150="Q3 2020",O2C!K150="Q4 2020"),"Yes","No")</f>
        <v>No</v>
      </c>
      <c r="L267" s="178" t="str">
        <f t="shared" si="126"/>
        <v>No</v>
      </c>
      <c r="M267" t="str">
        <f>IF(OR(O2C!K150="Q1 2021",O2C!K150="Q2 2021"),"Yes","No")</f>
        <v>No</v>
      </c>
      <c r="N267" s="178" t="str">
        <f t="shared" si="127"/>
        <v>No</v>
      </c>
      <c r="O267" t="str">
        <f>IF(OR(O2C!K150="Q3 2021",O2C!K150="Q4 2021"),"Yes","No")</f>
        <v>No</v>
      </c>
      <c r="P267" s="178" t="str">
        <f t="shared" si="128"/>
        <v>No</v>
      </c>
      <c r="Q267" t="str">
        <f>IF(OR(O2C!K150="Q1 2022",O2C!K150="Q2 2022"),"Yes","No")</f>
        <v>No</v>
      </c>
      <c r="R267" s="178" t="str">
        <f t="shared" si="129"/>
        <v>No</v>
      </c>
      <c r="S267" t="str">
        <f>IF(OR(O2C!K150="Q3 2022",O2C!K150="Q4 2022"),"Yes","No")</f>
        <v>No</v>
      </c>
      <c r="T267" s="178" t="str">
        <f t="shared" si="130"/>
        <v>No</v>
      </c>
      <c r="U267" t="str">
        <f>IF(OR(O2C!K150="Q1 2023",O2C!K150="Q2 2023"),"Yes","No")</f>
        <v>No</v>
      </c>
      <c r="V267" s="178" t="str">
        <f t="shared" si="131"/>
        <v>No</v>
      </c>
      <c r="W267" t="str">
        <f>IF(OR(O2C!K150="Q3 2023",O2C!K150="Q4 2023"),"Yes","No")</f>
        <v>No</v>
      </c>
      <c r="X267" s="178" t="str">
        <f t="shared" si="132"/>
        <v>No</v>
      </c>
      <c r="Y267" t="str">
        <f>IF(OR(O2C!K150="Q1 2024",O2C!K150="Q2 2024"),"Yes","No")</f>
        <v>No</v>
      </c>
      <c r="Z267" s="178" t="str">
        <f t="shared" si="133"/>
        <v>No</v>
      </c>
      <c r="AA267" t="str">
        <f>IF(OR(O2C!K150="Q3 2024",O2C!K150="Q4 2024"),"Yes","No")</f>
        <v>No</v>
      </c>
      <c r="AB267" s="178" t="str">
        <f t="shared" si="134"/>
        <v>No</v>
      </c>
      <c r="AC267" t="str">
        <f>IF(OR(O2C!K150="Q1 2025",O2C!K150="Q2 2025"),"Yes","No")</f>
        <v>No</v>
      </c>
      <c r="AD267" s="178" t="str">
        <f t="shared" si="135"/>
        <v>No</v>
      </c>
      <c r="AE267" t="str">
        <f>IF(OR(O2C!K150="Q3 2025",O2C!K150="Q4 2025"),"Yes","No")</f>
        <v>No</v>
      </c>
      <c r="AF267" s="178" t="str">
        <f t="shared" si="136"/>
        <v>No</v>
      </c>
      <c r="AG267" t="str">
        <f>IF(OR(O2C!K150="Q1 2026",O2C!K150="Q2 2026"),"Yes","No")</f>
        <v>No</v>
      </c>
      <c r="AH267" s="178" t="str">
        <f t="shared" si="137"/>
        <v>No</v>
      </c>
      <c r="AI267" t="str">
        <f>IF(OR(O2C!K150="Q3 2026",O2C!K150="Q4 2026"),"Yes","No")</f>
        <v>No</v>
      </c>
      <c r="AJ267" s="178" t="str">
        <f t="shared" si="138"/>
        <v>No</v>
      </c>
      <c r="AK267" t="str">
        <f>IF(OR(O2C!K150="Q1 2027",O2C!K150="Q2 2027"),"Yes","No")</f>
        <v>No</v>
      </c>
      <c r="AL267" s="178" t="str">
        <f t="shared" si="139"/>
        <v>No</v>
      </c>
      <c r="AM267" t="str">
        <f>IF(OR(O2C!K150="Q3 2027",O2C!K150="Q4 2027"),"Yes","No")</f>
        <v>No</v>
      </c>
      <c r="AN267" s="178" t="str">
        <f t="shared" si="140"/>
        <v>No</v>
      </c>
      <c r="AO267" t="str">
        <f>IF(OR(O2C!K150="Q1 2028",O2C!K150="Q2 2028"),"Yes","No")</f>
        <v>No</v>
      </c>
      <c r="AP267" s="178" t="str">
        <f t="shared" si="141"/>
        <v>No</v>
      </c>
      <c r="AQ267" t="str">
        <f>IF(OR(O2C!K150="Q3 2028",O2C!K150="Q4 2028"),"Yes","No")</f>
        <v>No</v>
      </c>
      <c r="AR267" s="178" t="str">
        <f t="shared" si="142"/>
        <v>No</v>
      </c>
      <c r="AS267" t="str">
        <f>IF(OR(O2C!K150="Q1 2029",O2C!K150="Q2 2029"),"Yes","No")</f>
        <v>No</v>
      </c>
      <c r="AT267" s="178" t="str">
        <f t="shared" si="143"/>
        <v>No</v>
      </c>
      <c r="AU267" t="str">
        <f>IF(OR(O2C!K150="Q3 2029",O2C!K150="Q4 2029"),"Yes","No")</f>
        <v>No</v>
      </c>
      <c r="AV267" s="178" t="str">
        <f t="shared" si="144"/>
        <v>No</v>
      </c>
      <c r="AW267" t="str">
        <f>IF(OR(O2C!K150="Q1 2030",O2C!K150="Q2 2030"),"Yes","No")</f>
        <v>No</v>
      </c>
      <c r="AX267" s="178" t="str">
        <f t="shared" si="145"/>
        <v>No</v>
      </c>
      <c r="AY267" t="str">
        <f>IF(OR(O2C!K150="Q3 2030",O2C!K150="Q4 2030"),"Yes","No")</f>
        <v>No</v>
      </c>
      <c r="AZ267" s="178" t="str">
        <f t="shared" si="146"/>
        <v>No</v>
      </c>
      <c r="BA267" t="str">
        <f>IF(O2C!K150="","No","Yes")</f>
        <v>No</v>
      </c>
      <c r="BB267" s="178" t="str">
        <f t="shared" si="147"/>
        <v>No</v>
      </c>
      <c r="BC267" s="178" t="str">
        <f t="shared" si="148"/>
        <v>Yes</v>
      </c>
      <c r="BD267" s="174"/>
    </row>
    <row r="268" spans="1:56" s="175" customFormat="1" ht="14.65" thickBot="1" x14ac:dyDescent="0.5">
      <c r="A268" s="177">
        <v>147</v>
      </c>
      <c r="B268" s="43" t="s">
        <v>264</v>
      </c>
      <c r="C268" t="str">
        <f>IF(O2C!E151="Yes","Yes","No")</f>
        <v>No</v>
      </c>
      <c r="D268" t="str">
        <f>IF(AND(C268="No",O2C!F151="Yes"),"Yes","No")</f>
        <v>No</v>
      </c>
      <c r="E268" t="str">
        <f>IF(AND(C268="No",O2C!F151="N/A"),"N/A","No")</f>
        <v>No</v>
      </c>
      <c r="F268">
        <f>IF(OR(O2C!F151="Yes",O2C!F151="N/A"),0,1)</f>
        <v>1</v>
      </c>
      <c r="G268" t="str">
        <f>IF(OR(O2C!K151="Q3 2019",O2C!K151="Q4 2019"),"Yes","No")</f>
        <v>No</v>
      </c>
      <c r="H268" s="178" t="str">
        <f t="shared" si="124"/>
        <v>No</v>
      </c>
      <c r="I268" t="str">
        <f>IF(OR(O2C!K151="Q1 2020",O2C!K151="Q2 2020"),"Yes","No")</f>
        <v>No</v>
      </c>
      <c r="J268" s="178" t="str">
        <f t="shared" si="125"/>
        <v>No</v>
      </c>
      <c r="K268" t="str">
        <f>IF(OR(O2C!K151="Q3 2020",O2C!K151="Q4 2020"),"Yes","No")</f>
        <v>No</v>
      </c>
      <c r="L268" s="178" t="str">
        <f t="shared" si="126"/>
        <v>No</v>
      </c>
      <c r="M268" t="str">
        <f>IF(OR(O2C!K151="Q1 2021",O2C!K151="Q2 2021"),"Yes","No")</f>
        <v>No</v>
      </c>
      <c r="N268" s="178" t="str">
        <f t="shared" si="127"/>
        <v>No</v>
      </c>
      <c r="O268" t="str">
        <f>IF(OR(O2C!K151="Q3 2021",O2C!K151="Q4 2021"),"Yes","No")</f>
        <v>No</v>
      </c>
      <c r="P268" s="178" t="str">
        <f t="shared" si="128"/>
        <v>No</v>
      </c>
      <c r="Q268" t="str">
        <f>IF(OR(O2C!K151="Q1 2022",O2C!K151="Q2 2022"),"Yes","No")</f>
        <v>No</v>
      </c>
      <c r="R268" s="178" t="str">
        <f t="shared" si="129"/>
        <v>No</v>
      </c>
      <c r="S268" t="str">
        <f>IF(OR(O2C!K151="Q3 2022",O2C!K151="Q4 2022"),"Yes","No")</f>
        <v>No</v>
      </c>
      <c r="T268" s="178" t="str">
        <f t="shared" si="130"/>
        <v>No</v>
      </c>
      <c r="U268" t="str">
        <f>IF(OR(O2C!K151="Q1 2023",O2C!K151="Q2 2023"),"Yes","No")</f>
        <v>No</v>
      </c>
      <c r="V268" s="178" t="str">
        <f t="shared" si="131"/>
        <v>No</v>
      </c>
      <c r="W268" t="str">
        <f>IF(OR(O2C!K151="Q3 2023",O2C!K151="Q4 2023"),"Yes","No")</f>
        <v>No</v>
      </c>
      <c r="X268" s="178" t="str">
        <f t="shared" si="132"/>
        <v>No</v>
      </c>
      <c r="Y268" t="str">
        <f>IF(OR(O2C!K151="Q1 2024",O2C!K151="Q2 2024"),"Yes","No")</f>
        <v>No</v>
      </c>
      <c r="Z268" s="178" t="str">
        <f t="shared" si="133"/>
        <v>No</v>
      </c>
      <c r="AA268" t="str">
        <f>IF(OR(O2C!K151="Q3 2024",O2C!K151="Q4 2024"),"Yes","No")</f>
        <v>No</v>
      </c>
      <c r="AB268" s="178" t="str">
        <f t="shared" si="134"/>
        <v>No</v>
      </c>
      <c r="AC268" t="str">
        <f>IF(OR(O2C!K151="Q1 2025",O2C!K151="Q2 2025"),"Yes","No")</f>
        <v>No</v>
      </c>
      <c r="AD268" s="178" t="str">
        <f t="shared" si="135"/>
        <v>No</v>
      </c>
      <c r="AE268" t="str">
        <f>IF(OR(O2C!K151="Q3 2025",O2C!K151="Q4 2025"),"Yes","No")</f>
        <v>No</v>
      </c>
      <c r="AF268" s="178" t="str">
        <f t="shared" si="136"/>
        <v>No</v>
      </c>
      <c r="AG268" t="str">
        <f>IF(OR(O2C!K151="Q1 2026",O2C!K151="Q2 2026"),"Yes","No")</f>
        <v>No</v>
      </c>
      <c r="AH268" s="178" t="str">
        <f t="shared" si="137"/>
        <v>No</v>
      </c>
      <c r="AI268" t="str">
        <f>IF(OR(O2C!K151="Q3 2026",O2C!K151="Q4 2026"),"Yes","No")</f>
        <v>No</v>
      </c>
      <c r="AJ268" s="178" t="str">
        <f t="shared" si="138"/>
        <v>No</v>
      </c>
      <c r="AK268" t="str">
        <f>IF(OR(O2C!K151="Q1 2027",O2C!K151="Q2 2027"),"Yes","No")</f>
        <v>No</v>
      </c>
      <c r="AL268" s="178" t="str">
        <f t="shared" si="139"/>
        <v>No</v>
      </c>
      <c r="AM268" t="str">
        <f>IF(OR(O2C!K151="Q3 2027",O2C!K151="Q4 2027"),"Yes","No")</f>
        <v>No</v>
      </c>
      <c r="AN268" s="178" t="str">
        <f t="shared" si="140"/>
        <v>No</v>
      </c>
      <c r="AO268" t="str">
        <f>IF(OR(O2C!K151="Q1 2028",O2C!K151="Q2 2028"),"Yes","No")</f>
        <v>No</v>
      </c>
      <c r="AP268" s="178" t="str">
        <f t="shared" si="141"/>
        <v>No</v>
      </c>
      <c r="AQ268" t="str">
        <f>IF(OR(O2C!K151="Q3 2028",O2C!K151="Q4 2028"),"Yes","No")</f>
        <v>No</v>
      </c>
      <c r="AR268" s="178" t="str">
        <f t="shared" si="142"/>
        <v>No</v>
      </c>
      <c r="AS268" t="str">
        <f>IF(OR(O2C!K151="Q1 2029",O2C!K151="Q2 2029"),"Yes","No")</f>
        <v>No</v>
      </c>
      <c r="AT268" s="178" t="str">
        <f t="shared" si="143"/>
        <v>No</v>
      </c>
      <c r="AU268" t="str">
        <f>IF(OR(O2C!K151="Q3 2029",O2C!K151="Q4 2029"),"Yes","No")</f>
        <v>No</v>
      </c>
      <c r="AV268" s="178" t="str">
        <f t="shared" si="144"/>
        <v>No</v>
      </c>
      <c r="AW268" t="str">
        <f>IF(OR(O2C!K151="Q1 2030",O2C!K151="Q2 2030"),"Yes","No")</f>
        <v>No</v>
      </c>
      <c r="AX268" s="178" t="str">
        <f t="shared" si="145"/>
        <v>No</v>
      </c>
      <c r="AY268" t="str">
        <f>IF(OR(O2C!K151="Q3 2030",O2C!K151="Q4 2030"),"Yes","No")</f>
        <v>No</v>
      </c>
      <c r="AZ268" s="178" t="str">
        <f t="shared" si="146"/>
        <v>No</v>
      </c>
      <c r="BA268" t="str">
        <f>IF(O2C!K151="","No","Yes")</f>
        <v>No</v>
      </c>
      <c r="BB268" s="178" t="str">
        <f t="shared" si="147"/>
        <v>No</v>
      </c>
      <c r="BC268" s="178" t="str">
        <f t="shared" si="148"/>
        <v>Yes</v>
      </c>
      <c r="BD268" s="174"/>
    </row>
    <row r="269" spans="1:56" s="175" customFormat="1" ht="23.65" thickBot="1" x14ac:dyDescent="0.5">
      <c r="A269" s="177">
        <v>148</v>
      </c>
      <c r="B269" s="43" t="s">
        <v>265</v>
      </c>
      <c r="C269" t="str">
        <f>IF(O2C!E152="Yes","Yes","No")</f>
        <v>No</v>
      </c>
      <c r="D269" t="str">
        <f>IF(AND(C269="No",O2C!F152="Yes"),"Yes","No")</f>
        <v>No</v>
      </c>
      <c r="E269" t="str">
        <f>IF(AND(C269="No",O2C!F152="N/A"),"N/A","No")</f>
        <v>No</v>
      </c>
      <c r="F269">
        <f>IF(OR(O2C!F152="Yes",O2C!F152="N/A"),0,1)</f>
        <v>1</v>
      </c>
      <c r="G269" t="str">
        <f>IF(OR(O2C!K152="Q3 2019",O2C!K152="Q4 2019"),"Yes","No")</f>
        <v>No</v>
      </c>
      <c r="H269" s="178" t="str">
        <f t="shared" si="124"/>
        <v>No</v>
      </c>
      <c r="I269" t="str">
        <f>IF(OR(O2C!K152="Q1 2020",O2C!K152="Q2 2020"),"Yes","No")</f>
        <v>No</v>
      </c>
      <c r="J269" s="178" t="str">
        <f t="shared" si="125"/>
        <v>No</v>
      </c>
      <c r="K269" t="str">
        <f>IF(OR(O2C!K152="Q3 2020",O2C!K152="Q4 2020"),"Yes","No")</f>
        <v>No</v>
      </c>
      <c r="L269" s="178" t="str">
        <f t="shared" si="126"/>
        <v>No</v>
      </c>
      <c r="M269" t="str">
        <f>IF(OR(O2C!K152="Q1 2021",O2C!K152="Q2 2021"),"Yes","No")</f>
        <v>No</v>
      </c>
      <c r="N269" s="178" t="str">
        <f t="shared" si="127"/>
        <v>No</v>
      </c>
      <c r="O269" t="str">
        <f>IF(OR(O2C!K152="Q3 2021",O2C!K152="Q4 2021"),"Yes","No")</f>
        <v>No</v>
      </c>
      <c r="P269" s="178" t="str">
        <f t="shared" si="128"/>
        <v>No</v>
      </c>
      <c r="Q269" t="str">
        <f>IF(OR(O2C!K152="Q1 2022",O2C!K152="Q2 2022"),"Yes","No")</f>
        <v>No</v>
      </c>
      <c r="R269" s="178" t="str">
        <f t="shared" si="129"/>
        <v>No</v>
      </c>
      <c r="S269" t="str">
        <f>IF(OR(O2C!K152="Q3 2022",O2C!K152="Q4 2022"),"Yes","No")</f>
        <v>No</v>
      </c>
      <c r="T269" s="178" t="str">
        <f t="shared" si="130"/>
        <v>No</v>
      </c>
      <c r="U269" t="str">
        <f>IF(OR(O2C!K152="Q1 2023",O2C!K152="Q2 2023"),"Yes","No")</f>
        <v>No</v>
      </c>
      <c r="V269" s="178" t="str">
        <f t="shared" si="131"/>
        <v>No</v>
      </c>
      <c r="W269" t="str">
        <f>IF(OR(O2C!K152="Q3 2023",O2C!K152="Q4 2023"),"Yes","No")</f>
        <v>No</v>
      </c>
      <c r="X269" s="178" t="str">
        <f t="shared" si="132"/>
        <v>No</v>
      </c>
      <c r="Y269" t="str">
        <f>IF(OR(O2C!K152="Q1 2024",O2C!K152="Q2 2024"),"Yes","No")</f>
        <v>No</v>
      </c>
      <c r="Z269" s="178" t="str">
        <f t="shared" si="133"/>
        <v>No</v>
      </c>
      <c r="AA269" t="str">
        <f>IF(OR(O2C!K152="Q3 2024",O2C!K152="Q4 2024"),"Yes","No")</f>
        <v>No</v>
      </c>
      <c r="AB269" s="178" t="str">
        <f t="shared" si="134"/>
        <v>No</v>
      </c>
      <c r="AC269" t="str">
        <f>IF(OR(O2C!K152="Q1 2025",O2C!K152="Q2 2025"),"Yes","No")</f>
        <v>No</v>
      </c>
      <c r="AD269" s="178" t="str">
        <f t="shared" si="135"/>
        <v>No</v>
      </c>
      <c r="AE269" t="str">
        <f>IF(OR(O2C!K152="Q3 2025",O2C!K152="Q4 2025"),"Yes","No")</f>
        <v>No</v>
      </c>
      <c r="AF269" s="178" t="str">
        <f t="shared" si="136"/>
        <v>No</v>
      </c>
      <c r="AG269" t="str">
        <f>IF(OR(O2C!K152="Q1 2026",O2C!K152="Q2 2026"),"Yes","No")</f>
        <v>No</v>
      </c>
      <c r="AH269" s="178" t="str">
        <f t="shared" si="137"/>
        <v>No</v>
      </c>
      <c r="AI269" t="str">
        <f>IF(OR(O2C!K152="Q3 2026",O2C!K152="Q4 2026"),"Yes","No")</f>
        <v>No</v>
      </c>
      <c r="AJ269" s="178" t="str">
        <f t="shared" si="138"/>
        <v>No</v>
      </c>
      <c r="AK269" t="str">
        <f>IF(OR(O2C!K152="Q1 2027",O2C!K152="Q2 2027"),"Yes","No")</f>
        <v>No</v>
      </c>
      <c r="AL269" s="178" t="str">
        <f t="shared" si="139"/>
        <v>No</v>
      </c>
      <c r="AM269" t="str">
        <f>IF(OR(O2C!K152="Q3 2027",O2C!K152="Q4 2027"),"Yes","No")</f>
        <v>No</v>
      </c>
      <c r="AN269" s="178" t="str">
        <f t="shared" si="140"/>
        <v>No</v>
      </c>
      <c r="AO269" t="str">
        <f>IF(OR(O2C!K152="Q1 2028",O2C!K152="Q2 2028"),"Yes","No")</f>
        <v>No</v>
      </c>
      <c r="AP269" s="178" t="str">
        <f t="shared" si="141"/>
        <v>No</v>
      </c>
      <c r="AQ269" t="str">
        <f>IF(OR(O2C!K152="Q3 2028",O2C!K152="Q4 2028"),"Yes","No")</f>
        <v>No</v>
      </c>
      <c r="AR269" s="178" t="str">
        <f t="shared" si="142"/>
        <v>No</v>
      </c>
      <c r="AS269" t="str">
        <f>IF(OR(O2C!K152="Q1 2029",O2C!K152="Q2 2029"),"Yes","No")</f>
        <v>No</v>
      </c>
      <c r="AT269" s="178" t="str">
        <f t="shared" si="143"/>
        <v>No</v>
      </c>
      <c r="AU269" t="str">
        <f>IF(OR(O2C!K152="Q3 2029",O2C!K152="Q4 2029"),"Yes","No")</f>
        <v>No</v>
      </c>
      <c r="AV269" s="178" t="str">
        <f t="shared" si="144"/>
        <v>No</v>
      </c>
      <c r="AW269" t="str">
        <f>IF(OR(O2C!K152="Q1 2030",O2C!K152="Q2 2030"),"Yes","No")</f>
        <v>No</v>
      </c>
      <c r="AX269" s="178" t="str">
        <f t="shared" si="145"/>
        <v>No</v>
      </c>
      <c r="AY269" t="str">
        <f>IF(OR(O2C!K152="Q3 2030",O2C!K152="Q4 2030"),"Yes","No")</f>
        <v>No</v>
      </c>
      <c r="AZ269" s="178" t="str">
        <f t="shared" si="146"/>
        <v>No</v>
      </c>
      <c r="BA269" t="str">
        <f>IF(O2C!K152="","No","Yes")</f>
        <v>No</v>
      </c>
      <c r="BB269" s="178" t="str">
        <f t="shared" si="147"/>
        <v>No</v>
      </c>
      <c r="BC269" s="178" t="str">
        <f t="shared" si="148"/>
        <v>Yes</v>
      </c>
      <c r="BD269" s="174"/>
    </row>
    <row r="270" spans="1:56" s="175" customFormat="1" ht="23.65" thickBot="1" x14ac:dyDescent="0.5">
      <c r="A270" s="177">
        <v>149</v>
      </c>
      <c r="B270" s="43" t="s">
        <v>266</v>
      </c>
      <c r="C270" t="str">
        <f>IF(O2C!E153="Yes","Yes","No")</f>
        <v>No</v>
      </c>
      <c r="D270" t="str">
        <f>IF(AND(C270="No",O2C!F153="Yes"),"Yes","No")</f>
        <v>No</v>
      </c>
      <c r="E270" t="str">
        <f>IF(AND(C270="No",O2C!F153="N/A"),"N/A","No")</f>
        <v>No</v>
      </c>
      <c r="F270">
        <f>IF(OR(O2C!F153="Yes",O2C!F153="N/A"),0,1)</f>
        <v>1</v>
      </c>
      <c r="G270" t="str">
        <f>IF(OR(O2C!K153="Q3 2019",O2C!K153="Q4 2019"),"Yes","No")</f>
        <v>No</v>
      </c>
      <c r="H270" s="178" t="str">
        <f t="shared" si="124"/>
        <v>No</v>
      </c>
      <c r="I270" t="str">
        <f>IF(OR(O2C!K153="Q1 2020",O2C!K153="Q2 2020"),"Yes","No")</f>
        <v>No</v>
      </c>
      <c r="J270" s="178" t="str">
        <f t="shared" si="125"/>
        <v>No</v>
      </c>
      <c r="K270" t="str">
        <f>IF(OR(O2C!K153="Q3 2020",O2C!K153="Q4 2020"),"Yes","No")</f>
        <v>No</v>
      </c>
      <c r="L270" s="178" t="str">
        <f t="shared" si="126"/>
        <v>No</v>
      </c>
      <c r="M270" t="str">
        <f>IF(OR(O2C!K153="Q1 2021",O2C!K153="Q2 2021"),"Yes","No")</f>
        <v>No</v>
      </c>
      <c r="N270" s="178" t="str">
        <f t="shared" si="127"/>
        <v>No</v>
      </c>
      <c r="O270" t="str">
        <f>IF(OR(O2C!K153="Q3 2021",O2C!K153="Q4 2021"),"Yes","No")</f>
        <v>No</v>
      </c>
      <c r="P270" s="178" t="str">
        <f t="shared" si="128"/>
        <v>No</v>
      </c>
      <c r="Q270" t="str">
        <f>IF(OR(O2C!K153="Q1 2022",O2C!K153="Q2 2022"),"Yes","No")</f>
        <v>No</v>
      </c>
      <c r="R270" s="178" t="str">
        <f t="shared" si="129"/>
        <v>No</v>
      </c>
      <c r="S270" t="str">
        <f>IF(OR(O2C!K153="Q3 2022",O2C!K153="Q4 2022"),"Yes","No")</f>
        <v>No</v>
      </c>
      <c r="T270" s="178" t="str">
        <f t="shared" si="130"/>
        <v>No</v>
      </c>
      <c r="U270" t="str">
        <f>IF(OR(O2C!K153="Q1 2023",O2C!K153="Q2 2023"),"Yes","No")</f>
        <v>No</v>
      </c>
      <c r="V270" s="178" t="str">
        <f t="shared" si="131"/>
        <v>No</v>
      </c>
      <c r="W270" t="str">
        <f>IF(OR(O2C!K153="Q3 2023",O2C!K153="Q4 2023"),"Yes","No")</f>
        <v>No</v>
      </c>
      <c r="X270" s="178" t="str">
        <f t="shared" si="132"/>
        <v>No</v>
      </c>
      <c r="Y270" t="str">
        <f>IF(OR(O2C!K153="Q1 2024",O2C!K153="Q2 2024"),"Yes","No")</f>
        <v>No</v>
      </c>
      <c r="Z270" s="178" t="str">
        <f t="shared" si="133"/>
        <v>No</v>
      </c>
      <c r="AA270" t="str">
        <f>IF(OR(O2C!K153="Q3 2024",O2C!K153="Q4 2024"),"Yes","No")</f>
        <v>No</v>
      </c>
      <c r="AB270" s="178" t="str">
        <f t="shared" si="134"/>
        <v>No</v>
      </c>
      <c r="AC270" t="str">
        <f>IF(OR(O2C!K153="Q1 2025",O2C!K153="Q2 2025"),"Yes","No")</f>
        <v>No</v>
      </c>
      <c r="AD270" s="178" t="str">
        <f t="shared" si="135"/>
        <v>No</v>
      </c>
      <c r="AE270" t="str">
        <f>IF(OR(O2C!K153="Q3 2025",O2C!K153="Q4 2025"),"Yes","No")</f>
        <v>No</v>
      </c>
      <c r="AF270" s="178" t="str">
        <f t="shared" si="136"/>
        <v>No</v>
      </c>
      <c r="AG270" t="str">
        <f>IF(OR(O2C!K153="Q1 2026",O2C!K153="Q2 2026"),"Yes","No")</f>
        <v>No</v>
      </c>
      <c r="AH270" s="178" t="str">
        <f t="shared" si="137"/>
        <v>No</v>
      </c>
      <c r="AI270" t="str">
        <f>IF(OR(O2C!K153="Q3 2026",O2C!K153="Q4 2026"),"Yes","No")</f>
        <v>No</v>
      </c>
      <c r="AJ270" s="178" t="str">
        <f t="shared" si="138"/>
        <v>No</v>
      </c>
      <c r="AK270" t="str">
        <f>IF(OR(O2C!K153="Q1 2027",O2C!K153="Q2 2027"),"Yes","No")</f>
        <v>No</v>
      </c>
      <c r="AL270" s="178" t="str">
        <f t="shared" si="139"/>
        <v>No</v>
      </c>
      <c r="AM270" t="str">
        <f>IF(OR(O2C!K153="Q3 2027",O2C!K153="Q4 2027"),"Yes","No")</f>
        <v>No</v>
      </c>
      <c r="AN270" s="178" t="str">
        <f t="shared" si="140"/>
        <v>No</v>
      </c>
      <c r="AO270" t="str">
        <f>IF(OR(O2C!K153="Q1 2028",O2C!K153="Q2 2028"),"Yes","No")</f>
        <v>No</v>
      </c>
      <c r="AP270" s="178" t="str">
        <f t="shared" si="141"/>
        <v>No</v>
      </c>
      <c r="AQ270" t="str">
        <f>IF(OR(O2C!K153="Q3 2028",O2C!K153="Q4 2028"),"Yes","No")</f>
        <v>No</v>
      </c>
      <c r="AR270" s="178" t="str">
        <f t="shared" si="142"/>
        <v>No</v>
      </c>
      <c r="AS270" t="str">
        <f>IF(OR(O2C!K153="Q1 2029",O2C!K153="Q2 2029"),"Yes","No")</f>
        <v>No</v>
      </c>
      <c r="AT270" s="178" t="str">
        <f t="shared" si="143"/>
        <v>No</v>
      </c>
      <c r="AU270" t="str">
        <f>IF(OR(O2C!K153="Q3 2029",O2C!K153="Q4 2029"),"Yes","No")</f>
        <v>No</v>
      </c>
      <c r="AV270" s="178" t="str">
        <f t="shared" si="144"/>
        <v>No</v>
      </c>
      <c r="AW270" t="str">
        <f>IF(OR(O2C!K153="Q1 2030",O2C!K153="Q2 2030"),"Yes","No")</f>
        <v>No</v>
      </c>
      <c r="AX270" s="178" t="str">
        <f t="shared" si="145"/>
        <v>No</v>
      </c>
      <c r="AY270" t="str">
        <f>IF(OR(O2C!K153="Q3 2030",O2C!K153="Q4 2030"),"Yes","No")</f>
        <v>No</v>
      </c>
      <c r="AZ270" s="178" t="str">
        <f t="shared" si="146"/>
        <v>No</v>
      </c>
      <c r="BA270" t="str">
        <f>IF(O2C!K153="","No","Yes")</f>
        <v>No</v>
      </c>
      <c r="BB270" s="178" t="str">
        <f t="shared" si="147"/>
        <v>No</v>
      </c>
      <c r="BC270" s="178" t="str">
        <f t="shared" si="148"/>
        <v>Yes</v>
      </c>
      <c r="BD270" s="174"/>
    </row>
    <row r="271" spans="1:56" s="175" customFormat="1" ht="35.25" thickBot="1" x14ac:dyDescent="0.5">
      <c r="A271" s="177">
        <v>150</v>
      </c>
      <c r="B271" s="59" t="s">
        <v>1205</v>
      </c>
      <c r="C271" t="str">
        <f>IF(O2C!E154="Yes","Yes","No")</f>
        <v>No</v>
      </c>
      <c r="D271" t="str">
        <f>IF(AND(C271="No",O2C!F154="Yes"),"Yes","No")</f>
        <v>No</v>
      </c>
      <c r="E271" t="str">
        <f>IF(AND(C271="No",O2C!F154="N/A"),"N/A","No")</f>
        <v>No</v>
      </c>
      <c r="F271">
        <f>IF(OR(O2C!F154="Yes",O2C!F154="N/A"),0,1)</f>
        <v>1</v>
      </c>
      <c r="G271" t="str">
        <f>IF(OR(O2C!K154="Q3 2019",O2C!K154="Q4 2019"),"Yes","No")</f>
        <v>No</v>
      </c>
      <c r="H271" s="178" t="str">
        <f t="shared" si="124"/>
        <v>No</v>
      </c>
      <c r="I271" t="str">
        <f>IF(OR(O2C!K154="Q1 2020",O2C!K154="Q2 2020"),"Yes","No")</f>
        <v>No</v>
      </c>
      <c r="J271" s="178" t="str">
        <f t="shared" si="125"/>
        <v>No</v>
      </c>
      <c r="K271" t="str">
        <f>IF(OR(O2C!K154="Q3 2020",O2C!K154="Q4 2020"),"Yes","No")</f>
        <v>No</v>
      </c>
      <c r="L271" s="178" t="str">
        <f t="shared" si="126"/>
        <v>No</v>
      </c>
      <c r="M271" t="str">
        <f>IF(OR(O2C!K154="Q1 2021",O2C!K154="Q2 2021"),"Yes","No")</f>
        <v>No</v>
      </c>
      <c r="N271" s="178" t="str">
        <f t="shared" si="127"/>
        <v>No</v>
      </c>
      <c r="O271" t="str">
        <f>IF(OR(O2C!K154="Q3 2021",O2C!K154="Q4 2021"),"Yes","No")</f>
        <v>No</v>
      </c>
      <c r="P271" s="178" t="str">
        <f t="shared" si="128"/>
        <v>No</v>
      </c>
      <c r="Q271" t="str">
        <f>IF(OR(O2C!K154="Q1 2022",O2C!K154="Q2 2022"),"Yes","No")</f>
        <v>No</v>
      </c>
      <c r="R271" s="178" t="str">
        <f t="shared" si="129"/>
        <v>No</v>
      </c>
      <c r="S271" t="str">
        <f>IF(OR(O2C!K154="Q3 2022",O2C!K154="Q4 2022"),"Yes","No")</f>
        <v>No</v>
      </c>
      <c r="T271" s="178" t="str">
        <f t="shared" si="130"/>
        <v>No</v>
      </c>
      <c r="U271" t="str">
        <f>IF(OR(O2C!K154="Q1 2023",O2C!K154="Q2 2023"),"Yes","No")</f>
        <v>No</v>
      </c>
      <c r="V271" s="178" t="str">
        <f t="shared" si="131"/>
        <v>No</v>
      </c>
      <c r="W271" t="str">
        <f>IF(OR(O2C!K154="Q3 2023",O2C!K154="Q4 2023"),"Yes","No")</f>
        <v>No</v>
      </c>
      <c r="X271" s="178" t="str">
        <f t="shared" si="132"/>
        <v>No</v>
      </c>
      <c r="Y271" t="str">
        <f>IF(OR(O2C!K154="Q1 2024",O2C!K154="Q2 2024"),"Yes","No")</f>
        <v>No</v>
      </c>
      <c r="Z271" s="178" t="str">
        <f t="shared" si="133"/>
        <v>No</v>
      </c>
      <c r="AA271" t="str">
        <f>IF(OR(O2C!K154="Q3 2024",O2C!K154="Q4 2024"),"Yes","No")</f>
        <v>No</v>
      </c>
      <c r="AB271" s="178" t="str">
        <f t="shared" si="134"/>
        <v>No</v>
      </c>
      <c r="AC271" t="str">
        <f>IF(OR(O2C!K154="Q1 2025",O2C!K154="Q2 2025"),"Yes","No")</f>
        <v>No</v>
      </c>
      <c r="AD271" s="178" t="str">
        <f t="shared" si="135"/>
        <v>No</v>
      </c>
      <c r="AE271" t="str">
        <f>IF(OR(O2C!K154="Q3 2025",O2C!K154="Q4 2025"),"Yes","No")</f>
        <v>No</v>
      </c>
      <c r="AF271" s="178" t="str">
        <f t="shared" si="136"/>
        <v>No</v>
      </c>
      <c r="AG271" t="str">
        <f>IF(OR(O2C!K154="Q1 2026",O2C!K154="Q2 2026"),"Yes","No")</f>
        <v>No</v>
      </c>
      <c r="AH271" s="178" t="str">
        <f t="shared" si="137"/>
        <v>No</v>
      </c>
      <c r="AI271" t="str">
        <f>IF(OR(O2C!K154="Q3 2026",O2C!K154="Q4 2026"),"Yes","No")</f>
        <v>No</v>
      </c>
      <c r="AJ271" s="178" t="str">
        <f t="shared" si="138"/>
        <v>No</v>
      </c>
      <c r="AK271" t="str">
        <f>IF(OR(O2C!K154="Q1 2027",O2C!K154="Q2 2027"),"Yes","No")</f>
        <v>No</v>
      </c>
      <c r="AL271" s="178" t="str">
        <f t="shared" si="139"/>
        <v>No</v>
      </c>
      <c r="AM271" t="str">
        <f>IF(OR(O2C!K154="Q3 2027",O2C!K154="Q4 2027"),"Yes","No")</f>
        <v>No</v>
      </c>
      <c r="AN271" s="178" t="str">
        <f t="shared" si="140"/>
        <v>No</v>
      </c>
      <c r="AO271" t="str">
        <f>IF(OR(O2C!K154="Q1 2028",O2C!K154="Q2 2028"),"Yes","No")</f>
        <v>No</v>
      </c>
      <c r="AP271" s="178" t="str">
        <f t="shared" si="141"/>
        <v>No</v>
      </c>
      <c r="AQ271" t="str">
        <f>IF(OR(O2C!K154="Q3 2028",O2C!K154="Q4 2028"),"Yes","No")</f>
        <v>No</v>
      </c>
      <c r="AR271" s="178" t="str">
        <f t="shared" si="142"/>
        <v>No</v>
      </c>
      <c r="AS271" t="str">
        <f>IF(OR(O2C!K154="Q1 2029",O2C!K154="Q2 2029"),"Yes","No")</f>
        <v>No</v>
      </c>
      <c r="AT271" s="178" t="str">
        <f t="shared" si="143"/>
        <v>No</v>
      </c>
      <c r="AU271" t="str">
        <f>IF(OR(O2C!K154="Q3 2029",O2C!K154="Q4 2029"),"Yes","No")</f>
        <v>No</v>
      </c>
      <c r="AV271" s="178" t="str">
        <f t="shared" si="144"/>
        <v>No</v>
      </c>
      <c r="AW271" t="str">
        <f>IF(OR(O2C!K154="Q1 2030",O2C!K154="Q2 2030"),"Yes","No")</f>
        <v>No</v>
      </c>
      <c r="AX271" s="178" t="str">
        <f t="shared" si="145"/>
        <v>No</v>
      </c>
      <c r="AY271" t="str">
        <f>IF(OR(O2C!K154="Q3 2030",O2C!K154="Q4 2030"),"Yes","No")</f>
        <v>No</v>
      </c>
      <c r="AZ271" s="178" t="str">
        <f t="shared" si="146"/>
        <v>No</v>
      </c>
      <c r="BA271" t="str">
        <f>IF(O2C!K154="","No","Yes")</f>
        <v>No</v>
      </c>
      <c r="BB271" s="178" t="str">
        <f t="shared" si="147"/>
        <v>No</v>
      </c>
      <c r="BC271" s="178" t="str">
        <f t="shared" si="148"/>
        <v>Yes</v>
      </c>
      <c r="BD271" s="174"/>
    </row>
    <row r="272" spans="1:56" s="175" customFormat="1" ht="23.65" thickBot="1" x14ac:dyDescent="0.5">
      <c r="A272" s="177">
        <v>151</v>
      </c>
      <c r="B272" s="43" t="s">
        <v>1206</v>
      </c>
      <c r="C272" t="str">
        <f>IF(O2C!E155="Yes","Yes","No")</f>
        <v>No</v>
      </c>
      <c r="D272" t="str">
        <f>IF(AND(C272="No",O2C!F155="Yes"),"Yes","No")</f>
        <v>No</v>
      </c>
      <c r="E272" t="str">
        <f>IF(AND(C272="No",O2C!F155="N/A"),"N/A","No")</f>
        <v>No</v>
      </c>
      <c r="F272">
        <f>IF(OR(O2C!F155="Yes",O2C!F155="N/A"),0,1)</f>
        <v>1</v>
      </c>
      <c r="G272" t="str">
        <f>IF(OR(O2C!K155="Q3 2019",O2C!K155="Q4 2019"),"Yes","No")</f>
        <v>No</v>
      </c>
      <c r="H272" s="178" t="str">
        <f t="shared" si="124"/>
        <v>No</v>
      </c>
      <c r="I272" t="str">
        <f>IF(OR(O2C!K155="Q1 2020",O2C!K155="Q2 2020"),"Yes","No")</f>
        <v>No</v>
      </c>
      <c r="J272" s="178" t="str">
        <f t="shared" si="125"/>
        <v>No</v>
      </c>
      <c r="K272" t="str">
        <f>IF(OR(O2C!K155="Q3 2020",O2C!K155="Q4 2020"),"Yes","No")</f>
        <v>No</v>
      </c>
      <c r="L272" s="178" t="str">
        <f t="shared" si="126"/>
        <v>No</v>
      </c>
      <c r="M272" t="str">
        <f>IF(OR(O2C!K155="Q1 2021",O2C!K155="Q2 2021"),"Yes","No")</f>
        <v>No</v>
      </c>
      <c r="N272" s="178" t="str">
        <f t="shared" si="127"/>
        <v>No</v>
      </c>
      <c r="O272" t="str">
        <f>IF(OR(O2C!K155="Q3 2021",O2C!K155="Q4 2021"),"Yes","No")</f>
        <v>No</v>
      </c>
      <c r="P272" s="178" t="str">
        <f t="shared" si="128"/>
        <v>No</v>
      </c>
      <c r="Q272" t="str">
        <f>IF(OR(O2C!K155="Q1 2022",O2C!K155="Q2 2022"),"Yes","No")</f>
        <v>No</v>
      </c>
      <c r="R272" s="178" t="str">
        <f t="shared" si="129"/>
        <v>No</v>
      </c>
      <c r="S272" t="str">
        <f>IF(OR(O2C!K155="Q3 2022",O2C!K155="Q4 2022"),"Yes","No")</f>
        <v>No</v>
      </c>
      <c r="T272" s="178" t="str">
        <f t="shared" si="130"/>
        <v>No</v>
      </c>
      <c r="U272" t="str">
        <f>IF(OR(O2C!K155="Q1 2023",O2C!K155="Q2 2023"),"Yes","No")</f>
        <v>No</v>
      </c>
      <c r="V272" s="178" t="str">
        <f t="shared" si="131"/>
        <v>No</v>
      </c>
      <c r="W272" t="str">
        <f>IF(OR(O2C!K155="Q3 2023",O2C!K155="Q4 2023"),"Yes","No")</f>
        <v>No</v>
      </c>
      <c r="X272" s="178" t="str">
        <f t="shared" si="132"/>
        <v>No</v>
      </c>
      <c r="Y272" t="str">
        <f>IF(OR(O2C!K155="Q1 2024",O2C!K155="Q2 2024"),"Yes","No")</f>
        <v>No</v>
      </c>
      <c r="Z272" s="178" t="str">
        <f t="shared" si="133"/>
        <v>No</v>
      </c>
      <c r="AA272" t="str">
        <f>IF(OR(O2C!K155="Q3 2024",O2C!K155="Q4 2024"),"Yes","No")</f>
        <v>No</v>
      </c>
      <c r="AB272" s="178" t="str">
        <f t="shared" si="134"/>
        <v>No</v>
      </c>
      <c r="AC272" t="str">
        <f>IF(OR(O2C!K155="Q1 2025",O2C!K155="Q2 2025"),"Yes","No")</f>
        <v>No</v>
      </c>
      <c r="AD272" s="178" t="str">
        <f t="shared" si="135"/>
        <v>No</v>
      </c>
      <c r="AE272" t="str">
        <f>IF(OR(O2C!K155="Q3 2025",O2C!K155="Q4 2025"),"Yes","No")</f>
        <v>No</v>
      </c>
      <c r="AF272" s="178" t="str">
        <f t="shared" si="136"/>
        <v>No</v>
      </c>
      <c r="AG272" t="str">
        <f>IF(OR(O2C!K155="Q1 2026",O2C!K155="Q2 2026"),"Yes","No")</f>
        <v>No</v>
      </c>
      <c r="AH272" s="178" t="str">
        <f t="shared" si="137"/>
        <v>No</v>
      </c>
      <c r="AI272" t="str">
        <f>IF(OR(O2C!K155="Q3 2026",O2C!K155="Q4 2026"),"Yes","No")</f>
        <v>No</v>
      </c>
      <c r="AJ272" s="178" t="str">
        <f t="shared" si="138"/>
        <v>No</v>
      </c>
      <c r="AK272" t="str">
        <f>IF(OR(O2C!K155="Q1 2027",O2C!K155="Q2 2027"),"Yes","No")</f>
        <v>No</v>
      </c>
      <c r="AL272" s="178" t="str">
        <f t="shared" si="139"/>
        <v>No</v>
      </c>
      <c r="AM272" t="str">
        <f>IF(OR(O2C!K155="Q3 2027",O2C!K155="Q4 2027"),"Yes","No")</f>
        <v>No</v>
      </c>
      <c r="AN272" s="178" t="str">
        <f t="shared" si="140"/>
        <v>No</v>
      </c>
      <c r="AO272" t="str">
        <f>IF(OR(O2C!K155="Q1 2028",O2C!K155="Q2 2028"),"Yes","No")</f>
        <v>No</v>
      </c>
      <c r="AP272" s="178" t="str">
        <f t="shared" si="141"/>
        <v>No</v>
      </c>
      <c r="AQ272" t="str">
        <f>IF(OR(O2C!K155="Q3 2028",O2C!K155="Q4 2028"),"Yes","No")</f>
        <v>No</v>
      </c>
      <c r="AR272" s="178" t="str">
        <f t="shared" si="142"/>
        <v>No</v>
      </c>
      <c r="AS272" t="str">
        <f>IF(OR(O2C!K155="Q1 2029",O2C!K155="Q2 2029"),"Yes","No")</f>
        <v>No</v>
      </c>
      <c r="AT272" s="178" t="str">
        <f t="shared" si="143"/>
        <v>No</v>
      </c>
      <c r="AU272" t="str">
        <f>IF(OR(O2C!K155="Q3 2029",O2C!K155="Q4 2029"),"Yes","No")</f>
        <v>No</v>
      </c>
      <c r="AV272" s="178" t="str">
        <f t="shared" si="144"/>
        <v>No</v>
      </c>
      <c r="AW272" t="str">
        <f>IF(OR(O2C!K155="Q1 2030",O2C!K155="Q2 2030"),"Yes","No")</f>
        <v>No</v>
      </c>
      <c r="AX272" s="178" t="str">
        <f t="shared" si="145"/>
        <v>No</v>
      </c>
      <c r="AY272" t="str">
        <f>IF(OR(O2C!K155="Q3 2030",O2C!K155="Q4 2030"),"Yes","No")</f>
        <v>No</v>
      </c>
      <c r="AZ272" s="178" t="str">
        <f t="shared" si="146"/>
        <v>No</v>
      </c>
      <c r="BA272" t="str">
        <f>IF(O2C!K155="","No","Yes")</f>
        <v>No</v>
      </c>
      <c r="BB272" s="178" t="str">
        <f t="shared" si="147"/>
        <v>No</v>
      </c>
      <c r="BC272" s="178" t="str">
        <f t="shared" si="148"/>
        <v>Yes</v>
      </c>
      <c r="BD272" s="174"/>
    </row>
    <row r="273" spans="1:56" s="175" customFormat="1" ht="23.65" thickBot="1" x14ac:dyDescent="0.5">
      <c r="A273" s="177">
        <v>152</v>
      </c>
      <c r="B273" s="43" t="s">
        <v>269</v>
      </c>
      <c r="C273" t="str">
        <f>IF(O2C!E156="Yes","Yes","No")</f>
        <v>No</v>
      </c>
      <c r="D273" t="str">
        <f>IF(AND(C273="No",O2C!F156="Yes"),"Yes","No")</f>
        <v>No</v>
      </c>
      <c r="E273" t="str">
        <f>IF(AND(C273="No",O2C!F156="N/A"),"N/A","No")</f>
        <v>No</v>
      </c>
      <c r="F273">
        <f>IF(OR(O2C!F156="Yes",O2C!F156="N/A"),0,1)</f>
        <v>1</v>
      </c>
      <c r="G273" t="str">
        <f>IF(OR(O2C!K156="Q3 2019",O2C!K156="Q4 2019"),"Yes","No")</f>
        <v>No</v>
      </c>
      <c r="H273" s="178" t="str">
        <f t="shared" si="124"/>
        <v>No</v>
      </c>
      <c r="I273" t="str">
        <f>IF(OR(O2C!K156="Q1 2020",O2C!K156="Q2 2020"),"Yes","No")</f>
        <v>No</v>
      </c>
      <c r="J273" s="178" t="str">
        <f t="shared" si="125"/>
        <v>No</v>
      </c>
      <c r="K273" t="str">
        <f>IF(OR(O2C!K156="Q3 2020",O2C!K156="Q4 2020"),"Yes","No")</f>
        <v>No</v>
      </c>
      <c r="L273" s="178" t="str">
        <f t="shared" si="126"/>
        <v>No</v>
      </c>
      <c r="M273" t="str">
        <f>IF(OR(O2C!K156="Q1 2021",O2C!K156="Q2 2021"),"Yes","No")</f>
        <v>No</v>
      </c>
      <c r="N273" s="178" t="str">
        <f t="shared" si="127"/>
        <v>No</v>
      </c>
      <c r="O273" t="str">
        <f>IF(OR(O2C!K156="Q3 2021",O2C!K156="Q4 2021"),"Yes","No")</f>
        <v>No</v>
      </c>
      <c r="P273" s="178" t="str">
        <f t="shared" si="128"/>
        <v>No</v>
      </c>
      <c r="Q273" t="str">
        <f>IF(OR(O2C!K156="Q1 2022",O2C!K156="Q2 2022"),"Yes","No")</f>
        <v>No</v>
      </c>
      <c r="R273" s="178" t="str">
        <f t="shared" si="129"/>
        <v>No</v>
      </c>
      <c r="S273" t="str">
        <f>IF(OR(O2C!K156="Q3 2022",O2C!K156="Q4 2022"),"Yes","No")</f>
        <v>No</v>
      </c>
      <c r="T273" s="178" t="str">
        <f t="shared" si="130"/>
        <v>No</v>
      </c>
      <c r="U273" t="str">
        <f>IF(OR(O2C!K156="Q1 2023",O2C!K156="Q2 2023"),"Yes","No")</f>
        <v>No</v>
      </c>
      <c r="V273" s="178" t="str">
        <f t="shared" si="131"/>
        <v>No</v>
      </c>
      <c r="W273" t="str">
        <f>IF(OR(O2C!K156="Q3 2023",O2C!K156="Q4 2023"),"Yes","No")</f>
        <v>No</v>
      </c>
      <c r="X273" s="178" t="str">
        <f t="shared" si="132"/>
        <v>No</v>
      </c>
      <c r="Y273" t="str">
        <f>IF(OR(O2C!K156="Q1 2024",O2C!K156="Q2 2024"),"Yes","No")</f>
        <v>No</v>
      </c>
      <c r="Z273" s="178" t="str">
        <f t="shared" si="133"/>
        <v>No</v>
      </c>
      <c r="AA273" t="str">
        <f>IF(OR(O2C!K156="Q3 2024",O2C!K156="Q4 2024"),"Yes","No")</f>
        <v>No</v>
      </c>
      <c r="AB273" s="178" t="str">
        <f t="shared" si="134"/>
        <v>No</v>
      </c>
      <c r="AC273" t="str">
        <f>IF(OR(O2C!K156="Q1 2025",O2C!K156="Q2 2025"),"Yes","No")</f>
        <v>No</v>
      </c>
      <c r="AD273" s="178" t="str">
        <f t="shared" si="135"/>
        <v>No</v>
      </c>
      <c r="AE273" t="str">
        <f>IF(OR(O2C!K156="Q3 2025",O2C!K156="Q4 2025"),"Yes","No")</f>
        <v>No</v>
      </c>
      <c r="AF273" s="178" t="str">
        <f t="shared" si="136"/>
        <v>No</v>
      </c>
      <c r="AG273" t="str">
        <f>IF(OR(O2C!K156="Q1 2026",O2C!K156="Q2 2026"),"Yes","No")</f>
        <v>No</v>
      </c>
      <c r="AH273" s="178" t="str">
        <f t="shared" si="137"/>
        <v>No</v>
      </c>
      <c r="AI273" t="str">
        <f>IF(OR(O2C!K156="Q3 2026",O2C!K156="Q4 2026"),"Yes","No")</f>
        <v>No</v>
      </c>
      <c r="AJ273" s="178" t="str">
        <f t="shared" si="138"/>
        <v>No</v>
      </c>
      <c r="AK273" t="str">
        <f>IF(OR(O2C!K156="Q1 2027",O2C!K156="Q2 2027"),"Yes","No")</f>
        <v>No</v>
      </c>
      <c r="AL273" s="178" t="str">
        <f t="shared" si="139"/>
        <v>No</v>
      </c>
      <c r="AM273" t="str">
        <f>IF(OR(O2C!K156="Q3 2027",O2C!K156="Q4 2027"),"Yes","No")</f>
        <v>No</v>
      </c>
      <c r="AN273" s="178" t="str">
        <f t="shared" si="140"/>
        <v>No</v>
      </c>
      <c r="AO273" t="str">
        <f>IF(OR(O2C!K156="Q1 2028",O2C!K156="Q2 2028"),"Yes","No")</f>
        <v>No</v>
      </c>
      <c r="AP273" s="178" t="str">
        <f t="shared" si="141"/>
        <v>No</v>
      </c>
      <c r="AQ273" t="str">
        <f>IF(OR(O2C!K156="Q3 2028",O2C!K156="Q4 2028"),"Yes","No")</f>
        <v>No</v>
      </c>
      <c r="AR273" s="178" t="str">
        <f t="shared" si="142"/>
        <v>No</v>
      </c>
      <c r="AS273" t="str">
        <f>IF(OR(O2C!K156="Q1 2029",O2C!K156="Q2 2029"),"Yes","No")</f>
        <v>No</v>
      </c>
      <c r="AT273" s="178" t="str">
        <f t="shared" si="143"/>
        <v>No</v>
      </c>
      <c r="AU273" t="str">
        <f>IF(OR(O2C!K156="Q3 2029",O2C!K156="Q4 2029"),"Yes","No")</f>
        <v>No</v>
      </c>
      <c r="AV273" s="178" t="str">
        <f t="shared" si="144"/>
        <v>No</v>
      </c>
      <c r="AW273" t="str">
        <f>IF(OR(O2C!K156="Q1 2030",O2C!K156="Q2 2030"),"Yes","No")</f>
        <v>No</v>
      </c>
      <c r="AX273" s="178" t="str">
        <f t="shared" si="145"/>
        <v>No</v>
      </c>
      <c r="AY273" t="str">
        <f>IF(OR(O2C!K156="Q3 2030",O2C!K156="Q4 2030"),"Yes","No")</f>
        <v>No</v>
      </c>
      <c r="AZ273" s="178" t="str">
        <f t="shared" si="146"/>
        <v>No</v>
      </c>
      <c r="BA273" t="str">
        <f>IF(O2C!K156="","No","Yes")</f>
        <v>No</v>
      </c>
      <c r="BB273" s="178" t="str">
        <f t="shared" si="147"/>
        <v>No</v>
      </c>
      <c r="BC273" s="178" t="str">
        <f t="shared" si="148"/>
        <v>Yes</v>
      </c>
      <c r="BD273" s="174"/>
    </row>
    <row r="274" spans="1:56" s="175" customFormat="1" ht="23.65" thickBot="1" x14ac:dyDescent="0.5">
      <c r="A274" s="177">
        <v>153</v>
      </c>
      <c r="B274" s="43" t="s">
        <v>1207</v>
      </c>
      <c r="C274" t="str">
        <f>IF(O2C!E157="Yes","Yes","No")</f>
        <v>No</v>
      </c>
      <c r="D274" t="str">
        <f>IF(AND(C274="No",O2C!F157="Yes"),"Yes","No")</f>
        <v>No</v>
      </c>
      <c r="E274" t="str">
        <f>IF(AND(C274="No",O2C!F157="N/A"),"N/A","No")</f>
        <v>No</v>
      </c>
      <c r="F274">
        <f>IF(OR(O2C!F157="Yes",O2C!F157="N/A"),0,1)</f>
        <v>1</v>
      </c>
      <c r="G274" t="str">
        <f>IF(OR(O2C!K157="Q3 2019",O2C!K157="Q4 2019"),"Yes","No")</f>
        <v>No</v>
      </c>
      <c r="H274" s="178" t="str">
        <f t="shared" si="124"/>
        <v>No</v>
      </c>
      <c r="I274" t="str">
        <f>IF(OR(O2C!K157="Q1 2020",O2C!K157="Q2 2020"),"Yes","No")</f>
        <v>No</v>
      </c>
      <c r="J274" s="178" t="str">
        <f t="shared" si="125"/>
        <v>No</v>
      </c>
      <c r="K274" t="str">
        <f>IF(OR(O2C!K157="Q3 2020",O2C!K157="Q4 2020"),"Yes","No")</f>
        <v>No</v>
      </c>
      <c r="L274" s="178" t="str">
        <f t="shared" si="126"/>
        <v>No</v>
      </c>
      <c r="M274" t="str">
        <f>IF(OR(O2C!K157="Q1 2021",O2C!K157="Q2 2021"),"Yes","No")</f>
        <v>No</v>
      </c>
      <c r="N274" s="178" t="str">
        <f t="shared" si="127"/>
        <v>No</v>
      </c>
      <c r="O274" t="str">
        <f>IF(OR(O2C!K157="Q3 2021",O2C!K157="Q4 2021"),"Yes","No")</f>
        <v>No</v>
      </c>
      <c r="P274" s="178" t="str">
        <f t="shared" si="128"/>
        <v>No</v>
      </c>
      <c r="Q274" t="str">
        <f>IF(OR(O2C!K157="Q1 2022",O2C!K157="Q2 2022"),"Yes","No")</f>
        <v>No</v>
      </c>
      <c r="R274" s="178" t="str">
        <f t="shared" si="129"/>
        <v>No</v>
      </c>
      <c r="S274" t="str">
        <f>IF(OR(O2C!K157="Q3 2022",O2C!K157="Q4 2022"),"Yes","No")</f>
        <v>No</v>
      </c>
      <c r="T274" s="178" t="str">
        <f t="shared" si="130"/>
        <v>No</v>
      </c>
      <c r="U274" t="str">
        <f>IF(OR(O2C!K157="Q1 2023",O2C!K157="Q2 2023"),"Yes","No")</f>
        <v>No</v>
      </c>
      <c r="V274" s="178" t="str">
        <f t="shared" si="131"/>
        <v>No</v>
      </c>
      <c r="W274" t="str">
        <f>IF(OR(O2C!K157="Q3 2023",O2C!K157="Q4 2023"),"Yes","No")</f>
        <v>No</v>
      </c>
      <c r="X274" s="178" t="str">
        <f t="shared" si="132"/>
        <v>No</v>
      </c>
      <c r="Y274" t="str">
        <f>IF(OR(O2C!K157="Q1 2024",O2C!K157="Q2 2024"),"Yes","No")</f>
        <v>No</v>
      </c>
      <c r="Z274" s="178" t="str">
        <f t="shared" si="133"/>
        <v>No</v>
      </c>
      <c r="AA274" t="str">
        <f>IF(OR(O2C!K157="Q3 2024",O2C!K157="Q4 2024"),"Yes","No")</f>
        <v>No</v>
      </c>
      <c r="AB274" s="178" t="str">
        <f t="shared" si="134"/>
        <v>No</v>
      </c>
      <c r="AC274" t="str">
        <f>IF(OR(O2C!K157="Q1 2025",O2C!K157="Q2 2025"),"Yes","No")</f>
        <v>No</v>
      </c>
      <c r="AD274" s="178" t="str">
        <f t="shared" si="135"/>
        <v>No</v>
      </c>
      <c r="AE274" t="str">
        <f>IF(OR(O2C!K157="Q3 2025",O2C!K157="Q4 2025"),"Yes","No")</f>
        <v>No</v>
      </c>
      <c r="AF274" s="178" t="str">
        <f t="shared" si="136"/>
        <v>No</v>
      </c>
      <c r="AG274" t="str">
        <f>IF(OR(O2C!K157="Q1 2026",O2C!K157="Q2 2026"),"Yes","No")</f>
        <v>No</v>
      </c>
      <c r="AH274" s="178" t="str">
        <f t="shared" si="137"/>
        <v>No</v>
      </c>
      <c r="AI274" t="str">
        <f>IF(OR(O2C!K157="Q3 2026",O2C!K157="Q4 2026"),"Yes","No")</f>
        <v>No</v>
      </c>
      <c r="AJ274" s="178" t="str">
        <f t="shared" si="138"/>
        <v>No</v>
      </c>
      <c r="AK274" t="str">
        <f>IF(OR(O2C!K157="Q1 2027",O2C!K157="Q2 2027"),"Yes","No")</f>
        <v>No</v>
      </c>
      <c r="AL274" s="178" t="str">
        <f t="shared" si="139"/>
        <v>No</v>
      </c>
      <c r="AM274" t="str">
        <f>IF(OR(O2C!K157="Q3 2027",O2C!K157="Q4 2027"),"Yes","No")</f>
        <v>No</v>
      </c>
      <c r="AN274" s="178" t="str">
        <f t="shared" si="140"/>
        <v>No</v>
      </c>
      <c r="AO274" t="str">
        <f>IF(OR(O2C!K157="Q1 2028",O2C!K157="Q2 2028"),"Yes","No")</f>
        <v>No</v>
      </c>
      <c r="AP274" s="178" t="str">
        <f t="shared" si="141"/>
        <v>No</v>
      </c>
      <c r="AQ274" t="str">
        <f>IF(OR(O2C!K157="Q3 2028",O2C!K157="Q4 2028"),"Yes","No")</f>
        <v>No</v>
      </c>
      <c r="AR274" s="178" t="str">
        <f t="shared" si="142"/>
        <v>No</v>
      </c>
      <c r="AS274" t="str">
        <f>IF(OR(O2C!K157="Q1 2029",O2C!K157="Q2 2029"),"Yes","No")</f>
        <v>No</v>
      </c>
      <c r="AT274" s="178" t="str">
        <f t="shared" si="143"/>
        <v>No</v>
      </c>
      <c r="AU274" t="str">
        <f>IF(OR(O2C!K157="Q3 2029",O2C!K157="Q4 2029"),"Yes","No")</f>
        <v>No</v>
      </c>
      <c r="AV274" s="178" t="str">
        <f t="shared" si="144"/>
        <v>No</v>
      </c>
      <c r="AW274" t="str">
        <f>IF(OR(O2C!K157="Q1 2030",O2C!K157="Q2 2030"),"Yes","No")</f>
        <v>No</v>
      </c>
      <c r="AX274" s="178" t="str">
        <f t="shared" si="145"/>
        <v>No</v>
      </c>
      <c r="AY274" t="str">
        <f>IF(OR(O2C!K157="Q3 2030",O2C!K157="Q4 2030"),"Yes","No")</f>
        <v>No</v>
      </c>
      <c r="AZ274" s="178" t="str">
        <f t="shared" si="146"/>
        <v>No</v>
      </c>
      <c r="BA274" t="str">
        <f>IF(O2C!K157="","No","Yes")</f>
        <v>No</v>
      </c>
      <c r="BB274" s="178" t="str">
        <f t="shared" si="147"/>
        <v>No</v>
      </c>
      <c r="BC274" s="178" t="str">
        <f t="shared" si="148"/>
        <v>Yes</v>
      </c>
      <c r="BD274" s="174"/>
    </row>
    <row r="275" spans="1:56" s="175" customFormat="1" ht="23.65" thickBot="1" x14ac:dyDescent="0.5">
      <c r="A275" s="177">
        <v>154</v>
      </c>
      <c r="B275" s="40" t="s">
        <v>1208</v>
      </c>
      <c r="C275" t="str">
        <f>IF(O2C!E158="Yes","Yes","No")</f>
        <v>Yes</v>
      </c>
      <c r="D275" t="str">
        <f>IF(AND(C275="No",O2C!F158="Yes"),"Yes","No")</f>
        <v>No</v>
      </c>
      <c r="E275" t="str">
        <f>IF(AND(C275="No",O2C!F158="N/A"),"N/A","No")</f>
        <v>No</v>
      </c>
      <c r="F275">
        <f>IF(OR(O2C!F158="Yes",O2C!F158="N/A"),0,1)</f>
        <v>1</v>
      </c>
      <c r="G275" t="str">
        <f>IF(OR(O2C!K158="Q3 2019",O2C!K158="Q4 2019"),"Yes","No")</f>
        <v>No</v>
      </c>
      <c r="H275" s="178" t="str">
        <f t="shared" si="124"/>
        <v>No</v>
      </c>
      <c r="I275" t="str">
        <f>IF(OR(O2C!K158="Q1 2020",O2C!K158="Q2 2020"),"Yes","No")</f>
        <v>No</v>
      </c>
      <c r="J275" s="178" t="str">
        <f t="shared" si="125"/>
        <v>No</v>
      </c>
      <c r="K275" t="str">
        <f>IF(OR(O2C!K158="Q3 2020",O2C!K158="Q4 2020"),"Yes","No")</f>
        <v>No</v>
      </c>
      <c r="L275" s="178" t="str">
        <f t="shared" si="126"/>
        <v>No</v>
      </c>
      <c r="M275" t="str">
        <f>IF(OR(O2C!K158="Q1 2021",O2C!K158="Q2 2021"),"Yes","No")</f>
        <v>No</v>
      </c>
      <c r="N275" s="178" t="str">
        <f t="shared" si="127"/>
        <v>No</v>
      </c>
      <c r="O275" t="str">
        <f>IF(OR(O2C!K158="Q3 2021",O2C!K158="Q4 2021"),"Yes","No")</f>
        <v>No</v>
      </c>
      <c r="P275" s="178" t="str">
        <f t="shared" si="128"/>
        <v>No</v>
      </c>
      <c r="Q275" t="str">
        <f>IF(OR(O2C!K158="Q1 2022",O2C!K158="Q2 2022"),"Yes","No")</f>
        <v>No</v>
      </c>
      <c r="R275" s="178" t="str">
        <f t="shared" si="129"/>
        <v>No</v>
      </c>
      <c r="S275" t="str">
        <f>IF(OR(O2C!K158="Q3 2022",O2C!K158="Q4 2022"),"Yes","No")</f>
        <v>No</v>
      </c>
      <c r="T275" s="178" t="str">
        <f t="shared" si="130"/>
        <v>No</v>
      </c>
      <c r="U275" t="str">
        <f>IF(OR(O2C!K158="Q1 2023",O2C!K158="Q2 2023"),"Yes","No")</f>
        <v>No</v>
      </c>
      <c r="V275" s="178" t="str">
        <f t="shared" si="131"/>
        <v>No</v>
      </c>
      <c r="W275" t="str">
        <f>IF(OR(O2C!K158="Q3 2023",O2C!K158="Q4 2023"),"Yes","No")</f>
        <v>No</v>
      </c>
      <c r="X275" s="178" t="str">
        <f t="shared" si="132"/>
        <v>No</v>
      </c>
      <c r="Y275" t="str">
        <f>IF(OR(O2C!K158="Q1 2024",O2C!K158="Q2 2024"),"Yes","No")</f>
        <v>No</v>
      </c>
      <c r="Z275" s="178" t="str">
        <f t="shared" si="133"/>
        <v>No</v>
      </c>
      <c r="AA275" t="str">
        <f>IF(OR(O2C!K158="Q3 2024",O2C!K158="Q4 2024"),"Yes","No")</f>
        <v>No</v>
      </c>
      <c r="AB275" s="178" t="str">
        <f t="shared" si="134"/>
        <v>No</v>
      </c>
      <c r="AC275" t="str">
        <f>IF(OR(O2C!K158="Q1 2025",O2C!K158="Q2 2025"),"Yes","No")</f>
        <v>No</v>
      </c>
      <c r="AD275" s="178" t="str">
        <f t="shared" si="135"/>
        <v>No</v>
      </c>
      <c r="AE275" t="str">
        <f>IF(OR(O2C!K158="Q3 2025",O2C!K158="Q4 2025"),"Yes","No")</f>
        <v>No</v>
      </c>
      <c r="AF275" s="178" t="str">
        <f t="shared" si="136"/>
        <v>No</v>
      </c>
      <c r="AG275" t="str">
        <f>IF(OR(O2C!K158="Q1 2026",O2C!K158="Q2 2026"),"Yes","No")</f>
        <v>No</v>
      </c>
      <c r="AH275" s="178" t="str">
        <f t="shared" si="137"/>
        <v>No</v>
      </c>
      <c r="AI275" t="str">
        <f>IF(OR(O2C!K158="Q3 2026",O2C!K158="Q4 2026"),"Yes","No")</f>
        <v>No</v>
      </c>
      <c r="AJ275" s="178" t="str">
        <f t="shared" si="138"/>
        <v>No</v>
      </c>
      <c r="AK275" t="str">
        <f>IF(OR(O2C!K158="Q1 2027",O2C!K158="Q2 2027"),"Yes","No")</f>
        <v>No</v>
      </c>
      <c r="AL275" s="178" t="str">
        <f t="shared" si="139"/>
        <v>No</v>
      </c>
      <c r="AM275" t="str">
        <f>IF(OR(O2C!K158="Q3 2027",O2C!K158="Q4 2027"),"Yes","No")</f>
        <v>No</v>
      </c>
      <c r="AN275" s="178" t="str">
        <f t="shared" si="140"/>
        <v>No</v>
      </c>
      <c r="AO275" t="str">
        <f>IF(OR(O2C!K158="Q1 2028",O2C!K158="Q2 2028"),"Yes","No")</f>
        <v>No</v>
      </c>
      <c r="AP275" s="178" t="str">
        <f t="shared" si="141"/>
        <v>No</v>
      </c>
      <c r="AQ275" t="str">
        <f>IF(OR(O2C!K158="Q3 2028",O2C!K158="Q4 2028"),"Yes","No")</f>
        <v>No</v>
      </c>
      <c r="AR275" s="178" t="str">
        <f t="shared" si="142"/>
        <v>No</v>
      </c>
      <c r="AS275" t="str">
        <f>IF(OR(O2C!K158="Q1 2029",O2C!K158="Q2 2029"),"Yes","No")</f>
        <v>No</v>
      </c>
      <c r="AT275" s="178" t="str">
        <f t="shared" si="143"/>
        <v>No</v>
      </c>
      <c r="AU275" t="str">
        <f>IF(OR(O2C!K158="Q3 2029",O2C!K158="Q4 2029"),"Yes","No")</f>
        <v>No</v>
      </c>
      <c r="AV275" s="178" t="str">
        <f t="shared" si="144"/>
        <v>No</v>
      </c>
      <c r="AW275" t="str">
        <f>IF(OR(O2C!K158="Q1 2030",O2C!K158="Q2 2030"),"Yes","No")</f>
        <v>No</v>
      </c>
      <c r="AX275" s="178" t="str">
        <f t="shared" si="145"/>
        <v>No</v>
      </c>
      <c r="AY275" t="str">
        <f>IF(OR(O2C!K158="Q3 2030",O2C!K158="Q4 2030"),"Yes","No")</f>
        <v>No</v>
      </c>
      <c r="AZ275" s="178" t="str">
        <f t="shared" si="146"/>
        <v>No</v>
      </c>
      <c r="BA275" t="str">
        <f>IF(O2C!K158="","No","Yes")</f>
        <v>No</v>
      </c>
      <c r="BB275" s="178" t="str">
        <f t="shared" si="147"/>
        <v>No</v>
      </c>
      <c r="BC275" s="178" t="str">
        <f t="shared" si="148"/>
        <v>No</v>
      </c>
      <c r="BD275" s="174"/>
    </row>
    <row r="276" spans="1:56" s="175" customFormat="1" ht="23.65" thickBot="1" x14ac:dyDescent="0.5">
      <c r="A276" s="177">
        <v>155</v>
      </c>
      <c r="B276" s="40" t="s">
        <v>272</v>
      </c>
      <c r="C276" t="str">
        <f>IF(O2C!E159="Yes","Yes","No")</f>
        <v>Yes</v>
      </c>
      <c r="D276" t="str">
        <f>IF(AND(C276="No",O2C!F159="Yes"),"Yes","No")</f>
        <v>No</v>
      </c>
      <c r="E276" t="str">
        <f>IF(AND(C276="No",O2C!F159="N/A"),"N/A","No")</f>
        <v>No</v>
      </c>
      <c r="F276">
        <f>IF(OR(O2C!F159="Yes",O2C!F159="N/A"),0,1)</f>
        <v>1</v>
      </c>
      <c r="G276" t="str">
        <f>IF(OR(O2C!K159="Q3 2019",O2C!K159="Q4 2019"),"Yes","No")</f>
        <v>No</v>
      </c>
      <c r="H276" s="178" t="str">
        <f t="shared" si="124"/>
        <v>No</v>
      </c>
      <c r="I276" t="str">
        <f>IF(OR(O2C!K159="Q1 2020",O2C!K159="Q2 2020"),"Yes","No")</f>
        <v>No</v>
      </c>
      <c r="J276" s="178" t="str">
        <f t="shared" si="125"/>
        <v>No</v>
      </c>
      <c r="K276" t="str">
        <f>IF(OR(O2C!K159="Q3 2020",O2C!K159="Q4 2020"),"Yes","No")</f>
        <v>No</v>
      </c>
      <c r="L276" s="178" t="str">
        <f t="shared" si="126"/>
        <v>No</v>
      </c>
      <c r="M276" t="str">
        <f>IF(OR(O2C!K159="Q1 2021",O2C!K159="Q2 2021"),"Yes","No")</f>
        <v>No</v>
      </c>
      <c r="N276" s="178" t="str">
        <f t="shared" si="127"/>
        <v>No</v>
      </c>
      <c r="O276" t="str">
        <f>IF(OR(O2C!K159="Q3 2021",O2C!K159="Q4 2021"),"Yes","No")</f>
        <v>No</v>
      </c>
      <c r="P276" s="178" t="str">
        <f t="shared" si="128"/>
        <v>No</v>
      </c>
      <c r="Q276" t="str">
        <f>IF(OR(O2C!K159="Q1 2022",O2C!K159="Q2 2022"),"Yes","No")</f>
        <v>No</v>
      </c>
      <c r="R276" s="178" t="str">
        <f t="shared" si="129"/>
        <v>No</v>
      </c>
      <c r="S276" t="str">
        <f>IF(OR(O2C!K159="Q3 2022",O2C!K159="Q4 2022"),"Yes","No")</f>
        <v>No</v>
      </c>
      <c r="T276" s="178" t="str">
        <f t="shared" si="130"/>
        <v>No</v>
      </c>
      <c r="U276" t="str">
        <f>IF(OR(O2C!K159="Q1 2023",O2C!K159="Q2 2023"),"Yes","No")</f>
        <v>No</v>
      </c>
      <c r="V276" s="178" t="str">
        <f t="shared" si="131"/>
        <v>No</v>
      </c>
      <c r="W276" t="str">
        <f>IF(OR(O2C!K159="Q3 2023",O2C!K159="Q4 2023"),"Yes","No")</f>
        <v>No</v>
      </c>
      <c r="X276" s="178" t="str">
        <f t="shared" si="132"/>
        <v>No</v>
      </c>
      <c r="Y276" t="str">
        <f>IF(OR(O2C!K159="Q1 2024",O2C!K159="Q2 2024"),"Yes","No")</f>
        <v>No</v>
      </c>
      <c r="Z276" s="178" t="str">
        <f t="shared" si="133"/>
        <v>No</v>
      </c>
      <c r="AA276" t="str">
        <f>IF(OR(O2C!K159="Q3 2024",O2C!K159="Q4 2024"),"Yes","No")</f>
        <v>No</v>
      </c>
      <c r="AB276" s="178" t="str">
        <f t="shared" si="134"/>
        <v>No</v>
      </c>
      <c r="AC276" t="str">
        <f>IF(OR(O2C!K159="Q1 2025",O2C!K159="Q2 2025"),"Yes","No")</f>
        <v>No</v>
      </c>
      <c r="AD276" s="178" t="str">
        <f t="shared" si="135"/>
        <v>No</v>
      </c>
      <c r="AE276" t="str">
        <f>IF(OR(O2C!K159="Q3 2025",O2C!K159="Q4 2025"),"Yes","No")</f>
        <v>No</v>
      </c>
      <c r="AF276" s="178" t="str">
        <f t="shared" si="136"/>
        <v>No</v>
      </c>
      <c r="AG276" t="str">
        <f>IF(OR(O2C!K159="Q1 2026",O2C!K159="Q2 2026"),"Yes","No")</f>
        <v>No</v>
      </c>
      <c r="AH276" s="178" t="str">
        <f t="shared" si="137"/>
        <v>No</v>
      </c>
      <c r="AI276" t="str">
        <f>IF(OR(O2C!K159="Q3 2026",O2C!K159="Q4 2026"),"Yes","No")</f>
        <v>No</v>
      </c>
      <c r="AJ276" s="178" t="str">
        <f t="shared" si="138"/>
        <v>No</v>
      </c>
      <c r="AK276" t="str">
        <f>IF(OR(O2C!K159="Q1 2027",O2C!K159="Q2 2027"),"Yes","No")</f>
        <v>No</v>
      </c>
      <c r="AL276" s="178" t="str">
        <f t="shared" si="139"/>
        <v>No</v>
      </c>
      <c r="AM276" t="str">
        <f>IF(OR(O2C!K159="Q3 2027",O2C!K159="Q4 2027"),"Yes","No")</f>
        <v>No</v>
      </c>
      <c r="AN276" s="178" t="str">
        <f t="shared" si="140"/>
        <v>No</v>
      </c>
      <c r="AO276" t="str">
        <f>IF(OR(O2C!K159="Q1 2028",O2C!K159="Q2 2028"),"Yes","No")</f>
        <v>No</v>
      </c>
      <c r="AP276" s="178" t="str">
        <f t="shared" si="141"/>
        <v>No</v>
      </c>
      <c r="AQ276" t="str">
        <f>IF(OR(O2C!K159="Q3 2028",O2C!K159="Q4 2028"),"Yes","No")</f>
        <v>No</v>
      </c>
      <c r="AR276" s="178" t="str">
        <f t="shared" si="142"/>
        <v>No</v>
      </c>
      <c r="AS276" t="str">
        <f>IF(OR(O2C!K159="Q1 2029",O2C!K159="Q2 2029"),"Yes","No")</f>
        <v>No</v>
      </c>
      <c r="AT276" s="178" t="str">
        <f t="shared" si="143"/>
        <v>No</v>
      </c>
      <c r="AU276" t="str">
        <f>IF(OR(O2C!K159="Q3 2029",O2C!K159="Q4 2029"),"Yes","No")</f>
        <v>No</v>
      </c>
      <c r="AV276" s="178" t="str">
        <f t="shared" si="144"/>
        <v>No</v>
      </c>
      <c r="AW276" t="str">
        <f>IF(OR(O2C!K159="Q1 2030",O2C!K159="Q2 2030"),"Yes","No")</f>
        <v>No</v>
      </c>
      <c r="AX276" s="178" t="str">
        <f t="shared" si="145"/>
        <v>No</v>
      </c>
      <c r="AY276" t="str">
        <f>IF(OR(O2C!K159="Q3 2030",O2C!K159="Q4 2030"),"Yes","No")</f>
        <v>No</v>
      </c>
      <c r="AZ276" s="178" t="str">
        <f t="shared" si="146"/>
        <v>No</v>
      </c>
      <c r="BA276" t="str">
        <f>IF(O2C!K159="","No","Yes")</f>
        <v>No</v>
      </c>
      <c r="BB276" s="178" t="str">
        <f t="shared" si="147"/>
        <v>No</v>
      </c>
      <c r="BC276" s="178" t="str">
        <f t="shared" si="148"/>
        <v>No</v>
      </c>
      <c r="BD276" s="174"/>
    </row>
    <row r="277" spans="1:56" s="175" customFormat="1" x14ac:dyDescent="0.45">
      <c r="A277" s="173"/>
      <c r="B277" s="173"/>
      <c r="C277" s="173"/>
      <c r="D277" s="173"/>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174"/>
      <c r="AO277" s="174"/>
      <c r="AP277" s="174"/>
      <c r="AQ277" s="174"/>
      <c r="AR277" s="174"/>
      <c r="AS277" s="174"/>
      <c r="AT277" s="174"/>
      <c r="AU277" s="174"/>
      <c r="AV277" s="174"/>
      <c r="AW277" s="174"/>
      <c r="AX277" s="174"/>
      <c r="AY277" s="174"/>
      <c r="AZ277" s="174"/>
      <c r="BA277" s="174"/>
      <c r="BB277" s="174"/>
      <c r="BC277" s="174"/>
      <c r="BD277" s="174"/>
    </row>
    <row r="278" spans="1:56" s="175" customFormat="1" x14ac:dyDescent="0.45">
      <c r="A278" s="173"/>
      <c r="B278" s="173"/>
      <c r="C278" s="173"/>
      <c r="D278" s="173"/>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row>
    <row r="279" spans="1:56" s="175" customFormat="1" x14ac:dyDescent="0.45">
      <c r="A279" s="173"/>
      <c r="B279" s="163" t="s">
        <v>1962</v>
      </c>
      <c r="C279" s="176">
        <f>COUNTIF(C281:C477,"Yes")</f>
        <v>16</v>
      </c>
      <c r="D279" s="176">
        <f>COUNTIF(D281:D477,"Yes")</f>
        <v>0</v>
      </c>
      <c r="E279" s="176">
        <f>COUNTIF(E281:E477,"N/A")</f>
        <v>0</v>
      </c>
      <c r="F279" s="176">
        <f>COUNTIF(F281:F477,"1")</f>
        <v>197</v>
      </c>
      <c r="G279" s="176"/>
      <c r="H279" s="176">
        <f>COUNTIF(H281:H477,"Yes")</f>
        <v>0</v>
      </c>
      <c r="I279" s="176"/>
      <c r="J279" s="176">
        <f>COUNTIF(J281:J477,"Yes")</f>
        <v>0</v>
      </c>
      <c r="K279" s="176"/>
      <c r="L279" s="176">
        <f>COUNTIF(L281:L477,"Yes")</f>
        <v>0</v>
      </c>
      <c r="M279" s="176"/>
      <c r="N279" s="176">
        <f>COUNTIF(N281:N477,"Yes")</f>
        <v>0</v>
      </c>
      <c r="O279" s="176"/>
      <c r="P279" s="176">
        <f>COUNTIF(P281:P477,"Yes")</f>
        <v>0</v>
      </c>
      <c r="Q279" s="176"/>
      <c r="R279" s="176">
        <f>COUNTIF(R281:R477,"Yes")</f>
        <v>0</v>
      </c>
      <c r="S279" s="176"/>
      <c r="T279" s="176">
        <f>COUNTIF(T281:T477,"Yes")</f>
        <v>0</v>
      </c>
      <c r="U279" s="176"/>
      <c r="V279" s="176">
        <f>COUNTIF(V281:V477,"Yes")</f>
        <v>0</v>
      </c>
      <c r="W279" s="176"/>
      <c r="X279" s="176">
        <f>COUNTIF(X281:X477,"Yes")</f>
        <v>0</v>
      </c>
      <c r="Y279" s="176"/>
      <c r="Z279" s="176">
        <f>COUNTIF(Z281:Z477,"Yes")</f>
        <v>0</v>
      </c>
      <c r="AA279" s="176"/>
      <c r="AB279" s="176">
        <f>COUNTIF(AB281:AB477,"Yes")</f>
        <v>0</v>
      </c>
      <c r="AC279" s="176"/>
      <c r="AD279" s="176">
        <f>COUNTIF(AD281:AD477,"Yes")</f>
        <v>0</v>
      </c>
      <c r="AE279" s="176"/>
      <c r="AF279" s="176">
        <f>COUNTIF(AF281:AF477,"Yes")</f>
        <v>0</v>
      </c>
      <c r="AG279" s="176"/>
      <c r="AH279" s="176">
        <f>COUNTIF(AH281:AH477,"Yes")</f>
        <v>0</v>
      </c>
      <c r="AI279" s="176"/>
      <c r="AJ279" s="176">
        <f>COUNTIF(AJ281:AJ477,"Yes")</f>
        <v>0</v>
      </c>
      <c r="AK279" s="176"/>
      <c r="AL279" s="176">
        <f>COUNTIF(AL281:AL477,"Yes")</f>
        <v>0</v>
      </c>
      <c r="AM279" s="176"/>
      <c r="AN279" s="176">
        <f>COUNTIF(AN281:AN477,"Yes")</f>
        <v>0</v>
      </c>
      <c r="AO279" s="176"/>
      <c r="AP279" s="176">
        <f>COUNTIF(AP281:AP477,"Yes")</f>
        <v>0</v>
      </c>
      <c r="AQ279" s="176"/>
      <c r="AR279" s="176">
        <f>COUNTIF(AR281:AR477,"Yes")</f>
        <v>0</v>
      </c>
      <c r="AS279" s="176"/>
      <c r="AT279" s="176">
        <f>COUNTIF(AT281:AT477,"Yes")</f>
        <v>0</v>
      </c>
      <c r="AU279" s="176"/>
      <c r="AV279" s="176">
        <f>COUNTIF(AV281:AV477,"Yes")</f>
        <v>0</v>
      </c>
      <c r="AW279" s="176"/>
      <c r="AX279" s="176">
        <f>COUNTIF(AX281:AX477,"Yes")</f>
        <v>0</v>
      </c>
      <c r="AY279" s="176"/>
      <c r="AZ279" s="176">
        <f>COUNTIF(AZ281:AZ477,"Yes")</f>
        <v>0</v>
      </c>
      <c r="BA279" s="176"/>
      <c r="BB279" s="176">
        <f>COUNTIF(BB281:BB477,"Yes")</f>
        <v>0</v>
      </c>
      <c r="BC279" s="176">
        <f>COUNTIF(BC281:BC477,"Yes")</f>
        <v>181</v>
      </c>
      <c r="BD279" s="176">
        <f>SUM(C279+D279+E279+BB279+BC279)</f>
        <v>197</v>
      </c>
    </row>
    <row r="280" spans="1:56" s="175" customFormat="1" x14ac:dyDescent="0.45">
      <c r="A280" s="173"/>
      <c r="B280" s="173"/>
      <c r="C280" s="173"/>
      <c r="D280" s="173"/>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c r="AN280" s="174"/>
      <c r="AO280" s="174"/>
      <c r="AP280" s="174"/>
      <c r="AQ280" s="174"/>
      <c r="AR280" s="174"/>
      <c r="AS280" s="174"/>
      <c r="AT280" s="174"/>
      <c r="AU280" s="174"/>
      <c r="AV280" s="174"/>
      <c r="AW280" s="174"/>
      <c r="AX280" s="174"/>
      <c r="AY280" s="174"/>
      <c r="AZ280" s="174"/>
      <c r="BA280" s="174"/>
      <c r="BB280" s="174"/>
      <c r="BC280" s="174"/>
      <c r="BD280" s="174"/>
    </row>
    <row r="281" spans="1:56" s="175" customFormat="1" ht="23.65" thickBot="1" x14ac:dyDescent="0.5">
      <c r="A281" s="177">
        <v>1</v>
      </c>
      <c r="B281" s="51" t="s">
        <v>1665</v>
      </c>
      <c r="C281" t="str">
        <f>IF('R2R'!E5="Yes","Yes","No")</f>
        <v>No</v>
      </c>
      <c r="D281" t="str">
        <f>IF(AND(C281="No",'R2R'!F5="Yes"),"Yes","No")</f>
        <v>No</v>
      </c>
      <c r="E281" t="str">
        <f>IF(AND(C281="No",'R2R'!F5="N/A"),"N/A","No")</f>
        <v>No</v>
      </c>
      <c r="F281">
        <f>IF(OR('R2R'!F5="Yes",'R2R'!F5="N/A"),0,1)</f>
        <v>1</v>
      </c>
      <c r="G281" t="str">
        <f>IF(OR('R2R'!K5="Q3 2019",'R2R'!K5="Q4 2019"),"Yes","No")</f>
        <v>No</v>
      </c>
      <c r="H281" s="178" t="str">
        <f t="shared" ref="H281:H344" si="149">IF(AND(C281="No",D281="No",E281="No",G281="Yes"),"Yes","No")</f>
        <v>No</v>
      </c>
      <c r="I281" t="str">
        <f>IF(OR('R2R'!K5="Q1 2020",'R2R'!K5="Q2 2020"),"Yes","No")</f>
        <v>No</v>
      </c>
      <c r="J281" s="178" t="str">
        <f t="shared" ref="J281" si="150">IF(AND(C281="No",D281="No",E281="No",I281="Yes"),"Yes","No")</f>
        <v>No</v>
      </c>
      <c r="K281" t="str">
        <f>IF(OR('R2R'!K5="Q3 2020",'R2R'!K5="Q4 2020"),"Yes","No")</f>
        <v>No</v>
      </c>
      <c r="L281" s="178" t="str">
        <f t="shared" ref="L281" si="151">IF(AND(C281="No",D281="No",E281="No",K281="Yes"),"Yes","No")</f>
        <v>No</v>
      </c>
      <c r="M281" t="str">
        <f>IF(OR('R2R'!K5="Q1 2021",'R2R'!K5="Q2 2021"),"Yes","No")</f>
        <v>No</v>
      </c>
      <c r="N281" s="178" t="str">
        <f t="shared" ref="N281" si="152">IF(AND(C281="No",D281="No",E281="No",M281="Yes"),"Yes","No")</f>
        <v>No</v>
      </c>
      <c r="O281" t="str">
        <f>IF(OR('R2R'!K5="Q3 2021",'R2R'!K5="Q4 2021"),"Yes","No")</f>
        <v>No</v>
      </c>
      <c r="P281" s="178" t="str">
        <f t="shared" ref="P281" si="153">IF(AND(C281="No",D281="No",E281="No",O281="Yes"),"Yes","No")</f>
        <v>No</v>
      </c>
      <c r="Q281" t="str">
        <f>IF(OR('R2R'!K5="Q1 2022",'R2R'!K5="Q2 2022"),"Yes","No")</f>
        <v>No</v>
      </c>
      <c r="R281" s="178" t="str">
        <f t="shared" ref="R281" si="154">IF(AND(C281="No",D281="No",E281="No",Q281="Yes"),"Yes","No")</f>
        <v>No</v>
      </c>
      <c r="S281" t="str">
        <f>IF(OR('R2R'!K5="Q3 2022",'R2R'!K5="Q4 2022"),"Yes","No")</f>
        <v>No</v>
      </c>
      <c r="T281" s="178" t="str">
        <f t="shared" ref="T281" si="155">IF(AND(C281="No",D281="No",E281="No",S281="Yes"),"Yes","No")</f>
        <v>No</v>
      </c>
      <c r="U281" t="str">
        <f>IF(OR('R2R'!K5="Q1 2023",'R2R'!K5="Q2 2023"),"Yes","No")</f>
        <v>No</v>
      </c>
      <c r="V281" s="178" t="str">
        <f t="shared" ref="V281" si="156">IF(AND(C281="No",D281="No",E281="No",U281="Yes"),"Yes","No")</f>
        <v>No</v>
      </c>
      <c r="W281" t="str">
        <f>IF(OR('R2R'!K5="Q3 2023",'R2R'!K5="Q4 2023"),"Yes","No")</f>
        <v>No</v>
      </c>
      <c r="X281" s="178" t="str">
        <f t="shared" ref="X281" si="157">IF(AND(C281="No",D281="No",E281="No",W281="Yes"),"Yes","No")</f>
        <v>No</v>
      </c>
      <c r="Y281" t="str">
        <f>IF(OR('R2R'!K5="Q1 2024",'R2R'!K5="Q2 2024"),"Yes","No")</f>
        <v>No</v>
      </c>
      <c r="Z281" s="178" t="str">
        <f t="shared" ref="Z281" si="158">IF(AND(C281="No",D281="No",E281="No",Y281="Yes"),"Yes","No")</f>
        <v>No</v>
      </c>
      <c r="AA281" t="str">
        <f>IF(OR('R2R'!K5="Q3 2024",'R2R'!K5="Q4 2024"),"Yes","No")</f>
        <v>No</v>
      </c>
      <c r="AB281" s="178" t="str">
        <f t="shared" ref="AB281" si="159">IF(AND(C281="No",D281="No",E281="No",AA281="Yes"),"Yes","No")</f>
        <v>No</v>
      </c>
      <c r="AC281" t="str">
        <f>IF(OR('R2R'!K5="Q1 2025",'R2R'!K5="Q2 2025"),"Yes","No")</f>
        <v>No</v>
      </c>
      <c r="AD281" s="178" t="str">
        <f t="shared" ref="AD281" si="160">IF(AND(C281="No",D281="No",E281="No",AC281="Yes"),"Yes","No")</f>
        <v>No</v>
      </c>
      <c r="AE281" t="str">
        <f>IF(OR('R2R'!K5="Q3 2025",'R2R'!K5="Q4 2025"),"Yes","No")</f>
        <v>No</v>
      </c>
      <c r="AF281" s="178" t="str">
        <f t="shared" ref="AF281" si="161">IF(AND(C281="No",D281="No",E281="No",AE281="Yes"),"Yes","No")</f>
        <v>No</v>
      </c>
      <c r="AG281" t="str">
        <f>IF(OR('R2R'!K5="Q1 2026",'R2R'!K5="Q2 2026"),"Yes","No")</f>
        <v>No</v>
      </c>
      <c r="AH281" s="178" t="str">
        <f t="shared" ref="AH281" si="162">IF(AND(C281="No",D281="No",E281="No",AG281="Yes"),"Yes","No")</f>
        <v>No</v>
      </c>
      <c r="AI281" t="str">
        <f>IF(OR('R2R'!K5="Q3 2026",'R2R'!K5="Q4 2026"),"Yes","No")</f>
        <v>No</v>
      </c>
      <c r="AJ281" s="178" t="str">
        <f t="shared" ref="AJ281" si="163">IF(AND(C281="No",D281="No",E281="No",AI281="Yes"),"Yes","No")</f>
        <v>No</v>
      </c>
      <c r="AK281" t="str">
        <f>IF(OR(O2C!M164="Q1 2027",O2C!M164="Q2 2027"),"Yes","No")</f>
        <v>No</v>
      </c>
      <c r="AL281" s="178" t="str">
        <f t="shared" ref="AL281" si="164">IF(AND(C281="No",D281="No",E281="No",AK281="Yes"),"Yes","No")</f>
        <v>No</v>
      </c>
      <c r="AM281" t="str">
        <f>IF(OR('R2R'!K5="Q3 2027",'R2R'!K5="Q4 2027"),"Yes","No")</f>
        <v>No</v>
      </c>
      <c r="AN281" s="178" t="str">
        <f t="shared" ref="AN281" si="165">IF(AND(C281="No",D281="No",E281="No",AM281="Yes"),"Yes","No")</f>
        <v>No</v>
      </c>
      <c r="AO281" t="str">
        <f>IF(OR('R2R'!K5="Q1 2028",'R2R'!K5="Q2 2028"),"Yes","No")</f>
        <v>No</v>
      </c>
      <c r="AP281" s="178" t="str">
        <f t="shared" ref="AP281" si="166">IF(AND(C281="No",D281="No",E281="No",AO281="Yes"),"Yes","No")</f>
        <v>No</v>
      </c>
      <c r="AQ281" t="str">
        <f>IF(OR('R2R'!K5="Q3 2028",'R2R'!K5="Q4 2028"),"Yes","No")</f>
        <v>No</v>
      </c>
      <c r="AR281" s="178" t="str">
        <f t="shared" ref="AR281" si="167">IF(AND(C281="No",D281="No",E281="No",AQ281="Yes"),"Yes","No")</f>
        <v>No</v>
      </c>
      <c r="AS281" t="str">
        <f>IF(OR('R2R'!K5="Q1 2029",'R2R'!K5="Q2 2029"),"Yes","No")</f>
        <v>No</v>
      </c>
      <c r="AT281" s="178" t="str">
        <f t="shared" ref="AT281" si="168">IF(AND(C281="No",D281="No",E281="No",AS281="Yes"),"Yes","No")</f>
        <v>No</v>
      </c>
      <c r="AU281" t="str">
        <f>IF(OR('R2R'!K5="Q3 2029",'R2R'!K5="Q4 2029"),"Yes","No")</f>
        <v>No</v>
      </c>
      <c r="AV281" s="178" t="str">
        <f t="shared" ref="AV281" si="169">IF(AND(C281="No",D281="No",E281="No",AU281="Yes"),"Yes","No")</f>
        <v>No</v>
      </c>
      <c r="AW281" t="str">
        <f>IF(OR('R2R'!K5="Q1 2030",'R2R'!K5="Q2 2030"),"Yes","No")</f>
        <v>No</v>
      </c>
      <c r="AX281" s="178" t="str">
        <f t="shared" ref="AX281" si="170">IF(AND(C281="No",D281="No",E281="No",AW281="Yes"),"Yes","No")</f>
        <v>No</v>
      </c>
      <c r="AY281" t="str">
        <f>IF(OR('R2R'!K5="Q3 2030",'R2R'!K5="Q4 2030"),"Yes","No")</f>
        <v>No</v>
      </c>
      <c r="AZ281" s="178" t="str">
        <f t="shared" ref="AZ281" si="171">IF(AND(C281="No",D281="No",E281="No",AY281="Yes"),"Yes","No")</f>
        <v>No</v>
      </c>
      <c r="BA281" t="str">
        <f>IF('R2R'!K5="","No","Yes")</f>
        <v>No</v>
      </c>
      <c r="BB281" s="178" t="str">
        <f t="shared" ref="BB281" si="172">IF(AND(C281="No",D281="No",E281="No",BA281="Yes"),"Yes","No")</f>
        <v>No</v>
      </c>
      <c r="BC281" s="178" t="str">
        <f t="shared" ref="BC281" si="173">IF(AND(C281="No",D281="No",E281="No",BB281="No"),"Yes","No")</f>
        <v>Yes</v>
      </c>
      <c r="BD281" s="174"/>
    </row>
    <row r="282" spans="1:56" s="175" customFormat="1" ht="14.65" thickBot="1" x14ac:dyDescent="0.5">
      <c r="A282" s="177">
        <v>2</v>
      </c>
      <c r="B282" s="51" t="s">
        <v>1666</v>
      </c>
      <c r="C282" t="str">
        <f>IF('R2R'!E6="Yes","Yes","No")</f>
        <v>No</v>
      </c>
      <c r="D282" t="str">
        <f>IF(AND(C282="No",'R2R'!F6="Yes"),"Yes","No")</f>
        <v>No</v>
      </c>
      <c r="E282" t="str">
        <f>IF(AND(C282="No",'R2R'!F6="N/A"),"N/A","No")</f>
        <v>No</v>
      </c>
      <c r="F282">
        <f>IF(OR('R2R'!F6="Yes",'R2R'!F6="N/A"),0,1)</f>
        <v>1</v>
      </c>
      <c r="G282" t="str">
        <f>IF(OR('R2R'!K6="Q3 2019",'R2R'!K6="Q4 2019"),"Yes","No")</f>
        <v>No</v>
      </c>
      <c r="H282" s="178" t="str">
        <f t="shared" si="149"/>
        <v>No</v>
      </c>
      <c r="I282" t="str">
        <f>IF(OR('R2R'!K6="Q1 2020",'R2R'!K6="Q2 2020"),"Yes","No")</f>
        <v>No</v>
      </c>
      <c r="J282" s="178" t="str">
        <f t="shared" ref="J282:J345" si="174">IF(AND(C282="No",D282="No",E282="No",I282="Yes"),"Yes","No")</f>
        <v>No</v>
      </c>
      <c r="K282" t="str">
        <f>IF(OR('R2R'!K6="Q3 2020",'R2R'!K6="Q4 2020"),"Yes","No")</f>
        <v>No</v>
      </c>
      <c r="L282" s="178" t="str">
        <f t="shared" ref="L282:L345" si="175">IF(AND(C282="No",D282="No",E282="No",K282="Yes"),"Yes","No")</f>
        <v>No</v>
      </c>
      <c r="M282" t="str">
        <f>IF(OR('R2R'!K6="Q1 2021",'R2R'!K6="Q2 2021"),"Yes","No")</f>
        <v>No</v>
      </c>
      <c r="N282" s="178" t="str">
        <f t="shared" ref="N282:N345" si="176">IF(AND(C282="No",D282="No",E282="No",M282="Yes"),"Yes","No")</f>
        <v>No</v>
      </c>
      <c r="O282" t="str">
        <f>IF(OR('R2R'!K6="Q3 2021",'R2R'!K6="Q4 2021"),"Yes","No")</f>
        <v>No</v>
      </c>
      <c r="P282" s="178" t="str">
        <f t="shared" ref="P282:P345" si="177">IF(AND(C282="No",D282="No",E282="No",O282="Yes"),"Yes","No")</f>
        <v>No</v>
      </c>
      <c r="Q282" t="str">
        <f>IF(OR('R2R'!K6="Q1 2022",'R2R'!K6="Q2 2022"),"Yes","No")</f>
        <v>No</v>
      </c>
      <c r="R282" s="178" t="str">
        <f t="shared" ref="R282:R345" si="178">IF(AND(C282="No",D282="No",E282="No",Q282="Yes"),"Yes","No")</f>
        <v>No</v>
      </c>
      <c r="S282" t="str">
        <f>IF(OR('R2R'!K6="Q3 2022",'R2R'!K6="Q4 2022"),"Yes","No")</f>
        <v>No</v>
      </c>
      <c r="T282" s="178" t="str">
        <f t="shared" ref="T282:T345" si="179">IF(AND(C282="No",D282="No",E282="No",S282="Yes"),"Yes","No")</f>
        <v>No</v>
      </c>
      <c r="U282" t="str">
        <f>IF(OR('R2R'!K6="Q1 2023",'R2R'!K6="Q2 2023"),"Yes","No")</f>
        <v>No</v>
      </c>
      <c r="V282" s="178" t="str">
        <f t="shared" ref="V282:V345" si="180">IF(AND(C282="No",D282="No",E282="No",U282="Yes"),"Yes","No")</f>
        <v>No</v>
      </c>
      <c r="W282" t="str">
        <f>IF(OR('R2R'!K6="Q3 2023",'R2R'!K6="Q4 2023"),"Yes","No")</f>
        <v>No</v>
      </c>
      <c r="X282" s="178" t="str">
        <f t="shared" ref="X282:X345" si="181">IF(AND(C282="No",D282="No",E282="No",W282="Yes"),"Yes","No")</f>
        <v>No</v>
      </c>
      <c r="Y282" t="str">
        <f>IF(OR('R2R'!K6="Q1 2024",'R2R'!K6="Q2 2024"),"Yes","No")</f>
        <v>No</v>
      </c>
      <c r="Z282" s="178" t="str">
        <f t="shared" ref="Z282:Z345" si="182">IF(AND(C282="No",D282="No",E282="No",Y282="Yes"),"Yes","No")</f>
        <v>No</v>
      </c>
      <c r="AA282" t="str">
        <f>IF(OR('R2R'!K6="Q3 2024",'R2R'!K6="Q4 2024"),"Yes","No")</f>
        <v>No</v>
      </c>
      <c r="AB282" s="178" t="str">
        <f t="shared" ref="AB282:AB345" si="183">IF(AND(C282="No",D282="No",E282="No",AA282="Yes"),"Yes","No")</f>
        <v>No</v>
      </c>
      <c r="AC282" t="str">
        <f>IF(OR('R2R'!K6="Q1 2025",'R2R'!K6="Q2 2025"),"Yes","No")</f>
        <v>No</v>
      </c>
      <c r="AD282" s="178" t="str">
        <f t="shared" ref="AD282:AD345" si="184">IF(AND(C282="No",D282="No",E282="No",AC282="Yes"),"Yes","No")</f>
        <v>No</v>
      </c>
      <c r="AE282" t="str">
        <f>IF(OR('R2R'!K6="Q3 2025",'R2R'!K6="Q4 2025"),"Yes","No")</f>
        <v>No</v>
      </c>
      <c r="AF282" s="178" t="str">
        <f t="shared" ref="AF282:AF345" si="185">IF(AND(C282="No",D282="No",E282="No",AE282="Yes"),"Yes","No")</f>
        <v>No</v>
      </c>
      <c r="AG282" t="str">
        <f>IF(OR('R2R'!K6="Q1 2026",'R2R'!K6="Q2 2026"),"Yes","No")</f>
        <v>No</v>
      </c>
      <c r="AH282" s="178" t="str">
        <f t="shared" ref="AH282:AH345" si="186">IF(AND(C282="No",D282="No",E282="No",AG282="Yes"),"Yes","No")</f>
        <v>No</v>
      </c>
      <c r="AI282" t="str">
        <f>IF(OR('R2R'!K6="Q3 2026",'R2R'!K6="Q4 2026"),"Yes","No")</f>
        <v>No</v>
      </c>
      <c r="AJ282" s="178" t="str">
        <f t="shared" ref="AJ282:AJ345" si="187">IF(AND(C282="No",D282="No",E282="No",AI282="Yes"),"Yes","No")</f>
        <v>No</v>
      </c>
      <c r="AK282" t="str">
        <f>IF(OR(O2C!M165="Q1 2027",O2C!M165="Q2 2027"),"Yes","No")</f>
        <v>No</v>
      </c>
      <c r="AL282" s="178" t="str">
        <f t="shared" ref="AL282:AL345" si="188">IF(AND(C282="No",D282="No",E282="No",AK282="Yes"),"Yes","No")</f>
        <v>No</v>
      </c>
      <c r="AM282" t="str">
        <f>IF(OR('R2R'!K6="Q3 2027",'R2R'!K6="Q4 2027"),"Yes","No")</f>
        <v>No</v>
      </c>
      <c r="AN282" s="178" t="str">
        <f t="shared" ref="AN282:AN345" si="189">IF(AND(C282="No",D282="No",E282="No",AM282="Yes"),"Yes","No")</f>
        <v>No</v>
      </c>
      <c r="AO282" t="str">
        <f>IF(OR('R2R'!K6="Q1 2028",'R2R'!K6="Q2 2028"),"Yes","No")</f>
        <v>No</v>
      </c>
      <c r="AP282" s="178" t="str">
        <f t="shared" ref="AP282:AP345" si="190">IF(AND(C282="No",D282="No",E282="No",AO282="Yes"),"Yes","No")</f>
        <v>No</v>
      </c>
      <c r="AQ282" t="str">
        <f>IF(OR('R2R'!K6="Q3 2028",'R2R'!K6="Q4 2028"),"Yes","No")</f>
        <v>No</v>
      </c>
      <c r="AR282" s="178" t="str">
        <f t="shared" ref="AR282:AR345" si="191">IF(AND(C282="No",D282="No",E282="No",AQ282="Yes"),"Yes","No")</f>
        <v>No</v>
      </c>
      <c r="AS282" t="str">
        <f>IF(OR('R2R'!K6="Q1 2029",'R2R'!K6="Q2 2029"),"Yes","No")</f>
        <v>No</v>
      </c>
      <c r="AT282" s="178" t="str">
        <f t="shared" ref="AT282:AT345" si="192">IF(AND(C282="No",D282="No",E282="No",AS282="Yes"),"Yes","No")</f>
        <v>No</v>
      </c>
      <c r="AU282" t="str">
        <f>IF(OR('R2R'!K6="Q3 2029",'R2R'!K6="Q4 2029"),"Yes","No")</f>
        <v>No</v>
      </c>
      <c r="AV282" s="178" t="str">
        <f t="shared" ref="AV282:AV345" si="193">IF(AND(C282="No",D282="No",E282="No",AU282="Yes"),"Yes","No")</f>
        <v>No</v>
      </c>
      <c r="AW282" t="str">
        <f>IF(OR('R2R'!K6="Q1 2030",'R2R'!K6="Q2 2030"),"Yes","No")</f>
        <v>No</v>
      </c>
      <c r="AX282" s="178" t="str">
        <f t="shared" ref="AX282:AX345" si="194">IF(AND(C282="No",D282="No",E282="No",AW282="Yes"),"Yes","No")</f>
        <v>No</v>
      </c>
      <c r="AY282" t="str">
        <f>IF(OR('R2R'!K6="Q3 2030",'R2R'!K6="Q4 2030"),"Yes","No")</f>
        <v>No</v>
      </c>
      <c r="AZ282" s="178" t="str">
        <f t="shared" ref="AZ282:AZ345" si="195">IF(AND(C282="No",D282="No",E282="No",AY282="Yes"),"Yes","No")</f>
        <v>No</v>
      </c>
      <c r="BA282" t="str">
        <f>IF('R2R'!K6="","No","Yes")</f>
        <v>No</v>
      </c>
      <c r="BB282" s="178" t="str">
        <f t="shared" ref="BB282:BB345" si="196">IF(AND(C282="No",D282="No",E282="No",BA282="Yes"),"Yes","No")</f>
        <v>No</v>
      </c>
      <c r="BC282" s="178" t="str">
        <f t="shared" ref="BC282:BC345" si="197">IF(AND(C282="No",D282="No",E282="No",BB282="No"),"Yes","No")</f>
        <v>Yes</v>
      </c>
      <c r="BD282" s="174"/>
    </row>
    <row r="283" spans="1:56" s="175" customFormat="1" ht="23.65" thickBot="1" x14ac:dyDescent="0.5">
      <c r="A283" s="177">
        <v>3</v>
      </c>
      <c r="B283" s="51" t="s">
        <v>1667</v>
      </c>
      <c r="C283" t="str">
        <f>IF('R2R'!E7="Yes","Yes","No")</f>
        <v>No</v>
      </c>
      <c r="D283" t="str">
        <f>IF(AND(C283="No",'R2R'!F7="Yes"),"Yes","No")</f>
        <v>No</v>
      </c>
      <c r="E283" t="str">
        <f>IF(AND(C283="No",'R2R'!F7="N/A"),"N/A","No")</f>
        <v>No</v>
      </c>
      <c r="F283">
        <f>IF(OR('R2R'!F7="Yes",'R2R'!F7="N/A"),0,1)</f>
        <v>1</v>
      </c>
      <c r="G283" t="str">
        <f>IF(OR('R2R'!K7="Q3 2019",'R2R'!K7="Q4 2019"),"Yes","No")</f>
        <v>No</v>
      </c>
      <c r="H283" s="178" t="str">
        <f t="shared" si="149"/>
        <v>No</v>
      </c>
      <c r="I283" t="str">
        <f>IF(OR('R2R'!K7="Q1 2020",'R2R'!K7="Q2 2020"),"Yes","No")</f>
        <v>No</v>
      </c>
      <c r="J283" s="178" t="str">
        <f t="shared" si="174"/>
        <v>No</v>
      </c>
      <c r="K283" t="str">
        <f>IF(OR('R2R'!K7="Q3 2020",'R2R'!K7="Q4 2020"),"Yes","No")</f>
        <v>No</v>
      </c>
      <c r="L283" s="178" t="str">
        <f t="shared" si="175"/>
        <v>No</v>
      </c>
      <c r="M283" t="str">
        <f>IF(OR('R2R'!K7="Q1 2021",'R2R'!K7="Q2 2021"),"Yes","No")</f>
        <v>No</v>
      </c>
      <c r="N283" s="178" t="str">
        <f t="shared" si="176"/>
        <v>No</v>
      </c>
      <c r="O283" t="str">
        <f>IF(OR('R2R'!K7="Q3 2021",'R2R'!K7="Q4 2021"),"Yes","No")</f>
        <v>No</v>
      </c>
      <c r="P283" s="178" t="str">
        <f t="shared" si="177"/>
        <v>No</v>
      </c>
      <c r="Q283" t="str">
        <f>IF(OR('R2R'!K7="Q1 2022",'R2R'!K7="Q2 2022"),"Yes","No")</f>
        <v>No</v>
      </c>
      <c r="R283" s="178" t="str">
        <f t="shared" si="178"/>
        <v>No</v>
      </c>
      <c r="S283" t="str">
        <f>IF(OR('R2R'!K7="Q3 2022",'R2R'!K7="Q4 2022"),"Yes","No")</f>
        <v>No</v>
      </c>
      <c r="T283" s="178" t="str">
        <f t="shared" si="179"/>
        <v>No</v>
      </c>
      <c r="U283" t="str">
        <f>IF(OR('R2R'!K7="Q1 2023",'R2R'!K7="Q2 2023"),"Yes","No")</f>
        <v>No</v>
      </c>
      <c r="V283" s="178" t="str">
        <f t="shared" si="180"/>
        <v>No</v>
      </c>
      <c r="W283" t="str">
        <f>IF(OR('R2R'!K7="Q3 2023",'R2R'!K7="Q4 2023"),"Yes","No")</f>
        <v>No</v>
      </c>
      <c r="X283" s="178" t="str">
        <f t="shared" si="181"/>
        <v>No</v>
      </c>
      <c r="Y283" t="str">
        <f>IF(OR('R2R'!K7="Q1 2024",'R2R'!K7="Q2 2024"),"Yes","No")</f>
        <v>No</v>
      </c>
      <c r="Z283" s="178" t="str">
        <f t="shared" si="182"/>
        <v>No</v>
      </c>
      <c r="AA283" t="str">
        <f>IF(OR('R2R'!K7="Q3 2024",'R2R'!K7="Q4 2024"),"Yes","No")</f>
        <v>No</v>
      </c>
      <c r="AB283" s="178" t="str">
        <f t="shared" si="183"/>
        <v>No</v>
      </c>
      <c r="AC283" t="str">
        <f>IF(OR('R2R'!K7="Q1 2025",'R2R'!K7="Q2 2025"),"Yes","No")</f>
        <v>No</v>
      </c>
      <c r="AD283" s="178" t="str">
        <f t="shared" si="184"/>
        <v>No</v>
      </c>
      <c r="AE283" t="str">
        <f>IF(OR('R2R'!K7="Q3 2025",'R2R'!K7="Q4 2025"),"Yes","No")</f>
        <v>No</v>
      </c>
      <c r="AF283" s="178" t="str">
        <f t="shared" si="185"/>
        <v>No</v>
      </c>
      <c r="AG283" t="str">
        <f>IF(OR('R2R'!K7="Q1 2026",'R2R'!K7="Q2 2026"),"Yes","No")</f>
        <v>No</v>
      </c>
      <c r="AH283" s="178" t="str">
        <f t="shared" si="186"/>
        <v>No</v>
      </c>
      <c r="AI283" t="str">
        <f>IF(OR('R2R'!K7="Q3 2026",'R2R'!K7="Q4 2026"),"Yes","No")</f>
        <v>No</v>
      </c>
      <c r="AJ283" s="178" t="str">
        <f t="shared" si="187"/>
        <v>No</v>
      </c>
      <c r="AK283" t="str">
        <f>IF(OR(O2C!M166="Q1 2027",O2C!M166="Q2 2027"),"Yes","No")</f>
        <v>No</v>
      </c>
      <c r="AL283" s="178" t="str">
        <f t="shared" si="188"/>
        <v>No</v>
      </c>
      <c r="AM283" t="str">
        <f>IF(OR('R2R'!K7="Q3 2027",'R2R'!K7="Q4 2027"),"Yes","No")</f>
        <v>No</v>
      </c>
      <c r="AN283" s="178" t="str">
        <f t="shared" si="189"/>
        <v>No</v>
      </c>
      <c r="AO283" t="str">
        <f>IF(OR('R2R'!K7="Q1 2028",'R2R'!K7="Q2 2028"),"Yes","No")</f>
        <v>No</v>
      </c>
      <c r="AP283" s="178" t="str">
        <f t="shared" si="190"/>
        <v>No</v>
      </c>
      <c r="AQ283" t="str">
        <f>IF(OR('R2R'!K7="Q3 2028",'R2R'!K7="Q4 2028"),"Yes","No")</f>
        <v>No</v>
      </c>
      <c r="AR283" s="178" t="str">
        <f t="shared" si="191"/>
        <v>No</v>
      </c>
      <c r="AS283" t="str">
        <f>IF(OR('R2R'!K7="Q1 2029",'R2R'!K7="Q2 2029"),"Yes","No")</f>
        <v>No</v>
      </c>
      <c r="AT283" s="178" t="str">
        <f t="shared" si="192"/>
        <v>No</v>
      </c>
      <c r="AU283" t="str">
        <f>IF(OR('R2R'!K7="Q3 2029",'R2R'!K7="Q4 2029"),"Yes","No")</f>
        <v>No</v>
      </c>
      <c r="AV283" s="178" t="str">
        <f t="shared" si="193"/>
        <v>No</v>
      </c>
      <c r="AW283" t="str">
        <f>IF(OR('R2R'!K7="Q1 2030",'R2R'!K7="Q2 2030"),"Yes","No")</f>
        <v>No</v>
      </c>
      <c r="AX283" s="178" t="str">
        <f t="shared" si="194"/>
        <v>No</v>
      </c>
      <c r="AY283" t="str">
        <f>IF(OR('R2R'!K7="Q3 2030",'R2R'!K7="Q4 2030"),"Yes","No")</f>
        <v>No</v>
      </c>
      <c r="AZ283" s="178" t="str">
        <f t="shared" si="195"/>
        <v>No</v>
      </c>
      <c r="BA283" t="str">
        <f>IF('R2R'!K7="","No","Yes")</f>
        <v>No</v>
      </c>
      <c r="BB283" s="178" t="str">
        <f t="shared" si="196"/>
        <v>No</v>
      </c>
      <c r="BC283" s="178" t="str">
        <f t="shared" si="197"/>
        <v>Yes</v>
      </c>
      <c r="BD283" s="174"/>
    </row>
    <row r="284" spans="1:56" s="175" customFormat="1" ht="23.65" thickBot="1" x14ac:dyDescent="0.5">
      <c r="A284" s="177">
        <v>4</v>
      </c>
      <c r="B284" s="50" t="s">
        <v>1668</v>
      </c>
      <c r="C284" t="str">
        <f>IF('R2R'!E8="Yes","Yes","No")</f>
        <v>Yes</v>
      </c>
      <c r="D284" t="str">
        <f>IF(AND(C284="No",'R2R'!F8="Yes"),"Yes","No")</f>
        <v>No</v>
      </c>
      <c r="E284" t="str">
        <f>IF(AND(C284="No",'R2R'!F8="N/A"),"N/A","No")</f>
        <v>No</v>
      </c>
      <c r="F284">
        <f>IF(OR('R2R'!F8="Yes",'R2R'!F8="N/A"),0,1)</f>
        <v>1</v>
      </c>
      <c r="G284" t="str">
        <f>IF(OR('R2R'!K8="Q3 2019",'R2R'!K8="Q4 2019"),"Yes","No")</f>
        <v>No</v>
      </c>
      <c r="H284" s="178" t="str">
        <f t="shared" si="149"/>
        <v>No</v>
      </c>
      <c r="I284" t="str">
        <f>IF(OR('R2R'!K8="Q1 2020",'R2R'!K8="Q2 2020"),"Yes","No")</f>
        <v>No</v>
      </c>
      <c r="J284" s="178" t="str">
        <f t="shared" si="174"/>
        <v>No</v>
      </c>
      <c r="K284" t="str">
        <f>IF(OR('R2R'!K8="Q3 2020",'R2R'!K8="Q4 2020"),"Yes","No")</f>
        <v>No</v>
      </c>
      <c r="L284" s="178" t="str">
        <f t="shared" si="175"/>
        <v>No</v>
      </c>
      <c r="M284" t="str">
        <f>IF(OR('R2R'!K8="Q1 2021",'R2R'!K8="Q2 2021"),"Yes","No")</f>
        <v>No</v>
      </c>
      <c r="N284" s="178" t="str">
        <f t="shared" si="176"/>
        <v>No</v>
      </c>
      <c r="O284" t="str">
        <f>IF(OR('R2R'!K8="Q3 2021",'R2R'!K8="Q4 2021"),"Yes","No")</f>
        <v>No</v>
      </c>
      <c r="P284" s="178" t="str">
        <f t="shared" si="177"/>
        <v>No</v>
      </c>
      <c r="Q284" t="str">
        <f>IF(OR('R2R'!K8="Q1 2022",'R2R'!K8="Q2 2022"),"Yes","No")</f>
        <v>No</v>
      </c>
      <c r="R284" s="178" t="str">
        <f t="shared" si="178"/>
        <v>No</v>
      </c>
      <c r="S284" t="str">
        <f>IF(OR('R2R'!K8="Q3 2022",'R2R'!K8="Q4 2022"),"Yes","No")</f>
        <v>No</v>
      </c>
      <c r="T284" s="178" t="str">
        <f t="shared" si="179"/>
        <v>No</v>
      </c>
      <c r="U284" t="str">
        <f>IF(OR('R2R'!K8="Q1 2023",'R2R'!K8="Q2 2023"),"Yes","No")</f>
        <v>No</v>
      </c>
      <c r="V284" s="178" t="str">
        <f t="shared" si="180"/>
        <v>No</v>
      </c>
      <c r="W284" t="str">
        <f>IF(OR('R2R'!K8="Q3 2023",'R2R'!K8="Q4 2023"),"Yes","No")</f>
        <v>No</v>
      </c>
      <c r="X284" s="178" t="str">
        <f t="shared" si="181"/>
        <v>No</v>
      </c>
      <c r="Y284" t="str">
        <f>IF(OR('R2R'!K8="Q1 2024",'R2R'!K8="Q2 2024"),"Yes","No")</f>
        <v>No</v>
      </c>
      <c r="Z284" s="178" t="str">
        <f t="shared" si="182"/>
        <v>No</v>
      </c>
      <c r="AA284" t="str">
        <f>IF(OR('R2R'!K8="Q3 2024",'R2R'!K8="Q4 2024"),"Yes","No")</f>
        <v>No</v>
      </c>
      <c r="AB284" s="178" t="str">
        <f t="shared" si="183"/>
        <v>No</v>
      </c>
      <c r="AC284" t="str">
        <f>IF(OR('R2R'!K8="Q1 2025",'R2R'!K8="Q2 2025"),"Yes","No")</f>
        <v>No</v>
      </c>
      <c r="AD284" s="178" t="str">
        <f t="shared" si="184"/>
        <v>No</v>
      </c>
      <c r="AE284" t="str">
        <f>IF(OR('R2R'!K8="Q3 2025",'R2R'!K8="Q4 2025"),"Yes","No")</f>
        <v>No</v>
      </c>
      <c r="AF284" s="178" t="str">
        <f t="shared" si="185"/>
        <v>No</v>
      </c>
      <c r="AG284" t="str">
        <f>IF(OR('R2R'!K8="Q1 2026",'R2R'!K8="Q2 2026"),"Yes","No")</f>
        <v>No</v>
      </c>
      <c r="AH284" s="178" t="str">
        <f t="shared" si="186"/>
        <v>No</v>
      </c>
      <c r="AI284" t="str">
        <f>IF(OR('R2R'!K8="Q3 2026",'R2R'!K8="Q4 2026"),"Yes","No")</f>
        <v>No</v>
      </c>
      <c r="AJ284" s="178" t="str">
        <f t="shared" si="187"/>
        <v>No</v>
      </c>
      <c r="AK284" t="str">
        <f>IF(OR(O2C!M167="Q1 2027",O2C!M167="Q2 2027"),"Yes","No")</f>
        <v>No</v>
      </c>
      <c r="AL284" s="178" t="str">
        <f t="shared" si="188"/>
        <v>No</v>
      </c>
      <c r="AM284" t="str">
        <f>IF(OR('R2R'!K8="Q3 2027",'R2R'!K8="Q4 2027"),"Yes","No")</f>
        <v>No</v>
      </c>
      <c r="AN284" s="178" t="str">
        <f t="shared" si="189"/>
        <v>No</v>
      </c>
      <c r="AO284" t="str">
        <f>IF(OR('R2R'!K8="Q1 2028",'R2R'!K8="Q2 2028"),"Yes","No")</f>
        <v>No</v>
      </c>
      <c r="AP284" s="178" t="str">
        <f t="shared" si="190"/>
        <v>No</v>
      </c>
      <c r="AQ284" t="str">
        <f>IF(OR('R2R'!K8="Q3 2028",'R2R'!K8="Q4 2028"),"Yes","No")</f>
        <v>No</v>
      </c>
      <c r="AR284" s="178" t="str">
        <f t="shared" si="191"/>
        <v>No</v>
      </c>
      <c r="AS284" t="str">
        <f>IF(OR('R2R'!K8="Q1 2029",'R2R'!K8="Q2 2029"),"Yes","No")</f>
        <v>No</v>
      </c>
      <c r="AT284" s="178" t="str">
        <f t="shared" si="192"/>
        <v>No</v>
      </c>
      <c r="AU284" t="str">
        <f>IF(OR('R2R'!K8="Q3 2029",'R2R'!K8="Q4 2029"),"Yes","No")</f>
        <v>No</v>
      </c>
      <c r="AV284" s="178" t="str">
        <f t="shared" si="193"/>
        <v>No</v>
      </c>
      <c r="AW284" t="str">
        <f>IF(OR('R2R'!K8="Q1 2030",'R2R'!K8="Q2 2030"),"Yes","No")</f>
        <v>No</v>
      </c>
      <c r="AX284" s="178" t="str">
        <f t="shared" si="194"/>
        <v>No</v>
      </c>
      <c r="AY284" t="str">
        <f>IF(OR('R2R'!K8="Q3 2030",'R2R'!K8="Q4 2030"),"Yes","No")</f>
        <v>No</v>
      </c>
      <c r="AZ284" s="178" t="str">
        <f t="shared" si="195"/>
        <v>No</v>
      </c>
      <c r="BA284" t="str">
        <f>IF('R2R'!K8="","No","Yes")</f>
        <v>No</v>
      </c>
      <c r="BB284" s="178" t="str">
        <f t="shared" si="196"/>
        <v>No</v>
      </c>
      <c r="BC284" s="178" t="str">
        <f t="shared" si="197"/>
        <v>No</v>
      </c>
      <c r="BD284" s="174"/>
    </row>
    <row r="285" spans="1:56" s="175" customFormat="1" ht="23.65" thickBot="1" x14ac:dyDescent="0.5">
      <c r="A285" s="177">
        <v>5</v>
      </c>
      <c r="B285" s="51" t="s">
        <v>1669</v>
      </c>
      <c r="C285" t="str">
        <f>IF('R2R'!E9="Yes","Yes","No")</f>
        <v>No</v>
      </c>
      <c r="D285" t="str">
        <f>IF(AND(C285="No",'R2R'!F9="Yes"),"Yes","No")</f>
        <v>No</v>
      </c>
      <c r="E285" t="str">
        <f>IF(AND(C285="No",'R2R'!F9="N/A"),"N/A","No")</f>
        <v>No</v>
      </c>
      <c r="F285">
        <f>IF(OR('R2R'!F9="Yes",'R2R'!F9="N/A"),0,1)</f>
        <v>1</v>
      </c>
      <c r="G285" t="str">
        <f>IF(OR('R2R'!K9="Q3 2019",'R2R'!K9="Q4 2019"),"Yes","No")</f>
        <v>No</v>
      </c>
      <c r="H285" s="178" t="str">
        <f t="shared" si="149"/>
        <v>No</v>
      </c>
      <c r="I285" t="str">
        <f>IF(OR('R2R'!K9="Q1 2020",'R2R'!K9="Q2 2020"),"Yes","No")</f>
        <v>No</v>
      </c>
      <c r="J285" s="178" t="str">
        <f t="shared" si="174"/>
        <v>No</v>
      </c>
      <c r="K285" t="str">
        <f>IF(OR('R2R'!K9="Q3 2020",'R2R'!K9="Q4 2020"),"Yes","No")</f>
        <v>No</v>
      </c>
      <c r="L285" s="178" t="str">
        <f t="shared" si="175"/>
        <v>No</v>
      </c>
      <c r="M285" t="str">
        <f>IF(OR('R2R'!K9="Q1 2021",'R2R'!K9="Q2 2021"),"Yes","No")</f>
        <v>No</v>
      </c>
      <c r="N285" s="178" t="str">
        <f t="shared" si="176"/>
        <v>No</v>
      </c>
      <c r="O285" t="str">
        <f>IF(OR('R2R'!K9="Q3 2021",'R2R'!K9="Q4 2021"),"Yes","No")</f>
        <v>No</v>
      </c>
      <c r="P285" s="178" t="str">
        <f t="shared" si="177"/>
        <v>No</v>
      </c>
      <c r="Q285" t="str">
        <f>IF(OR('R2R'!K9="Q1 2022",'R2R'!K9="Q2 2022"),"Yes","No")</f>
        <v>No</v>
      </c>
      <c r="R285" s="178" t="str">
        <f t="shared" si="178"/>
        <v>No</v>
      </c>
      <c r="S285" t="str">
        <f>IF(OR('R2R'!K9="Q3 2022",'R2R'!K9="Q4 2022"),"Yes","No")</f>
        <v>No</v>
      </c>
      <c r="T285" s="178" t="str">
        <f t="shared" si="179"/>
        <v>No</v>
      </c>
      <c r="U285" t="str">
        <f>IF(OR('R2R'!K9="Q1 2023",'R2R'!K9="Q2 2023"),"Yes","No")</f>
        <v>No</v>
      </c>
      <c r="V285" s="178" t="str">
        <f t="shared" si="180"/>
        <v>No</v>
      </c>
      <c r="W285" t="str">
        <f>IF(OR('R2R'!K9="Q3 2023",'R2R'!K9="Q4 2023"),"Yes","No")</f>
        <v>No</v>
      </c>
      <c r="X285" s="178" t="str">
        <f t="shared" si="181"/>
        <v>No</v>
      </c>
      <c r="Y285" t="str">
        <f>IF(OR('R2R'!K9="Q1 2024",'R2R'!K9="Q2 2024"),"Yes","No")</f>
        <v>No</v>
      </c>
      <c r="Z285" s="178" t="str">
        <f t="shared" si="182"/>
        <v>No</v>
      </c>
      <c r="AA285" t="str">
        <f>IF(OR('R2R'!K9="Q3 2024",'R2R'!K9="Q4 2024"),"Yes","No")</f>
        <v>No</v>
      </c>
      <c r="AB285" s="178" t="str">
        <f t="shared" si="183"/>
        <v>No</v>
      </c>
      <c r="AC285" t="str">
        <f>IF(OR('R2R'!K9="Q1 2025",'R2R'!K9="Q2 2025"),"Yes","No")</f>
        <v>No</v>
      </c>
      <c r="AD285" s="178" t="str">
        <f t="shared" si="184"/>
        <v>No</v>
      </c>
      <c r="AE285" t="str">
        <f>IF(OR('R2R'!K9="Q3 2025",'R2R'!K9="Q4 2025"),"Yes","No")</f>
        <v>No</v>
      </c>
      <c r="AF285" s="178" t="str">
        <f t="shared" si="185"/>
        <v>No</v>
      </c>
      <c r="AG285" t="str">
        <f>IF(OR('R2R'!K9="Q1 2026",'R2R'!K9="Q2 2026"),"Yes","No")</f>
        <v>No</v>
      </c>
      <c r="AH285" s="178" t="str">
        <f t="shared" si="186"/>
        <v>No</v>
      </c>
      <c r="AI285" t="str">
        <f>IF(OR('R2R'!K9="Q3 2026",'R2R'!K9="Q4 2026"),"Yes","No")</f>
        <v>No</v>
      </c>
      <c r="AJ285" s="178" t="str">
        <f t="shared" si="187"/>
        <v>No</v>
      </c>
      <c r="AK285" t="str">
        <f>IF(OR(O2C!M168="Q1 2027",O2C!M168="Q2 2027"),"Yes","No")</f>
        <v>No</v>
      </c>
      <c r="AL285" s="178" t="str">
        <f t="shared" si="188"/>
        <v>No</v>
      </c>
      <c r="AM285" t="str">
        <f>IF(OR('R2R'!K9="Q3 2027",'R2R'!K9="Q4 2027"),"Yes","No")</f>
        <v>No</v>
      </c>
      <c r="AN285" s="178" t="str">
        <f t="shared" si="189"/>
        <v>No</v>
      </c>
      <c r="AO285" t="str">
        <f>IF(OR('R2R'!K9="Q1 2028",'R2R'!K9="Q2 2028"),"Yes","No")</f>
        <v>No</v>
      </c>
      <c r="AP285" s="178" t="str">
        <f t="shared" si="190"/>
        <v>No</v>
      </c>
      <c r="AQ285" t="str">
        <f>IF(OR('R2R'!K9="Q3 2028",'R2R'!K9="Q4 2028"),"Yes","No")</f>
        <v>No</v>
      </c>
      <c r="AR285" s="178" t="str">
        <f t="shared" si="191"/>
        <v>No</v>
      </c>
      <c r="AS285" t="str">
        <f>IF(OR('R2R'!K9="Q1 2029",'R2R'!K9="Q2 2029"),"Yes","No")</f>
        <v>No</v>
      </c>
      <c r="AT285" s="178" t="str">
        <f t="shared" si="192"/>
        <v>No</v>
      </c>
      <c r="AU285" t="str">
        <f>IF(OR('R2R'!K9="Q3 2029",'R2R'!K9="Q4 2029"),"Yes","No")</f>
        <v>No</v>
      </c>
      <c r="AV285" s="178" t="str">
        <f t="shared" si="193"/>
        <v>No</v>
      </c>
      <c r="AW285" t="str">
        <f>IF(OR('R2R'!K9="Q1 2030",'R2R'!K9="Q2 2030"),"Yes","No")</f>
        <v>No</v>
      </c>
      <c r="AX285" s="178" t="str">
        <f t="shared" si="194"/>
        <v>No</v>
      </c>
      <c r="AY285" t="str">
        <f>IF(OR('R2R'!K9="Q3 2030",'R2R'!K9="Q4 2030"),"Yes","No")</f>
        <v>No</v>
      </c>
      <c r="AZ285" s="178" t="str">
        <f t="shared" si="195"/>
        <v>No</v>
      </c>
      <c r="BA285" t="str">
        <f>IF('R2R'!K9="","No","Yes")</f>
        <v>No</v>
      </c>
      <c r="BB285" s="178" t="str">
        <f t="shared" si="196"/>
        <v>No</v>
      </c>
      <c r="BC285" s="178" t="str">
        <f t="shared" si="197"/>
        <v>Yes</v>
      </c>
      <c r="BD285" s="174"/>
    </row>
    <row r="286" spans="1:56" s="175" customFormat="1" ht="23.65" thickBot="1" x14ac:dyDescent="0.5">
      <c r="A286" s="177">
        <v>6</v>
      </c>
      <c r="B286" s="51" t="s">
        <v>1670</v>
      </c>
      <c r="C286" t="str">
        <f>IF('R2R'!E10="Yes","Yes","No")</f>
        <v>No</v>
      </c>
      <c r="D286" t="str">
        <f>IF(AND(C286="No",'R2R'!F10="Yes"),"Yes","No")</f>
        <v>No</v>
      </c>
      <c r="E286" t="str">
        <f>IF(AND(C286="No",'R2R'!F10="N/A"),"N/A","No")</f>
        <v>No</v>
      </c>
      <c r="F286">
        <f>IF(OR('R2R'!F10="Yes",'R2R'!F10="N/A"),0,1)</f>
        <v>1</v>
      </c>
      <c r="G286" t="str">
        <f>IF(OR('R2R'!K10="Q3 2019",'R2R'!K10="Q4 2019"),"Yes","No")</f>
        <v>No</v>
      </c>
      <c r="H286" s="178" t="str">
        <f t="shared" si="149"/>
        <v>No</v>
      </c>
      <c r="I286" t="str">
        <f>IF(OR('R2R'!K10="Q1 2020",'R2R'!K10="Q2 2020"),"Yes","No")</f>
        <v>No</v>
      </c>
      <c r="J286" s="178" t="str">
        <f t="shared" si="174"/>
        <v>No</v>
      </c>
      <c r="K286" t="str">
        <f>IF(OR('R2R'!K10="Q3 2020",'R2R'!K10="Q4 2020"),"Yes","No")</f>
        <v>No</v>
      </c>
      <c r="L286" s="178" t="str">
        <f t="shared" si="175"/>
        <v>No</v>
      </c>
      <c r="M286" t="str">
        <f>IF(OR('R2R'!K10="Q1 2021",'R2R'!K10="Q2 2021"),"Yes","No")</f>
        <v>No</v>
      </c>
      <c r="N286" s="178" t="str">
        <f t="shared" si="176"/>
        <v>No</v>
      </c>
      <c r="O286" t="str">
        <f>IF(OR('R2R'!K10="Q3 2021",'R2R'!K10="Q4 2021"),"Yes","No")</f>
        <v>No</v>
      </c>
      <c r="P286" s="178" t="str">
        <f t="shared" si="177"/>
        <v>No</v>
      </c>
      <c r="Q286" t="str">
        <f>IF(OR('R2R'!K10="Q1 2022",'R2R'!K10="Q2 2022"),"Yes","No")</f>
        <v>No</v>
      </c>
      <c r="R286" s="178" t="str">
        <f t="shared" si="178"/>
        <v>No</v>
      </c>
      <c r="S286" t="str">
        <f>IF(OR('R2R'!K10="Q3 2022",'R2R'!K10="Q4 2022"),"Yes","No")</f>
        <v>No</v>
      </c>
      <c r="T286" s="178" t="str">
        <f t="shared" si="179"/>
        <v>No</v>
      </c>
      <c r="U286" t="str">
        <f>IF(OR('R2R'!K10="Q1 2023",'R2R'!K10="Q2 2023"),"Yes","No")</f>
        <v>No</v>
      </c>
      <c r="V286" s="178" t="str">
        <f t="shared" si="180"/>
        <v>No</v>
      </c>
      <c r="W286" t="str">
        <f>IF(OR('R2R'!K10="Q3 2023",'R2R'!K10="Q4 2023"),"Yes","No")</f>
        <v>No</v>
      </c>
      <c r="X286" s="178" t="str">
        <f t="shared" si="181"/>
        <v>No</v>
      </c>
      <c r="Y286" t="str">
        <f>IF(OR('R2R'!K10="Q1 2024",'R2R'!K10="Q2 2024"),"Yes","No")</f>
        <v>No</v>
      </c>
      <c r="Z286" s="178" t="str">
        <f t="shared" si="182"/>
        <v>No</v>
      </c>
      <c r="AA286" t="str">
        <f>IF(OR('R2R'!K10="Q3 2024",'R2R'!K10="Q4 2024"),"Yes","No")</f>
        <v>No</v>
      </c>
      <c r="AB286" s="178" t="str">
        <f t="shared" si="183"/>
        <v>No</v>
      </c>
      <c r="AC286" t="str">
        <f>IF(OR('R2R'!K10="Q1 2025",'R2R'!K10="Q2 2025"),"Yes","No")</f>
        <v>No</v>
      </c>
      <c r="AD286" s="178" t="str">
        <f t="shared" si="184"/>
        <v>No</v>
      </c>
      <c r="AE286" t="str">
        <f>IF(OR('R2R'!K10="Q3 2025",'R2R'!K10="Q4 2025"),"Yes","No")</f>
        <v>No</v>
      </c>
      <c r="AF286" s="178" t="str">
        <f t="shared" si="185"/>
        <v>No</v>
      </c>
      <c r="AG286" t="str">
        <f>IF(OR('R2R'!K10="Q1 2026",'R2R'!K10="Q2 2026"),"Yes","No")</f>
        <v>No</v>
      </c>
      <c r="AH286" s="178" t="str">
        <f t="shared" si="186"/>
        <v>No</v>
      </c>
      <c r="AI286" t="str">
        <f>IF(OR('R2R'!K10="Q3 2026",'R2R'!K10="Q4 2026"),"Yes","No")</f>
        <v>No</v>
      </c>
      <c r="AJ286" s="178" t="str">
        <f t="shared" si="187"/>
        <v>No</v>
      </c>
      <c r="AK286" t="str">
        <f>IF(OR(O2C!M169="Q1 2027",O2C!M169="Q2 2027"),"Yes","No")</f>
        <v>No</v>
      </c>
      <c r="AL286" s="178" t="str">
        <f t="shared" si="188"/>
        <v>No</v>
      </c>
      <c r="AM286" t="str">
        <f>IF(OR('R2R'!K10="Q3 2027",'R2R'!K10="Q4 2027"),"Yes","No")</f>
        <v>No</v>
      </c>
      <c r="AN286" s="178" t="str">
        <f t="shared" si="189"/>
        <v>No</v>
      </c>
      <c r="AO286" t="str">
        <f>IF(OR('R2R'!K10="Q1 2028",'R2R'!K10="Q2 2028"),"Yes","No")</f>
        <v>No</v>
      </c>
      <c r="AP286" s="178" t="str">
        <f t="shared" si="190"/>
        <v>No</v>
      </c>
      <c r="AQ286" t="str">
        <f>IF(OR('R2R'!K10="Q3 2028",'R2R'!K10="Q4 2028"),"Yes","No")</f>
        <v>No</v>
      </c>
      <c r="AR286" s="178" t="str">
        <f t="shared" si="191"/>
        <v>No</v>
      </c>
      <c r="AS286" t="str">
        <f>IF(OR('R2R'!K10="Q1 2029",'R2R'!K10="Q2 2029"),"Yes","No")</f>
        <v>No</v>
      </c>
      <c r="AT286" s="178" t="str">
        <f t="shared" si="192"/>
        <v>No</v>
      </c>
      <c r="AU286" t="str">
        <f>IF(OR('R2R'!K10="Q3 2029",'R2R'!K10="Q4 2029"),"Yes","No")</f>
        <v>No</v>
      </c>
      <c r="AV286" s="178" t="str">
        <f t="shared" si="193"/>
        <v>No</v>
      </c>
      <c r="AW286" t="str">
        <f>IF(OR('R2R'!K10="Q1 2030",'R2R'!K10="Q2 2030"),"Yes","No")</f>
        <v>No</v>
      </c>
      <c r="AX286" s="178" t="str">
        <f t="shared" si="194"/>
        <v>No</v>
      </c>
      <c r="AY286" t="str">
        <f>IF(OR('R2R'!K10="Q3 2030",'R2R'!K10="Q4 2030"),"Yes","No")</f>
        <v>No</v>
      </c>
      <c r="AZ286" s="178" t="str">
        <f t="shared" si="195"/>
        <v>No</v>
      </c>
      <c r="BA286" t="str">
        <f>IF('R2R'!K10="","No","Yes")</f>
        <v>No</v>
      </c>
      <c r="BB286" s="178" t="str">
        <f t="shared" si="196"/>
        <v>No</v>
      </c>
      <c r="BC286" s="178" t="str">
        <f t="shared" si="197"/>
        <v>Yes</v>
      </c>
      <c r="BD286" s="174"/>
    </row>
    <row r="287" spans="1:56" s="175" customFormat="1" ht="23.65" thickBot="1" x14ac:dyDescent="0.5">
      <c r="A287" s="177">
        <v>7</v>
      </c>
      <c r="B287" s="51" t="s">
        <v>1671</v>
      </c>
      <c r="C287" t="str">
        <f>IF('R2R'!E11="Yes","Yes","No")</f>
        <v>No</v>
      </c>
      <c r="D287" t="str">
        <f>IF(AND(C287="No",'R2R'!F11="Yes"),"Yes","No")</f>
        <v>No</v>
      </c>
      <c r="E287" t="str">
        <f>IF(AND(C287="No",'R2R'!F11="N/A"),"N/A","No")</f>
        <v>No</v>
      </c>
      <c r="F287">
        <f>IF(OR('R2R'!F11="Yes",'R2R'!F11="N/A"),0,1)</f>
        <v>1</v>
      </c>
      <c r="G287" t="str">
        <f>IF(OR('R2R'!K11="Q3 2019",'R2R'!K11="Q4 2019"),"Yes","No")</f>
        <v>No</v>
      </c>
      <c r="H287" s="178" t="str">
        <f t="shared" si="149"/>
        <v>No</v>
      </c>
      <c r="I287" t="str">
        <f>IF(OR('R2R'!K11="Q1 2020",'R2R'!K11="Q2 2020"),"Yes","No")</f>
        <v>No</v>
      </c>
      <c r="J287" s="178" t="str">
        <f t="shared" si="174"/>
        <v>No</v>
      </c>
      <c r="K287" t="str">
        <f>IF(OR('R2R'!K11="Q3 2020",'R2R'!K11="Q4 2020"),"Yes","No")</f>
        <v>No</v>
      </c>
      <c r="L287" s="178" t="str">
        <f t="shared" si="175"/>
        <v>No</v>
      </c>
      <c r="M287" t="str">
        <f>IF(OR('R2R'!K11="Q1 2021",'R2R'!K11="Q2 2021"),"Yes","No")</f>
        <v>No</v>
      </c>
      <c r="N287" s="178" t="str">
        <f t="shared" si="176"/>
        <v>No</v>
      </c>
      <c r="O287" t="str">
        <f>IF(OR('R2R'!K11="Q3 2021",'R2R'!K11="Q4 2021"),"Yes","No")</f>
        <v>No</v>
      </c>
      <c r="P287" s="178" t="str">
        <f t="shared" si="177"/>
        <v>No</v>
      </c>
      <c r="Q287" t="str">
        <f>IF(OR('R2R'!K11="Q1 2022",'R2R'!K11="Q2 2022"),"Yes","No")</f>
        <v>No</v>
      </c>
      <c r="R287" s="178" t="str">
        <f t="shared" si="178"/>
        <v>No</v>
      </c>
      <c r="S287" t="str">
        <f>IF(OR('R2R'!K11="Q3 2022",'R2R'!K11="Q4 2022"),"Yes","No")</f>
        <v>No</v>
      </c>
      <c r="T287" s="178" t="str">
        <f t="shared" si="179"/>
        <v>No</v>
      </c>
      <c r="U287" t="str">
        <f>IF(OR('R2R'!K11="Q1 2023",'R2R'!K11="Q2 2023"),"Yes","No")</f>
        <v>No</v>
      </c>
      <c r="V287" s="178" t="str">
        <f t="shared" si="180"/>
        <v>No</v>
      </c>
      <c r="W287" t="str">
        <f>IF(OR('R2R'!K11="Q3 2023",'R2R'!K11="Q4 2023"),"Yes","No")</f>
        <v>No</v>
      </c>
      <c r="X287" s="178" t="str">
        <f t="shared" si="181"/>
        <v>No</v>
      </c>
      <c r="Y287" t="str">
        <f>IF(OR('R2R'!K11="Q1 2024",'R2R'!K11="Q2 2024"),"Yes","No")</f>
        <v>No</v>
      </c>
      <c r="Z287" s="178" t="str">
        <f t="shared" si="182"/>
        <v>No</v>
      </c>
      <c r="AA287" t="str">
        <f>IF(OR('R2R'!K11="Q3 2024",'R2R'!K11="Q4 2024"),"Yes","No")</f>
        <v>No</v>
      </c>
      <c r="AB287" s="178" t="str">
        <f t="shared" si="183"/>
        <v>No</v>
      </c>
      <c r="AC287" t="str">
        <f>IF(OR('R2R'!K11="Q1 2025",'R2R'!K11="Q2 2025"),"Yes","No")</f>
        <v>No</v>
      </c>
      <c r="AD287" s="178" t="str">
        <f t="shared" si="184"/>
        <v>No</v>
      </c>
      <c r="AE287" t="str">
        <f>IF(OR('R2R'!K11="Q3 2025",'R2R'!K11="Q4 2025"),"Yes","No")</f>
        <v>No</v>
      </c>
      <c r="AF287" s="178" t="str">
        <f t="shared" si="185"/>
        <v>No</v>
      </c>
      <c r="AG287" t="str">
        <f>IF(OR('R2R'!K11="Q1 2026",'R2R'!K11="Q2 2026"),"Yes","No")</f>
        <v>No</v>
      </c>
      <c r="AH287" s="178" t="str">
        <f t="shared" si="186"/>
        <v>No</v>
      </c>
      <c r="AI287" t="str">
        <f>IF(OR('R2R'!K11="Q3 2026",'R2R'!K11="Q4 2026"),"Yes","No")</f>
        <v>No</v>
      </c>
      <c r="AJ287" s="178" t="str">
        <f t="shared" si="187"/>
        <v>No</v>
      </c>
      <c r="AK287" t="str">
        <f>IF(OR(O2C!M170="Q1 2027",O2C!M170="Q2 2027"),"Yes","No")</f>
        <v>No</v>
      </c>
      <c r="AL287" s="178" t="str">
        <f t="shared" si="188"/>
        <v>No</v>
      </c>
      <c r="AM287" t="str">
        <f>IF(OR('R2R'!K11="Q3 2027",'R2R'!K11="Q4 2027"),"Yes","No")</f>
        <v>No</v>
      </c>
      <c r="AN287" s="178" t="str">
        <f t="shared" si="189"/>
        <v>No</v>
      </c>
      <c r="AO287" t="str">
        <f>IF(OR('R2R'!K11="Q1 2028",'R2R'!K11="Q2 2028"),"Yes","No")</f>
        <v>No</v>
      </c>
      <c r="AP287" s="178" t="str">
        <f t="shared" si="190"/>
        <v>No</v>
      </c>
      <c r="AQ287" t="str">
        <f>IF(OR('R2R'!K11="Q3 2028",'R2R'!K11="Q4 2028"),"Yes","No")</f>
        <v>No</v>
      </c>
      <c r="AR287" s="178" t="str">
        <f t="shared" si="191"/>
        <v>No</v>
      </c>
      <c r="AS287" t="str">
        <f>IF(OR('R2R'!K11="Q1 2029",'R2R'!K11="Q2 2029"),"Yes","No")</f>
        <v>No</v>
      </c>
      <c r="AT287" s="178" t="str">
        <f t="shared" si="192"/>
        <v>No</v>
      </c>
      <c r="AU287" t="str">
        <f>IF(OR('R2R'!K11="Q3 2029",'R2R'!K11="Q4 2029"),"Yes","No")</f>
        <v>No</v>
      </c>
      <c r="AV287" s="178" t="str">
        <f t="shared" si="193"/>
        <v>No</v>
      </c>
      <c r="AW287" t="str">
        <f>IF(OR('R2R'!K11="Q1 2030",'R2R'!K11="Q2 2030"),"Yes","No")</f>
        <v>No</v>
      </c>
      <c r="AX287" s="178" t="str">
        <f t="shared" si="194"/>
        <v>No</v>
      </c>
      <c r="AY287" t="str">
        <f>IF(OR('R2R'!K11="Q3 2030",'R2R'!K11="Q4 2030"),"Yes","No")</f>
        <v>No</v>
      </c>
      <c r="AZ287" s="178" t="str">
        <f t="shared" si="195"/>
        <v>No</v>
      </c>
      <c r="BA287" t="str">
        <f>IF('R2R'!K11="","No","Yes")</f>
        <v>No</v>
      </c>
      <c r="BB287" s="178" t="str">
        <f t="shared" si="196"/>
        <v>No</v>
      </c>
      <c r="BC287" s="178" t="str">
        <f t="shared" si="197"/>
        <v>Yes</v>
      </c>
      <c r="BD287" s="174"/>
    </row>
    <row r="288" spans="1:56" s="175" customFormat="1" ht="14.65" thickBot="1" x14ac:dyDescent="0.5">
      <c r="A288" s="177">
        <v>8</v>
      </c>
      <c r="B288" s="51" t="s">
        <v>1672</v>
      </c>
      <c r="C288" t="str">
        <f>IF('R2R'!E12="Yes","Yes","No")</f>
        <v>No</v>
      </c>
      <c r="D288" t="str">
        <f>IF(AND(C288="No",'R2R'!F12="Yes"),"Yes","No")</f>
        <v>No</v>
      </c>
      <c r="E288" t="str">
        <f>IF(AND(C288="No",'R2R'!F12="N/A"),"N/A","No")</f>
        <v>No</v>
      </c>
      <c r="F288">
        <f>IF(OR('R2R'!F12="Yes",'R2R'!F12="N/A"),0,1)</f>
        <v>1</v>
      </c>
      <c r="G288" t="str">
        <f>IF(OR('R2R'!K12="Q3 2019",'R2R'!K12="Q4 2019"),"Yes","No")</f>
        <v>No</v>
      </c>
      <c r="H288" s="178" t="str">
        <f t="shared" si="149"/>
        <v>No</v>
      </c>
      <c r="I288" t="str">
        <f>IF(OR('R2R'!K12="Q1 2020",'R2R'!K12="Q2 2020"),"Yes","No")</f>
        <v>No</v>
      </c>
      <c r="J288" s="178" t="str">
        <f t="shared" si="174"/>
        <v>No</v>
      </c>
      <c r="K288" t="str">
        <f>IF(OR('R2R'!K12="Q3 2020",'R2R'!K12="Q4 2020"),"Yes","No")</f>
        <v>No</v>
      </c>
      <c r="L288" s="178" t="str">
        <f t="shared" si="175"/>
        <v>No</v>
      </c>
      <c r="M288" t="str">
        <f>IF(OR('R2R'!K12="Q1 2021",'R2R'!K12="Q2 2021"),"Yes","No")</f>
        <v>No</v>
      </c>
      <c r="N288" s="178" t="str">
        <f t="shared" si="176"/>
        <v>No</v>
      </c>
      <c r="O288" t="str">
        <f>IF(OR('R2R'!K12="Q3 2021",'R2R'!K12="Q4 2021"),"Yes","No")</f>
        <v>No</v>
      </c>
      <c r="P288" s="178" t="str">
        <f t="shared" si="177"/>
        <v>No</v>
      </c>
      <c r="Q288" t="str">
        <f>IF(OR('R2R'!K12="Q1 2022",'R2R'!K12="Q2 2022"),"Yes","No")</f>
        <v>No</v>
      </c>
      <c r="R288" s="178" t="str">
        <f t="shared" si="178"/>
        <v>No</v>
      </c>
      <c r="S288" t="str">
        <f>IF(OR('R2R'!K12="Q3 2022",'R2R'!K12="Q4 2022"),"Yes","No")</f>
        <v>No</v>
      </c>
      <c r="T288" s="178" t="str">
        <f t="shared" si="179"/>
        <v>No</v>
      </c>
      <c r="U288" t="str">
        <f>IF(OR('R2R'!K12="Q1 2023",'R2R'!K12="Q2 2023"),"Yes","No")</f>
        <v>No</v>
      </c>
      <c r="V288" s="178" t="str">
        <f t="shared" si="180"/>
        <v>No</v>
      </c>
      <c r="W288" t="str">
        <f>IF(OR('R2R'!K12="Q3 2023",'R2R'!K12="Q4 2023"),"Yes","No")</f>
        <v>No</v>
      </c>
      <c r="X288" s="178" t="str">
        <f t="shared" si="181"/>
        <v>No</v>
      </c>
      <c r="Y288" t="str">
        <f>IF(OR('R2R'!K12="Q1 2024",'R2R'!K12="Q2 2024"),"Yes","No")</f>
        <v>No</v>
      </c>
      <c r="Z288" s="178" t="str">
        <f t="shared" si="182"/>
        <v>No</v>
      </c>
      <c r="AA288" t="str">
        <f>IF(OR('R2R'!K12="Q3 2024",'R2R'!K12="Q4 2024"),"Yes","No")</f>
        <v>No</v>
      </c>
      <c r="AB288" s="178" t="str">
        <f t="shared" si="183"/>
        <v>No</v>
      </c>
      <c r="AC288" t="str">
        <f>IF(OR('R2R'!K12="Q1 2025",'R2R'!K12="Q2 2025"),"Yes","No")</f>
        <v>No</v>
      </c>
      <c r="AD288" s="178" t="str">
        <f t="shared" si="184"/>
        <v>No</v>
      </c>
      <c r="AE288" t="str">
        <f>IF(OR('R2R'!K12="Q3 2025",'R2R'!K12="Q4 2025"),"Yes","No")</f>
        <v>No</v>
      </c>
      <c r="AF288" s="178" t="str">
        <f t="shared" si="185"/>
        <v>No</v>
      </c>
      <c r="AG288" t="str">
        <f>IF(OR('R2R'!K12="Q1 2026",'R2R'!K12="Q2 2026"),"Yes","No")</f>
        <v>No</v>
      </c>
      <c r="AH288" s="178" t="str">
        <f t="shared" si="186"/>
        <v>No</v>
      </c>
      <c r="AI288" t="str">
        <f>IF(OR('R2R'!K12="Q3 2026",'R2R'!K12="Q4 2026"),"Yes","No")</f>
        <v>No</v>
      </c>
      <c r="AJ288" s="178" t="str">
        <f t="shared" si="187"/>
        <v>No</v>
      </c>
      <c r="AK288" t="str">
        <f>IF(OR(O2C!M171="Q1 2027",O2C!M171="Q2 2027"),"Yes","No")</f>
        <v>No</v>
      </c>
      <c r="AL288" s="178" t="str">
        <f t="shared" si="188"/>
        <v>No</v>
      </c>
      <c r="AM288" t="str">
        <f>IF(OR('R2R'!K12="Q3 2027",'R2R'!K12="Q4 2027"),"Yes","No")</f>
        <v>No</v>
      </c>
      <c r="AN288" s="178" t="str">
        <f t="shared" si="189"/>
        <v>No</v>
      </c>
      <c r="AO288" t="str">
        <f>IF(OR('R2R'!K12="Q1 2028",'R2R'!K12="Q2 2028"),"Yes","No")</f>
        <v>No</v>
      </c>
      <c r="AP288" s="178" t="str">
        <f t="shared" si="190"/>
        <v>No</v>
      </c>
      <c r="AQ288" t="str">
        <f>IF(OR('R2R'!K12="Q3 2028",'R2R'!K12="Q4 2028"),"Yes","No")</f>
        <v>No</v>
      </c>
      <c r="AR288" s="178" t="str">
        <f t="shared" si="191"/>
        <v>No</v>
      </c>
      <c r="AS288" t="str">
        <f>IF(OR('R2R'!K12="Q1 2029",'R2R'!K12="Q2 2029"),"Yes","No")</f>
        <v>No</v>
      </c>
      <c r="AT288" s="178" t="str">
        <f t="shared" si="192"/>
        <v>No</v>
      </c>
      <c r="AU288" t="str">
        <f>IF(OR('R2R'!K12="Q3 2029",'R2R'!K12="Q4 2029"),"Yes","No")</f>
        <v>No</v>
      </c>
      <c r="AV288" s="178" t="str">
        <f t="shared" si="193"/>
        <v>No</v>
      </c>
      <c r="AW288" t="str">
        <f>IF(OR('R2R'!K12="Q1 2030",'R2R'!K12="Q2 2030"),"Yes","No")</f>
        <v>No</v>
      </c>
      <c r="AX288" s="178" t="str">
        <f t="shared" si="194"/>
        <v>No</v>
      </c>
      <c r="AY288" t="str">
        <f>IF(OR('R2R'!K12="Q3 2030",'R2R'!K12="Q4 2030"),"Yes","No")</f>
        <v>No</v>
      </c>
      <c r="AZ288" s="178" t="str">
        <f t="shared" si="195"/>
        <v>No</v>
      </c>
      <c r="BA288" t="str">
        <f>IF('R2R'!K12="","No","Yes")</f>
        <v>No</v>
      </c>
      <c r="BB288" s="178" t="str">
        <f t="shared" si="196"/>
        <v>No</v>
      </c>
      <c r="BC288" s="178" t="str">
        <f t="shared" si="197"/>
        <v>Yes</v>
      </c>
      <c r="BD288" s="174"/>
    </row>
    <row r="289" spans="1:56" s="175" customFormat="1" ht="35.25" thickBot="1" x14ac:dyDescent="0.5">
      <c r="A289" s="177">
        <v>9</v>
      </c>
      <c r="B289" s="51" t="s">
        <v>1673</v>
      </c>
      <c r="C289" t="str">
        <f>IF('R2R'!E13="Yes","Yes","No")</f>
        <v>No</v>
      </c>
      <c r="D289" t="str">
        <f>IF(AND(C289="No",'R2R'!F13="Yes"),"Yes","No")</f>
        <v>No</v>
      </c>
      <c r="E289" t="str">
        <f>IF(AND(C289="No",'R2R'!F13="N/A"),"N/A","No")</f>
        <v>No</v>
      </c>
      <c r="F289">
        <f>IF(OR('R2R'!F13="Yes",'R2R'!F13="N/A"),0,1)</f>
        <v>1</v>
      </c>
      <c r="G289" t="str">
        <f>IF(OR('R2R'!K13="Q3 2019",'R2R'!K13="Q4 2019"),"Yes","No")</f>
        <v>No</v>
      </c>
      <c r="H289" s="178" t="str">
        <f t="shared" si="149"/>
        <v>No</v>
      </c>
      <c r="I289" t="str">
        <f>IF(OR('R2R'!K13="Q1 2020",'R2R'!K13="Q2 2020"),"Yes","No")</f>
        <v>No</v>
      </c>
      <c r="J289" s="178" t="str">
        <f t="shared" si="174"/>
        <v>No</v>
      </c>
      <c r="K289" t="str">
        <f>IF(OR('R2R'!K13="Q3 2020",'R2R'!K13="Q4 2020"),"Yes","No")</f>
        <v>No</v>
      </c>
      <c r="L289" s="178" t="str">
        <f t="shared" si="175"/>
        <v>No</v>
      </c>
      <c r="M289" t="str">
        <f>IF(OR('R2R'!K13="Q1 2021",'R2R'!K13="Q2 2021"),"Yes","No")</f>
        <v>No</v>
      </c>
      <c r="N289" s="178" t="str">
        <f t="shared" si="176"/>
        <v>No</v>
      </c>
      <c r="O289" t="str">
        <f>IF(OR('R2R'!K13="Q3 2021",'R2R'!K13="Q4 2021"),"Yes","No")</f>
        <v>No</v>
      </c>
      <c r="P289" s="178" t="str">
        <f t="shared" si="177"/>
        <v>No</v>
      </c>
      <c r="Q289" t="str">
        <f>IF(OR('R2R'!K13="Q1 2022",'R2R'!K13="Q2 2022"),"Yes","No")</f>
        <v>No</v>
      </c>
      <c r="R289" s="178" t="str">
        <f t="shared" si="178"/>
        <v>No</v>
      </c>
      <c r="S289" t="str">
        <f>IF(OR('R2R'!K13="Q3 2022",'R2R'!K13="Q4 2022"),"Yes","No")</f>
        <v>No</v>
      </c>
      <c r="T289" s="178" t="str">
        <f t="shared" si="179"/>
        <v>No</v>
      </c>
      <c r="U289" t="str">
        <f>IF(OR('R2R'!K13="Q1 2023",'R2R'!K13="Q2 2023"),"Yes","No")</f>
        <v>No</v>
      </c>
      <c r="V289" s="178" t="str">
        <f t="shared" si="180"/>
        <v>No</v>
      </c>
      <c r="W289" t="str">
        <f>IF(OR('R2R'!K13="Q3 2023",'R2R'!K13="Q4 2023"),"Yes","No")</f>
        <v>No</v>
      </c>
      <c r="X289" s="178" t="str">
        <f t="shared" si="181"/>
        <v>No</v>
      </c>
      <c r="Y289" t="str">
        <f>IF(OR('R2R'!K13="Q1 2024",'R2R'!K13="Q2 2024"),"Yes","No")</f>
        <v>No</v>
      </c>
      <c r="Z289" s="178" t="str">
        <f t="shared" si="182"/>
        <v>No</v>
      </c>
      <c r="AA289" t="str">
        <f>IF(OR('R2R'!K13="Q3 2024",'R2R'!K13="Q4 2024"),"Yes","No")</f>
        <v>No</v>
      </c>
      <c r="AB289" s="178" t="str">
        <f t="shared" si="183"/>
        <v>No</v>
      </c>
      <c r="AC289" t="str">
        <f>IF(OR('R2R'!K13="Q1 2025",'R2R'!K13="Q2 2025"),"Yes","No")</f>
        <v>No</v>
      </c>
      <c r="AD289" s="178" t="str">
        <f t="shared" si="184"/>
        <v>No</v>
      </c>
      <c r="AE289" t="str">
        <f>IF(OR('R2R'!K13="Q3 2025",'R2R'!K13="Q4 2025"),"Yes","No")</f>
        <v>No</v>
      </c>
      <c r="AF289" s="178" t="str">
        <f t="shared" si="185"/>
        <v>No</v>
      </c>
      <c r="AG289" t="str">
        <f>IF(OR('R2R'!K13="Q1 2026",'R2R'!K13="Q2 2026"),"Yes","No")</f>
        <v>No</v>
      </c>
      <c r="AH289" s="178" t="str">
        <f t="shared" si="186"/>
        <v>No</v>
      </c>
      <c r="AI289" t="str">
        <f>IF(OR('R2R'!K13="Q3 2026",'R2R'!K13="Q4 2026"),"Yes","No")</f>
        <v>No</v>
      </c>
      <c r="AJ289" s="178" t="str">
        <f t="shared" si="187"/>
        <v>No</v>
      </c>
      <c r="AK289" t="str">
        <f>IF(OR(O2C!M172="Q1 2027",O2C!M172="Q2 2027"),"Yes","No")</f>
        <v>No</v>
      </c>
      <c r="AL289" s="178" t="str">
        <f t="shared" si="188"/>
        <v>No</v>
      </c>
      <c r="AM289" t="str">
        <f>IF(OR('R2R'!K13="Q3 2027",'R2R'!K13="Q4 2027"),"Yes","No")</f>
        <v>No</v>
      </c>
      <c r="AN289" s="178" t="str">
        <f t="shared" si="189"/>
        <v>No</v>
      </c>
      <c r="AO289" t="str">
        <f>IF(OR('R2R'!K13="Q1 2028",'R2R'!K13="Q2 2028"),"Yes","No")</f>
        <v>No</v>
      </c>
      <c r="AP289" s="178" t="str">
        <f t="shared" si="190"/>
        <v>No</v>
      </c>
      <c r="AQ289" t="str">
        <f>IF(OR('R2R'!K13="Q3 2028",'R2R'!K13="Q4 2028"),"Yes","No")</f>
        <v>No</v>
      </c>
      <c r="AR289" s="178" t="str">
        <f t="shared" si="191"/>
        <v>No</v>
      </c>
      <c r="AS289" t="str">
        <f>IF(OR('R2R'!K13="Q1 2029",'R2R'!K13="Q2 2029"),"Yes","No")</f>
        <v>No</v>
      </c>
      <c r="AT289" s="178" t="str">
        <f t="shared" si="192"/>
        <v>No</v>
      </c>
      <c r="AU289" t="str">
        <f>IF(OR('R2R'!K13="Q3 2029",'R2R'!K13="Q4 2029"),"Yes","No")</f>
        <v>No</v>
      </c>
      <c r="AV289" s="178" t="str">
        <f t="shared" si="193"/>
        <v>No</v>
      </c>
      <c r="AW289" t="str">
        <f>IF(OR('R2R'!K13="Q1 2030",'R2R'!K13="Q2 2030"),"Yes","No")</f>
        <v>No</v>
      </c>
      <c r="AX289" s="178" t="str">
        <f t="shared" si="194"/>
        <v>No</v>
      </c>
      <c r="AY289" t="str">
        <f>IF(OR('R2R'!K13="Q3 2030",'R2R'!K13="Q4 2030"),"Yes","No")</f>
        <v>No</v>
      </c>
      <c r="AZ289" s="178" t="str">
        <f t="shared" si="195"/>
        <v>No</v>
      </c>
      <c r="BA289" t="str">
        <f>IF('R2R'!K13="","No","Yes")</f>
        <v>No</v>
      </c>
      <c r="BB289" s="178" t="str">
        <f t="shared" si="196"/>
        <v>No</v>
      </c>
      <c r="BC289" s="178" t="str">
        <f t="shared" si="197"/>
        <v>Yes</v>
      </c>
      <c r="BD289" s="174"/>
    </row>
    <row r="290" spans="1:56" s="175" customFormat="1" ht="23.65" thickBot="1" x14ac:dyDescent="0.5">
      <c r="A290" s="177">
        <v>10</v>
      </c>
      <c r="B290" s="51" t="s">
        <v>1675</v>
      </c>
      <c r="C290" t="str">
        <f>IF('R2R'!E14="Yes","Yes","No")</f>
        <v>No</v>
      </c>
      <c r="D290" t="str">
        <f>IF(AND(C290="No",'R2R'!F14="Yes"),"Yes","No")</f>
        <v>No</v>
      </c>
      <c r="E290" t="str">
        <f>IF(AND(C290="No",'R2R'!F14="N/A"),"N/A","No")</f>
        <v>No</v>
      </c>
      <c r="F290">
        <f>IF(OR('R2R'!F14="Yes",'R2R'!F14="N/A"),0,1)</f>
        <v>1</v>
      </c>
      <c r="G290" t="str">
        <f>IF(OR('R2R'!K14="Q3 2019",'R2R'!K14="Q4 2019"),"Yes","No")</f>
        <v>No</v>
      </c>
      <c r="H290" s="178" t="str">
        <f t="shared" si="149"/>
        <v>No</v>
      </c>
      <c r="I290" t="str">
        <f>IF(OR('R2R'!K14="Q1 2020",'R2R'!K14="Q2 2020"),"Yes","No")</f>
        <v>No</v>
      </c>
      <c r="J290" s="178" t="str">
        <f t="shared" si="174"/>
        <v>No</v>
      </c>
      <c r="K290" t="str">
        <f>IF(OR('R2R'!K14="Q3 2020",'R2R'!K14="Q4 2020"),"Yes","No")</f>
        <v>No</v>
      </c>
      <c r="L290" s="178" t="str">
        <f t="shared" si="175"/>
        <v>No</v>
      </c>
      <c r="M290" t="str">
        <f>IF(OR('R2R'!K14="Q1 2021",'R2R'!K14="Q2 2021"),"Yes","No")</f>
        <v>No</v>
      </c>
      <c r="N290" s="178" t="str">
        <f t="shared" si="176"/>
        <v>No</v>
      </c>
      <c r="O290" t="str">
        <f>IF(OR('R2R'!K14="Q3 2021",'R2R'!K14="Q4 2021"),"Yes","No")</f>
        <v>No</v>
      </c>
      <c r="P290" s="178" t="str">
        <f t="shared" si="177"/>
        <v>No</v>
      </c>
      <c r="Q290" t="str">
        <f>IF(OR('R2R'!K14="Q1 2022",'R2R'!K14="Q2 2022"),"Yes","No")</f>
        <v>No</v>
      </c>
      <c r="R290" s="178" t="str">
        <f t="shared" si="178"/>
        <v>No</v>
      </c>
      <c r="S290" t="str">
        <f>IF(OR('R2R'!K14="Q3 2022",'R2R'!K14="Q4 2022"),"Yes","No")</f>
        <v>No</v>
      </c>
      <c r="T290" s="178" t="str">
        <f t="shared" si="179"/>
        <v>No</v>
      </c>
      <c r="U290" t="str">
        <f>IF(OR('R2R'!K14="Q1 2023",'R2R'!K14="Q2 2023"),"Yes","No")</f>
        <v>No</v>
      </c>
      <c r="V290" s="178" t="str">
        <f t="shared" si="180"/>
        <v>No</v>
      </c>
      <c r="W290" t="str">
        <f>IF(OR('R2R'!K14="Q3 2023",'R2R'!K14="Q4 2023"),"Yes","No")</f>
        <v>No</v>
      </c>
      <c r="X290" s="178" t="str">
        <f t="shared" si="181"/>
        <v>No</v>
      </c>
      <c r="Y290" t="str">
        <f>IF(OR('R2R'!K14="Q1 2024",'R2R'!K14="Q2 2024"),"Yes","No")</f>
        <v>No</v>
      </c>
      <c r="Z290" s="178" t="str">
        <f t="shared" si="182"/>
        <v>No</v>
      </c>
      <c r="AA290" t="str">
        <f>IF(OR('R2R'!K14="Q3 2024",'R2R'!K14="Q4 2024"),"Yes","No")</f>
        <v>No</v>
      </c>
      <c r="AB290" s="178" t="str">
        <f t="shared" si="183"/>
        <v>No</v>
      </c>
      <c r="AC290" t="str">
        <f>IF(OR('R2R'!K14="Q1 2025",'R2R'!K14="Q2 2025"),"Yes","No")</f>
        <v>No</v>
      </c>
      <c r="AD290" s="178" t="str">
        <f t="shared" si="184"/>
        <v>No</v>
      </c>
      <c r="AE290" t="str">
        <f>IF(OR('R2R'!K14="Q3 2025",'R2R'!K14="Q4 2025"),"Yes","No")</f>
        <v>No</v>
      </c>
      <c r="AF290" s="178" t="str">
        <f t="shared" si="185"/>
        <v>No</v>
      </c>
      <c r="AG290" t="str">
        <f>IF(OR('R2R'!K14="Q1 2026",'R2R'!K14="Q2 2026"),"Yes","No")</f>
        <v>No</v>
      </c>
      <c r="AH290" s="178" t="str">
        <f t="shared" si="186"/>
        <v>No</v>
      </c>
      <c r="AI290" t="str">
        <f>IF(OR('R2R'!K14="Q3 2026",'R2R'!K14="Q4 2026"),"Yes","No")</f>
        <v>No</v>
      </c>
      <c r="AJ290" s="178" t="str">
        <f t="shared" si="187"/>
        <v>No</v>
      </c>
      <c r="AK290" t="str">
        <f>IF(OR(O2C!M173="Q1 2027",O2C!M173="Q2 2027"),"Yes","No")</f>
        <v>No</v>
      </c>
      <c r="AL290" s="178" t="str">
        <f t="shared" si="188"/>
        <v>No</v>
      </c>
      <c r="AM290" t="str">
        <f>IF(OR('R2R'!K14="Q3 2027",'R2R'!K14="Q4 2027"),"Yes","No")</f>
        <v>No</v>
      </c>
      <c r="AN290" s="178" t="str">
        <f t="shared" si="189"/>
        <v>No</v>
      </c>
      <c r="AO290" t="str">
        <f>IF(OR('R2R'!K14="Q1 2028",'R2R'!K14="Q2 2028"),"Yes","No")</f>
        <v>No</v>
      </c>
      <c r="AP290" s="178" t="str">
        <f t="shared" si="190"/>
        <v>No</v>
      </c>
      <c r="AQ290" t="str">
        <f>IF(OR('R2R'!K14="Q3 2028",'R2R'!K14="Q4 2028"),"Yes","No")</f>
        <v>No</v>
      </c>
      <c r="AR290" s="178" t="str">
        <f t="shared" si="191"/>
        <v>No</v>
      </c>
      <c r="AS290" t="str">
        <f>IF(OR('R2R'!K14="Q1 2029",'R2R'!K14="Q2 2029"),"Yes","No")</f>
        <v>No</v>
      </c>
      <c r="AT290" s="178" t="str">
        <f t="shared" si="192"/>
        <v>No</v>
      </c>
      <c r="AU290" t="str">
        <f>IF(OR('R2R'!K14="Q3 2029",'R2R'!K14="Q4 2029"),"Yes","No")</f>
        <v>No</v>
      </c>
      <c r="AV290" s="178" t="str">
        <f t="shared" si="193"/>
        <v>No</v>
      </c>
      <c r="AW290" t="str">
        <f>IF(OR('R2R'!K14="Q1 2030",'R2R'!K14="Q2 2030"),"Yes","No")</f>
        <v>No</v>
      </c>
      <c r="AX290" s="178" t="str">
        <f t="shared" si="194"/>
        <v>No</v>
      </c>
      <c r="AY290" t="str">
        <f>IF(OR('R2R'!K14="Q3 2030",'R2R'!K14="Q4 2030"),"Yes","No")</f>
        <v>No</v>
      </c>
      <c r="AZ290" s="178" t="str">
        <f t="shared" si="195"/>
        <v>No</v>
      </c>
      <c r="BA290" t="str">
        <f>IF('R2R'!K14="","No","Yes")</f>
        <v>No</v>
      </c>
      <c r="BB290" s="178" t="str">
        <f t="shared" si="196"/>
        <v>No</v>
      </c>
      <c r="BC290" s="178" t="str">
        <f t="shared" si="197"/>
        <v>Yes</v>
      </c>
      <c r="BD290" s="174"/>
    </row>
    <row r="291" spans="1:56" s="175" customFormat="1" ht="23.65" thickBot="1" x14ac:dyDescent="0.5">
      <c r="A291" s="177">
        <v>11</v>
      </c>
      <c r="B291" s="51" t="s">
        <v>1676</v>
      </c>
      <c r="C291" t="str">
        <f>IF('R2R'!E15="Yes","Yes","No")</f>
        <v>No</v>
      </c>
      <c r="D291" t="str">
        <f>IF(AND(C291="No",'R2R'!F15="Yes"),"Yes","No")</f>
        <v>No</v>
      </c>
      <c r="E291" t="str">
        <f>IF(AND(C291="No",'R2R'!F15="N/A"),"N/A","No")</f>
        <v>No</v>
      </c>
      <c r="F291">
        <f>IF(OR('R2R'!F15="Yes",'R2R'!F15="N/A"),0,1)</f>
        <v>1</v>
      </c>
      <c r="G291" t="str">
        <f>IF(OR('R2R'!K15="Q3 2019",'R2R'!K15="Q4 2019"),"Yes","No")</f>
        <v>No</v>
      </c>
      <c r="H291" s="178" t="str">
        <f t="shared" si="149"/>
        <v>No</v>
      </c>
      <c r="I291" t="str">
        <f>IF(OR('R2R'!K15="Q1 2020",'R2R'!K15="Q2 2020"),"Yes","No")</f>
        <v>No</v>
      </c>
      <c r="J291" s="178" t="str">
        <f t="shared" si="174"/>
        <v>No</v>
      </c>
      <c r="K291" t="str">
        <f>IF(OR('R2R'!K15="Q3 2020",'R2R'!K15="Q4 2020"),"Yes","No")</f>
        <v>No</v>
      </c>
      <c r="L291" s="178" t="str">
        <f t="shared" si="175"/>
        <v>No</v>
      </c>
      <c r="M291" t="str">
        <f>IF(OR('R2R'!K15="Q1 2021",'R2R'!K15="Q2 2021"),"Yes","No")</f>
        <v>No</v>
      </c>
      <c r="N291" s="178" t="str">
        <f t="shared" si="176"/>
        <v>No</v>
      </c>
      <c r="O291" t="str">
        <f>IF(OR('R2R'!K15="Q3 2021",'R2R'!K15="Q4 2021"),"Yes","No")</f>
        <v>No</v>
      </c>
      <c r="P291" s="178" t="str">
        <f t="shared" si="177"/>
        <v>No</v>
      </c>
      <c r="Q291" t="str">
        <f>IF(OR('R2R'!K15="Q1 2022",'R2R'!K15="Q2 2022"),"Yes","No")</f>
        <v>No</v>
      </c>
      <c r="R291" s="178" t="str">
        <f t="shared" si="178"/>
        <v>No</v>
      </c>
      <c r="S291" t="str">
        <f>IF(OR('R2R'!K15="Q3 2022",'R2R'!K15="Q4 2022"),"Yes","No")</f>
        <v>No</v>
      </c>
      <c r="T291" s="178" t="str">
        <f t="shared" si="179"/>
        <v>No</v>
      </c>
      <c r="U291" t="str">
        <f>IF(OR('R2R'!K15="Q1 2023",'R2R'!K15="Q2 2023"),"Yes","No")</f>
        <v>No</v>
      </c>
      <c r="V291" s="178" t="str">
        <f t="shared" si="180"/>
        <v>No</v>
      </c>
      <c r="W291" t="str">
        <f>IF(OR('R2R'!K15="Q3 2023",'R2R'!K15="Q4 2023"),"Yes","No")</f>
        <v>No</v>
      </c>
      <c r="X291" s="178" t="str">
        <f t="shared" si="181"/>
        <v>No</v>
      </c>
      <c r="Y291" t="str">
        <f>IF(OR('R2R'!K15="Q1 2024",'R2R'!K15="Q2 2024"),"Yes","No")</f>
        <v>No</v>
      </c>
      <c r="Z291" s="178" t="str">
        <f t="shared" si="182"/>
        <v>No</v>
      </c>
      <c r="AA291" t="str">
        <f>IF(OR('R2R'!K15="Q3 2024",'R2R'!K15="Q4 2024"),"Yes","No")</f>
        <v>No</v>
      </c>
      <c r="AB291" s="178" t="str">
        <f t="shared" si="183"/>
        <v>No</v>
      </c>
      <c r="AC291" t="str">
        <f>IF(OR('R2R'!K15="Q1 2025",'R2R'!K15="Q2 2025"),"Yes","No")</f>
        <v>No</v>
      </c>
      <c r="AD291" s="178" t="str">
        <f t="shared" si="184"/>
        <v>No</v>
      </c>
      <c r="AE291" t="str">
        <f>IF(OR('R2R'!K15="Q3 2025",'R2R'!K15="Q4 2025"),"Yes","No")</f>
        <v>No</v>
      </c>
      <c r="AF291" s="178" t="str">
        <f t="shared" si="185"/>
        <v>No</v>
      </c>
      <c r="AG291" t="str">
        <f>IF(OR('R2R'!K15="Q1 2026",'R2R'!K15="Q2 2026"),"Yes","No")</f>
        <v>No</v>
      </c>
      <c r="AH291" s="178" t="str">
        <f t="shared" si="186"/>
        <v>No</v>
      </c>
      <c r="AI291" t="str">
        <f>IF(OR('R2R'!K15="Q3 2026",'R2R'!K15="Q4 2026"),"Yes","No")</f>
        <v>No</v>
      </c>
      <c r="AJ291" s="178" t="str">
        <f t="shared" si="187"/>
        <v>No</v>
      </c>
      <c r="AK291" t="str">
        <f>IF(OR(O2C!M174="Q1 2027",O2C!M174="Q2 2027"),"Yes","No")</f>
        <v>No</v>
      </c>
      <c r="AL291" s="178" t="str">
        <f t="shared" si="188"/>
        <v>No</v>
      </c>
      <c r="AM291" t="str">
        <f>IF(OR('R2R'!K15="Q3 2027",'R2R'!K15="Q4 2027"),"Yes","No")</f>
        <v>No</v>
      </c>
      <c r="AN291" s="178" t="str">
        <f t="shared" si="189"/>
        <v>No</v>
      </c>
      <c r="AO291" t="str">
        <f>IF(OR('R2R'!K15="Q1 2028",'R2R'!K15="Q2 2028"),"Yes","No")</f>
        <v>No</v>
      </c>
      <c r="AP291" s="178" t="str">
        <f t="shared" si="190"/>
        <v>No</v>
      </c>
      <c r="AQ291" t="str">
        <f>IF(OR('R2R'!K15="Q3 2028",'R2R'!K15="Q4 2028"),"Yes","No")</f>
        <v>No</v>
      </c>
      <c r="AR291" s="178" t="str">
        <f t="shared" si="191"/>
        <v>No</v>
      </c>
      <c r="AS291" t="str">
        <f>IF(OR('R2R'!K15="Q1 2029",'R2R'!K15="Q2 2029"),"Yes","No")</f>
        <v>No</v>
      </c>
      <c r="AT291" s="178" t="str">
        <f t="shared" si="192"/>
        <v>No</v>
      </c>
      <c r="AU291" t="str">
        <f>IF(OR('R2R'!K15="Q3 2029",'R2R'!K15="Q4 2029"),"Yes","No")</f>
        <v>No</v>
      </c>
      <c r="AV291" s="178" t="str">
        <f t="shared" si="193"/>
        <v>No</v>
      </c>
      <c r="AW291" t="str">
        <f>IF(OR('R2R'!K15="Q1 2030",'R2R'!K15="Q2 2030"),"Yes","No")</f>
        <v>No</v>
      </c>
      <c r="AX291" s="178" t="str">
        <f t="shared" si="194"/>
        <v>No</v>
      </c>
      <c r="AY291" t="str">
        <f>IF(OR('R2R'!K15="Q3 2030",'R2R'!K15="Q4 2030"),"Yes","No")</f>
        <v>No</v>
      </c>
      <c r="AZ291" s="178" t="str">
        <f t="shared" si="195"/>
        <v>No</v>
      </c>
      <c r="BA291" t="str">
        <f>IF('R2R'!K15="","No","Yes")</f>
        <v>No</v>
      </c>
      <c r="BB291" s="178" t="str">
        <f t="shared" si="196"/>
        <v>No</v>
      </c>
      <c r="BC291" s="178" t="str">
        <f t="shared" si="197"/>
        <v>Yes</v>
      </c>
      <c r="BD291" s="174"/>
    </row>
    <row r="292" spans="1:56" s="175" customFormat="1" ht="23.65" thickBot="1" x14ac:dyDescent="0.5">
      <c r="A292" s="177">
        <v>12</v>
      </c>
      <c r="B292" s="51" t="s">
        <v>1678</v>
      </c>
      <c r="C292" t="str">
        <f>IF('R2R'!E16="Yes","Yes","No")</f>
        <v>No</v>
      </c>
      <c r="D292" t="str">
        <f>IF(AND(C292="No",'R2R'!F16="Yes"),"Yes","No")</f>
        <v>No</v>
      </c>
      <c r="E292" t="str">
        <f>IF(AND(C292="No",'R2R'!F16="N/A"),"N/A","No")</f>
        <v>No</v>
      </c>
      <c r="F292">
        <f>IF(OR('R2R'!F16="Yes",'R2R'!F16="N/A"),0,1)</f>
        <v>1</v>
      </c>
      <c r="G292" t="str">
        <f>IF(OR('R2R'!K16="Q3 2019",'R2R'!K16="Q4 2019"),"Yes","No")</f>
        <v>No</v>
      </c>
      <c r="H292" s="178" t="str">
        <f t="shared" si="149"/>
        <v>No</v>
      </c>
      <c r="I292" t="str">
        <f>IF(OR('R2R'!K16="Q1 2020",'R2R'!K16="Q2 2020"),"Yes","No")</f>
        <v>No</v>
      </c>
      <c r="J292" s="178" t="str">
        <f t="shared" si="174"/>
        <v>No</v>
      </c>
      <c r="K292" t="str">
        <f>IF(OR('R2R'!K16="Q3 2020",'R2R'!K16="Q4 2020"),"Yes","No")</f>
        <v>No</v>
      </c>
      <c r="L292" s="178" t="str">
        <f t="shared" si="175"/>
        <v>No</v>
      </c>
      <c r="M292" t="str">
        <f>IF(OR('R2R'!K16="Q1 2021",'R2R'!K16="Q2 2021"),"Yes","No")</f>
        <v>No</v>
      </c>
      <c r="N292" s="178" t="str">
        <f t="shared" si="176"/>
        <v>No</v>
      </c>
      <c r="O292" t="str">
        <f>IF(OR('R2R'!K16="Q3 2021",'R2R'!K16="Q4 2021"),"Yes","No")</f>
        <v>No</v>
      </c>
      <c r="P292" s="178" t="str">
        <f t="shared" si="177"/>
        <v>No</v>
      </c>
      <c r="Q292" t="str">
        <f>IF(OR('R2R'!K16="Q1 2022",'R2R'!K16="Q2 2022"),"Yes","No")</f>
        <v>No</v>
      </c>
      <c r="R292" s="178" t="str">
        <f t="shared" si="178"/>
        <v>No</v>
      </c>
      <c r="S292" t="str">
        <f>IF(OR('R2R'!K16="Q3 2022",'R2R'!K16="Q4 2022"),"Yes","No")</f>
        <v>No</v>
      </c>
      <c r="T292" s="178" t="str">
        <f t="shared" si="179"/>
        <v>No</v>
      </c>
      <c r="U292" t="str">
        <f>IF(OR('R2R'!K16="Q1 2023",'R2R'!K16="Q2 2023"),"Yes","No")</f>
        <v>No</v>
      </c>
      <c r="V292" s="178" t="str">
        <f t="shared" si="180"/>
        <v>No</v>
      </c>
      <c r="W292" t="str">
        <f>IF(OR('R2R'!K16="Q3 2023",'R2R'!K16="Q4 2023"),"Yes","No")</f>
        <v>No</v>
      </c>
      <c r="X292" s="178" t="str">
        <f t="shared" si="181"/>
        <v>No</v>
      </c>
      <c r="Y292" t="str">
        <f>IF(OR('R2R'!K16="Q1 2024",'R2R'!K16="Q2 2024"),"Yes","No")</f>
        <v>No</v>
      </c>
      <c r="Z292" s="178" t="str">
        <f t="shared" si="182"/>
        <v>No</v>
      </c>
      <c r="AA292" t="str">
        <f>IF(OR('R2R'!K16="Q3 2024",'R2R'!K16="Q4 2024"),"Yes","No")</f>
        <v>No</v>
      </c>
      <c r="AB292" s="178" t="str">
        <f t="shared" si="183"/>
        <v>No</v>
      </c>
      <c r="AC292" t="str">
        <f>IF(OR('R2R'!K16="Q1 2025",'R2R'!K16="Q2 2025"),"Yes","No")</f>
        <v>No</v>
      </c>
      <c r="AD292" s="178" t="str">
        <f t="shared" si="184"/>
        <v>No</v>
      </c>
      <c r="AE292" t="str">
        <f>IF(OR('R2R'!K16="Q3 2025",'R2R'!K16="Q4 2025"),"Yes","No")</f>
        <v>No</v>
      </c>
      <c r="AF292" s="178" t="str">
        <f t="shared" si="185"/>
        <v>No</v>
      </c>
      <c r="AG292" t="str">
        <f>IF(OR('R2R'!K16="Q1 2026",'R2R'!K16="Q2 2026"),"Yes","No")</f>
        <v>No</v>
      </c>
      <c r="AH292" s="178" t="str">
        <f t="shared" si="186"/>
        <v>No</v>
      </c>
      <c r="AI292" t="str">
        <f>IF(OR('R2R'!K16="Q3 2026",'R2R'!K16="Q4 2026"),"Yes","No")</f>
        <v>No</v>
      </c>
      <c r="AJ292" s="178" t="str">
        <f t="shared" si="187"/>
        <v>No</v>
      </c>
      <c r="AK292" t="str">
        <f>IF(OR(O2C!M175="Q1 2027",O2C!M175="Q2 2027"),"Yes","No")</f>
        <v>No</v>
      </c>
      <c r="AL292" s="178" t="str">
        <f t="shared" si="188"/>
        <v>No</v>
      </c>
      <c r="AM292" t="str">
        <f>IF(OR('R2R'!K16="Q3 2027",'R2R'!K16="Q4 2027"),"Yes","No")</f>
        <v>No</v>
      </c>
      <c r="AN292" s="178" t="str">
        <f t="shared" si="189"/>
        <v>No</v>
      </c>
      <c r="AO292" t="str">
        <f>IF(OR('R2R'!K16="Q1 2028",'R2R'!K16="Q2 2028"),"Yes","No")</f>
        <v>No</v>
      </c>
      <c r="AP292" s="178" t="str">
        <f t="shared" si="190"/>
        <v>No</v>
      </c>
      <c r="AQ292" t="str">
        <f>IF(OR('R2R'!K16="Q3 2028",'R2R'!K16="Q4 2028"),"Yes","No")</f>
        <v>No</v>
      </c>
      <c r="AR292" s="178" t="str">
        <f t="shared" si="191"/>
        <v>No</v>
      </c>
      <c r="AS292" t="str">
        <f>IF(OR('R2R'!K16="Q1 2029",'R2R'!K16="Q2 2029"),"Yes","No")</f>
        <v>No</v>
      </c>
      <c r="AT292" s="178" t="str">
        <f t="shared" si="192"/>
        <v>No</v>
      </c>
      <c r="AU292" t="str">
        <f>IF(OR('R2R'!K16="Q3 2029",'R2R'!K16="Q4 2029"),"Yes","No")</f>
        <v>No</v>
      </c>
      <c r="AV292" s="178" t="str">
        <f t="shared" si="193"/>
        <v>No</v>
      </c>
      <c r="AW292" t="str">
        <f>IF(OR('R2R'!K16="Q1 2030",'R2R'!K16="Q2 2030"),"Yes","No")</f>
        <v>No</v>
      </c>
      <c r="AX292" s="178" t="str">
        <f t="shared" si="194"/>
        <v>No</v>
      </c>
      <c r="AY292" t="str">
        <f>IF(OR('R2R'!K16="Q3 2030",'R2R'!K16="Q4 2030"),"Yes","No")</f>
        <v>No</v>
      </c>
      <c r="AZ292" s="178" t="str">
        <f t="shared" si="195"/>
        <v>No</v>
      </c>
      <c r="BA292" t="str">
        <f>IF('R2R'!K16="","No","Yes")</f>
        <v>No</v>
      </c>
      <c r="BB292" s="178" t="str">
        <f t="shared" si="196"/>
        <v>No</v>
      </c>
      <c r="BC292" s="178" t="str">
        <f t="shared" si="197"/>
        <v>Yes</v>
      </c>
      <c r="BD292" s="174"/>
    </row>
    <row r="293" spans="1:56" s="175" customFormat="1" ht="35.25" thickBot="1" x14ac:dyDescent="0.5">
      <c r="A293" s="177">
        <v>13</v>
      </c>
      <c r="B293" s="51" t="s">
        <v>1680</v>
      </c>
      <c r="C293" t="str">
        <f>IF('R2R'!E17="Yes","Yes","No")</f>
        <v>No</v>
      </c>
      <c r="D293" t="str">
        <f>IF(AND(C293="No",'R2R'!F17="Yes"),"Yes","No")</f>
        <v>No</v>
      </c>
      <c r="E293" t="str">
        <f>IF(AND(C293="No",'R2R'!F17="N/A"),"N/A","No")</f>
        <v>No</v>
      </c>
      <c r="F293">
        <f>IF(OR('R2R'!F17="Yes",'R2R'!F17="N/A"),0,1)</f>
        <v>1</v>
      </c>
      <c r="G293" t="str">
        <f>IF(OR('R2R'!K17="Q3 2019",'R2R'!K17="Q4 2019"),"Yes","No")</f>
        <v>No</v>
      </c>
      <c r="H293" s="178" t="str">
        <f t="shared" si="149"/>
        <v>No</v>
      </c>
      <c r="I293" t="str">
        <f>IF(OR('R2R'!K17="Q1 2020",'R2R'!K17="Q2 2020"),"Yes","No")</f>
        <v>No</v>
      </c>
      <c r="J293" s="178" t="str">
        <f t="shared" si="174"/>
        <v>No</v>
      </c>
      <c r="K293" t="str">
        <f>IF(OR('R2R'!K17="Q3 2020",'R2R'!K17="Q4 2020"),"Yes","No")</f>
        <v>No</v>
      </c>
      <c r="L293" s="178" t="str">
        <f t="shared" si="175"/>
        <v>No</v>
      </c>
      <c r="M293" t="str">
        <f>IF(OR('R2R'!K17="Q1 2021",'R2R'!K17="Q2 2021"),"Yes","No")</f>
        <v>No</v>
      </c>
      <c r="N293" s="178" t="str">
        <f t="shared" si="176"/>
        <v>No</v>
      </c>
      <c r="O293" t="str">
        <f>IF(OR('R2R'!K17="Q3 2021",'R2R'!K17="Q4 2021"),"Yes","No")</f>
        <v>No</v>
      </c>
      <c r="P293" s="178" t="str">
        <f t="shared" si="177"/>
        <v>No</v>
      </c>
      <c r="Q293" t="str">
        <f>IF(OR('R2R'!K17="Q1 2022",'R2R'!K17="Q2 2022"),"Yes","No")</f>
        <v>No</v>
      </c>
      <c r="R293" s="178" t="str">
        <f t="shared" si="178"/>
        <v>No</v>
      </c>
      <c r="S293" t="str">
        <f>IF(OR('R2R'!K17="Q3 2022",'R2R'!K17="Q4 2022"),"Yes","No")</f>
        <v>No</v>
      </c>
      <c r="T293" s="178" t="str">
        <f t="shared" si="179"/>
        <v>No</v>
      </c>
      <c r="U293" t="str">
        <f>IF(OR('R2R'!K17="Q1 2023",'R2R'!K17="Q2 2023"),"Yes","No")</f>
        <v>No</v>
      </c>
      <c r="V293" s="178" t="str">
        <f t="shared" si="180"/>
        <v>No</v>
      </c>
      <c r="W293" t="str">
        <f>IF(OR('R2R'!K17="Q3 2023",'R2R'!K17="Q4 2023"),"Yes","No")</f>
        <v>No</v>
      </c>
      <c r="X293" s="178" t="str">
        <f t="shared" si="181"/>
        <v>No</v>
      </c>
      <c r="Y293" t="str">
        <f>IF(OR('R2R'!K17="Q1 2024",'R2R'!K17="Q2 2024"),"Yes","No")</f>
        <v>No</v>
      </c>
      <c r="Z293" s="178" t="str">
        <f t="shared" si="182"/>
        <v>No</v>
      </c>
      <c r="AA293" t="str">
        <f>IF(OR('R2R'!K17="Q3 2024",'R2R'!K17="Q4 2024"),"Yes","No")</f>
        <v>No</v>
      </c>
      <c r="AB293" s="178" t="str">
        <f t="shared" si="183"/>
        <v>No</v>
      </c>
      <c r="AC293" t="str">
        <f>IF(OR('R2R'!K17="Q1 2025",'R2R'!K17="Q2 2025"),"Yes","No")</f>
        <v>No</v>
      </c>
      <c r="AD293" s="178" t="str">
        <f t="shared" si="184"/>
        <v>No</v>
      </c>
      <c r="AE293" t="str">
        <f>IF(OR('R2R'!K17="Q3 2025",'R2R'!K17="Q4 2025"),"Yes","No")</f>
        <v>No</v>
      </c>
      <c r="AF293" s="178" t="str">
        <f t="shared" si="185"/>
        <v>No</v>
      </c>
      <c r="AG293" t="str">
        <f>IF(OR('R2R'!K17="Q1 2026",'R2R'!K17="Q2 2026"),"Yes","No")</f>
        <v>No</v>
      </c>
      <c r="AH293" s="178" t="str">
        <f t="shared" si="186"/>
        <v>No</v>
      </c>
      <c r="AI293" t="str">
        <f>IF(OR('R2R'!K17="Q3 2026",'R2R'!K17="Q4 2026"),"Yes","No")</f>
        <v>No</v>
      </c>
      <c r="AJ293" s="178" t="str">
        <f t="shared" si="187"/>
        <v>No</v>
      </c>
      <c r="AK293" t="str">
        <f>IF(OR(O2C!M176="Q1 2027",O2C!M176="Q2 2027"),"Yes","No")</f>
        <v>No</v>
      </c>
      <c r="AL293" s="178" t="str">
        <f t="shared" si="188"/>
        <v>No</v>
      </c>
      <c r="AM293" t="str">
        <f>IF(OR('R2R'!K17="Q3 2027",'R2R'!K17="Q4 2027"),"Yes","No")</f>
        <v>No</v>
      </c>
      <c r="AN293" s="178" t="str">
        <f t="shared" si="189"/>
        <v>No</v>
      </c>
      <c r="AO293" t="str">
        <f>IF(OR('R2R'!K17="Q1 2028",'R2R'!K17="Q2 2028"),"Yes","No")</f>
        <v>No</v>
      </c>
      <c r="AP293" s="178" t="str">
        <f t="shared" si="190"/>
        <v>No</v>
      </c>
      <c r="AQ293" t="str">
        <f>IF(OR('R2R'!K17="Q3 2028",'R2R'!K17="Q4 2028"),"Yes","No")</f>
        <v>No</v>
      </c>
      <c r="AR293" s="178" t="str">
        <f t="shared" si="191"/>
        <v>No</v>
      </c>
      <c r="AS293" t="str">
        <f>IF(OR('R2R'!K17="Q1 2029",'R2R'!K17="Q2 2029"),"Yes","No")</f>
        <v>No</v>
      </c>
      <c r="AT293" s="178" t="str">
        <f t="shared" si="192"/>
        <v>No</v>
      </c>
      <c r="AU293" t="str">
        <f>IF(OR('R2R'!K17="Q3 2029",'R2R'!K17="Q4 2029"),"Yes","No")</f>
        <v>No</v>
      </c>
      <c r="AV293" s="178" t="str">
        <f t="shared" si="193"/>
        <v>No</v>
      </c>
      <c r="AW293" t="str">
        <f>IF(OR('R2R'!K17="Q1 2030",'R2R'!K17="Q2 2030"),"Yes","No")</f>
        <v>No</v>
      </c>
      <c r="AX293" s="178" t="str">
        <f t="shared" si="194"/>
        <v>No</v>
      </c>
      <c r="AY293" t="str">
        <f>IF(OR('R2R'!K17="Q3 2030",'R2R'!K17="Q4 2030"),"Yes","No")</f>
        <v>No</v>
      </c>
      <c r="AZ293" s="178" t="str">
        <f t="shared" si="195"/>
        <v>No</v>
      </c>
      <c r="BA293" t="str">
        <f>IF('R2R'!K17="","No","Yes")</f>
        <v>No</v>
      </c>
      <c r="BB293" s="178" t="str">
        <f t="shared" si="196"/>
        <v>No</v>
      </c>
      <c r="BC293" s="178" t="str">
        <f t="shared" si="197"/>
        <v>Yes</v>
      </c>
      <c r="BD293" s="174"/>
    </row>
    <row r="294" spans="1:56" s="175" customFormat="1" ht="23.65" thickBot="1" x14ac:dyDescent="0.5">
      <c r="A294" s="177">
        <v>14</v>
      </c>
      <c r="B294" s="51" t="s">
        <v>1681</v>
      </c>
      <c r="C294" t="str">
        <f>IF('R2R'!E18="Yes","Yes","No")</f>
        <v>No</v>
      </c>
      <c r="D294" t="str">
        <f>IF(AND(C294="No",'R2R'!F18="Yes"),"Yes","No")</f>
        <v>No</v>
      </c>
      <c r="E294" t="str">
        <f>IF(AND(C294="No",'R2R'!F18="N/A"),"N/A","No")</f>
        <v>No</v>
      </c>
      <c r="F294">
        <f>IF(OR('R2R'!F18="Yes",'R2R'!F18="N/A"),0,1)</f>
        <v>1</v>
      </c>
      <c r="G294" t="str">
        <f>IF(OR('R2R'!K18="Q3 2019",'R2R'!K18="Q4 2019"),"Yes","No")</f>
        <v>No</v>
      </c>
      <c r="H294" s="178" t="str">
        <f t="shared" si="149"/>
        <v>No</v>
      </c>
      <c r="I294" t="str">
        <f>IF(OR('R2R'!K18="Q1 2020",'R2R'!K18="Q2 2020"),"Yes","No")</f>
        <v>No</v>
      </c>
      <c r="J294" s="178" t="str">
        <f t="shared" si="174"/>
        <v>No</v>
      </c>
      <c r="K294" t="str">
        <f>IF(OR('R2R'!K18="Q3 2020",'R2R'!K18="Q4 2020"),"Yes","No")</f>
        <v>No</v>
      </c>
      <c r="L294" s="178" t="str">
        <f t="shared" si="175"/>
        <v>No</v>
      </c>
      <c r="M294" t="str">
        <f>IF(OR('R2R'!K18="Q1 2021",'R2R'!K18="Q2 2021"),"Yes","No")</f>
        <v>No</v>
      </c>
      <c r="N294" s="178" t="str">
        <f t="shared" si="176"/>
        <v>No</v>
      </c>
      <c r="O294" t="str">
        <f>IF(OR('R2R'!K18="Q3 2021",'R2R'!K18="Q4 2021"),"Yes","No")</f>
        <v>No</v>
      </c>
      <c r="P294" s="178" t="str">
        <f t="shared" si="177"/>
        <v>No</v>
      </c>
      <c r="Q294" t="str">
        <f>IF(OR('R2R'!K18="Q1 2022",'R2R'!K18="Q2 2022"),"Yes","No")</f>
        <v>No</v>
      </c>
      <c r="R294" s="178" t="str">
        <f t="shared" si="178"/>
        <v>No</v>
      </c>
      <c r="S294" t="str">
        <f>IF(OR('R2R'!K18="Q3 2022",'R2R'!K18="Q4 2022"),"Yes","No")</f>
        <v>No</v>
      </c>
      <c r="T294" s="178" t="str">
        <f t="shared" si="179"/>
        <v>No</v>
      </c>
      <c r="U294" t="str">
        <f>IF(OR('R2R'!K18="Q1 2023",'R2R'!K18="Q2 2023"),"Yes","No")</f>
        <v>No</v>
      </c>
      <c r="V294" s="178" t="str">
        <f t="shared" si="180"/>
        <v>No</v>
      </c>
      <c r="W294" t="str">
        <f>IF(OR('R2R'!K18="Q3 2023",'R2R'!K18="Q4 2023"),"Yes","No")</f>
        <v>No</v>
      </c>
      <c r="X294" s="178" t="str">
        <f t="shared" si="181"/>
        <v>No</v>
      </c>
      <c r="Y294" t="str">
        <f>IF(OR('R2R'!K18="Q1 2024",'R2R'!K18="Q2 2024"),"Yes","No")</f>
        <v>No</v>
      </c>
      <c r="Z294" s="178" t="str">
        <f t="shared" si="182"/>
        <v>No</v>
      </c>
      <c r="AA294" t="str">
        <f>IF(OR('R2R'!K18="Q3 2024",'R2R'!K18="Q4 2024"),"Yes","No")</f>
        <v>No</v>
      </c>
      <c r="AB294" s="178" t="str">
        <f t="shared" si="183"/>
        <v>No</v>
      </c>
      <c r="AC294" t="str">
        <f>IF(OR('R2R'!K18="Q1 2025",'R2R'!K18="Q2 2025"),"Yes","No")</f>
        <v>No</v>
      </c>
      <c r="AD294" s="178" t="str">
        <f t="shared" si="184"/>
        <v>No</v>
      </c>
      <c r="AE294" t="str">
        <f>IF(OR('R2R'!K18="Q3 2025",'R2R'!K18="Q4 2025"),"Yes","No")</f>
        <v>No</v>
      </c>
      <c r="AF294" s="178" t="str">
        <f t="shared" si="185"/>
        <v>No</v>
      </c>
      <c r="AG294" t="str">
        <f>IF(OR('R2R'!K18="Q1 2026",'R2R'!K18="Q2 2026"),"Yes","No")</f>
        <v>No</v>
      </c>
      <c r="AH294" s="178" t="str">
        <f t="shared" si="186"/>
        <v>No</v>
      </c>
      <c r="AI294" t="str">
        <f>IF(OR('R2R'!K18="Q3 2026",'R2R'!K18="Q4 2026"),"Yes","No")</f>
        <v>No</v>
      </c>
      <c r="AJ294" s="178" t="str">
        <f t="shared" si="187"/>
        <v>No</v>
      </c>
      <c r="AK294" t="str">
        <f>IF(OR(O2C!M177="Q1 2027",O2C!M177="Q2 2027"),"Yes","No")</f>
        <v>No</v>
      </c>
      <c r="AL294" s="178" t="str">
        <f t="shared" si="188"/>
        <v>No</v>
      </c>
      <c r="AM294" t="str">
        <f>IF(OR('R2R'!K18="Q3 2027",'R2R'!K18="Q4 2027"),"Yes","No")</f>
        <v>No</v>
      </c>
      <c r="AN294" s="178" t="str">
        <f t="shared" si="189"/>
        <v>No</v>
      </c>
      <c r="AO294" t="str">
        <f>IF(OR('R2R'!K18="Q1 2028",'R2R'!K18="Q2 2028"),"Yes","No")</f>
        <v>No</v>
      </c>
      <c r="AP294" s="178" t="str">
        <f t="shared" si="190"/>
        <v>No</v>
      </c>
      <c r="AQ294" t="str">
        <f>IF(OR('R2R'!K18="Q3 2028",'R2R'!K18="Q4 2028"),"Yes","No")</f>
        <v>No</v>
      </c>
      <c r="AR294" s="178" t="str">
        <f t="shared" si="191"/>
        <v>No</v>
      </c>
      <c r="AS294" t="str">
        <f>IF(OR('R2R'!K18="Q1 2029",'R2R'!K18="Q2 2029"),"Yes","No")</f>
        <v>No</v>
      </c>
      <c r="AT294" s="178" t="str">
        <f t="shared" si="192"/>
        <v>No</v>
      </c>
      <c r="AU294" t="str">
        <f>IF(OR('R2R'!K18="Q3 2029",'R2R'!K18="Q4 2029"),"Yes","No")</f>
        <v>No</v>
      </c>
      <c r="AV294" s="178" t="str">
        <f t="shared" si="193"/>
        <v>No</v>
      </c>
      <c r="AW294" t="str">
        <f>IF(OR('R2R'!K18="Q1 2030",'R2R'!K18="Q2 2030"),"Yes","No")</f>
        <v>No</v>
      </c>
      <c r="AX294" s="178" t="str">
        <f t="shared" si="194"/>
        <v>No</v>
      </c>
      <c r="AY294" t="str">
        <f>IF(OR('R2R'!K18="Q3 2030",'R2R'!K18="Q4 2030"),"Yes","No")</f>
        <v>No</v>
      </c>
      <c r="AZ294" s="178" t="str">
        <f t="shared" si="195"/>
        <v>No</v>
      </c>
      <c r="BA294" t="str">
        <f>IF('R2R'!K18="","No","Yes")</f>
        <v>No</v>
      </c>
      <c r="BB294" s="178" t="str">
        <f t="shared" si="196"/>
        <v>No</v>
      </c>
      <c r="BC294" s="178" t="str">
        <f t="shared" si="197"/>
        <v>Yes</v>
      </c>
      <c r="BD294" s="174"/>
    </row>
    <row r="295" spans="1:56" s="175" customFormat="1" ht="23.65" thickBot="1" x14ac:dyDescent="0.5">
      <c r="A295" s="177">
        <v>15</v>
      </c>
      <c r="B295" s="51" t="s">
        <v>1684</v>
      </c>
      <c r="C295" t="str">
        <f>IF('R2R'!E19="Yes","Yes","No")</f>
        <v>No</v>
      </c>
      <c r="D295" t="str">
        <f>IF(AND(C295="No",'R2R'!F19="Yes"),"Yes","No")</f>
        <v>No</v>
      </c>
      <c r="E295" t="str">
        <f>IF(AND(C295="No",'R2R'!F19="N/A"),"N/A","No")</f>
        <v>No</v>
      </c>
      <c r="F295">
        <f>IF(OR('R2R'!F19="Yes",'R2R'!F19="N/A"),0,1)</f>
        <v>1</v>
      </c>
      <c r="G295" t="str">
        <f>IF(OR('R2R'!K19="Q3 2019",'R2R'!K19="Q4 2019"),"Yes","No")</f>
        <v>No</v>
      </c>
      <c r="H295" s="178" t="str">
        <f t="shared" si="149"/>
        <v>No</v>
      </c>
      <c r="I295" t="str">
        <f>IF(OR('R2R'!K19="Q1 2020",'R2R'!K19="Q2 2020"),"Yes","No")</f>
        <v>No</v>
      </c>
      <c r="J295" s="178" t="str">
        <f t="shared" si="174"/>
        <v>No</v>
      </c>
      <c r="K295" t="str">
        <f>IF(OR('R2R'!K19="Q3 2020",'R2R'!K19="Q4 2020"),"Yes","No")</f>
        <v>No</v>
      </c>
      <c r="L295" s="178" t="str">
        <f t="shared" si="175"/>
        <v>No</v>
      </c>
      <c r="M295" t="str">
        <f>IF(OR('R2R'!K19="Q1 2021",'R2R'!K19="Q2 2021"),"Yes","No")</f>
        <v>No</v>
      </c>
      <c r="N295" s="178" t="str">
        <f t="shared" si="176"/>
        <v>No</v>
      </c>
      <c r="O295" t="str">
        <f>IF(OR('R2R'!K19="Q3 2021",'R2R'!K19="Q4 2021"),"Yes","No")</f>
        <v>No</v>
      </c>
      <c r="P295" s="178" t="str">
        <f t="shared" si="177"/>
        <v>No</v>
      </c>
      <c r="Q295" t="str">
        <f>IF(OR('R2R'!K19="Q1 2022",'R2R'!K19="Q2 2022"),"Yes","No")</f>
        <v>No</v>
      </c>
      <c r="R295" s="178" t="str">
        <f t="shared" si="178"/>
        <v>No</v>
      </c>
      <c r="S295" t="str">
        <f>IF(OR('R2R'!K19="Q3 2022",'R2R'!K19="Q4 2022"),"Yes","No")</f>
        <v>No</v>
      </c>
      <c r="T295" s="178" t="str">
        <f t="shared" si="179"/>
        <v>No</v>
      </c>
      <c r="U295" t="str">
        <f>IF(OR('R2R'!K19="Q1 2023",'R2R'!K19="Q2 2023"),"Yes","No")</f>
        <v>No</v>
      </c>
      <c r="V295" s="178" t="str">
        <f t="shared" si="180"/>
        <v>No</v>
      </c>
      <c r="W295" t="str">
        <f>IF(OR('R2R'!K19="Q3 2023",'R2R'!K19="Q4 2023"),"Yes","No")</f>
        <v>No</v>
      </c>
      <c r="X295" s="178" t="str">
        <f t="shared" si="181"/>
        <v>No</v>
      </c>
      <c r="Y295" t="str">
        <f>IF(OR('R2R'!K19="Q1 2024",'R2R'!K19="Q2 2024"),"Yes","No")</f>
        <v>No</v>
      </c>
      <c r="Z295" s="178" t="str">
        <f t="shared" si="182"/>
        <v>No</v>
      </c>
      <c r="AA295" t="str">
        <f>IF(OR('R2R'!K19="Q3 2024",'R2R'!K19="Q4 2024"),"Yes","No")</f>
        <v>No</v>
      </c>
      <c r="AB295" s="178" t="str">
        <f t="shared" si="183"/>
        <v>No</v>
      </c>
      <c r="AC295" t="str">
        <f>IF(OR('R2R'!K19="Q1 2025",'R2R'!K19="Q2 2025"),"Yes","No")</f>
        <v>No</v>
      </c>
      <c r="AD295" s="178" t="str">
        <f t="shared" si="184"/>
        <v>No</v>
      </c>
      <c r="AE295" t="str">
        <f>IF(OR('R2R'!K19="Q3 2025",'R2R'!K19="Q4 2025"),"Yes","No")</f>
        <v>No</v>
      </c>
      <c r="AF295" s="178" t="str">
        <f t="shared" si="185"/>
        <v>No</v>
      </c>
      <c r="AG295" t="str">
        <f>IF(OR('R2R'!K19="Q1 2026",'R2R'!K19="Q2 2026"),"Yes","No")</f>
        <v>No</v>
      </c>
      <c r="AH295" s="178" t="str">
        <f t="shared" si="186"/>
        <v>No</v>
      </c>
      <c r="AI295" t="str">
        <f>IF(OR('R2R'!K19="Q3 2026",'R2R'!K19="Q4 2026"),"Yes","No")</f>
        <v>No</v>
      </c>
      <c r="AJ295" s="178" t="str">
        <f t="shared" si="187"/>
        <v>No</v>
      </c>
      <c r="AK295" t="str">
        <f>IF(OR(O2C!M178="Q1 2027",O2C!M178="Q2 2027"),"Yes","No")</f>
        <v>No</v>
      </c>
      <c r="AL295" s="178" t="str">
        <f t="shared" si="188"/>
        <v>No</v>
      </c>
      <c r="AM295" t="str">
        <f>IF(OR('R2R'!K19="Q3 2027",'R2R'!K19="Q4 2027"),"Yes","No")</f>
        <v>No</v>
      </c>
      <c r="AN295" s="178" t="str">
        <f t="shared" si="189"/>
        <v>No</v>
      </c>
      <c r="AO295" t="str">
        <f>IF(OR('R2R'!K19="Q1 2028",'R2R'!K19="Q2 2028"),"Yes","No")</f>
        <v>No</v>
      </c>
      <c r="AP295" s="178" t="str">
        <f t="shared" si="190"/>
        <v>No</v>
      </c>
      <c r="AQ295" t="str">
        <f>IF(OR('R2R'!K19="Q3 2028",'R2R'!K19="Q4 2028"),"Yes","No")</f>
        <v>No</v>
      </c>
      <c r="AR295" s="178" t="str">
        <f t="shared" si="191"/>
        <v>No</v>
      </c>
      <c r="AS295" t="str">
        <f>IF(OR('R2R'!K19="Q1 2029",'R2R'!K19="Q2 2029"),"Yes","No")</f>
        <v>No</v>
      </c>
      <c r="AT295" s="178" t="str">
        <f t="shared" si="192"/>
        <v>No</v>
      </c>
      <c r="AU295" t="str">
        <f>IF(OR('R2R'!K19="Q3 2029",'R2R'!K19="Q4 2029"),"Yes","No")</f>
        <v>No</v>
      </c>
      <c r="AV295" s="178" t="str">
        <f t="shared" si="193"/>
        <v>No</v>
      </c>
      <c r="AW295" t="str">
        <f>IF(OR('R2R'!K19="Q1 2030",'R2R'!K19="Q2 2030"),"Yes","No")</f>
        <v>No</v>
      </c>
      <c r="AX295" s="178" t="str">
        <f t="shared" si="194"/>
        <v>No</v>
      </c>
      <c r="AY295" t="str">
        <f>IF(OR('R2R'!K19="Q3 2030",'R2R'!K19="Q4 2030"),"Yes","No")</f>
        <v>No</v>
      </c>
      <c r="AZ295" s="178" t="str">
        <f t="shared" si="195"/>
        <v>No</v>
      </c>
      <c r="BA295" t="str">
        <f>IF('R2R'!K19="","No","Yes")</f>
        <v>No</v>
      </c>
      <c r="BB295" s="178" t="str">
        <f t="shared" si="196"/>
        <v>No</v>
      </c>
      <c r="BC295" s="178" t="str">
        <f t="shared" si="197"/>
        <v>Yes</v>
      </c>
      <c r="BD295" s="174"/>
    </row>
    <row r="296" spans="1:56" s="175" customFormat="1" ht="23.65" thickBot="1" x14ac:dyDescent="0.5">
      <c r="A296" s="177">
        <v>16</v>
      </c>
      <c r="B296" s="51" t="s">
        <v>1685</v>
      </c>
      <c r="C296" t="str">
        <f>IF('R2R'!E20="Yes","Yes","No")</f>
        <v>No</v>
      </c>
      <c r="D296" t="str">
        <f>IF(AND(C296="No",'R2R'!F20="Yes"),"Yes","No")</f>
        <v>No</v>
      </c>
      <c r="E296" t="str">
        <f>IF(AND(C296="No",'R2R'!F20="N/A"),"N/A","No")</f>
        <v>No</v>
      </c>
      <c r="F296">
        <f>IF(OR('R2R'!F20="Yes",'R2R'!F20="N/A"),0,1)</f>
        <v>1</v>
      </c>
      <c r="G296" t="str">
        <f>IF(OR('R2R'!K20="Q3 2019",'R2R'!K20="Q4 2019"),"Yes","No")</f>
        <v>No</v>
      </c>
      <c r="H296" s="178" t="str">
        <f t="shared" si="149"/>
        <v>No</v>
      </c>
      <c r="I296" t="str">
        <f>IF(OR('R2R'!K20="Q1 2020",'R2R'!K20="Q2 2020"),"Yes","No")</f>
        <v>No</v>
      </c>
      <c r="J296" s="178" t="str">
        <f t="shared" si="174"/>
        <v>No</v>
      </c>
      <c r="K296" t="str">
        <f>IF(OR('R2R'!K20="Q3 2020",'R2R'!K20="Q4 2020"),"Yes","No")</f>
        <v>No</v>
      </c>
      <c r="L296" s="178" t="str">
        <f t="shared" si="175"/>
        <v>No</v>
      </c>
      <c r="M296" t="str">
        <f>IF(OR('R2R'!K20="Q1 2021",'R2R'!K20="Q2 2021"),"Yes","No")</f>
        <v>No</v>
      </c>
      <c r="N296" s="178" t="str">
        <f t="shared" si="176"/>
        <v>No</v>
      </c>
      <c r="O296" t="str">
        <f>IF(OR('R2R'!K20="Q3 2021",'R2R'!K20="Q4 2021"),"Yes","No")</f>
        <v>No</v>
      </c>
      <c r="P296" s="178" t="str">
        <f t="shared" si="177"/>
        <v>No</v>
      </c>
      <c r="Q296" t="str">
        <f>IF(OR('R2R'!K20="Q1 2022",'R2R'!K20="Q2 2022"),"Yes","No")</f>
        <v>No</v>
      </c>
      <c r="R296" s="178" t="str">
        <f t="shared" si="178"/>
        <v>No</v>
      </c>
      <c r="S296" t="str">
        <f>IF(OR('R2R'!K20="Q3 2022",'R2R'!K20="Q4 2022"),"Yes","No")</f>
        <v>No</v>
      </c>
      <c r="T296" s="178" t="str">
        <f t="shared" si="179"/>
        <v>No</v>
      </c>
      <c r="U296" t="str">
        <f>IF(OR('R2R'!K20="Q1 2023",'R2R'!K20="Q2 2023"),"Yes","No")</f>
        <v>No</v>
      </c>
      <c r="V296" s="178" t="str">
        <f t="shared" si="180"/>
        <v>No</v>
      </c>
      <c r="W296" t="str">
        <f>IF(OR('R2R'!K20="Q3 2023",'R2R'!K20="Q4 2023"),"Yes","No")</f>
        <v>No</v>
      </c>
      <c r="X296" s="178" t="str">
        <f t="shared" si="181"/>
        <v>No</v>
      </c>
      <c r="Y296" t="str">
        <f>IF(OR('R2R'!K20="Q1 2024",'R2R'!K20="Q2 2024"),"Yes","No")</f>
        <v>No</v>
      </c>
      <c r="Z296" s="178" t="str">
        <f t="shared" si="182"/>
        <v>No</v>
      </c>
      <c r="AA296" t="str">
        <f>IF(OR('R2R'!K20="Q3 2024",'R2R'!K20="Q4 2024"),"Yes","No")</f>
        <v>No</v>
      </c>
      <c r="AB296" s="178" t="str">
        <f t="shared" si="183"/>
        <v>No</v>
      </c>
      <c r="AC296" t="str">
        <f>IF(OR('R2R'!K20="Q1 2025",'R2R'!K20="Q2 2025"),"Yes","No")</f>
        <v>No</v>
      </c>
      <c r="AD296" s="178" t="str">
        <f t="shared" si="184"/>
        <v>No</v>
      </c>
      <c r="AE296" t="str">
        <f>IF(OR('R2R'!K20="Q3 2025",'R2R'!K20="Q4 2025"),"Yes","No")</f>
        <v>No</v>
      </c>
      <c r="AF296" s="178" t="str">
        <f t="shared" si="185"/>
        <v>No</v>
      </c>
      <c r="AG296" t="str">
        <f>IF(OR('R2R'!K20="Q1 2026",'R2R'!K20="Q2 2026"),"Yes","No")</f>
        <v>No</v>
      </c>
      <c r="AH296" s="178" t="str">
        <f t="shared" si="186"/>
        <v>No</v>
      </c>
      <c r="AI296" t="str">
        <f>IF(OR('R2R'!K20="Q3 2026",'R2R'!K20="Q4 2026"),"Yes","No")</f>
        <v>No</v>
      </c>
      <c r="AJ296" s="178" t="str">
        <f t="shared" si="187"/>
        <v>No</v>
      </c>
      <c r="AK296" t="str">
        <f>IF(OR(O2C!M179="Q1 2027",O2C!M179="Q2 2027"),"Yes","No")</f>
        <v>No</v>
      </c>
      <c r="AL296" s="178" t="str">
        <f t="shared" si="188"/>
        <v>No</v>
      </c>
      <c r="AM296" t="str">
        <f>IF(OR('R2R'!K20="Q3 2027",'R2R'!K20="Q4 2027"),"Yes","No")</f>
        <v>No</v>
      </c>
      <c r="AN296" s="178" t="str">
        <f t="shared" si="189"/>
        <v>No</v>
      </c>
      <c r="AO296" t="str">
        <f>IF(OR('R2R'!K20="Q1 2028",'R2R'!K20="Q2 2028"),"Yes","No")</f>
        <v>No</v>
      </c>
      <c r="AP296" s="178" t="str">
        <f t="shared" si="190"/>
        <v>No</v>
      </c>
      <c r="AQ296" t="str">
        <f>IF(OR('R2R'!K20="Q3 2028",'R2R'!K20="Q4 2028"),"Yes","No")</f>
        <v>No</v>
      </c>
      <c r="AR296" s="178" t="str">
        <f t="shared" si="191"/>
        <v>No</v>
      </c>
      <c r="AS296" t="str">
        <f>IF(OR('R2R'!K20="Q1 2029",'R2R'!K20="Q2 2029"),"Yes","No")</f>
        <v>No</v>
      </c>
      <c r="AT296" s="178" t="str">
        <f t="shared" si="192"/>
        <v>No</v>
      </c>
      <c r="AU296" t="str">
        <f>IF(OR('R2R'!K20="Q3 2029",'R2R'!K20="Q4 2029"),"Yes","No")</f>
        <v>No</v>
      </c>
      <c r="AV296" s="178" t="str">
        <f t="shared" si="193"/>
        <v>No</v>
      </c>
      <c r="AW296" t="str">
        <f>IF(OR('R2R'!K20="Q1 2030",'R2R'!K20="Q2 2030"),"Yes","No")</f>
        <v>No</v>
      </c>
      <c r="AX296" s="178" t="str">
        <f t="shared" si="194"/>
        <v>No</v>
      </c>
      <c r="AY296" t="str">
        <f>IF(OR('R2R'!K20="Q3 2030",'R2R'!K20="Q4 2030"),"Yes","No")</f>
        <v>No</v>
      </c>
      <c r="AZ296" s="178" t="str">
        <f t="shared" si="195"/>
        <v>No</v>
      </c>
      <c r="BA296" t="str">
        <f>IF('R2R'!K20="","No","Yes")</f>
        <v>No</v>
      </c>
      <c r="BB296" s="178" t="str">
        <f t="shared" si="196"/>
        <v>No</v>
      </c>
      <c r="BC296" s="178" t="str">
        <f t="shared" si="197"/>
        <v>Yes</v>
      </c>
      <c r="BD296" s="174"/>
    </row>
    <row r="297" spans="1:56" s="175" customFormat="1" ht="23.65" thickBot="1" x14ac:dyDescent="0.5">
      <c r="A297" s="177">
        <v>17</v>
      </c>
      <c r="B297" s="51" t="s">
        <v>1686</v>
      </c>
      <c r="C297" t="str">
        <f>IF('R2R'!E21="Yes","Yes","No")</f>
        <v>No</v>
      </c>
      <c r="D297" t="str">
        <f>IF(AND(C297="No",'R2R'!F21="Yes"),"Yes","No")</f>
        <v>No</v>
      </c>
      <c r="E297" t="str">
        <f>IF(AND(C297="No",'R2R'!F21="N/A"),"N/A","No")</f>
        <v>No</v>
      </c>
      <c r="F297">
        <f>IF(OR('R2R'!F21="Yes",'R2R'!F21="N/A"),0,1)</f>
        <v>1</v>
      </c>
      <c r="G297" t="str">
        <f>IF(OR('R2R'!K21="Q3 2019",'R2R'!K21="Q4 2019"),"Yes","No")</f>
        <v>No</v>
      </c>
      <c r="H297" s="178" t="str">
        <f t="shared" si="149"/>
        <v>No</v>
      </c>
      <c r="I297" t="str">
        <f>IF(OR('R2R'!K21="Q1 2020",'R2R'!K21="Q2 2020"),"Yes","No")</f>
        <v>No</v>
      </c>
      <c r="J297" s="178" t="str">
        <f t="shared" si="174"/>
        <v>No</v>
      </c>
      <c r="K297" t="str">
        <f>IF(OR('R2R'!K21="Q3 2020",'R2R'!K21="Q4 2020"),"Yes","No")</f>
        <v>No</v>
      </c>
      <c r="L297" s="178" t="str">
        <f t="shared" si="175"/>
        <v>No</v>
      </c>
      <c r="M297" t="str">
        <f>IF(OR('R2R'!K21="Q1 2021",'R2R'!K21="Q2 2021"),"Yes","No")</f>
        <v>No</v>
      </c>
      <c r="N297" s="178" t="str">
        <f t="shared" si="176"/>
        <v>No</v>
      </c>
      <c r="O297" t="str">
        <f>IF(OR('R2R'!K21="Q3 2021",'R2R'!K21="Q4 2021"),"Yes","No")</f>
        <v>No</v>
      </c>
      <c r="P297" s="178" t="str">
        <f t="shared" si="177"/>
        <v>No</v>
      </c>
      <c r="Q297" t="str">
        <f>IF(OR('R2R'!K21="Q1 2022",'R2R'!K21="Q2 2022"),"Yes","No")</f>
        <v>No</v>
      </c>
      <c r="R297" s="178" t="str">
        <f t="shared" si="178"/>
        <v>No</v>
      </c>
      <c r="S297" t="str">
        <f>IF(OR('R2R'!K21="Q3 2022",'R2R'!K21="Q4 2022"),"Yes","No")</f>
        <v>No</v>
      </c>
      <c r="T297" s="178" t="str">
        <f t="shared" si="179"/>
        <v>No</v>
      </c>
      <c r="U297" t="str">
        <f>IF(OR('R2R'!K21="Q1 2023",'R2R'!K21="Q2 2023"),"Yes","No")</f>
        <v>No</v>
      </c>
      <c r="V297" s="178" t="str">
        <f t="shared" si="180"/>
        <v>No</v>
      </c>
      <c r="W297" t="str">
        <f>IF(OR('R2R'!K21="Q3 2023",'R2R'!K21="Q4 2023"),"Yes","No")</f>
        <v>No</v>
      </c>
      <c r="X297" s="178" t="str">
        <f t="shared" si="181"/>
        <v>No</v>
      </c>
      <c r="Y297" t="str">
        <f>IF(OR('R2R'!K21="Q1 2024",'R2R'!K21="Q2 2024"),"Yes","No")</f>
        <v>No</v>
      </c>
      <c r="Z297" s="178" t="str">
        <f t="shared" si="182"/>
        <v>No</v>
      </c>
      <c r="AA297" t="str">
        <f>IF(OR('R2R'!K21="Q3 2024",'R2R'!K21="Q4 2024"),"Yes","No")</f>
        <v>No</v>
      </c>
      <c r="AB297" s="178" t="str">
        <f t="shared" si="183"/>
        <v>No</v>
      </c>
      <c r="AC297" t="str">
        <f>IF(OR('R2R'!K21="Q1 2025",'R2R'!K21="Q2 2025"),"Yes","No")</f>
        <v>No</v>
      </c>
      <c r="AD297" s="178" t="str">
        <f t="shared" si="184"/>
        <v>No</v>
      </c>
      <c r="AE297" t="str">
        <f>IF(OR('R2R'!K21="Q3 2025",'R2R'!K21="Q4 2025"),"Yes","No")</f>
        <v>No</v>
      </c>
      <c r="AF297" s="178" t="str">
        <f t="shared" si="185"/>
        <v>No</v>
      </c>
      <c r="AG297" t="str">
        <f>IF(OR('R2R'!K21="Q1 2026",'R2R'!K21="Q2 2026"),"Yes","No")</f>
        <v>No</v>
      </c>
      <c r="AH297" s="178" t="str">
        <f t="shared" si="186"/>
        <v>No</v>
      </c>
      <c r="AI297" t="str">
        <f>IF(OR('R2R'!K21="Q3 2026",'R2R'!K21="Q4 2026"),"Yes","No")</f>
        <v>No</v>
      </c>
      <c r="AJ297" s="178" t="str">
        <f t="shared" si="187"/>
        <v>No</v>
      </c>
      <c r="AK297" t="str">
        <f>IF(OR(O2C!M180="Q1 2027",O2C!M180="Q2 2027"),"Yes","No")</f>
        <v>No</v>
      </c>
      <c r="AL297" s="178" t="str">
        <f t="shared" si="188"/>
        <v>No</v>
      </c>
      <c r="AM297" t="str">
        <f>IF(OR('R2R'!K21="Q3 2027",'R2R'!K21="Q4 2027"),"Yes","No")</f>
        <v>No</v>
      </c>
      <c r="AN297" s="178" t="str">
        <f t="shared" si="189"/>
        <v>No</v>
      </c>
      <c r="AO297" t="str">
        <f>IF(OR('R2R'!K21="Q1 2028",'R2R'!K21="Q2 2028"),"Yes","No")</f>
        <v>No</v>
      </c>
      <c r="AP297" s="178" t="str">
        <f t="shared" si="190"/>
        <v>No</v>
      </c>
      <c r="AQ297" t="str">
        <f>IF(OR('R2R'!K21="Q3 2028",'R2R'!K21="Q4 2028"),"Yes","No")</f>
        <v>No</v>
      </c>
      <c r="AR297" s="178" t="str">
        <f t="shared" si="191"/>
        <v>No</v>
      </c>
      <c r="AS297" t="str">
        <f>IF(OR('R2R'!K21="Q1 2029",'R2R'!K21="Q2 2029"),"Yes","No")</f>
        <v>No</v>
      </c>
      <c r="AT297" s="178" t="str">
        <f t="shared" si="192"/>
        <v>No</v>
      </c>
      <c r="AU297" t="str">
        <f>IF(OR('R2R'!K21="Q3 2029",'R2R'!K21="Q4 2029"),"Yes","No")</f>
        <v>No</v>
      </c>
      <c r="AV297" s="178" t="str">
        <f t="shared" si="193"/>
        <v>No</v>
      </c>
      <c r="AW297" t="str">
        <f>IF(OR('R2R'!K21="Q1 2030",'R2R'!K21="Q2 2030"),"Yes","No")</f>
        <v>No</v>
      </c>
      <c r="AX297" s="178" t="str">
        <f t="shared" si="194"/>
        <v>No</v>
      </c>
      <c r="AY297" t="str">
        <f>IF(OR('R2R'!K21="Q3 2030",'R2R'!K21="Q4 2030"),"Yes","No")</f>
        <v>No</v>
      </c>
      <c r="AZ297" s="178" t="str">
        <f t="shared" si="195"/>
        <v>No</v>
      </c>
      <c r="BA297" t="str">
        <f>IF('R2R'!K21="","No","Yes")</f>
        <v>No</v>
      </c>
      <c r="BB297" s="178" t="str">
        <f t="shared" si="196"/>
        <v>No</v>
      </c>
      <c r="BC297" s="178" t="str">
        <f t="shared" si="197"/>
        <v>Yes</v>
      </c>
      <c r="BD297" s="174"/>
    </row>
    <row r="298" spans="1:56" s="175" customFormat="1" ht="14.65" thickBot="1" x14ac:dyDescent="0.5">
      <c r="A298" s="177">
        <v>18</v>
      </c>
      <c r="B298" s="51" t="s">
        <v>1687</v>
      </c>
      <c r="C298" t="str">
        <f>IF('R2R'!E22="Yes","Yes","No")</f>
        <v>No</v>
      </c>
      <c r="D298" t="str">
        <f>IF(AND(C298="No",'R2R'!F22="Yes"),"Yes","No")</f>
        <v>No</v>
      </c>
      <c r="E298" t="str">
        <f>IF(AND(C298="No",'R2R'!F22="N/A"),"N/A","No")</f>
        <v>No</v>
      </c>
      <c r="F298">
        <f>IF(OR('R2R'!F22="Yes",'R2R'!F22="N/A"),0,1)</f>
        <v>1</v>
      </c>
      <c r="G298" t="str">
        <f>IF(OR('R2R'!K22="Q3 2019",'R2R'!K22="Q4 2019"),"Yes","No")</f>
        <v>No</v>
      </c>
      <c r="H298" s="178" t="str">
        <f t="shared" si="149"/>
        <v>No</v>
      </c>
      <c r="I298" t="str">
        <f>IF(OR('R2R'!K22="Q1 2020",'R2R'!K22="Q2 2020"),"Yes","No")</f>
        <v>No</v>
      </c>
      <c r="J298" s="178" t="str">
        <f t="shared" si="174"/>
        <v>No</v>
      </c>
      <c r="K298" t="str">
        <f>IF(OR('R2R'!K22="Q3 2020",'R2R'!K22="Q4 2020"),"Yes","No")</f>
        <v>No</v>
      </c>
      <c r="L298" s="178" t="str">
        <f t="shared" si="175"/>
        <v>No</v>
      </c>
      <c r="M298" t="str">
        <f>IF(OR('R2R'!K22="Q1 2021",'R2R'!K22="Q2 2021"),"Yes","No")</f>
        <v>No</v>
      </c>
      <c r="N298" s="178" t="str">
        <f t="shared" si="176"/>
        <v>No</v>
      </c>
      <c r="O298" t="str">
        <f>IF(OR('R2R'!K22="Q3 2021",'R2R'!K22="Q4 2021"),"Yes","No")</f>
        <v>No</v>
      </c>
      <c r="P298" s="178" t="str">
        <f t="shared" si="177"/>
        <v>No</v>
      </c>
      <c r="Q298" t="str">
        <f>IF(OR('R2R'!K22="Q1 2022",'R2R'!K22="Q2 2022"),"Yes","No")</f>
        <v>No</v>
      </c>
      <c r="R298" s="178" t="str">
        <f t="shared" si="178"/>
        <v>No</v>
      </c>
      <c r="S298" t="str">
        <f>IF(OR('R2R'!K22="Q3 2022",'R2R'!K22="Q4 2022"),"Yes","No")</f>
        <v>No</v>
      </c>
      <c r="T298" s="178" t="str">
        <f t="shared" si="179"/>
        <v>No</v>
      </c>
      <c r="U298" t="str">
        <f>IF(OR('R2R'!K22="Q1 2023",'R2R'!K22="Q2 2023"),"Yes","No")</f>
        <v>No</v>
      </c>
      <c r="V298" s="178" t="str">
        <f t="shared" si="180"/>
        <v>No</v>
      </c>
      <c r="W298" t="str">
        <f>IF(OR('R2R'!K22="Q3 2023",'R2R'!K22="Q4 2023"),"Yes","No")</f>
        <v>No</v>
      </c>
      <c r="X298" s="178" t="str">
        <f t="shared" si="181"/>
        <v>No</v>
      </c>
      <c r="Y298" t="str">
        <f>IF(OR('R2R'!K22="Q1 2024",'R2R'!K22="Q2 2024"),"Yes","No")</f>
        <v>No</v>
      </c>
      <c r="Z298" s="178" t="str">
        <f t="shared" si="182"/>
        <v>No</v>
      </c>
      <c r="AA298" t="str">
        <f>IF(OR('R2R'!K22="Q3 2024",'R2R'!K22="Q4 2024"),"Yes","No")</f>
        <v>No</v>
      </c>
      <c r="AB298" s="178" t="str">
        <f t="shared" si="183"/>
        <v>No</v>
      </c>
      <c r="AC298" t="str">
        <f>IF(OR('R2R'!K22="Q1 2025",'R2R'!K22="Q2 2025"),"Yes","No")</f>
        <v>No</v>
      </c>
      <c r="AD298" s="178" t="str">
        <f t="shared" si="184"/>
        <v>No</v>
      </c>
      <c r="AE298" t="str">
        <f>IF(OR('R2R'!K22="Q3 2025",'R2R'!K22="Q4 2025"),"Yes","No")</f>
        <v>No</v>
      </c>
      <c r="AF298" s="178" t="str">
        <f t="shared" si="185"/>
        <v>No</v>
      </c>
      <c r="AG298" t="str">
        <f>IF(OR('R2R'!K22="Q1 2026",'R2R'!K22="Q2 2026"),"Yes","No")</f>
        <v>No</v>
      </c>
      <c r="AH298" s="178" t="str">
        <f t="shared" si="186"/>
        <v>No</v>
      </c>
      <c r="AI298" t="str">
        <f>IF(OR('R2R'!K22="Q3 2026",'R2R'!K22="Q4 2026"),"Yes","No")</f>
        <v>No</v>
      </c>
      <c r="AJ298" s="178" t="str">
        <f t="shared" si="187"/>
        <v>No</v>
      </c>
      <c r="AK298" t="str">
        <f>IF(OR(O2C!M181="Q1 2027",O2C!M181="Q2 2027"),"Yes","No")</f>
        <v>No</v>
      </c>
      <c r="AL298" s="178" t="str">
        <f t="shared" si="188"/>
        <v>No</v>
      </c>
      <c r="AM298" t="str">
        <f>IF(OR('R2R'!K22="Q3 2027",'R2R'!K22="Q4 2027"),"Yes","No")</f>
        <v>No</v>
      </c>
      <c r="AN298" s="178" t="str">
        <f t="shared" si="189"/>
        <v>No</v>
      </c>
      <c r="AO298" t="str">
        <f>IF(OR('R2R'!K22="Q1 2028",'R2R'!K22="Q2 2028"),"Yes","No")</f>
        <v>No</v>
      </c>
      <c r="AP298" s="178" t="str">
        <f t="shared" si="190"/>
        <v>No</v>
      </c>
      <c r="AQ298" t="str">
        <f>IF(OR('R2R'!K22="Q3 2028",'R2R'!K22="Q4 2028"),"Yes","No")</f>
        <v>No</v>
      </c>
      <c r="AR298" s="178" t="str">
        <f t="shared" si="191"/>
        <v>No</v>
      </c>
      <c r="AS298" t="str">
        <f>IF(OR('R2R'!K22="Q1 2029",'R2R'!K22="Q2 2029"),"Yes","No")</f>
        <v>No</v>
      </c>
      <c r="AT298" s="178" t="str">
        <f t="shared" si="192"/>
        <v>No</v>
      </c>
      <c r="AU298" t="str">
        <f>IF(OR('R2R'!K22="Q3 2029",'R2R'!K22="Q4 2029"),"Yes","No")</f>
        <v>No</v>
      </c>
      <c r="AV298" s="178" t="str">
        <f t="shared" si="193"/>
        <v>No</v>
      </c>
      <c r="AW298" t="str">
        <f>IF(OR('R2R'!K22="Q1 2030",'R2R'!K22="Q2 2030"),"Yes","No")</f>
        <v>No</v>
      </c>
      <c r="AX298" s="178" t="str">
        <f t="shared" si="194"/>
        <v>No</v>
      </c>
      <c r="AY298" t="str">
        <f>IF(OR('R2R'!K22="Q3 2030",'R2R'!K22="Q4 2030"),"Yes","No")</f>
        <v>No</v>
      </c>
      <c r="AZ298" s="178" t="str">
        <f t="shared" si="195"/>
        <v>No</v>
      </c>
      <c r="BA298" t="str">
        <f>IF('R2R'!K22="","No","Yes")</f>
        <v>No</v>
      </c>
      <c r="BB298" s="178" t="str">
        <f t="shared" si="196"/>
        <v>No</v>
      </c>
      <c r="BC298" s="178" t="str">
        <f t="shared" si="197"/>
        <v>Yes</v>
      </c>
      <c r="BD298" s="174"/>
    </row>
    <row r="299" spans="1:56" s="175" customFormat="1" ht="23.65" thickBot="1" x14ac:dyDescent="0.5">
      <c r="A299" s="177">
        <v>19</v>
      </c>
      <c r="B299" s="51" t="s">
        <v>1688</v>
      </c>
      <c r="C299" t="str">
        <f>IF('R2R'!E23="Yes","Yes","No")</f>
        <v>No</v>
      </c>
      <c r="D299" t="str">
        <f>IF(AND(C299="No",'R2R'!F23="Yes"),"Yes","No")</f>
        <v>No</v>
      </c>
      <c r="E299" t="str">
        <f>IF(AND(C299="No",'R2R'!F23="N/A"),"N/A","No")</f>
        <v>No</v>
      </c>
      <c r="F299">
        <f>IF(OR('R2R'!F23="Yes",'R2R'!F23="N/A"),0,1)</f>
        <v>1</v>
      </c>
      <c r="G299" t="str">
        <f>IF(OR('R2R'!K23="Q3 2019",'R2R'!K23="Q4 2019"),"Yes","No")</f>
        <v>No</v>
      </c>
      <c r="H299" s="178" t="str">
        <f t="shared" si="149"/>
        <v>No</v>
      </c>
      <c r="I299" t="str">
        <f>IF(OR('R2R'!K23="Q1 2020",'R2R'!K23="Q2 2020"),"Yes","No")</f>
        <v>No</v>
      </c>
      <c r="J299" s="178" t="str">
        <f t="shared" si="174"/>
        <v>No</v>
      </c>
      <c r="K299" t="str">
        <f>IF(OR('R2R'!K23="Q3 2020",'R2R'!K23="Q4 2020"),"Yes","No")</f>
        <v>No</v>
      </c>
      <c r="L299" s="178" t="str">
        <f t="shared" si="175"/>
        <v>No</v>
      </c>
      <c r="M299" t="str">
        <f>IF(OR('R2R'!K23="Q1 2021",'R2R'!K23="Q2 2021"),"Yes","No")</f>
        <v>No</v>
      </c>
      <c r="N299" s="178" t="str">
        <f t="shared" si="176"/>
        <v>No</v>
      </c>
      <c r="O299" t="str">
        <f>IF(OR('R2R'!K23="Q3 2021",'R2R'!K23="Q4 2021"),"Yes","No")</f>
        <v>No</v>
      </c>
      <c r="P299" s="178" t="str">
        <f t="shared" si="177"/>
        <v>No</v>
      </c>
      <c r="Q299" t="str">
        <f>IF(OR('R2R'!K23="Q1 2022",'R2R'!K23="Q2 2022"),"Yes","No")</f>
        <v>No</v>
      </c>
      <c r="R299" s="178" t="str">
        <f t="shared" si="178"/>
        <v>No</v>
      </c>
      <c r="S299" t="str">
        <f>IF(OR('R2R'!K23="Q3 2022",'R2R'!K23="Q4 2022"),"Yes","No")</f>
        <v>No</v>
      </c>
      <c r="T299" s="178" t="str">
        <f t="shared" si="179"/>
        <v>No</v>
      </c>
      <c r="U299" t="str">
        <f>IF(OR('R2R'!K23="Q1 2023",'R2R'!K23="Q2 2023"),"Yes","No")</f>
        <v>No</v>
      </c>
      <c r="V299" s="178" t="str">
        <f t="shared" si="180"/>
        <v>No</v>
      </c>
      <c r="W299" t="str">
        <f>IF(OR('R2R'!K23="Q3 2023",'R2R'!K23="Q4 2023"),"Yes","No")</f>
        <v>No</v>
      </c>
      <c r="X299" s="178" t="str">
        <f t="shared" si="181"/>
        <v>No</v>
      </c>
      <c r="Y299" t="str">
        <f>IF(OR('R2R'!K23="Q1 2024",'R2R'!K23="Q2 2024"),"Yes","No")</f>
        <v>No</v>
      </c>
      <c r="Z299" s="178" t="str">
        <f t="shared" si="182"/>
        <v>No</v>
      </c>
      <c r="AA299" t="str">
        <f>IF(OR('R2R'!K23="Q3 2024",'R2R'!K23="Q4 2024"),"Yes","No")</f>
        <v>No</v>
      </c>
      <c r="AB299" s="178" t="str">
        <f t="shared" si="183"/>
        <v>No</v>
      </c>
      <c r="AC299" t="str">
        <f>IF(OR('R2R'!K23="Q1 2025",'R2R'!K23="Q2 2025"),"Yes","No")</f>
        <v>No</v>
      </c>
      <c r="AD299" s="178" t="str">
        <f t="shared" si="184"/>
        <v>No</v>
      </c>
      <c r="AE299" t="str">
        <f>IF(OR('R2R'!K23="Q3 2025",'R2R'!K23="Q4 2025"),"Yes","No")</f>
        <v>No</v>
      </c>
      <c r="AF299" s="178" t="str">
        <f t="shared" si="185"/>
        <v>No</v>
      </c>
      <c r="AG299" t="str">
        <f>IF(OR('R2R'!K23="Q1 2026",'R2R'!K23="Q2 2026"),"Yes","No")</f>
        <v>No</v>
      </c>
      <c r="AH299" s="178" t="str">
        <f t="shared" si="186"/>
        <v>No</v>
      </c>
      <c r="AI299" t="str">
        <f>IF(OR('R2R'!K23="Q3 2026",'R2R'!K23="Q4 2026"),"Yes","No")</f>
        <v>No</v>
      </c>
      <c r="AJ299" s="178" t="str">
        <f t="shared" si="187"/>
        <v>No</v>
      </c>
      <c r="AK299" t="str">
        <f>IF(OR(O2C!M182="Q1 2027",O2C!M182="Q2 2027"),"Yes","No")</f>
        <v>No</v>
      </c>
      <c r="AL299" s="178" t="str">
        <f t="shared" si="188"/>
        <v>No</v>
      </c>
      <c r="AM299" t="str">
        <f>IF(OR('R2R'!K23="Q3 2027",'R2R'!K23="Q4 2027"),"Yes","No")</f>
        <v>No</v>
      </c>
      <c r="AN299" s="178" t="str">
        <f t="shared" si="189"/>
        <v>No</v>
      </c>
      <c r="AO299" t="str">
        <f>IF(OR('R2R'!K23="Q1 2028",'R2R'!K23="Q2 2028"),"Yes","No")</f>
        <v>No</v>
      </c>
      <c r="AP299" s="178" t="str">
        <f t="shared" si="190"/>
        <v>No</v>
      </c>
      <c r="AQ299" t="str">
        <f>IF(OR('R2R'!K23="Q3 2028",'R2R'!K23="Q4 2028"),"Yes","No")</f>
        <v>No</v>
      </c>
      <c r="AR299" s="178" t="str">
        <f t="shared" si="191"/>
        <v>No</v>
      </c>
      <c r="AS299" t="str">
        <f>IF(OR('R2R'!K23="Q1 2029",'R2R'!K23="Q2 2029"),"Yes","No")</f>
        <v>No</v>
      </c>
      <c r="AT299" s="178" t="str">
        <f t="shared" si="192"/>
        <v>No</v>
      </c>
      <c r="AU299" t="str">
        <f>IF(OR('R2R'!K23="Q3 2029",'R2R'!K23="Q4 2029"),"Yes","No")</f>
        <v>No</v>
      </c>
      <c r="AV299" s="178" t="str">
        <f t="shared" si="193"/>
        <v>No</v>
      </c>
      <c r="AW299" t="str">
        <f>IF(OR('R2R'!K23="Q1 2030",'R2R'!K23="Q2 2030"),"Yes","No")</f>
        <v>No</v>
      </c>
      <c r="AX299" s="178" t="str">
        <f t="shared" si="194"/>
        <v>No</v>
      </c>
      <c r="AY299" t="str">
        <f>IF(OR('R2R'!K23="Q3 2030",'R2R'!K23="Q4 2030"),"Yes","No")</f>
        <v>No</v>
      </c>
      <c r="AZ299" s="178" t="str">
        <f t="shared" si="195"/>
        <v>No</v>
      </c>
      <c r="BA299" t="str">
        <f>IF('R2R'!K23="","No","Yes")</f>
        <v>No</v>
      </c>
      <c r="BB299" s="178" t="str">
        <f t="shared" si="196"/>
        <v>No</v>
      </c>
      <c r="BC299" s="178" t="str">
        <f t="shared" si="197"/>
        <v>Yes</v>
      </c>
      <c r="BD299" s="174"/>
    </row>
    <row r="300" spans="1:56" s="175" customFormat="1" ht="14.65" thickBot="1" x14ac:dyDescent="0.5">
      <c r="A300" s="177">
        <v>20</v>
      </c>
      <c r="B300" s="51" t="s">
        <v>1689</v>
      </c>
      <c r="C300" t="str">
        <f>IF('R2R'!E24="Yes","Yes","No")</f>
        <v>No</v>
      </c>
      <c r="D300" t="str">
        <f>IF(AND(C300="No",'R2R'!F24="Yes"),"Yes","No")</f>
        <v>No</v>
      </c>
      <c r="E300" t="str">
        <f>IF(AND(C300="No",'R2R'!F24="N/A"),"N/A","No")</f>
        <v>No</v>
      </c>
      <c r="F300">
        <f>IF(OR('R2R'!F24="Yes",'R2R'!F24="N/A"),0,1)</f>
        <v>1</v>
      </c>
      <c r="G300" t="str">
        <f>IF(OR('R2R'!K24="Q3 2019",'R2R'!K24="Q4 2019"),"Yes","No")</f>
        <v>No</v>
      </c>
      <c r="H300" s="178" t="str">
        <f t="shared" si="149"/>
        <v>No</v>
      </c>
      <c r="I300" t="str">
        <f>IF(OR('R2R'!K24="Q1 2020",'R2R'!K24="Q2 2020"),"Yes","No")</f>
        <v>No</v>
      </c>
      <c r="J300" s="178" t="str">
        <f t="shared" si="174"/>
        <v>No</v>
      </c>
      <c r="K300" t="str">
        <f>IF(OR('R2R'!K24="Q3 2020",'R2R'!K24="Q4 2020"),"Yes","No")</f>
        <v>No</v>
      </c>
      <c r="L300" s="178" t="str">
        <f t="shared" si="175"/>
        <v>No</v>
      </c>
      <c r="M300" t="str">
        <f>IF(OR('R2R'!K24="Q1 2021",'R2R'!K24="Q2 2021"),"Yes","No")</f>
        <v>No</v>
      </c>
      <c r="N300" s="178" t="str">
        <f t="shared" si="176"/>
        <v>No</v>
      </c>
      <c r="O300" t="str">
        <f>IF(OR('R2R'!K24="Q3 2021",'R2R'!K24="Q4 2021"),"Yes","No")</f>
        <v>No</v>
      </c>
      <c r="P300" s="178" t="str">
        <f t="shared" si="177"/>
        <v>No</v>
      </c>
      <c r="Q300" t="str">
        <f>IF(OR('R2R'!K24="Q1 2022",'R2R'!K24="Q2 2022"),"Yes","No")</f>
        <v>No</v>
      </c>
      <c r="R300" s="178" t="str">
        <f t="shared" si="178"/>
        <v>No</v>
      </c>
      <c r="S300" t="str">
        <f>IF(OR('R2R'!K24="Q3 2022",'R2R'!K24="Q4 2022"),"Yes","No")</f>
        <v>No</v>
      </c>
      <c r="T300" s="178" t="str">
        <f t="shared" si="179"/>
        <v>No</v>
      </c>
      <c r="U300" t="str">
        <f>IF(OR('R2R'!K24="Q1 2023",'R2R'!K24="Q2 2023"),"Yes","No")</f>
        <v>No</v>
      </c>
      <c r="V300" s="178" t="str">
        <f t="shared" si="180"/>
        <v>No</v>
      </c>
      <c r="W300" t="str">
        <f>IF(OR('R2R'!K24="Q3 2023",'R2R'!K24="Q4 2023"),"Yes","No")</f>
        <v>No</v>
      </c>
      <c r="X300" s="178" t="str">
        <f t="shared" si="181"/>
        <v>No</v>
      </c>
      <c r="Y300" t="str">
        <f>IF(OR('R2R'!K24="Q1 2024",'R2R'!K24="Q2 2024"),"Yes","No")</f>
        <v>No</v>
      </c>
      <c r="Z300" s="178" t="str">
        <f t="shared" si="182"/>
        <v>No</v>
      </c>
      <c r="AA300" t="str">
        <f>IF(OR('R2R'!K24="Q3 2024",'R2R'!K24="Q4 2024"),"Yes","No")</f>
        <v>No</v>
      </c>
      <c r="AB300" s="178" t="str">
        <f t="shared" si="183"/>
        <v>No</v>
      </c>
      <c r="AC300" t="str">
        <f>IF(OR('R2R'!K24="Q1 2025",'R2R'!K24="Q2 2025"),"Yes","No")</f>
        <v>No</v>
      </c>
      <c r="AD300" s="178" t="str">
        <f t="shared" si="184"/>
        <v>No</v>
      </c>
      <c r="AE300" t="str">
        <f>IF(OR('R2R'!K24="Q3 2025",'R2R'!K24="Q4 2025"),"Yes","No")</f>
        <v>No</v>
      </c>
      <c r="AF300" s="178" t="str">
        <f t="shared" si="185"/>
        <v>No</v>
      </c>
      <c r="AG300" t="str">
        <f>IF(OR('R2R'!K24="Q1 2026",'R2R'!K24="Q2 2026"),"Yes","No")</f>
        <v>No</v>
      </c>
      <c r="AH300" s="178" t="str">
        <f t="shared" si="186"/>
        <v>No</v>
      </c>
      <c r="AI300" t="str">
        <f>IF(OR('R2R'!K24="Q3 2026",'R2R'!K24="Q4 2026"),"Yes","No")</f>
        <v>No</v>
      </c>
      <c r="AJ300" s="178" t="str">
        <f t="shared" si="187"/>
        <v>No</v>
      </c>
      <c r="AK300" t="str">
        <f>IF(OR(O2C!M183="Q1 2027",O2C!M183="Q2 2027"),"Yes","No")</f>
        <v>No</v>
      </c>
      <c r="AL300" s="178" t="str">
        <f t="shared" si="188"/>
        <v>No</v>
      </c>
      <c r="AM300" t="str">
        <f>IF(OR('R2R'!K24="Q3 2027",'R2R'!K24="Q4 2027"),"Yes","No")</f>
        <v>No</v>
      </c>
      <c r="AN300" s="178" t="str">
        <f t="shared" si="189"/>
        <v>No</v>
      </c>
      <c r="AO300" t="str">
        <f>IF(OR('R2R'!K24="Q1 2028",'R2R'!K24="Q2 2028"),"Yes","No")</f>
        <v>No</v>
      </c>
      <c r="AP300" s="178" t="str">
        <f t="shared" si="190"/>
        <v>No</v>
      </c>
      <c r="AQ300" t="str">
        <f>IF(OR('R2R'!K24="Q3 2028",'R2R'!K24="Q4 2028"),"Yes","No")</f>
        <v>No</v>
      </c>
      <c r="AR300" s="178" t="str">
        <f t="shared" si="191"/>
        <v>No</v>
      </c>
      <c r="AS300" t="str">
        <f>IF(OR('R2R'!K24="Q1 2029",'R2R'!K24="Q2 2029"),"Yes","No")</f>
        <v>No</v>
      </c>
      <c r="AT300" s="178" t="str">
        <f t="shared" si="192"/>
        <v>No</v>
      </c>
      <c r="AU300" t="str">
        <f>IF(OR('R2R'!K24="Q3 2029",'R2R'!K24="Q4 2029"),"Yes","No")</f>
        <v>No</v>
      </c>
      <c r="AV300" s="178" t="str">
        <f t="shared" si="193"/>
        <v>No</v>
      </c>
      <c r="AW300" t="str">
        <f>IF(OR('R2R'!K24="Q1 2030",'R2R'!K24="Q2 2030"),"Yes","No")</f>
        <v>No</v>
      </c>
      <c r="AX300" s="178" t="str">
        <f t="shared" si="194"/>
        <v>No</v>
      </c>
      <c r="AY300" t="str">
        <f>IF(OR('R2R'!K24="Q3 2030",'R2R'!K24="Q4 2030"),"Yes","No")</f>
        <v>No</v>
      </c>
      <c r="AZ300" s="178" t="str">
        <f t="shared" si="195"/>
        <v>No</v>
      </c>
      <c r="BA300" t="str">
        <f>IF('R2R'!K24="","No","Yes")</f>
        <v>No</v>
      </c>
      <c r="BB300" s="178" t="str">
        <f t="shared" si="196"/>
        <v>No</v>
      </c>
      <c r="BC300" s="178" t="str">
        <f t="shared" si="197"/>
        <v>Yes</v>
      </c>
      <c r="BD300" s="174"/>
    </row>
    <row r="301" spans="1:56" s="175" customFormat="1" ht="14.65" thickBot="1" x14ac:dyDescent="0.5">
      <c r="A301" s="177">
        <v>21</v>
      </c>
      <c r="B301" s="51" t="s">
        <v>1690</v>
      </c>
      <c r="C301" t="str">
        <f>IF('R2R'!E25="Yes","Yes","No")</f>
        <v>No</v>
      </c>
      <c r="D301" t="str">
        <f>IF(AND(C301="No",'R2R'!F25="Yes"),"Yes","No")</f>
        <v>No</v>
      </c>
      <c r="E301" t="str">
        <f>IF(AND(C301="No",'R2R'!F25="N/A"),"N/A","No")</f>
        <v>No</v>
      </c>
      <c r="F301">
        <f>IF(OR('R2R'!F25="Yes",'R2R'!F25="N/A"),0,1)</f>
        <v>1</v>
      </c>
      <c r="G301" t="str">
        <f>IF(OR('R2R'!K25="Q3 2019",'R2R'!K25="Q4 2019"),"Yes","No")</f>
        <v>No</v>
      </c>
      <c r="H301" s="178" t="str">
        <f t="shared" si="149"/>
        <v>No</v>
      </c>
      <c r="I301" t="str">
        <f>IF(OR('R2R'!K25="Q1 2020",'R2R'!K25="Q2 2020"),"Yes","No")</f>
        <v>No</v>
      </c>
      <c r="J301" s="178" t="str">
        <f t="shared" si="174"/>
        <v>No</v>
      </c>
      <c r="K301" t="str">
        <f>IF(OR('R2R'!K25="Q3 2020",'R2R'!K25="Q4 2020"),"Yes","No")</f>
        <v>No</v>
      </c>
      <c r="L301" s="178" t="str">
        <f t="shared" si="175"/>
        <v>No</v>
      </c>
      <c r="M301" t="str">
        <f>IF(OR('R2R'!K25="Q1 2021",'R2R'!K25="Q2 2021"),"Yes","No")</f>
        <v>No</v>
      </c>
      <c r="N301" s="178" t="str">
        <f t="shared" si="176"/>
        <v>No</v>
      </c>
      <c r="O301" t="str">
        <f>IF(OR('R2R'!K25="Q3 2021",'R2R'!K25="Q4 2021"),"Yes","No")</f>
        <v>No</v>
      </c>
      <c r="P301" s="178" t="str">
        <f t="shared" si="177"/>
        <v>No</v>
      </c>
      <c r="Q301" t="str">
        <f>IF(OR('R2R'!K25="Q1 2022",'R2R'!K25="Q2 2022"),"Yes","No")</f>
        <v>No</v>
      </c>
      <c r="R301" s="178" t="str">
        <f t="shared" si="178"/>
        <v>No</v>
      </c>
      <c r="S301" t="str">
        <f>IF(OR('R2R'!K25="Q3 2022",'R2R'!K25="Q4 2022"),"Yes","No")</f>
        <v>No</v>
      </c>
      <c r="T301" s="178" t="str">
        <f t="shared" si="179"/>
        <v>No</v>
      </c>
      <c r="U301" t="str">
        <f>IF(OR('R2R'!K25="Q1 2023",'R2R'!K25="Q2 2023"),"Yes","No")</f>
        <v>No</v>
      </c>
      <c r="V301" s="178" t="str">
        <f t="shared" si="180"/>
        <v>No</v>
      </c>
      <c r="W301" t="str">
        <f>IF(OR('R2R'!K25="Q3 2023",'R2R'!K25="Q4 2023"),"Yes","No")</f>
        <v>No</v>
      </c>
      <c r="X301" s="178" t="str">
        <f t="shared" si="181"/>
        <v>No</v>
      </c>
      <c r="Y301" t="str">
        <f>IF(OR('R2R'!K25="Q1 2024",'R2R'!K25="Q2 2024"),"Yes","No")</f>
        <v>No</v>
      </c>
      <c r="Z301" s="178" t="str">
        <f t="shared" si="182"/>
        <v>No</v>
      </c>
      <c r="AA301" t="str">
        <f>IF(OR('R2R'!K25="Q3 2024",'R2R'!K25="Q4 2024"),"Yes","No")</f>
        <v>No</v>
      </c>
      <c r="AB301" s="178" t="str">
        <f t="shared" si="183"/>
        <v>No</v>
      </c>
      <c r="AC301" t="str">
        <f>IF(OR('R2R'!K25="Q1 2025",'R2R'!K25="Q2 2025"),"Yes","No")</f>
        <v>No</v>
      </c>
      <c r="AD301" s="178" t="str">
        <f t="shared" si="184"/>
        <v>No</v>
      </c>
      <c r="AE301" t="str">
        <f>IF(OR('R2R'!K25="Q3 2025",'R2R'!K25="Q4 2025"),"Yes","No")</f>
        <v>No</v>
      </c>
      <c r="AF301" s="178" t="str">
        <f t="shared" si="185"/>
        <v>No</v>
      </c>
      <c r="AG301" t="str">
        <f>IF(OR('R2R'!K25="Q1 2026",'R2R'!K25="Q2 2026"),"Yes","No")</f>
        <v>No</v>
      </c>
      <c r="AH301" s="178" t="str">
        <f t="shared" si="186"/>
        <v>No</v>
      </c>
      <c r="AI301" t="str">
        <f>IF(OR('R2R'!K25="Q3 2026",'R2R'!K25="Q4 2026"),"Yes","No")</f>
        <v>No</v>
      </c>
      <c r="AJ301" s="178" t="str">
        <f t="shared" si="187"/>
        <v>No</v>
      </c>
      <c r="AK301" t="str">
        <f>IF(OR(O2C!M184="Q1 2027",O2C!M184="Q2 2027"),"Yes","No")</f>
        <v>No</v>
      </c>
      <c r="AL301" s="178" t="str">
        <f t="shared" si="188"/>
        <v>No</v>
      </c>
      <c r="AM301" t="str">
        <f>IF(OR('R2R'!K25="Q3 2027",'R2R'!K25="Q4 2027"),"Yes","No")</f>
        <v>No</v>
      </c>
      <c r="AN301" s="178" t="str">
        <f t="shared" si="189"/>
        <v>No</v>
      </c>
      <c r="AO301" t="str">
        <f>IF(OR('R2R'!K25="Q1 2028",'R2R'!K25="Q2 2028"),"Yes","No")</f>
        <v>No</v>
      </c>
      <c r="AP301" s="178" t="str">
        <f t="shared" si="190"/>
        <v>No</v>
      </c>
      <c r="AQ301" t="str">
        <f>IF(OR('R2R'!K25="Q3 2028",'R2R'!K25="Q4 2028"),"Yes","No")</f>
        <v>No</v>
      </c>
      <c r="AR301" s="178" t="str">
        <f t="shared" si="191"/>
        <v>No</v>
      </c>
      <c r="AS301" t="str">
        <f>IF(OR('R2R'!K25="Q1 2029",'R2R'!K25="Q2 2029"),"Yes","No")</f>
        <v>No</v>
      </c>
      <c r="AT301" s="178" t="str">
        <f t="shared" si="192"/>
        <v>No</v>
      </c>
      <c r="AU301" t="str">
        <f>IF(OR('R2R'!K25="Q3 2029",'R2R'!K25="Q4 2029"),"Yes","No")</f>
        <v>No</v>
      </c>
      <c r="AV301" s="178" t="str">
        <f t="shared" si="193"/>
        <v>No</v>
      </c>
      <c r="AW301" t="str">
        <f>IF(OR('R2R'!K25="Q1 2030",'R2R'!K25="Q2 2030"),"Yes","No")</f>
        <v>No</v>
      </c>
      <c r="AX301" s="178" t="str">
        <f t="shared" si="194"/>
        <v>No</v>
      </c>
      <c r="AY301" t="str">
        <f>IF(OR('R2R'!K25="Q3 2030",'R2R'!K25="Q4 2030"),"Yes","No")</f>
        <v>No</v>
      </c>
      <c r="AZ301" s="178" t="str">
        <f t="shared" si="195"/>
        <v>No</v>
      </c>
      <c r="BA301" t="str">
        <f>IF('R2R'!K25="","No","Yes")</f>
        <v>No</v>
      </c>
      <c r="BB301" s="178" t="str">
        <f t="shared" si="196"/>
        <v>No</v>
      </c>
      <c r="BC301" s="178" t="str">
        <f t="shared" si="197"/>
        <v>Yes</v>
      </c>
      <c r="BD301" s="174"/>
    </row>
    <row r="302" spans="1:56" s="175" customFormat="1" ht="23.65" thickBot="1" x14ac:dyDescent="0.5">
      <c r="A302" s="177">
        <v>22</v>
      </c>
      <c r="B302" s="51" t="s">
        <v>1691</v>
      </c>
      <c r="C302" t="str">
        <f>IF('R2R'!E26="Yes","Yes","No")</f>
        <v>No</v>
      </c>
      <c r="D302" t="str">
        <f>IF(AND(C302="No",'R2R'!F26="Yes"),"Yes","No")</f>
        <v>No</v>
      </c>
      <c r="E302" t="str">
        <f>IF(AND(C302="No",'R2R'!F26="N/A"),"N/A","No")</f>
        <v>No</v>
      </c>
      <c r="F302">
        <f>IF(OR('R2R'!F26="Yes",'R2R'!F26="N/A"),0,1)</f>
        <v>1</v>
      </c>
      <c r="G302" t="str">
        <f>IF(OR('R2R'!K26="Q3 2019",'R2R'!K26="Q4 2019"),"Yes","No")</f>
        <v>No</v>
      </c>
      <c r="H302" s="178" t="str">
        <f t="shared" si="149"/>
        <v>No</v>
      </c>
      <c r="I302" t="str">
        <f>IF(OR('R2R'!K26="Q1 2020",'R2R'!K26="Q2 2020"),"Yes","No")</f>
        <v>No</v>
      </c>
      <c r="J302" s="178" t="str">
        <f t="shared" si="174"/>
        <v>No</v>
      </c>
      <c r="K302" t="str">
        <f>IF(OR('R2R'!K26="Q3 2020",'R2R'!K26="Q4 2020"),"Yes","No")</f>
        <v>No</v>
      </c>
      <c r="L302" s="178" t="str">
        <f t="shared" si="175"/>
        <v>No</v>
      </c>
      <c r="M302" t="str">
        <f>IF(OR('R2R'!K26="Q1 2021",'R2R'!K26="Q2 2021"),"Yes","No")</f>
        <v>No</v>
      </c>
      <c r="N302" s="178" t="str">
        <f t="shared" si="176"/>
        <v>No</v>
      </c>
      <c r="O302" t="str">
        <f>IF(OR('R2R'!K26="Q3 2021",'R2R'!K26="Q4 2021"),"Yes","No")</f>
        <v>No</v>
      </c>
      <c r="P302" s="178" t="str">
        <f t="shared" si="177"/>
        <v>No</v>
      </c>
      <c r="Q302" t="str">
        <f>IF(OR('R2R'!K26="Q1 2022",'R2R'!K26="Q2 2022"),"Yes","No")</f>
        <v>No</v>
      </c>
      <c r="R302" s="178" t="str">
        <f t="shared" si="178"/>
        <v>No</v>
      </c>
      <c r="S302" t="str">
        <f>IF(OR('R2R'!K26="Q3 2022",'R2R'!K26="Q4 2022"),"Yes","No")</f>
        <v>No</v>
      </c>
      <c r="T302" s="178" t="str">
        <f t="shared" si="179"/>
        <v>No</v>
      </c>
      <c r="U302" t="str">
        <f>IF(OR('R2R'!K26="Q1 2023",'R2R'!K26="Q2 2023"),"Yes","No")</f>
        <v>No</v>
      </c>
      <c r="V302" s="178" t="str">
        <f t="shared" si="180"/>
        <v>No</v>
      </c>
      <c r="W302" t="str">
        <f>IF(OR('R2R'!K26="Q3 2023",'R2R'!K26="Q4 2023"),"Yes","No")</f>
        <v>No</v>
      </c>
      <c r="X302" s="178" t="str">
        <f t="shared" si="181"/>
        <v>No</v>
      </c>
      <c r="Y302" t="str">
        <f>IF(OR('R2R'!K26="Q1 2024",'R2R'!K26="Q2 2024"),"Yes","No")</f>
        <v>No</v>
      </c>
      <c r="Z302" s="178" t="str">
        <f t="shared" si="182"/>
        <v>No</v>
      </c>
      <c r="AA302" t="str">
        <f>IF(OR('R2R'!K26="Q3 2024",'R2R'!K26="Q4 2024"),"Yes","No")</f>
        <v>No</v>
      </c>
      <c r="AB302" s="178" t="str">
        <f t="shared" si="183"/>
        <v>No</v>
      </c>
      <c r="AC302" t="str">
        <f>IF(OR('R2R'!K26="Q1 2025",'R2R'!K26="Q2 2025"),"Yes","No")</f>
        <v>No</v>
      </c>
      <c r="AD302" s="178" t="str">
        <f t="shared" si="184"/>
        <v>No</v>
      </c>
      <c r="AE302" t="str">
        <f>IF(OR('R2R'!K26="Q3 2025",'R2R'!K26="Q4 2025"),"Yes","No")</f>
        <v>No</v>
      </c>
      <c r="AF302" s="178" t="str">
        <f t="shared" si="185"/>
        <v>No</v>
      </c>
      <c r="AG302" t="str">
        <f>IF(OR('R2R'!K26="Q1 2026",'R2R'!K26="Q2 2026"),"Yes","No")</f>
        <v>No</v>
      </c>
      <c r="AH302" s="178" t="str">
        <f t="shared" si="186"/>
        <v>No</v>
      </c>
      <c r="AI302" t="str">
        <f>IF(OR('R2R'!K26="Q3 2026",'R2R'!K26="Q4 2026"),"Yes","No")</f>
        <v>No</v>
      </c>
      <c r="AJ302" s="178" t="str">
        <f t="shared" si="187"/>
        <v>No</v>
      </c>
      <c r="AK302" t="str">
        <f>IF(OR(O2C!M185="Q1 2027",O2C!M185="Q2 2027"),"Yes","No")</f>
        <v>No</v>
      </c>
      <c r="AL302" s="178" t="str">
        <f t="shared" si="188"/>
        <v>No</v>
      </c>
      <c r="AM302" t="str">
        <f>IF(OR('R2R'!K26="Q3 2027",'R2R'!K26="Q4 2027"),"Yes","No")</f>
        <v>No</v>
      </c>
      <c r="AN302" s="178" t="str">
        <f t="shared" si="189"/>
        <v>No</v>
      </c>
      <c r="AO302" t="str">
        <f>IF(OR('R2R'!K26="Q1 2028",'R2R'!K26="Q2 2028"),"Yes","No")</f>
        <v>No</v>
      </c>
      <c r="AP302" s="178" t="str">
        <f t="shared" si="190"/>
        <v>No</v>
      </c>
      <c r="AQ302" t="str">
        <f>IF(OR('R2R'!K26="Q3 2028",'R2R'!K26="Q4 2028"),"Yes","No")</f>
        <v>No</v>
      </c>
      <c r="AR302" s="178" t="str">
        <f t="shared" si="191"/>
        <v>No</v>
      </c>
      <c r="AS302" t="str">
        <f>IF(OR('R2R'!K26="Q1 2029",'R2R'!K26="Q2 2029"),"Yes","No")</f>
        <v>No</v>
      </c>
      <c r="AT302" s="178" t="str">
        <f t="shared" si="192"/>
        <v>No</v>
      </c>
      <c r="AU302" t="str">
        <f>IF(OR('R2R'!K26="Q3 2029",'R2R'!K26="Q4 2029"),"Yes","No")</f>
        <v>No</v>
      </c>
      <c r="AV302" s="178" t="str">
        <f t="shared" si="193"/>
        <v>No</v>
      </c>
      <c r="AW302" t="str">
        <f>IF(OR('R2R'!K26="Q1 2030",'R2R'!K26="Q2 2030"),"Yes","No")</f>
        <v>No</v>
      </c>
      <c r="AX302" s="178" t="str">
        <f t="shared" si="194"/>
        <v>No</v>
      </c>
      <c r="AY302" t="str">
        <f>IF(OR('R2R'!K26="Q3 2030",'R2R'!K26="Q4 2030"),"Yes","No")</f>
        <v>No</v>
      </c>
      <c r="AZ302" s="178" t="str">
        <f t="shared" si="195"/>
        <v>No</v>
      </c>
      <c r="BA302" t="str">
        <f>IF('R2R'!K26="","No","Yes")</f>
        <v>No</v>
      </c>
      <c r="BB302" s="178" t="str">
        <f t="shared" si="196"/>
        <v>No</v>
      </c>
      <c r="BC302" s="178" t="str">
        <f t="shared" si="197"/>
        <v>Yes</v>
      </c>
      <c r="BD302" s="174"/>
    </row>
    <row r="303" spans="1:56" s="175" customFormat="1" ht="35.25" thickBot="1" x14ac:dyDescent="0.5">
      <c r="A303" s="177">
        <v>23</v>
      </c>
      <c r="B303" s="51" t="s">
        <v>1692</v>
      </c>
      <c r="C303" t="str">
        <f>IF('R2R'!E27="Yes","Yes","No")</f>
        <v>No</v>
      </c>
      <c r="D303" t="str">
        <f>IF(AND(C303="No",'R2R'!F27="Yes"),"Yes","No")</f>
        <v>No</v>
      </c>
      <c r="E303" t="str">
        <f>IF(AND(C303="No",'R2R'!F27="N/A"),"N/A","No")</f>
        <v>No</v>
      </c>
      <c r="F303">
        <f>IF(OR('R2R'!F27="Yes",'R2R'!F27="N/A"),0,1)</f>
        <v>1</v>
      </c>
      <c r="G303" t="str">
        <f>IF(OR('R2R'!K27="Q3 2019",'R2R'!K27="Q4 2019"),"Yes","No")</f>
        <v>No</v>
      </c>
      <c r="H303" s="178" t="str">
        <f t="shared" si="149"/>
        <v>No</v>
      </c>
      <c r="I303" t="str">
        <f>IF(OR('R2R'!K27="Q1 2020",'R2R'!K27="Q2 2020"),"Yes","No")</f>
        <v>No</v>
      </c>
      <c r="J303" s="178" t="str">
        <f t="shared" si="174"/>
        <v>No</v>
      </c>
      <c r="K303" t="str">
        <f>IF(OR('R2R'!K27="Q3 2020",'R2R'!K27="Q4 2020"),"Yes","No")</f>
        <v>No</v>
      </c>
      <c r="L303" s="178" t="str">
        <f t="shared" si="175"/>
        <v>No</v>
      </c>
      <c r="M303" t="str">
        <f>IF(OR('R2R'!K27="Q1 2021",'R2R'!K27="Q2 2021"),"Yes","No")</f>
        <v>No</v>
      </c>
      <c r="N303" s="178" t="str">
        <f t="shared" si="176"/>
        <v>No</v>
      </c>
      <c r="O303" t="str">
        <f>IF(OR('R2R'!K27="Q3 2021",'R2R'!K27="Q4 2021"),"Yes","No")</f>
        <v>No</v>
      </c>
      <c r="P303" s="178" t="str">
        <f t="shared" si="177"/>
        <v>No</v>
      </c>
      <c r="Q303" t="str">
        <f>IF(OR('R2R'!K27="Q1 2022",'R2R'!K27="Q2 2022"),"Yes","No")</f>
        <v>No</v>
      </c>
      <c r="R303" s="178" t="str">
        <f t="shared" si="178"/>
        <v>No</v>
      </c>
      <c r="S303" t="str">
        <f>IF(OR('R2R'!K27="Q3 2022",'R2R'!K27="Q4 2022"),"Yes","No")</f>
        <v>No</v>
      </c>
      <c r="T303" s="178" t="str">
        <f t="shared" si="179"/>
        <v>No</v>
      </c>
      <c r="U303" t="str">
        <f>IF(OR('R2R'!K27="Q1 2023",'R2R'!K27="Q2 2023"),"Yes","No")</f>
        <v>No</v>
      </c>
      <c r="V303" s="178" t="str">
        <f t="shared" si="180"/>
        <v>No</v>
      </c>
      <c r="W303" t="str">
        <f>IF(OR('R2R'!K27="Q3 2023",'R2R'!K27="Q4 2023"),"Yes","No")</f>
        <v>No</v>
      </c>
      <c r="X303" s="178" t="str">
        <f t="shared" si="181"/>
        <v>No</v>
      </c>
      <c r="Y303" t="str">
        <f>IF(OR('R2R'!K27="Q1 2024",'R2R'!K27="Q2 2024"),"Yes","No")</f>
        <v>No</v>
      </c>
      <c r="Z303" s="178" t="str">
        <f t="shared" si="182"/>
        <v>No</v>
      </c>
      <c r="AA303" t="str">
        <f>IF(OR('R2R'!K27="Q3 2024",'R2R'!K27="Q4 2024"),"Yes","No")</f>
        <v>No</v>
      </c>
      <c r="AB303" s="178" t="str">
        <f t="shared" si="183"/>
        <v>No</v>
      </c>
      <c r="AC303" t="str">
        <f>IF(OR('R2R'!K27="Q1 2025",'R2R'!K27="Q2 2025"),"Yes","No")</f>
        <v>No</v>
      </c>
      <c r="AD303" s="178" t="str">
        <f t="shared" si="184"/>
        <v>No</v>
      </c>
      <c r="AE303" t="str">
        <f>IF(OR('R2R'!K27="Q3 2025",'R2R'!K27="Q4 2025"),"Yes","No")</f>
        <v>No</v>
      </c>
      <c r="AF303" s="178" t="str">
        <f t="shared" si="185"/>
        <v>No</v>
      </c>
      <c r="AG303" t="str">
        <f>IF(OR('R2R'!K27="Q1 2026",'R2R'!K27="Q2 2026"),"Yes","No")</f>
        <v>No</v>
      </c>
      <c r="AH303" s="178" t="str">
        <f t="shared" si="186"/>
        <v>No</v>
      </c>
      <c r="AI303" t="str">
        <f>IF(OR('R2R'!K27="Q3 2026",'R2R'!K27="Q4 2026"),"Yes","No")</f>
        <v>No</v>
      </c>
      <c r="AJ303" s="178" t="str">
        <f t="shared" si="187"/>
        <v>No</v>
      </c>
      <c r="AK303" t="str">
        <f>IF(OR(O2C!M186="Q1 2027",O2C!M186="Q2 2027"),"Yes","No")</f>
        <v>No</v>
      </c>
      <c r="AL303" s="178" t="str">
        <f t="shared" si="188"/>
        <v>No</v>
      </c>
      <c r="AM303" t="str">
        <f>IF(OR('R2R'!K27="Q3 2027",'R2R'!K27="Q4 2027"),"Yes","No")</f>
        <v>No</v>
      </c>
      <c r="AN303" s="178" t="str">
        <f t="shared" si="189"/>
        <v>No</v>
      </c>
      <c r="AO303" t="str">
        <f>IF(OR('R2R'!K27="Q1 2028",'R2R'!K27="Q2 2028"),"Yes","No")</f>
        <v>No</v>
      </c>
      <c r="AP303" s="178" t="str">
        <f t="shared" si="190"/>
        <v>No</v>
      </c>
      <c r="AQ303" t="str">
        <f>IF(OR('R2R'!K27="Q3 2028",'R2R'!K27="Q4 2028"),"Yes","No")</f>
        <v>No</v>
      </c>
      <c r="AR303" s="178" t="str">
        <f t="shared" si="191"/>
        <v>No</v>
      </c>
      <c r="AS303" t="str">
        <f>IF(OR('R2R'!K27="Q1 2029",'R2R'!K27="Q2 2029"),"Yes","No")</f>
        <v>No</v>
      </c>
      <c r="AT303" s="178" t="str">
        <f t="shared" si="192"/>
        <v>No</v>
      </c>
      <c r="AU303" t="str">
        <f>IF(OR('R2R'!K27="Q3 2029",'R2R'!K27="Q4 2029"),"Yes","No")</f>
        <v>No</v>
      </c>
      <c r="AV303" s="178" t="str">
        <f t="shared" si="193"/>
        <v>No</v>
      </c>
      <c r="AW303" t="str">
        <f>IF(OR('R2R'!K27="Q1 2030",'R2R'!K27="Q2 2030"),"Yes","No")</f>
        <v>No</v>
      </c>
      <c r="AX303" s="178" t="str">
        <f t="shared" si="194"/>
        <v>No</v>
      </c>
      <c r="AY303" t="str">
        <f>IF(OR('R2R'!K27="Q3 2030",'R2R'!K27="Q4 2030"),"Yes","No")</f>
        <v>No</v>
      </c>
      <c r="AZ303" s="178" t="str">
        <f t="shared" si="195"/>
        <v>No</v>
      </c>
      <c r="BA303" t="str">
        <f>IF('R2R'!K27="","No","Yes")</f>
        <v>No</v>
      </c>
      <c r="BB303" s="178" t="str">
        <f t="shared" si="196"/>
        <v>No</v>
      </c>
      <c r="BC303" s="178" t="str">
        <f t="shared" si="197"/>
        <v>Yes</v>
      </c>
      <c r="BD303" s="174"/>
    </row>
    <row r="304" spans="1:56" s="175" customFormat="1" ht="35.25" thickBot="1" x14ac:dyDescent="0.5">
      <c r="A304" s="177">
        <v>24</v>
      </c>
      <c r="B304" s="51" t="s">
        <v>1693</v>
      </c>
      <c r="C304" t="str">
        <f>IF('R2R'!E28="Yes","Yes","No")</f>
        <v>No</v>
      </c>
      <c r="D304" t="str">
        <f>IF(AND(C304="No",'R2R'!F28="Yes"),"Yes","No")</f>
        <v>No</v>
      </c>
      <c r="E304" t="str">
        <f>IF(AND(C304="No",'R2R'!F28="N/A"),"N/A","No")</f>
        <v>No</v>
      </c>
      <c r="F304">
        <f>IF(OR('R2R'!F28="Yes",'R2R'!F28="N/A"),0,1)</f>
        <v>1</v>
      </c>
      <c r="G304" t="str">
        <f>IF(OR('R2R'!K28="Q3 2019",'R2R'!K28="Q4 2019"),"Yes","No")</f>
        <v>No</v>
      </c>
      <c r="H304" s="178" t="str">
        <f t="shared" si="149"/>
        <v>No</v>
      </c>
      <c r="I304" t="str">
        <f>IF(OR('R2R'!K28="Q1 2020",'R2R'!K28="Q2 2020"),"Yes","No")</f>
        <v>No</v>
      </c>
      <c r="J304" s="178" t="str">
        <f t="shared" si="174"/>
        <v>No</v>
      </c>
      <c r="K304" t="str">
        <f>IF(OR('R2R'!K28="Q3 2020",'R2R'!K28="Q4 2020"),"Yes","No")</f>
        <v>No</v>
      </c>
      <c r="L304" s="178" t="str">
        <f t="shared" si="175"/>
        <v>No</v>
      </c>
      <c r="M304" t="str">
        <f>IF(OR('R2R'!K28="Q1 2021",'R2R'!K28="Q2 2021"),"Yes","No")</f>
        <v>No</v>
      </c>
      <c r="N304" s="178" t="str">
        <f t="shared" si="176"/>
        <v>No</v>
      </c>
      <c r="O304" t="str">
        <f>IF(OR('R2R'!K28="Q3 2021",'R2R'!K28="Q4 2021"),"Yes","No")</f>
        <v>No</v>
      </c>
      <c r="P304" s="178" t="str">
        <f t="shared" si="177"/>
        <v>No</v>
      </c>
      <c r="Q304" t="str">
        <f>IF(OR('R2R'!K28="Q1 2022",'R2R'!K28="Q2 2022"),"Yes","No")</f>
        <v>No</v>
      </c>
      <c r="R304" s="178" t="str">
        <f t="shared" si="178"/>
        <v>No</v>
      </c>
      <c r="S304" t="str">
        <f>IF(OR('R2R'!K28="Q3 2022",'R2R'!K28="Q4 2022"),"Yes","No")</f>
        <v>No</v>
      </c>
      <c r="T304" s="178" t="str">
        <f t="shared" si="179"/>
        <v>No</v>
      </c>
      <c r="U304" t="str">
        <f>IF(OR('R2R'!K28="Q1 2023",'R2R'!K28="Q2 2023"),"Yes","No")</f>
        <v>No</v>
      </c>
      <c r="V304" s="178" t="str">
        <f t="shared" si="180"/>
        <v>No</v>
      </c>
      <c r="W304" t="str">
        <f>IF(OR('R2R'!K28="Q3 2023",'R2R'!K28="Q4 2023"),"Yes","No")</f>
        <v>No</v>
      </c>
      <c r="X304" s="178" t="str">
        <f t="shared" si="181"/>
        <v>No</v>
      </c>
      <c r="Y304" t="str">
        <f>IF(OR('R2R'!K28="Q1 2024",'R2R'!K28="Q2 2024"),"Yes","No")</f>
        <v>No</v>
      </c>
      <c r="Z304" s="178" t="str">
        <f t="shared" si="182"/>
        <v>No</v>
      </c>
      <c r="AA304" t="str">
        <f>IF(OR('R2R'!K28="Q3 2024",'R2R'!K28="Q4 2024"),"Yes","No")</f>
        <v>No</v>
      </c>
      <c r="AB304" s="178" t="str">
        <f t="shared" si="183"/>
        <v>No</v>
      </c>
      <c r="AC304" t="str">
        <f>IF(OR('R2R'!K28="Q1 2025",'R2R'!K28="Q2 2025"),"Yes","No")</f>
        <v>No</v>
      </c>
      <c r="AD304" s="178" t="str">
        <f t="shared" si="184"/>
        <v>No</v>
      </c>
      <c r="AE304" t="str">
        <f>IF(OR('R2R'!K28="Q3 2025",'R2R'!K28="Q4 2025"),"Yes","No")</f>
        <v>No</v>
      </c>
      <c r="AF304" s="178" t="str">
        <f t="shared" si="185"/>
        <v>No</v>
      </c>
      <c r="AG304" t="str">
        <f>IF(OR('R2R'!K28="Q1 2026",'R2R'!K28="Q2 2026"),"Yes","No")</f>
        <v>No</v>
      </c>
      <c r="AH304" s="178" t="str">
        <f t="shared" si="186"/>
        <v>No</v>
      </c>
      <c r="AI304" t="str">
        <f>IF(OR('R2R'!K28="Q3 2026",'R2R'!K28="Q4 2026"),"Yes","No")</f>
        <v>No</v>
      </c>
      <c r="AJ304" s="178" t="str">
        <f t="shared" si="187"/>
        <v>No</v>
      </c>
      <c r="AK304" t="str">
        <f>IF(OR(O2C!M187="Q1 2027",O2C!M187="Q2 2027"),"Yes","No")</f>
        <v>No</v>
      </c>
      <c r="AL304" s="178" t="str">
        <f t="shared" si="188"/>
        <v>No</v>
      </c>
      <c r="AM304" t="str">
        <f>IF(OR('R2R'!K28="Q3 2027",'R2R'!K28="Q4 2027"),"Yes","No")</f>
        <v>No</v>
      </c>
      <c r="AN304" s="178" t="str">
        <f t="shared" si="189"/>
        <v>No</v>
      </c>
      <c r="AO304" t="str">
        <f>IF(OR('R2R'!K28="Q1 2028",'R2R'!K28="Q2 2028"),"Yes","No")</f>
        <v>No</v>
      </c>
      <c r="AP304" s="178" t="str">
        <f t="shared" si="190"/>
        <v>No</v>
      </c>
      <c r="AQ304" t="str">
        <f>IF(OR('R2R'!K28="Q3 2028",'R2R'!K28="Q4 2028"),"Yes","No")</f>
        <v>No</v>
      </c>
      <c r="AR304" s="178" t="str">
        <f t="shared" si="191"/>
        <v>No</v>
      </c>
      <c r="AS304" t="str">
        <f>IF(OR('R2R'!K28="Q1 2029",'R2R'!K28="Q2 2029"),"Yes","No")</f>
        <v>No</v>
      </c>
      <c r="AT304" s="178" t="str">
        <f t="shared" si="192"/>
        <v>No</v>
      </c>
      <c r="AU304" t="str">
        <f>IF(OR('R2R'!K28="Q3 2029",'R2R'!K28="Q4 2029"),"Yes","No")</f>
        <v>No</v>
      </c>
      <c r="AV304" s="178" t="str">
        <f t="shared" si="193"/>
        <v>No</v>
      </c>
      <c r="AW304" t="str">
        <f>IF(OR('R2R'!K28="Q1 2030",'R2R'!K28="Q2 2030"),"Yes","No")</f>
        <v>No</v>
      </c>
      <c r="AX304" s="178" t="str">
        <f t="shared" si="194"/>
        <v>No</v>
      </c>
      <c r="AY304" t="str">
        <f>IF(OR('R2R'!K28="Q3 2030",'R2R'!K28="Q4 2030"),"Yes","No")</f>
        <v>No</v>
      </c>
      <c r="AZ304" s="178" t="str">
        <f t="shared" si="195"/>
        <v>No</v>
      </c>
      <c r="BA304" t="str">
        <f>IF('R2R'!K28="","No","Yes")</f>
        <v>No</v>
      </c>
      <c r="BB304" s="178" t="str">
        <f t="shared" si="196"/>
        <v>No</v>
      </c>
      <c r="BC304" s="178" t="str">
        <f t="shared" si="197"/>
        <v>Yes</v>
      </c>
      <c r="BD304" s="174"/>
    </row>
    <row r="305" spans="1:56" s="175" customFormat="1" ht="23.65" thickBot="1" x14ac:dyDescent="0.5">
      <c r="A305" s="177">
        <v>25</v>
      </c>
      <c r="B305" s="51" t="s">
        <v>1694</v>
      </c>
      <c r="C305" t="str">
        <f>IF('R2R'!E29="Yes","Yes","No")</f>
        <v>No</v>
      </c>
      <c r="D305" t="str">
        <f>IF(AND(C305="No",'R2R'!F29="Yes"),"Yes","No")</f>
        <v>No</v>
      </c>
      <c r="E305" t="str">
        <f>IF(AND(C305="No",'R2R'!F29="N/A"),"N/A","No")</f>
        <v>No</v>
      </c>
      <c r="F305">
        <f>IF(OR('R2R'!F29="Yes",'R2R'!F29="N/A"),0,1)</f>
        <v>1</v>
      </c>
      <c r="G305" t="str">
        <f>IF(OR('R2R'!K29="Q3 2019",'R2R'!K29="Q4 2019"),"Yes","No")</f>
        <v>No</v>
      </c>
      <c r="H305" s="178" t="str">
        <f t="shared" si="149"/>
        <v>No</v>
      </c>
      <c r="I305" t="str">
        <f>IF(OR('R2R'!K29="Q1 2020",'R2R'!K29="Q2 2020"),"Yes","No")</f>
        <v>No</v>
      </c>
      <c r="J305" s="178" t="str">
        <f t="shared" si="174"/>
        <v>No</v>
      </c>
      <c r="K305" t="str">
        <f>IF(OR('R2R'!K29="Q3 2020",'R2R'!K29="Q4 2020"),"Yes","No")</f>
        <v>No</v>
      </c>
      <c r="L305" s="178" t="str">
        <f t="shared" si="175"/>
        <v>No</v>
      </c>
      <c r="M305" t="str">
        <f>IF(OR('R2R'!K29="Q1 2021",'R2R'!K29="Q2 2021"),"Yes","No")</f>
        <v>No</v>
      </c>
      <c r="N305" s="178" t="str">
        <f t="shared" si="176"/>
        <v>No</v>
      </c>
      <c r="O305" t="str">
        <f>IF(OR('R2R'!K29="Q3 2021",'R2R'!K29="Q4 2021"),"Yes","No")</f>
        <v>No</v>
      </c>
      <c r="P305" s="178" t="str">
        <f t="shared" si="177"/>
        <v>No</v>
      </c>
      <c r="Q305" t="str">
        <f>IF(OR('R2R'!K29="Q1 2022",'R2R'!K29="Q2 2022"),"Yes","No")</f>
        <v>No</v>
      </c>
      <c r="R305" s="178" t="str">
        <f t="shared" si="178"/>
        <v>No</v>
      </c>
      <c r="S305" t="str">
        <f>IF(OR('R2R'!K29="Q3 2022",'R2R'!K29="Q4 2022"),"Yes","No")</f>
        <v>No</v>
      </c>
      <c r="T305" s="178" t="str">
        <f t="shared" si="179"/>
        <v>No</v>
      </c>
      <c r="U305" t="str">
        <f>IF(OR('R2R'!K29="Q1 2023",'R2R'!K29="Q2 2023"),"Yes","No")</f>
        <v>No</v>
      </c>
      <c r="V305" s="178" t="str">
        <f t="shared" si="180"/>
        <v>No</v>
      </c>
      <c r="W305" t="str">
        <f>IF(OR('R2R'!K29="Q3 2023",'R2R'!K29="Q4 2023"),"Yes","No")</f>
        <v>No</v>
      </c>
      <c r="X305" s="178" t="str">
        <f t="shared" si="181"/>
        <v>No</v>
      </c>
      <c r="Y305" t="str">
        <f>IF(OR('R2R'!K29="Q1 2024",'R2R'!K29="Q2 2024"),"Yes","No")</f>
        <v>No</v>
      </c>
      <c r="Z305" s="178" t="str">
        <f t="shared" si="182"/>
        <v>No</v>
      </c>
      <c r="AA305" t="str">
        <f>IF(OR('R2R'!K29="Q3 2024",'R2R'!K29="Q4 2024"),"Yes","No")</f>
        <v>No</v>
      </c>
      <c r="AB305" s="178" t="str">
        <f t="shared" si="183"/>
        <v>No</v>
      </c>
      <c r="AC305" t="str">
        <f>IF(OR('R2R'!K29="Q1 2025",'R2R'!K29="Q2 2025"),"Yes","No")</f>
        <v>No</v>
      </c>
      <c r="AD305" s="178" t="str">
        <f t="shared" si="184"/>
        <v>No</v>
      </c>
      <c r="AE305" t="str">
        <f>IF(OR('R2R'!K29="Q3 2025",'R2R'!K29="Q4 2025"),"Yes","No")</f>
        <v>No</v>
      </c>
      <c r="AF305" s="178" t="str">
        <f t="shared" si="185"/>
        <v>No</v>
      </c>
      <c r="AG305" t="str">
        <f>IF(OR('R2R'!K29="Q1 2026",'R2R'!K29="Q2 2026"),"Yes","No")</f>
        <v>No</v>
      </c>
      <c r="AH305" s="178" t="str">
        <f t="shared" si="186"/>
        <v>No</v>
      </c>
      <c r="AI305" t="str">
        <f>IF(OR('R2R'!K29="Q3 2026",'R2R'!K29="Q4 2026"),"Yes","No")</f>
        <v>No</v>
      </c>
      <c r="AJ305" s="178" t="str">
        <f t="shared" si="187"/>
        <v>No</v>
      </c>
      <c r="AK305" t="str">
        <f>IF(OR(O2C!M188="Q1 2027",O2C!M188="Q2 2027"),"Yes","No")</f>
        <v>No</v>
      </c>
      <c r="AL305" s="178" t="str">
        <f t="shared" si="188"/>
        <v>No</v>
      </c>
      <c r="AM305" t="str">
        <f>IF(OR('R2R'!K29="Q3 2027",'R2R'!K29="Q4 2027"),"Yes","No")</f>
        <v>No</v>
      </c>
      <c r="AN305" s="178" t="str">
        <f t="shared" si="189"/>
        <v>No</v>
      </c>
      <c r="AO305" t="str">
        <f>IF(OR('R2R'!K29="Q1 2028",'R2R'!K29="Q2 2028"),"Yes","No")</f>
        <v>No</v>
      </c>
      <c r="AP305" s="178" t="str">
        <f t="shared" si="190"/>
        <v>No</v>
      </c>
      <c r="AQ305" t="str">
        <f>IF(OR('R2R'!K29="Q3 2028",'R2R'!K29="Q4 2028"),"Yes","No")</f>
        <v>No</v>
      </c>
      <c r="AR305" s="178" t="str">
        <f t="shared" si="191"/>
        <v>No</v>
      </c>
      <c r="AS305" t="str">
        <f>IF(OR('R2R'!K29="Q1 2029",'R2R'!K29="Q2 2029"),"Yes","No")</f>
        <v>No</v>
      </c>
      <c r="AT305" s="178" t="str">
        <f t="shared" si="192"/>
        <v>No</v>
      </c>
      <c r="AU305" t="str">
        <f>IF(OR('R2R'!K29="Q3 2029",'R2R'!K29="Q4 2029"),"Yes","No")</f>
        <v>No</v>
      </c>
      <c r="AV305" s="178" t="str">
        <f t="shared" si="193"/>
        <v>No</v>
      </c>
      <c r="AW305" t="str">
        <f>IF(OR('R2R'!K29="Q1 2030",'R2R'!K29="Q2 2030"),"Yes","No")</f>
        <v>No</v>
      </c>
      <c r="AX305" s="178" t="str">
        <f t="shared" si="194"/>
        <v>No</v>
      </c>
      <c r="AY305" t="str">
        <f>IF(OR('R2R'!K29="Q3 2030",'R2R'!K29="Q4 2030"),"Yes","No")</f>
        <v>No</v>
      </c>
      <c r="AZ305" s="178" t="str">
        <f t="shared" si="195"/>
        <v>No</v>
      </c>
      <c r="BA305" t="str">
        <f>IF('R2R'!K29="","No","Yes")</f>
        <v>No</v>
      </c>
      <c r="BB305" s="178" t="str">
        <f t="shared" si="196"/>
        <v>No</v>
      </c>
      <c r="BC305" s="178" t="str">
        <f t="shared" si="197"/>
        <v>Yes</v>
      </c>
      <c r="BD305" s="174"/>
    </row>
    <row r="306" spans="1:56" s="175" customFormat="1" ht="23.65" thickBot="1" x14ac:dyDescent="0.5">
      <c r="A306" s="177">
        <v>26</v>
      </c>
      <c r="B306" s="51" t="s">
        <v>1695</v>
      </c>
      <c r="C306" t="str">
        <f>IF('R2R'!E30="Yes","Yes","No")</f>
        <v>No</v>
      </c>
      <c r="D306" t="str">
        <f>IF(AND(C306="No",'R2R'!F30="Yes"),"Yes","No")</f>
        <v>No</v>
      </c>
      <c r="E306" t="str">
        <f>IF(AND(C306="No",'R2R'!F30="N/A"),"N/A","No")</f>
        <v>No</v>
      </c>
      <c r="F306">
        <f>IF(OR('R2R'!F30="Yes",'R2R'!F30="N/A"),0,1)</f>
        <v>1</v>
      </c>
      <c r="G306" t="str">
        <f>IF(OR('R2R'!K30="Q3 2019",'R2R'!K30="Q4 2019"),"Yes","No")</f>
        <v>No</v>
      </c>
      <c r="H306" s="178" t="str">
        <f t="shared" si="149"/>
        <v>No</v>
      </c>
      <c r="I306" t="str">
        <f>IF(OR('R2R'!K30="Q1 2020",'R2R'!K30="Q2 2020"),"Yes","No")</f>
        <v>No</v>
      </c>
      <c r="J306" s="178" t="str">
        <f t="shared" si="174"/>
        <v>No</v>
      </c>
      <c r="K306" t="str">
        <f>IF(OR('R2R'!K30="Q3 2020",'R2R'!K30="Q4 2020"),"Yes","No")</f>
        <v>No</v>
      </c>
      <c r="L306" s="178" t="str">
        <f t="shared" si="175"/>
        <v>No</v>
      </c>
      <c r="M306" t="str">
        <f>IF(OR('R2R'!K30="Q1 2021",'R2R'!K30="Q2 2021"),"Yes","No")</f>
        <v>No</v>
      </c>
      <c r="N306" s="178" t="str">
        <f t="shared" si="176"/>
        <v>No</v>
      </c>
      <c r="O306" t="str">
        <f>IF(OR('R2R'!K30="Q3 2021",'R2R'!K30="Q4 2021"),"Yes","No")</f>
        <v>No</v>
      </c>
      <c r="P306" s="178" t="str">
        <f t="shared" si="177"/>
        <v>No</v>
      </c>
      <c r="Q306" t="str">
        <f>IF(OR('R2R'!K30="Q1 2022",'R2R'!K30="Q2 2022"),"Yes","No")</f>
        <v>No</v>
      </c>
      <c r="R306" s="178" t="str">
        <f t="shared" si="178"/>
        <v>No</v>
      </c>
      <c r="S306" t="str">
        <f>IF(OR('R2R'!K30="Q3 2022",'R2R'!K30="Q4 2022"),"Yes","No")</f>
        <v>No</v>
      </c>
      <c r="T306" s="178" t="str">
        <f t="shared" si="179"/>
        <v>No</v>
      </c>
      <c r="U306" t="str">
        <f>IF(OR('R2R'!K30="Q1 2023",'R2R'!K30="Q2 2023"),"Yes","No")</f>
        <v>No</v>
      </c>
      <c r="V306" s="178" t="str">
        <f t="shared" si="180"/>
        <v>No</v>
      </c>
      <c r="W306" t="str">
        <f>IF(OR('R2R'!K30="Q3 2023",'R2R'!K30="Q4 2023"),"Yes","No")</f>
        <v>No</v>
      </c>
      <c r="X306" s="178" t="str">
        <f t="shared" si="181"/>
        <v>No</v>
      </c>
      <c r="Y306" t="str">
        <f>IF(OR('R2R'!K30="Q1 2024",'R2R'!K30="Q2 2024"),"Yes","No")</f>
        <v>No</v>
      </c>
      <c r="Z306" s="178" t="str">
        <f t="shared" si="182"/>
        <v>No</v>
      </c>
      <c r="AA306" t="str">
        <f>IF(OR('R2R'!K30="Q3 2024",'R2R'!K30="Q4 2024"),"Yes","No")</f>
        <v>No</v>
      </c>
      <c r="AB306" s="178" t="str">
        <f t="shared" si="183"/>
        <v>No</v>
      </c>
      <c r="AC306" t="str">
        <f>IF(OR('R2R'!K30="Q1 2025",'R2R'!K30="Q2 2025"),"Yes","No")</f>
        <v>No</v>
      </c>
      <c r="AD306" s="178" t="str">
        <f t="shared" si="184"/>
        <v>No</v>
      </c>
      <c r="AE306" t="str">
        <f>IF(OR('R2R'!K30="Q3 2025",'R2R'!K30="Q4 2025"),"Yes","No")</f>
        <v>No</v>
      </c>
      <c r="AF306" s="178" t="str">
        <f t="shared" si="185"/>
        <v>No</v>
      </c>
      <c r="AG306" t="str">
        <f>IF(OR('R2R'!K30="Q1 2026",'R2R'!K30="Q2 2026"),"Yes","No")</f>
        <v>No</v>
      </c>
      <c r="AH306" s="178" t="str">
        <f t="shared" si="186"/>
        <v>No</v>
      </c>
      <c r="AI306" t="str">
        <f>IF(OR('R2R'!K30="Q3 2026",'R2R'!K30="Q4 2026"),"Yes","No")</f>
        <v>No</v>
      </c>
      <c r="AJ306" s="178" t="str">
        <f t="shared" si="187"/>
        <v>No</v>
      </c>
      <c r="AK306" t="str">
        <f>IF(OR(O2C!M189="Q1 2027",O2C!M189="Q2 2027"),"Yes","No")</f>
        <v>No</v>
      </c>
      <c r="AL306" s="178" t="str">
        <f t="shared" si="188"/>
        <v>No</v>
      </c>
      <c r="AM306" t="str">
        <f>IF(OR('R2R'!K30="Q3 2027",'R2R'!K30="Q4 2027"),"Yes","No")</f>
        <v>No</v>
      </c>
      <c r="AN306" s="178" t="str">
        <f t="shared" si="189"/>
        <v>No</v>
      </c>
      <c r="AO306" t="str">
        <f>IF(OR('R2R'!K30="Q1 2028",'R2R'!K30="Q2 2028"),"Yes","No")</f>
        <v>No</v>
      </c>
      <c r="AP306" s="178" t="str">
        <f t="shared" si="190"/>
        <v>No</v>
      </c>
      <c r="AQ306" t="str">
        <f>IF(OR('R2R'!K30="Q3 2028",'R2R'!K30="Q4 2028"),"Yes","No")</f>
        <v>No</v>
      </c>
      <c r="AR306" s="178" t="str">
        <f t="shared" si="191"/>
        <v>No</v>
      </c>
      <c r="AS306" t="str">
        <f>IF(OR('R2R'!K30="Q1 2029",'R2R'!K30="Q2 2029"),"Yes","No")</f>
        <v>No</v>
      </c>
      <c r="AT306" s="178" t="str">
        <f t="shared" si="192"/>
        <v>No</v>
      </c>
      <c r="AU306" t="str">
        <f>IF(OR('R2R'!K30="Q3 2029",'R2R'!K30="Q4 2029"),"Yes","No")</f>
        <v>No</v>
      </c>
      <c r="AV306" s="178" t="str">
        <f t="shared" si="193"/>
        <v>No</v>
      </c>
      <c r="AW306" t="str">
        <f>IF(OR('R2R'!K30="Q1 2030",'R2R'!K30="Q2 2030"),"Yes","No")</f>
        <v>No</v>
      </c>
      <c r="AX306" s="178" t="str">
        <f t="shared" si="194"/>
        <v>No</v>
      </c>
      <c r="AY306" t="str">
        <f>IF(OR('R2R'!K30="Q3 2030",'R2R'!K30="Q4 2030"),"Yes","No")</f>
        <v>No</v>
      </c>
      <c r="AZ306" s="178" t="str">
        <f t="shared" si="195"/>
        <v>No</v>
      </c>
      <c r="BA306" t="str">
        <f>IF('R2R'!K30="","No","Yes")</f>
        <v>No</v>
      </c>
      <c r="BB306" s="178" t="str">
        <f t="shared" si="196"/>
        <v>No</v>
      </c>
      <c r="BC306" s="178" t="str">
        <f t="shared" si="197"/>
        <v>Yes</v>
      </c>
      <c r="BD306" s="174"/>
    </row>
    <row r="307" spans="1:56" s="175" customFormat="1" ht="23.65" thickBot="1" x14ac:dyDescent="0.5">
      <c r="A307" s="177">
        <v>27</v>
      </c>
      <c r="B307" s="51" t="s">
        <v>1696</v>
      </c>
      <c r="C307" t="str">
        <f>IF('R2R'!E31="Yes","Yes","No")</f>
        <v>No</v>
      </c>
      <c r="D307" t="str">
        <f>IF(AND(C307="No",'R2R'!F31="Yes"),"Yes","No")</f>
        <v>No</v>
      </c>
      <c r="E307" t="str">
        <f>IF(AND(C307="No",'R2R'!F31="N/A"),"N/A","No")</f>
        <v>No</v>
      </c>
      <c r="F307">
        <f>IF(OR('R2R'!F31="Yes",'R2R'!F31="N/A"),0,1)</f>
        <v>1</v>
      </c>
      <c r="G307" t="str">
        <f>IF(OR('R2R'!K31="Q3 2019",'R2R'!K31="Q4 2019"),"Yes","No")</f>
        <v>No</v>
      </c>
      <c r="H307" s="178" t="str">
        <f t="shared" si="149"/>
        <v>No</v>
      </c>
      <c r="I307" t="str">
        <f>IF(OR('R2R'!K31="Q1 2020",'R2R'!K31="Q2 2020"),"Yes","No")</f>
        <v>No</v>
      </c>
      <c r="J307" s="178" t="str">
        <f t="shared" si="174"/>
        <v>No</v>
      </c>
      <c r="K307" t="str">
        <f>IF(OR('R2R'!K31="Q3 2020",'R2R'!K31="Q4 2020"),"Yes","No")</f>
        <v>No</v>
      </c>
      <c r="L307" s="178" t="str">
        <f t="shared" si="175"/>
        <v>No</v>
      </c>
      <c r="M307" t="str">
        <f>IF(OR('R2R'!K31="Q1 2021",'R2R'!K31="Q2 2021"),"Yes","No")</f>
        <v>No</v>
      </c>
      <c r="N307" s="178" t="str">
        <f t="shared" si="176"/>
        <v>No</v>
      </c>
      <c r="O307" t="str">
        <f>IF(OR('R2R'!K31="Q3 2021",'R2R'!K31="Q4 2021"),"Yes","No")</f>
        <v>No</v>
      </c>
      <c r="P307" s="178" t="str">
        <f t="shared" si="177"/>
        <v>No</v>
      </c>
      <c r="Q307" t="str">
        <f>IF(OR('R2R'!K31="Q1 2022",'R2R'!K31="Q2 2022"),"Yes","No")</f>
        <v>No</v>
      </c>
      <c r="R307" s="178" t="str">
        <f t="shared" si="178"/>
        <v>No</v>
      </c>
      <c r="S307" t="str">
        <f>IF(OR('R2R'!K31="Q3 2022",'R2R'!K31="Q4 2022"),"Yes","No")</f>
        <v>No</v>
      </c>
      <c r="T307" s="178" t="str">
        <f t="shared" si="179"/>
        <v>No</v>
      </c>
      <c r="U307" t="str">
        <f>IF(OR('R2R'!K31="Q1 2023",'R2R'!K31="Q2 2023"),"Yes","No")</f>
        <v>No</v>
      </c>
      <c r="V307" s="178" t="str">
        <f t="shared" si="180"/>
        <v>No</v>
      </c>
      <c r="W307" t="str">
        <f>IF(OR('R2R'!K31="Q3 2023",'R2R'!K31="Q4 2023"),"Yes","No")</f>
        <v>No</v>
      </c>
      <c r="X307" s="178" t="str">
        <f t="shared" si="181"/>
        <v>No</v>
      </c>
      <c r="Y307" t="str">
        <f>IF(OR('R2R'!K31="Q1 2024",'R2R'!K31="Q2 2024"),"Yes","No")</f>
        <v>No</v>
      </c>
      <c r="Z307" s="178" t="str">
        <f t="shared" si="182"/>
        <v>No</v>
      </c>
      <c r="AA307" t="str">
        <f>IF(OR('R2R'!K31="Q3 2024",'R2R'!K31="Q4 2024"),"Yes","No")</f>
        <v>No</v>
      </c>
      <c r="AB307" s="178" t="str">
        <f t="shared" si="183"/>
        <v>No</v>
      </c>
      <c r="AC307" t="str">
        <f>IF(OR('R2R'!K31="Q1 2025",'R2R'!K31="Q2 2025"),"Yes","No")</f>
        <v>No</v>
      </c>
      <c r="AD307" s="178" t="str">
        <f t="shared" si="184"/>
        <v>No</v>
      </c>
      <c r="AE307" t="str">
        <f>IF(OR('R2R'!K31="Q3 2025",'R2R'!K31="Q4 2025"),"Yes","No")</f>
        <v>No</v>
      </c>
      <c r="AF307" s="178" t="str">
        <f t="shared" si="185"/>
        <v>No</v>
      </c>
      <c r="AG307" t="str">
        <f>IF(OR('R2R'!K31="Q1 2026",'R2R'!K31="Q2 2026"),"Yes","No")</f>
        <v>No</v>
      </c>
      <c r="AH307" s="178" t="str">
        <f t="shared" si="186"/>
        <v>No</v>
      </c>
      <c r="AI307" t="str">
        <f>IF(OR('R2R'!K31="Q3 2026",'R2R'!K31="Q4 2026"),"Yes","No")</f>
        <v>No</v>
      </c>
      <c r="AJ307" s="178" t="str">
        <f t="shared" si="187"/>
        <v>No</v>
      </c>
      <c r="AK307" t="str">
        <f>IF(OR(O2C!M190="Q1 2027",O2C!M190="Q2 2027"),"Yes","No")</f>
        <v>No</v>
      </c>
      <c r="AL307" s="178" t="str">
        <f t="shared" si="188"/>
        <v>No</v>
      </c>
      <c r="AM307" t="str">
        <f>IF(OR('R2R'!K31="Q3 2027",'R2R'!K31="Q4 2027"),"Yes","No")</f>
        <v>No</v>
      </c>
      <c r="AN307" s="178" t="str">
        <f t="shared" si="189"/>
        <v>No</v>
      </c>
      <c r="AO307" t="str">
        <f>IF(OR('R2R'!K31="Q1 2028",'R2R'!K31="Q2 2028"),"Yes","No")</f>
        <v>No</v>
      </c>
      <c r="AP307" s="178" t="str">
        <f t="shared" si="190"/>
        <v>No</v>
      </c>
      <c r="AQ307" t="str">
        <f>IF(OR('R2R'!K31="Q3 2028",'R2R'!K31="Q4 2028"),"Yes","No")</f>
        <v>No</v>
      </c>
      <c r="AR307" s="178" t="str">
        <f t="shared" si="191"/>
        <v>No</v>
      </c>
      <c r="AS307" t="str">
        <f>IF(OR('R2R'!K31="Q1 2029",'R2R'!K31="Q2 2029"),"Yes","No")</f>
        <v>No</v>
      </c>
      <c r="AT307" s="178" t="str">
        <f t="shared" si="192"/>
        <v>No</v>
      </c>
      <c r="AU307" t="str">
        <f>IF(OR('R2R'!K31="Q3 2029",'R2R'!K31="Q4 2029"),"Yes","No")</f>
        <v>No</v>
      </c>
      <c r="AV307" s="178" t="str">
        <f t="shared" si="193"/>
        <v>No</v>
      </c>
      <c r="AW307" t="str">
        <f>IF(OR('R2R'!K31="Q1 2030",'R2R'!K31="Q2 2030"),"Yes","No")</f>
        <v>No</v>
      </c>
      <c r="AX307" s="178" t="str">
        <f t="shared" si="194"/>
        <v>No</v>
      </c>
      <c r="AY307" t="str">
        <f>IF(OR('R2R'!K31="Q3 2030",'R2R'!K31="Q4 2030"),"Yes","No")</f>
        <v>No</v>
      </c>
      <c r="AZ307" s="178" t="str">
        <f t="shared" si="195"/>
        <v>No</v>
      </c>
      <c r="BA307" t="str">
        <f>IF('R2R'!K31="","No","Yes")</f>
        <v>No</v>
      </c>
      <c r="BB307" s="178" t="str">
        <f t="shared" si="196"/>
        <v>No</v>
      </c>
      <c r="BC307" s="178" t="str">
        <f t="shared" si="197"/>
        <v>Yes</v>
      </c>
      <c r="BD307" s="174"/>
    </row>
    <row r="308" spans="1:56" s="175" customFormat="1" ht="23.65" thickBot="1" x14ac:dyDescent="0.5">
      <c r="A308" s="177">
        <v>28</v>
      </c>
      <c r="B308" s="51" t="s">
        <v>1697</v>
      </c>
      <c r="C308" t="str">
        <f>IF('R2R'!E32="Yes","Yes","No")</f>
        <v>No</v>
      </c>
      <c r="D308" t="str">
        <f>IF(AND(C308="No",'R2R'!F32="Yes"),"Yes","No")</f>
        <v>No</v>
      </c>
      <c r="E308" t="str">
        <f>IF(AND(C308="No",'R2R'!F32="N/A"),"N/A","No")</f>
        <v>No</v>
      </c>
      <c r="F308">
        <f>IF(OR('R2R'!F32="Yes",'R2R'!F32="N/A"),0,1)</f>
        <v>1</v>
      </c>
      <c r="G308" t="str">
        <f>IF(OR('R2R'!K32="Q3 2019",'R2R'!K32="Q4 2019"),"Yes","No")</f>
        <v>No</v>
      </c>
      <c r="H308" s="178" t="str">
        <f t="shared" si="149"/>
        <v>No</v>
      </c>
      <c r="I308" t="str">
        <f>IF(OR('R2R'!K32="Q1 2020",'R2R'!K32="Q2 2020"),"Yes","No")</f>
        <v>No</v>
      </c>
      <c r="J308" s="178" t="str">
        <f t="shared" si="174"/>
        <v>No</v>
      </c>
      <c r="K308" t="str">
        <f>IF(OR('R2R'!K32="Q3 2020",'R2R'!K32="Q4 2020"),"Yes","No")</f>
        <v>No</v>
      </c>
      <c r="L308" s="178" t="str">
        <f t="shared" si="175"/>
        <v>No</v>
      </c>
      <c r="M308" t="str">
        <f>IF(OR('R2R'!K32="Q1 2021",'R2R'!K32="Q2 2021"),"Yes","No")</f>
        <v>No</v>
      </c>
      <c r="N308" s="178" t="str">
        <f t="shared" si="176"/>
        <v>No</v>
      </c>
      <c r="O308" t="str">
        <f>IF(OR('R2R'!K32="Q3 2021",'R2R'!K32="Q4 2021"),"Yes","No")</f>
        <v>No</v>
      </c>
      <c r="P308" s="178" t="str">
        <f t="shared" si="177"/>
        <v>No</v>
      </c>
      <c r="Q308" t="str">
        <f>IF(OR('R2R'!K32="Q1 2022",'R2R'!K32="Q2 2022"),"Yes","No")</f>
        <v>No</v>
      </c>
      <c r="R308" s="178" t="str">
        <f t="shared" si="178"/>
        <v>No</v>
      </c>
      <c r="S308" t="str">
        <f>IF(OR('R2R'!K32="Q3 2022",'R2R'!K32="Q4 2022"),"Yes","No")</f>
        <v>No</v>
      </c>
      <c r="T308" s="178" t="str">
        <f t="shared" si="179"/>
        <v>No</v>
      </c>
      <c r="U308" t="str">
        <f>IF(OR('R2R'!K32="Q1 2023",'R2R'!K32="Q2 2023"),"Yes","No")</f>
        <v>No</v>
      </c>
      <c r="V308" s="178" t="str">
        <f t="shared" si="180"/>
        <v>No</v>
      </c>
      <c r="W308" t="str">
        <f>IF(OR('R2R'!K32="Q3 2023",'R2R'!K32="Q4 2023"),"Yes","No")</f>
        <v>No</v>
      </c>
      <c r="X308" s="178" t="str">
        <f t="shared" si="181"/>
        <v>No</v>
      </c>
      <c r="Y308" t="str">
        <f>IF(OR('R2R'!K32="Q1 2024",'R2R'!K32="Q2 2024"),"Yes","No")</f>
        <v>No</v>
      </c>
      <c r="Z308" s="178" t="str">
        <f t="shared" si="182"/>
        <v>No</v>
      </c>
      <c r="AA308" t="str">
        <f>IF(OR('R2R'!K32="Q3 2024",'R2R'!K32="Q4 2024"),"Yes","No")</f>
        <v>No</v>
      </c>
      <c r="AB308" s="178" t="str">
        <f t="shared" si="183"/>
        <v>No</v>
      </c>
      <c r="AC308" t="str">
        <f>IF(OR('R2R'!K32="Q1 2025",'R2R'!K32="Q2 2025"),"Yes","No")</f>
        <v>No</v>
      </c>
      <c r="AD308" s="178" t="str">
        <f t="shared" si="184"/>
        <v>No</v>
      </c>
      <c r="AE308" t="str">
        <f>IF(OR('R2R'!K32="Q3 2025",'R2R'!K32="Q4 2025"),"Yes","No")</f>
        <v>No</v>
      </c>
      <c r="AF308" s="178" t="str">
        <f t="shared" si="185"/>
        <v>No</v>
      </c>
      <c r="AG308" t="str">
        <f>IF(OR('R2R'!K32="Q1 2026",'R2R'!K32="Q2 2026"),"Yes","No")</f>
        <v>No</v>
      </c>
      <c r="AH308" s="178" t="str">
        <f t="shared" si="186"/>
        <v>No</v>
      </c>
      <c r="AI308" t="str">
        <f>IF(OR('R2R'!K32="Q3 2026",'R2R'!K32="Q4 2026"),"Yes","No")</f>
        <v>No</v>
      </c>
      <c r="AJ308" s="178" t="str">
        <f t="shared" si="187"/>
        <v>No</v>
      </c>
      <c r="AK308" t="str">
        <f>IF(OR(O2C!M191="Q1 2027",O2C!M191="Q2 2027"),"Yes","No")</f>
        <v>No</v>
      </c>
      <c r="AL308" s="178" t="str">
        <f t="shared" si="188"/>
        <v>No</v>
      </c>
      <c r="AM308" t="str">
        <f>IF(OR('R2R'!K32="Q3 2027",'R2R'!K32="Q4 2027"),"Yes","No")</f>
        <v>No</v>
      </c>
      <c r="AN308" s="178" t="str">
        <f t="shared" si="189"/>
        <v>No</v>
      </c>
      <c r="AO308" t="str">
        <f>IF(OR('R2R'!K32="Q1 2028",'R2R'!K32="Q2 2028"),"Yes","No")</f>
        <v>No</v>
      </c>
      <c r="AP308" s="178" t="str">
        <f t="shared" si="190"/>
        <v>No</v>
      </c>
      <c r="AQ308" t="str">
        <f>IF(OR('R2R'!K32="Q3 2028",'R2R'!K32="Q4 2028"),"Yes","No")</f>
        <v>No</v>
      </c>
      <c r="AR308" s="178" t="str">
        <f t="shared" si="191"/>
        <v>No</v>
      </c>
      <c r="AS308" t="str">
        <f>IF(OR('R2R'!K32="Q1 2029",'R2R'!K32="Q2 2029"),"Yes","No")</f>
        <v>No</v>
      </c>
      <c r="AT308" s="178" t="str">
        <f t="shared" si="192"/>
        <v>No</v>
      </c>
      <c r="AU308" t="str">
        <f>IF(OR('R2R'!K32="Q3 2029",'R2R'!K32="Q4 2029"),"Yes","No")</f>
        <v>No</v>
      </c>
      <c r="AV308" s="178" t="str">
        <f t="shared" si="193"/>
        <v>No</v>
      </c>
      <c r="AW308" t="str">
        <f>IF(OR('R2R'!K32="Q1 2030",'R2R'!K32="Q2 2030"),"Yes","No")</f>
        <v>No</v>
      </c>
      <c r="AX308" s="178" t="str">
        <f t="shared" si="194"/>
        <v>No</v>
      </c>
      <c r="AY308" t="str">
        <f>IF(OR('R2R'!K32="Q3 2030",'R2R'!K32="Q4 2030"),"Yes","No")</f>
        <v>No</v>
      </c>
      <c r="AZ308" s="178" t="str">
        <f t="shared" si="195"/>
        <v>No</v>
      </c>
      <c r="BA308" t="str">
        <f>IF('R2R'!K32="","No","Yes")</f>
        <v>No</v>
      </c>
      <c r="BB308" s="178" t="str">
        <f t="shared" si="196"/>
        <v>No</v>
      </c>
      <c r="BC308" s="178" t="str">
        <f t="shared" si="197"/>
        <v>Yes</v>
      </c>
      <c r="BD308" s="174"/>
    </row>
    <row r="309" spans="1:56" s="175" customFormat="1" ht="14.65" thickBot="1" x14ac:dyDescent="0.5">
      <c r="A309" s="177">
        <v>29</v>
      </c>
      <c r="B309" s="51" t="s">
        <v>1698</v>
      </c>
      <c r="C309" t="str">
        <f>IF('R2R'!E33="Yes","Yes","No")</f>
        <v>No</v>
      </c>
      <c r="D309" t="str">
        <f>IF(AND(C309="No",'R2R'!F33="Yes"),"Yes","No")</f>
        <v>No</v>
      </c>
      <c r="E309" t="str">
        <f>IF(AND(C309="No",'R2R'!F33="N/A"),"N/A","No")</f>
        <v>No</v>
      </c>
      <c r="F309">
        <f>IF(OR('R2R'!F33="Yes",'R2R'!F33="N/A"),0,1)</f>
        <v>1</v>
      </c>
      <c r="G309" t="str">
        <f>IF(OR('R2R'!K33="Q3 2019",'R2R'!K33="Q4 2019"),"Yes","No")</f>
        <v>No</v>
      </c>
      <c r="H309" s="178" t="str">
        <f t="shared" si="149"/>
        <v>No</v>
      </c>
      <c r="I309" t="str">
        <f>IF(OR('R2R'!K33="Q1 2020",'R2R'!K33="Q2 2020"),"Yes","No")</f>
        <v>No</v>
      </c>
      <c r="J309" s="178" t="str">
        <f t="shared" si="174"/>
        <v>No</v>
      </c>
      <c r="K309" t="str">
        <f>IF(OR('R2R'!K33="Q3 2020",'R2R'!K33="Q4 2020"),"Yes","No")</f>
        <v>No</v>
      </c>
      <c r="L309" s="178" t="str">
        <f t="shared" si="175"/>
        <v>No</v>
      </c>
      <c r="M309" t="str">
        <f>IF(OR('R2R'!K33="Q1 2021",'R2R'!K33="Q2 2021"),"Yes","No")</f>
        <v>No</v>
      </c>
      <c r="N309" s="178" t="str">
        <f t="shared" si="176"/>
        <v>No</v>
      </c>
      <c r="O309" t="str">
        <f>IF(OR('R2R'!K33="Q3 2021",'R2R'!K33="Q4 2021"),"Yes","No")</f>
        <v>No</v>
      </c>
      <c r="P309" s="178" t="str">
        <f t="shared" si="177"/>
        <v>No</v>
      </c>
      <c r="Q309" t="str">
        <f>IF(OR('R2R'!K33="Q1 2022",'R2R'!K33="Q2 2022"),"Yes","No")</f>
        <v>No</v>
      </c>
      <c r="R309" s="178" t="str">
        <f t="shared" si="178"/>
        <v>No</v>
      </c>
      <c r="S309" t="str">
        <f>IF(OR('R2R'!K33="Q3 2022",'R2R'!K33="Q4 2022"),"Yes","No")</f>
        <v>No</v>
      </c>
      <c r="T309" s="178" t="str">
        <f t="shared" si="179"/>
        <v>No</v>
      </c>
      <c r="U309" t="str">
        <f>IF(OR('R2R'!K33="Q1 2023",'R2R'!K33="Q2 2023"),"Yes","No")</f>
        <v>No</v>
      </c>
      <c r="V309" s="178" t="str">
        <f t="shared" si="180"/>
        <v>No</v>
      </c>
      <c r="W309" t="str">
        <f>IF(OR('R2R'!K33="Q3 2023",'R2R'!K33="Q4 2023"),"Yes","No")</f>
        <v>No</v>
      </c>
      <c r="X309" s="178" t="str">
        <f t="shared" si="181"/>
        <v>No</v>
      </c>
      <c r="Y309" t="str">
        <f>IF(OR('R2R'!K33="Q1 2024",'R2R'!K33="Q2 2024"),"Yes","No")</f>
        <v>No</v>
      </c>
      <c r="Z309" s="178" t="str">
        <f t="shared" si="182"/>
        <v>No</v>
      </c>
      <c r="AA309" t="str">
        <f>IF(OR('R2R'!K33="Q3 2024",'R2R'!K33="Q4 2024"),"Yes","No")</f>
        <v>No</v>
      </c>
      <c r="AB309" s="178" t="str">
        <f t="shared" si="183"/>
        <v>No</v>
      </c>
      <c r="AC309" t="str">
        <f>IF(OR('R2R'!K33="Q1 2025",'R2R'!K33="Q2 2025"),"Yes","No")</f>
        <v>No</v>
      </c>
      <c r="AD309" s="178" t="str">
        <f t="shared" si="184"/>
        <v>No</v>
      </c>
      <c r="AE309" t="str">
        <f>IF(OR('R2R'!K33="Q3 2025",'R2R'!K33="Q4 2025"),"Yes","No")</f>
        <v>No</v>
      </c>
      <c r="AF309" s="178" t="str">
        <f t="shared" si="185"/>
        <v>No</v>
      </c>
      <c r="AG309" t="str">
        <f>IF(OR('R2R'!K33="Q1 2026",'R2R'!K33="Q2 2026"),"Yes","No")</f>
        <v>No</v>
      </c>
      <c r="AH309" s="178" t="str">
        <f t="shared" si="186"/>
        <v>No</v>
      </c>
      <c r="AI309" t="str">
        <f>IF(OR('R2R'!K33="Q3 2026",'R2R'!K33="Q4 2026"),"Yes","No")</f>
        <v>No</v>
      </c>
      <c r="AJ309" s="178" t="str">
        <f t="shared" si="187"/>
        <v>No</v>
      </c>
      <c r="AK309" t="str">
        <f>IF(OR(O2C!M192="Q1 2027",O2C!M192="Q2 2027"),"Yes","No")</f>
        <v>No</v>
      </c>
      <c r="AL309" s="178" t="str">
        <f t="shared" si="188"/>
        <v>No</v>
      </c>
      <c r="AM309" t="str">
        <f>IF(OR('R2R'!K33="Q3 2027",'R2R'!K33="Q4 2027"),"Yes","No")</f>
        <v>No</v>
      </c>
      <c r="AN309" s="178" t="str">
        <f t="shared" si="189"/>
        <v>No</v>
      </c>
      <c r="AO309" t="str">
        <f>IF(OR('R2R'!K33="Q1 2028",'R2R'!K33="Q2 2028"),"Yes","No")</f>
        <v>No</v>
      </c>
      <c r="AP309" s="178" t="str">
        <f t="shared" si="190"/>
        <v>No</v>
      </c>
      <c r="AQ309" t="str">
        <f>IF(OR('R2R'!K33="Q3 2028",'R2R'!K33="Q4 2028"),"Yes","No")</f>
        <v>No</v>
      </c>
      <c r="AR309" s="178" t="str">
        <f t="shared" si="191"/>
        <v>No</v>
      </c>
      <c r="AS309" t="str">
        <f>IF(OR('R2R'!K33="Q1 2029",'R2R'!K33="Q2 2029"),"Yes","No")</f>
        <v>No</v>
      </c>
      <c r="AT309" s="178" t="str">
        <f t="shared" si="192"/>
        <v>No</v>
      </c>
      <c r="AU309" t="str">
        <f>IF(OR('R2R'!K33="Q3 2029",'R2R'!K33="Q4 2029"),"Yes","No")</f>
        <v>No</v>
      </c>
      <c r="AV309" s="178" t="str">
        <f t="shared" si="193"/>
        <v>No</v>
      </c>
      <c r="AW309" t="str">
        <f>IF(OR('R2R'!K33="Q1 2030",'R2R'!K33="Q2 2030"),"Yes","No")</f>
        <v>No</v>
      </c>
      <c r="AX309" s="178" t="str">
        <f t="shared" si="194"/>
        <v>No</v>
      </c>
      <c r="AY309" t="str">
        <f>IF(OR('R2R'!K33="Q3 2030",'R2R'!K33="Q4 2030"),"Yes","No")</f>
        <v>No</v>
      </c>
      <c r="AZ309" s="178" t="str">
        <f t="shared" si="195"/>
        <v>No</v>
      </c>
      <c r="BA309" t="str">
        <f>IF('R2R'!K33="","No","Yes")</f>
        <v>No</v>
      </c>
      <c r="BB309" s="178" t="str">
        <f t="shared" si="196"/>
        <v>No</v>
      </c>
      <c r="BC309" s="178" t="str">
        <f t="shared" si="197"/>
        <v>Yes</v>
      </c>
      <c r="BD309" s="174"/>
    </row>
    <row r="310" spans="1:56" s="175" customFormat="1" ht="23.65" thickBot="1" x14ac:dyDescent="0.5">
      <c r="A310" s="177">
        <v>30</v>
      </c>
      <c r="B310" s="51" t="s">
        <v>1699</v>
      </c>
      <c r="C310" t="str">
        <f>IF('R2R'!E34="Yes","Yes","No")</f>
        <v>No</v>
      </c>
      <c r="D310" t="str">
        <f>IF(AND(C310="No",'R2R'!F34="Yes"),"Yes","No")</f>
        <v>No</v>
      </c>
      <c r="E310" t="str">
        <f>IF(AND(C310="No",'R2R'!F34="N/A"),"N/A","No")</f>
        <v>No</v>
      </c>
      <c r="F310">
        <f>IF(OR('R2R'!F34="Yes",'R2R'!F34="N/A"),0,1)</f>
        <v>1</v>
      </c>
      <c r="G310" t="str">
        <f>IF(OR('R2R'!K34="Q3 2019",'R2R'!K34="Q4 2019"),"Yes","No")</f>
        <v>No</v>
      </c>
      <c r="H310" s="178" t="str">
        <f t="shared" si="149"/>
        <v>No</v>
      </c>
      <c r="I310" t="str">
        <f>IF(OR('R2R'!K34="Q1 2020",'R2R'!K34="Q2 2020"),"Yes","No")</f>
        <v>No</v>
      </c>
      <c r="J310" s="178" t="str">
        <f t="shared" si="174"/>
        <v>No</v>
      </c>
      <c r="K310" t="str">
        <f>IF(OR('R2R'!K34="Q3 2020",'R2R'!K34="Q4 2020"),"Yes","No")</f>
        <v>No</v>
      </c>
      <c r="L310" s="178" t="str">
        <f t="shared" si="175"/>
        <v>No</v>
      </c>
      <c r="M310" t="str">
        <f>IF(OR('R2R'!K34="Q1 2021",'R2R'!K34="Q2 2021"),"Yes","No")</f>
        <v>No</v>
      </c>
      <c r="N310" s="178" t="str">
        <f t="shared" si="176"/>
        <v>No</v>
      </c>
      <c r="O310" t="str">
        <f>IF(OR('R2R'!K34="Q3 2021",'R2R'!K34="Q4 2021"),"Yes","No")</f>
        <v>No</v>
      </c>
      <c r="P310" s="178" t="str">
        <f t="shared" si="177"/>
        <v>No</v>
      </c>
      <c r="Q310" t="str">
        <f>IF(OR('R2R'!K34="Q1 2022",'R2R'!K34="Q2 2022"),"Yes","No")</f>
        <v>No</v>
      </c>
      <c r="R310" s="178" t="str">
        <f t="shared" si="178"/>
        <v>No</v>
      </c>
      <c r="S310" t="str">
        <f>IF(OR('R2R'!K34="Q3 2022",'R2R'!K34="Q4 2022"),"Yes","No")</f>
        <v>No</v>
      </c>
      <c r="T310" s="178" t="str">
        <f t="shared" si="179"/>
        <v>No</v>
      </c>
      <c r="U310" t="str">
        <f>IF(OR('R2R'!K34="Q1 2023",'R2R'!K34="Q2 2023"),"Yes","No")</f>
        <v>No</v>
      </c>
      <c r="V310" s="178" t="str">
        <f t="shared" si="180"/>
        <v>No</v>
      </c>
      <c r="W310" t="str">
        <f>IF(OR('R2R'!K34="Q3 2023",'R2R'!K34="Q4 2023"),"Yes","No")</f>
        <v>No</v>
      </c>
      <c r="X310" s="178" t="str">
        <f t="shared" si="181"/>
        <v>No</v>
      </c>
      <c r="Y310" t="str">
        <f>IF(OR('R2R'!K34="Q1 2024",'R2R'!K34="Q2 2024"),"Yes","No")</f>
        <v>No</v>
      </c>
      <c r="Z310" s="178" t="str">
        <f t="shared" si="182"/>
        <v>No</v>
      </c>
      <c r="AA310" t="str">
        <f>IF(OR('R2R'!K34="Q3 2024",'R2R'!K34="Q4 2024"),"Yes","No")</f>
        <v>No</v>
      </c>
      <c r="AB310" s="178" t="str">
        <f t="shared" si="183"/>
        <v>No</v>
      </c>
      <c r="AC310" t="str">
        <f>IF(OR('R2R'!K34="Q1 2025",'R2R'!K34="Q2 2025"),"Yes","No")</f>
        <v>No</v>
      </c>
      <c r="AD310" s="178" t="str">
        <f t="shared" si="184"/>
        <v>No</v>
      </c>
      <c r="AE310" t="str">
        <f>IF(OR('R2R'!K34="Q3 2025",'R2R'!K34="Q4 2025"),"Yes","No")</f>
        <v>No</v>
      </c>
      <c r="AF310" s="178" t="str">
        <f t="shared" si="185"/>
        <v>No</v>
      </c>
      <c r="AG310" t="str">
        <f>IF(OR('R2R'!K34="Q1 2026",'R2R'!K34="Q2 2026"),"Yes","No")</f>
        <v>No</v>
      </c>
      <c r="AH310" s="178" t="str">
        <f t="shared" si="186"/>
        <v>No</v>
      </c>
      <c r="AI310" t="str">
        <f>IF(OR('R2R'!K34="Q3 2026",'R2R'!K34="Q4 2026"),"Yes","No")</f>
        <v>No</v>
      </c>
      <c r="AJ310" s="178" t="str">
        <f t="shared" si="187"/>
        <v>No</v>
      </c>
      <c r="AK310" t="str">
        <f>IF(OR(O2C!M193="Q1 2027",O2C!M193="Q2 2027"),"Yes","No")</f>
        <v>No</v>
      </c>
      <c r="AL310" s="178" t="str">
        <f t="shared" si="188"/>
        <v>No</v>
      </c>
      <c r="AM310" t="str">
        <f>IF(OR('R2R'!K34="Q3 2027",'R2R'!K34="Q4 2027"),"Yes","No")</f>
        <v>No</v>
      </c>
      <c r="AN310" s="178" t="str">
        <f t="shared" si="189"/>
        <v>No</v>
      </c>
      <c r="AO310" t="str">
        <f>IF(OR('R2R'!K34="Q1 2028",'R2R'!K34="Q2 2028"),"Yes","No")</f>
        <v>No</v>
      </c>
      <c r="AP310" s="178" t="str">
        <f t="shared" si="190"/>
        <v>No</v>
      </c>
      <c r="AQ310" t="str">
        <f>IF(OR('R2R'!K34="Q3 2028",'R2R'!K34="Q4 2028"),"Yes","No")</f>
        <v>No</v>
      </c>
      <c r="AR310" s="178" t="str">
        <f t="shared" si="191"/>
        <v>No</v>
      </c>
      <c r="AS310" t="str">
        <f>IF(OR('R2R'!K34="Q1 2029",'R2R'!K34="Q2 2029"),"Yes","No")</f>
        <v>No</v>
      </c>
      <c r="AT310" s="178" t="str">
        <f t="shared" si="192"/>
        <v>No</v>
      </c>
      <c r="AU310" t="str">
        <f>IF(OR('R2R'!K34="Q3 2029",'R2R'!K34="Q4 2029"),"Yes","No")</f>
        <v>No</v>
      </c>
      <c r="AV310" s="178" t="str">
        <f t="shared" si="193"/>
        <v>No</v>
      </c>
      <c r="AW310" t="str">
        <f>IF(OR('R2R'!K34="Q1 2030",'R2R'!K34="Q2 2030"),"Yes","No")</f>
        <v>No</v>
      </c>
      <c r="AX310" s="178" t="str">
        <f t="shared" si="194"/>
        <v>No</v>
      </c>
      <c r="AY310" t="str">
        <f>IF(OR('R2R'!K34="Q3 2030",'R2R'!K34="Q4 2030"),"Yes","No")</f>
        <v>No</v>
      </c>
      <c r="AZ310" s="178" t="str">
        <f t="shared" si="195"/>
        <v>No</v>
      </c>
      <c r="BA310" t="str">
        <f>IF('R2R'!K34="","No","Yes")</f>
        <v>No</v>
      </c>
      <c r="BB310" s="178" t="str">
        <f t="shared" si="196"/>
        <v>No</v>
      </c>
      <c r="BC310" s="178" t="str">
        <f t="shared" si="197"/>
        <v>Yes</v>
      </c>
      <c r="BD310" s="174"/>
    </row>
    <row r="311" spans="1:56" s="175" customFormat="1" ht="23.65" thickBot="1" x14ac:dyDescent="0.5">
      <c r="A311" s="177">
        <v>31</v>
      </c>
      <c r="B311" s="50" t="s">
        <v>1700</v>
      </c>
      <c r="C311" t="str">
        <f>IF('R2R'!E35="Yes","Yes","No")</f>
        <v>Yes</v>
      </c>
      <c r="D311" t="str">
        <f>IF(AND(C311="No",'R2R'!F35="Yes"),"Yes","No")</f>
        <v>No</v>
      </c>
      <c r="E311" t="str">
        <f>IF(AND(C311="No",'R2R'!F35="N/A"),"N/A","No")</f>
        <v>No</v>
      </c>
      <c r="F311">
        <f>IF(OR('R2R'!F35="Yes",'R2R'!F35="N/A"),0,1)</f>
        <v>1</v>
      </c>
      <c r="G311" t="str">
        <f>IF(OR('R2R'!K35="Q3 2019",'R2R'!K35="Q4 2019"),"Yes","No")</f>
        <v>No</v>
      </c>
      <c r="H311" s="178" t="str">
        <f t="shared" si="149"/>
        <v>No</v>
      </c>
      <c r="I311" t="str">
        <f>IF(OR('R2R'!K35="Q1 2020",'R2R'!K35="Q2 2020"),"Yes","No")</f>
        <v>No</v>
      </c>
      <c r="J311" s="178" t="str">
        <f t="shared" si="174"/>
        <v>No</v>
      </c>
      <c r="K311" t="str">
        <f>IF(OR('R2R'!K35="Q3 2020",'R2R'!K35="Q4 2020"),"Yes","No")</f>
        <v>No</v>
      </c>
      <c r="L311" s="178" t="str">
        <f t="shared" si="175"/>
        <v>No</v>
      </c>
      <c r="M311" t="str">
        <f>IF(OR('R2R'!K35="Q1 2021",'R2R'!K35="Q2 2021"),"Yes","No")</f>
        <v>No</v>
      </c>
      <c r="N311" s="178" t="str">
        <f t="shared" si="176"/>
        <v>No</v>
      </c>
      <c r="O311" t="str">
        <f>IF(OR('R2R'!K35="Q3 2021",'R2R'!K35="Q4 2021"),"Yes","No")</f>
        <v>No</v>
      </c>
      <c r="P311" s="178" t="str">
        <f t="shared" si="177"/>
        <v>No</v>
      </c>
      <c r="Q311" t="str">
        <f>IF(OR('R2R'!K35="Q1 2022",'R2R'!K35="Q2 2022"),"Yes","No")</f>
        <v>No</v>
      </c>
      <c r="R311" s="178" t="str">
        <f t="shared" si="178"/>
        <v>No</v>
      </c>
      <c r="S311" t="str">
        <f>IF(OR('R2R'!K35="Q3 2022",'R2R'!K35="Q4 2022"),"Yes","No")</f>
        <v>No</v>
      </c>
      <c r="T311" s="178" t="str">
        <f t="shared" si="179"/>
        <v>No</v>
      </c>
      <c r="U311" t="str">
        <f>IF(OR('R2R'!K35="Q1 2023",'R2R'!K35="Q2 2023"),"Yes","No")</f>
        <v>No</v>
      </c>
      <c r="V311" s="178" t="str">
        <f t="shared" si="180"/>
        <v>No</v>
      </c>
      <c r="W311" t="str">
        <f>IF(OR('R2R'!K35="Q3 2023",'R2R'!K35="Q4 2023"),"Yes","No")</f>
        <v>No</v>
      </c>
      <c r="X311" s="178" t="str">
        <f t="shared" si="181"/>
        <v>No</v>
      </c>
      <c r="Y311" t="str">
        <f>IF(OR('R2R'!K35="Q1 2024",'R2R'!K35="Q2 2024"),"Yes","No")</f>
        <v>No</v>
      </c>
      <c r="Z311" s="178" t="str">
        <f t="shared" si="182"/>
        <v>No</v>
      </c>
      <c r="AA311" t="str">
        <f>IF(OR('R2R'!K35="Q3 2024",'R2R'!K35="Q4 2024"),"Yes","No")</f>
        <v>No</v>
      </c>
      <c r="AB311" s="178" t="str">
        <f t="shared" si="183"/>
        <v>No</v>
      </c>
      <c r="AC311" t="str">
        <f>IF(OR('R2R'!K35="Q1 2025",'R2R'!K35="Q2 2025"),"Yes","No")</f>
        <v>No</v>
      </c>
      <c r="AD311" s="178" t="str">
        <f t="shared" si="184"/>
        <v>No</v>
      </c>
      <c r="AE311" t="str">
        <f>IF(OR('R2R'!K35="Q3 2025",'R2R'!K35="Q4 2025"),"Yes","No")</f>
        <v>No</v>
      </c>
      <c r="AF311" s="178" t="str">
        <f t="shared" si="185"/>
        <v>No</v>
      </c>
      <c r="AG311" t="str">
        <f>IF(OR('R2R'!K35="Q1 2026",'R2R'!K35="Q2 2026"),"Yes","No")</f>
        <v>No</v>
      </c>
      <c r="AH311" s="178" t="str">
        <f t="shared" si="186"/>
        <v>No</v>
      </c>
      <c r="AI311" t="str">
        <f>IF(OR('R2R'!K35="Q3 2026",'R2R'!K35="Q4 2026"),"Yes","No")</f>
        <v>No</v>
      </c>
      <c r="AJ311" s="178" t="str">
        <f t="shared" si="187"/>
        <v>No</v>
      </c>
      <c r="AK311" t="str">
        <f>IF(OR(O2C!M194="Q1 2027",O2C!M194="Q2 2027"),"Yes","No")</f>
        <v>No</v>
      </c>
      <c r="AL311" s="178" t="str">
        <f t="shared" si="188"/>
        <v>No</v>
      </c>
      <c r="AM311" t="str">
        <f>IF(OR('R2R'!K35="Q3 2027",'R2R'!K35="Q4 2027"),"Yes","No")</f>
        <v>No</v>
      </c>
      <c r="AN311" s="178" t="str">
        <f t="shared" si="189"/>
        <v>No</v>
      </c>
      <c r="AO311" t="str">
        <f>IF(OR('R2R'!K35="Q1 2028",'R2R'!K35="Q2 2028"),"Yes","No")</f>
        <v>No</v>
      </c>
      <c r="AP311" s="178" t="str">
        <f t="shared" si="190"/>
        <v>No</v>
      </c>
      <c r="AQ311" t="str">
        <f>IF(OR('R2R'!K35="Q3 2028",'R2R'!K35="Q4 2028"),"Yes","No")</f>
        <v>No</v>
      </c>
      <c r="AR311" s="178" t="str">
        <f t="shared" si="191"/>
        <v>No</v>
      </c>
      <c r="AS311" t="str">
        <f>IF(OR('R2R'!K35="Q1 2029",'R2R'!K35="Q2 2029"),"Yes","No")</f>
        <v>No</v>
      </c>
      <c r="AT311" s="178" t="str">
        <f t="shared" si="192"/>
        <v>No</v>
      </c>
      <c r="AU311" t="str">
        <f>IF(OR('R2R'!K35="Q3 2029",'R2R'!K35="Q4 2029"),"Yes","No")</f>
        <v>No</v>
      </c>
      <c r="AV311" s="178" t="str">
        <f t="shared" si="193"/>
        <v>No</v>
      </c>
      <c r="AW311" t="str">
        <f>IF(OR('R2R'!K35="Q1 2030",'R2R'!K35="Q2 2030"),"Yes","No")</f>
        <v>No</v>
      </c>
      <c r="AX311" s="178" t="str">
        <f t="shared" si="194"/>
        <v>No</v>
      </c>
      <c r="AY311" t="str">
        <f>IF(OR('R2R'!K35="Q3 2030",'R2R'!K35="Q4 2030"),"Yes","No")</f>
        <v>No</v>
      </c>
      <c r="AZ311" s="178" t="str">
        <f t="shared" si="195"/>
        <v>No</v>
      </c>
      <c r="BA311" t="str">
        <f>IF('R2R'!K35="","No","Yes")</f>
        <v>No</v>
      </c>
      <c r="BB311" s="178" t="str">
        <f t="shared" si="196"/>
        <v>No</v>
      </c>
      <c r="BC311" s="178" t="str">
        <f t="shared" si="197"/>
        <v>No</v>
      </c>
      <c r="BD311" s="174"/>
    </row>
    <row r="312" spans="1:56" s="175" customFormat="1" ht="14.65" thickBot="1" x14ac:dyDescent="0.5">
      <c r="A312" s="177">
        <v>32</v>
      </c>
      <c r="B312" s="51" t="s">
        <v>1701</v>
      </c>
      <c r="C312" t="str">
        <f>IF('R2R'!E36="Yes","Yes","No")</f>
        <v>No</v>
      </c>
      <c r="D312" t="str">
        <f>IF(AND(C312="No",'R2R'!F36="Yes"),"Yes","No")</f>
        <v>No</v>
      </c>
      <c r="E312" t="str">
        <f>IF(AND(C312="No",'R2R'!F36="N/A"),"N/A","No")</f>
        <v>No</v>
      </c>
      <c r="F312">
        <f>IF(OR('R2R'!F36="Yes",'R2R'!F36="N/A"),0,1)</f>
        <v>1</v>
      </c>
      <c r="G312" t="str">
        <f>IF(OR('R2R'!K36="Q3 2019",'R2R'!K36="Q4 2019"),"Yes","No")</f>
        <v>No</v>
      </c>
      <c r="H312" s="178" t="str">
        <f t="shared" si="149"/>
        <v>No</v>
      </c>
      <c r="I312" t="str">
        <f>IF(OR('R2R'!K36="Q1 2020",'R2R'!K36="Q2 2020"),"Yes","No")</f>
        <v>No</v>
      </c>
      <c r="J312" s="178" t="str">
        <f t="shared" si="174"/>
        <v>No</v>
      </c>
      <c r="K312" t="str">
        <f>IF(OR('R2R'!K36="Q3 2020",'R2R'!K36="Q4 2020"),"Yes","No")</f>
        <v>No</v>
      </c>
      <c r="L312" s="178" t="str">
        <f t="shared" si="175"/>
        <v>No</v>
      </c>
      <c r="M312" t="str">
        <f>IF(OR('R2R'!K36="Q1 2021",'R2R'!K36="Q2 2021"),"Yes","No")</f>
        <v>No</v>
      </c>
      <c r="N312" s="178" t="str">
        <f t="shared" si="176"/>
        <v>No</v>
      </c>
      <c r="O312" t="str">
        <f>IF(OR('R2R'!K36="Q3 2021",'R2R'!K36="Q4 2021"),"Yes","No")</f>
        <v>No</v>
      </c>
      <c r="P312" s="178" t="str">
        <f t="shared" si="177"/>
        <v>No</v>
      </c>
      <c r="Q312" t="str">
        <f>IF(OR('R2R'!K36="Q1 2022",'R2R'!K36="Q2 2022"),"Yes","No")</f>
        <v>No</v>
      </c>
      <c r="R312" s="178" t="str">
        <f t="shared" si="178"/>
        <v>No</v>
      </c>
      <c r="S312" t="str">
        <f>IF(OR('R2R'!K36="Q3 2022",'R2R'!K36="Q4 2022"),"Yes","No")</f>
        <v>No</v>
      </c>
      <c r="T312" s="178" t="str">
        <f t="shared" si="179"/>
        <v>No</v>
      </c>
      <c r="U312" t="str">
        <f>IF(OR('R2R'!K36="Q1 2023",'R2R'!K36="Q2 2023"),"Yes","No")</f>
        <v>No</v>
      </c>
      <c r="V312" s="178" t="str">
        <f t="shared" si="180"/>
        <v>No</v>
      </c>
      <c r="W312" t="str">
        <f>IF(OR('R2R'!K36="Q3 2023",'R2R'!K36="Q4 2023"),"Yes","No")</f>
        <v>No</v>
      </c>
      <c r="X312" s="178" t="str">
        <f t="shared" si="181"/>
        <v>No</v>
      </c>
      <c r="Y312" t="str">
        <f>IF(OR('R2R'!K36="Q1 2024",'R2R'!K36="Q2 2024"),"Yes","No")</f>
        <v>No</v>
      </c>
      <c r="Z312" s="178" t="str">
        <f t="shared" si="182"/>
        <v>No</v>
      </c>
      <c r="AA312" t="str">
        <f>IF(OR('R2R'!K36="Q3 2024",'R2R'!K36="Q4 2024"),"Yes","No")</f>
        <v>No</v>
      </c>
      <c r="AB312" s="178" t="str">
        <f t="shared" si="183"/>
        <v>No</v>
      </c>
      <c r="AC312" t="str">
        <f>IF(OR('R2R'!K36="Q1 2025",'R2R'!K36="Q2 2025"),"Yes","No")</f>
        <v>No</v>
      </c>
      <c r="AD312" s="178" t="str">
        <f t="shared" si="184"/>
        <v>No</v>
      </c>
      <c r="AE312" t="str">
        <f>IF(OR('R2R'!K36="Q3 2025",'R2R'!K36="Q4 2025"),"Yes","No")</f>
        <v>No</v>
      </c>
      <c r="AF312" s="178" t="str">
        <f t="shared" si="185"/>
        <v>No</v>
      </c>
      <c r="AG312" t="str">
        <f>IF(OR('R2R'!K36="Q1 2026",'R2R'!K36="Q2 2026"),"Yes","No")</f>
        <v>No</v>
      </c>
      <c r="AH312" s="178" t="str">
        <f t="shared" si="186"/>
        <v>No</v>
      </c>
      <c r="AI312" t="str">
        <f>IF(OR('R2R'!K36="Q3 2026",'R2R'!K36="Q4 2026"),"Yes","No")</f>
        <v>No</v>
      </c>
      <c r="AJ312" s="178" t="str">
        <f t="shared" si="187"/>
        <v>No</v>
      </c>
      <c r="AK312" t="str">
        <f>IF(OR(O2C!M195="Q1 2027",O2C!M195="Q2 2027"),"Yes","No")</f>
        <v>No</v>
      </c>
      <c r="AL312" s="178" t="str">
        <f t="shared" si="188"/>
        <v>No</v>
      </c>
      <c r="AM312" t="str">
        <f>IF(OR('R2R'!K36="Q3 2027",'R2R'!K36="Q4 2027"),"Yes","No")</f>
        <v>No</v>
      </c>
      <c r="AN312" s="178" t="str">
        <f t="shared" si="189"/>
        <v>No</v>
      </c>
      <c r="AO312" t="str">
        <f>IF(OR('R2R'!K36="Q1 2028",'R2R'!K36="Q2 2028"),"Yes","No")</f>
        <v>No</v>
      </c>
      <c r="AP312" s="178" t="str">
        <f t="shared" si="190"/>
        <v>No</v>
      </c>
      <c r="AQ312" t="str">
        <f>IF(OR('R2R'!K36="Q3 2028",'R2R'!K36="Q4 2028"),"Yes","No")</f>
        <v>No</v>
      </c>
      <c r="AR312" s="178" t="str">
        <f t="shared" si="191"/>
        <v>No</v>
      </c>
      <c r="AS312" t="str">
        <f>IF(OR('R2R'!K36="Q1 2029",'R2R'!K36="Q2 2029"),"Yes","No")</f>
        <v>No</v>
      </c>
      <c r="AT312" s="178" t="str">
        <f t="shared" si="192"/>
        <v>No</v>
      </c>
      <c r="AU312" t="str">
        <f>IF(OR('R2R'!K36="Q3 2029",'R2R'!K36="Q4 2029"),"Yes","No")</f>
        <v>No</v>
      </c>
      <c r="AV312" s="178" t="str">
        <f t="shared" si="193"/>
        <v>No</v>
      </c>
      <c r="AW312" t="str">
        <f>IF(OR('R2R'!K36="Q1 2030",'R2R'!K36="Q2 2030"),"Yes","No")</f>
        <v>No</v>
      </c>
      <c r="AX312" s="178" t="str">
        <f t="shared" si="194"/>
        <v>No</v>
      </c>
      <c r="AY312" t="str">
        <f>IF(OR('R2R'!K36="Q3 2030",'R2R'!K36="Q4 2030"),"Yes","No")</f>
        <v>No</v>
      </c>
      <c r="AZ312" s="178" t="str">
        <f t="shared" si="195"/>
        <v>No</v>
      </c>
      <c r="BA312" t="str">
        <f>IF('R2R'!K36="","No","Yes")</f>
        <v>No</v>
      </c>
      <c r="BB312" s="178" t="str">
        <f t="shared" si="196"/>
        <v>No</v>
      </c>
      <c r="BC312" s="178" t="str">
        <f t="shared" si="197"/>
        <v>Yes</v>
      </c>
      <c r="BD312" s="174"/>
    </row>
    <row r="313" spans="1:56" s="175" customFormat="1" ht="23.65" thickBot="1" x14ac:dyDescent="0.5">
      <c r="A313" s="177">
        <v>33</v>
      </c>
      <c r="B313" s="51" t="s">
        <v>1702</v>
      </c>
      <c r="C313" t="str">
        <f>IF('R2R'!E37="Yes","Yes","No")</f>
        <v>No</v>
      </c>
      <c r="D313" t="str">
        <f>IF(AND(C313="No",'R2R'!F37="Yes"),"Yes","No")</f>
        <v>No</v>
      </c>
      <c r="E313" t="str">
        <f>IF(AND(C313="No",'R2R'!F37="N/A"),"N/A","No")</f>
        <v>No</v>
      </c>
      <c r="F313">
        <f>IF(OR('R2R'!F37="Yes",'R2R'!F37="N/A"),0,1)</f>
        <v>1</v>
      </c>
      <c r="G313" t="str">
        <f>IF(OR('R2R'!K37="Q3 2019",'R2R'!K37="Q4 2019"),"Yes","No")</f>
        <v>No</v>
      </c>
      <c r="H313" s="178" t="str">
        <f t="shared" si="149"/>
        <v>No</v>
      </c>
      <c r="I313" t="str">
        <f>IF(OR('R2R'!K37="Q1 2020",'R2R'!K37="Q2 2020"),"Yes","No")</f>
        <v>No</v>
      </c>
      <c r="J313" s="178" t="str">
        <f t="shared" si="174"/>
        <v>No</v>
      </c>
      <c r="K313" t="str">
        <f>IF(OR('R2R'!K37="Q3 2020",'R2R'!K37="Q4 2020"),"Yes","No")</f>
        <v>No</v>
      </c>
      <c r="L313" s="178" t="str">
        <f t="shared" si="175"/>
        <v>No</v>
      </c>
      <c r="M313" t="str">
        <f>IF(OR('R2R'!K37="Q1 2021",'R2R'!K37="Q2 2021"),"Yes","No")</f>
        <v>No</v>
      </c>
      <c r="N313" s="178" t="str">
        <f t="shared" si="176"/>
        <v>No</v>
      </c>
      <c r="O313" t="str">
        <f>IF(OR('R2R'!K37="Q3 2021",'R2R'!K37="Q4 2021"),"Yes","No")</f>
        <v>No</v>
      </c>
      <c r="P313" s="178" t="str">
        <f t="shared" si="177"/>
        <v>No</v>
      </c>
      <c r="Q313" t="str">
        <f>IF(OR('R2R'!K37="Q1 2022",'R2R'!K37="Q2 2022"),"Yes","No")</f>
        <v>No</v>
      </c>
      <c r="R313" s="178" t="str">
        <f t="shared" si="178"/>
        <v>No</v>
      </c>
      <c r="S313" t="str">
        <f>IF(OR('R2R'!K37="Q3 2022",'R2R'!K37="Q4 2022"),"Yes","No")</f>
        <v>No</v>
      </c>
      <c r="T313" s="178" t="str">
        <f t="shared" si="179"/>
        <v>No</v>
      </c>
      <c r="U313" t="str">
        <f>IF(OR('R2R'!K37="Q1 2023",'R2R'!K37="Q2 2023"),"Yes","No")</f>
        <v>No</v>
      </c>
      <c r="V313" s="178" t="str">
        <f t="shared" si="180"/>
        <v>No</v>
      </c>
      <c r="W313" t="str">
        <f>IF(OR('R2R'!K37="Q3 2023",'R2R'!K37="Q4 2023"),"Yes","No")</f>
        <v>No</v>
      </c>
      <c r="X313" s="178" t="str">
        <f t="shared" si="181"/>
        <v>No</v>
      </c>
      <c r="Y313" t="str">
        <f>IF(OR('R2R'!K37="Q1 2024",'R2R'!K37="Q2 2024"),"Yes","No")</f>
        <v>No</v>
      </c>
      <c r="Z313" s="178" t="str">
        <f t="shared" si="182"/>
        <v>No</v>
      </c>
      <c r="AA313" t="str">
        <f>IF(OR('R2R'!K37="Q3 2024",'R2R'!K37="Q4 2024"),"Yes","No")</f>
        <v>No</v>
      </c>
      <c r="AB313" s="178" t="str">
        <f t="shared" si="183"/>
        <v>No</v>
      </c>
      <c r="AC313" t="str">
        <f>IF(OR('R2R'!K37="Q1 2025",'R2R'!K37="Q2 2025"),"Yes","No")</f>
        <v>No</v>
      </c>
      <c r="AD313" s="178" t="str">
        <f t="shared" si="184"/>
        <v>No</v>
      </c>
      <c r="AE313" t="str">
        <f>IF(OR('R2R'!K37="Q3 2025",'R2R'!K37="Q4 2025"),"Yes","No")</f>
        <v>No</v>
      </c>
      <c r="AF313" s="178" t="str">
        <f t="shared" si="185"/>
        <v>No</v>
      </c>
      <c r="AG313" t="str">
        <f>IF(OR('R2R'!K37="Q1 2026",'R2R'!K37="Q2 2026"),"Yes","No")</f>
        <v>No</v>
      </c>
      <c r="AH313" s="178" t="str">
        <f t="shared" si="186"/>
        <v>No</v>
      </c>
      <c r="AI313" t="str">
        <f>IF(OR('R2R'!K37="Q3 2026",'R2R'!K37="Q4 2026"),"Yes","No")</f>
        <v>No</v>
      </c>
      <c r="AJ313" s="178" t="str">
        <f t="shared" si="187"/>
        <v>No</v>
      </c>
      <c r="AK313" t="str">
        <f>IF(OR(O2C!M196="Q1 2027",O2C!M196="Q2 2027"),"Yes","No")</f>
        <v>No</v>
      </c>
      <c r="AL313" s="178" t="str">
        <f t="shared" si="188"/>
        <v>No</v>
      </c>
      <c r="AM313" t="str">
        <f>IF(OR('R2R'!K37="Q3 2027",'R2R'!K37="Q4 2027"),"Yes","No")</f>
        <v>No</v>
      </c>
      <c r="AN313" s="178" t="str">
        <f t="shared" si="189"/>
        <v>No</v>
      </c>
      <c r="AO313" t="str">
        <f>IF(OR('R2R'!K37="Q1 2028",'R2R'!K37="Q2 2028"),"Yes","No")</f>
        <v>No</v>
      </c>
      <c r="AP313" s="178" t="str">
        <f t="shared" si="190"/>
        <v>No</v>
      </c>
      <c r="AQ313" t="str">
        <f>IF(OR('R2R'!K37="Q3 2028",'R2R'!K37="Q4 2028"),"Yes","No")</f>
        <v>No</v>
      </c>
      <c r="AR313" s="178" t="str">
        <f t="shared" si="191"/>
        <v>No</v>
      </c>
      <c r="AS313" t="str">
        <f>IF(OR('R2R'!K37="Q1 2029",'R2R'!K37="Q2 2029"),"Yes","No")</f>
        <v>No</v>
      </c>
      <c r="AT313" s="178" t="str">
        <f t="shared" si="192"/>
        <v>No</v>
      </c>
      <c r="AU313" t="str">
        <f>IF(OR('R2R'!K37="Q3 2029",'R2R'!K37="Q4 2029"),"Yes","No")</f>
        <v>No</v>
      </c>
      <c r="AV313" s="178" t="str">
        <f t="shared" si="193"/>
        <v>No</v>
      </c>
      <c r="AW313" t="str">
        <f>IF(OR('R2R'!K37="Q1 2030",'R2R'!K37="Q2 2030"),"Yes","No")</f>
        <v>No</v>
      </c>
      <c r="AX313" s="178" t="str">
        <f t="shared" si="194"/>
        <v>No</v>
      </c>
      <c r="AY313" t="str">
        <f>IF(OR('R2R'!K37="Q3 2030",'R2R'!K37="Q4 2030"),"Yes","No")</f>
        <v>No</v>
      </c>
      <c r="AZ313" s="178" t="str">
        <f t="shared" si="195"/>
        <v>No</v>
      </c>
      <c r="BA313" t="str">
        <f>IF('R2R'!K37="","No","Yes")</f>
        <v>No</v>
      </c>
      <c r="BB313" s="178" t="str">
        <f t="shared" si="196"/>
        <v>No</v>
      </c>
      <c r="BC313" s="178" t="str">
        <f t="shared" si="197"/>
        <v>Yes</v>
      </c>
      <c r="BD313" s="174"/>
    </row>
    <row r="314" spans="1:56" s="175" customFormat="1" ht="14.65" thickBot="1" x14ac:dyDescent="0.5">
      <c r="A314" s="177">
        <v>34</v>
      </c>
      <c r="B314" s="51" t="s">
        <v>1703</v>
      </c>
      <c r="C314" t="str">
        <f>IF('R2R'!E38="Yes","Yes","No")</f>
        <v>No</v>
      </c>
      <c r="D314" t="str">
        <f>IF(AND(C314="No",'R2R'!F38="Yes"),"Yes","No")</f>
        <v>No</v>
      </c>
      <c r="E314" t="str">
        <f>IF(AND(C314="No",'R2R'!F38="N/A"),"N/A","No")</f>
        <v>No</v>
      </c>
      <c r="F314">
        <f>IF(OR('R2R'!F38="Yes",'R2R'!F38="N/A"),0,1)</f>
        <v>1</v>
      </c>
      <c r="G314" t="str">
        <f>IF(OR('R2R'!K38="Q3 2019",'R2R'!K38="Q4 2019"),"Yes","No")</f>
        <v>No</v>
      </c>
      <c r="H314" s="178" t="str">
        <f t="shared" si="149"/>
        <v>No</v>
      </c>
      <c r="I314" t="str">
        <f>IF(OR('R2R'!K38="Q1 2020",'R2R'!K38="Q2 2020"),"Yes","No")</f>
        <v>No</v>
      </c>
      <c r="J314" s="178" t="str">
        <f t="shared" si="174"/>
        <v>No</v>
      </c>
      <c r="K314" t="str">
        <f>IF(OR('R2R'!K38="Q3 2020",'R2R'!K38="Q4 2020"),"Yes","No")</f>
        <v>No</v>
      </c>
      <c r="L314" s="178" t="str">
        <f t="shared" si="175"/>
        <v>No</v>
      </c>
      <c r="M314" t="str">
        <f>IF(OR('R2R'!K38="Q1 2021",'R2R'!K38="Q2 2021"),"Yes","No")</f>
        <v>No</v>
      </c>
      <c r="N314" s="178" t="str">
        <f t="shared" si="176"/>
        <v>No</v>
      </c>
      <c r="O314" t="str">
        <f>IF(OR('R2R'!K38="Q3 2021",'R2R'!K38="Q4 2021"),"Yes","No")</f>
        <v>No</v>
      </c>
      <c r="P314" s="178" t="str">
        <f t="shared" si="177"/>
        <v>No</v>
      </c>
      <c r="Q314" t="str">
        <f>IF(OR('R2R'!K38="Q1 2022",'R2R'!K38="Q2 2022"),"Yes","No")</f>
        <v>No</v>
      </c>
      <c r="R314" s="178" t="str">
        <f t="shared" si="178"/>
        <v>No</v>
      </c>
      <c r="S314" t="str">
        <f>IF(OR('R2R'!K38="Q3 2022",'R2R'!K38="Q4 2022"),"Yes","No")</f>
        <v>No</v>
      </c>
      <c r="T314" s="178" t="str">
        <f t="shared" si="179"/>
        <v>No</v>
      </c>
      <c r="U314" t="str">
        <f>IF(OR('R2R'!K38="Q1 2023",'R2R'!K38="Q2 2023"),"Yes","No")</f>
        <v>No</v>
      </c>
      <c r="V314" s="178" t="str">
        <f t="shared" si="180"/>
        <v>No</v>
      </c>
      <c r="W314" t="str">
        <f>IF(OR('R2R'!K38="Q3 2023",'R2R'!K38="Q4 2023"),"Yes","No")</f>
        <v>No</v>
      </c>
      <c r="X314" s="178" t="str">
        <f t="shared" si="181"/>
        <v>No</v>
      </c>
      <c r="Y314" t="str">
        <f>IF(OR('R2R'!K38="Q1 2024",'R2R'!K38="Q2 2024"),"Yes","No")</f>
        <v>No</v>
      </c>
      <c r="Z314" s="178" t="str">
        <f t="shared" si="182"/>
        <v>No</v>
      </c>
      <c r="AA314" t="str">
        <f>IF(OR('R2R'!K38="Q3 2024",'R2R'!K38="Q4 2024"),"Yes","No")</f>
        <v>No</v>
      </c>
      <c r="AB314" s="178" t="str">
        <f t="shared" si="183"/>
        <v>No</v>
      </c>
      <c r="AC314" t="str">
        <f>IF(OR('R2R'!K38="Q1 2025",'R2R'!K38="Q2 2025"),"Yes","No")</f>
        <v>No</v>
      </c>
      <c r="AD314" s="178" t="str">
        <f t="shared" si="184"/>
        <v>No</v>
      </c>
      <c r="AE314" t="str">
        <f>IF(OR('R2R'!K38="Q3 2025",'R2R'!K38="Q4 2025"),"Yes","No")</f>
        <v>No</v>
      </c>
      <c r="AF314" s="178" t="str">
        <f t="shared" si="185"/>
        <v>No</v>
      </c>
      <c r="AG314" t="str">
        <f>IF(OR('R2R'!K38="Q1 2026",'R2R'!K38="Q2 2026"),"Yes","No")</f>
        <v>No</v>
      </c>
      <c r="AH314" s="178" t="str">
        <f t="shared" si="186"/>
        <v>No</v>
      </c>
      <c r="AI314" t="str">
        <f>IF(OR('R2R'!K38="Q3 2026",'R2R'!K38="Q4 2026"),"Yes","No")</f>
        <v>No</v>
      </c>
      <c r="AJ314" s="178" t="str">
        <f t="shared" si="187"/>
        <v>No</v>
      </c>
      <c r="AK314" t="str">
        <f>IF(OR(O2C!M197="Q1 2027",O2C!M197="Q2 2027"),"Yes","No")</f>
        <v>No</v>
      </c>
      <c r="AL314" s="178" t="str">
        <f t="shared" si="188"/>
        <v>No</v>
      </c>
      <c r="AM314" t="str">
        <f>IF(OR('R2R'!K38="Q3 2027",'R2R'!K38="Q4 2027"),"Yes","No")</f>
        <v>No</v>
      </c>
      <c r="AN314" s="178" t="str">
        <f t="shared" si="189"/>
        <v>No</v>
      </c>
      <c r="AO314" t="str">
        <f>IF(OR('R2R'!K38="Q1 2028",'R2R'!K38="Q2 2028"),"Yes","No")</f>
        <v>No</v>
      </c>
      <c r="AP314" s="178" t="str">
        <f t="shared" si="190"/>
        <v>No</v>
      </c>
      <c r="AQ314" t="str">
        <f>IF(OR('R2R'!K38="Q3 2028",'R2R'!K38="Q4 2028"),"Yes","No")</f>
        <v>No</v>
      </c>
      <c r="AR314" s="178" t="str">
        <f t="shared" si="191"/>
        <v>No</v>
      </c>
      <c r="AS314" t="str">
        <f>IF(OR('R2R'!K38="Q1 2029",'R2R'!K38="Q2 2029"),"Yes","No")</f>
        <v>No</v>
      </c>
      <c r="AT314" s="178" t="str">
        <f t="shared" si="192"/>
        <v>No</v>
      </c>
      <c r="AU314" t="str">
        <f>IF(OR('R2R'!K38="Q3 2029",'R2R'!K38="Q4 2029"),"Yes","No")</f>
        <v>No</v>
      </c>
      <c r="AV314" s="178" t="str">
        <f t="shared" si="193"/>
        <v>No</v>
      </c>
      <c r="AW314" t="str">
        <f>IF(OR('R2R'!K38="Q1 2030",'R2R'!K38="Q2 2030"),"Yes","No")</f>
        <v>No</v>
      </c>
      <c r="AX314" s="178" t="str">
        <f t="shared" si="194"/>
        <v>No</v>
      </c>
      <c r="AY314" t="str">
        <f>IF(OR('R2R'!K38="Q3 2030",'R2R'!K38="Q4 2030"),"Yes","No")</f>
        <v>No</v>
      </c>
      <c r="AZ314" s="178" t="str">
        <f t="shared" si="195"/>
        <v>No</v>
      </c>
      <c r="BA314" t="str">
        <f>IF('R2R'!K38="","No","Yes")</f>
        <v>No</v>
      </c>
      <c r="BB314" s="178" t="str">
        <f t="shared" si="196"/>
        <v>No</v>
      </c>
      <c r="BC314" s="178" t="str">
        <f t="shared" si="197"/>
        <v>Yes</v>
      </c>
      <c r="BD314" s="174"/>
    </row>
    <row r="315" spans="1:56" s="175" customFormat="1" ht="23.65" thickBot="1" x14ac:dyDescent="0.5">
      <c r="A315" s="177">
        <v>35</v>
      </c>
      <c r="B315" s="51" t="s">
        <v>1704</v>
      </c>
      <c r="C315" t="str">
        <f>IF('R2R'!E39="Yes","Yes","No")</f>
        <v>No</v>
      </c>
      <c r="D315" t="str">
        <f>IF(AND(C315="No",'R2R'!F39="Yes"),"Yes","No")</f>
        <v>No</v>
      </c>
      <c r="E315" t="str">
        <f>IF(AND(C315="No",'R2R'!F39="N/A"),"N/A","No")</f>
        <v>No</v>
      </c>
      <c r="F315">
        <f>IF(OR('R2R'!F39="Yes",'R2R'!F39="N/A"),0,1)</f>
        <v>1</v>
      </c>
      <c r="G315" t="str">
        <f>IF(OR('R2R'!K39="Q3 2019",'R2R'!K39="Q4 2019"),"Yes","No")</f>
        <v>No</v>
      </c>
      <c r="H315" s="178" t="str">
        <f t="shared" si="149"/>
        <v>No</v>
      </c>
      <c r="I315" t="str">
        <f>IF(OR('R2R'!K39="Q1 2020",'R2R'!K39="Q2 2020"),"Yes","No")</f>
        <v>No</v>
      </c>
      <c r="J315" s="178" t="str">
        <f t="shared" si="174"/>
        <v>No</v>
      </c>
      <c r="K315" t="str">
        <f>IF(OR('R2R'!K39="Q3 2020",'R2R'!K39="Q4 2020"),"Yes","No")</f>
        <v>No</v>
      </c>
      <c r="L315" s="178" t="str">
        <f t="shared" si="175"/>
        <v>No</v>
      </c>
      <c r="M315" t="str">
        <f>IF(OR('R2R'!K39="Q1 2021",'R2R'!K39="Q2 2021"),"Yes","No")</f>
        <v>No</v>
      </c>
      <c r="N315" s="178" t="str">
        <f t="shared" si="176"/>
        <v>No</v>
      </c>
      <c r="O315" t="str">
        <f>IF(OR('R2R'!K39="Q3 2021",'R2R'!K39="Q4 2021"),"Yes","No")</f>
        <v>No</v>
      </c>
      <c r="P315" s="178" t="str">
        <f t="shared" si="177"/>
        <v>No</v>
      </c>
      <c r="Q315" t="str">
        <f>IF(OR('R2R'!K39="Q1 2022",'R2R'!K39="Q2 2022"),"Yes","No")</f>
        <v>No</v>
      </c>
      <c r="R315" s="178" t="str">
        <f t="shared" si="178"/>
        <v>No</v>
      </c>
      <c r="S315" t="str">
        <f>IF(OR('R2R'!K39="Q3 2022",'R2R'!K39="Q4 2022"),"Yes","No")</f>
        <v>No</v>
      </c>
      <c r="T315" s="178" t="str">
        <f t="shared" si="179"/>
        <v>No</v>
      </c>
      <c r="U315" t="str">
        <f>IF(OR('R2R'!K39="Q1 2023",'R2R'!K39="Q2 2023"),"Yes","No")</f>
        <v>No</v>
      </c>
      <c r="V315" s="178" t="str">
        <f t="shared" si="180"/>
        <v>No</v>
      </c>
      <c r="W315" t="str">
        <f>IF(OR('R2R'!K39="Q3 2023",'R2R'!K39="Q4 2023"),"Yes","No")</f>
        <v>No</v>
      </c>
      <c r="X315" s="178" t="str">
        <f t="shared" si="181"/>
        <v>No</v>
      </c>
      <c r="Y315" t="str">
        <f>IF(OR('R2R'!K39="Q1 2024",'R2R'!K39="Q2 2024"),"Yes","No")</f>
        <v>No</v>
      </c>
      <c r="Z315" s="178" t="str">
        <f t="shared" si="182"/>
        <v>No</v>
      </c>
      <c r="AA315" t="str">
        <f>IF(OR('R2R'!K39="Q3 2024",'R2R'!K39="Q4 2024"),"Yes","No")</f>
        <v>No</v>
      </c>
      <c r="AB315" s="178" t="str">
        <f t="shared" si="183"/>
        <v>No</v>
      </c>
      <c r="AC315" t="str">
        <f>IF(OR('R2R'!K39="Q1 2025",'R2R'!K39="Q2 2025"),"Yes","No")</f>
        <v>No</v>
      </c>
      <c r="AD315" s="178" t="str">
        <f t="shared" si="184"/>
        <v>No</v>
      </c>
      <c r="AE315" t="str">
        <f>IF(OR('R2R'!K39="Q3 2025",'R2R'!K39="Q4 2025"),"Yes","No")</f>
        <v>No</v>
      </c>
      <c r="AF315" s="178" t="str">
        <f t="shared" si="185"/>
        <v>No</v>
      </c>
      <c r="AG315" t="str">
        <f>IF(OR('R2R'!K39="Q1 2026",'R2R'!K39="Q2 2026"),"Yes","No")</f>
        <v>No</v>
      </c>
      <c r="AH315" s="178" t="str">
        <f t="shared" si="186"/>
        <v>No</v>
      </c>
      <c r="AI315" t="str">
        <f>IF(OR('R2R'!K39="Q3 2026",'R2R'!K39="Q4 2026"),"Yes","No")</f>
        <v>No</v>
      </c>
      <c r="AJ315" s="178" t="str">
        <f t="shared" si="187"/>
        <v>No</v>
      </c>
      <c r="AK315" t="str">
        <f>IF(OR(O2C!M198="Q1 2027",O2C!M198="Q2 2027"),"Yes","No")</f>
        <v>No</v>
      </c>
      <c r="AL315" s="178" t="str">
        <f t="shared" si="188"/>
        <v>No</v>
      </c>
      <c r="AM315" t="str">
        <f>IF(OR('R2R'!K39="Q3 2027",'R2R'!K39="Q4 2027"),"Yes","No")</f>
        <v>No</v>
      </c>
      <c r="AN315" s="178" t="str">
        <f t="shared" si="189"/>
        <v>No</v>
      </c>
      <c r="AO315" t="str">
        <f>IF(OR('R2R'!K39="Q1 2028",'R2R'!K39="Q2 2028"),"Yes","No")</f>
        <v>No</v>
      </c>
      <c r="AP315" s="178" t="str">
        <f t="shared" si="190"/>
        <v>No</v>
      </c>
      <c r="AQ315" t="str">
        <f>IF(OR('R2R'!K39="Q3 2028",'R2R'!K39="Q4 2028"),"Yes","No")</f>
        <v>No</v>
      </c>
      <c r="AR315" s="178" t="str">
        <f t="shared" si="191"/>
        <v>No</v>
      </c>
      <c r="AS315" t="str">
        <f>IF(OR('R2R'!K39="Q1 2029",'R2R'!K39="Q2 2029"),"Yes","No")</f>
        <v>No</v>
      </c>
      <c r="AT315" s="178" t="str">
        <f t="shared" si="192"/>
        <v>No</v>
      </c>
      <c r="AU315" t="str">
        <f>IF(OR('R2R'!K39="Q3 2029",'R2R'!K39="Q4 2029"),"Yes","No")</f>
        <v>No</v>
      </c>
      <c r="AV315" s="178" t="str">
        <f t="shared" si="193"/>
        <v>No</v>
      </c>
      <c r="AW315" t="str">
        <f>IF(OR('R2R'!K39="Q1 2030",'R2R'!K39="Q2 2030"),"Yes","No")</f>
        <v>No</v>
      </c>
      <c r="AX315" s="178" t="str">
        <f t="shared" si="194"/>
        <v>No</v>
      </c>
      <c r="AY315" t="str">
        <f>IF(OR('R2R'!K39="Q3 2030",'R2R'!K39="Q4 2030"),"Yes","No")</f>
        <v>No</v>
      </c>
      <c r="AZ315" s="178" t="str">
        <f t="shared" si="195"/>
        <v>No</v>
      </c>
      <c r="BA315" t="str">
        <f>IF('R2R'!K39="","No","Yes")</f>
        <v>No</v>
      </c>
      <c r="BB315" s="178" t="str">
        <f t="shared" si="196"/>
        <v>No</v>
      </c>
      <c r="BC315" s="178" t="str">
        <f t="shared" si="197"/>
        <v>Yes</v>
      </c>
      <c r="BD315" s="174"/>
    </row>
    <row r="316" spans="1:56" s="175" customFormat="1" ht="23.65" thickBot="1" x14ac:dyDescent="0.5">
      <c r="A316" s="177">
        <v>36</v>
      </c>
      <c r="B316" s="51" t="s">
        <v>1706</v>
      </c>
      <c r="C316" t="str">
        <f>IF('R2R'!E40="Yes","Yes","No")</f>
        <v>No</v>
      </c>
      <c r="D316" t="str">
        <f>IF(AND(C316="No",'R2R'!F40="Yes"),"Yes","No")</f>
        <v>No</v>
      </c>
      <c r="E316" t="str">
        <f>IF(AND(C316="No",'R2R'!F40="N/A"),"N/A","No")</f>
        <v>No</v>
      </c>
      <c r="F316">
        <f>IF(OR('R2R'!F40="Yes",'R2R'!F40="N/A"),0,1)</f>
        <v>1</v>
      </c>
      <c r="G316" t="str">
        <f>IF(OR('R2R'!K40="Q3 2019",'R2R'!K40="Q4 2019"),"Yes","No")</f>
        <v>No</v>
      </c>
      <c r="H316" s="178" t="str">
        <f t="shared" si="149"/>
        <v>No</v>
      </c>
      <c r="I316" t="str">
        <f>IF(OR('R2R'!K40="Q1 2020",'R2R'!K40="Q2 2020"),"Yes","No")</f>
        <v>No</v>
      </c>
      <c r="J316" s="178" t="str">
        <f t="shared" si="174"/>
        <v>No</v>
      </c>
      <c r="K316" t="str">
        <f>IF(OR('R2R'!K40="Q3 2020",'R2R'!K40="Q4 2020"),"Yes","No")</f>
        <v>No</v>
      </c>
      <c r="L316" s="178" t="str">
        <f t="shared" si="175"/>
        <v>No</v>
      </c>
      <c r="M316" t="str">
        <f>IF(OR('R2R'!K40="Q1 2021",'R2R'!K40="Q2 2021"),"Yes","No")</f>
        <v>No</v>
      </c>
      <c r="N316" s="178" t="str">
        <f t="shared" si="176"/>
        <v>No</v>
      </c>
      <c r="O316" t="str">
        <f>IF(OR('R2R'!K40="Q3 2021",'R2R'!K40="Q4 2021"),"Yes","No")</f>
        <v>No</v>
      </c>
      <c r="P316" s="178" t="str">
        <f t="shared" si="177"/>
        <v>No</v>
      </c>
      <c r="Q316" t="str">
        <f>IF(OR('R2R'!K40="Q1 2022",'R2R'!K40="Q2 2022"),"Yes","No")</f>
        <v>No</v>
      </c>
      <c r="R316" s="178" t="str">
        <f t="shared" si="178"/>
        <v>No</v>
      </c>
      <c r="S316" t="str">
        <f>IF(OR('R2R'!K40="Q3 2022",'R2R'!K40="Q4 2022"),"Yes","No")</f>
        <v>No</v>
      </c>
      <c r="T316" s="178" t="str">
        <f t="shared" si="179"/>
        <v>No</v>
      </c>
      <c r="U316" t="str">
        <f>IF(OR('R2R'!K40="Q1 2023",'R2R'!K40="Q2 2023"),"Yes","No")</f>
        <v>No</v>
      </c>
      <c r="V316" s="178" t="str">
        <f t="shared" si="180"/>
        <v>No</v>
      </c>
      <c r="W316" t="str">
        <f>IF(OR('R2R'!K40="Q3 2023",'R2R'!K40="Q4 2023"),"Yes","No")</f>
        <v>No</v>
      </c>
      <c r="X316" s="178" t="str">
        <f t="shared" si="181"/>
        <v>No</v>
      </c>
      <c r="Y316" t="str">
        <f>IF(OR('R2R'!K40="Q1 2024",'R2R'!K40="Q2 2024"),"Yes","No")</f>
        <v>No</v>
      </c>
      <c r="Z316" s="178" t="str">
        <f t="shared" si="182"/>
        <v>No</v>
      </c>
      <c r="AA316" t="str">
        <f>IF(OR('R2R'!K40="Q3 2024",'R2R'!K40="Q4 2024"),"Yes","No")</f>
        <v>No</v>
      </c>
      <c r="AB316" s="178" t="str">
        <f t="shared" si="183"/>
        <v>No</v>
      </c>
      <c r="AC316" t="str">
        <f>IF(OR('R2R'!K40="Q1 2025",'R2R'!K40="Q2 2025"),"Yes","No")</f>
        <v>No</v>
      </c>
      <c r="AD316" s="178" t="str">
        <f t="shared" si="184"/>
        <v>No</v>
      </c>
      <c r="AE316" t="str">
        <f>IF(OR('R2R'!K40="Q3 2025",'R2R'!K40="Q4 2025"),"Yes","No")</f>
        <v>No</v>
      </c>
      <c r="AF316" s="178" t="str">
        <f t="shared" si="185"/>
        <v>No</v>
      </c>
      <c r="AG316" t="str">
        <f>IF(OR('R2R'!K40="Q1 2026",'R2R'!K40="Q2 2026"),"Yes","No")</f>
        <v>No</v>
      </c>
      <c r="AH316" s="178" t="str">
        <f t="shared" si="186"/>
        <v>No</v>
      </c>
      <c r="AI316" t="str">
        <f>IF(OR('R2R'!K40="Q3 2026",'R2R'!K40="Q4 2026"),"Yes","No")</f>
        <v>No</v>
      </c>
      <c r="AJ316" s="178" t="str">
        <f t="shared" si="187"/>
        <v>No</v>
      </c>
      <c r="AK316" t="str">
        <f>IF(OR(O2C!M199="Q1 2027",O2C!M199="Q2 2027"),"Yes","No")</f>
        <v>No</v>
      </c>
      <c r="AL316" s="178" t="str">
        <f t="shared" si="188"/>
        <v>No</v>
      </c>
      <c r="AM316" t="str">
        <f>IF(OR('R2R'!K40="Q3 2027",'R2R'!K40="Q4 2027"),"Yes","No")</f>
        <v>No</v>
      </c>
      <c r="AN316" s="178" t="str">
        <f t="shared" si="189"/>
        <v>No</v>
      </c>
      <c r="AO316" t="str">
        <f>IF(OR('R2R'!K40="Q1 2028",'R2R'!K40="Q2 2028"),"Yes","No")</f>
        <v>No</v>
      </c>
      <c r="AP316" s="178" t="str">
        <f t="shared" si="190"/>
        <v>No</v>
      </c>
      <c r="AQ316" t="str">
        <f>IF(OR('R2R'!K40="Q3 2028",'R2R'!K40="Q4 2028"),"Yes","No")</f>
        <v>No</v>
      </c>
      <c r="AR316" s="178" t="str">
        <f t="shared" si="191"/>
        <v>No</v>
      </c>
      <c r="AS316" t="str">
        <f>IF(OR('R2R'!K40="Q1 2029",'R2R'!K40="Q2 2029"),"Yes","No")</f>
        <v>No</v>
      </c>
      <c r="AT316" s="178" t="str">
        <f t="shared" si="192"/>
        <v>No</v>
      </c>
      <c r="AU316" t="str">
        <f>IF(OR('R2R'!K40="Q3 2029",'R2R'!K40="Q4 2029"),"Yes","No")</f>
        <v>No</v>
      </c>
      <c r="AV316" s="178" t="str">
        <f t="shared" si="193"/>
        <v>No</v>
      </c>
      <c r="AW316" t="str">
        <f>IF(OR('R2R'!K40="Q1 2030",'R2R'!K40="Q2 2030"),"Yes","No")</f>
        <v>No</v>
      </c>
      <c r="AX316" s="178" t="str">
        <f t="shared" si="194"/>
        <v>No</v>
      </c>
      <c r="AY316" t="str">
        <f>IF(OR('R2R'!K40="Q3 2030",'R2R'!K40="Q4 2030"),"Yes","No")</f>
        <v>No</v>
      </c>
      <c r="AZ316" s="178" t="str">
        <f t="shared" si="195"/>
        <v>No</v>
      </c>
      <c r="BA316" t="str">
        <f>IF('R2R'!K40="","No","Yes")</f>
        <v>No</v>
      </c>
      <c r="BB316" s="178" t="str">
        <f t="shared" si="196"/>
        <v>No</v>
      </c>
      <c r="BC316" s="178" t="str">
        <f t="shared" si="197"/>
        <v>Yes</v>
      </c>
      <c r="BD316" s="174"/>
    </row>
    <row r="317" spans="1:56" s="175" customFormat="1" ht="46.9" thickBot="1" x14ac:dyDescent="0.5">
      <c r="A317" s="177">
        <v>37</v>
      </c>
      <c r="B317" s="51" t="s">
        <v>1707</v>
      </c>
      <c r="C317" t="str">
        <f>IF('R2R'!E41="Yes","Yes","No")</f>
        <v>No</v>
      </c>
      <c r="D317" t="str">
        <f>IF(AND(C317="No",'R2R'!F41="Yes"),"Yes","No")</f>
        <v>No</v>
      </c>
      <c r="E317" t="str">
        <f>IF(AND(C317="No",'R2R'!F41="N/A"),"N/A","No")</f>
        <v>No</v>
      </c>
      <c r="F317">
        <f>IF(OR('R2R'!F41="Yes",'R2R'!F41="N/A"),0,1)</f>
        <v>1</v>
      </c>
      <c r="G317" t="str">
        <f>IF(OR('R2R'!K41="Q3 2019",'R2R'!K41="Q4 2019"),"Yes","No")</f>
        <v>No</v>
      </c>
      <c r="H317" s="178" t="str">
        <f t="shared" si="149"/>
        <v>No</v>
      </c>
      <c r="I317" t="str">
        <f>IF(OR('R2R'!K41="Q1 2020",'R2R'!K41="Q2 2020"),"Yes","No")</f>
        <v>No</v>
      </c>
      <c r="J317" s="178" t="str">
        <f t="shared" si="174"/>
        <v>No</v>
      </c>
      <c r="K317" t="str">
        <f>IF(OR('R2R'!K41="Q3 2020",'R2R'!K41="Q4 2020"),"Yes","No")</f>
        <v>No</v>
      </c>
      <c r="L317" s="178" t="str">
        <f t="shared" si="175"/>
        <v>No</v>
      </c>
      <c r="M317" t="str">
        <f>IF(OR('R2R'!K41="Q1 2021",'R2R'!K41="Q2 2021"),"Yes","No")</f>
        <v>No</v>
      </c>
      <c r="N317" s="178" t="str">
        <f t="shared" si="176"/>
        <v>No</v>
      </c>
      <c r="O317" t="str">
        <f>IF(OR('R2R'!K41="Q3 2021",'R2R'!K41="Q4 2021"),"Yes","No")</f>
        <v>No</v>
      </c>
      <c r="P317" s="178" t="str">
        <f t="shared" si="177"/>
        <v>No</v>
      </c>
      <c r="Q317" t="str">
        <f>IF(OR('R2R'!K41="Q1 2022",'R2R'!K41="Q2 2022"),"Yes","No")</f>
        <v>No</v>
      </c>
      <c r="R317" s="178" t="str">
        <f t="shared" si="178"/>
        <v>No</v>
      </c>
      <c r="S317" t="str">
        <f>IF(OR('R2R'!K41="Q3 2022",'R2R'!K41="Q4 2022"),"Yes","No")</f>
        <v>No</v>
      </c>
      <c r="T317" s="178" t="str">
        <f t="shared" si="179"/>
        <v>No</v>
      </c>
      <c r="U317" t="str">
        <f>IF(OR('R2R'!K41="Q1 2023",'R2R'!K41="Q2 2023"),"Yes","No")</f>
        <v>No</v>
      </c>
      <c r="V317" s="178" t="str">
        <f t="shared" si="180"/>
        <v>No</v>
      </c>
      <c r="W317" t="str">
        <f>IF(OR('R2R'!K41="Q3 2023",'R2R'!K41="Q4 2023"),"Yes","No")</f>
        <v>No</v>
      </c>
      <c r="X317" s="178" t="str">
        <f t="shared" si="181"/>
        <v>No</v>
      </c>
      <c r="Y317" t="str">
        <f>IF(OR('R2R'!K41="Q1 2024",'R2R'!K41="Q2 2024"),"Yes","No")</f>
        <v>No</v>
      </c>
      <c r="Z317" s="178" t="str">
        <f t="shared" si="182"/>
        <v>No</v>
      </c>
      <c r="AA317" t="str">
        <f>IF(OR('R2R'!K41="Q3 2024",'R2R'!K41="Q4 2024"),"Yes","No")</f>
        <v>No</v>
      </c>
      <c r="AB317" s="178" t="str">
        <f t="shared" si="183"/>
        <v>No</v>
      </c>
      <c r="AC317" t="str">
        <f>IF(OR('R2R'!K41="Q1 2025",'R2R'!K41="Q2 2025"),"Yes","No")</f>
        <v>No</v>
      </c>
      <c r="AD317" s="178" t="str">
        <f t="shared" si="184"/>
        <v>No</v>
      </c>
      <c r="AE317" t="str">
        <f>IF(OR('R2R'!K41="Q3 2025",'R2R'!K41="Q4 2025"),"Yes","No")</f>
        <v>No</v>
      </c>
      <c r="AF317" s="178" t="str">
        <f t="shared" si="185"/>
        <v>No</v>
      </c>
      <c r="AG317" t="str">
        <f>IF(OR('R2R'!K41="Q1 2026",'R2R'!K41="Q2 2026"),"Yes","No")</f>
        <v>No</v>
      </c>
      <c r="AH317" s="178" t="str">
        <f t="shared" si="186"/>
        <v>No</v>
      </c>
      <c r="AI317" t="str">
        <f>IF(OR('R2R'!K41="Q3 2026",'R2R'!K41="Q4 2026"),"Yes","No")</f>
        <v>No</v>
      </c>
      <c r="AJ317" s="178" t="str">
        <f t="shared" si="187"/>
        <v>No</v>
      </c>
      <c r="AK317" t="str">
        <f>IF(OR(O2C!M200="Q1 2027",O2C!M200="Q2 2027"),"Yes","No")</f>
        <v>No</v>
      </c>
      <c r="AL317" s="178" t="str">
        <f t="shared" si="188"/>
        <v>No</v>
      </c>
      <c r="AM317" t="str">
        <f>IF(OR('R2R'!K41="Q3 2027",'R2R'!K41="Q4 2027"),"Yes","No")</f>
        <v>No</v>
      </c>
      <c r="AN317" s="178" t="str">
        <f t="shared" si="189"/>
        <v>No</v>
      </c>
      <c r="AO317" t="str">
        <f>IF(OR('R2R'!K41="Q1 2028",'R2R'!K41="Q2 2028"),"Yes","No")</f>
        <v>No</v>
      </c>
      <c r="AP317" s="178" t="str">
        <f t="shared" si="190"/>
        <v>No</v>
      </c>
      <c r="AQ317" t="str">
        <f>IF(OR('R2R'!K41="Q3 2028",'R2R'!K41="Q4 2028"),"Yes","No")</f>
        <v>No</v>
      </c>
      <c r="AR317" s="178" t="str">
        <f t="shared" si="191"/>
        <v>No</v>
      </c>
      <c r="AS317" t="str">
        <f>IF(OR('R2R'!K41="Q1 2029",'R2R'!K41="Q2 2029"),"Yes","No")</f>
        <v>No</v>
      </c>
      <c r="AT317" s="178" t="str">
        <f t="shared" si="192"/>
        <v>No</v>
      </c>
      <c r="AU317" t="str">
        <f>IF(OR('R2R'!K41="Q3 2029",'R2R'!K41="Q4 2029"),"Yes","No")</f>
        <v>No</v>
      </c>
      <c r="AV317" s="178" t="str">
        <f t="shared" si="193"/>
        <v>No</v>
      </c>
      <c r="AW317" t="str">
        <f>IF(OR('R2R'!K41="Q1 2030",'R2R'!K41="Q2 2030"),"Yes","No")</f>
        <v>No</v>
      </c>
      <c r="AX317" s="178" t="str">
        <f t="shared" si="194"/>
        <v>No</v>
      </c>
      <c r="AY317" t="str">
        <f>IF(OR('R2R'!K41="Q3 2030",'R2R'!K41="Q4 2030"),"Yes","No")</f>
        <v>No</v>
      </c>
      <c r="AZ317" s="178" t="str">
        <f t="shared" si="195"/>
        <v>No</v>
      </c>
      <c r="BA317" t="str">
        <f>IF('R2R'!K41="","No","Yes")</f>
        <v>No</v>
      </c>
      <c r="BB317" s="178" t="str">
        <f t="shared" si="196"/>
        <v>No</v>
      </c>
      <c r="BC317" s="178" t="str">
        <f t="shared" si="197"/>
        <v>Yes</v>
      </c>
      <c r="BD317" s="174"/>
    </row>
    <row r="318" spans="1:56" s="175" customFormat="1" ht="35.25" thickBot="1" x14ac:dyDescent="0.5">
      <c r="A318" s="177">
        <v>38</v>
      </c>
      <c r="B318" s="51" t="s">
        <v>1708</v>
      </c>
      <c r="C318" t="str">
        <f>IF('R2R'!E42="Yes","Yes","No")</f>
        <v>No</v>
      </c>
      <c r="D318" t="str">
        <f>IF(AND(C318="No",'R2R'!F42="Yes"),"Yes","No")</f>
        <v>No</v>
      </c>
      <c r="E318" t="str">
        <f>IF(AND(C318="No",'R2R'!F42="N/A"),"N/A","No")</f>
        <v>No</v>
      </c>
      <c r="F318">
        <f>IF(OR('R2R'!F42="Yes",'R2R'!F42="N/A"),0,1)</f>
        <v>1</v>
      </c>
      <c r="G318" t="str">
        <f>IF(OR('R2R'!K42="Q3 2019",'R2R'!K42="Q4 2019"),"Yes","No")</f>
        <v>No</v>
      </c>
      <c r="H318" s="178" t="str">
        <f t="shared" si="149"/>
        <v>No</v>
      </c>
      <c r="I318" t="str">
        <f>IF(OR('R2R'!K42="Q1 2020",'R2R'!K42="Q2 2020"),"Yes","No")</f>
        <v>No</v>
      </c>
      <c r="J318" s="178" t="str">
        <f t="shared" si="174"/>
        <v>No</v>
      </c>
      <c r="K318" t="str">
        <f>IF(OR('R2R'!K42="Q3 2020",'R2R'!K42="Q4 2020"),"Yes","No")</f>
        <v>No</v>
      </c>
      <c r="L318" s="178" t="str">
        <f t="shared" si="175"/>
        <v>No</v>
      </c>
      <c r="M318" t="str">
        <f>IF(OR('R2R'!K42="Q1 2021",'R2R'!K42="Q2 2021"),"Yes","No")</f>
        <v>No</v>
      </c>
      <c r="N318" s="178" t="str">
        <f t="shared" si="176"/>
        <v>No</v>
      </c>
      <c r="O318" t="str">
        <f>IF(OR('R2R'!K42="Q3 2021",'R2R'!K42="Q4 2021"),"Yes","No")</f>
        <v>No</v>
      </c>
      <c r="P318" s="178" t="str">
        <f t="shared" si="177"/>
        <v>No</v>
      </c>
      <c r="Q318" t="str">
        <f>IF(OR('R2R'!K42="Q1 2022",'R2R'!K42="Q2 2022"),"Yes","No")</f>
        <v>No</v>
      </c>
      <c r="R318" s="178" t="str">
        <f t="shared" si="178"/>
        <v>No</v>
      </c>
      <c r="S318" t="str">
        <f>IF(OR('R2R'!K42="Q3 2022",'R2R'!K42="Q4 2022"),"Yes","No")</f>
        <v>No</v>
      </c>
      <c r="T318" s="178" t="str">
        <f t="shared" si="179"/>
        <v>No</v>
      </c>
      <c r="U318" t="str">
        <f>IF(OR('R2R'!K42="Q1 2023",'R2R'!K42="Q2 2023"),"Yes","No")</f>
        <v>No</v>
      </c>
      <c r="V318" s="178" t="str">
        <f t="shared" si="180"/>
        <v>No</v>
      </c>
      <c r="W318" t="str">
        <f>IF(OR('R2R'!K42="Q3 2023",'R2R'!K42="Q4 2023"),"Yes","No")</f>
        <v>No</v>
      </c>
      <c r="X318" s="178" t="str">
        <f t="shared" si="181"/>
        <v>No</v>
      </c>
      <c r="Y318" t="str">
        <f>IF(OR('R2R'!K42="Q1 2024",'R2R'!K42="Q2 2024"),"Yes","No")</f>
        <v>No</v>
      </c>
      <c r="Z318" s="178" t="str">
        <f t="shared" si="182"/>
        <v>No</v>
      </c>
      <c r="AA318" t="str">
        <f>IF(OR('R2R'!K42="Q3 2024",'R2R'!K42="Q4 2024"),"Yes","No")</f>
        <v>No</v>
      </c>
      <c r="AB318" s="178" t="str">
        <f t="shared" si="183"/>
        <v>No</v>
      </c>
      <c r="AC318" t="str">
        <f>IF(OR('R2R'!K42="Q1 2025",'R2R'!K42="Q2 2025"),"Yes","No")</f>
        <v>No</v>
      </c>
      <c r="AD318" s="178" t="str">
        <f t="shared" si="184"/>
        <v>No</v>
      </c>
      <c r="AE318" t="str">
        <f>IF(OR('R2R'!K42="Q3 2025",'R2R'!K42="Q4 2025"),"Yes","No")</f>
        <v>No</v>
      </c>
      <c r="AF318" s="178" t="str">
        <f t="shared" si="185"/>
        <v>No</v>
      </c>
      <c r="AG318" t="str">
        <f>IF(OR('R2R'!K42="Q1 2026",'R2R'!K42="Q2 2026"),"Yes","No")</f>
        <v>No</v>
      </c>
      <c r="AH318" s="178" t="str">
        <f t="shared" si="186"/>
        <v>No</v>
      </c>
      <c r="AI318" t="str">
        <f>IF(OR('R2R'!K42="Q3 2026",'R2R'!K42="Q4 2026"),"Yes","No")</f>
        <v>No</v>
      </c>
      <c r="AJ318" s="178" t="str">
        <f t="shared" si="187"/>
        <v>No</v>
      </c>
      <c r="AK318" t="str">
        <f>IF(OR(O2C!M201="Q1 2027",O2C!M201="Q2 2027"),"Yes","No")</f>
        <v>No</v>
      </c>
      <c r="AL318" s="178" t="str">
        <f t="shared" si="188"/>
        <v>No</v>
      </c>
      <c r="AM318" t="str">
        <f>IF(OR('R2R'!K42="Q3 2027",'R2R'!K42="Q4 2027"),"Yes","No")</f>
        <v>No</v>
      </c>
      <c r="AN318" s="178" t="str">
        <f t="shared" si="189"/>
        <v>No</v>
      </c>
      <c r="AO318" t="str">
        <f>IF(OR('R2R'!K42="Q1 2028",'R2R'!K42="Q2 2028"),"Yes","No")</f>
        <v>No</v>
      </c>
      <c r="AP318" s="178" t="str">
        <f t="shared" si="190"/>
        <v>No</v>
      </c>
      <c r="AQ318" t="str">
        <f>IF(OR('R2R'!K42="Q3 2028",'R2R'!K42="Q4 2028"),"Yes","No")</f>
        <v>No</v>
      </c>
      <c r="AR318" s="178" t="str">
        <f t="shared" si="191"/>
        <v>No</v>
      </c>
      <c r="AS318" t="str">
        <f>IF(OR('R2R'!K42="Q1 2029",'R2R'!K42="Q2 2029"),"Yes","No")</f>
        <v>No</v>
      </c>
      <c r="AT318" s="178" t="str">
        <f t="shared" si="192"/>
        <v>No</v>
      </c>
      <c r="AU318" t="str">
        <f>IF(OR('R2R'!K42="Q3 2029",'R2R'!K42="Q4 2029"),"Yes","No")</f>
        <v>No</v>
      </c>
      <c r="AV318" s="178" t="str">
        <f t="shared" si="193"/>
        <v>No</v>
      </c>
      <c r="AW318" t="str">
        <f>IF(OR('R2R'!K42="Q1 2030",'R2R'!K42="Q2 2030"),"Yes","No")</f>
        <v>No</v>
      </c>
      <c r="AX318" s="178" t="str">
        <f t="shared" si="194"/>
        <v>No</v>
      </c>
      <c r="AY318" t="str">
        <f>IF(OR('R2R'!K42="Q3 2030",'R2R'!K42="Q4 2030"),"Yes","No")</f>
        <v>No</v>
      </c>
      <c r="AZ318" s="178" t="str">
        <f t="shared" si="195"/>
        <v>No</v>
      </c>
      <c r="BA318" t="str">
        <f>IF('R2R'!K42="","No","Yes")</f>
        <v>No</v>
      </c>
      <c r="BB318" s="178" t="str">
        <f t="shared" si="196"/>
        <v>No</v>
      </c>
      <c r="BC318" s="178" t="str">
        <f t="shared" si="197"/>
        <v>Yes</v>
      </c>
      <c r="BD318" s="174"/>
    </row>
    <row r="319" spans="1:56" s="175" customFormat="1" ht="23.65" thickBot="1" x14ac:dyDescent="0.5">
      <c r="A319" s="177">
        <v>39</v>
      </c>
      <c r="B319" s="51" t="s">
        <v>1709</v>
      </c>
      <c r="C319" t="str">
        <f>IF('R2R'!E43="Yes","Yes","No")</f>
        <v>No</v>
      </c>
      <c r="D319" t="str">
        <f>IF(AND(C319="No",'R2R'!F43="Yes"),"Yes","No")</f>
        <v>No</v>
      </c>
      <c r="E319" t="str">
        <f>IF(AND(C319="No",'R2R'!F43="N/A"),"N/A","No")</f>
        <v>No</v>
      </c>
      <c r="F319">
        <f>IF(OR('R2R'!F43="Yes",'R2R'!F43="N/A"),0,1)</f>
        <v>1</v>
      </c>
      <c r="G319" t="str">
        <f>IF(OR('R2R'!K43="Q3 2019",'R2R'!K43="Q4 2019"),"Yes","No")</f>
        <v>No</v>
      </c>
      <c r="H319" s="178" t="str">
        <f t="shared" si="149"/>
        <v>No</v>
      </c>
      <c r="I319" t="str">
        <f>IF(OR('R2R'!K43="Q1 2020",'R2R'!K43="Q2 2020"),"Yes","No")</f>
        <v>No</v>
      </c>
      <c r="J319" s="178" t="str">
        <f t="shared" si="174"/>
        <v>No</v>
      </c>
      <c r="K319" t="str">
        <f>IF(OR('R2R'!K43="Q3 2020",'R2R'!K43="Q4 2020"),"Yes","No")</f>
        <v>No</v>
      </c>
      <c r="L319" s="178" t="str">
        <f t="shared" si="175"/>
        <v>No</v>
      </c>
      <c r="M319" t="str">
        <f>IF(OR('R2R'!K43="Q1 2021",'R2R'!K43="Q2 2021"),"Yes","No")</f>
        <v>No</v>
      </c>
      <c r="N319" s="178" t="str">
        <f t="shared" si="176"/>
        <v>No</v>
      </c>
      <c r="O319" t="str">
        <f>IF(OR('R2R'!K43="Q3 2021",'R2R'!K43="Q4 2021"),"Yes","No")</f>
        <v>No</v>
      </c>
      <c r="P319" s="178" t="str">
        <f t="shared" si="177"/>
        <v>No</v>
      </c>
      <c r="Q319" t="str">
        <f>IF(OR('R2R'!K43="Q1 2022",'R2R'!K43="Q2 2022"),"Yes","No")</f>
        <v>No</v>
      </c>
      <c r="R319" s="178" t="str">
        <f t="shared" si="178"/>
        <v>No</v>
      </c>
      <c r="S319" t="str">
        <f>IF(OR('R2R'!K43="Q3 2022",'R2R'!K43="Q4 2022"),"Yes","No")</f>
        <v>No</v>
      </c>
      <c r="T319" s="178" t="str">
        <f t="shared" si="179"/>
        <v>No</v>
      </c>
      <c r="U319" t="str">
        <f>IF(OR('R2R'!K43="Q1 2023",'R2R'!K43="Q2 2023"),"Yes","No")</f>
        <v>No</v>
      </c>
      <c r="V319" s="178" t="str">
        <f t="shared" si="180"/>
        <v>No</v>
      </c>
      <c r="W319" t="str">
        <f>IF(OR('R2R'!K43="Q3 2023",'R2R'!K43="Q4 2023"),"Yes","No")</f>
        <v>No</v>
      </c>
      <c r="X319" s="178" t="str">
        <f t="shared" si="181"/>
        <v>No</v>
      </c>
      <c r="Y319" t="str">
        <f>IF(OR('R2R'!K43="Q1 2024",'R2R'!K43="Q2 2024"),"Yes","No")</f>
        <v>No</v>
      </c>
      <c r="Z319" s="178" t="str">
        <f t="shared" si="182"/>
        <v>No</v>
      </c>
      <c r="AA319" t="str">
        <f>IF(OR('R2R'!K43="Q3 2024",'R2R'!K43="Q4 2024"),"Yes","No")</f>
        <v>No</v>
      </c>
      <c r="AB319" s="178" t="str">
        <f t="shared" si="183"/>
        <v>No</v>
      </c>
      <c r="AC319" t="str">
        <f>IF(OR('R2R'!K43="Q1 2025",'R2R'!K43="Q2 2025"),"Yes","No")</f>
        <v>No</v>
      </c>
      <c r="AD319" s="178" t="str">
        <f t="shared" si="184"/>
        <v>No</v>
      </c>
      <c r="AE319" t="str">
        <f>IF(OR('R2R'!K43="Q3 2025",'R2R'!K43="Q4 2025"),"Yes","No")</f>
        <v>No</v>
      </c>
      <c r="AF319" s="178" t="str">
        <f t="shared" si="185"/>
        <v>No</v>
      </c>
      <c r="AG319" t="str">
        <f>IF(OR('R2R'!K43="Q1 2026",'R2R'!K43="Q2 2026"),"Yes","No")</f>
        <v>No</v>
      </c>
      <c r="AH319" s="178" t="str">
        <f t="shared" si="186"/>
        <v>No</v>
      </c>
      <c r="AI319" t="str">
        <f>IF(OR('R2R'!K43="Q3 2026",'R2R'!K43="Q4 2026"),"Yes","No")</f>
        <v>No</v>
      </c>
      <c r="AJ319" s="178" t="str">
        <f t="shared" si="187"/>
        <v>No</v>
      </c>
      <c r="AK319" t="str">
        <f>IF(OR(O2C!M202="Q1 2027",O2C!M202="Q2 2027"),"Yes","No")</f>
        <v>No</v>
      </c>
      <c r="AL319" s="178" t="str">
        <f t="shared" si="188"/>
        <v>No</v>
      </c>
      <c r="AM319" t="str">
        <f>IF(OR('R2R'!K43="Q3 2027",'R2R'!K43="Q4 2027"),"Yes","No")</f>
        <v>No</v>
      </c>
      <c r="AN319" s="178" t="str">
        <f t="shared" si="189"/>
        <v>No</v>
      </c>
      <c r="AO319" t="str">
        <f>IF(OR('R2R'!K43="Q1 2028",'R2R'!K43="Q2 2028"),"Yes","No")</f>
        <v>No</v>
      </c>
      <c r="AP319" s="178" t="str">
        <f t="shared" si="190"/>
        <v>No</v>
      </c>
      <c r="AQ319" t="str">
        <f>IF(OR('R2R'!K43="Q3 2028",'R2R'!K43="Q4 2028"),"Yes","No")</f>
        <v>No</v>
      </c>
      <c r="AR319" s="178" t="str">
        <f t="shared" si="191"/>
        <v>No</v>
      </c>
      <c r="AS319" t="str">
        <f>IF(OR('R2R'!K43="Q1 2029",'R2R'!K43="Q2 2029"),"Yes","No")</f>
        <v>No</v>
      </c>
      <c r="AT319" s="178" t="str">
        <f t="shared" si="192"/>
        <v>No</v>
      </c>
      <c r="AU319" t="str">
        <f>IF(OR('R2R'!K43="Q3 2029",'R2R'!K43="Q4 2029"),"Yes","No")</f>
        <v>No</v>
      </c>
      <c r="AV319" s="178" t="str">
        <f t="shared" si="193"/>
        <v>No</v>
      </c>
      <c r="AW319" t="str">
        <f>IF(OR('R2R'!K43="Q1 2030",'R2R'!K43="Q2 2030"),"Yes","No")</f>
        <v>No</v>
      </c>
      <c r="AX319" s="178" t="str">
        <f t="shared" si="194"/>
        <v>No</v>
      </c>
      <c r="AY319" t="str">
        <f>IF(OR('R2R'!K43="Q3 2030",'R2R'!K43="Q4 2030"),"Yes","No")</f>
        <v>No</v>
      </c>
      <c r="AZ319" s="178" t="str">
        <f t="shared" si="195"/>
        <v>No</v>
      </c>
      <c r="BA319" t="str">
        <f>IF('R2R'!K43="","No","Yes")</f>
        <v>No</v>
      </c>
      <c r="BB319" s="178" t="str">
        <f t="shared" si="196"/>
        <v>No</v>
      </c>
      <c r="BC319" s="178" t="str">
        <f t="shared" si="197"/>
        <v>Yes</v>
      </c>
      <c r="BD319" s="174"/>
    </row>
    <row r="320" spans="1:56" s="175" customFormat="1" ht="23.65" thickBot="1" x14ac:dyDescent="0.5">
      <c r="A320" s="177">
        <v>40</v>
      </c>
      <c r="B320" s="51" t="s">
        <v>1711</v>
      </c>
      <c r="C320" t="str">
        <f>IF('R2R'!E44="Yes","Yes","No")</f>
        <v>No</v>
      </c>
      <c r="D320" t="str">
        <f>IF(AND(C320="No",'R2R'!F44="Yes"),"Yes","No")</f>
        <v>No</v>
      </c>
      <c r="E320" t="str">
        <f>IF(AND(C320="No",'R2R'!F44="N/A"),"N/A","No")</f>
        <v>No</v>
      </c>
      <c r="F320">
        <f>IF(OR('R2R'!F44="Yes",'R2R'!F44="N/A"),0,1)</f>
        <v>1</v>
      </c>
      <c r="G320" t="str">
        <f>IF(OR('R2R'!K44="Q3 2019",'R2R'!K44="Q4 2019"),"Yes","No")</f>
        <v>No</v>
      </c>
      <c r="H320" s="178" t="str">
        <f t="shared" si="149"/>
        <v>No</v>
      </c>
      <c r="I320" t="str">
        <f>IF(OR('R2R'!K44="Q1 2020",'R2R'!K44="Q2 2020"),"Yes","No")</f>
        <v>No</v>
      </c>
      <c r="J320" s="178" t="str">
        <f t="shared" si="174"/>
        <v>No</v>
      </c>
      <c r="K320" t="str">
        <f>IF(OR('R2R'!K44="Q3 2020",'R2R'!K44="Q4 2020"),"Yes","No")</f>
        <v>No</v>
      </c>
      <c r="L320" s="178" t="str">
        <f t="shared" si="175"/>
        <v>No</v>
      </c>
      <c r="M320" t="str">
        <f>IF(OR('R2R'!K44="Q1 2021",'R2R'!K44="Q2 2021"),"Yes","No")</f>
        <v>No</v>
      </c>
      <c r="N320" s="178" t="str">
        <f t="shared" si="176"/>
        <v>No</v>
      </c>
      <c r="O320" t="str">
        <f>IF(OR('R2R'!K44="Q3 2021",'R2R'!K44="Q4 2021"),"Yes","No")</f>
        <v>No</v>
      </c>
      <c r="P320" s="178" t="str">
        <f t="shared" si="177"/>
        <v>No</v>
      </c>
      <c r="Q320" t="str">
        <f>IF(OR('R2R'!K44="Q1 2022",'R2R'!K44="Q2 2022"),"Yes","No")</f>
        <v>No</v>
      </c>
      <c r="R320" s="178" t="str">
        <f t="shared" si="178"/>
        <v>No</v>
      </c>
      <c r="S320" t="str">
        <f>IF(OR('R2R'!K44="Q3 2022",'R2R'!K44="Q4 2022"),"Yes","No")</f>
        <v>No</v>
      </c>
      <c r="T320" s="178" t="str">
        <f t="shared" si="179"/>
        <v>No</v>
      </c>
      <c r="U320" t="str">
        <f>IF(OR('R2R'!K44="Q1 2023",'R2R'!K44="Q2 2023"),"Yes","No")</f>
        <v>No</v>
      </c>
      <c r="V320" s="178" t="str">
        <f t="shared" si="180"/>
        <v>No</v>
      </c>
      <c r="W320" t="str">
        <f>IF(OR('R2R'!K44="Q3 2023",'R2R'!K44="Q4 2023"),"Yes","No")</f>
        <v>No</v>
      </c>
      <c r="X320" s="178" t="str">
        <f t="shared" si="181"/>
        <v>No</v>
      </c>
      <c r="Y320" t="str">
        <f>IF(OR('R2R'!K44="Q1 2024",'R2R'!K44="Q2 2024"),"Yes","No")</f>
        <v>No</v>
      </c>
      <c r="Z320" s="178" t="str">
        <f t="shared" si="182"/>
        <v>No</v>
      </c>
      <c r="AA320" t="str">
        <f>IF(OR('R2R'!K44="Q3 2024",'R2R'!K44="Q4 2024"),"Yes","No")</f>
        <v>No</v>
      </c>
      <c r="AB320" s="178" t="str">
        <f t="shared" si="183"/>
        <v>No</v>
      </c>
      <c r="AC320" t="str">
        <f>IF(OR('R2R'!K44="Q1 2025",'R2R'!K44="Q2 2025"),"Yes","No")</f>
        <v>No</v>
      </c>
      <c r="AD320" s="178" t="str">
        <f t="shared" si="184"/>
        <v>No</v>
      </c>
      <c r="AE320" t="str">
        <f>IF(OR('R2R'!K44="Q3 2025",'R2R'!K44="Q4 2025"),"Yes","No")</f>
        <v>No</v>
      </c>
      <c r="AF320" s="178" t="str">
        <f t="shared" si="185"/>
        <v>No</v>
      </c>
      <c r="AG320" t="str">
        <f>IF(OR('R2R'!K44="Q1 2026",'R2R'!K44="Q2 2026"),"Yes","No")</f>
        <v>No</v>
      </c>
      <c r="AH320" s="178" t="str">
        <f t="shared" si="186"/>
        <v>No</v>
      </c>
      <c r="AI320" t="str">
        <f>IF(OR('R2R'!K44="Q3 2026",'R2R'!K44="Q4 2026"),"Yes","No")</f>
        <v>No</v>
      </c>
      <c r="AJ320" s="178" t="str">
        <f t="shared" si="187"/>
        <v>No</v>
      </c>
      <c r="AK320" t="str">
        <f>IF(OR(O2C!M203="Q1 2027",O2C!M203="Q2 2027"),"Yes","No")</f>
        <v>No</v>
      </c>
      <c r="AL320" s="178" t="str">
        <f t="shared" si="188"/>
        <v>No</v>
      </c>
      <c r="AM320" t="str">
        <f>IF(OR('R2R'!K44="Q3 2027",'R2R'!K44="Q4 2027"),"Yes","No")</f>
        <v>No</v>
      </c>
      <c r="AN320" s="178" t="str">
        <f t="shared" si="189"/>
        <v>No</v>
      </c>
      <c r="AO320" t="str">
        <f>IF(OR('R2R'!K44="Q1 2028",'R2R'!K44="Q2 2028"),"Yes","No")</f>
        <v>No</v>
      </c>
      <c r="AP320" s="178" t="str">
        <f t="shared" si="190"/>
        <v>No</v>
      </c>
      <c r="AQ320" t="str">
        <f>IF(OR('R2R'!K44="Q3 2028",'R2R'!K44="Q4 2028"),"Yes","No")</f>
        <v>No</v>
      </c>
      <c r="AR320" s="178" t="str">
        <f t="shared" si="191"/>
        <v>No</v>
      </c>
      <c r="AS320" t="str">
        <f>IF(OR('R2R'!K44="Q1 2029",'R2R'!K44="Q2 2029"),"Yes","No")</f>
        <v>No</v>
      </c>
      <c r="AT320" s="178" t="str">
        <f t="shared" si="192"/>
        <v>No</v>
      </c>
      <c r="AU320" t="str">
        <f>IF(OR('R2R'!K44="Q3 2029",'R2R'!K44="Q4 2029"),"Yes","No")</f>
        <v>No</v>
      </c>
      <c r="AV320" s="178" t="str">
        <f t="shared" si="193"/>
        <v>No</v>
      </c>
      <c r="AW320" t="str">
        <f>IF(OR('R2R'!K44="Q1 2030",'R2R'!K44="Q2 2030"),"Yes","No")</f>
        <v>No</v>
      </c>
      <c r="AX320" s="178" t="str">
        <f t="shared" si="194"/>
        <v>No</v>
      </c>
      <c r="AY320" t="str">
        <f>IF(OR('R2R'!K44="Q3 2030",'R2R'!K44="Q4 2030"),"Yes","No")</f>
        <v>No</v>
      </c>
      <c r="AZ320" s="178" t="str">
        <f t="shared" si="195"/>
        <v>No</v>
      </c>
      <c r="BA320" t="str">
        <f>IF('R2R'!K44="","No","Yes")</f>
        <v>No</v>
      </c>
      <c r="BB320" s="178" t="str">
        <f t="shared" si="196"/>
        <v>No</v>
      </c>
      <c r="BC320" s="178" t="str">
        <f t="shared" si="197"/>
        <v>Yes</v>
      </c>
      <c r="BD320" s="174"/>
    </row>
    <row r="321" spans="1:56" s="175" customFormat="1" ht="23.65" thickBot="1" x14ac:dyDescent="0.5">
      <c r="A321" s="177">
        <v>41</v>
      </c>
      <c r="B321" s="51" t="s">
        <v>1712</v>
      </c>
      <c r="C321" t="str">
        <f>IF('R2R'!E45="Yes","Yes","No")</f>
        <v>No</v>
      </c>
      <c r="D321" t="str">
        <f>IF(AND(C321="No",'R2R'!F45="Yes"),"Yes","No")</f>
        <v>No</v>
      </c>
      <c r="E321" t="str">
        <f>IF(AND(C321="No",'R2R'!F45="N/A"),"N/A","No")</f>
        <v>No</v>
      </c>
      <c r="F321">
        <f>IF(OR('R2R'!F45="Yes",'R2R'!F45="N/A"),0,1)</f>
        <v>1</v>
      </c>
      <c r="G321" t="str">
        <f>IF(OR('R2R'!K45="Q3 2019",'R2R'!K45="Q4 2019"),"Yes","No")</f>
        <v>No</v>
      </c>
      <c r="H321" s="178" t="str">
        <f t="shared" si="149"/>
        <v>No</v>
      </c>
      <c r="I321" t="str">
        <f>IF(OR('R2R'!K45="Q1 2020",'R2R'!K45="Q2 2020"),"Yes","No")</f>
        <v>No</v>
      </c>
      <c r="J321" s="178" t="str">
        <f t="shared" si="174"/>
        <v>No</v>
      </c>
      <c r="K321" t="str">
        <f>IF(OR('R2R'!K45="Q3 2020",'R2R'!K45="Q4 2020"),"Yes","No")</f>
        <v>No</v>
      </c>
      <c r="L321" s="178" t="str">
        <f t="shared" si="175"/>
        <v>No</v>
      </c>
      <c r="M321" t="str">
        <f>IF(OR('R2R'!K45="Q1 2021",'R2R'!K45="Q2 2021"),"Yes","No")</f>
        <v>No</v>
      </c>
      <c r="N321" s="178" t="str">
        <f t="shared" si="176"/>
        <v>No</v>
      </c>
      <c r="O321" t="str">
        <f>IF(OR('R2R'!K45="Q3 2021",'R2R'!K45="Q4 2021"),"Yes","No")</f>
        <v>No</v>
      </c>
      <c r="P321" s="178" t="str">
        <f t="shared" si="177"/>
        <v>No</v>
      </c>
      <c r="Q321" t="str">
        <f>IF(OR('R2R'!K45="Q1 2022",'R2R'!K45="Q2 2022"),"Yes","No")</f>
        <v>No</v>
      </c>
      <c r="R321" s="178" t="str">
        <f t="shared" si="178"/>
        <v>No</v>
      </c>
      <c r="S321" t="str">
        <f>IF(OR('R2R'!K45="Q3 2022",'R2R'!K45="Q4 2022"),"Yes","No")</f>
        <v>No</v>
      </c>
      <c r="T321" s="178" t="str">
        <f t="shared" si="179"/>
        <v>No</v>
      </c>
      <c r="U321" t="str">
        <f>IF(OR('R2R'!K45="Q1 2023",'R2R'!K45="Q2 2023"),"Yes","No")</f>
        <v>No</v>
      </c>
      <c r="V321" s="178" t="str">
        <f t="shared" si="180"/>
        <v>No</v>
      </c>
      <c r="W321" t="str">
        <f>IF(OR('R2R'!K45="Q3 2023",'R2R'!K45="Q4 2023"),"Yes","No")</f>
        <v>No</v>
      </c>
      <c r="X321" s="178" t="str">
        <f t="shared" si="181"/>
        <v>No</v>
      </c>
      <c r="Y321" t="str">
        <f>IF(OR('R2R'!K45="Q1 2024",'R2R'!K45="Q2 2024"),"Yes","No")</f>
        <v>No</v>
      </c>
      <c r="Z321" s="178" t="str">
        <f t="shared" si="182"/>
        <v>No</v>
      </c>
      <c r="AA321" t="str">
        <f>IF(OR('R2R'!K45="Q3 2024",'R2R'!K45="Q4 2024"),"Yes","No")</f>
        <v>No</v>
      </c>
      <c r="AB321" s="178" t="str">
        <f t="shared" si="183"/>
        <v>No</v>
      </c>
      <c r="AC321" t="str">
        <f>IF(OR('R2R'!K45="Q1 2025",'R2R'!K45="Q2 2025"),"Yes","No")</f>
        <v>No</v>
      </c>
      <c r="AD321" s="178" t="str">
        <f t="shared" si="184"/>
        <v>No</v>
      </c>
      <c r="AE321" t="str">
        <f>IF(OR('R2R'!K45="Q3 2025",'R2R'!K45="Q4 2025"),"Yes","No")</f>
        <v>No</v>
      </c>
      <c r="AF321" s="178" t="str">
        <f t="shared" si="185"/>
        <v>No</v>
      </c>
      <c r="AG321" t="str">
        <f>IF(OR('R2R'!K45="Q1 2026",'R2R'!K45="Q2 2026"),"Yes","No")</f>
        <v>No</v>
      </c>
      <c r="AH321" s="178" t="str">
        <f t="shared" si="186"/>
        <v>No</v>
      </c>
      <c r="AI321" t="str">
        <f>IF(OR('R2R'!K45="Q3 2026",'R2R'!K45="Q4 2026"),"Yes","No")</f>
        <v>No</v>
      </c>
      <c r="AJ321" s="178" t="str">
        <f t="shared" si="187"/>
        <v>No</v>
      </c>
      <c r="AK321" t="str">
        <f>IF(OR(O2C!M204="Q1 2027",O2C!M204="Q2 2027"),"Yes","No")</f>
        <v>No</v>
      </c>
      <c r="AL321" s="178" t="str">
        <f t="shared" si="188"/>
        <v>No</v>
      </c>
      <c r="AM321" t="str">
        <f>IF(OR('R2R'!K45="Q3 2027",'R2R'!K45="Q4 2027"),"Yes","No")</f>
        <v>No</v>
      </c>
      <c r="AN321" s="178" t="str">
        <f t="shared" si="189"/>
        <v>No</v>
      </c>
      <c r="AO321" t="str">
        <f>IF(OR('R2R'!K45="Q1 2028",'R2R'!K45="Q2 2028"),"Yes","No")</f>
        <v>No</v>
      </c>
      <c r="AP321" s="178" t="str">
        <f t="shared" si="190"/>
        <v>No</v>
      </c>
      <c r="AQ321" t="str">
        <f>IF(OR('R2R'!K45="Q3 2028",'R2R'!K45="Q4 2028"),"Yes","No")</f>
        <v>No</v>
      </c>
      <c r="AR321" s="178" t="str">
        <f t="shared" si="191"/>
        <v>No</v>
      </c>
      <c r="AS321" t="str">
        <f>IF(OR('R2R'!K45="Q1 2029",'R2R'!K45="Q2 2029"),"Yes","No")</f>
        <v>No</v>
      </c>
      <c r="AT321" s="178" t="str">
        <f t="shared" si="192"/>
        <v>No</v>
      </c>
      <c r="AU321" t="str">
        <f>IF(OR('R2R'!K45="Q3 2029",'R2R'!K45="Q4 2029"),"Yes","No")</f>
        <v>No</v>
      </c>
      <c r="AV321" s="178" t="str">
        <f t="shared" si="193"/>
        <v>No</v>
      </c>
      <c r="AW321" t="str">
        <f>IF(OR('R2R'!K45="Q1 2030",'R2R'!K45="Q2 2030"),"Yes","No")</f>
        <v>No</v>
      </c>
      <c r="AX321" s="178" t="str">
        <f t="shared" si="194"/>
        <v>No</v>
      </c>
      <c r="AY321" t="str">
        <f>IF(OR('R2R'!K45="Q3 2030",'R2R'!K45="Q4 2030"),"Yes","No")</f>
        <v>No</v>
      </c>
      <c r="AZ321" s="178" t="str">
        <f t="shared" si="195"/>
        <v>No</v>
      </c>
      <c r="BA321" t="str">
        <f>IF('R2R'!K45="","No","Yes")</f>
        <v>No</v>
      </c>
      <c r="BB321" s="178" t="str">
        <f t="shared" si="196"/>
        <v>No</v>
      </c>
      <c r="BC321" s="178" t="str">
        <f t="shared" si="197"/>
        <v>Yes</v>
      </c>
      <c r="BD321" s="174"/>
    </row>
    <row r="322" spans="1:56" s="175" customFormat="1" ht="23.65" thickBot="1" x14ac:dyDescent="0.5">
      <c r="A322" s="177">
        <v>42</v>
      </c>
      <c r="B322" s="51" t="s">
        <v>1713</v>
      </c>
      <c r="C322" t="str">
        <f>IF('R2R'!E46="Yes","Yes","No")</f>
        <v>No</v>
      </c>
      <c r="D322" t="str">
        <f>IF(AND(C322="No",'R2R'!F46="Yes"),"Yes","No")</f>
        <v>No</v>
      </c>
      <c r="E322" t="str">
        <f>IF(AND(C322="No",'R2R'!F46="N/A"),"N/A","No")</f>
        <v>No</v>
      </c>
      <c r="F322">
        <f>IF(OR('R2R'!F46="Yes",'R2R'!F46="N/A"),0,1)</f>
        <v>1</v>
      </c>
      <c r="G322" t="str">
        <f>IF(OR('R2R'!K46="Q3 2019",'R2R'!K46="Q4 2019"),"Yes","No")</f>
        <v>No</v>
      </c>
      <c r="H322" s="178" t="str">
        <f t="shared" si="149"/>
        <v>No</v>
      </c>
      <c r="I322" t="str">
        <f>IF(OR('R2R'!K46="Q1 2020",'R2R'!K46="Q2 2020"),"Yes","No")</f>
        <v>No</v>
      </c>
      <c r="J322" s="178" t="str">
        <f t="shared" si="174"/>
        <v>No</v>
      </c>
      <c r="K322" t="str">
        <f>IF(OR('R2R'!K46="Q3 2020",'R2R'!K46="Q4 2020"),"Yes","No")</f>
        <v>No</v>
      </c>
      <c r="L322" s="178" t="str">
        <f t="shared" si="175"/>
        <v>No</v>
      </c>
      <c r="M322" t="str">
        <f>IF(OR('R2R'!K46="Q1 2021",'R2R'!K46="Q2 2021"),"Yes","No")</f>
        <v>No</v>
      </c>
      <c r="N322" s="178" t="str">
        <f t="shared" si="176"/>
        <v>No</v>
      </c>
      <c r="O322" t="str">
        <f>IF(OR('R2R'!K46="Q3 2021",'R2R'!K46="Q4 2021"),"Yes","No")</f>
        <v>No</v>
      </c>
      <c r="P322" s="178" t="str">
        <f t="shared" si="177"/>
        <v>No</v>
      </c>
      <c r="Q322" t="str">
        <f>IF(OR('R2R'!K46="Q1 2022",'R2R'!K46="Q2 2022"),"Yes","No")</f>
        <v>No</v>
      </c>
      <c r="R322" s="178" t="str">
        <f t="shared" si="178"/>
        <v>No</v>
      </c>
      <c r="S322" t="str">
        <f>IF(OR('R2R'!K46="Q3 2022",'R2R'!K46="Q4 2022"),"Yes","No")</f>
        <v>No</v>
      </c>
      <c r="T322" s="178" t="str">
        <f t="shared" si="179"/>
        <v>No</v>
      </c>
      <c r="U322" t="str">
        <f>IF(OR('R2R'!K46="Q1 2023",'R2R'!K46="Q2 2023"),"Yes","No")</f>
        <v>No</v>
      </c>
      <c r="V322" s="178" t="str">
        <f t="shared" si="180"/>
        <v>No</v>
      </c>
      <c r="W322" t="str">
        <f>IF(OR('R2R'!K46="Q3 2023",'R2R'!K46="Q4 2023"),"Yes","No")</f>
        <v>No</v>
      </c>
      <c r="X322" s="178" t="str">
        <f t="shared" si="181"/>
        <v>No</v>
      </c>
      <c r="Y322" t="str">
        <f>IF(OR('R2R'!K46="Q1 2024",'R2R'!K46="Q2 2024"),"Yes","No")</f>
        <v>No</v>
      </c>
      <c r="Z322" s="178" t="str">
        <f t="shared" si="182"/>
        <v>No</v>
      </c>
      <c r="AA322" t="str">
        <f>IF(OR('R2R'!K46="Q3 2024",'R2R'!K46="Q4 2024"),"Yes","No")</f>
        <v>No</v>
      </c>
      <c r="AB322" s="178" t="str">
        <f t="shared" si="183"/>
        <v>No</v>
      </c>
      <c r="AC322" t="str">
        <f>IF(OR('R2R'!K46="Q1 2025",'R2R'!K46="Q2 2025"),"Yes","No")</f>
        <v>No</v>
      </c>
      <c r="AD322" s="178" t="str">
        <f t="shared" si="184"/>
        <v>No</v>
      </c>
      <c r="AE322" t="str">
        <f>IF(OR('R2R'!K46="Q3 2025",'R2R'!K46="Q4 2025"),"Yes","No")</f>
        <v>No</v>
      </c>
      <c r="AF322" s="178" t="str">
        <f t="shared" si="185"/>
        <v>No</v>
      </c>
      <c r="AG322" t="str">
        <f>IF(OR('R2R'!K46="Q1 2026",'R2R'!K46="Q2 2026"),"Yes","No")</f>
        <v>No</v>
      </c>
      <c r="AH322" s="178" t="str">
        <f t="shared" si="186"/>
        <v>No</v>
      </c>
      <c r="AI322" t="str">
        <f>IF(OR('R2R'!K46="Q3 2026",'R2R'!K46="Q4 2026"),"Yes","No")</f>
        <v>No</v>
      </c>
      <c r="AJ322" s="178" t="str">
        <f t="shared" si="187"/>
        <v>No</v>
      </c>
      <c r="AK322" t="str">
        <f>IF(OR(O2C!M205="Q1 2027",O2C!M205="Q2 2027"),"Yes","No")</f>
        <v>No</v>
      </c>
      <c r="AL322" s="178" t="str">
        <f t="shared" si="188"/>
        <v>No</v>
      </c>
      <c r="AM322" t="str">
        <f>IF(OR('R2R'!K46="Q3 2027",'R2R'!K46="Q4 2027"),"Yes","No")</f>
        <v>No</v>
      </c>
      <c r="AN322" s="178" t="str">
        <f t="shared" si="189"/>
        <v>No</v>
      </c>
      <c r="AO322" t="str">
        <f>IF(OR('R2R'!K46="Q1 2028",'R2R'!K46="Q2 2028"),"Yes","No")</f>
        <v>No</v>
      </c>
      <c r="AP322" s="178" t="str">
        <f t="shared" si="190"/>
        <v>No</v>
      </c>
      <c r="AQ322" t="str">
        <f>IF(OR('R2R'!K46="Q3 2028",'R2R'!K46="Q4 2028"),"Yes","No")</f>
        <v>No</v>
      </c>
      <c r="AR322" s="178" t="str">
        <f t="shared" si="191"/>
        <v>No</v>
      </c>
      <c r="AS322" t="str">
        <f>IF(OR('R2R'!K46="Q1 2029",'R2R'!K46="Q2 2029"),"Yes","No")</f>
        <v>No</v>
      </c>
      <c r="AT322" s="178" t="str">
        <f t="shared" si="192"/>
        <v>No</v>
      </c>
      <c r="AU322" t="str">
        <f>IF(OR('R2R'!K46="Q3 2029",'R2R'!K46="Q4 2029"),"Yes","No")</f>
        <v>No</v>
      </c>
      <c r="AV322" s="178" t="str">
        <f t="shared" si="193"/>
        <v>No</v>
      </c>
      <c r="AW322" t="str">
        <f>IF(OR('R2R'!K46="Q1 2030",'R2R'!K46="Q2 2030"),"Yes","No")</f>
        <v>No</v>
      </c>
      <c r="AX322" s="178" t="str">
        <f t="shared" si="194"/>
        <v>No</v>
      </c>
      <c r="AY322" t="str">
        <f>IF(OR('R2R'!K46="Q3 2030",'R2R'!K46="Q4 2030"),"Yes","No")</f>
        <v>No</v>
      </c>
      <c r="AZ322" s="178" t="str">
        <f t="shared" si="195"/>
        <v>No</v>
      </c>
      <c r="BA322" t="str">
        <f>IF('R2R'!K46="","No","Yes")</f>
        <v>No</v>
      </c>
      <c r="BB322" s="178" t="str">
        <f t="shared" si="196"/>
        <v>No</v>
      </c>
      <c r="BC322" s="178" t="str">
        <f t="shared" si="197"/>
        <v>Yes</v>
      </c>
      <c r="BD322" s="174"/>
    </row>
    <row r="323" spans="1:56" s="175" customFormat="1" ht="35.25" thickBot="1" x14ac:dyDescent="0.5">
      <c r="A323" s="177">
        <v>43</v>
      </c>
      <c r="B323" s="51" t="s">
        <v>1714</v>
      </c>
      <c r="C323" t="str">
        <f>IF('R2R'!E47="Yes","Yes","No")</f>
        <v>No</v>
      </c>
      <c r="D323" t="str">
        <f>IF(AND(C323="No",'R2R'!F47="Yes"),"Yes","No")</f>
        <v>No</v>
      </c>
      <c r="E323" t="str">
        <f>IF(AND(C323="No",'R2R'!F47="N/A"),"N/A","No")</f>
        <v>No</v>
      </c>
      <c r="F323">
        <f>IF(OR('R2R'!F47="Yes",'R2R'!F47="N/A"),0,1)</f>
        <v>1</v>
      </c>
      <c r="G323" t="str">
        <f>IF(OR('R2R'!K47="Q3 2019",'R2R'!K47="Q4 2019"),"Yes","No")</f>
        <v>No</v>
      </c>
      <c r="H323" s="178" t="str">
        <f t="shared" si="149"/>
        <v>No</v>
      </c>
      <c r="I323" t="str">
        <f>IF(OR('R2R'!K47="Q1 2020",'R2R'!K47="Q2 2020"),"Yes","No")</f>
        <v>No</v>
      </c>
      <c r="J323" s="178" t="str">
        <f t="shared" si="174"/>
        <v>No</v>
      </c>
      <c r="K323" t="str">
        <f>IF(OR('R2R'!K47="Q3 2020",'R2R'!K47="Q4 2020"),"Yes","No")</f>
        <v>No</v>
      </c>
      <c r="L323" s="178" t="str">
        <f t="shared" si="175"/>
        <v>No</v>
      </c>
      <c r="M323" t="str">
        <f>IF(OR('R2R'!K47="Q1 2021",'R2R'!K47="Q2 2021"),"Yes","No")</f>
        <v>No</v>
      </c>
      <c r="N323" s="178" t="str">
        <f t="shared" si="176"/>
        <v>No</v>
      </c>
      <c r="O323" t="str">
        <f>IF(OR('R2R'!K47="Q3 2021",'R2R'!K47="Q4 2021"),"Yes","No")</f>
        <v>No</v>
      </c>
      <c r="P323" s="178" t="str">
        <f t="shared" si="177"/>
        <v>No</v>
      </c>
      <c r="Q323" t="str">
        <f>IF(OR('R2R'!K47="Q1 2022",'R2R'!K47="Q2 2022"),"Yes","No")</f>
        <v>No</v>
      </c>
      <c r="R323" s="178" t="str">
        <f t="shared" si="178"/>
        <v>No</v>
      </c>
      <c r="S323" t="str">
        <f>IF(OR('R2R'!K47="Q3 2022",'R2R'!K47="Q4 2022"),"Yes","No")</f>
        <v>No</v>
      </c>
      <c r="T323" s="178" t="str">
        <f t="shared" si="179"/>
        <v>No</v>
      </c>
      <c r="U323" t="str">
        <f>IF(OR('R2R'!K47="Q1 2023",'R2R'!K47="Q2 2023"),"Yes","No")</f>
        <v>No</v>
      </c>
      <c r="V323" s="178" t="str">
        <f t="shared" si="180"/>
        <v>No</v>
      </c>
      <c r="W323" t="str">
        <f>IF(OR('R2R'!K47="Q3 2023",'R2R'!K47="Q4 2023"),"Yes","No")</f>
        <v>No</v>
      </c>
      <c r="X323" s="178" t="str">
        <f t="shared" si="181"/>
        <v>No</v>
      </c>
      <c r="Y323" t="str">
        <f>IF(OR('R2R'!K47="Q1 2024",'R2R'!K47="Q2 2024"),"Yes","No")</f>
        <v>No</v>
      </c>
      <c r="Z323" s="178" t="str">
        <f t="shared" si="182"/>
        <v>No</v>
      </c>
      <c r="AA323" t="str">
        <f>IF(OR('R2R'!K47="Q3 2024",'R2R'!K47="Q4 2024"),"Yes","No")</f>
        <v>No</v>
      </c>
      <c r="AB323" s="178" t="str">
        <f t="shared" si="183"/>
        <v>No</v>
      </c>
      <c r="AC323" t="str">
        <f>IF(OR('R2R'!K47="Q1 2025",'R2R'!K47="Q2 2025"),"Yes","No")</f>
        <v>No</v>
      </c>
      <c r="AD323" s="178" t="str">
        <f t="shared" si="184"/>
        <v>No</v>
      </c>
      <c r="AE323" t="str">
        <f>IF(OR('R2R'!K47="Q3 2025",'R2R'!K47="Q4 2025"),"Yes","No")</f>
        <v>No</v>
      </c>
      <c r="AF323" s="178" t="str">
        <f t="shared" si="185"/>
        <v>No</v>
      </c>
      <c r="AG323" t="str">
        <f>IF(OR('R2R'!K47="Q1 2026",'R2R'!K47="Q2 2026"),"Yes","No")</f>
        <v>No</v>
      </c>
      <c r="AH323" s="178" t="str">
        <f t="shared" si="186"/>
        <v>No</v>
      </c>
      <c r="AI323" t="str">
        <f>IF(OR('R2R'!K47="Q3 2026",'R2R'!K47="Q4 2026"),"Yes","No")</f>
        <v>No</v>
      </c>
      <c r="AJ323" s="178" t="str">
        <f t="shared" si="187"/>
        <v>No</v>
      </c>
      <c r="AK323" t="str">
        <f>IF(OR(O2C!M206="Q1 2027",O2C!M206="Q2 2027"),"Yes","No")</f>
        <v>No</v>
      </c>
      <c r="AL323" s="178" t="str">
        <f t="shared" si="188"/>
        <v>No</v>
      </c>
      <c r="AM323" t="str">
        <f>IF(OR('R2R'!K47="Q3 2027",'R2R'!K47="Q4 2027"),"Yes","No")</f>
        <v>No</v>
      </c>
      <c r="AN323" s="178" t="str">
        <f t="shared" si="189"/>
        <v>No</v>
      </c>
      <c r="AO323" t="str">
        <f>IF(OR('R2R'!K47="Q1 2028",'R2R'!K47="Q2 2028"),"Yes","No")</f>
        <v>No</v>
      </c>
      <c r="AP323" s="178" t="str">
        <f t="shared" si="190"/>
        <v>No</v>
      </c>
      <c r="AQ323" t="str">
        <f>IF(OR('R2R'!K47="Q3 2028",'R2R'!K47="Q4 2028"),"Yes","No")</f>
        <v>No</v>
      </c>
      <c r="AR323" s="178" t="str">
        <f t="shared" si="191"/>
        <v>No</v>
      </c>
      <c r="AS323" t="str">
        <f>IF(OR('R2R'!K47="Q1 2029",'R2R'!K47="Q2 2029"),"Yes","No")</f>
        <v>No</v>
      </c>
      <c r="AT323" s="178" t="str">
        <f t="shared" si="192"/>
        <v>No</v>
      </c>
      <c r="AU323" t="str">
        <f>IF(OR('R2R'!K47="Q3 2029",'R2R'!K47="Q4 2029"),"Yes","No")</f>
        <v>No</v>
      </c>
      <c r="AV323" s="178" t="str">
        <f t="shared" si="193"/>
        <v>No</v>
      </c>
      <c r="AW323" t="str">
        <f>IF(OR('R2R'!K47="Q1 2030",'R2R'!K47="Q2 2030"),"Yes","No")</f>
        <v>No</v>
      </c>
      <c r="AX323" s="178" t="str">
        <f t="shared" si="194"/>
        <v>No</v>
      </c>
      <c r="AY323" t="str">
        <f>IF(OR('R2R'!K47="Q3 2030",'R2R'!K47="Q4 2030"),"Yes","No")</f>
        <v>No</v>
      </c>
      <c r="AZ323" s="178" t="str">
        <f t="shared" si="195"/>
        <v>No</v>
      </c>
      <c r="BA323" t="str">
        <f>IF('R2R'!K47="","No","Yes")</f>
        <v>No</v>
      </c>
      <c r="BB323" s="178" t="str">
        <f t="shared" si="196"/>
        <v>No</v>
      </c>
      <c r="BC323" s="178" t="str">
        <f t="shared" si="197"/>
        <v>Yes</v>
      </c>
      <c r="BD323" s="174"/>
    </row>
    <row r="324" spans="1:56" s="175" customFormat="1" ht="35.25" thickBot="1" x14ac:dyDescent="0.5">
      <c r="A324" s="177">
        <v>44</v>
      </c>
      <c r="B324" s="51" t="s">
        <v>1715</v>
      </c>
      <c r="C324" t="str">
        <f>IF('R2R'!E48="Yes","Yes","No")</f>
        <v>No</v>
      </c>
      <c r="D324" t="str">
        <f>IF(AND(C324="No",'R2R'!F48="Yes"),"Yes","No")</f>
        <v>No</v>
      </c>
      <c r="E324" t="str">
        <f>IF(AND(C324="No",'R2R'!F48="N/A"),"N/A","No")</f>
        <v>No</v>
      </c>
      <c r="F324">
        <f>IF(OR('R2R'!F48="Yes",'R2R'!F48="N/A"),0,1)</f>
        <v>1</v>
      </c>
      <c r="G324" t="str">
        <f>IF(OR('R2R'!K48="Q3 2019",'R2R'!K48="Q4 2019"),"Yes","No")</f>
        <v>No</v>
      </c>
      <c r="H324" s="178" t="str">
        <f t="shared" si="149"/>
        <v>No</v>
      </c>
      <c r="I324" t="str">
        <f>IF(OR('R2R'!K48="Q1 2020",'R2R'!K48="Q2 2020"),"Yes","No")</f>
        <v>No</v>
      </c>
      <c r="J324" s="178" t="str">
        <f t="shared" si="174"/>
        <v>No</v>
      </c>
      <c r="K324" t="str">
        <f>IF(OR('R2R'!K48="Q3 2020",'R2R'!K48="Q4 2020"),"Yes","No")</f>
        <v>No</v>
      </c>
      <c r="L324" s="178" t="str">
        <f t="shared" si="175"/>
        <v>No</v>
      </c>
      <c r="M324" t="str">
        <f>IF(OR('R2R'!K48="Q1 2021",'R2R'!K48="Q2 2021"),"Yes","No")</f>
        <v>No</v>
      </c>
      <c r="N324" s="178" t="str">
        <f t="shared" si="176"/>
        <v>No</v>
      </c>
      <c r="O324" t="str">
        <f>IF(OR('R2R'!K48="Q3 2021",'R2R'!K48="Q4 2021"),"Yes","No")</f>
        <v>No</v>
      </c>
      <c r="P324" s="178" t="str">
        <f t="shared" si="177"/>
        <v>No</v>
      </c>
      <c r="Q324" t="str">
        <f>IF(OR('R2R'!K48="Q1 2022",'R2R'!K48="Q2 2022"),"Yes","No")</f>
        <v>No</v>
      </c>
      <c r="R324" s="178" t="str">
        <f t="shared" si="178"/>
        <v>No</v>
      </c>
      <c r="S324" t="str">
        <f>IF(OR('R2R'!K48="Q3 2022",'R2R'!K48="Q4 2022"),"Yes","No")</f>
        <v>No</v>
      </c>
      <c r="T324" s="178" t="str">
        <f t="shared" si="179"/>
        <v>No</v>
      </c>
      <c r="U324" t="str">
        <f>IF(OR('R2R'!K48="Q1 2023",'R2R'!K48="Q2 2023"),"Yes","No")</f>
        <v>No</v>
      </c>
      <c r="V324" s="178" t="str">
        <f t="shared" si="180"/>
        <v>No</v>
      </c>
      <c r="W324" t="str">
        <f>IF(OR('R2R'!K48="Q3 2023",'R2R'!K48="Q4 2023"),"Yes","No")</f>
        <v>No</v>
      </c>
      <c r="X324" s="178" t="str">
        <f t="shared" si="181"/>
        <v>No</v>
      </c>
      <c r="Y324" t="str">
        <f>IF(OR('R2R'!K48="Q1 2024",'R2R'!K48="Q2 2024"),"Yes","No")</f>
        <v>No</v>
      </c>
      <c r="Z324" s="178" t="str">
        <f t="shared" si="182"/>
        <v>No</v>
      </c>
      <c r="AA324" t="str">
        <f>IF(OR('R2R'!K48="Q3 2024",'R2R'!K48="Q4 2024"),"Yes","No")</f>
        <v>No</v>
      </c>
      <c r="AB324" s="178" t="str">
        <f t="shared" si="183"/>
        <v>No</v>
      </c>
      <c r="AC324" t="str">
        <f>IF(OR('R2R'!K48="Q1 2025",'R2R'!K48="Q2 2025"),"Yes","No")</f>
        <v>No</v>
      </c>
      <c r="AD324" s="178" t="str">
        <f t="shared" si="184"/>
        <v>No</v>
      </c>
      <c r="AE324" t="str">
        <f>IF(OR('R2R'!K48="Q3 2025",'R2R'!K48="Q4 2025"),"Yes","No")</f>
        <v>No</v>
      </c>
      <c r="AF324" s="178" t="str">
        <f t="shared" si="185"/>
        <v>No</v>
      </c>
      <c r="AG324" t="str">
        <f>IF(OR('R2R'!K48="Q1 2026",'R2R'!K48="Q2 2026"),"Yes","No")</f>
        <v>No</v>
      </c>
      <c r="AH324" s="178" t="str">
        <f t="shared" si="186"/>
        <v>No</v>
      </c>
      <c r="AI324" t="str">
        <f>IF(OR('R2R'!K48="Q3 2026",'R2R'!K48="Q4 2026"),"Yes","No")</f>
        <v>No</v>
      </c>
      <c r="AJ324" s="178" t="str">
        <f t="shared" si="187"/>
        <v>No</v>
      </c>
      <c r="AK324" t="str">
        <f>IF(OR(O2C!M207="Q1 2027",O2C!M207="Q2 2027"),"Yes","No")</f>
        <v>No</v>
      </c>
      <c r="AL324" s="178" t="str">
        <f t="shared" si="188"/>
        <v>No</v>
      </c>
      <c r="AM324" t="str">
        <f>IF(OR('R2R'!K48="Q3 2027",'R2R'!K48="Q4 2027"),"Yes","No")</f>
        <v>No</v>
      </c>
      <c r="AN324" s="178" t="str">
        <f t="shared" si="189"/>
        <v>No</v>
      </c>
      <c r="AO324" t="str">
        <f>IF(OR('R2R'!K48="Q1 2028",'R2R'!K48="Q2 2028"),"Yes","No")</f>
        <v>No</v>
      </c>
      <c r="AP324" s="178" t="str">
        <f t="shared" si="190"/>
        <v>No</v>
      </c>
      <c r="AQ324" t="str">
        <f>IF(OR('R2R'!K48="Q3 2028",'R2R'!K48="Q4 2028"),"Yes","No")</f>
        <v>No</v>
      </c>
      <c r="AR324" s="178" t="str">
        <f t="shared" si="191"/>
        <v>No</v>
      </c>
      <c r="AS324" t="str">
        <f>IF(OR('R2R'!K48="Q1 2029",'R2R'!K48="Q2 2029"),"Yes","No")</f>
        <v>No</v>
      </c>
      <c r="AT324" s="178" t="str">
        <f t="shared" si="192"/>
        <v>No</v>
      </c>
      <c r="AU324" t="str">
        <f>IF(OR('R2R'!K48="Q3 2029",'R2R'!K48="Q4 2029"),"Yes","No")</f>
        <v>No</v>
      </c>
      <c r="AV324" s="178" t="str">
        <f t="shared" si="193"/>
        <v>No</v>
      </c>
      <c r="AW324" t="str">
        <f>IF(OR('R2R'!K48="Q1 2030",'R2R'!K48="Q2 2030"),"Yes","No")</f>
        <v>No</v>
      </c>
      <c r="AX324" s="178" t="str">
        <f t="shared" si="194"/>
        <v>No</v>
      </c>
      <c r="AY324" t="str">
        <f>IF(OR('R2R'!K48="Q3 2030",'R2R'!K48="Q4 2030"),"Yes","No")</f>
        <v>No</v>
      </c>
      <c r="AZ324" s="178" t="str">
        <f t="shared" si="195"/>
        <v>No</v>
      </c>
      <c r="BA324" t="str">
        <f>IF('R2R'!K48="","No","Yes")</f>
        <v>No</v>
      </c>
      <c r="BB324" s="178" t="str">
        <f t="shared" si="196"/>
        <v>No</v>
      </c>
      <c r="BC324" s="178" t="str">
        <f t="shared" si="197"/>
        <v>Yes</v>
      </c>
      <c r="BD324" s="174"/>
    </row>
    <row r="325" spans="1:56" s="175" customFormat="1" ht="23.65" thickBot="1" x14ac:dyDescent="0.5">
      <c r="A325" s="177">
        <v>45</v>
      </c>
      <c r="B325" s="51" t="s">
        <v>1716</v>
      </c>
      <c r="C325" t="str">
        <f>IF('R2R'!E49="Yes","Yes","No")</f>
        <v>No</v>
      </c>
      <c r="D325" t="str">
        <f>IF(AND(C325="No",'R2R'!F49="Yes"),"Yes","No")</f>
        <v>No</v>
      </c>
      <c r="E325" t="str">
        <f>IF(AND(C325="No",'R2R'!F49="N/A"),"N/A","No")</f>
        <v>No</v>
      </c>
      <c r="F325">
        <f>IF(OR('R2R'!F49="Yes",'R2R'!F49="N/A"),0,1)</f>
        <v>1</v>
      </c>
      <c r="G325" t="str">
        <f>IF(OR('R2R'!K49="Q3 2019",'R2R'!K49="Q4 2019"),"Yes","No")</f>
        <v>No</v>
      </c>
      <c r="H325" s="178" t="str">
        <f t="shared" si="149"/>
        <v>No</v>
      </c>
      <c r="I325" t="str">
        <f>IF(OR('R2R'!K49="Q1 2020",'R2R'!K49="Q2 2020"),"Yes","No")</f>
        <v>No</v>
      </c>
      <c r="J325" s="178" t="str">
        <f t="shared" si="174"/>
        <v>No</v>
      </c>
      <c r="K325" t="str">
        <f>IF(OR('R2R'!K49="Q3 2020",'R2R'!K49="Q4 2020"),"Yes","No")</f>
        <v>No</v>
      </c>
      <c r="L325" s="178" t="str">
        <f t="shared" si="175"/>
        <v>No</v>
      </c>
      <c r="M325" t="str">
        <f>IF(OR('R2R'!K49="Q1 2021",'R2R'!K49="Q2 2021"),"Yes","No")</f>
        <v>No</v>
      </c>
      <c r="N325" s="178" t="str">
        <f t="shared" si="176"/>
        <v>No</v>
      </c>
      <c r="O325" t="str">
        <f>IF(OR('R2R'!K49="Q3 2021",'R2R'!K49="Q4 2021"),"Yes","No")</f>
        <v>No</v>
      </c>
      <c r="P325" s="178" t="str">
        <f t="shared" si="177"/>
        <v>No</v>
      </c>
      <c r="Q325" t="str">
        <f>IF(OR('R2R'!K49="Q1 2022",'R2R'!K49="Q2 2022"),"Yes","No")</f>
        <v>No</v>
      </c>
      <c r="R325" s="178" t="str">
        <f t="shared" si="178"/>
        <v>No</v>
      </c>
      <c r="S325" t="str">
        <f>IF(OR('R2R'!K49="Q3 2022",'R2R'!K49="Q4 2022"),"Yes","No")</f>
        <v>No</v>
      </c>
      <c r="T325" s="178" t="str">
        <f t="shared" si="179"/>
        <v>No</v>
      </c>
      <c r="U325" t="str">
        <f>IF(OR('R2R'!K49="Q1 2023",'R2R'!K49="Q2 2023"),"Yes","No")</f>
        <v>No</v>
      </c>
      <c r="V325" s="178" t="str">
        <f t="shared" si="180"/>
        <v>No</v>
      </c>
      <c r="W325" t="str">
        <f>IF(OR('R2R'!K49="Q3 2023",'R2R'!K49="Q4 2023"),"Yes","No")</f>
        <v>No</v>
      </c>
      <c r="X325" s="178" t="str">
        <f t="shared" si="181"/>
        <v>No</v>
      </c>
      <c r="Y325" t="str">
        <f>IF(OR('R2R'!K49="Q1 2024",'R2R'!K49="Q2 2024"),"Yes","No")</f>
        <v>No</v>
      </c>
      <c r="Z325" s="178" t="str">
        <f t="shared" si="182"/>
        <v>No</v>
      </c>
      <c r="AA325" t="str">
        <f>IF(OR('R2R'!K49="Q3 2024",'R2R'!K49="Q4 2024"),"Yes","No")</f>
        <v>No</v>
      </c>
      <c r="AB325" s="178" t="str">
        <f t="shared" si="183"/>
        <v>No</v>
      </c>
      <c r="AC325" t="str">
        <f>IF(OR('R2R'!K49="Q1 2025",'R2R'!K49="Q2 2025"),"Yes","No")</f>
        <v>No</v>
      </c>
      <c r="AD325" s="178" t="str">
        <f t="shared" si="184"/>
        <v>No</v>
      </c>
      <c r="AE325" t="str">
        <f>IF(OR('R2R'!K49="Q3 2025",'R2R'!K49="Q4 2025"),"Yes","No")</f>
        <v>No</v>
      </c>
      <c r="AF325" s="178" t="str">
        <f t="shared" si="185"/>
        <v>No</v>
      </c>
      <c r="AG325" t="str">
        <f>IF(OR('R2R'!K49="Q1 2026",'R2R'!K49="Q2 2026"),"Yes","No")</f>
        <v>No</v>
      </c>
      <c r="AH325" s="178" t="str">
        <f t="shared" si="186"/>
        <v>No</v>
      </c>
      <c r="AI325" t="str">
        <f>IF(OR('R2R'!K49="Q3 2026",'R2R'!K49="Q4 2026"),"Yes","No")</f>
        <v>No</v>
      </c>
      <c r="AJ325" s="178" t="str">
        <f t="shared" si="187"/>
        <v>No</v>
      </c>
      <c r="AK325" t="str">
        <f>IF(OR(O2C!M208="Q1 2027",O2C!M208="Q2 2027"),"Yes","No")</f>
        <v>No</v>
      </c>
      <c r="AL325" s="178" t="str">
        <f t="shared" si="188"/>
        <v>No</v>
      </c>
      <c r="AM325" t="str">
        <f>IF(OR('R2R'!K49="Q3 2027",'R2R'!K49="Q4 2027"),"Yes","No")</f>
        <v>No</v>
      </c>
      <c r="AN325" s="178" t="str">
        <f t="shared" si="189"/>
        <v>No</v>
      </c>
      <c r="AO325" t="str">
        <f>IF(OR('R2R'!K49="Q1 2028",'R2R'!K49="Q2 2028"),"Yes","No")</f>
        <v>No</v>
      </c>
      <c r="AP325" s="178" t="str">
        <f t="shared" si="190"/>
        <v>No</v>
      </c>
      <c r="AQ325" t="str">
        <f>IF(OR('R2R'!K49="Q3 2028",'R2R'!K49="Q4 2028"),"Yes","No")</f>
        <v>No</v>
      </c>
      <c r="AR325" s="178" t="str">
        <f t="shared" si="191"/>
        <v>No</v>
      </c>
      <c r="AS325" t="str">
        <f>IF(OR('R2R'!K49="Q1 2029",'R2R'!K49="Q2 2029"),"Yes","No")</f>
        <v>No</v>
      </c>
      <c r="AT325" s="178" t="str">
        <f t="shared" si="192"/>
        <v>No</v>
      </c>
      <c r="AU325" t="str">
        <f>IF(OR('R2R'!K49="Q3 2029",'R2R'!K49="Q4 2029"),"Yes","No")</f>
        <v>No</v>
      </c>
      <c r="AV325" s="178" t="str">
        <f t="shared" si="193"/>
        <v>No</v>
      </c>
      <c r="AW325" t="str">
        <f>IF(OR('R2R'!K49="Q1 2030",'R2R'!K49="Q2 2030"),"Yes","No")</f>
        <v>No</v>
      </c>
      <c r="AX325" s="178" t="str">
        <f t="shared" si="194"/>
        <v>No</v>
      </c>
      <c r="AY325" t="str">
        <f>IF(OR('R2R'!K49="Q3 2030",'R2R'!K49="Q4 2030"),"Yes","No")</f>
        <v>No</v>
      </c>
      <c r="AZ325" s="178" t="str">
        <f t="shared" si="195"/>
        <v>No</v>
      </c>
      <c r="BA325" t="str">
        <f>IF('R2R'!K49="","No","Yes")</f>
        <v>No</v>
      </c>
      <c r="BB325" s="178" t="str">
        <f t="shared" si="196"/>
        <v>No</v>
      </c>
      <c r="BC325" s="178" t="str">
        <f t="shared" si="197"/>
        <v>Yes</v>
      </c>
      <c r="BD325" s="174"/>
    </row>
    <row r="326" spans="1:56" s="175" customFormat="1" ht="23.65" thickBot="1" x14ac:dyDescent="0.5">
      <c r="A326" s="177">
        <v>46</v>
      </c>
      <c r="B326" s="51" t="s">
        <v>1717</v>
      </c>
      <c r="C326" t="str">
        <f>IF('R2R'!E50="Yes","Yes","No")</f>
        <v>No</v>
      </c>
      <c r="D326" t="str">
        <f>IF(AND(C326="No",'R2R'!F50="Yes"),"Yes","No")</f>
        <v>No</v>
      </c>
      <c r="E326" t="str">
        <f>IF(AND(C326="No",'R2R'!F50="N/A"),"N/A","No")</f>
        <v>No</v>
      </c>
      <c r="F326">
        <f>IF(OR('R2R'!F50="Yes",'R2R'!F50="N/A"),0,1)</f>
        <v>1</v>
      </c>
      <c r="G326" t="str">
        <f>IF(OR('R2R'!K50="Q3 2019",'R2R'!K50="Q4 2019"),"Yes","No")</f>
        <v>No</v>
      </c>
      <c r="H326" s="178" t="str">
        <f t="shared" si="149"/>
        <v>No</v>
      </c>
      <c r="I326" t="str">
        <f>IF(OR('R2R'!K50="Q1 2020",'R2R'!K50="Q2 2020"),"Yes","No")</f>
        <v>No</v>
      </c>
      <c r="J326" s="178" t="str">
        <f t="shared" si="174"/>
        <v>No</v>
      </c>
      <c r="K326" t="str">
        <f>IF(OR('R2R'!K50="Q3 2020",'R2R'!K50="Q4 2020"),"Yes","No")</f>
        <v>No</v>
      </c>
      <c r="L326" s="178" t="str">
        <f t="shared" si="175"/>
        <v>No</v>
      </c>
      <c r="M326" t="str">
        <f>IF(OR('R2R'!K50="Q1 2021",'R2R'!K50="Q2 2021"),"Yes","No")</f>
        <v>No</v>
      </c>
      <c r="N326" s="178" t="str">
        <f t="shared" si="176"/>
        <v>No</v>
      </c>
      <c r="O326" t="str">
        <f>IF(OR('R2R'!K50="Q3 2021",'R2R'!K50="Q4 2021"),"Yes","No")</f>
        <v>No</v>
      </c>
      <c r="P326" s="178" t="str">
        <f t="shared" si="177"/>
        <v>No</v>
      </c>
      <c r="Q326" t="str">
        <f>IF(OR('R2R'!K50="Q1 2022",'R2R'!K50="Q2 2022"),"Yes","No")</f>
        <v>No</v>
      </c>
      <c r="R326" s="178" t="str">
        <f t="shared" si="178"/>
        <v>No</v>
      </c>
      <c r="S326" t="str">
        <f>IF(OR('R2R'!K50="Q3 2022",'R2R'!K50="Q4 2022"),"Yes","No")</f>
        <v>No</v>
      </c>
      <c r="T326" s="178" t="str">
        <f t="shared" si="179"/>
        <v>No</v>
      </c>
      <c r="U326" t="str">
        <f>IF(OR('R2R'!K50="Q1 2023",'R2R'!K50="Q2 2023"),"Yes","No")</f>
        <v>No</v>
      </c>
      <c r="V326" s="178" t="str">
        <f t="shared" si="180"/>
        <v>No</v>
      </c>
      <c r="W326" t="str">
        <f>IF(OR('R2R'!K50="Q3 2023",'R2R'!K50="Q4 2023"),"Yes","No")</f>
        <v>No</v>
      </c>
      <c r="X326" s="178" t="str">
        <f t="shared" si="181"/>
        <v>No</v>
      </c>
      <c r="Y326" t="str">
        <f>IF(OR('R2R'!K50="Q1 2024",'R2R'!K50="Q2 2024"),"Yes","No")</f>
        <v>No</v>
      </c>
      <c r="Z326" s="178" t="str">
        <f t="shared" si="182"/>
        <v>No</v>
      </c>
      <c r="AA326" t="str">
        <f>IF(OR('R2R'!K50="Q3 2024",'R2R'!K50="Q4 2024"),"Yes","No")</f>
        <v>No</v>
      </c>
      <c r="AB326" s="178" t="str">
        <f t="shared" si="183"/>
        <v>No</v>
      </c>
      <c r="AC326" t="str">
        <f>IF(OR('R2R'!K50="Q1 2025",'R2R'!K50="Q2 2025"),"Yes","No")</f>
        <v>No</v>
      </c>
      <c r="AD326" s="178" t="str">
        <f t="shared" si="184"/>
        <v>No</v>
      </c>
      <c r="AE326" t="str">
        <f>IF(OR('R2R'!K50="Q3 2025",'R2R'!K50="Q4 2025"),"Yes","No")</f>
        <v>No</v>
      </c>
      <c r="AF326" s="178" t="str">
        <f t="shared" si="185"/>
        <v>No</v>
      </c>
      <c r="AG326" t="str">
        <f>IF(OR('R2R'!K50="Q1 2026",'R2R'!K50="Q2 2026"),"Yes","No")</f>
        <v>No</v>
      </c>
      <c r="AH326" s="178" t="str">
        <f t="shared" si="186"/>
        <v>No</v>
      </c>
      <c r="AI326" t="str">
        <f>IF(OR('R2R'!K50="Q3 2026",'R2R'!K50="Q4 2026"),"Yes","No")</f>
        <v>No</v>
      </c>
      <c r="AJ326" s="178" t="str">
        <f t="shared" si="187"/>
        <v>No</v>
      </c>
      <c r="AK326" t="str">
        <f>IF(OR(O2C!M209="Q1 2027",O2C!M209="Q2 2027"),"Yes","No")</f>
        <v>No</v>
      </c>
      <c r="AL326" s="178" t="str">
        <f t="shared" si="188"/>
        <v>No</v>
      </c>
      <c r="AM326" t="str">
        <f>IF(OR('R2R'!K50="Q3 2027",'R2R'!K50="Q4 2027"),"Yes","No")</f>
        <v>No</v>
      </c>
      <c r="AN326" s="178" t="str">
        <f t="shared" si="189"/>
        <v>No</v>
      </c>
      <c r="AO326" t="str">
        <f>IF(OR('R2R'!K50="Q1 2028",'R2R'!K50="Q2 2028"),"Yes","No")</f>
        <v>No</v>
      </c>
      <c r="AP326" s="178" t="str">
        <f t="shared" si="190"/>
        <v>No</v>
      </c>
      <c r="AQ326" t="str">
        <f>IF(OR('R2R'!K50="Q3 2028",'R2R'!K50="Q4 2028"),"Yes","No")</f>
        <v>No</v>
      </c>
      <c r="AR326" s="178" t="str">
        <f t="shared" si="191"/>
        <v>No</v>
      </c>
      <c r="AS326" t="str">
        <f>IF(OR('R2R'!K50="Q1 2029",'R2R'!K50="Q2 2029"),"Yes","No")</f>
        <v>No</v>
      </c>
      <c r="AT326" s="178" t="str">
        <f t="shared" si="192"/>
        <v>No</v>
      </c>
      <c r="AU326" t="str">
        <f>IF(OR('R2R'!K50="Q3 2029",'R2R'!K50="Q4 2029"),"Yes","No")</f>
        <v>No</v>
      </c>
      <c r="AV326" s="178" t="str">
        <f t="shared" si="193"/>
        <v>No</v>
      </c>
      <c r="AW326" t="str">
        <f>IF(OR('R2R'!K50="Q1 2030",'R2R'!K50="Q2 2030"),"Yes","No")</f>
        <v>No</v>
      </c>
      <c r="AX326" s="178" t="str">
        <f t="shared" si="194"/>
        <v>No</v>
      </c>
      <c r="AY326" t="str">
        <f>IF(OR('R2R'!K50="Q3 2030",'R2R'!K50="Q4 2030"),"Yes","No")</f>
        <v>No</v>
      </c>
      <c r="AZ326" s="178" t="str">
        <f t="shared" si="195"/>
        <v>No</v>
      </c>
      <c r="BA326" t="str">
        <f>IF('R2R'!K50="","No","Yes")</f>
        <v>No</v>
      </c>
      <c r="BB326" s="178" t="str">
        <f t="shared" si="196"/>
        <v>No</v>
      </c>
      <c r="BC326" s="178" t="str">
        <f t="shared" si="197"/>
        <v>Yes</v>
      </c>
      <c r="BD326" s="174"/>
    </row>
    <row r="327" spans="1:56" s="175" customFormat="1" ht="23.65" thickBot="1" x14ac:dyDescent="0.5">
      <c r="A327" s="177">
        <v>47</v>
      </c>
      <c r="B327" s="51" t="s">
        <v>1718</v>
      </c>
      <c r="C327" t="str">
        <f>IF('R2R'!E51="Yes","Yes","No")</f>
        <v>No</v>
      </c>
      <c r="D327" t="str">
        <f>IF(AND(C327="No",'R2R'!F51="Yes"),"Yes","No")</f>
        <v>No</v>
      </c>
      <c r="E327" t="str">
        <f>IF(AND(C327="No",'R2R'!F51="N/A"),"N/A","No")</f>
        <v>No</v>
      </c>
      <c r="F327">
        <f>IF(OR('R2R'!F51="Yes",'R2R'!F51="N/A"),0,1)</f>
        <v>1</v>
      </c>
      <c r="G327" t="str">
        <f>IF(OR('R2R'!K51="Q3 2019",'R2R'!K51="Q4 2019"),"Yes","No")</f>
        <v>No</v>
      </c>
      <c r="H327" s="178" t="str">
        <f t="shared" si="149"/>
        <v>No</v>
      </c>
      <c r="I327" t="str">
        <f>IF(OR('R2R'!K51="Q1 2020",'R2R'!K51="Q2 2020"),"Yes","No")</f>
        <v>No</v>
      </c>
      <c r="J327" s="178" t="str">
        <f t="shared" si="174"/>
        <v>No</v>
      </c>
      <c r="K327" t="str">
        <f>IF(OR('R2R'!K51="Q3 2020",'R2R'!K51="Q4 2020"),"Yes","No")</f>
        <v>No</v>
      </c>
      <c r="L327" s="178" t="str">
        <f t="shared" si="175"/>
        <v>No</v>
      </c>
      <c r="M327" t="str">
        <f>IF(OR('R2R'!K51="Q1 2021",'R2R'!K51="Q2 2021"),"Yes","No")</f>
        <v>No</v>
      </c>
      <c r="N327" s="178" t="str">
        <f t="shared" si="176"/>
        <v>No</v>
      </c>
      <c r="O327" t="str">
        <f>IF(OR('R2R'!K51="Q3 2021",'R2R'!K51="Q4 2021"),"Yes","No")</f>
        <v>No</v>
      </c>
      <c r="P327" s="178" t="str">
        <f t="shared" si="177"/>
        <v>No</v>
      </c>
      <c r="Q327" t="str">
        <f>IF(OR('R2R'!K51="Q1 2022",'R2R'!K51="Q2 2022"),"Yes","No")</f>
        <v>No</v>
      </c>
      <c r="R327" s="178" t="str">
        <f t="shared" si="178"/>
        <v>No</v>
      </c>
      <c r="S327" t="str">
        <f>IF(OR('R2R'!K51="Q3 2022",'R2R'!K51="Q4 2022"),"Yes","No")</f>
        <v>No</v>
      </c>
      <c r="T327" s="178" t="str">
        <f t="shared" si="179"/>
        <v>No</v>
      </c>
      <c r="U327" t="str">
        <f>IF(OR('R2R'!K51="Q1 2023",'R2R'!K51="Q2 2023"),"Yes","No")</f>
        <v>No</v>
      </c>
      <c r="V327" s="178" t="str">
        <f t="shared" si="180"/>
        <v>No</v>
      </c>
      <c r="W327" t="str">
        <f>IF(OR('R2R'!K51="Q3 2023",'R2R'!K51="Q4 2023"),"Yes","No")</f>
        <v>No</v>
      </c>
      <c r="X327" s="178" t="str">
        <f t="shared" si="181"/>
        <v>No</v>
      </c>
      <c r="Y327" t="str">
        <f>IF(OR('R2R'!K51="Q1 2024",'R2R'!K51="Q2 2024"),"Yes","No")</f>
        <v>No</v>
      </c>
      <c r="Z327" s="178" t="str">
        <f t="shared" si="182"/>
        <v>No</v>
      </c>
      <c r="AA327" t="str">
        <f>IF(OR('R2R'!K51="Q3 2024",'R2R'!K51="Q4 2024"),"Yes","No")</f>
        <v>No</v>
      </c>
      <c r="AB327" s="178" t="str">
        <f t="shared" si="183"/>
        <v>No</v>
      </c>
      <c r="AC327" t="str">
        <f>IF(OR('R2R'!K51="Q1 2025",'R2R'!K51="Q2 2025"),"Yes","No")</f>
        <v>No</v>
      </c>
      <c r="AD327" s="178" t="str">
        <f t="shared" si="184"/>
        <v>No</v>
      </c>
      <c r="AE327" t="str">
        <f>IF(OR('R2R'!K51="Q3 2025",'R2R'!K51="Q4 2025"),"Yes","No")</f>
        <v>No</v>
      </c>
      <c r="AF327" s="178" t="str">
        <f t="shared" si="185"/>
        <v>No</v>
      </c>
      <c r="AG327" t="str">
        <f>IF(OR('R2R'!K51="Q1 2026",'R2R'!K51="Q2 2026"),"Yes","No")</f>
        <v>No</v>
      </c>
      <c r="AH327" s="178" t="str">
        <f t="shared" si="186"/>
        <v>No</v>
      </c>
      <c r="AI327" t="str">
        <f>IF(OR('R2R'!K51="Q3 2026",'R2R'!K51="Q4 2026"),"Yes","No")</f>
        <v>No</v>
      </c>
      <c r="AJ327" s="178" t="str">
        <f t="shared" si="187"/>
        <v>No</v>
      </c>
      <c r="AK327" t="str">
        <f>IF(OR(O2C!M210="Q1 2027",O2C!M210="Q2 2027"),"Yes","No")</f>
        <v>No</v>
      </c>
      <c r="AL327" s="178" t="str">
        <f t="shared" si="188"/>
        <v>No</v>
      </c>
      <c r="AM327" t="str">
        <f>IF(OR('R2R'!K51="Q3 2027",'R2R'!K51="Q4 2027"),"Yes","No")</f>
        <v>No</v>
      </c>
      <c r="AN327" s="178" t="str">
        <f t="shared" si="189"/>
        <v>No</v>
      </c>
      <c r="AO327" t="str">
        <f>IF(OR('R2R'!K51="Q1 2028",'R2R'!K51="Q2 2028"),"Yes","No")</f>
        <v>No</v>
      </c>
      <c r="AP327" s="178" t="str">
        <f t="shared" si="190"/>
        <v>No</v>
      </c>
      <c r="AQ327" t="str">
        <f>IF(OR('R2R'!K51="Q3 2028",'R2R'!K51="Q4 2028"),"Yes","No")</f>
        <v>No</v>
      </c>
      <c r="AR327" s="178" t="str">
        <f t="shared" si="191"/>
        <v>No</v>
      </c>
      <c r="AS327" t="str">
        <f>IF(OR('R2R'!K51="Q1 2029",'R2R'!K51="Q2 2029"),"Yes","No")</f>
        <v>No</v>
      </c>
      <c r="AT327" s="178" t="str">
        <f t="shared" si="192"/>
        <v>No</v>
      </c>
      <c r="AU327" t="str">
        <f>IF(OR('R2R'!K51="Q3 2029",'R2R'!K51="Q4 2029"),"Yes","No")</f>
        <v>No</v>
      </c>
      <c r="AV327" s="178" t="str">
        <f t="shared" si="193"/>
        <v>No</v>
      </c>
      <c r="AW327" t="str">
        <f>IF(OR('R2R'!K51="Q1 2030",'R2R'!K51="Q2 2030"),"Yes","No")</f>
        <v>No</v>
      </c>
      <c r="AX327" s="178" t="str">
        <f t="shared" si="194"/>
        <v>No</v>
      </c>
      <c r="AY327" t="str">
        <f>IF(OR('R2R'!K51="Q3 2030",'R2R'!K51="Q4 2030"),"Yes","No")</f>
        <v>No</v>
      </c>
      <c r="AZ327" s="178" t="str">
        <f t="shared" si="195"/>
        <v>No</v>
      </c>
      <c r="BA327" t="str">
        <f>IF('R2R'!K51="","No","Yes")</f>
        <v>No</v>
      </c>
      <c r="BB327" s="178" t="str">
        <f t="shared" si="196"/>
        <v>No</v>
      </c>
      <c r="BC327" s="178" t="str">
        <f t="shared" si="197"/>
        <v>Yes</v>
      </c>
      <c r="BD327" s="174"/>
    </row>
    <row r="328" spans="1:56" s="175" customFormat="1" ht="23.65" thickBot="1" x14ac:dyDescent="0.5">
      <c r="A328" s="177">
        <v>48</v>
      </c>
      <c r="B328" s="51" t="s">
        <v>1720</v>
      </c>
      <c r="C328" t="str">
        <f>IF('R2R'!E52="Yes","Yes","No")</f>
        <v>No</v>
      </c>
      <c r="D328" t="str">
        <f>IF(AND(C328="No",'R2R'!F52="Yes"),"Yes","No")</f>
        <v>No</v>
      </c>
      <c r="E328" t="str">
        <f>IF(AND(C328="No",'R2R'!F52="N/A"),"N/A","No")</f>
        <v>No</v>
      </c>
      <c r="F328">
        <f>IF(OR('R2R'!F52="Yes",'R2R'!F52="N/A"),0,1)</f>
        <v>1</v>
      </c>
      <c r="G328" t="str">
        <f>IF(OR('R2R'!K52="Q3 2019",'R2R'!K52="Q4 2019"),"Yes","No")</f>
        <v>No</v>
      </c>
      <c r="H328" s="178" t="str">
        <f t="shared" si="149"/>
        <v>No</v>
      </c>
      <c r="I328" t="str">
        <f>IF(OR('R2R'!K52="Q1 2020",'R2R'!K52="Q2 2020"),"Yes","No")</f>
        <v>No</v>
      </c>
      <c r="J328" s="178" t="str">
        <f t="shared" si="174"/>
        <v>No</v>
      </c>
      <c r="K328" t="str">
        <f>IF(OR('R2R'!K52="Q3 2020",'R2R'!K52="Q4 2020"),"Yes","No")</f>
        <v>No</v>
      </c>
      <c r="L328" s="178" t="str">
        <f t="shared" si="175"/>
        <v>No</v>
      </c>
      <c r="M328" t="str">
        <f>IF(OR('R2R'!K52="Q1 2021",'R2R'!K52="Q2 2021"),"Yes","No")</f>
        <v>No</v>
      </c>
      <c r="N328" s="178" t="str">
        <f t="shared" si="176"/>
        <v>No</v>
      </c>
      <c r="O328" t="str">
        <f>IF(OR('R2R'!K52="Q3 2021",'R2R'!K52="Q4 2021"),"Yes","No")</f>
        <v>No</v>
      </c>
      <c r="P328" s="178" t="str">
        <f t="shared" si="177"/>
        <v>No</v>
      </c>
      <c r="Q328" t="str">
        <f>IF(OR('R2R'!K52="Q1 2022",'R2R'!K52="Q2 2022"),"Yes","No")</f>
        <v>No</v>
      </c>
      <c r="R328" s="178" t="str">
        <f t="shared" si="178"/>
        <v>No</v>
      </c>
      <c r="S328" t="str">
        <f>IF(OR('R2R'!K52="Q3 2022",'R2R'!K52="Q4 2022"),"Yes","No")</f>
        <v>No</v>
      </c>
      <c r="T328" s="178" t="str">
        <f t="shared" si="179"/>
        <v>No</v>
      </c>
      <c r="U328" t="str">
        <f>IF(OR('R2R'!K52="Q1 2023",'R2R'!K52="Q2 2023"),"Yes","No")</f>
        <v>No</v>
      </c>
      <c r="V328" s="178" t="str">
        <f t="shared" si="180"/>
        <v>No</v>
      </c>
      <c r="W328" t="str">
        <f>IF(OR('R2R'!K52="Q3 2023",'R2R'!K52="Q4 2023"),"Yes","No")</f>
        <v>No</v>
      </c>
      <c r="X328" s="178" t="str">
        <f t="shared" si="181"/>
        <v>No</v>
      </c>
      <c r="Y328" t="str">
        <f>IF(OR('R2R'!K52="Q1 2024",'R2R'!K52="Q2 2024"),"Yes","No")</f>
        <v>No</v>
      </c>
      <c r="Z328" s="178" t="str">
        <f t="shared" si="182"/>
        <v>No</v>
      </c>
      <c r="AA328" t="str">
        <f>IF(OR('R2R'!K52="Q3 2024",'R2R'!K52="Q4 2024"),"Yes","No")</f>
        <v>No</v>
      </c>
      <c r="AB328" s="178" t="str">
        <f t="shared" si="183"/>
        <v>No</v>
      </c>
      <c r="AC328" t="str">
        <f>IF(OR('R2R'!K52="Q1 2025",'R2R'!K52="Q2 2025"),"Yes","No")</f>
        <v>No</v>
      </c>
      <c r="AD328" s="178" t="str">
        <f t="shared" si="184"/>
        <v>No</v>
      </c>
      <c r="AE328" t="str">
        <f>IF(OR('R2R'!K52="Q3 2025",'R2R'!K52="Q4 2025"),"Yes","No")</f>
        <v>No</v>
      </c>
      <c r="AF328" s="178" t="str">
        <f t="shared" si="185"/>
        <v>No</v>
      </c>
      <c r="AG328" t="str">
        <f>IF(OR('R2R'!K52="Q1 2026",'R2R'!K52="Q2 2026"),"Yes","No")</f>
        <v>No</v>
      </c>
      <c r="AH328" s="178" t="str">
        <f t="shared" si="186"/>
        <v>No</v>
      </c>
      <c r="AI328" t="str">
        <f>IF(OR('R2R'!K52="Q3 2026",'R2R'!K52="Q4 2026"),"Yes","No")</f>
        <v>No</v>
      </c>
      <c r="AJ328" s="178" t="str">
        <f t="shared" si="187"/>
        <v>No</v>
      </c>
      <c r="AK328" t="str">
        <f>IF(OR(O2C!M211="Q1 2027",O2C!M211="Q2 2027"),"Yes","No")</f>
        <v>No</v>
      </c>
      <c r="AL328" s="178" t="str">
        <f t="shared" si="188"/>
        <v>No</v>
      </c>
      <c r="AM328" t="str">
        <f>IF(OR('R2R'!K52="Q3 2027",'R2R'!K52="Q4 2027"),"Yes","No")</f>
        <v>No</v>
      </c>
      <c r="AN328" s="178" t="str">
        <f t="shared" si="189"/>
        <v>No</v>
      </c>
      <c r="AO328" t="str">
        <f>IF(OR('R2R'!K52="Q1 2028",'R2R'!K52="Q2 2028"),"Yes","No")</f>
        <v>No</v>
      </c>
      <c r="AP328" s="178" t="str">
        <f t="shared" si="190"/>
        <v>No</v>
      </c>
      <c r="AQ328" t="str">
        <f>IF(OR('R2R'!K52="Q3 2028",'R2R'!K52="Q4 2028"),"Yes","No")</f>
        <v>No</v>
      </c>
      <c r="AR328" s="178" t="str">
        <f t="shared" si="191"/>
        <v>No</v>
      </c>
      <c r="AS328" t="str">
        <f>IF(OR('R2R'!K52="Q1 2029",'R2R'!K52="Q2 2029"),"Yes","No")</f>
        <v>No</v>
      </c>
      <c r="AT328" s="178" t="str">
        <f t="shared" si="192"/>
        <v>No</v>
      </c>
      <c r="AU328" t="str">
        <f>IF(OR('R2R'!K52="Q3 2029",'R2R'!K52="Q4 2029"),"Yes","No")</f>
        <v>No</v>
      </c>
      <c r="AV328" s="178" t="str">
        <f t="shared" si="193"/>
        <v>No</v>
      </c>
      <c r="AW328" t="str">
        <f>IF(OR('R2R'!K52="Q1 2030",'R2R'!K52="Q2 2030"),"Yes","No")</f>
        <v>No</v>
      </c>
      <c r="AX328" s="178" t="str">
        <f t="shared" si="194"/>
        <v>No</v>
      </c>
      <c r="AY328" t="str">
        <f>IF(OR('R2R'!K52="Q3 2030",'R2R'!K52="Q4 2030"),"Yes","No")</f>
        <v>No</v>
      </c>
      <c r="AZ328" s="178" t="str">
        <f t="shared" si="195"/>
        <v>No</v>
      </c>
      <c r="BA328" t="str">
        <f>IF('R2R'!K52="","No","Yes")</f>
        <v>No</v>
      </c>
      <c r="BB328" s="178" t="str">
        <f t="shared" si="196"/>
        <v>No</v>
      </c>
      <c r="BC328" s="178" t="str">
        <f t="shared" si="197"/>
        <v>Yes</v>
      </c>
      <c r="BD328" s="174"/>
    </row>
    <row r="329" spans="1:56" s="175" customFormat="1" ht="23.65" thickBot="1" x14ac:dyDescent="0.5">
      <c r="A329" s="177">
        <v>49</v>
      </c>
      <c r="B329" s="51" t="s">
        <v>1721</v>
      </c>
      <c r="C329" t="str">
        <f>IF('R2R'!E53="Yes","Yes","No")</f>
        <v>No</v>
      </c>
      <c r="D329" t="str">
        <f>IF(AND(C329="No",'R2R'!F53="Yes"),"Yes","No")</f>
        <v>No</v>
      </c>
      <c r="E329" t="str">
        <f>IF(AND(C329="No",'R2R'!F53="N/A"),"N/A","No")</f>
        <v>No</v>
      </c>
      <c r="F329">
        <f>IF(OR('R2R'!F53="Yes",'R2R'!F53="N/A"),0,1)</f>
        <v>1</v>
      </c>
      <c r="G329" t="str">
        <f>IF(OR('R2R'!K53="Q3 2019",'R2R'!K53="Q4 2019"),"Yes","No")</f>
        <v>No</v>
      </c>
      <c r="H329" s="178" t="str">
        <f t="shared" si="149"/>
        <v>No</v>
      </c>
      <c r="I329" t="str">
        <f>IF(OR('R2R'!K53="Q1 2020",'R2R'!K53="Q2 2020"),"Yes","No")</f>
        <v>No</v>
      </c>
      <c r="J329" s="178" t="str">
        <f t="shared" si="174"/>
        <v>No</v>
      </c>
      <c r="K329" t="str">
        <f>IF(OR('R2R'!K53="Q3 2020",'R2R'!K53="Q4 2020"),"Yes","No")</f>
        <v>No</v>
      </c>
      <c r="L329" s="178" t="str">
        <f t="shared" si="175"/>
        <v>No</v>
      </c>
      <c r="M329" t="str">
        <f>IF(OR('R2R'!K53="Q1 2021",'R2R'!K53="Q2 2021"),"Yes","No")</f>
        <v>No</v>
      </c>
      <c r="N329" s="178" t="str">
        <f t="shared" si="176"/>
        <v>No</v>
      </c>
      <c r="O329" t="str">
        <f>IF(OR('R2R'!K53="Q3 2021",'R2R'!K53="Q4 2021"),"Yes","No")</f>
        <v>No</v>
      </c>
      <c r="P329" s="178" t="str">
        <f t="shared" si="177"/>
        <v>No</v>
      </c>
      <c r="Q329" t="str">
        <f>IF(OR('R2R'!K53="Q1 2022",'R2R'!K53="Q2 2022"),"Yes","No")</f>
        <v>No</v>
      </c>
      <c r="R329" s="178" t="str">
        <f t="shared" si="178"/>
        <v>No</v>
      </c>
      <c r="S329" t="str">
        <f>IF(OR('R2R'!K53="Q3 2022",'R2R'!K53="Q4 2022"),"Yes","No")</f>
        <v>No</v>
      </c>
      <c r="T329" s="178" t="str">
        <f t="shared" si="179"/>
        <v>No</v>
      </c>
      <c r="U329" t="str">
        <f>IF(OR('R2R'!K53="Q1 2023",'R2R'!K53="Q2 2023"),"Yes","No")</f>
        <v>No</v>
      </c>
      <c r="V329" s="178" t="str">
        <f t="shared" si="180"/>
        <v>No</v>
      </c>
      <c r="W329" t="str">
        <f>IF(OR('R2R'!K53="Q3 2023",'R2R'!K53="Q4 2023"),"Yes","No")</f>
        <v>No</v>
      </c>
      <c r="X329" s="178" t="str">
        <f t="shared" si="181"/>
        <v>No</v>
      </c>
      <c r="Y329" t="str">
        <f>IF(OR('R2R'!K53="Q1 2024",'R2R'!K53="Q2 2024"),"Yes","No")</f>
        <v>No</v>
      </c>
      <c r="Z329" s="178" t="str">
        <f t="shared" si="182"/>
        <v>No</v>
      </c>
      <c r="AA329" t="str">
        <f>IF(OR('R2R'!K53="Q3 2024",'R2R'!K53="Q4 2024"),"Yes","No")</f>
        <v>No</v>
      </c>
      <c r="AB329" s="178" t="str">
        <f t="shared" si="183"/>
        <v>No</v>
      </c>
      <c r="AC329" t="str">
        <f>IF(OR('R2R'!K53="Q1 2025",'R2R'!K53="Q2 2025"),"Yes","No")</f>
        <v>No</v>
      </c>
      <c r="AD329" s="178" t="str">
        <f t="shared" si="184"/>
        <v>No</v>
      </c>
      <c r="AE329" t="str">
        <f>IF(OR('R2R'!K53="Q3 2025",'R2R'!K53="Q4 2025"),"Yes","No")</f>
        <v>No</v>
      </c>
      <c r="AF329" s="178" t="str">
        <f t="shared" si="185"/>
        <v>No</v>
      </c>
      <c r="AG329" t="str">
        <f>IF(OR('R2R'!K53="Q1 2026",'R2R'!K53="Q2 2026"),"Yes","No")</f>
        <v>No</v>
      </c>
      <c r="AH329" s="178" t="str">
        <f t="shared" si="186"/>
        <v>No</v>
      </c>
      <c r="AI329" t="str">
        <f>IF(OR('R2R'!K53="Q3 2026",'R2R'!K53="Q4 2026"),"Yes","No")</f>
        <v>No</v>
      </c>
      <c r="AJ329" s="178" t="str">
        <f t="shared" si="187"/>
        <v>No</v>
      </c>
      <c r="AK329" t="str">
        <f>IF(OR(O2C!M212="Q1 2027",O2C!M212="Q2 2027"),"Yes","No")</f>
        <v>No</v>
      </c>
      <c r="AL329" s="178" t="str">
        <f t="shared" si="188"/>
        <v>No</v>
      </c>
      <c r="AM329" t="str">
        <f>IF(OR('R2R'!K53="Q3 2027",'R2R'!K53="Q4 2027"),"Yes","No")</f>
        <v>No</v>
      </c>
      <c r="AN329" s="178" t="str">
        <f t="shared" si="189"/>
        <v>No</v>
      </c>
      <c r="AO329" t="str">
        <f>IF(OR('R2R'!K53="Q1 2028",'R2R'!K53="Q2 2028"),"Yes","No")</f>
        <v>No</v>
      </c>
      <c r="AP329" s="178" t="str">
        <f t="shared" si="190"/>
        <v>No</v>
      </c>
      <c r="AQ329" t="str">
        <f>IF(OR('R2R'!K53="Q3 2028",'R2R'!K53="Q4 2028"),"Yes","No")</f>
        <v>No</v>
      </c>
      <c r="AR329" s="178" t="str">
        <f t="shared" si="191"/>
        <v>No</v>
      </c>
      <c r="AS329" t="str">
        <f>IF(OR('R2R'!K53="Q1 2029",'R2R'!K53="Q2 2029"),"Yes","No")</f>
        <v>No</v>
      </c>
      <c r="AT329" s="178" t="str">
        <f t="shared" si="192"/>
        <v>No</v>
      </c>
      <c r="AU329" t="str">
        <f>IF(OR('R2R'!K53="Q3 2029",'R2R'!K53="Q4 2029"),"Yes","No")</f>
        <v>No</v>
      </c>
      <c r="AV329" s="178" t="str">
        <f t="shared" si="193"/>
        <v>No</v>
      </c>
      <c r="AW329" t="str">
        <f>IF(OR('R2R'!K53="Q1 2030",'R2R'!K53="Q2 2030"),"Yes","No")</f>
        <v>No</v>
      </c>
      <c r="AX329" s="178" t="str">
        <f t="shared" si="194"/>
        <v>No</v>
      </c>
      <c r="AY329" t="str">
        <f>IF(OR('R2R'!K53="Q3 2030",'R2R'!K53="Q4 2030"),"Yes","No")</f>
        <v>No</v>
      </c>
      <c r="AZ329" s="178" t="str">
        <f t="shared" si="195"/>
        <v>No</v>
      </c>
      <c r="BA329" t="str">
        <f>IF('R2R'!K53="","No","Yes")</f>
        <v>No</v>
      </c>
      <c r="BB329" s="178" t="str">
        <f t="shared" si="196"/>
        <v>No</v>
      </c>
      <c r="BC329" s="178" t="str">
        <f t="shared" si="197"/>
        <v>Yes</v>
      </c>
      <c r="BD329" s="174"/>
    </row>
    <row r="330" spans="1:56" s="175" customFormat="1" ht="23.65" thickBot="1" x14ac:dyDescent="0.5">
      <c r="A330" s="177">
        <v>50</v>
      </c>
      <c r="B330" s="51" t="s">
        <v>1722</v>
      </c>
      <c r="C330" t="str">
        <f>IF('R2R'!E54="Yes","Yes","No")</f>
        <v>No</v>
      </c>
      <c r="D330" t="str">
        <f>IF(AND(C330="No",'R2R'!F54="Yes"),"Yes","No")</f>
        <v>No</v>
      </c>
      <c r="E330" t="str">
        <f>IF(AND(C330="No",'R2R'!F54="N/A"),"N/A","No")</f>
        <v>No</v>
      </c>
      <c r="F330">
        <f>IF(OR('R2R'!F54="Yes",'R2R'!F54="N/A"),0,1)</f>
        <v>1</v>
      </c>
      <c r="G330" t="str">
        <f>IF(OR('R2R'!K54="Q3 2019",'R2R'!K54="Q4 2019"),"Yes","No")</f>
        <v>No</v>
      </c>
      <c r="H330" s="178" t="str">
        <f t="shared" si="149"/>
        <v>No</v>
      </c>
      <c r="I330" t="str">
        <f>IF(OR('R2R'!K54="Q1 2020",'R2R'!K54="Q2 2020"),"Yes","No")</f>
        <v>No</v>
      </c>
      <c r="J330" s="178" t="str">
        <f t="shared" si="174"/>
        <v>No</v>
      </c>
      <c r="K330" t="str">
        <f>IF(OR('R2R'!K54="Q3 2020",'R2R'!K54="Q4 2020"),"Yes","No")</f>
        <v>No</v>
      </c>
      <c r="L330" s="178" t="str">
        <f t="shared" si="175"/>
        <v>No</v>
      </c>
      <c r="M330" t="str">
        <f>IF(OR('R2R'!K54="Q1 2021",'R2R'!K54="Q2 2021"),"Yes","No")</f>
        <v>No</v>
      </c>
      <c r="N330" s="178" t="str">
        <f t="shared" si="176"/>
        <v>No</v>
      </c>
      <c r="O330" t="str">
        <f>IF(OR('R2R'!K54="Q3 2021",'R2R'!K54="Q4 2021"),"Yes","No")</f>
        <v>No</v>
      </c>
      <c r="P330" s="178" t="str">
        <f t="shared" si="177"/>
        <v>No</v>
      </c>
      <c r="Q330" t="str">
        <f>IF(OR('R2R'!K54="Q1 2022",'R2R'!K54="Q2 2022"),"Yes","No")</f>
        <v>No</v>
      </c>
      <c r="R330" s="178" t="str">
        <f t="shared" si="178"/>
        <v>No</v>
      </c>
      <c r="S330" t="str">
        <f>IF(OR('R2R'!K54="Q3 2022",'R2R'!K54="Q4 2022"),"Yes","No")</f>
        <v>No</v>
      </c>
      <c r="T330" s="178" t="str">
        <f t="shared" si="179"/>
        <v>No</v>
      </c>
      <c r="U330" t="str">
        <f>IF(OR('R2R'!K54="Q1 2023",'R2R'!K54="Q2 2023"),"Yes","No")</f>
        <v>No</v>
      </c>
      <c r="V330" s="178" t="str">
        <f t="shared" si="180"/>
        <v>No</v>
      </c>
      <c r="W330" t="str">
        <f>IF(OR('R2R'!K54="Q3 2023",'R2R'!K54="Q4 2023"),"Yes","No")</f>
        <v>No</v>
      </c>
      <c r="X330" s="178" t="str">
        <f t="shared" si="181"/>
        <v>No</v>
      </c>
      <c r="Y330" t="str">
        <f>IF(OR('R2R'!K54="Q1 2024",'R2R'!K54="Q2 2024"),"Yes","No")</f>
        <v>No</v>
      </c>
      <c r="Z330" s="178" t="str">
        <f t="shared" si="182"/>
        <v>No</v>
      </c>
      <c r="AA330" t="str">
        <f>IF(OR('R2R'!K54="Q3 2024",'R2R'!K54="Q4 2024"),"Yes","No")</f>
        <v>No</v>
      </c>
      <c r="AB330" s="178" t="str">
        <f t="shared" si="183"/>
        <v>No</v>
      </c>
      <c r="AC330" t="str">
        <f>IF(OR('R2R'!K54="Q1 2025",'R2R'!K54="Q2 2025"),"Yes","No")</f>
        <v>No</v>
      </c>
      <c r="AD330" s="178" t="str">
        <f t="shared" si="184"/>
        <v>No</v>
      </c>
      <c r="AE330" t="str">
        <f>IF(OR('R2R'!K54="Q3 2025",'R2R'!K54="Q4 2025"),"Yes","No")</f>
        <v>No</v>
      </c>
      <c r="AF330" s="178" t="str">
        <f t="shared" si="185"/>
        <v>No</v>
      </c>
      <c r="AG330" t="str">
        <f>IF(OR('R2R'!K54="Q1 2026",'R2R'!K54="Q2 2026"),"Yes","No")</f>
        <v>No</v>
      </c>
      <c r="AH330" s="178" t="str">
        <f t="shared" si="186"/>
        <v>No</v>
      </c>
      <c r="AI330" t="str">
        <f>IF(OR('R2R'!K54="Q3 2026",'R2R'!K54="Q4 2026"),"Yes","No")</f>
        <v>No</v>
      </c>
      <c r="AJ330" s="178" t="str">
        <f t="shared" si="187"/>
        <v>No</v>
      </c>
      <c r="AK330" t="str">
        <f>IF(OR(O2C!M213="Q1 2027",O2C!M213="Q2 2027"),"Yes","No")</f>
        <v>No</v>
      </c>
      <c r="AL330" s="178" t="str">
        <f t="shared" si="188"/>
        <v>No</v>
      </c>
      <c r="AM330" t="str">
        <f>IF(OR('R2R'!K54="Q3 2027",'R2R'!K54="Q4 2027"),"Yes","No")</f>
        <v>No</v>
      </c>
      <c r="AN330" s="178" t="str">
        <f t="shared" si="189"/>
        <v>No</v>
      </c>
      <c r="AO330" t="str">
        <f>IF(OR('R2R'!K54="Q1 2028",'R2R'!K54="Q2 2028"),"Yes","No")</f>
        <v>No</v>
      </c>
      <c r="AP330" s="178" t="str">
        <f t="shared" si="190"/>
        <v>No</v>
      </c>
      <c r="AQ330" t="str">
        <f>IF(OR('R2R'!K54="Q3 2028",'R2R'!K54="Q4 2028"),"Yes","No")</f>
        <v>No</v>
      </c>
      <c r="AR330" s="178" t="str">
        <f t="shared" si="191"/>
        <v>No</v>
      </c>
      <c r="AS330" t="str">
        <f>IF(OR('R2R'!K54="Q1 2029",'R2R'!K54="Q2 2029"),"Yes","No")</f>
        <v>No</v>
      </c>
      <c r="AT330" s="178" t="str">
        <f t="shared" si="192"/>
        <v>No</v>
      </c>
      <c r="AU330" t="str">
        <f>IF(OR('R2R'!K54="Q3 2029",'R2R'!K54="Q4 2029"),"Yes","No")</f>
        <v>No</v>
      </c>
      <c r="AV330" s="178" t="str">
        <f t="shared" si="193"/>
        <v>No</v>
      </c>
      <c r="AW330" t="str">
        <f>IF(OR('R2R'!K54="Q1 2030",'R2R'!K54="Q2 2030"),"Yes","No")</f>
        <v>No</v>
      </c>
      <c r="AX330" s="178" t="str">
        <f t="shared" si="194"/>
        <v>No</v>
      </c>
      <c r="AY330" t="str">
        <f>IF(OR('R2R'!K54="Q3 2030",'R2R'!K54="Q4 2030"),"Yes","No")</f>
        <v>No</v>
      </c>
      <c r="AZ330" s="178" t="str">
        <f t="shared" si="195"/>
        <v>No</v>
      </c>
      <c r="BA330" t="str">
        <f>IF('R2R'!K54="","No","Yes")</f>
        <v>No</v>
      </c>
      <c r="BB330" s="178" t="str">
        <f t="shared" si="196"/>
        <v>No</v>
      </c>
      <c r="BC330" s="178" t="str">
        <f t="shared" si="197"/>
        <v>Yes</v>
      </c>
      <c r="BD330" s="174"/>
    </row>
    <row r="331" spans="1:56" s="175" customFormat="1" ht="23.65" thickBot="1" x14ac:dyDescent="0.5">
      <c r="A331" s="177">
        <v>51</v>
      </c>
      <c r="B331" s="51" t="s">
        <v>1723</v>
      </c>
      <c r="C331" t="str">
        <f>IF('R2R'!E55="Yes","Yes","No")</f>
        <v>No</v>
      </c>
      <c r="D331" t="str">
        <f>IF(AND(C331="No",'R2R'!F55="Yes"),"Yes","No")</f>
        <v>No</v>
      </c>
      <c r="E331" t="str">
        <f>IF(AND(C331="No",'R2R'!F55="N/A"),"N/A","No")</f>
        <v>No</v>
      </c>
      <c r="F331">
        <f>IF(OR('R2R'!F55="Yes",'R2R'!F55="N/A"),0,1)</f>
        <v>1</v>
      </c>
      <c r="G331" t="str">
        <f>IF(OR('R2R'!K55="Q3 2019",'R2R'!K55="Q4 2019"),"Yes","No")</f>
        <v>No</v>
      </c>
      <c r="H331" s="178" t="str">
        <f t="shared" si="149"/>
        <v>No</v>
      </c>
      <c r="I331" t="str">
        <f>IF(OR('R2R'!K55="Q1 2020",'R2R'!K55="Q2 2020"),"Yes","No")</f>
        <v>No</v>
      </c>
      <c r="J331" s="178" t="str">
        <f t="shared" si="174"/>
        <v>No</v>
      </c>
      <c r="K331" t="str">
        <f>IF(OR('R2R'!K55="Q3 2020",'R2R'!K55="Q4 2020"),"Yes","No")</f>
        <v>No</v>
      </c>
      <c r="L331" s="178" t="str">
        <f t="shared" si="175"/>
        <v>No</v>
      </c>
      <c r="M331" t="str">
        <f>IF(OR('R2R'!K55="Q1 2021",'R2R'!K55="Q2 2021"),"Yes","No")</f>
        <v>No</v>
      </c>
      <c r="N331" s="178" t="str">
        <f t="shared" si="176"/>
        <v>No</v>
      </c>
      <c r="O331" t="str">
        <f>IF(OR('R2R'!K55="Q3 2021",'R2R'!K55="Q4 2021"),"Yes","No")</f>
        <v>No</v>
      </c>
      <c r="P331" s="178" t="str">
        <f t="shared" si="177"/>
        <v>No</v>
      </c>
      <c r="Q331" t="str">
        <f>IF(OR('R2R'!K55="Q1 2022",'R2R'!K55="Q2 2022"),"Yes","No")</f>
        <v>No</v>
      </c>
      <c r="R331" s="178" t="str">
        <f t="shared" si="178"/>
        <v>No</v>
      </c>
      <c r="S331" t="str">
        <f>IF(OR('R2R'!K55="Q3 2022",'R2R'!K55="Q4 2022"),"Yes","No")</f>
        <v>No</v>
      </c>
      <c r="T331" s="178" t="str">
        <f t="shared" si="179"/>
        <v>No</v>
      </c>
      <c r="U331" t="str">
        <f>IF(OR('R2R'!K55="Q1 2023",'R2R'!K55="Q2 2023"),"Yes","No")</f>
        <v>No</v>
      </c>
      <c r="V331" s="178" t="str">
        <f t="shared" si="180"/>
        <v>No</v>
      </c>
      <c r="W331" t="str">
        <f>IF(OR('R2R'!K55="Q3 2023",'R2R'!K55="Q4 2023"),"Yes","No")</f>
        <v>No</v>
      </c>
      <c r="X331" s="178" t="str">
        <f t="shared" si="181"/>
        <v>No</v>
      </c>
      <c r="Y331" t="str">
        <f>IF(OR('R2R'!K55="Q1 2024",'R2R'!K55="Q2 2024"),"Yes","No")</f>
        <v>No</v>
      </c>
      <c r="Z331" s="178" t="str">
        <f t="shared" si="182"/>
        <v>No</v>
      </c>
      <c r="AA331" t="str">
        <f>IF(OR('R2R'!K55="Q3 2024",'R2R'!K55="Q4 2024"),"Yes","No")</f>
        <v>No</v>
      </c>
      <c r="AB331" s="178" t="str">
        <f t="shared" si="183"/>
        <v>No</v>
      </c>
      <c r="AC331" t="str">
        <f>IF(OR('R2R'!K55="Q1 2025",'R2R'!K55="Q2 2025"),"Yes","No")</f>
        <v>No</v>
      </c>
      <c r="AD331" s="178" t="str">
        <f t="shared" si="184"/>
        <v>No</v>
      </c>
      <c r="AE331" t="str">
        <f>IF(OR('R2R'!K55="Q3 2025",'R2R'!K55="Q4 2025"),"Yes","No")</f>
        <v>No</v>
      </c>
      <c r="AF331" s="178" t="str">
        <f t="shared" si="185"/>
        <v>No</v>
      </c>
      <c r="AG331" t="str">
        <f>IF(OR('R2R'!K55="Q1 2026",'R2R'!K55="Q2 2026"),"Yes","No")</f>
        <v>No</v>
      </c>
      <c r="AH331" s="178" t="str">
        <f t="shared" si="186"/>
        <v>No</v>
      </c>
      <c r="AI331" t="str">
        <f>IF(OR('R2R'!K55="Q3 2026",'R2R'!K55="Q4 2026"),"Yes","No")</f>
        <v>No</v>
      </c>
      <c r="AJ331" s="178" t="str">
        <f t="shared" si="187"/>
        <v>No</v>
      </c>
      <c r="AK331" t="str">
        <f>IF(OR(O2C!M214="Q1 2027",O2C!M214="Q2 2027"),"Yes","No")</f>
        <v>No</v>
      </c>
      <c r="AL331" s="178" t="str">
        <f t="shared" si="188"/>
        <v>No</v>
      </c>
      <c r="AM331" t="str">
        <f>IF(OR('R2R'!K55="Q3 2027",'R2R'!K55="Q4 2027"),"Yes","No")</f>
        <v>No</v>
      </c>
      <c r="AN331" s="178" t="str">
        <f t="shared" si="189"/>
        <v>No</v>
      </c>
      <c r="AO331" t="str">
        <f>IF(OR('R2R'!K55="Q1 2028",'R2R'!K55="Q2 2028"),"Yes","No")</f>
        <v>No</v>
      </c>
      <c r="AP331" s="178" t="str">
        <f t="shared" si="190"/>
        <v>No</v>
      </c>
      <c r="AQ331" t="str">
        <f>IF(OR('R2R'!K55="Q3 2028",'R2R'!K55="Q4 2028"),"Yes","No")</f>
        <v>No</v>
      </c>
      <c r="AR331" s="178" t="str">
        <f t="shared" si="191"/>
        <v>No</v>
      </c>
      <c r="AS331" t="str">
        <f>IF(OR('R2R'!K55="Q1 2029",'R2R'!K55="Q2 2029"),"Yes","No")</f>
        <v>No</v>
      </c>
      <c r="AT331" s="178" t="str">
        <f t="shared" si="192"/>
        <v>No</v>
      </c>
      <c r="AU331" t="str">
        <f>IF(OR('R2R'!K55="Q3 2029",'R2R'!K55="Q4 2029"),"Yes","No")</f>
        <v>No</v>
      </c>
      <c r="AV331" s="178" t="str">
        <f t="shared" si="193"/>
        <v>No</v>
      </c>
      <c r="AW331" t="str">
        <f>IF(OR('R2R'!K55="Q1 2030",'R2R'!K55="Q2 2030"),"Yes","No")</f>
        <v>No</v>
      </c>
      <c r="AX331" s="178" t="str">
        <f t="shared" si="194"/>
        <v>No</v>
      </c>
      <c r="AY331" t="str">
        <f>IF(OR('R2R'!K55="Q3 2030",'R2R'!K55="Q4 2030"),"Yes","No")</f>
        <v>No</v>
      </c>
      <c r="AZ331" s="178" t="str">
        <f t="shared" si="195"/>
        <v>No</v>
      </c>
      <c r="BA331" t="str">
        <f>IF('R2R'!K55="","No","Yes")</f>
        <v>No</v>
      </c>
      <c r="BB331" s="178" t="str">
        <f t="shared" si="196"/>
        <v>No</v>
      </c>
      <c r="BC331" s="178" t="str">
        <f t="shared" si="197"/>
        <v>Yes</v>
      </c>
      <c r="BD331" s="174"/>
    </row>
    <row r="332" spans="1:56" s="175" customFormat="1" ht="35.25" thickBot="1" x14ac:dyDescent="0.5">
      <c r="A332" s="177">
        <v>52</v>
      </c>
      <c r="B332" s="51" t="s">
        <v>1724</v>
      </c>
      <c r="C332" t="str">
        <f>IF('R2R'!E56="Yes","Yes","No")</f>
        <v>No</v>
      </c>
      <c r="D332" t="str">
        <f>IF(AND(C332="No",'R2R'!F56="Yes"),"Yes","No")</f>
        <v>No</v>
      </c>
      <c r="E332" t="str">
        <f>IF(AND(C332="No",'R2R'!F56="N/A"),"N/A","No")</f>
        <v>No</v>
      </c>
      <c r="F332">
        <f>IF(OR('R2R'!F56="Yes",'R2R'!F56="N/A"),0,1)</f>
        <v>1</v>
      </c>
      <c r="G332" t="str">
        <f>IF(OR('R2R'!K56="Q3 2019",'R2R'!K56="Q4 2019"),"Yes","No")</f>
        <v>No</v>
      </c>
      <c r="H332" s="178" t="str">
        <f t="shared" si="149"/>
        <v>No</v>
      </c>
      <c r="I332" t="str">
        <f>IF(OR('R2R'!K56="Q1 2020",'R2R'!K56="Q2 2020"),"Yes","No")</f>
        <v>No</v>
      </c>
      <c r="J332" s="178" t="str">
        <f t="shared" si="174"/>
        <v>No</v>
      </c>
      <c r="K332" t="str">
        <f>IF(OR('R2R'!K56="Q3 2020",'R2R'!K56="Q4 2020"),"Yes","No")</f>
        <v>No</v>
      </c>
      <c r="L332" s="178" t="str">
        <f t="shared" si="175"/>
        <v>No</v>
      </c>
      <c r="M332" t="str">
        <f>IF(OR('R2R'!K56="Q1 2021",'R2R'!K56="Q2 2021"),"Yes","No")</f>
        <v>No</v>
      </c>
      <c r="N332" s="178" t="str">
        <f t="shared" si="176"/>
        <v>No</v>
      </c>
      <c r="O332" t="str">
        <f>IF(OR('R2R'!K56="Q3 2021",'R2R'!K56="Q4 2021"),"Yes","No")</f>
        <v>No</v>
      </c>
      <c r="P332" s="178" t="str">
        <f t="shared" si="177"/>
        <v>No</v>
      </c>
      <c r="Q332" t="str">
        <f>IF(OR('R2R'!K56="Q1 2022",'R2R'!K56="Q2 2022"),"Yes","No")</f>
        <v>No</v>
      </c>
      <c r="R332" s="178" t="str">
        <f t="shared" si="178"/>
        <v>No</v>
      </c>
      <c r="S332" t="str">
        <f>IF(OR('R2R'!K56="Q3 2022",'R2R'!K56="Q4 2022"),"Yes","No")</f>
        <v>No</v>
      </c>
      <c r="T332" s="178" t="str">
        <f t="shared" si="179"/>
        <v>No</v>
      </c>
      <c r="U332" t="str">
        <f>IF(OR('R2R'!K56="Q1 2023",'R2R'!K56="Q2 2023"),"Yes","No")</f>
        <v>No</v>
      </c>
      <c r="V332" s="178" t="str">
        <f t="shared" si="180"/>
        <v>No</v>
      </c>
      <c r="W332" t="str">
        <f>IF(OR('R2R'!K56="Q3 2023",'R2R'!K56="Q4 2023"),"Yes","No")</f>
        <v>No</v>
      </c>
      <c r="X332" s="178" t="str">
        <f t="shared" si="181"/>
        <v>No</v>
      </c>
      <c r="Y332" t="str">
        <f>IF(OR('R2R'!K56="Q1 2024",'R2R'!K56="Q2 2024"),"Yes","No")</f>
        <v>No</v>
      </c>
      <c r="Z332" s="178" t="str">
        <f t="shared" si="182"/>
        <v>No</v>
      </c>
      <c r="AA332" t="str">
        <f>IF(OR('R2R'!K56="Q3 2024",'R2R'!K56="Q4 2024"),"Yes","No")</f>
        <v>No</v>
      </c>
      <c r="AB332" s="178" t="str">
        <f t="shared" si="183"/>
        <v>No</v>
      </c>
      <c r="AC332" t="str">
        <f>IF(OR('R2R'!K56="Q1 2025",'R2R'!K56="Q2 2025"),"Yes","No")</f>
        <v>No</v>
      </c>
      <c r="AD332" s="178" t="str">
        <f t="shared" si="184"/>
        <v>No</v>
      </c>
      <c r="AE332" t="str">
        <f>IF(OR('R2R'!K56="Q3 2025",'R2R'!K56="Q4 2025"),"Yes","No")</f>
        <v>No</v>
      </c>
      <c r="AF332" s="178" t="str">
        <f t="shared" si="185"/>
        <v>No</v>
      </c>
      <c r="AG332" t="str">
        <f>IF(OR('R2R'!K56="Q1 2026",'R2R'!K56="Q2 2026"),"Yes","No")</f>
        <v>No</v>
      </c>
      <c r="AH332" s="178" t="str">
        <f t="shared" si="186"/>
        <v>No</v>
      </c>
      <c r="AI332" t="str">
        <f>IF(OR('R2R'!K56="Q3 2026",'R2R'!K56="Q4 2026"),"Yes","No")</f>
        <v>No</v>
      </c>
      <c r="AJ332" s="178" t="str">
        <f t="shared" si="187"/>
        <v>No</v>
      </c>
      <c r="AK332" t="str">
        <f>IF(OR(O2C!M215="Q1 2027",O2C!M215="Q2 2027"),"Yes","No")</f>
        <v>No</v>
      </c>
      <c r="AL332" s="178" t="str">
        <f t="shared" si="188"/>
        <v>No</v>
      </c>
      <c r="AM332" t="str">
        <f>IF(OR('R2R'!K56="Q3 2027",'R2R'!K56="Q4 2027"),"Yes","No")</f>
        <v>No</v>
      </c>
      <c r="AN332" s="178" t="str">
        <f t="shared" si="189"/>
        <v>No</v>
      </c>
      <c r="AO332" t="str">
        <f>IF(OR('R2R'!K56="Q1 2028",'R2R'!K56="Q2 2028"),"Yes","No")</f>
        <v>No</v>
      </c>
      <c r="AP332" s="178" t="str">
        <f t="shared" si="190"/>
        <v>No</v>
      </c>
      <c r="AQ332" t="str">
        <f>IF(OR('R2R'!K56="Q3 2028",'R2R'!K56="Q4 2028"),"Yes","No")</f>
        <v>No</v>
      </c>
      <c r="AR332" s="178" t="str">
        <f t="shared" si="191"/>
        <v>No</v>
      </c>
      <c r="AS332" t="str">
        <f>IF(OR('R2R'!K56="Q1 2029",'R2R'!K56="Q2 2029"),"Yes","No")</f>
        <v>No</v>
      </c>
      <c r="AT332" s="178" t="str">
        <f t="shared" si="192"/>
        <v>No</v>
      </c>
      <c r="AU332" t="str">
        <f>IF(OR('R2R'!K56="Q3 2029",'R2R'!K56="Q4 2029"),"Yes","No")</f>
        <v>No</v>
      </c>
      <c r="AV332" s="178" t="str">
        <f t="shared" si="193"/>
        <v>No</v>
      </c>
      <c r="AW332" t="str">
        <f>IF(OR('R2R'!K56="Q1 2030",'R2R'!K56="Q2 2030"),"Yes","No")</f>
        <v>No</v>
      </c>
      <c r="AX332" s="178" t="str">
        <f t="shared" si="194"/>
        <v>No</v>
      </c>
      <c r="AY332" t="str">
        <f>IF(OR('R2R'!K56="Q3 2030",'R2R'!K56="Q4 2030"),"Yes","No")</f>
        <v>No</v>
      </c>
      <c r="AZ332" s="178" t="str">
        <f t="shared" si="195"/>
        <v>No</v>
      </c>
      <c r="BA332" t="str">
        <f>IF('R2R'!K56="","No","Yes")</f>
        <v>No</v>
      </c>
      <c r="BB332" s="178" t="str">
        <f t="shared" si="196"/>
        <v>No</v>
      </c>
      <c r="BC332" s="178" t="str">
        <f t="shared" si="197"/>
        <v>Yes</v>
      </c>
      <c r="BD332" s="174"/>
    </row>
    <row r="333" spans="1:56" s="175" customFormat="1" ht="35.25" thickBot="1" x14ac:dyDescent="0.5">
      <c r="A333" s="177">
        <v>53</v>
      </c>
      <c r="B333" s="51" t="s">
        <v>1725</v>
      </c>
      <c r="C333" t="str">
        <f>IF('R2R'!E57="Yes","Yes","No")</f>
        <v>No</v>
      </c>
      <c r="D333" t="str">
        <f>IF(AND(C333="No",'R2R'!F57="Yes"),"Yes","No")</f>
        <v>No</v>
      </c>
      <c r="E333" t="str">
        <f>IF(AND(C333="No",'R2R'!F57="N/A"),"N/A","No")</f>
        <v>No</v>
      </c>
      <c r="F333">
        <f>IF(OR('R2R'!F57="Yes",'R2R'!F57="N/A"),0,1)</f>
        <v>1</v>
      </c>
      <c r="G333" t="str">
        <f>IF(OR('R2R'!K57="Q3 2019",'R2R'!K57="Q4 2019"),"Yes","No")</f>
        <v>No</v>
      </c>
      <c r="H333" s="178" t="str">
        <f t="shared" si="149"/>
        <v>No</v>
      </c>
      <c r="I333" t="str">
        <f>IF(OR('R2R'!K57="Q1 2020",'R2R'!K57="Q2 2020"),"Yes","No")</f>
        <v>No</v>
      </c>
      <c r="J333" s="178" t="str">
        <f t="shared" si="174"/>
        <v>No</v>
      </c>
      <c r="K333" t="str">
        <f>IF(OR('R2R'!K57="Q3 2020",'R2R'!K57="Q4 2020"),"Yes","No")</f>
        <v>No</v>
      </c>
      <c r="L333" s="178" t="str">
        <f t="shared" si="175"/>
        <v>No</v>
      </c>
      <c r="M333" t="str">
        <f>IF(OR('R2R'!K57="Q1 2021",'R2R'!K57="Q2 2021"),"Yes","No")</f>
        <v>No</v>
      </c>
      <c r="N333" s="178" t="str">
        <f t="shared" si="176"/>
        <v>No</v>
      </c>
      <c r="O333" t="str">
        <f>IF(OR('R2R'!K57="Q3 2021",'R2R'!K57="Q4 2021"),"Yes","No")</f>
        <v>No</v>
      </c>
      <c r="P333" s="178" t="str">
        <f t="shared" si="177"/>
        <v>No</v>
      </c>
      <c r="Q333" t="str">
        <f>IF(OR('R2R'!K57="Q1 2022",'R2R'!K57="Q2 2022"),"Yes","No")</f>
        <v>No</v>
      </c>
      <c r="R333" s="178" t="str">
        <f t="shared" si="178"/>
        <v>No</v>
      </c>
      <c r="S333" t="str">
        <f>IF(OR('R2R'!K57="Q3 2022",'R2R'!K57="Q4 2022"),"Yes","No")</f>
        <v>No</v>
      </c>
      <c r="T333" s="178" t="str">
        <f t="shared" si="179"/>
        <v>No</v>
      </c>
      <c r="U333" t="str">
        <f>IF(OR('R2R'!K57="Q1 2023",'R2R'!K57="Q2 2023"),"Yes","No")</f>
        <v>No</v>
      </c>
      <c r="V333" s="178" t="str">
        <f t="shared" si="180"/>
        <v>No</v>
      </c>
      <c r="W333" t="str">
        <f>IF(OR('R2R'!K57="Q3 2023",'R2R'!K57="Q4 2023"),"Yes","No")</f>
        <v>No</v>
      </c>
      <c r="X333" s="178" t="str">
        <f t="shared" si="181"/>
        <v>No</v>
      </c>
      <c r="Y333" t="str">
        <f>IF(OR('R2R'!K57="Q1 2024",'R2R'!K57="Q2 2024"),"Yes","No")</f>
        <v>No</v>
      </c>
      <c r="Z333" s="178" t="str">
        <f t="shared" si="182"/>
        <v>No</v>
      </c>
      <c r="AA333" t="str">
        <f>IF(OR('R2R'!K57="Q3 2024",'R2R'!K57="Q4 2024"),"Yes","No")</f>
        <v>No</v>
      </c>
      <c r="AB333" s="178" t="str">
        <f t="shared" si="183"/>
        <v>No</v>
      </c>
      <c r="AC333" t="str">
        <f>IF(OR('R2R'!K57="Q1 2025",'R2R'!K57="Q2 2025"),"Yes","No")</f>
        <v>No</v>
      </c>
      <c r="AD333" s="178" t="str">
        <f t="shared" si="184"/>
        <v>No</v>
      </c>
      <c r="AE333" t="str">
        <f>IF(OR('R2R'!K57="Q3 2025",'R2R'!K57="Q4 2025"),"Yes","No")</f>
        <v>No</v>
      </c>
      <c r="AF333" s="178" t="str">
        <f t="shared" si="185"/>
        <v>No</v>
      </c>
      <c r="AG333" t="str">
        <f>IF(OR('R2R'!K57="Q1 2026",'R2R'!K57="Q2 2026"),"Yes","No")</f>
        <v>No</v>
      </c>
      <c r="AH333" s="178" t="str">
        <f t="shared" si="186"/>
        <v>No</v>
      </c>
      <c r="AI333" t="str">
        <f>IF(OR('R2R'!K57="Q3 2026",'R2R'!K57="Q4 2026"),"Yes","No")</f>
        <v>No</v>
      </c>
      <c r="AJ333" s="178" t="str">
        <f t="shared" si="187"/>
        <v>No</v>
      </c>
      <c r="AK333" t="str">
        <f>IF(OR(O2C!M216="Q1 2027",O2C!M216="Q2 2027"),"Yes","No")</f>
        <v>No</v>
      </c>
      <c r="AL333" s="178" t="str">
        <f t="shared" si="188"/>
        <v>No</v>
      </c>
      <c r="AM333" t="str">
        <f>IF(OR('R2R'!K57="Q3 2027",'R2R'!K57="Q4 2027"),"Yes","No")</f>
        <v>No</v>
      </c>
      <c r="AN333" s="178" t="str">
        <f t="shared" si="189"/>
        <v>No</v>
      </c>
      <c r="AO333" t="str">
        <f>IF(OR('R2R'!K57="Q1 2028",'R2R'!K57="Q2 2028"),"Yes","No")</f>
        <v>No</v>
      </c>
      <c r="AP333" s="178" t="str">
        <f t="shared" si="190"/>
        <v>No</v>
      </c>
      <c r="AQ333" t="str">
        <f>IF(OR('R2R'!K57="Q3 2028",'R2R'!K57="Q4 2028"),"Yes","No")</f>
        <v>No</v>
      </c>
      <c r="AR333" s="178" t="str">
        <f t="shared" si="191"/>
        <v>No</v>
      </c>
      <c r="AS333" t="str">
        <f>IF(OR('R2R'!K57="Q1 2029",'R2R'!K57="Q2 2029"),"Yes","No")</f>
        <v>No</v>
      </c>
      <c r="AT333" s="178" t="str">
        <f t="shared" si="192"/>
        <v>No</v>
      </c>
      <c r="AU333" t="str">
        <f>IF(OR('R2R'!K57="Q3 2029",'R2R'!K57="Q4 2029"),"Yes","No")</f>
        <v>No</v>
      </c>
      <c r="AV333" s="178" t="str">
        <f t="shared" si="193"/>
        <v>No</v>
      </c>
      <c r="AW333" t="str">
        <f>IF(OR('R2R'!K57="Q1 2030",'R2R'!K57="Q2 2030"),"Yes","No")</f>
        <v>No</v>
      </c>
      <c r="AX333" s="178" t="str">
        <f t="shared" si="194"/>
        <v>No</v>
      </c>
      <c r="AY333" t="str">
        <f>IF(OR('R2R'!K57="Q3 2030",'R2R'!K57="Q4 2030"),"Yes","No")</f>
        <v>No</v>
      </c>
      <c r="AZ333" s="178" t="str">
        <f t="shared" si="195"/>
        <v>No</v>
      </c>
      <c r="BA333" t="str">
        <f>IF('R2R'!K57="","No","Yes")</f>
        <v>No</v>
      </c>
      <c r="BB333" s="178" t="str">
        <f t="shared" si="196"/>
        <v>No</v>
      </c>
      <c r="BC333" s="178" t="str">
        <f t="shared" si="197"/>
        <v>Yes</v>
      </c>
      <c r="BD333" s="174"/>
    </row>
    <row r="334" spans="1:56" s="175" customFormat="1" ht="23.65" thickBot="1" x14ac:dyDescent="0.5">
      <c r="A334" s="177">
        <v>54</v>
      </c>
      <c r="B334" s="51" t="s">
        <v>1726</v>
      </c>
      <c r="C334" t="str">
        <f>IF('R2R'!E58="Yes","Yes","No")</f>
        <v>No</v>
      </c>
      <c r="D334" t="str">
        <f>IF(AND(C334="No",'R2R'!F58="Yes"),"Yes","No")</f>
        <v>No</v>
      </c>
      <c r="E334" t="str">
        <f>IF(AND(C334="No",'R2R'!F58="N/A"),"N/A","No")</f>
        <v>No</v>
      </c>
      <c r="F334">
        <f>IF(OR('R2R'!F58="Yes",'R2R'!F58="N/A"),0,1)</f>
        <v>1</v>
      </c>
      <c r="G334" t="str">
        <f>IF(OR('R2R'!K58="Q3 2019",'R2R'!K58="Q4 2019"),"Yes","No")</f>
        <v>No</v>
      </c>
      <c r="H334" s="178" t="str">
        <f t="shared" si="149"/>
        <v>No</v>
      </c>
      <c r="I334" t="str">
        <f>IF(OR('R2R'!K58="Q1 2020",'R2R'!K58="Q2 2020"),"Yes","No")</f>
        <v>No</v>
      </c>
      <c r="J334" s="178" t="str">
        <f t="shared" si="174"/>
        <v>No</v>
      </c>
      <c r="K334" t="str">
        <f>IF(OR('R2R'!K58="Q3 2020",'R2R'!K58="Q4 2020"),"Yes","No")</f>
        <v>No</v>
      </c>
      <c r="L334" s="178" t="str">
        <f t="shared" si="175"/>
        <v>No</v>
      </c>
      <c r="M334" t="str">
        <f>IF(OR('R2R'!K58="Q1 2021",'R2R'!K58="Q2 2021"),"Yes","No")</f>
        <v>No</v>
      </c>
      <c r="N334" s="178" t="str">
        <f t="shared" si="176"/>
        <v>No</v>
      </c>
      <c r="O334" t="str">
        <f>IF(OR('R2R'!K58="Q3 2021",'R2R'!K58="Q4 2021"),"Yes","No")</f>
        <v>No</v>
      </c>
      <c r="P334" s="178" t="str">
        <f t="shared" si="177"/>
        <v>No</v>
      </c>
      <c r="Q334" t="str">
        <f>IF(OR('R2R'!K58="Q1 2022",'R2R'!K58="Q2 2022"),"Yes","No")</f>
        <v>No</v>
      </c>
      <c r="R334" s="178" t="str">
        <f t="shared" si="178"/>
        <v>No</v>
      </c>
      <c r="S334" t="str">
        <f>IF(OR('R2R'!K58="Q3 2022",'R2R'!K58="Q4 2022"),"Yes","No")</f>
        <v>No</v>
      </c>
      <c r="T334" s="178" t="str">
        <f t="shared" si="179"/>
        <v>No</v>
      </c>
      <c r="U334" t="str">
        <f>IF(OR('R2R'!K58="Q1 2023",'R2R'!K58="Q2 2023"),"Yes","No")</f>
        <v>No</v>
      </c>
      <c r="V334" s="178" t="str">
        <f t="shared" si="180"/>
        <v>No</v>
      </c>
      <c r="W334" t="str">
        <f>IF(OR('R2R'!K58="Q3 2023",'R2R'!K58="Q4 2023"),"Yes","No")</f>
        <v>No</v>
      </c>
      <c r="X334" s="178" t="str">
        <f t="shared" si="181"/>
        <v>No</v>
      </c>
      <c r="Y334" t="str">
        <f>IF(OR('R2R'!K58="Q1 2024",'R2R'!K58="Q2 2024"),"Yes","No")</f>
        <v>No</v>
      </c>
      <c r="Z334" s="178" t="str">
        <f t="shared" si="182"/>
        <v>No</v>
      </c>
      <c r="AA334" t="str">
        <f>IF(OR('R2R'!K58="Q3 2024",'R2R'!K58="Q4 2024"),"Yes","No")</f>
        <v>No</v>
      </c>
      <c r="AB334" s="178" t="str">
        <f t="shared" si="183"/>
        <v>No</v>
      </c>
      <c r="AC334" t="str">
        <f>IF(OR('R2R'!K58="Q1 2025",'R2R'!K58="Q2 2025"),"Yes","No")</f>
        <v>No</v>
      </c>
      <c r="AD334" s="178" t="str">
        <f t="shared" si="184"/>
        <v>No</v>
      </c>
      <c r="AE334" t="str">
        <f>IF(OR('R2R'!K58="Q3 2025",'R2R'!K58="Q4 2025"),"Yes","No")</f>
        <v>No</v>
      </c>
      <c r="AF334" s="178" t="str">
        <f t="shared" si="185"/>
        <v>No</v>
      </c>
      <c r="AG334" t="str">
        <f>IF(OR('R2R'!K58="Q1 2026",'R2R'!K58="Q2 2026"),"Yes","No")</f>
        <v>No</v>
      </c>
      <c r="AH334" s="178" t="str">
        <f t="shared" si="186"/>
        <v>No</v>
      </c>
      <c r="AI334" t="str">
        <f>IF(OR('R2R'!K58="Q3 2026",'R2R'!K58="Q4 2026"),"Yes","No")</f>
        <v>No</v>
      </c>
      <c r="AJ334" s="178" t="str">
        <f t="shared" si="187"/>
        <v>No</v>
      </c>
      <c r="AK334" t="str">
        <f>IF(OR(O2C!M217="Q1 2027",O2C!M217="Q2 2027"),"Yes","No")</f>
        <v>No</v>
      </c>
      <c r="AL334" s="178" t="str">
        <f t="shared" si="188"/>
        <v>No</v>
      </c>
      <c r="AM334" t="str">
        <f>IF(OR('R2R'!K58="Q3 2027",'R2R'!K58="Q4 2027"),"Yes","No")</f>
        <v>No</v>
      </c>
      <c r="AN334" s="178" t="str">
        <f t="shared" si="189"/>
        <v>No</v>
      </c>
      <c r="AO334" t="str">
        <f>IF(OR('R2R'!K58="Q1 2028",'R2R'!K58="Q2 2028"),"Yes","No")</f>
        <v>No</v>
      </c>
      <c r="AP334" s="178" t="str">
        <f t="shared" si="190"/>
        <v>No</v>
      </c>
      <c r="AQ334" t="str">
        <f>IF(OR('R2R'!K58="Q3 2028",'R2R'!K58="Q4 2028"),"Yes","No")</f>
        <v>No</v>
      </c>
      <c r="AR334" s="178" t="str">
        <f t="shared" si="191"/>
        <v>No</v>
      </c>
      <c r="AS334" t="str">
        <f>IF(OR('R2R'!K58="Q1 2029",'R2R'!K58="Q2 2029"),"Yes","No")</f>
        <v>No</v>
      </c>
      <c r="AT334" s="178" t="str">
        <f t="shared" si="192"/>
        <v>No</v>
      </c>
      <c r="AU334" t="str">
        <f>IF(OR('R2R'!K58="Q3 2029",'R2R'!K58="Q4 2029"),"Yes","No")</f>
        <v>No</v>
      </c>
      <c r="AV334" s="178" t="str">
        <f t="shared" si="193"/>
        <v>No</v>
      </c>
      <c r="AW334" t="str">
        <f>IF(OR('R2R'!K58="Q1 2030",'R2R'!K58="Q2 2030"),"Yes","No")</f>
        <v>No</v>
      </c>
      <c r="AX334" s="178" t="str">
        <f t="shared" si="194"/>
        <v>No</v>
      </c>
      <c r="AY334" t="str">
        <f>IF(OR('R2R'!K58="Q3 2030",'R2R'!K58="Q4 2030"),"Yes","No")</f>
        <v>No</v>
      </c>
      <c r="AZ334" s="178" t="str">
        <f t="shared" si="195"/>
        <v>No</v>
      </c>
      <c r="BA334" t="str">
        <f>IF('R2R'!K58="","No","Yes")</f>
        <v>No</v>
      </c>
      <c r="BB334" s="178" t="str">
        <f t="shared" si="196"/>
        <v>No</v>
      </c>
      <c r="BC334" s="178" t="str">
        <f t="shared" si="197"/>
        <v>Yes</v>
      </c>
      <c r="BD334" s="174"/>
    </row>
    <row r="335" spans="1:56" s="175" customFormat="1" ht="35.25" thickBot="1" x14ac:dyDescent="0.5">
      <c r="A335" s="177">
        <v>55</v>
      </c>
      <c r="B335" s="51" t="s">
        <v>1727</v>
      </c>
      <c r="C335" t="str">
        <f>IF('R2R'!E59="Yes","Yes","No")</f>
        <v>No</v>
      </c>
      <c r="D335" t="str">
        <f>IF(AND(C335="No",'R2R'!F59="Yes"),"Yes","No")</f>
        <v>No</v>
      </c>
      <c r="E335" t="str">
        <f>IF(AND(C335="No",'R2R'!F59="N/A"),"N/A","No")</f>
        <v>No</v>
      </c>
      <c r="F335">
        <f>IF(OR('R2R'!F59="Yes",'R2R'!F59="N/A"),0,1)</f>
        <v>1</v>
      </c>
      <c r="G335" t="str">
        <f>IF(OR('R2R'!K59="Q3 2019",'R2R'!K59="Q4 2019"),"Yes","No")</f>
        <v>No</v>
      </c>
      <c r="H335" s="178" t="str">
        <f t="shared" si="149"/>
        <v>No</v>
      </c>
      <c r="I335" t="str">
        <f>IF(OR('R2R'!K59="Q1 2020",'R2R'!K59="Q2 2020"),"Yes","No")</f>
        <v>No</v>
      </c>
      <c r="J335" s="178" t="str">
        <f t="shared" si="174"/>
        <v>No</v>
      </c>
      <c r="K335" t="str">
        <f>IF(OR('R2R'!K59="Q3 2020",'R2R'!K59="Q4 2020"),"Yes","No")</f>
        <v>No</v>
      </c>
      <c r="L335" s="178" t="str">
        <f t="shared" si="175"/>
        <v>No</v>
      </c>
      <c r="M335" t="str">
        <f>IF(OR('R2R'!K59="Q1 2021",'R2R'!K59="Q2 2021"),"Yes","No")</f>
        <v>No</v>
      </c>
      <c r="N335" s="178" t="str">
        <f t="shared" si="176"/>
        <v>No</v>
      </c>
      <c r="O335" t="str">
        <f>IF(OR('R2R'!K59="Q3 2021",'R2R'!K59="Q4 2021"),"Yes","No")</f>
        <v>No</v>
      </c>
      <c r="P335" s="178" t="str">
        <f t="shared" si="177"/>
        <v>No</v>
      </c>
      <c r="Q335" t="str">
        <f>IF(OR('R2R'!K59="Q1 2022",'R2R'!K59="Q2 2022"),"Yes","No")</f>
        <v>No</v>
      </c>
      <c r="R335" s="178" t="str">
        <f t="shared" si="178"/>
        <v>No</v>
      </c>
      <c r="S335" t="str">
        <f>IF(OR('R2R'!K59="Q3 2022",'R2R'!K59="Q4 2022"),"Yes","No")</f>
        <v>No</v>
      </c>
      <c r="T335" s="178" t="str">
        <f t="shared" si="179"/>
        <v>No</v>
      </c>
      <c r="U335" t="str">
        <f>IF(OR('R2R'!K59="Q1 2023",'R2R'!K59="Q2 2023"),"Yes","No")</f>
        <v>No</v>
      </c>
      <c r="V335" s="178" t="str">
        <f t="shared" si="180"/>
        <v>No</v>
      </c>
      <c r="W335" t="str">
        <f>IF(OR('R2R'!K59="Q3 2023",'R2R'!K59="Q4 2023"),"Yes","No")</f>
        <v>No</v>
      </c>
      <c r="X335" s="178" t="str">
        <f t="shared" si="181"/>
        <v>No</v>
      </c>
      <c r="Y335" t="str">
        <f>IF(OR('R2R'!K59="Q1 2024",'R2R'!K59="Q2 2024"),"Yes","No")</f>
        <v>No</v>
      </c>
      <c r="Z335" s="178" t="str">
        <f t="shared" si="182"/>
        <v>No</v>
      </c>
      <c r="AA335" t="str">
        <f>IF(OR('R2R'!K59="Q3 2024",'R2R'!K59="Q4 2024"),"Yes","No")</f>
        <v>No</v>
      </c>
      <c r="AB335" s="178" t="str">
        <f t="shared" si="183"/>
        <v>No</v>
      </c>
      <c r="AC335" t="str">
        <f>IF(OR('R2R'!K59="Q1 2025",'R2R'!K59="Q2 2025"),"Yes","No")</f>
        <v>No</v>
      </c>
      <c r="AD335" s="178" t="str">
        <f t="shared" si="184"/>
        <v>No</v>
      </c>
      <c r="AE335" t="str">
        <f>IF(OR('R2R'!K59="Q3 2025",'R2R'!K59="Q4 2025"),"Yes","No")</f>
        <v>No</v>
      </c>
      <c r="AF335" s="178" t="str">
        <f t="shared" si="185"/>
        <v>No</v>
      </c>
      <c r="AG335" t="str">
        <f>IF(OR('R2R'!K59="Q1 2026",'R2R'!K59="Q2 2026"),"Yes","No")</f>
        <v>No</v>
      </c>
      <c r="AH335" s="178" t="str">
        <f t="shared" si="186"/>
        <v>No</v>
      </c>
      <c r="AI335" t="str">
        <f>IF(OR('R2R'!K59="Q3 2026",'R2R'!K59="Q4 2026"),"Yes","No")</f>
        <v>No</v>
      </c>
      <c r="AJ335" s="178" t="str">
        <f t="shared" si="187"/>
        <v>No</v>
      </c>
      <c r="AK335" t="str">
        <f>IF(OR(O2C!M218="Q1 2027",O2C!M218="Q2 2027"),"Yes","No")</f>
        <v>No</v>
      </c>
      <c r="AL335" s="178" t="str">
        <f t="shared" si="188"/>
        <v>No</v>
      </c>
      <c r="AM335" t="str">
        <f>IF(OR('R2R'!K59="Q3 2027",'R2R'!K59="Q4 2027"),"Yes","No")</f>
        <v>No</v>
      </c>
      <c r="AN335" s="178" t="str">
        <f t="shared" si="189"/>
        <v>No</v>
      </c>
      <c r="AO335" t="str">
        <f>IF(OR('R2R'!K59="Q1 2028",'R2R'!K59="Q2 2028"),"Yes","No")</f>
        <v>No</v>
      </c>
      <c r="AP335" s="178" t="str">
        <f t="shared" si="190"/>
        <v>No</v>
      </c>
      <c r="AQ335" t="str">
        <f>IF(OR('R2R'!K59="Q3 2028",'R2R'!K59="Q4 2028"),"Yes","No")</f>
        <v>No</v>
      </c>
      <c r="AR335" s="178" t="str">
        <f t="shared" si="191"/>
        <v>No</v>
      </c>
      <c r="AS335" t="str">
        <f>IF(OR('R2R'!K59="Q1 2029",'R2R'!K59="Q2 2029"),"Yes","No")</f>
        <v>No</v>
      </c>
      <c r="AT335" s="178" t="str">
        <f t="shared" si="192"/>
        <v>No</v>
      </c>
      <c r="AU335" t="str">
        <f>IF(OR('R2R'!K59="Q3 2029",'R2R'!K59="Q4 2029"),"Yes","No")</f>
        <v>No</v>
      </c>
      <c r="AV335" s="178" t="str">
        <f t="shared" si="193"/>
        <v>No</v>
      </c>
      <c r="AW335" t="str">
        <f>IF(OR('R2R'!K59="Q1 2030",'R2R'!K59="Q2 2030"),"Yes","No")</f>
        <v>No</v>
      </c>
      <c r="AX335" s="178" t="str">
        <f t="shared" si="194"/>
        <v>No</v>
      </c>
      <c r="AY335" t="str">
        <f>IF(OR('R2R'!K59="Q3 2030",'R2R'!K59="Q4 2030"),"Yes","No")</f>
        <v>No</v>
      </c>
      <c r="AZ335" s="178" t="str">
        <f t="shared" si="195"/>
        <v>No</v>
      </c>
      <c r="BA335" t="str">
        <f>IF('R2R'!K59="","No","Yes")</f>
        <v>No</v>
      </c>
      <c r="BB335" s="178" t="str">
        <f t="shared" si="196"/>
        <v>No</v>
      </c>
      <c r="BC335" s="178" t="str">
        <f t="shared" si="197"/>
        <v>Yes</v>
      </c>
      <c r="BD335" s="174"/>
    </row>
    <row r="336" spans="1:56" s="175" customFormat="1" ht="23.65" thickBot="1" x14ac:dyDescent="0.5">
      <c r="A336" s="177">
        <v>56</v>
      </c>
      <c r="B336" s="51" t="s">
        <v>1728</v>
      </c>
      <c r="C336" t="str">
        <f>IF('R2R'!E60="Yes","Yes","No")</f>
        <v>No</v>
      </c>
      <c r="D336" t="str">
        <f>IF(AND(C336="No",'R2R'!F60="Yes"),"Yes","No")</f>
        <v>No</v>
      </c>
      <c r="E336" t="str">
        <f>IF(AND(C336="No",'R2R'!F60="N/A"),"N/A","No")</f>
        <v>No</v>
      </c>
      <c r="F336">
        <f>IF(OR('R2R'!F60="Yes",'R2R'!F60="N/A"),0,1)</f>
        <v>1</v>
      </c>
      <c r="G336" t="str">
        <f>IF(OR('R2R'!K60="Q3 2019",'R2R'!K60="Q4 2019"),"Yes","No")</f>
        <v>No</v>
      </c>
      <c r="H336" s="178" t="str">
        <f t="shared" si="149"/>
        <v>No</v>
      </c>
      <c r="I336" t="str">
        <f>IF(OR('R2R'!K60="Q1 2020",'R2R'!K60="Q2 2020"),"Yes","No")</f>
        <v>No</v>
      </c>
      <c r="J336" s="178" t="str">
        <f t="shared" si="174"/>
        <v>No</v>
      </c>
      <c r="K336" t="str">
        <f>IF(OR('R2R'!K60="Q3 2020",'R2R'!K60="Q4 2020"),"Yes","No")</f>
        <v>No</v>
      </c>
      <c r="L336" s="178" t="str">
        <f t="shared" si="175"/>
        <v>No</v>
      </c>
      <c r="M336" t="str">
        <f>IF(OR('R2R'!K60="Q1 2021",'R2R'!K60="Q2 2021"),"Yes","No")</f>
        <v>No</v>
      </c>
      <c r="N336" s="178" t="str">
        <f t="shared" si="176"/>
        <v>No</v>
      </c>
      <c r="O336" t="str">
        <f>IF(OR('R2R'!K60="Q3 2021",'R2R'!K60="Q4 2021"),"Yes","No")</f>
        <v>No</v>
      </c>
      <c r="P336" s="178" t="str">
        <f t="shared" si="177"/>
        <v>No</v>
      </c>
      <c r="Q336" t="str">
        <f>IF(OR('R2R'!K60="Q1 2022",'R2R'!K60="Q2 2022"),"Yes","No")</f>
        <v>No</v>
      </c>
      <c r="R336" s="178" t="str">
        <f t="shared" si="178"/>
        <v>No</v>
      </c>
      <c r="S336" t="str">
        <f>IF(OR('R2R'!K60="Q3 2022",'R2R'!K60="Q4 2022"),"Yes","No")</f>
        <v>No</v>
      </c>
      <c r="T336" s="178" t="str">
        <f t="shared" si="179"/>
        <v>No</v>
      </c>
      <c r="U336" t="str">
        <f>IF(OR('R2R'!K60="Q1 2023",'R2R'!K60="Q2 2023"),"Yes","No")</f>
        <v>No</v>
      </c>
      <c r="V336" s="178" t="str">
        <f t="shared" si="180"/>
        <v>No</v>
      </c>
      <c r="W336" t="str">
        <f>IF(OR('R2R'!K60="Q3 2023",'R2R'!K60="Q4 2023"),"Yes","No")</f>
        <v>No</v>
      </c>
      <c r="X336" s="178" t="str">
        <f t="shared" si="181"/>
        <v>No</v>
      </c>
      <c r="Y336" t="str">
        <f>IF(OR('R2R'!K60="Q1 2024",'R2R'!K60="Q2 2024"),"Yes","No")</f>
        <v>No</v>
      </c>
      <c r="Z336" s="178" t="str">
        <f t="shared" si="182"/>
        <v>No</v>
      </c>
      <c r="AA336" t="str">
        <f>IF(OR('R2R'!K60="Q3 2024",'R2R'!K60="Q4 2024"),"Yes","No")</f>
        <v>No</v>
      </c>
      <c r="AB336" s="178" t="str">
        <f t="shared" si="183"/>
        <v>No</v>
      </c>
      <c r="AC336" t="str">
        <f>IF(OR('R2R'!K60="Q1 2025",'R2R'!K60="Q2 2025"),"Yes","No")</f>
        <v>No</v>
      </c>
      <c r="AD336" s="178" t="str">
        <f t="shared" si="184"/>
        <v>No</v>
      </c>
      <c r="AE336" t="str">
        <f>IF(OR('R2R'!K60="Q3 2025",'R2R'!K60="Q4 2025"),"Yes","No")</f>
        <v>No</v>
      </c>
      <c r="AF336" s="178" t="str">
        <f t="shared" si="185"/>
        <v>No</v>
      </c>
      <c r="AG336" t="str">
        <f>IF(OR('R2R'!K60="Q1 2026",'R2R'!K60="Q2 2026"),"Yes","No")</f>
        <v>No</v>
      </c>
      <c r="AH336" s="178" t="str">
        <f t="shared" si="186"/>
        <v>No</v>
      </c>
      <c r="AI336" t="str">
        <f>IF(OR('R2R'!K60="Q3 2026",'R2R'!K60="Q4 2026"),"Yes","No")</f>
        <v>No</v>
      </c>
      <c r="AJ336" s="178" t="str">
        <f t="shared" si="187"/>
        <v>No</v>
      </c>
      <c r="AK336" t="str">
        <f>IF(OR(O2C!M219="Q1 2027",O2C!M219="Q2 2027"),"Yes","No")</f>
        <v>No</v>
      </c>
      <c r="AL336" s="178" t="str">
        <f t="shared" si="188"/>
        <v>No</v>
      </c>
      <c r="AM336" t="str">
        <f>IF(OR('R2R'!K60="Q3 2027",'R2R'!K60="Q4 2027"),"Yes","No")</f>
        <v>No</v>
      </c>
      <c r="AN336" s="178" t="str">
        <f t="shared" si="189"/>
        <v>No</v>
      </c>
      <c r="AO336" t="str">
        <f>IF(OR('R2R'!K60="Q1 2028",'R2R'!K60="Q2 2028"),"Yes","No")</f>
        <v>No</v>
      </c>
      <c r="AP336" s="178" t="str">
        <f t="shared" si="190"/>
        <v>No</v>
      </c>
      <c r="AQ336" t="str">
        <f>IF(OR('R2R'!K60="Q3 2028",'R2R'!K60="Q4 2028"),"Yes","No")</f>
        <v>No</v>
      </c>
      <c r="AR336" s="178" t="str">
        <f t="shared" si="191"/>
        <v>No</v>
      </c>
      <c r="AS336" t="str">
        <f>IF(OR('R2R'!K60="Q1 2029",'R2R'!K60="Q2 2029"),"Yes","No")</f>
        <v>No</v>
      </c>
      <c r="AT336" s="178" t="str">
        <f t="shared" si="192"/>
        <v>No</v>
      </c>
      <c r="AU336" t="str">
        <f>IF(OR('R2R'!K60="Q3 2029",'R2R'!K60="Q4 2029"),"Yes","No")</f>
        <v>No</v>
      </c>
      <c r="AV336" s="178" t="str">
        <f t="shared" si="193"/>
        <v>No</v>
      </c>
      <c r="AW336" t="str">
        <f>IF(OR('R2R'!K60="Q1 2030",'R2R'!K60="Q2 2030"),"Yes","No")</f>
        <v>No</v>
      </c>
      <c r="AX336" s="178" t="str">
        <f t="shared" si="194"/>
        <v>No</v>
      </c>
      <c r="AY336" t="str">
        <f>IF(OR('R2R'!K60="Q3 2030",'R2R'!K60="Q4 2030"),"Yes","No")</f>
        <v>No</v>
      </c>
      <c r="AZ336" s="178" t="str">
        <f t="shared" si="195"/>
        <v>No</v>
      </c>
      <c r="BA336" t="str">
        <f>IF('R2R'!K60="","No","Yes")</f>
        <v>No</v>
      </c>
      <c r="BB336" s="178" t="str">
        <f t="shared" si="196"/>
        <v>No</v>
      </c>
      <c r="BC336" s="178" t="str">
        <f t="shared" si="197"/>
        <v>Yes</v>
      </c>
      <c r="BD336" s="174"/>
    </row>
    <row r="337" spans="1:56" s="175" customFormat="1" ht="23.65" thickBot="1" x14ac:dyDescent="0.5">
      <c r="A337" s="177">
        <v>57</v>
      </c>
      <c r="B337" s="51" t="s">
        <v>1729</v>
      </c>
      <c r="C337" t="str">
        <f>IF('R2R'!E61="Yes","Yes","No")</f>
        <v>No</v>
      </c>
      <c r="D337" t="str">
        <f>IF(AND(C337="No",'R2R'!F61="Yes"),"Yes","No")</f>
        <v>No</v>
      </c>
      <c r="E337" t="str">
        <f>IF(AND(C337="No",'R2R'!F61="N/A"),"N/A","No")</f>
        <v>No</v>
      </c>
      <c r="F337">
        <f>IF(OR('R2R'!F61="Yes",'R2R'!F61="N/A"),0,1)</f>
        <v>1</v>
      </c>
      <c r="G337" t="str">
        <f>IF(OR('R2R'!K61="Q3 2019",'R2R'!K61="Q4 2019"),"Yes","No")</f>
        <v>No</v>
      </c>
      <c r="H337" s="178" t="str">
        <f t="shared" si="149"/>
        <v>No</v>
      </c>
      <c r="I337" t="str">
        <f>IF(OR('R2R'!K61="Q1 2020",'R2R'!K61="Q2 2020"),"Yes","No")</f>
        <v>No</v>
      </c>
      <c r="J337" s="178" t="str">
        <f t="shared" si="174"/>
        <v>No</v>
      </c>
      <c r="K337" t="str">
        <f>IF(OR('R2R'!K61="Q3 2020",'R2R'!K61="Q4 2020"),"Yes","No")</f>
        <v>No</v>
      </c>
      <c r="L337" s="178" t="str">
        <f t="shared" si="175"/>
        <v>No</v>
      </c>
      <c r="M337" t="str">
        <f>IF(OR('R2R'!K61="Q1 2021",'R2R'!K61="Q2 2021"),"Yes","No")</f>
        <v>No</v>
      </c>
      <c r="N337" s="178" t="str">
        <f t="shared" si="176"/>
        <v>No</v>
      </c>
      <c r="O337" t="str">
        <f>IF(OR('R2R'!K61="Q3 2021",'R2R'!K61="Q4 2021"),"Yes","No")</f>
        <v>No</v>
      </c>
      <c r="P337" s="178" t="str">
        <f t="shared" si="177"/>
        <v>No</v>
      </c>
      <c r="Q337" t="str">
        <f>IF(OR('R2R'!K61="Q1 2022",'R2R'!K61="Q2 2022"),"Yes","No")</f>
        <v>No</v>
      </c>
      <c r="R337" s="178" t="str">
        <f t="shared" si="178"/>
        <v>No</v>
      </c>
      <c r="S337" t="str">
        <f>IF(OR('R2R'!K61="Q3 2022",'R2R'!K61="Q4 2022"),"Yes","No")</f>
        <v>No</v>
      </c>
      <c r="T337" s="178" t="str">
        <f t="shared" si="179"/>
        <v>No</v>
      </c>
      <c r="U337" t="str">
        <f>IF(OR('R2R'!K61="Q1 2023",'R2R'!K61="Q2 2023"),"Yes","No")</f>
        <v>No</v>
      </c>
      <c r="V337" s="178" t="str">
        <f t="shared" si="180"/>
        <v>No</v>
      </c>
      <c r="W337" t="str">
        <f>IF(OR('R2R'!K61="Q3 2023",'R2R'!K61="Q4 2023"),"Yes","No")</f>
        <v>No</v>
      </c>
      <c r="X337" s="178" t="str">
        <f t="shared" si="181"/>
        <v>No</v>
      </c>
      <c r="Y337" t="str">
        <f>IF(OR('R2R'!K61="Q1 2024",'R2R'!K61="Q2 2024"),"Yes","No")</f>
        <v>No</v>
      </c>
      <c r="Z337" s="178" t="str">
        <f t="shared" si="182"/>
        <v>No</v>
      </c>
      <c r="AA337" t="str">
        <f>IF(OR('R2R'!K61="Q3 2024",'R2R'!K61="Q4 2024"),"Yes","No")</f>
        <v>No</v>
      </c>
      <c r="AB337" s="178" t="str">
        <f t="shared" si="183"/>
        <v>No</v>
      </c>
      <c r="AC337" t="str">
        <f>IF(OR('R2R'!K61="Q1 2025",'R2R'!K61="Q2 2025"),"Yes","No")</f>
        <v>No</v>
      </c>
      <c r="AD337" s="178" t="str">
        <f t="shared" si="184"/>
        <v>No</v>
      </c>
      <c r="AE337" t="str">
        <f>IF(OR('R2R'!K61="Q3 2025",'R2R'!K61="Q4 2025"),"Yes","No")</f>
        <v>No</v>
      </c>
      <c r="AF337" s="178" t="str">
        <f t="shared" si="185"/>
        <v>No</v>
      </c>
      <c r="AG337" t="str">
        <f>IF(OR('R2R'!K61="Q1 2026",'R2R'!K61="Q2 2026"),"Yes","No")</f>
        <v>No</v>
      </c>
      <c r="AH337" s="178" t="str">
        <f t="shared" si="186"/>
        <v>No</v>
      </c>
      <c r="AI337" t="str">
        <f>IF(OR('R2R'!K61="Q3 2026",'R2R'!K61="Q4 2026"),"Yes","No")</f>
        <v>No</v>
      </c>
      <c r="AJ337" s="178" t="str">
        <f t="shared" si="187"/>
        <v>No</v>
      </c>
      <c r="AK337" t="str">
        <f>IF(OR(O2C!M220="Q1 2027",O2C!M220="Q2 2027"),"Yes","No")</f>
        <v>No</v>
      </c>
      <c r="AL337" s="178" t="str">
        <f t="shared" si="188"/>
        <v>No</v>
      </c>
      <c r="AM337" t="str">
        <f>IF(OR('R2R'!K61="Q3 2027",'R2R'!K61="Q4 2027"),"Yes","No")</f>
        <v>No</v>
      </c>
      <c r="AN337" s="178" t="str">
        <f t="shared" si="189"/>
        <v>No</v>
      </c>
      <c r="AO337" t="str">
        <f>IF(OR('R2R'!K61="Q1 2028",'R2R'!K61="Q2 2028"),"Yes","No")</f>
        <v>No</v>
      </c>
      <c r="AP337" s="178" t="str">
        <f t="shared" si="190"/>
        <v>No</v>
      </c>
      <c r="AQ337" t="str">
        <f>IF(OR('R2R'!K61="Q3 2028",'R2R'!K61="Q4 2028"),"Yes","No")</f>
        <v>No</v>
      </c>
      <c r="AR337" s="178" t="str">
        <f t="shared" si="191"/>
        <v>No</v>
      </c>
      <c r="AS337" t="str">
        <f>IF(OR('R2R'!K61="Q1 2029",'R2R'!K61="Q2 2029"),"Yes","No")</f>
        <v>No</v>
      </c>
      <c r="AT337" s="178" t="str">
        <f t="shared" si="192"/>
        <v>No</v>
      </c>
      <c r="AU337" t="str">
        <f>IF(OR('R2R'!K61="Q3 2029",'R2R'!K61="Q4 2029"),"Yes","No")</f>
        <v>No</v>
      </c>
      <c r="AV337" s="178" t="str">
        <f t="shared" si="193"/>
        <v>No</v>
      </c>
      <c r="AW337" t="str">
        <f>IF(OR('R2R'!K61="Q1 2030",'R2R'!K61="Q2 2030"),"Yes","No")</f>
        <v>No</v>
      </c>
      <c r="AX337" s="178" t="str">
        <f t="shared" si="194"/>
        <v>No</v>
      </c>
      <c r="AY337" t="str">
        <f>IF(OR('R2R'!K61="Q3 2030",'R2R'!K61="Q4 2030"),"Yes","No")</f>
        <v>No</v>
      </c>
      <c r="AZ337" s="178" t="str">
        <f t="shared" si="195"/>
        <v>No</v>
      </c>
      <c r="BA337" t="str">
        <f>IF('R2R'!K61="","No","Yes")</f>
        <v>No</v>
      </c>
      <c r="BB337" s="178" t="str">
        <f t="shared" si="196"/>
        <v>No</v>
      </c>
      <c r="BC337" s="178" t="str">
        <f t="shared" si="197"/>
        <v>Yes</v>
      </c>
      <c r="BD337" s="174"/>
    </row>
    <row r="338" spans="1:56" s="175" customFormat="1" ht="23.65" thickBot="1" x14ac:dyDescent="0.5">
      <c r="A338" s="177">
        <v>58</v>
      </c>
      <c r="B338" s="51" t="s">
        <v>1475</v>
      </c>
      <c r="C338" t="str">
        <f>IF('R2R'!E62="Yes","Yes","No")</f>
        <v>No</v>
      </c>
      <c r="D338" t="str">
        <f>IF(AND(C338="No",'R2R'!F62="Yes"),"Yes","No")</f>
        <v>No</v>
      </c>
      <c r="E338" t="str">
        <f>IF(AND(C338="No",'R2R'!F62="N/A"),"N/A","No")</f>
        <v>No</v>
      </c>
      <c r="F338">
        <f>IF(OR('R2R'!F62="Yes",'R2R'!F62="N/A"),0,1)</f>
        <v>1</v>
      </c>
      <c r="G338" t="str">
        <f>IF(OR('R2R'!K62="Q3 2019",'R2R'!K62="Q4 2019"),"Yes","No")</f>
        <v>No</v>
      </c>
      <c r="H338" s="178" t="str">
        <f t="shared" si="149"/>
        <v>No</v>
      </c>
      <c r="I338" t="str">
        <f>IF(OR('R2R'!K62="Q1 2020",'R2R'!K62="Q2 2020"),"Yes","No")</f>
        <v>No</v>
      </c>
      <c r="J338" s="178" t="str">
        <f t="shared" si="174"/>
        <v>No</v>
      </c>
      <c r="K338" t="str">
        <f>IF(OR('R2R'!K62="Q3 2020",'R2R'!K62="Q4 2020"),"Yes","No")</f>
        <v>No</v>
      </c>
      <c r="L338" s="178" t="str">
        <f t="shared" si="175"/>
        <v>No</v>
      </c>
      <c r="M338" t="str">
        <f>IF(OR('R2R'!K62="Q1 2021",'R2R'!K62="Q2 2021"),"Yes","No")</f>
        <v>No</v>
      </c>
      <c r="N338" s="178" t="str">
        <f t="shared" si="176"/>
        <v>No</v>
      </c>
      <c r="O338" t="str">
        <f>IF(OR('R2R'!K62="Q3 2021",'R2R'!K62="Q4 2021"),"Yes","No")</f>
        <v>No</v>
      </c>
      <c r="P338" s="178" t="str">
        <f t="shared" si="177"/>
        <v>No</v>
      </c>
      <c r="Q338" t="str">
        <f>IF(OR('R2R'!K62="Q1 2022",'R2R'!K62="Q2 2022"),"Yes","No")</f>
        <v>No</v>
      </c>
      <c r="R338" s="178" t="str">
        <f t="shared" si="178"/>
        <v>No</v>
      </c>
      <c r="S338" t="str">
        <f>IF(OR('R2R'!K62="Q3 2022",'R2R'!K62="Q4 2022"),"Yes","No")</f>
        <v>No</v>
      </c>
      <c r="T338" s="178" t="str">
        <f t="shared" si="179"/>
        <v>No</v>
      </c>
      <c r="U338" t="str">
        <f>IF(OR('R2R'!K62="Q1 2023",'R2R'!K62="Q2 2023"),"Yes","No")</f>
        <v>No</v>
      </c>
      <c r="V338" s="178" t="str">
        <f t="shared" si="180"/>
        <v>No</v>
      </c>
      <c r="W338" t="str">
        <f>IF(OR('R2R'!K62="Q3 2023",'R2R'!K62="Q4 2023"),"Yes","No")</f>
        <v>No</v>
      </c>
      <c r="X338" s="178" t="str">
        <f t="shared" si="181"/>
        <v>No</v>
      </c>
      <c r="Y338" t="str">
        <f>IF(OR('R2R'!K62="Q1 2024",'R2R'!K62="Q2 2024"),"Yes","No")</f>
        <v>No</v>
      </c>
      <c r="Z338" s="178" t="str">
        <f t="shared" si="182"/>
        <v>No</v>
      </c>
      <c r="AA338" t="str">
        <f>IF(OR('R2R'!K62="Q3 2024",'R2R'!K62="Q4 2024"),"Yes","No")</f>
        <v>No</v>
      </c>
      <c r="AB338" s="178" t="str">
        <f t="shared" si="183"/>
        <v>No</v>
      </c>
      <c r="AC338" t="str">
        <f>IF(OR('R2R'!K62="Q1 2025",'R2R'!K62="Q2 2025"),"Yes","No")</f>
        <v>No</v>
      </c>
      <c r="AD338" s="178" t="str">
        <f t="shared" si="184"/>
        <v>No</v>
      </c>
      <c r="AE338" t="str">
        <f>IF(OR('R2R'!K62="Q3 2025",'R2R'!K62="Q4 2025"),"Yes","No")</f>
        <v>No</v>
      </c>
      <c r="AF338" s="178" t="str">
        <f t="shared" si="185"/>
        <v>No</v>
      </c>
      <c r="AG338" t="str">
        <f>IF(OR('R2R'!K62="Q1 2026",'R2R'!K62="Q2 2026"),"Yes","No")</f>
        <v>No</v>
      </c>
      <c r="AH338" s="178" t="str">
        <f t="shared" si="186"/>
        <v>No</v>
      </c>
      <c r="AI338" t="str">
        <f>IF(OR('R2R'!K62="Q3 2026",'R2R'!K62="Q4 2026"),"Yes","No")</f>
        <v>No</v>
      </c>
      <c r="AJ338" s="178" t="str">
        <f t="shared" si="187"/>
        <v>No</v>
      </c>
      <c r="AK338" t="str">
        <f>IF(OR(O2C!M221="Q1 2027",O2C!M221="Q2 2027"),"Yes","No")</f>
        <v>No</v>
      </c>
      <c r="AL338" s="178" t="str">
        <f t="shared" si="188"/>
        <v>No</v>
      </c>
      <c r="AM338" t="str">
        <f>IF(OR('R2R'!K62="Q3 2027",'R2R'!K62="Q4 2027"),"Yes","No")</f>
        <v>No</v>
      </c>
      <c r="AN338" s="178" t="str">
        <f t="shared" si="189"/>
        <v>No</v>
      </c>
      <c r="AO338" t="str">
        <f>IF(OR('R2R'!K62="Q1 2028",'R2R'!K62="Q2 2028"),"Yes","No")</f>
        <v>No</v>
      </c>
      <c r="AP338" s="178" t="str">
        <f t="shared" si="190"/>
        <v>No</v>
      </c>
      <c r="AQ338" t="str">
        <f>IF(OR('R2R'!K62="Q3 2028",'R2R'!K62="Q4 2028"),"Yes","No")</f>
        <v>No</v>
      </c>
      <c r="AR338" s="178" t="str">
        <f t="shared" si="191"/>
        <v>No</v>
      </c>
      <c r="AS338" t="str">
        <f>IF(OR('R2R'!K62="Q1 2029",'R2R'!K62="Q2 2029"),"Yes","No")</f>
        <v>No</v>
      </c>
      <c r="AT338" s="178" t="str">
        <f t="shared" si="192"/>
        <v>No</v>
      </c>
      <c r="AU338" t="str">
        <f>IF(OR('R2R'!K62="Q3 2029",'R2R'!K62="Q4 2029"),"Yes","No")</f>
        <v>No</v>
      </c>
      <c r="AV338" s="178" t="str">
        <f t="shared" si="193"/>
        <v>No</v>
      </c>
      <c r="AW338" t="str">
        <f>IF(OR('R2R'!K62="Q1 2030",'R2R'!K62="Q2 2030"),"Yes","No")</f>
        <v>No</v>
      </c>
      <c r="AX338" s="178" t="str">
        <f t="shared" si="194"/>
        <v>No</v>
      </c>
      <c r="AY338" t="str">
        <f>IF(OR('R2R'!K62="Q3 2030",'R2R'!K62="Q4 2030"),"Yes","No")</f>
        <v>No</v>
      </c>
      <c r="AZ338" s="178" t="str">
        <f t="shared" si="195"/>
        <v>No</v>
      </c>
      <c r="BA338" t="str">
        <f>IF('R2R'!K62="","No","Yes")</f>
        <v>No</v>
      </c>
      <c r="BB338" s="178" t="str">
        <f t="shared" si="196"/>
        <v>No</v>
      </c>
      <c r="BC338" s="178" t="str">
        <f t="shared" si="197"/>
        <v>Yes</v>
      </c>
      <c r="BD338" s="174"/>
    </row>
    <row r="339" spans="1:56" s="175" customFormat="1" ht="23.65" thickBot="1" x14ac:dyDescent="0.5">
      <c r="A339" s="177">
        <v>59</v>
      </c>
      <c r="B339" s="51" t="s">
        <v>1730</v>
      </c>
      <c r="C339" t="str">
        <f>IF('R2R'!E63="Yes","Yes","No")</f>
        <v>No</v>
      </c>
      <c r="D339" t="str">
        <f>IF(AND(C339="No",'R2R'!F63="Yes"),"Yes","No")</f>
        <v>No</v>
      </c>
      <c r="E339" t="str">
        <f>IF(AND(C339="No",'R2R'!F63="N/A"),"N/A","No")</f>
        <v>No</v>
      </c>
      <c r="F339">
        <f>IF(OR('R2R'!F63="Yes",'R2R'!F63="N/A"),0,1)</f>
        <v>1</v>
      </c>
      <c r="G339" t="str">
        <f>IF(OR('R2R'!K63="Q3 2019",'R2R'!K63="Q4 2019"),"Yes","No")</f>
        <v>No</v>
      </c>
      <c r="H339" s="178" t="str">
        <f t="shared" si="149"/>
        <v>No</v>
      </c>
      <c r="I339" t="str">
        <f>IF(OR('R2R'!K63="Q1 2020",'R2R'!K63="Q2 2020"),"Yes","No")</f>
        <v>No</v>
      </c>
      <c r="J339" s="178" t="str">
        <f t="shared" si="174"/>
        <v>No</v>
      </c>
      <c r="K339" t="str">
        <f>IF(OR('R2R'!K63="Q3 2020",'R2R'!K63="Q4 2020"),"Yes","No")</f>
        <v>No</v>
      </c>
      <c r="L339" s="178" t="str">
        <f t="shared" si="175"/>
        <v>No</v>
      </c>
      <c r="M339" t="str">
        <f>IF(OR('R2R'!K63="Q1 2021",'R2R'!K63="Q2 2021"),"Yes","No")</f>
        <v>No</v>
      </c>
      <c r="N339" s="178" t="str">
        <f t="shared" si="176"/>
        <v>No</v>
      </c>
      <c r="O339" t="str">
        <f>IF(OR('R2R'!K63="Q3 2021",'R2R'!K63="Q4 2021"),"Yes","No")</f>
        <v>No</v>
      </c>
      <c r="P339" s="178" t="str">
        <f t="shared" si="177"/>
        <v>No</v>
      </c>
      <c r="Q339" t="str">
        <f>IF(OR('R2R'!K63="Q1 2022",'R2R'!K63="Q2 2022"),"Yes","No")</f>
        <v>No</v>
      </c>
      <c r="R339" s="178" t="str">
        <f t="shared" si="178"/>
        <v>No</v>
      </c>
      <c r="S339" t="str">
        <f>IF(OR('R2R'!K63="Q3 2022",'R2R'!K63="Q4 2022"),"Yes","No")</f>
        <v>No</v>
      </c>
      <c r="T339" s="178" t="str">
        <f t="shared" si="179"/>
        <v>No</v>
      </c>
      <c r="U339" t="str">
        <f>IF(OR('R2R'!K63="Q1 2023",'R2R'!K63="Q2 2023"),"Yes","No")</f>
        <v>No</v>
      </c>
      <c r="V339" s="178" t="str">
        <f t="shared" si="180"/>
        <v>No</v>
      </c>
      <c r="W339" t="str">
        <f>IF(OR('R2R'!K63="Q3 2023",'R2R'!K63="Q4 2023"),"Yes","No")</f>
        <v>No</v>
      </c>
      <c r="X339" s="178" t="str">
        <f t="shared" si="181"/>
        <v>No</v>
      </c>
      <c r="Y339" t="str">
        <f>IF(OR('R2R'!K63="Q1 2024",'R2R'!K63="Q2 2024"),"Yes","No")</f>
        <v>No</v>
      </c>
      <c r="Z339" s="178" t="str">
        <f t="shared" si="182"/>
        <v>No</v>
      </c>
      <c r="AA339" t="str">
        <f>IF(OR('R2R'!K63="Q3 2024",'R2R'!K63="Q4 2024"),"Yes","No")</f>
        <v>No</v>
      </c>
      <c r="AB339" s="178" t="str">
        <f t="shared" si="183"/>
        <v>No</v>
      </c>
      <c r="AC339" t="str">
        <f>IF(OR('R2R'!K63="Q1 2025",'R2R'!K63="Q2 2025"),"Yes","No")</f>
        <v>No</v>
      </c>
      <c r="AD339" s="178" t="str">
        <f t="shared" si="184"/>
        <v>No</v>
      </c>
      <c r="AE339" t="str">
        <f>IF(OR('R2R'!K63="Q3 2025",'R2R'!K63="Q4 2025"),"Yes","No")</f>
        <v>No</v>
      </c>
      <c r="AF339" s="178" t="str">
        <f t="shared" si="185"/>
        <v>No</v>
      </c>
      <c r="AG339" t="str">
        <f>IF(OR('R2R'!K63="Q1 2026",'R2R'!K63="Q2 2026"),"Yes","No")</f>
        <v>No</v>
      </c>
      <c r="AH339" s="178" t="str">
        <f t="shared" si="186"/>
        <v>No</v>
      </c>
      <c r="AI339" t="str">
        <f>IF(OR('R2R'!K63="Q3 2026",'R2R'!K63="Q4 2026"),"Yes","No")</f>
        <v>No</v>
      </c>
      <c r="AJ339" s="178" t="str">
        <f t="shared" si="187"/>
        <v>No</v>
      </c>
      <c r="AK339" t="str">
        <f>IF(OR(O2C!M222="Q1 2027",O2C!M222="Q2 2027"),"Yes","No")</f>
        <v>No</v>
      </c>
      <c r="AL339" s="178" t="str">
        <f t="shared" si="188"/>
        <v>No</v>
      </c>
      <c r="AM339" t="str">
        <f>IF(OR('R2R'!K63="Q3 2027",'R2R'!K63="Q4 2027"),"Yes","No")</f>
        <v>No</v>
      </c>
      <c r="AN339" s="178" t="str">
        <f t="shared" si="189"/>
        <v>No</v>
      </c>
      <c r="AO339" t="str">
        <f>IF(OR('R2R'!K63="Q1 2028",'R2R'!K63="Q2 2028"),"Yes","No")</f>
        <v>No</v>
      </c>
      <c r="AP339" s="178" t="str">
        <f t="shared" si="190"/>
        <v>No</v>
      </c>
      <c r="AQ339" t="str">
        <f>IF(OR('R2R'!K63="Q3 2028",'R2R'!K63="Q4 2028"),"Yes","No")</f>
        <v>No</v>
      </c>
      <c r="AR339" s="178" t="str">
        <f t="shared" si="191"/>
        <v>No</v>
      </c>
      <c r="AS339" t="str">
        <f>IF(OR('R2R'!K63="Q1 2029",'R2R'!K63="Q2 2029"),"Yes","No")</f>
        <v>No</v>
      </c>
      <c r="AT339" s="178" t="str">
        <f t="shared" si="192"/>
        <v>No</v>
      </c>
      <c r="AU339" t="str">
        <f>IF(OR('R2R'!K63="Q3 2029",'R2R'!K63="Q4 2029"),"Yes","No")</f>
        <v>No</v>
      </c>
      <c r="AV339" s="178" t="str">
        <f t="shared" si="193"/>
        <v>No</v>
      </c>
      <c r="AW339" t="str">
        <f>IF(OR('R2R'!K63="Q1 2030",'R2R'!K63="Q2 2030"),"Yes","No")</f>
        <v>No</v>
      </c>
      <c r="AX339" s="178" t="str">
        <f t="shared" si="194"/>
        <v>No</v>
      </c>
      <c r="AY339" t="str">
        <f>IF(OR('R2R'!K63="Q3 2030",'R2R'!K63="Q4 2030"),"Yes","No")</f>
        <v>No</v>
      </c>
      <c r="AZ339" s="178" t="str">
        <f t="shared" si="195"/>
        <v>No</v>
      </c>
      <c r="BA339" t="str">
        <f>IF('R2R'!K63="","No","Yes")</f>
        <v>No</v>
      </c>
      <c r="BB339" s="178" t="str">
        <f t="shared" si="196"/>
        <v>No</v>
      </c>
      <c r="BC339" s="178" t="str">
        <f t="shared" si="197"/>
        <v>Yes</v>
      </c>
      <c r="BD339" s="174"/>
    </row>
    <row r="340" spans="1:56" s="175" customFormat="1" ht="23.65" thickBot="1" x14ac:dyDescent="0.5">
      <c r="A340" s="177">
        <v>60</v>
      </c>
      <c r="B340" s="51" t="s">
        <v>1732</v>
      </c>
      <c r="C340" t="str">
        <f>IF('R2R'!E64="Yes","Yes","No")</f>
        <v>No</v>
      </c>
      <c r="D340" t="str">
        <f>IF(AND(C340="No",'R2R'!F64="Yes"),"Yes","No")</f>
        <v>No</v>
      </c>
      <c r="E340" t="str">
        <f>IF(AND(C340="No",'R2R'!F64="N/A"),"N/A","No")</f>
        <v>No</v>
      </c>
      <c r="F340">
        <f>IF(OR('R2R'!F64="Yes",'R2R'!F64="N/A"),0,1)</f>
        <v>1</v>
      </c>
      <c r="G340" t="str">
        <f>IF(OR('R2R'!K64="Q3 2019",'R2R'!K64="Q4 2019"),"Yes","No")</f>
        <v>No</v>
      </c>
      <c r="H340" s="178" t="str">
        <f t="shared" si="149"/>
        <v>No</v>
      </c>
      <c r="I340" t="str">
        <f>IF(OR('R2R'!K64="Q1 2020",'R2R'!K64="Q2 2020"),"Yes","No")</f>
        <v>No</v>
      </c>
      <c r="J340" s="178" t="str">
        <f t="shared" si="174"/>
        <v>No</v>
      </c>
      <c r="K340" t="str">
        <f>IF(OR('R2R'!K64="Q3 2020",'R2R'!K64="Q4 2020"),"Yes","No")</f>
        <v>No</v>
      </c>
      <c r="L340" s="178" t="str">
        <f t="shared" si="175"/>
        <v>No</v>
      </c>
      <c r="M340" t="str">
        <f>IF(OR('R2R'!K64="Q1 2021",'R2R'!K64="Q2 2021"),"Yes","No")</f>
        <v>No</v>
      </c>
      <c r="N340" s="178" t="str">
        <f t="shared" si="176"/>
        <v>No</v>
      </c>
      <c r="O340" t="str">
        <f>IF(OR('R2R'!K64="Q3 2021",'R2R'!K64="Q4 2021"),"Yes","No")</f>
        <v>No</v>
      </c>
      <c r="P340" s="178" t="str">
        <f t="shared" si="177"/>
        <v>No</v>
      </c>
      <c r="Q340" t="str">
        <f>IF(OR('R2R'!K64="Q1 2022",'R2R'!K64="Q2 2022"),"Yes","No")</f>
        <v>No</v>
      </c>
      <c r="R340" s="178" t="str">
        <f t="shared" si="178"/>
        <v>No</v>
      </c>
      <c r="S340" t="str">
        <f>IF(OR('R2R'!K64="Q3 2022",'R2R'!K64="Q4 2022"),"Yes","No")</f>
        <v>No</v>
      </c>
      <c r="T340" s="178" t="str">
        <f t="shared" si="179"/>
        <v>No</v>
      </c>
      <c r="U340" t="str">
        <f>IF(OR('R2R'!K64="Q1 2023",'R2R'!K64="Q2 2023"),"Yes","No")</f>
        <v>No</v>
      </c>
      <c r="V340" s="178" t="str">
        <f t="shared" si="180"/>
        <v>No</v>
      </c>
      <c r="W340" t="str">
        <f>IF(OR('R2R'!K64="Q3 2023",'R2R'!K64="Q4 2023"),"Yes","No")</f>
        <v>No</v>
      </c>
      <c r="X340" s="178" t="str">
        <f t="shared" si="181"/>
        <v>No</v>
      </c>
      <c r="Y340" t="str">
        <f>IF(OR('R2R'!K64="Q1 2024",'R2R'!K64="Q2 2024"),"Yes","No")</f>
        <v>No</v>
      </c>
      <c r="Z340" s="178" t="str">
        <f t="shared" si="182"/>
        <v>No</v>
      </c>
      <c r="AA340" t="str">
        <f>IF(OR('R2R'!K64="Q3 2024",'R2R'!K64="Q4 2024"),"Yes","No")</f>
        <v>No</v>
      </c>
      <c r="AB340" s="178" t="str">
        <f t="shared" si="183"/>
        <v>No</v>
      </c>
      <c r="AC340" t="str">
        <f>IF(OR('R2R'!K64="Q1 2025",'R2R'!K64="Q2 2025"),"Yes","No")</f>
        <v>No</v>
      </c>
      <c r="AD340" s="178" t="str">
        <f t="shared" si="184"/>
        <v>No</v>
      </c>
      <c r="AE340" t="str">
        <f>IF(OR('R2R'!K64="Q3 2025",'R2R'!K64="Q4 2025"),"Yes","No")</f>
        <v>No</v>
      </c>
      <c r="AF340" s="178" t="str">
        <f t="shared" si="185"/>
        <v>No</v>
      </c>
      <c r="AG340" t="str">
        <f>IF(OR('R2R'!K64="Q1 2026",'R2R'!K64="Q2 2026"),"Yes","No")</f>
        <v>No</v>
      </c>
      <c r="AH340" s="178" t="str">
        <f t="shared" si="186"/>
        <v>No</v>
      </c>
      <c r="AI340" t="str">
        <f>IF(OR('R2R'!K64="Q3 2026",'R2R'!K64="Q4 2026"),"Yes","No")</f>
        <v>No</v>
      </c>
      <c r="AJ340" s="178" t="str">
        <f t="shared" si="187"/>
        <v>No</v>
      </c>
      <c r="AK340" t="str">
        <f>IF(OR(O2C!M223="Q1 2027",O2C!M223="Q2 2027"),"Yes","No")</f>
        <v>No</v>
      </c>
      <c r="AL340" s="178" t="str">
        <f t="shared" si="188"/>
        <v>No</v>
      </c>
      <c r="AM340" t="str">
        <f>IF(OR('R2R'!K64="Q3 2027",'R2R'!K64="Q4 2027"),"Yes","No")</f>
        <v>No</v>
      </c>
      <c r="AN340" s="178" t="str">
        <f t="shared" si="189"/>
        <v>No</v>
      </c>
      <c r="AO340" t="str">
        <f>IF(OR('R2R'!K64="Q1 2028",'R2R'!K64="Q2 2028"),"Yes","No")</f>
        <v>No</v>
      </c>
      <c r="AP340" s="178" t="str">
        <f t="shared" si="190"/>
        <v>No</v>
      </c>
      <c r="AQ340" t="str">
        <f>IF(OR('R2R'!K64="Q3 2028",'R2R'!K64="Q4 2028"),"Yes","No")</f>
        <v>No</v>
      </c>
      <c r="AR340" s="178" t="str">
        <f t="shared" si="191"/>
        <v>No</v>
      </c>
      <c r="AS340" t="str">
        <f>IF(OR('R2R'!K64="Q1 2029",'R2R'!K64="Q2 2029"),"Yes","No")</f>
        <v>No</v>
      </c>
      <c r="AT340" s="178" t="str">
        <f t="shared" si="192"/>
        <v>No</v>
      </c>
      <c r="AU340" t="str">
        <f>IF(OR('R2R'!K64="Q3 2029",'R2R'!K64="Q4 2029"),"Yes","No")</f>
        <v>No</v>
      </c>
      <c r="AV340" s="178" t="str">
        <f t="shared" si="193"/>
        <v>No</v>
      </c>
      <c r="AW340" t="str">
        <f>IF(OR('R2R'!K64="Q1 2030",'R2R'!K64="Q2 2030"),"Yes","No")</f>
        <v>No</v>
      </c>
      <c r="AX340" s="178" t="str">
        <f t="shared" si="194"/>
        <v>No</v>
      </c>
      <c r="AY340" t="str">
        <f>IF(OR('R2R'!K64="Q3 2030",'R2R'!K64="Q4 2030"),"Yes","No")</f>
        <v>No</v>
      </c>
      <c r="AZ340" s="178" t="str">
        <f t="shared" si="195"/>
        <v>No</v>
      </c>
      <c r="BA340" t="str">
        <f>IF('R2R'!K64="","No","Yes")</f>
        <v>No</v>
      </c>
      <c r="BB340" s="178" t="str">
        <f t="shared" si="196"/>
        <v>No</v>
      </c>
      <c r="BC340" s="178" t="str">
        <f t="shared" si="197"/>
        <v>Yes</v>
      </c>
      <c r="BD340" s="174"/>
    </row>
    <row r="341" spans="1:56" s="175" customFormat="1" ht="23.65" thickBot="1" x14ac:dyDescent="0.5">
      <c r="A341" s="177">
        <v>61</v>
      </c>
      <c r="B341" s="51" t="s">
        <v>1733</v>
      </c>
      <c r="C341" t="str">
        <f>IF('R2R'!E65="Yes","Yes","No")</f>
        <v>No</v>
      </c>
      <c r="D341" t="str">
        <f>IF(AND(C341="No",'R2R'!F65="Yes"),"Yes","No")</f>
        <v>No</v>
      </c>
      <c r="E341" t="str">
        <f>IF(AND(C341="No",'R2R'!F65="N/A"),"N/A","No")</f>
        <v>No</v>
      </c>
      <c r="F341">
        <f>IF(OR('R2R'!F65="Yes",'R2R'!F65="N/A"),0,1)</f>
        <v>1</v>
      </c>
      <c r="G341" t="str">
        <f>IF(OR('R2R'!K65="Q3 2019",'R2R'!K65="Q4 2019"),"Yes","No")</f>
        <v>No</v>
      </c>
      <c r="H341" s="178" t="str">
        <f t="shared" si="149"/>
        <v>No</v>
      </c>
      <c r="I341" t="str">
        <f>IF(OR('R2R'!K65="Q1 2020",'R2R'!K65="Q2 2020"),"Yes","No")</f>
        <v>No</v>
      </c>
      <c r="J341" s="178" t="str">
        <f t="shared" si="174"/>
        <v>No</v>
      </c>
      <c r="K341" t="str">
        <f>IF(OR('R2R'!K65="Q3 2020",'R2R'!K65="Q4 2020"),"Yes","No")</f>
        <v>No</v>
      </c>
      <c r="L341" s="178" t="str">
        <f t="shared" si="175"/>
        <v>No</v>
      </c>
      <c r="M341" t="str">
        <f>IF(OR('R2R'!K65="Q1 2021",'R2R'!K65="Q2 2021"),"Yes","No")</f>
        <v>No</v>
      </c>
      <c r="N341" s="178" t="str">
        <f t="shared" si="176"/>
        <v>No</v>
      </c>
      <c r="O341" t="str">
        <f>IF(OR('R2R'!K65="Q3 2021",'R2R'!K65="Q4 2021"),"Yes","No")</f>
        <v>No</v>
      </c>
      <c r="P341" s="178" t="str">
        <f t="shared" si="177"/>
        <v>No</v>
      </c>
      <c r="Q341" t="str">
        <f>IF(OR('R2R'!K65="Q1 2022",'R2R'!K65="Q2 2022"),"Yes","No")</f>
        <v>No</v>
      </c>
      <c r="R341" s="178" t="str">
        <f t="shared" si="178"/>
        <v>No</v>
      </c>
      <c r="S341" t="str">
        <f>IF(OR('R2R'!K65="Q3 2022",'R2R'!K65="Q4 2022"),"Yes","No")</f>
        <v>No</v>
      </c>
      <c r="T341" s="178" t="str">
        <f t="shared" si="179"/>
        <v>No</v>
      </c>
      <c r="U341" t="str">
        <f>IF(OR('R2R'!K65="Q1 2023",'R2R'!K65="Q2 2023"),"Yes","No")</f>
        <v>No</v>
      </c>
      <c r="V341" s="178" t="str">
        <f t="shared" si="180"/>
        <v>No</v>
      </c>
      <c r="W341" t="str">
        <f>IF(OR('R2R'!K65="Q3 2023",'R2R'!K65="Q4 2023"),"Yes","No")</f>
        <v>No</v>
      </c>
      <c r="X341" s="178" t="str">
        <f t="shared" si="181"/>
        <v>No</v>
      </c>
      <c r="Y341" t="str">
        <f>IF(OR('R2R'!K65="Q1 2024",'R2R'!K65="Q2 2024"),"Yes","No")</f>
        <v>No</v>
      </c>
      <c r="Z341" s="178" t="str">
        <f t="shared" si="182"/>
        <v>No</v>
      </c>
      <c r="AA341" t="str">
        <f>IF(OR('R2R'!K65="Q3 2024",'R2R'!K65="Q4 2024"),"Yes","No")</f>
        <v>No</v>
      </c>
      <c r="AB341" s="178" t="str">
        <f t="shared" si="183"/>
        <v>No</v>
      </c>
      <c r="AC341" t="str">
        <f>IF(OR('R2R'!K65="Q1 2025",'R2R'!K65="Q2 2025"),"Yes","No")</f>
        <v>No</v>
      </c>
      <c r="AD341" s="178" t="str">
        <f t="shared" si="184"/>
        <v>No</v>
      </c>
      <c r="AE341" t="str">
        <f>IF(OR('R2R'!K65="Q3 2025",'R2R'!K65="Q4 2025"),"Yes","No")</f>
        <v>No</v>
      </c>
      <c r="AF341" s="178" t="str">
        <f t="shared" si="185"/>
        <v>No</v>
      </c>
      <c r="AG341" t="str">
        <f>IF(OR('R2R'!K65="Q1 2026",'R2R'!K65="Q2 2026"),"Yes","No")</f>
        <v>No</v>
      </c>
      <c r="AH341" s="178" t="str">
        <f t="shared" si="186"/>
        <v>No</v>
      </c>
      <c r="AI341" t="str">
        <f>IF(OR('R2R'!K65="Q3 2026",'R2R'!K65="Q4 2026"),"Yes","No")</f>
        <v>No</v>
      </c>
      <c r="AJ341" s="178" t="str">
        <f t="shared" si="187"/>
        <v>No</v>
      </c>
      <c r="AK341" t="str">
        <f>IF(OR(O2C!M224="Q1 2027",O2C!M224="Q2 2027"),"Yes","No")</f>
        <v>No</v>
      </c>
      <c r="AL341" s="178" t="str">
        <f t="shared" si="188"/>
        <v>No</v>
      </c>
      <c r="AM341" t="str">
        <f>IF(OR('R2R'!K65="Q3 2027",'R2R'!K65="Q4 2027"),"Yes","No")</f>
        <v>No</v>
      </c>
      <c r="AN341" s="178" t="str">
        <f t="shared" si="189"/>
        <v>No</v>
      </c>
      <c r="AO341" t="str">
        <f>IF(OR('R2R'!K65="Q1 2028",'R2R'!K65="Q2 2028"),"Yes","No")</f>
        <v>No</v>
      </c>
      <c r="AP341" s="178" t="str">
        <f t="shared" si="190"/>
        <v>No</v>
      </c>
      <c r="AQ341" t="str">
        <f>IF(OR('R2R'!K65="Q3 2028",'R2R'!K65="Q4 2028"),"Yes","No")</f>
        <v>No</v>
      </c>
      <c r="AR341" s="178" t="str">
        <f t="shared" si="191"/>
        <v>No</v>
      </c>
      <c r="AS341" t="str">
        <f>IF(OR('R2R'!K65="Q1 2029",'R2R'!K65="Q2 2029"),"Yes","No")</f>
        <v>No</v>
      </c>
      <c r="AT341" s="178" t="str">
        <f t="shared" si="192"/>
        <v>No</v>
      </c>
      <c r="AU341" t="str">
        <f>IF(OR('R2R'!K65="Q3 2029",'R2R'!K65="Q4 2029"),"Yes","No")</f>
        <v>No</v>
      </c>
      <c r="AV341" s="178" t="str">
        <f t="shared" si="193"/>
        <v>No</v>
      </c>
      <c r="AW341" t="str">
        <f>IF(OR('R2R'!K65="Q1 2030",'R2R'!K65="Q2 2030"),"Yes","No")</f>
        <v>No</v>
      </c>
      <c r="AX341" s="178" t="str">
        <f t="shared" si="194"/>
        <v>No</v>
      </c>
      <c r="AY341" t="str">
        <f>IF(OR('R2R'!K65="Q3 2030",'R2R'!K65="Q4 2030"),"Yes","No")</f>
        <v>No</v>
      </c>
      <c r="AZ341" s="178" t="str">
        <f t="shared" si="195"/>
        <v>No</v>
      </c>
      <c r="BA341" t="str">
        <f>IF('R2R'!K65="","No","Yes")</f>
        <v>No</v>
      </c>
      <c r="BB341" s="178" t="str">
        <f t="shared" si="196"/>
        <v>No</v>
      </c>
      <c r="BC341" s="178" t="str">
        <f t="shared" si="197"/>
        <v>Yes</v>
      </c>
      <c r="BD341" s="174"/>
    </row>
    <row r="342" spans="1:56" s="175" customFormat="1" ht="23.65" thickBot="1" x14ac:dyDescent="0.5">
      <c r="A342" s="177">
        <v>62</v>
      </c>
      <c r="B342" s="51" t="s">
        <v>1734</v>
      </c>
      <c r="C342" t="str">
        <f>IF('R2R'!E66="Yes","Yes","No")</f>
        <v>No</v>
      </c>
      <c r="D342" t="str">
        <f>IF(AND(C342="No",'R2R'!F66="Yes"),"Yes","No")</f>
        <v>No</v>
      </c>
      <c r="E342" t="str">
        <f>IF(AND(C342="No",'R2R'!F66="N/A"),"N/A","No")</f>
        <v>No</v>
      </c>
      <c r="F342">
        <f>IF(OR('R2R'!F66="Yes",'R2R'!F66="N/A"),0,1)</f>
        <v>1</v>
      </c>
      <c r="G342" t="str">
        <f>IF(OR('R2R'!K66="Q3 2019",'R2R'!K66="Q4 2019"),"Yes","No")</f>
        <v>No</v>
      </c>
      <c r="H342" s="178" t="str">
        <f t="shared" si="149"/>
        <v>No</v>
      </c>
      <c r="I342" t="str">
        <f>IF(OR('R2R'!K66="Q1 2020",'R2R'!K66="Q2 2020"),"Yes","No")</f>
        <v>No</v>
      </c>
      <c r="J342" s="178" t="str">
        <f t="shared" si="174"/>
        <v>No</v>
      </c>
      <c r="K342" t="str">
        <f>IF(OR('R2R'!K66="Q3 2020",'R2R'!K66="Q4 2020"),"Yes","No")</f>
        <v>No</v>
      </c>
      <c r="L342" s="178" t="str">
        <f t="shared" si="175"/>
        <v>No</v>
      </c>
      <c r="M342" t="str">
        <f>IF(OR('R2R'!K66="Q1 2021",'R2R'!K66="Q2 2021"),"Yes","No")</f>
        <v>No</v>
      </c>
      <c r="N342" s="178" t="str">
        <f t="shared" si="176"/>
        <v>No</v>
      </c>
      <c r="O342" t="str">
        <f>IF(OR('R2R'!K66="Q3 2021",'R2R'!K66="Q4 2021"),"Yes","No")</f>
        <v>No</v>
      </c>
      <c r="P342" s="178" t="str">
        <f t="shared" si="177"/>
        <v>No</v>
      </c>
      <c r="Q342" t="str">
        <f>IF(OR('R2R'!K66="Q1 2022",'R2R'!K66="Q2 2022"),"Yes","No")</f>
        <v>No</v>
      </c>
      <c r="R342" s="178" t="str">
        <f t="shared" si="178"/>
        <v>No</v>
      </c>
      <c r="S342" t="str">
        <f>IF(OR('R2R'!K66="Q3 2022",'R2R'!K66="Q4 2022"),"Yes","No")</f>
        <v>No</v>
      </c>
      <c r="T342" s="178" t="str">
        <f t="shared" si="179"/>
        <v>No</v>
      </c>
      <c r="U342" t="str">
        <f>IF(OR('R2R'!K66="Q1 2023",'R2R'!K66="Q2 2023"),"Yes","No")</f>
        <v>No</v>
      </c>
      <c r="V342" s="178" t="str">
        <f t="shared" si="180"/>
        <v>No</v>
      </c>
      <c r="W342" t="str">
        <f>IF(OR('R2R'!K66="Q3 2023",'R2R'!K66="Q4 2023"),"Yes","No")</f>
        <v>No</v>
      </c>
      <c r="X342" s="178" t="str">
        <f t="shared" si="181"/>
        <v>No</v>
      </c>
      <c r="Y342" t="str">
        <f>IF(OR('R2R'!K66="Q1 2024",'R2R'!K66="Q2 2024"),"Yes","No")</f>
        <v>No</v>
      </c>
      <c r="Z342" s="178" t="str">
        <f t="shared" si="182"/>
        <v>No</v>
      </c>
      <c r="AA342" t="str">
        <f>IF(OR('R2R'!K66="Q3 2024",'R2R'!K66="Q4 2024"),"Yes","No")</f>
        <v>No</v>
      </c>
      <c r="AB342" s="178" t="str">
        <f t="shared" si="183"/>
        <v>No</v>
      </c>
      <c r="AC342" t="str">
        <f>IF(OR('R2R'!K66="Q1 2025",'R2R'!K66="Q2 2025"),"Yes","No")</f>
        <v>No</v>
      </c>
      <c r="AD342" s="178" t="str">
        <f t="shared" si="184"/>
        <v>No</v>
      </c>
      <c r="AE342" t="str">
        <f>IF(OR('R2R'!K66="Q3 2025",'R2R'!K66="Q4 2025"),"Yes","No")</f>
        <v>No</v>
      </c>
      <c r="AF342" s="178" t="str">
        <f t="shared" si="185"/>
        <v>No</v>
      </c>
      <c r="AG342" t="str">
        <f>IF(OR('R2R'!K66="Q1 2026",'R2R'!K66="Q2 2026"),"Yes","No")</f>
        <v>No</v>
      </c>
      <c r="AH342" s="178" t="str">
        <f t="shared" si="186"/>
        <v>No</v>
      </c>
      <c r="AI342" t="str">
        <f>IF(OR('R2R'!K66="Q3 2026",'R2R'!K66="Q4 2026"),"Yes","No")</f>
        <v>No</v>
      </c>
      <c r="AJ342" s="178" t="str">
        <f t="shared" si="187"/>
        <v>No</v>
      </c>
      <c r="AK342" t="str">
        <f>IF(OR(O2C!M225="Q1 2027",O2C!M225="Q2 2027"),"Yes","No")</f>
        <v>No</v>
      </c>
      <c r="AL342" s="178" t="str">
        <f t="shared" si="188"/>
        <v>No</v>
      </c>
      <c r="AM342" t="str">
        <f>IF(OR('R2R'!K66="Q3 2027",'R2R'!K66="Q4 2027"),"Yes","No")</f>
        <v>No</v>
      </c>
      <c r="AN342" s="178" t="str">
        <f t="shared" si="189"/>
        <v>No</v>
      </c>
      <c r="AO342" t="str">
        <f>IF(OR('R2R'!K66="Q1 2028",'R2R'!K66="Q2 2028"),"Yes","No")</f>
        <v>No</v>
      </c>
      <c r="AP342" s="178" t="str">
        <f t="shared" si="190"/>
        <v>No</v>
      </c>
      <c r="AQ342" t="str">
        <f>IF(OR('R2R'!K66="Q3 2028",'R2R'!K66="Q4 2028"),"Yes","No")</f>
        <v>No</v>
      </c>
      <c r="AR342" s="178" t="str">
        <f t="shared" si="191"/>
        <v>No</v>
      </c>
      <c r="AS342" t="str">
        <f>IF(OR('R2R'!K66="Q1 2029",'R2R'!K66="Q2 2029"),"Yes","No")</f>
        <v>No</v>
      </c>
      <c r="AT342" s="178" t="str">
        <f t="shared" si="192"/>
        <v>No</v>
      </c>
      <c r="AU342" t="str">
        <f>IF(OR('R2R'!K66="Q3 2029",'R2R'!K66="Q4 2029"),"Yes","No")</f>
        <v>No</v>
      </c>
      <c r="AV342" s="178" t="str">
        <f t="shared" si="193"/>
        <v>No</v>
      </c>
      <c r="AW342" t="str">
        <f>IF(OR('R2R'!K66="Q1 2030",'R2R'!K66="Q2 2030"),"Yes","No")</f>
        <v>No</v>
      </c>
      <c r="AX342" s="178" t="str">
        <f t="shared" si="194"/>
        <v>No</v>
      </c>
      <c r="AY342" t="str">
        <f>IF(OR('R2R'!K66="Q3 2030",'R2R'!K66="Q4 2030"),"Yes","No")</f>
        <v>No</v>
      </c>
      <c r="AZ342" s="178" t="str">
        <f t="shared" si="195"/>
        <v>No</v>
      </c>
      <c r="BA342" t="str">
        <f>IF('R2R'!K66="","No","Yes")</f>
        <v>No</v>
      </c>
      <c r="BB342" s="178" t="str">
        <f t="shared" si="196"/>
        <v>No</v>
      </c>
      <c r="BC342" s="178" t="str">
        <f t="shared" si="197"/>
        <v>Yes</v>
      </c>
      <c r="BD342" s="174"/>
    </row>
    <row r="343" spans="1:56" s="175" customFormat="1" ht="23.65" thickBot="1" x14ac:dyDescent="0.5">
      <c r="A343" s="177">
        <v>63</v>
      </c>
      <c r="B343" s="51" t="s">
        <v>1736</v>
      </c>
      <c r="C343" t="str">
        <f>IF('R2R'!E67="Yes","Yes","No")</f>
        <v>No</v>
      </c>
      <c r="D343" t="str">
        <f>IF(AND(C343="No",'R2R'!F67="Yes"),"Yes","No")</f>
        <v>No</v>
      </c>
      <c r="E343" t="str">
        <f>IF(AND(C343="No",'R2R'!F67="N/A"),"N/A","No")</f>
        <v>No</v>
      </c>
      <c r="F343">
        <f>IF(OR('R2R'!F67="Yes",'R2R'!F67="N/A"),0,1)</f>
        <v>1</v>
      </c>
      <c r="G343" t="str">
        <f>IF(OR('R2R'!K67="Q3 2019",'R2R'!K67="Q4 2019"),"Yes","No")</f>
        <v>No</v>
      </c>
      <c r="H343" s="178" t="str">
        <f t="shared" si="149"/>
        <v>No</v>
      </c>
      <c r="I343" t="str">
        <f>IF(OR('R2R'!K67="Q1 2020",'R2R'!K67="Q2 2020"),"Yes","No")</f>
        <v>No</v>
      </c>
      <c r="J343" s="178" t="str">
        <f t="shared" si="174"/>
        <v>No</v>
      </c>
      <c r="K343" t="str">
        <f>IF(OR('R2R'!K67="Q3 2020",'R2R'!K67="Q4 2020"),"Yes","No")</f>
        <v>No</v>
      </c>
      <c r="L343" s="178" t="str">
        <f t="shared" si="175"/>
        <v>No</v>
      </c>
      <c r="M343" t="str">
        <f>IF(OR('R2R'!K67="Q1 2021",'R2R'!K67="Q2 2021"),"Yes","No")</f>
        <v>No</v>
      </c>
      <c r="N343" s="178" t="str">
        <f t="shared" si="176"/>
        <v>No</v>
      </c>
      <c r="O343" t="str">
        <f>IF(OR('R2R'!K67="Q3 2021",'R2R'!K67="Q4 2021"),"Yes","No")</f>
        <v>No</v>
      </c>
      <c r="P343" s="178" t="str">
        <f t="shared" si="177"/>
        <v>No</v>
      </c>
      <c r="Q343" t="str">
        <f>IF(OR('R2R'!K67="Q1 2022",'R2R'!K67="Q2 2022"),"Yes","No")</f>
        <v>No</v>
      </c>
      <c r="R343" s="178" t="str">
        <f t="shared" si="178"/>
        <v>No</v>
      </c>
      <c r="S343" t="str">
        <f>IF(OR('R2R'!K67="Q3 2022",'R2R'!K67="Q4 2022"),"Yes","No")</f>
        <v>No</v>
      </c>
      <c r="T343" s="178" t="str">
        <f t="shared" si="179"/>
        <v>No</v>
      </c>
      <c r="U343" t="str">
        <f>IF(OR('R2R'!K67="Q1 2023",'R2R'!K67="Q2 2023"),"Yes","No")</f>
        <v>No</v>
      </c>
      <c r="V343" s="178" t="str">
        <f t="shared" si="180"/>
        <v>No</v>
      </c>
      <c r="W343" t="str">
        <f>IF(OR('R2R'!K67="Q3 2023",'R2R'!K67="Q4 2023"),"Yes","No")</f>
        <v>No</v>
      </c>
      <c r="X343" s="178" t="str">
        <f t="shared" si="181"/>
        <v>No</v>
      </c>
      <c r="Y343" t="str">
        <f>IF(OR('R2R'!K67="Q1 2024",'R2R'!K67="Q2 2024"),"Yes","No")</f>
        <v>No</v>
      </c>
      <c r="Z343" s="178" t="str">
        <f t="shared" si="182"/>
        <v>No</v>
      </c>
      <c r="AA343" t="str">
        <f>IF(OR('R2R'!K67="Q3 2024",'R2R'!K67="Q4 2024"),"Yes","No")</f>
        <v>No</v>
      </c>
      <c r="AB343" s="178" t="str">
        <f t="shared" si="183"/>
        <v>No</v>
      </c>
      <c r="AC343" t="str">
        <f>IF(OR('R2R'!K67="Q1 2025",'R2R'!K67="Q2 2025"),"Yes","No")</f>
        <v>No</v>
      </c>
      <c r="AD343" s="178" t="str">
        <f t="shared" si="184"/>
        <v>No</v>
      </c>
      <c r="AE343" t="str">
        <f>IF(OR('R2R'!K67="Q3 2025",'R2R'!K67="Q4 2025"),"Yes","No")</f>
        <v>No</v>
      </c>
      <c r="AF343" s="178" t="str">
        <f t="shared" si="185"/>
        <v>No</v>
      </c>
      <c r="AG343" t="str">
        <f>IF(OR('R2R'!K67="Q1 2026",'R2R'!K67="Q2 2026"),"Yes","No")</f>
        <v>No</v>
      </c>
      <c r="AH343" s="178" t="str">
        <f t="shared" si="186"/>
        <v>No</v>
      </c>
      <c r="AI343" t="str">
        <f>IF(OR('R2R'!K67="Q3 2026",'R2R'!K67="Q4 2026"),"Yes","No")</f>
        <v>No</v>
      </c>
      <c r="AJ343" s="178" t="str">
        <f t="shared" si="187"/>
        <v>No</v>
      </c>
      <c r="AK343" t="str">
        <f>IF(OR(O2C!M226="Q1 2027",O2C!M226="Q2 2027"),"Yes","No")</f>
        <v>No</v>
      </c>
      <c r="AL343" s="178" t="str">
        <f t="shared" si="188"/>
        <v>No</v>
      </c>
      <c r="AM343" t="str">
        <f>IF(OR('R2R'!K67="Q3 2027",'R2R'!K67="Q4 2027"),"Yes","No")</f>
        <v>No</v>
      </c>
      <c r="AN343" s="178" t="str">
        <f t="shared" si="189"/>
        <v>No</v>
      </c>
      <c r="AO343" t="str">
        <f>IF(OR('R2R'!K67="Q1 2028",'R2R'!K67="Q2 2028"),"Yes","No")</f>
        <v>No</v>
      </c>
      <c r="AP343" s="178" t="str">
        <f t="shared" si="190"/>
        <v>No</v>
      </c>
      <c r="AQ343" t="str">
        <f>IF(OR('R2R'!K67="Q3 2028",'R2R'!K67="Q4 2028"),"Yes","No")</f>
        <v>No</v>
      </c>
      <c r="AR343" s="178" t="str">
        <f t="shared" si="191"/>
        <v>No</v>
      </c>
      <c r="AS343" t="str">
        <f>IF(OR('R2R'!K67="Q1 2029",'R2R'!K67="Q2 2029"),"Yes","No")</f>
        <v>No</v>
      </c>
      <c r="AT343" s="178" t="str">
        <f t="shared" si="192"/>
        <v>No</v>
      </c>
      <c r="AU343" t="str">
        <f>IF(OR('R2R'!K67="Q3 2029",'R2R'!K67="Q4 2029"),"Yes","No")</f>
        <v>No</v>
      </c>
      <c r="AV343" s="178" t="str">
        <f t="shared" si="193"/>
        <v>No</v>
      </c>
      <c r="AW343" t="str">
        <f>IF(OR('R2R'!K67="Q1 2030",'R2R'!K67="Q2 2030"),"Yes","No")</f>
        <v>No</v>
      </c>
      <c r="AX343" s="178" t="str">
        <f t="shared" si="194"/>
        <v>No</v>
      </c>
      <c r="AY343" t="str">
        <f>IF(OR('R2R'!K67="Q3 2030",'R2R'!K67="Q4 2030"),"Yes","No")</f>
        <v>No</v>
      </c>
      <c r="AZ343" s="178" t="str">
        <f t="shared" si="195"/>
        <v>No</v>
      </c>
      <c r="BA343" t="str">
        <f>IF('R2R'!K67="","No","Yes")</f>
        <v>No</v>
      </c>
      <c r="BB343" s="178" t="str">
        <f t="shared" si="196"/>
        <v>No</v>
      </c>
      <c r="BC343" s="178" t="str">
        <f t="shared" si="197"/>
        <v>Yes</v>
      </c>
      <c r="BD343" s="174"/>
    </row>
    <row r="344" spans="1:56" s="175" customFormat="1" ht="14.65" thickBot="1" x14ac:dyDescent="0.5">
      <c r="A344" s="177">
        <v>64</v>
      </c>
      <c r="B344" s="51" t="s">
        <v>1737</v>
      </c>
      <c r="C344" t="str">
        <f>IF('R2R'!E68="Yes","Yes","No")</f>
        <v>No</v>
      </c>
      <c r="D344" t="str">
        <f>IF(AND(C344="No",'R2R'!F68="Yes"),"Yes","No")</f>
        <v>No</v>
      </c>
      <c r="E344" t="str">
        <f>IF(AND(C344="No",'R2R'!F68="N/A"),"N/A","No")</f>
        <v>No</v>
      </c>
      <c r="F344">
        <f>IF(OR('R2R'!F68="Yes",'R2R'!F68="N/A"),0,1)</f>
        <v>1</v>
      </c>
      <c r="G344" t="str">
        <f>IF(OR('R2R'!K68="Q3 2019",'R2R'!K68="Q4 2019"),"Yes","No")</f>
        <v>No</v>
      </c>
      <c r="H344" s="178" t="str">
        <f t="shared" si="149"/>
        <v>No</v>
      </c>
      <c r="I344" t="str">
        <f>IF(OR('R2R'!K68="Q1 2020",'R2R'!K68="Q2 2020"),"Yes","No")</f>
        <v>No</v>
      </c>
      <c r="J344" s="178" t="str">
        <f t="shared" si="174"/>
        <v>No</v>
      </c>
      <c r="K344" t="str">
        <f>IF(OR('R2R'!K68="Q3 2020",'R2R'!K68="Q4 2020"),"Yes","No")</f>
        <v>No</v>
      </c>
      <c r="L344" s="178" t="str">
        <f t="shared" si="175"/>
        <v>No</v>
      </c>
      <c r="M344" t="str">
        <f>IF(OR('R2R'!K68="Q1 2021",'R2R'!K68="Q2 2021"),"Yes","No")</f>
        <v>No</v>
      </c>
      <c r="N344" s="178" t="str">
        <f t="shared" si="176"/>
        <v>No</v>
      </c>
      <c r="O344" t="str">
        <f>IF(OR('R2R'!K68="Q3 2021",'R2R'!K68="Q4 2021"),"Yes","No")</f>
        <v>No</v>
      </c>
      <c r="P344" s="178" t="str">
        <f t="shared" si="177"/>
        <v>No</v>
      </c>
      <c r="Q344" t="str">
        <f>IF(OR('R2R'!K68="Q1 2022",'R2R'!K68="Q2 2022"),"Yes","No")</f>
        <v>No</v>
      </c>
      <c r="R344" s="178" t="str">
        <f t="shared" si="178"/>
        <v>No</v>
      </c>
      <c r="S344" t="str">
        <f>IF(OR('R2R'!K68="Q3 2022",'R2R'!K68="Q4 2022"),"Yes","No")</f>
        <v>No</v>
      </c>
      <c r="T344" s="178" t="str">
        <f t="shared" si="179"/>
        <v>No</v>
      </c>
      <c r="U344" t="str">
        <f>IF(OR('R2R'!K68="Q1 2023",'R2R'!K68="Q2 2023"),"Yes","No")</f>
        <v>No</v>
      </c>
      <c r="V344" s="178" t="str">
        <f t="shared" si="180"/>
        <v>No</v>
      </c>
      <c r="W344" t="str">
        <f>IF(OR('R2R'!K68="Q3 2023",'R2R'!K68="Q4 2023"),"Yes","No")</f>
        <v>No</v>
      </c>
      <c r="X344" s="178" t="str">
        <f t="shared" si="181"/>
        <v>No</v>
      </c>
      <c r="Y344" t="str">
        <f>IF(OR('R2R'!K68="Q1 2024",'R2R'!K68="Q2 2024"),"Yes","No")</f>
        <v>No</v>
      </c>
      <c r="Z344" s="178" t="str">
        <f t="shared" si="182"/>
        <v>No</v>
      </c>
      <c r="AA344" t="str">
        <f>IF(OR('R2R'!K68="Q3 2024",'R2R'!K68="Q4 2024"),"Yes","No")</f>
        <v>No</v>
      </c>
      <c r="AB344" s="178" t="str">
        <f t="shared" si="183"/>
        <v>No</v>
      </c>
      <c r="AC344" t="str">
        <f>IF(OR('R2R'!K68="Q1 2025",'R2R'!K68="Q2 2025"),"Yes","No")</f>
        <v>No</v>
      </c>
      <c r="AD344" s="178" t="str">
        <f t="shared" si="184"/>
        <v>No</v>
      </c>
      <c r="AE344" t="str">
        <f>IF(OR('R2R'!K68="Q3 2025",'R2R'!K68="Q4 2025"),"Yes","No")</f>
        <v>No</v>
      </c>
      <c r="AF344" s="178" t="str">
        <f t="shared" si="185"/>
        <v>No</v>
      </c>
      <c r="AG344" t="str">
        <f>IF(OR('R2R'!K68="Q1 2026",'R2R'!K68="Q2 2026"),"Yes","No")</f>
        <v>No</v>
      </c>
      <c r="AH344" s="178" t="str">
        <f t="shared" si="186"/>
        <v>No</v>
      </c>
      <c r="AI344" t="str">
        <f>IF(OR('R2R'!K68="Q3 2026",'R2R'!K68="Q4 2026"),"Yes","No")</f>
        <v>No</v>
      </c>
      <c r="AJ344" s="178" t="str">
        <f t="shared" si="187"/>
        <v>No</v>
      </c>
      <c r="AK344" t="str">
        <f>IF(OR(O2C!M227="Q1 2027",O2C!M227="Q2 2027"),"Yes","No")</f>
        <v>No</v>
      </c>
      <c r="AL344" s="178" t="str">
        <f t="shared" si="188"/>
        <v>No</v>
      </c>
      <c r="AM344" t="str">
        <f>IF(OR('R2R'!K68="Q3 2027",'R2R'!K68="Q4 2027"),"Yes","No")</f>
        <v>No</v>
      </c>
      <c r="AN344" s="178" t="str">
        <f t="shared" si="189"/>
        <v>No</v>
      </c>
      <c r="AO344" t="str">
        <f>IF(OR('R2R'!K68="Q1 2028",'R2R'!K68="Q2 2028"),"Yes","No")</f>
        <v>No</v>
      </c>
      <c r="AP344" s="178" t="str">
        <f t="shared" si="190"/>
        <v>No</v>
      </c>
      <c r="AQ344" t="str">
        <f>IF(OR('R2R'!K68="Q3 2028",'R2R'!K68="Q4 2028"),"Yes","No")</f>
        <v>No</v>
      </c>
      <c r="AR344" s="178" t="str">
        <f t="shared" si="191"/>
        <v>No</v>
      </c>
      <c r="AS344" t="str">
        <f>IF(OR('R2R'!K68="Q1 2029",'R2R'!K68="Q2 2029"),"Yes","No")</f>
        <v>No</v>
      </c>
      <c r="AT344" s="178" t="str">
        <f t="shared" si="192"/>
        <v>No</v>
      </c>
      <c r="AU344" t="str">
        <f>IF(OR('R2R'!K68="Q3 2029",'R2R'!K68="Q4 2029"),"Yes","No")</f>
        <v>No</v>
      </c>
      <c r="AV344" s="178" t="str">
        <f t="shared" si="193"/>
        <v>No</v>
      </c>
      <c r="AW344" t="str">
        <f>IF(OR('R2R'!K68="Q1 2030",'R2R'!K68="Q2 2030"),"Yes","No")</f>
        <v>No</v>
      </c>
      <c r="AX344" s="178" t="str">
        <f t="shared" si="194"/>
        <v>No</v>
      </c>
      <c r="AY344" t="str">
        <f>IF(OR('R2R'!K68="Q3 2030",'R2R'!K68="Q4 2030"),"Yes","No")</f>
        <v>No</v>
      </c>
      <c r="AZ344" s="178" t="str">
        <f t="shared" si="195"/>
        <v>No</v>
      </c>
      <c r="BA344" t="str">
        <f>IF('R2R'!K68="","No","Yes")</f>
        <v>No</v>
      </c>
      <c r="BB344" s="178" t="str">
        <f t="shared" si="196"/>
        <v>No</v>
      </c>
      <c r="BC344" s="178" t="str">
        <f t="shared" si="197"/>
        <v>Yes</v>
      </c>
      <c r="BD344" s="174"/>
    </row>
    <row r="345" spans="1:56" s="175" customFormat="1" ht="35.25" thickBot="1" x14ac:dyDescent="0.5">
      <c r="A345" s="177">
        <v>65</v>
      </c>
      <c r="B345" s="51" t="s">
        <v>1738</v>
      </c>
      <c r="C345" t="str">
        <f>IF('R2R'!E69="Yes","Yes","No")</f>
        <v>No</v>
      </c>
      <c r="D345" t="str">
        <f>IF(AND(C345="No",'R2R'!F69="Yes"),"Yes","No")</f>
        <v>No</v>
      </c>
      <c r="E345" t="str">
        <f>IF(AND(C345="No",'R2R'!F69="N/A"),"N/A","No")</f>
        <v>No</v>
      </c>
      <c r="F345">
        <f>IF(OR('R2R'!F69="Yes",'R2R'!F69="N/A"),0,1)</f>
        <v>1</v>
      </c>
      <c r="G345" t="str">
        <f>IF(OR('R2R'!K69="Q3 2019",'R2R'!K69="Q4 2019"),"Yes","No")</f>
        <v>No</v>
      </c>
      <c r="H345" s="178" t="str">
        <f t="shared" ref="H345:H408" si="198">IF(AND(C345="No",D345="No",E345="No",G345="Yes"),"Yes","No")</f>
        <v>No</v>
      </c>
      <c r="I345" t="str">
        <f>IF(OR('R2R'!K69="Q1 2020",'R2R'!K69="Q2 2020"),"Yes","No")</f>
        <v>No</v>
      </c>
      <c r="J345" s="178" t="str">
        <f t="shared" si="174"/>
        <v>No</v>
      </c>
      <c r="K345" t="str">
        <f>IF(OR('R2R'!K69="Q3 2020",'R2R'!K69="Q4 2020"),"Yes","No")</f>
        <v>No</v>
      </c>
      <c r="L345" s="178" t="str">
        <f t="shared" si="175"/>
        <v>No</v>
      </c>
      <c r="M345" t="str">
        <f>IF(OR('R2R'!K69="Q1 2021",'R2R'!K69="Q2 2021"),"Yes","No")</f>
        <v>No</v>
      </c>
      <c r="N345" s="178" t="str">
        <f t="shared" si="176"/>
        <v>No</v>
      </c>
      <c r="O345" t="str">
        <f>IF(OR('R2R'!K69="Q3 2021",'R2R'!K69="Q4 2021"),"Yes","No")</f>
        <v>No</v>
      </c>
      <c r="P345" s="178" t="str">
        <f t="shared" si="177"/>
        <v>No</v>
      </c>
      <c r="Q345" t="str">
        <f>IF(OR('R2R'!K69="Q1 2022",'R2R'!K69="Q2 2022"),"Yes","No")</f>
        <v>No</v>
      </c>
      <c r="R345" s="178" t="str">
        <f t="shared" si="178"/>
        <v>No</v>
      </c>
      <c r="S345" t="str">
        <f>IF(OR('R2R'!K69="Q3 2022",'R2R'!K69="Q4 2022"),"Yes","No")</f>
        <v>No</v>
      </c>
      <c r="T345" s="178" t="str">
        <f t="shared" si="179"/>
        <v>No</v>
      </c>
      <c r="U345" t="str">
        <f>IF(OR('R2R'!K69="Q1 2023",'R2R'!K69="Q2 2023"),"Yes","No")</f>
        <v>No</v>
      </c>
      <c r="V345" s="178" t="str">
        <f t="shared" si="180"/>
        <v>No</v>
      </c>
      <c r="W345" t="str">
        <f>IF(OR('R2R'!K69="Q3 2023",'R2R'!K69="Q4 2023"),"Yes","No")</f>
        <v>No</v>
      </c>
      <c r="X345" s="178" t="str">
        <f t="shared" si="181"/>
        <v>No</v>
      </c>
      <c r="Y345" t="str">
        <f>IF(OR('R2R'!K69="Q1 2024",'R2R'!K69="Q2 2024"),"Yes","No")</f>
        <v>No</v>
      </c>
      <c r="Z345" s="178" t="str">
        <f t="shared" si="182"/>
        <v>No</v>
      </c>
      <c r="AA345" t="str">
        <f>IF(OR('R2R'!K69="Q3 2024",'R2R'!K69="Q4 2024"),"Yes","No")</f>
        <v>No</v>
      </c>
      <c r="AB345" s="178" t="str">
        <f t="shared" si="183"/>
        <v>No</v>
      </c>
      <c r="AC345" t="str">
        <f>IF(OR('R2R'!K69="Q1 2025",'R2R'!K69="Q2 2025"),"Yes","No")</f>
        <v>No</v>
      </c>
      <c r="AD345" s="178" t="str">
        <f t="shared" si="184"/>
        <v>No</v>
      </c>
      <c r="AE345" t="str">
        <f>IF(OR('R2R'!K69="Q3 2025",'R2R'!K69="Q4 2025"),"Yes","No")</f>
        <v>No</v>
      </c>
      <c r="AF345" s="178" t="str">
        <f t="shared" si="185"/>
        <v>No</v>
      </c>
      <c r="AG345" t="str">
        <f>IF(OR('R2R'!K69="Q1 2026",'R2R'!K69="Q2 2026"),"Yes","No")</f>
        <v>No</v>
      </c>
      <c r="AH345" s="178" t="str">
        <f t="shared" si="186"/>
        <v>No</v>
      </c>
      <c r="AI345" t="str">
        <f>IF(OR('R2R'!K69="Q3 2026",'R2R'!K69="Q4 2026"),"Yes","No")</f>
        <v>No</v>
      </c>
      <c r="AJ345" s="178" t="str">
        <f t="shared" si="187"/>
        <v>No</v>
      </c>
      <c r="AK345" t="str">
        <f>IF(OR(O2C!M228="Q1 2027",O2C!M228="Q2 2027"),"Yes","No")</f>
        <v>No</v>
      </c>
      <c r="AL345" s="178" t="str">
        <f t="shared" si="188"/>
        <v>No</v>
      </c>
      <c r="AM345" t="str">
        <f>IF(OR('R2R'!K69="Q3 2027",'R2R'!K69="Q4 2027"),"Yes","No")</f>
        <v>No</v>
      </c>
      <c r="AN345" s="178" t="str">
        <f t="shared" si="189"/>
        <v>No</v>
      </c>
      <c r="AO345" t="str">
        <f>IF(OR('R2R'!K69="Q1 2028",'R2R'!K69="Q2 2028"),"Yes","No")</f>
        <v>No</v>
      </c>
      <c r="AP345" s="178" t="str">
        <f t="shared" si="190"/>
        <v>No</v>
      </c>
      <c r="AQ345" t="str">
        <f>IF(OR('R2R'!K69="Q3 2028",'R2R'!K69="Q4 2028"),"Yes","No")</f>
        <v>No</v>
      </c>
      <c r="AR345" s="178" t="str">
        <f t="shared" si="191"/>
        <v>No</v>
      </c>
      <c r="AS345" t="str">
        <f>IF(OR('R2R'!K69="Q1 2029",'R2R'!K69="Q2 2029"),"Yes","No")</f>
        <v>No</v>
      </c>
      <c r="AT345" s="178" t="str">
        <f t="shared" si="192"/>
        <v>No</v>
      </c>
      <c r="AU345" t="str">
        <f>IF(OR('R2R'!K69="Q3 2029",'R2R'!K69="Q4 2029"),"Yes","No")</f>
        <v>No</v>
      </c>
      <c r="AV345" s="178" t="str">
        <f t="shared" si="193"/>
        <v>No</v>
      </c>
      <c r="AW345" t="str">
        <f>IF(OR('R2R'!K69="Q1 2030",'R2R'!K69="Q2 2030"),"Yes","No")</f>
        <v>No</v>
      </c>
      <c r="AX345" s="178" t="str">
        <f t="shared" si="194"/>
        <v>No</v>
      </c>
      <c r="AY345" t="str">
        <f>IF(OR('R2R'!K69="Q3 2030",'R2R'!K69="Q4 2030"),"Yes","No")</f>
        <v>No</v>
      </c>
      <c r="AZ345" s="178" t="str">
        <f t="shared" si="195"/>
        <v>No</v>
      </c>
      <c r="BA345" t="str">
        <f>IF('R2R'!K69="","No","Yes")</f>
        <v>No</v>
      </c>
      <c r="BB345" s="178" t="str">
        <f t="shared" si="196"/>
        <v>No</v>
      </c>
      <c r="BC345" s="178" t="str">
        <f t="shared" si="197"/>
        <v>Yes</v>
      </c>
      <c r="BD345" s="174"/>
    </row>
    <row r="346" spans="1:56" s="175" customFormat="1" ht="23.65" thickBot="1" x14ac:dyDescent="0.5">
      <c r="A346" s="177">
        <v>66</v>
      </c>
      <c r="B346" s="51" t="s">
        <v>1740</v>
      </c>
      <c r="C346" t="str">
        <f>IF('R2R'!E70="Yes","Yes","No")</f>
        <v>No</v>
      </c>
      <c r="D346" t="str">
        <f>IF(AND(C346="No",'R2R'!F70="Yes"),"Yes","No")</f>
        <v>No</v>
      </c>
      <c r="E346" t="str">
        <f>IF(AND(C346="No",'R2R'!F70="N/A"),"N/A","No")</f>
        <v>No</v>
      </c>
      <c r="F346">
        <f>IF(OR('R2R'!F70="Yes",'R2R'!F70="N/A"),0,1)</f>
        <v>1</v>
      </c>
      <c r="G346" t="str">
        <f>IF(OR('R2R'!K70="Q3 2019",'R2R'!K70="Q4 2019"),"Yes","No")</f>
        <v>No</v>
      </c>
      <c r="H346" s="178" t="str">
        <f t="shared" si="198"/>
        <v>No</v>
      </c>
      <c r="I346" t="str">
        <f>IF(OR('R2R'!K70="Q1 2020",'R2R'!K70="Q2 2020"),"Yes","No")</f>
        <v>No</v>
      </c>
      <c r="J346" s="178" t="str">
        <f t="shared" ref="J346:J409" si="199">IF(AND(C346="No",D346="No",E346="No",I346="Yes"),"Yes","No")</f>
        <v>No</v>
      </c>
      <c r="K346" t="str">
        <f>IF(OR('R2R'!K70="Q3 2020",'R2R'!K70="Q4 2020"),"Yes","No")</f>
        <v>No</v>
      </c>
      <c r="L346" s="178" t="str">
        <f t="shared" ref="L346:L409" si="200">IF(AND(C346="No",D346="No",E346="No",K346="Yes"),"Yes","No")</f>
        <v>No</v>
      </c>
      <c r="M346" t="str">
        <f>IF(OR('R2R'!K70="Q1 2021",'R2R'!K70="Q2 2021"),"Yes","No")</f>
        <v>No</v>
      </c>
      <c r="N346" s="178" t="str">
        <f t="shared" ref="N346:N409" si="201">IF(AND(C346="No",D346="No",E346="No",M346="Yes"),"Yes","No")</f>
        <v>No</v>
      </c>
      <c r="O346" t="str">
        <f>IF(OR('R2R'!K70="Q3 2021",'R2R'!K70="Q4 2021"),"Yes","No")</f>
        <v>No</v>
      </c>
      <c r="P346" s="178" t="str">
        <f t="shared" ref="P346:P409" si="202">IF(AND(C346="No",D346="No",E346="No",O346="Yes"),"Yes","No")</f>
        <v>No</v>
      </c>
      <c r="Q346" t="str">
        <f>IF(OR('R2R'!K70="Q1 2022",'R2R'!K70="Q2 2022"),"Yes","No")</f>
        <v>No</v>
      </c>
      <c r="R346" s="178" t="str">
        <f t="shared" ref="R346:R409" si="203">IF(AND(C346="No",D346="No",E346="No",Q346="Yes"),"Yes","No")</f>
        <v>No</v>
      </c>
      <c r="S346" t="str">
        <f>IF(OR('R2R'!K70="Q3 2022",'R2R'!K70="Q4 2022"),"Yes","No")</f>
        <v>No</v>
      </c>
      <c r="T346" s="178" t="str">
        <f t="shared" ref="T346:T409" si="204">IF(AND(C346="No",D346="No",E346="No",S346="Yes"),"Yes","No")</f>
        <v>No</v>
      </c>
      <c r="U346" t="str">
        <f>IF(OR('R2R'!K70="Q1 2023",'R2R'!K70="Q2 2023"),"Yes","No")</f>
        <v>No</v>
      </c>
      <c r="V346" s="178" t="str">
        <f t="shared" ref="V346:V409" si="205">IF(AND(C346="No",D346="No",E346="No",U346="Yes"),"Yes","No")</f>
        <v>No</v>
      </c>
      <c r="W346" t="str">
        <f>IF(OR('R2R'!K70="Q3 2023",'R2R'!K70="Q4 2023"),"Yes","No")</f>
        <v>No</v>
      </c>
      <c r="X346" s="178" t="str">
        <f t="shared" ref="X346:X409" si="206">IF(AND(C346="No",D346="No",E346="No",W346="Yes"),"Yes","No")</f>
        <v>No</v>
      </c>
      <c r="Y346" t="str">
        <f>IF(OR('R2R'!K70="Q1 2024",'R2R'!K70="Q2 2024"),"Yes","No")</f>
        <v>No</v>
      </c>
      <c r="Z346" s="178" t="str">
        <f t="shared" ref="Z346:Z409" si="207">IF(AND(C346="No",D346="No",E346="No",Y346="Yes"),"Yes","No")</f>
        <v>No</v>
      </c>
      <c r="AA346" t="str">
        <f>IF(OR('R2R'!K70="Q3 2024",'R2R'!K70="Q4 2024"),"Yes","No")</f>
        <v>No</v>
      </c>
      <c r="AB346" s="178" t="str">
        <f t="shared" ref="AB346:AB409" si="208">IF(AND(C346="No",D346="No",E346="No",AA346="Yes"),"Yes","No")</f>
        <v>No</v>
      </c>
      <c r="AC346" t="str">
        <f>IF(OR('R2R'!K70="Q1 2025",'R2R'!K70="Q2 2025"),"Yes","No")</f>
        <v>No</v>
      </c>
      <c r="AD346" s="178" t="str">
        <f t="shared" ref="AD346:AD409" si="209">IF(AND(C346="No",D346="No",E346="No",AC346="Yes"),"Yes","No")</f>
        <v>No</v>
      </c>
      <c r="AE346" t="str">
        <f>IF(OR('R2R'!K70="Q3 2025",'R2R'!K70="Q4 2025"),"Yes","No")</f>
        <v>No</v>
      </c>
      <c r="AF346" s="178" t="str">
        <f t="shared" ref="AF346:AF409" si="210">IF(AND(C346="No",D346="No",E346="No",AE346="Yes"),"Yes","No")</f>
        <v>No</v>
      </c>
      <c r="AG346" t="str">
        <f>IF(OR('R2R'!K70="Q1 2026",'R2R'!K70="Q2 2026"),"Yes","No")</f>
        <v>No</v>
      </c>
      <c r="AH346" s="178" t="str">
        <f t="shared" ref="AH346:AH409" si="211">IF(AND(C346="No",D346="No",E346="No",AG346="Yes"),"Yes","No")</f>
        <v>No</v>
      </c>
      <c r="AI346" t="str">
        <f>IF(OR('R2R'!K70="Q3 2026",'R2R'!K70="Q4 2026"),"Yes","No")</f>
        <v>No</v>
      </c>
      <c r="AJ346" s="178" t="str">
        <f t="shared" ref="AJ346:AJ409" si="212">IF(AND(C346="No",D346="No",E346="No",AI346="Yes"),"Yes","No")</f>
        <v>No</v>
      </c>
      <c r="AK346" t="str">
        <f>IF(OR(O2C!M229="Q1 2027",O2C!M229="Q2 2027"),"Yes","No")</f>
        <v>No</v>
      </c>
      <c r="AL346" s="178" t="str">
        <f t="shared" ref="AL346:AL409" si="213">IF(AND(C346="No",D346="No",E346="No",AK346="Yes"),"Yes","No")</f>
        <v>No</v>
      </c>
      <c r="AM346" t="str">
        <f>IF(OR('R2R'!K70="Q3 2027",'R2R'!K70="Q4 2027"),"Yes","No")</f>
        <v>No</v>
      </c>
      <c r="AN346" s="178" t="str">
        <f t="shared" ref="AN346:AN409" si="214">IF(AND(C346="No",D346="No",E346="No",AM346="Yes"),"Yes","No")</f>
        <v>No</v>
      </c>
      <c r="AO346" t="str">
        <f>IF(OR('R2R'!K70="Q1 2028",'R2R'!K70="Q2 2028"),"Yes","No")</f>
        <v>No</v>
      </c>
      <c r="AP346" s="178" t="str">
        <f t="shared" ref="AP346:AP409" si="215">IF(AND(C346="No",D346="No",E346="No",AO346="Yes"),"Yes","No")</f>
        <v>No</v>
      </c>
      <c r="AQ346" t="str">
        <f>IF(OR('R2R'!K70="Q3 2028",'R2R'!K70="Q4 2028"),"Yes","No")</f>
        <v>No</v>
      </c>
      <c r="AR346" s="178" t="str">
        <f t="shared" ref="AR346:AR409" si="216">IF(AND(C346="No",D346="No",E346="No",AQ346="Yes"),"Yes","No")</f>
        <v>No</v>
      </c>
      <c r="AS346" t="str">
        <f>IF(OR('R2R'!K70="Q1 2029",'R2R'!K70="Q2 2029"),"Yes","No")</f>
        <v>No</v>
      </c>
      <c r="AT346" s="178" t="str">
        <f t="shared" ref="AT346:AT409" si="217">IF(AND(C346="No",D346="No",E346="No",AS346="Yes"),"Yes","No")</f>
        <v>No</v>
      </c>
      <c r="AU346" t="str">
        <f>IF(OR('R2R'!K70="Q3 2029",'R2R'!K70="Q4 2029"),"Yes","No")</f>
        <v>No</v>
      </c>
      <c r="AV346" s="178" t="str">
        <f t="shared" ref="AV346:AV409" si="218">IF(AND(C346="No",D346="No",E346="No",AU346="Yes"),"Yes","No")</f>
        <v>No</v>
      </c>
      <c r="AW346" t="str">
        <f>IF(OR('R2R'!K70="Q1 2030",'R2R'!K70="Q2 2030"),"Yes","No")</f>
        <v>No</v>
      </c>
      <c r="AX346" s="178" t="str">
        <f t="shared" ref="AX346:AX409" si="219">IF(AND(C346="No",D346="No",E346="No",AW346="Yes"),"Yes","No")</f>
        <v>No</v>
      </c>
      <c r="AY346" t="str">
        <f>IF(OR('R2R'!K70="Q3 2030",'R2R'!K70="Q4 2030"),"Yes","No")</f>
        <v>No</v>
      </c>
      <c r="AZ346" s="178" t="str">
        <f t="shared" ref="AZ346:AZ409" si="220">IF(AND(C346="No",D346="No",E346="No",AY346="Yes"),"Yes","No")</f>
        <v>No</v>
      </c>
      <c r="BA346" t="str">
        <f>IF('R2R'!K70="","No","Yes")</f>
        <v>No</v>
      </c>
      <c r="BB346" s="178" t="str">
        <f t="shared" ref="BB346:BB409" si="221">IF(AND(C346="No",D346="No",E346="No",BA346="Yes"),"Yes","No")</f>
        <v>No</v>
      </c>
      <c r="BC346" s="178" t="str">
        <f t="shared" ref="BC346:BC409" si="222">IF(AND(C346="No",D346="No",E346="No",BB346="No"),"Yes","No")</f>
        <v>Yes</v>
      </c>
      <c r="BD346" s="174"/>
    </row>
    <row r="347" spans="1:56" s="175" customFormat="1" ht="35.25" thickBot="1" x14ac:dyDescent="0.5">
      <c r="A347" s="177">
        <v>67</v>
      </c>
      <c r="B347" s="51" t="s">
        <v>1741</v>
      </c>
      <c r="C347" t="str">
        <f>IF('R2R'!E71="Yes","Yes","No")</f>
        <v>No</v>
      </c>
      <c r="D347" t="str">
        <f>IF(AND(C347="No",'R2R'!F71="Yes"),"Yes","No")</f>
        <v>No</v>
      </c>
      <c r="E347" t="str">
        <f>IF(AND(C347="No",'R2R'!F71="N/A"),"N/A","No")</f>
        <v>No</v>
      </c>
      <c r="F347">
        <f>IF(OR('R2R'!F71="Yes",'R2R'!F71="N/A"),0,1)</f>
        <v>1</v>
      </c>
      <c r="G347" t="str">
        <f>IF(OR('R2R'!K71="Q3 2019",'R2R'!K71="Q4 2019"),"Yes","No")</f>
        <v>No</v>
      </c>
      <c r="H347" s="178" t="str">
        <f t="shared" si="198"/>
        <v>No</v>
      </c>
      <c r="I347" t="str">
        <f>IF(OR('R2R'!K71="Q1 2020",'R2R'!K71="Q2 2020"),"Yes","No")</f>
        <v>No</v>
      </c>
      <c r="J347" s="178" t="str">
        <f t="shared" si="199"/>
        <v>No</v>
      </c>
      <c r="K347" t="str">
        <f>IF(OR('R2R'!K71="Q3 2020",'R2R'!K71="Q4 2020"),"Yes","No")</f>
        <v>No</v>
      </c>
      <c r="L347" s="178" t="str">
        <f t="shared" si="200"/>
        <v>No</v>
      </c>
      <c r="M347" t="str">
        <f>IF(OR('R2R'!K71="Q1 2021",'R2R'!K71="Q2 2021"),"Yes","No")</f>
        <v>No</v>
      </c>
      <c r="N347" s="178" t="str">
        <f t="shared" si="201"/>
        <v>No</v>
      </c>
      <c r="O347" t="str">
        <f>IF(OR('R2R'!K71="Q3 2021",'R2R'!K71="Q4 2021"),"Yes","No")</f>
        <v>No</v>
      </c>
      <c r="P347" s="178" t="str">
        <f t="shared" si="202"/>
        <v>No</v>
      </c>
      <c r="Q347" t="str">
        <f>IF(OR('R2R'!K71="Q1 2022",'R2R'!K71="Q2 2022"),"Yes","No")</f>
        <v>No</v>
      </c>
      <c r="R347" s="178" t="str">
        <f t="shared" si="203"/>
        <v>No</v>
      </c>
      <c r="S347" t="str">
        <f>IF(OR('R2R'!K71="Q3 2022",'R2R'!K71="Q4 2022"),"Yes","No")</f>
        <v>No</v>
      </c>
      <c r="T347" s="178" t="str">
        <f t="shared" si="204"/>
        <v>No</v>
      </c>
      <c r="U347" t="str">
        <f>IF(OR('R2R'!K71="Q1 2023",'R2R'!K71="Q2 2023"),"Yes","No")</f>
        <v>No</v>
      </c>
      <c r="V347" s="178" t="str">
        <f t="shared" si="205"/>
        <v>No</v>
      </c>
      <c r="W347" t="str">
        <f>IF(OR('R2R'!K71="Q3 2023",'R2R'!K71="Q4 2023"),"Yes","No")</f>
        <v>No</v>
      </c>
      <c r="X347" s="178" t="str">
        <f t="shared" si="206"/>
        <v>No</v>
      </c>
      <c r="Y347" t="str">
        <f>IF(OR('R2R'!K71="Q1 2024",'R2R'!K71="Q2 2024"),"Yes","No")</f>
        <v>No</v>
      </c>
      <c r="Z347" s="178" t="str">
        <f t="shared" si="207"/>
        <v>No</v>
      </c>
      <c r="AA347" t="str">
        <f>IF(OR('R2R'!K71="Q3 2024",'R2R'!K71="Q4 2024"),"Yes","No")</f>
        <v>No</v>
      </c>
      <c r="AB347" s="178" t="str">
        <f t="shared" si="208"/>
        <v>No</v>
      </c>
      <c r="AC347" t="str">
        <f>IF(OR('R2R'!K71="Q1 2025",'R2R'!K71="Q2 2025"),"Yes","No")</f>
        <v>No</v>
      </c>
      <c r="AD347" s="178" t="str">
        <f t="shared" si="209"/>
        <v>No</v>
      </c>
      <c r="AE347" t="str">
        <f>IF(OR('R2R'!K71="Q3 2025",'R2R'!K71="Q4 2025"),"Yes","No")</f>
        <v>No</v>
      </c>
      <c r="AF347" s="178" t="str">
        <f t="shared" si="210"/>
        <v>No</v>
      </c>
      <c r="AG347" t="str">
        <f>IF(OR('R2R'!K71="Q1 2026",'R2R'!K71="Q2 2026"),"Yes","No")</f>
        <v>No</v>
      </c>
      <c r="AH347" s="178" t="str">
        <f t="shared" si="211"/>
        <v>No</v>
      </c>
      <c r="AI347" t="str">
        <f>IF(OR('R2R'!K71="Q3 2026",'R2R'!K71="Q4 2026"),"Yes","No")</f>
        <v>No</v>
      </c>
      <c r="AJ347" s="178" t="str">
        <f t="shared" si="212"/>
        <v>No</v>
      </c>
      <c r="AK347" t="str">
        <f>IF(OR(O2C!M230="Q1 2027",O2C!M230="Q2 2027"),"Yes","No")</f>
        <v>No</v>
      </c>
      <c r="AL347" s="178" t="str">
        <f t="shared" si="213"/>
        <v>No</v>
      </c>
      <c r="AM347" t="str">
        <f>IF(OR('R2R'!K71="Q3 2027",'R2R'!K71="Q4 2027"),"Yes","No")</f>
        <v>No</v>
      </c>
      <c r="AN347" s="178" t="str">
        <f t="shared" si="214"/>
        <v>No</v>
      </c>
      <c r="AO347" t="str">
        <f>IF(OR('R2R'!K71="Q1 2028",'R2R'!K71="Q2 2028"),"Yes","No")</f>
        <v>No</v>
      </c>
      <c r="AP347" s="178" t="str">
        <f t="shared" si="215"/>
        <v>No</v>
      </c>
      <c r="AQ347" t="str">
        <f>IF(OR('R2R'!K71="Q3 2028",'R2R'!K71="Q4 2028"),"Yes","No")</f>
        <v>No</v>
      </c>
      <c r="AR347" s="178" t="str">
        <f t="shared" si="216"/>
        <v>No</v>
      </c>
      <c r="AS347" t="str">
        <f>IF(OR('R2R'!K71="Q1 2029",'R2R'!K71="Q2 2029"),"Yes","No")</f>
        <v>No</v>
      </c>
      <c r="AT347" s="178" t="str">
        <f t="shared" si="217"/>
        <v>No</v>
      </c>
      <c r="AU347" t="str">
        <f>IF(OR('R2R'!K71="Q3 2029",'R2R'!K71="Q4 2029"),"Yes","No")</f>
        <v>No</v>
      </c>
      <c r="AV347" s="178" t="str">
        <f t="shared" si="218"/>
        <v>No</v>
      </c>
      <c r="AW347" t="str">
        <f>IF(OR('R2R'!K71="Q1 2030",'R2R'!K71="Q2 2030"),"Yes","No")</f>
        <v>No</v>
      </c>
      <c r="AX347" s="178" t="str">
        <f t="shared" si="219"/>
        <v>No</v>
      </c>
      <c r="AY347" t="str">
        <f>IF(OR('R2R'!K71="Q3 2030",'R2R'!K71="Q4 2030"),"Yes","No")</f>
        <v>No</v>
      </c>
      <c r="AZ347" s="178" t="str">
        <f t="shared" si="220"/>
        <v>No</v>
      </c>
      <c r="BA347" t="str">
        <f>IF('R2R'!K71="","No","Yes")</f>
        <v>No</v>
      </c>
      <c r="BB347" s="178" t="str">
        <f t="shared" si="221"/>
        <v>No</v>
      </c>
      <c r="BC347" s="178" t="str">
        <f t="shared" si="222"/>
        <v>Yes</v>
      </c>
      <c r="BD347" s="174"/>
    </row>
    <row r="348" spans="1:56" s="175" customFormat="1" ht="23.65" thickBot="1" x14ac:dyDescent="0.5">
      <c r="A348" s="177">
        <v>68</v>
      </c>
      <c r="B348" s="51" t="s">
        <v>1742</v>
      </c>
      <c r="C348" t="str">
        <f>IF('R2R'!E72="Yes","Yes","No")</f>
        <v>No</v>
      </c>
      <c r="D348" t="str">
        <f>IF(AND(C348="No",'R2R'!F72="Yes"),"Yes","No")</f>
        <v>No</v>
      </c>
      <c r="E348" t="str">
        <f>IF(AND(C348="No",'R2R'!F72="N/A"),"N/A","No")</f>
        <v>No</v>
      </c>
      <c r="F348">
        <f>IF(OR('R2R'!F72="Yes",'R2R'!F72="N/A"),0,1)</f>
        <v>1</v>
      </c>
      <c r="G348" t="str">
        <f>IF(OR('R2R'!K72="Q3 2019",'R2R'!K72="Q4 2019"),"Yes","No")</f>
        <v>No</v>
      </c>
      <c r="H348" s="178" t="str">
        <f t="shared" si="198"/>
        <v>No</v>
      </c>
      <c r="I348" t="str">
        <f>IF(OR('R2R'!K72="Q1 2020",'R2R'!K72="Q2 2020"),"Yes","No")</f>
        <v>No</v>
      </c>
      <c r="J348" s="178" t="str">
        <f t="shared" si="199"/>
        <v>No</v>
      </c>
      <c r="K348" t="str">
        <f>IF(OR('R2R'!K72="Q3 2020",'R2R'!K72="Q4 2020"),"Yes","No")</f>
        <v>No</v>
      </c>
      <c r="L348" s="178" t="str">
        <f t="shared" si="200"/>
        <v>No</v>
      </c>
      <c r="M348" t="str">
        <f>IF(OR('R2R'!K72="Q1 2021",'R2R'!K72="Q2 2021"),"Yes","No")</f>
        <v>No</v>
      </c>
      <c r="N348" s="178" t="str">
        <f t="shared" si="201"/>
        <v>No</v>
      </c>
      <c r="O348" t="str">
        <f>IF(OR('R2R'!K72="Q3 2021",'R2R'!K72="Q4 2021"),"Yes","No")</f>
        <v>No</v>
      </c>
      <c r="P348" s="178" t="str">
        <f t="shared" si="202"/>
        <v>No</v>
      </c>
      <c r="Q348" t="str">
        <f>IF(OR('R2R'!K72="Q1 2022",'R2R'!K72="Q2 2022"),"Yes","No")</f>
        <v>No</v>
      </c>
      <c r="R348" s="178" t="str">
        <f t="shared" si="203"/>
        <v>No</v>
      </c>
      <c r="S348" t="str">
        <f>IF(OR('R2R'!K72="Q3 2022",'R2R'!K72="Q4 2022"),"Yes","No")</f>
        <v>No</v>
      </c>
      <c r="T348" s="178" t="str">
        <f t="shared" si="204"/>
        <v>No</v>
      </c>
      <c r="U348" t="str">
        <f>IF(OR('R2R'!K72="Q1 2023",'R2R'!K72="Q2 2023"),"Yes","No")</f>
        <v>No</v>
      </c>
      <c r="V348" s="178" t="str">
        <f t="shared" si="205"/>
        <v>No</v>
      </c>
      <c r="W348" t="str">
        <f>IF(OR('R2R'!K72="Q3 2023",'R2R'!K72="Q4 2023"),"Yes","No")</f>
        <v>No</v>
      </c>
      <c r="X348" s="178" t="str">
        <f t="shared" si="206"/>
        <v>No</v>
      </c>
      <c r="Y348" t="str">
        <f>IF(OR('R2R'!K72="Q1 2024",'R2R'!K72="Q2 2024"),"Yes","No")</f>
        <v>No</v>
      </c>
      <c r="Z348" s="178" t="str">
        <f t="shared" si="207"/>
        <v>No</v>
      </c>
      <c r="AA348" t="str">
        <f>IF(OR('R2R'!K72="Q3 2024",'R2R'!K72="Q4 2024"),"Yes","No")</f>
        <v>No</v>
      </c>
      <c r="AB348" s="178" t="str">
        <f t="shared" si="208"/>
        <v>No</v>
      </c>
      <c r="AC348" t="str">
        <f>IF(OR('R2R'!K72="Q1 2025",'R2R'!K72="Q2 2025"),"Yes","No")</f>
        <v>No</v>
      </c>
      <c r="AD348" s="178" t="str">
        <f t="shared" si="209"/>
        <v>No</v>
      </c>
      <c r="AE348" t="str">
        <f>IF(OR('R2R'!K72="Q3 2025",'R2R'!K72="Q4 2025"),"Yes","No")</f>
        <v>No</v>
      </c>
      <c r="AF348" s="178" t="str">
        <f t="shared" si="210"/>
        <v>No</v>
      </c>
      <c r="AG348" t="str">
        <f>IF(OR('R2R'!K72="Q1 2026",'R2R'!K72="Q2 2026"),"Yes","No")</f>
        <v>No</v>
      </c>
      <c r="AH348" s="178" t="str">
        <f t="shared" si="211"/>
        <v>No</v>
      </c>
      <c r="AI348" t="str">
        <f>IF(OR('R2R'!K72="Q3 2026",'R2R'!K72="Q4 2026"),"Yes","No")</f>
        <v>No</v>
      </c>
      <c r="AJ348" s="178" t="str">
        <f t="shared" si="212"/>
        <v>No</v>
      </c>
      <c r="AK348" t="str">
        <f>IF(OR(O2C!M231="Q1 2027",O2C!M231="Q2 2027"),"Yes","No")</f>
        <v>No</v>
      </c>
      <c r="AL348" s="178" t="str">
        <f t="shared" si="213"/>
        <v>No</v>
      </c>
      <c r="AM348" t="str">
        <f>IF(OR('R2R'!K72="Q3 2027",'R2R'!K72="Q4 2027"),"Yes","No")</f>
        <v>No</v>
      </c>
      <c r="AN348" s="178" t="str">
        <f t="shared" si="214"/>
        <v>No</v>
      </c>
      <c r="AO348" t="str">
        <f>IF(OR('R2R'!K72="Q1 2028",'R2R'!K72="Q2 2028"),"Yes","No")</f>
        <v>No</v>
      </c>
      <c r="AP348" s="178" t="str">
        <f t="shared" si="215"/>
        <v>No</v>
      </c>
      <c r="AQ348" t="str">
        <f>IF(OR('R2R'!K72="Q3 2028",'R2R'!K72="Q4 2028"),"Yes","No")</f>
        <v>No</v>
      </c>
      <c r="AR348" s="178" t="str">
        <f t="shared" si="216"/>
        <v>No</v>
      </c>
      <c r="AS348" t="str">
        <f>IF(OR('R2R'!K72="Q1 2029",'R2R'!K72="Q2 2029"),"Yes","No")</f>
        <v>No</v>
      </c>
      <c r="AT348" s="178" t="str">
        <f t="shared" si="217"/>
        <v>No</v>
      </c>
      <c r="AU348" t="str">
        <f>IF(OR('R2R'!K72="Q3 2029",'R2R'!K72="Q4 2029"),"Yes","No")</f>
        <v>No</v>
      </c>
      <c r="AV348" s="178" t="str">
        <f t="shared" si="218"/>
        <v>No</v>
      </c>
      <c r="AW348" t="str">
        <f>IF(OR('R2R'!K72="Q1 2030",'R2R'!K72="Q2 2030"),"Yes","No")</f>
        <v>No</v>
      </c>
      <c r="AX348" s="178" t="str">
        <f t="shared" si="219"/>
        <v>No</v>
      </c>
      <c r="AY348" t="str">
        <f>IF(OR('R2R'!K72="Q3 2030",'R2R'!K72="Q4 2030"),"Yes","No")</f>
        <v>No</v>
      </c>
      <c r="AZ348" s="178" t="str">
        <f t="shared" si="220"/>
        <v>No</v>
      </c>
      <c r="BA348" t="str">
        <f>IF('R2R'!K72="","No","Yes")</f>
        <v>No</v>
      </c>
      <c r="BB348" s="178" t="str">
        <f t="shared" si="221"/>
        <v>No</v>
      </c>
      <c r="BC348" s="178" t="str">
        <f t="shared" si="222"/>
        <v>Yes</v>
      </c>
      <c r="BD348" s="174"/>
    </row>
    <row r="349" spans="1:56" s="175" customFormat="1" ht="23.65" thickBot="1" x14ac:dyDescent="0.5">
      <c r="A349" s="177">
        <v>69</v>
      </c>
      <c r="B349" s="51" t="s">
        <v>1743</v>
      </c>
      <c r="C349" t="str">
        <f>IF('R2R'!E73="Yes","Yes","No")</f>
        <v>No</v>
      </c>
      <c r="D349" t="str">
        <f>IF(AND(C349="No",'R2R'!F73="Yes"),"Yes","No")</f>
        <v>No</v>
      </c>
      <c r="E349" t="str">
        <f>IF(AND(C349="No",'R2R'!F73="N/A"),"N/A","No")</f>
        <v>No</v>
      </c>
      <c r="F349">
        <f>IF(OR('R2R'!F73="Yes",'R2R'!F73="N/A"),0,1)</f>
        <v>1</v>
      </c>
      <c r="G349" t="str">
        <f>IF(OR('R2R'!K73="Q3 2019",'R2R'!K73="Q4 2019"),"Yes","No")</f>
        <v>No</v>
      </c>
      <c r="H349" s="178" t="str">
        <f t="shared" si="198"/>
        <v>No</v>
      </c>
      <c r="I349" t="str">
        <f>IF(OR('R2R'!K73="Q1 2020",'R2R'!K73="Q2 2020"),"Yes","No")</f>
        <v>No</v>
      </c>
      <c r="J349" s="178" t="str">
        <f t="shared" si="199"/>
        <v>No</v>
      </c>
      <c r="K349" t="str">
        <f>IF(OR('R2R'!K73="Q3 2020",'R2R'!K73="Q4 2020"),"Yes","No")</f>
        <v>No</v>
      </c>
      <c r="L349" s="178" t="str">
        <f t="shared" si="200"/>
        <v>No</v>
      </c>
      <c r="M349" t="str">
        <f>IF(OR('R2R'!K73="Q1 2021",'R2R'!K73="Q2 2021"),"Yes","No")</f>
        <v>No</v>
      </c>
      <c r="N349" s="178" t="str">
        <f t="shared" si="201"/>
        <v>No</v>
      </c>
      <c r="O349" t="str">
        <f>IF(OR('R2R'!K73="Q3 2021",'R2R'!K73="Q4 2021"),"Yes","No")</f>
        <v>No</v>
      </c>
      <c r="P349" s="178" t="str">
        <f t="shared" si="202"/>
        <v>No</v>
      </c>
      <c r="Q349" t="str">
        <f>IF(OR('R2R'!K73="Q1 2022",'R2R'!K73="Q2 2022"),"Yes","No")</f>
        <v>No</v>
      </c>
      <c r="R349" s="178" t="str">
        <f t="shared" si="203"/>
        <v>No</v>
      </c>
      <c r="S349" t="str">
        <f>IF(OR('R2R'!K73="Q3 2022",'R2R'!K73="Q4 2022"),"Yes","No")</f>
        <v>No</v>
      </c>
      <c r="T349" s="178" t="str">
        <f t="shared" si="204"/>
        <v>No</v>
      </c>
      <c r="U349" t="str">
        <f>IF(OR('R2R'!K73="Q1 2023",'R2R'!K73="Q2 2023"),"Yes","No")</f>
        <v>No</v>
      </c>
      <c r="V349" s="178" t="str">
        <f t="shared" si="205"/>
        <v>No</v>
      </c>
      <c r="W349" t="str">
        <f>IF(OR('R2R'!K73="Q3 2023",'R2R'!K73="Q4 2023"),"Yes","No")</f>
        <v>No</v>
      </c>
      <c r="X349" s="178" t="str">
        <f t="shared" si="206"/>
        <v>No</v>
      </c>
      <c r="Y349" t="str">
        <f>IF(OR('R2R'!K73="Q1 2024",'R2R'!K73="Q2 2024"),"Yes","No")</f>
        <v>No</v>
      </c>
      <c r="Z349" s="178" t="str">
        <f t="shared" si="207"/>
        <v>No</v>
      </c>
      <c r="AA349" t="str">
        <f>IF(OR('R2R'!K73="Q3 2024",'R2R'!K73="Q4 2024"),"Yes","No")</f>
        <v>No</v>
      </c>
      <c r="AB349" s="178" t="str">
        <f t="shared" si="208"/>
        <v>No</v>
      </c>
      <c r="AC349" t="str">
        <f>IF(OR('R2R'!K73="Q1 2025",'R2R'!K73="Q2 2025"),"Yes","No")</f>
        <v>No</v>
      </c>
      <c r="AD349" s="178" t="str">
        <f t="shared" si="209"/>
        <v>No</v>
      </c>
      <c r="AE349" t="str">
        <f>IF(OR('R2R'!K73="Q3 2025",'R2R'!K73="Q4 2025"),"Yes","No")</f>
        <v>No</v>
      </c>
      <c r="AF349" s="178" t="str">
        <f t="shared" si="210"/>
        <v>No</v>
      </c>
      <c r="AG349" t="str">
        <f>IF(OR('R2R'!K73="Q1 2026",'R2R'!K73="Q2 2026"),"Yes","No")</f>
        <v>No</v>
      </c>
      <c r="AH349" s="178" t="str">
        <f t="shared" si="211"/>
        <v>No</v>
      </c>
      <c r="AI349" t="str">
        <f>IF(OR('R2R'!K73="Q3 2026",'R2R'!K73="Q4 2026"),"Yes","No")</f>
        <v>No</v>
      </c>
      <c r="AJ349" s="178" t="str">
        <f t="shared" si="212"/>
        <v>No</v>
      </c>
      <c r="AK349" t="str">
        <f>IF(OR(O2C!M232="Q1 2027",O2C!M232="Q2 2027"),"Yes","No")</f>
        <v>No</v>
      </c>
      <c r="AL349" s="178" t="str">
        <f t="shared" si="213"/>
        <v>No</v>
      </c>
      <c r="AM349" t="str">
        <f>IF(OR('R2R'!K73="Q3 2027",'R2R'!K73="Q4 2027"),"Yes","No")</f>
        <v>No</v>
      </c>
      <c r="AN349" s="178" t="str">
        <f t="shared" si="214"/>
        <v>No</v>
      </c>
      <c r="AO349" t="str">
        <f>IF(OR('R2R'!K73="Q1 2028",'R2R'!K73="Q2 2028"),"Yes","No")</f>
        <v>No</v>
      </c>
      <c r="AP349" s="178" t="str">
        <f t="shared" si="215"/>
        <v>No</v>
      </c>
      <c r="AQ349" t="str">
        <f>IF(OR('R2R'!K73="Q3 2028",'R2R'!K73="Q4 2028"),"Yes","No")</f>
        <v>No</v>
      </c>
      <c r="AR349" s="178" t="str">
        <f t="shared" si="216"/>
        <v>No</v>
      </c>
      <c r="AS349" t="str">
        <f>IF(OR('R2R'!K73="Q1 2029",'R2R'!K73="Q2 2029"),"Yes","No")</f>
        <v>No</v>
      </c>
      <c r="AT349" s="178" t="str">
        <f t="shared" si="217"/>
        <v>No</v>
      </c>
      <c r="AU349" t="str">
        <f>IF(OR('R2R'!K73="Q3 2029",'R2R'!K73="Q4 2029"),"Yes","No")</f>
        <v>No</v>
      </c>
      <c r="AV349" s="178" t="str">
        <f t="shared" si="218"/>
        <v>No</v>
      </c>
      <c r="AW349" t="str">
        <f>IF(OR('R2R'!K73="Q1 2030",'R2R'!K73="Q2 2030"),"Yes","No")</f>
        <v>No</v>
      </c>
      <c r="AX349" s="178" t="str">
        <f t="shared" si="219"/>
        <v>No</v>
      </c>
      <c r="AY349" t="str">
        <f>IF(OR('R2R'!K73="Q3 2030",'R2R'!K73="Q4 2030"),"Yes","No")</f>
        <v>No</v>
      </c>
      <c r="AZ349" s="178" t="str">
        <f t="shared" si="220"/>
        <v>No</v>
      </c>
      <c r="BA349" t="str">
        <f>IF('R2R'!K73="","No","Yes")</f>
        <v>No</v>
      </c>
      <c r="BB349" s="178" t="str">
        <f t="shared" si="221"/>
        <v>No</v>
      </c>
      <c r="BC349" s="178" t="str">
        <f t="shared" si="222"/>
        <v>Yes</v>
      </c>
      <c r="BD349" s="174"/>
    </row>
    <row r="350" spans="1:56" s="175" customFormat="1" ht="14.65" thickBot="1" x14ac:dyDescent="0.5">
      <c r="A350" s="177">
        <v>70</v>
      </c>
      <c r="B350" s="51" t="s">
        <v>1744</v>
      </c>
      <c r="C350" t="str">
        <f>IF('R2R'!E74="Yes","Yes","No")</f>
        <v>No</v>
      </c>
      <c r="D350" t="str">
        <f>IF(AND(C350="No",'R2R'!F74="Yes"),"Yes","No")</f>
        <v>No</v>
      </c>
      <c r="E350" t="str">
        <f>IF(AND(C350="No",'R2R'!F74="N/A"),"N/A","No")</f>
        <v>No</v>
      </c>
      <c r="F350">
        <f>IF(OR('R2R'!F74="Yes",'R2R'!F74="N/A"),0,1)</f>
        <v>1</v>
      </c>
      <c r="G350" t="str">
        <f>IF(OR('R2R'!K74="Q3 2019",'R2R'!K74="Q4 2019"),"Yes","No")</f>
        <v>No</v>
      </c>
      <c r="H350" s="178" t="str">
        <f t="shared" si="198"/>
        <v>No</v>
      </c>
      <c r="I350" t="str">
        <f>IF(OR('R2R'!K74="Q1 2020",'R2R'!K74="Q2 2020"),"Yes","No")</f>
        <v>No</v>
      </c>
      <c r="J350" s="178" t="str">
        <f t="shared" si="199"/>
        <v>No</v>
      </c>
      <c r="K350" t="str">
        <f>IF(OR('R2R'!K74="Q3 2020",'R2R'!K74="Q4 2020"),"Yes","No")</f>
        <v>No</v>
      </c>
      <c r="L350" s="178" t="str">
        <f t="shared" si="200"/>
        <v>No</v>
      </c>
      <c r="M350" t="str">
        <f>IF(OR('R2R'!K74="Q1 2021",'R2R'!K74="Q2 2021"),"Yes","No")</f>
        <v>No</v>
      </c>
      <c r="N350" s="178" t="str">
        <f t="shared" si="201"/>
        <v>No</v>
      </c>
      <c r="O350" t="str">
        <f>IF(OR('R2R'!K74="Q3 2021",'R2R'!K74="Q4 2021"),"Yes","No")</f>
        <v>No</v>
      </c>
      <c r="P350" s="178" t="str">
        <f t="shared" si="202"/>
        <v>No</v>
      </c>
      <c r="Q350" t="str">
        <f>IF(OR('R2R'!K74="Q1 2022",'R2R'!K74="Q2 2022"),"Yes","No")</f>
        <v>No</v>
      </c>
      <c r="R350" s="178" t="str">
        <f t="shared" si="203"/>
        <v>No</v>
      </c>
      <c r="S350" t="str">
        <f>IF(OR('R2R'!K74="Q3 2022",'R2R'!K74="Q4 2022"),"Yes","No")</f>
        <v>No</v>
      </c>
      <c r="T350" s="178" t="str">
        <f t="shared" si="204"/>
        <v>No</v>
      </c>
      <c r="U350" t="str">
        <f>IF(OR('R2R'!K74="Q1 2023",'R2R'!K74="Q2 2023"),"Yes","No")</f>
        <v>No</v>
      </c>
      <c r="V350" s="178" t="str">
        <f t="shared" si="205"/>
        <v>No</v>
      </c>
      <c r="W350" t="str">
        <f>IF(OR('R2R'!K74="Q3 2023",'R2R'!K74="Q4 2023"),"Yes","No")</f>
        <v>No</v>
      </c>
      <c r="X350" s="178" t="str">
        <f t="shared" si="206"/>
        <v>No</v>
      </c>
      <c r="Y350" t="str">
        <f>IF(OR('R2R'!K74="Q1 2024",'R2R'!K74="Q2 2024"),"Yes","No")</f>
        <v>No</v>
      </c>
      <c r="Z350" s="178" t="str">
        <f t="shared" si="207"/>
        <v>No</v>
      </c>
      <c r="AA350" t="str">
        <f>IF(OR('R2R'!K74="Q3 2024",'R2R'!K74="Q4 2024"),"Yes","No")</f>
        <v>No</v>
      </c>
      <c r="AB350" s="178" t="str">
        <f t="shared" si="208"/>
        <v>No</v>
      </c>
      <c r="AC350" t="str">
        <f>IF(OR('R2R'!K74="Q1 2025",'R2R'!K74="Q2 2025"),"Yes","No")</f>
        <v>No</v>
      </c>
      <c r="AD350" s="178" t="str">
        <f t="shared" si="209"/>
        <v>No</v>
      </c>
      <c r="AE350" t="str">
        <f>IF(OR('R2R'!K74="Q3 2025",'R2R'!K74="Q4 2025"),"Yes","No")</f>
        <v>No</v>
      </c>
      <c r="AF350" s="178" t="str">
        <f t="shared" si="210"/>
        <v>No</v>
      </c>
      <c r="AG350" t="str">
        <f>IF(OR('R2R'!K74="Q1 2026",'R2R'!K74="Q2 2026"),"Yes","No")</f>
        <v>No</v>
      </c>
      <c r="AH350" s="178" t="str">
        <f t="shared" si="211"/>
        <v>No</v>
      </c>
      <c r="AI350" t="str">
        <f>IF(OR('R2R'!K74="Q3 2026",'R2R'!K74="Q4 2026"),"Yes","No")</f>
        <v>No</v>
      </c>
      <c r="AJ350" s="178" t="str">
        <f t="shared" si="212"/>
        <v>No</v>
      </c>
      <c r="AK350" t="str">
        <f>IF(OR(O2C!M233="Q1 2027",O2C!M233="Q2 2027"),"Yes","No")</f>
        <v>No</v>
      </c>
      <c r="AL350" s="178" t="str">
        <f t="shared" si="213"/>
        <v>No</v>
      </c>
      <c r="AM350" t="str">
        <f>IF(OR('R2R'!K74="Q3 2027",'R2R'!K74="Q4 2027"),"Yes","No")</f>
        <v>No</v>
      </c>
      <c r="AN350" s="178" t="str">
        <f t="shared" si="214"/>
        <v>No</v>
      </c>
      <c r="AO350" t="str">
        <f>IF(OR('R2R'!K74="Q1 2028",'R2R'!K74="Q2 2028"),"Yes","No")</f>
        <v>No</v>
      </c>
      <c r="AP350" s="178" t="str">
        <f t="shared" si="215"/>
        <v>No</v>
      </c>
      <c r="AQ350" t="str">
        <f>IF(OR('R2R'!K74="Q3 2028",'R2R'!K74="Q4 2028"),"Yes","No")</f>
        <v>No</v>
      </c>
      <c r="AR350" s="178" t="str">
        <f t="shared" si="216"/>
        <v>No</v>
      </c>
      <c r="AS350" t="str">
        <f>IF(OR('R2R'!K74="Q1 2029",'R2R'!K74="Q2 2029"),"Yes","No")</f>
        <v>No</v>
      </c>
      <c r="AT350" s="178" t="str">
        <f t="shared" si="217"/>
        <v>No</v>
      </c>
      <c r="AU350" t="str">
        <f>IF(OR('R2R'!K74="Q3 2029",'R2R'!K74="Q4 2029"),"Yes","No")</f>
        <v>No</v>
      </c>
      <c r="AV350" s="178" t="str">
        <f t="shared" si="218"/>
        <v>No</v>
      </c>
      <c r="AW350" t="str">
        <f>IF(OR('R2R'!K74="Q1 2030",'R2R'!K74="Q2 2030"),"Yes","No")</f>
        <v>No</v>
      </c>
      <c r="AX350" s="178" t="str">
        <f t="shared" si="219"/>
        <v>No</v>
      </c>
      <c r="AY350" t="str">
        <f>IF(OR('R2R'!K74="Q3 2030",'R2R'!K74="Q4 2030"),"Yes","No")</f>
        <v>No</v>
      </c>
      <c r="AZ350" s="178" t="str">
        <f t="shared" si="220"/>
        <v>No</v>
      </c>
      <c r="BA350" t="str">
        <f>IF('R2R'!K74="","No","Yes")</f>
        <v>No</v>
      </c>
      <c r="BB350" s="178" t="str">
        <f t="shared" si="221"/>
        <v>No</v>
      </c>
      <c r="BC350" s="178" t="str">
        <f t="shared" si="222"/>
        <v>Yes</v>
      </c>
      <c r="BD350" s="174"/>
    </row>
    <row r="351" spans="1:56" s="175" customFormat="1" ht="14.65" thickBot="1" x14ac:dyDescent="0.5">
      <c r="A351" s="177">
        <v>71</v>
      </c>
      <c r="B351" s="51" t="s">
        <v>1745</v>
      </c>
      <c r="C351" t="str">
        <f>IF('R2R'!E75="Yes","Yes","No")</f>
        <v>No</v>
      </c>
      <c r="D351" t="str">
        <f>IF(AND(C351="No",'R2R'!F75="Yes"),"Yes","No")</f>
        <v>No</v>
      </c>
      <c r="E351" t="str">
        <f>IF(AND(C351="No",'R2R'!F75="N/A"),"N/A","No")</f>
        <v>No</v>
      </c>
      <c r="F351">
        <f>IF(OR('R2R'!F75="Yes",'R2R'!F75="N/A"),0,1)</f>
        <v>1</v>
      </c>
      <c r="G351" t="str">
        <f>IF(OR('R2R'!K75="Q3 2019",'R2R'!K75="Q4 2019"),"Yes","No")</f>
        <v>No</v>
      </c>
      <c r="H351" s="178" t="str">
        <f t="shared" si="198"/>
        <v>No</v>
      </c>
      <c r="I351" t="str">
        <f>IF(OR('R2R'!K75="Q1 2020",'R2R'!K75="Q2 2020"),"Yes","No")</f>
        <v>No</v>
      </c>
      <c r="J351" s="178" t="str">
        <f t="shared" si="199"/>
        <v>No</v>
      </c>
      <c r="K351" t="str">
        <f>IF(OR('R2R'!K75="Q3 2020",'R2R'!K75="Q4 2020"),"Yes","No")</f>
        <v>No</v>
      </c>
      <c r="L351" s="178" t="str">
        <f t="shared" si="200"/>
        <v>No</v>
      </c>
      <c r="M351" t="str">
        <f>IF(OR('R2R'!K75="Q1 2021",'R2R'!K75="Q2 2021"),"Yes","No")</f>
        <v>No</v>
      </c>
      <c r="N351" s="178" t="str">
        <f t="shared" si="201"/>
        <v>No</v>
      </c>
      <c r="O351" t="str">
        <f>IF(OR('R2R'!K75="Q3 2021",'R2R'!K75="Q4 2021"),"Yes","No")</f>
        <v>No</v>
      </c>
      <c r="P351" s="178" t="str">
        <f t="shared" si="202"/>
        <v>No</v>
      </c>
      <c r="Q351" t="str">
        <f>IF(OR('R2R'!K75="Q1 2022",'R2R'!K75="Q2 2022"),"Yes","No")</f>
        <v>No</v>
      </c>
      <c r="R351" s="178" t="str">
        <f t="shared" si="203"/>
        <v>No</v>
      </c>
      <c r="S351" t="str">
        <f>IF(OR('R2R'!K75="Q3 2022",'R2R'!K75="Q4 2022"),"Yes","No")</f>
        <v>No</v>
      </c>
      <c r="T351" s="178" t="str">
        <f t="shared" si="204"/>
        <v>No</v>
      </c>
      <c r="U351" t="str">
        <f>IF(OR('R2R'!K75="Q1 2023",'R2R'!K75="Q2 2023"),"Yes","No")</f>
        <v>No</v>
      </c>
      <c r="V351" s="178" t="str">
        <f t="shared" si="205"/>
        <v>No</v>
      </c>
      <c r="W351" t="str">
        <f>IF(OR('R2R'!K75="Q3 2023",'R2R'!K75="Q4 2023"),"Yes","No")</f>
        <v>No</v>
      </c>
      <c r="X351" s="178" t="str">
        <f t="shared" si="206"/>
        <v>No</v>
      </c>
      <c r="Y351" t="str">
        <f>IF(OR('R2R'!K75="Q1 2024",'R2R'!K75="Q2 2024"),"Yes","No")</f>
        <v>No</v>
      </c>
      <c r="Z351" s="178" t="str">
        <f t="shared" si="207"/>
        <v>No</v>
      </c>
      <c r="AA351" t="str">
        <f>IF(OR('R2R'!K75="Q3 2024",'R2R'!K75="Q4 2024"),"Yes","No")</f>
        <v>No</v>
      </c>
      <c r="AB351" s="178" t="str">
        <f t="shared" si="208"/>
        <v>No</v>
      </c>
      <c r="AC351" t="str">
        <f>IF(OR('R2R'!K75="Q1 2025",'R2R'!K75="Q2 2025"),"Yes","No")</f>
        <v>No</v>
      </c>
      <c r="AD351" s="178" t="str">
        <f t="shared" si="209"/>
        <v>No</v>
      </c>
      <c r="AE351" t="str">
        <f>IF(OR('R2R'!K75="Q3 2025",'R2R'!K75="Q4 2025"),"Yes","No")</f>
        <v>No</v>
      </c>
      <c r="AF351" s="178" t="str">
        <f t="shared" si="210"/>
        <v>No</v>
      </c>
      <c r="AG351" t="str">
        <f>IF(OR('R2R'!K75="Q1 2026",'R2R'!K75="Q2 2026"),"Yes","No")</f>
        <v>No</v>
      </c>
      <c r="AH351" s="178" t="str">
        <f t="shared" si="211"/>
        <v>No</v>
      </c>
      <c r="AI351" t="str">
        <f>IF(OR('R2R'!K75="Q3 2026",'R2R'!K75="Q4 2026"),"Yes","No")</f>
        <v>No</v>
      </c>
      <c r="AJ351" s="178" t="str">
        <f t="shared" si="212"/>
        <v>No</v>
      </c>
      <c r="AK351" t="str">
        <f>IF(OR(O2C!M234="Q1 2027",O2C!M234="Q2 2027"),"Yes","No")</f>
        <v>No</v>
      </c>
      <c r="AL351" s="178" t="str">
        <f t="shared" si="213"/>
        <v>No</v>
      </c>
      <c r="AM351" t="str">
        <f>IF(OR('R2R'!K75="Q3 2027",'R2R'!K75="Q4 2027"),"Yes","No")</f>
        <v>No</v>
      </c>
      <c r="AN351" s="178" t="str">
        <f t="shared" si="214"/>
        <v>No</v>
      </c>
      <c r="AO351" t="str">
        <f>IF(OR('R2R'!K75="Q1 2028",'R2R'!K75="Q2 2028"),"Yes","No")</f>
        <v>No</v>
      </c>
      <c r="AP351" s="178" t="str">
        <f t="shared" si="215"/>
        <v>No</v>
      </c>
      <c r="AQ351" t="str">
        <f>IF(OR('R2R'!K75="Q3 2028",'R2R'!K75="Q4 2028"),"Yes","No")</f>
        <v>No</v>
      </c>
      <c r="AR351" s="178" t="str">
        <f t="shared" si="216"/>
        <v>No</v>
      </c>
      <c r="AS351" t="str">
        <f>IF(OR('R2R'!K75="Q1 2029",'R2R'!K75="Q2 2029"),"Yes","No")</f>
        <v>No</v>
      </c>
      <c r="AT351" s="178" t="str">
        <f t="shared" si="217"/>
        <v>No</v>
      </c>
      <c r="AU351" t="str">
        <f>IF(OR('R2R'!K75="Q3 2029",'R2R'!K75="Q4 2029"),"Yes","No")</f>
        <v>No</v>
      </c>
      <c r="AV351" s="178" t="str">
        <f t="shared" si="218"/>
        <v>No</v>
      </c>
      <c r="AW351" t="str">
        <f>IF(OR('R2R'!K75="Q1 2030",'R2R'!K75="Q2 2030"),"Yes","No")</f>
        <v>No</v>
      </c>
      <c r="AX351" s="178" t="str">
        <f t="shared" si="219"/>
        <v>No</v>
      </c>
      <c r="AY351" t="str">
        <f>IF(OR('R2R'!K75="Q3 2030",'R2R'!K75="Q4 2030"),"Yes","No")</f>
        <v>No</v>
      </c>
      <c r="AZ351" s="178" t="str">
        <f t="shared" si="220"/>
        <v>No</v>
      </c>
      <c r="BA351" t="str">
        <f>IF('R2R'!K75="","No","Yes")</f>
        <v>No</v>
      </c>
      <c r="BB351" s="178" t="str">
        <f t="shared" si="221"/>
        <v>No</v>
      </c>
      <c r="BC351" s="178" t="str">
        <f t="shared" si="222"/>
        <v>Yes</v>
      </c>
      <c r="BD351" s="174"/>
    </row>
    <row r="352" spans="1:56" s="175" customFormat="1" ht="46.9" thickBot="1" x14ac:dyDescent="0.5">
      <c r="A352" s="177">
        <v>72</v>
      </c>
      <c r="B352" s="48" t="s">
        <v>1747</v>
      </c>
      <c r="C352" t="str">
        <f>IF('R2R'!E76="Yes","Yes","No")</f>
        <v>No</v>
      </c>
      <c r="D352" t="str">
        <f>IF(AND(C352="No",'R2R'!F76="Yes"),"Yes","No")</f>
        <v>No</v>
      </c>
      <c r="E352" t="str">
        <f>IF(AND(C352="No",'R2R'!F76="N/A"),"N/A","No")</f>
        <v>No</v>
      </c>
      <c r="F352">
        <f>IF(OR('R2R'!F76="Yes",'R2R'!F76="N/A"),0,1)</f>
        <v>1</v>
      </c>
      <c r="G352" t="str">
        <f>IF(OR('R2R'!K76="Q3 2019",'R2R'!K76="Q4 2019"),"Yes","No")</f>
        <v>No</v>
      </c>
      <c r="H352" s="178" t="str">
        <f t="shared" si="198"/>
        <v>No</v>
      </c>
      <c r="I352" t="str">
        <f>IF(OR('R2R'!K76="Q1 2020",'R2R'!K76="Q2 2020"),"Yes","No")</f>
        <v>No</v>
      </c>
      <c r="J352" s="178" t="str">
        <f t="shared" si="199"/>
        <v>No</v>
      </c>
      <c r="K352" t="str">
        <f>IF(OR('R2R'!K76="Q3 2020",'R2R'!K76="Q4 2020"),"Yes","No")</f>
        <v>No</v>
      </c>
      <c r="L352" s="178" t="str">
        <f t="shared" si="200"/>
        <v>No</v>
      </c>
      <c r="M352" t="str">
        <f>IF(OR('R2R'!K76="Q1 2021",'R2R'!K76="Q2 2021"),"Yes","No")</f>
        <v>No</v>
      </c>
      <c r="N352" s="178" t="str">
        <f t="shared" si="201"/>
        <v>No</v>
      </c>
      <c r="O352" t="str">
        <f>IF(OR('R2R'!K76="Q3 2021",'R2R'!K76="Q4 2021"),"Yes","No")</f>
        <v>No</v>
      </c>
      <c r="P352" s="178" t="str">
        <f t="shared" si="202"/>
        <v>No</v>
      </c>
      <c r="Q352" t="str">
        <f>IF(OR('R2R'!K76="Q1 2022",'R2R'!K76="Q2 2022"),"Yes","No")</f>
        <v>No</v>
      </c>
      <c r="R352" s="178" t="str">
        <f t="shared" si="203"/>
        <v>No</v>
      </c>
      <c r="S352" t="str">
        <f>IF(OR('R2R'!K76="Q3 2022",'R2R'!K76="Q4 2022"),"Yes","No")</f>
        <v>No</v>
      </c>
      <c r="T352" s="178" t="str">
        <f t="shared" si="204"/>
        <v>No</v>
      </c>
      <c r="U352" t="str">
        <f>IF(OR('R2R'!K76="Q1 2023",'R2R'!K76="Q2 2023"),"Yes","No")</f>
        <v>No</v>
      </c>
      <c r="V352" s="178" t="str">
        <f t="shared" si="205"/>
        <v>No</v>
      </c>
      <c r="W352" t="str">
        <f>IF(OR('R2R'!K76="Q3 2023",'R2R'!K76="Q4 2023"),"Yes","No")</f>
        <v>No</v>
      </c>
      <c r="X352" s="178" t="str">
        <f t="shared" si="206"/>
        <v>No</v>
      </c>
      <c r="Y352" t="str">
        <f>IF(OR('R2R'!K76="Q1 2024",'R2R'!K76="Q2 2024"),"Yes","No")</f>
        <v>No</v>
      </c>
      <c r="Z352" s="178" t="str">
        <f t="shared" si="207"/>
        <v>No</v>
      </c>
      <c r="AA352" t="str">
        <f>IF(OR('R2R'!K76="Q3 2024",'R2R'!K76="Q4 2024"),"Yes","No")</f>
        <v>No</v>
      </c>
      <c r="AB352" s="178" t="str">
        <f t="shared" si="208"/>
        <v>No</v>
      </c>
      <c r="AC352" t="str">
        <f>IF(OR('R2R'!K76="Q1 2025",'R2R'!K76="Q2 2025"),"Yes","No")</f>
        <v>No</v>
      </c>
      <c r="AD352" s="178" t="str">
        <f t="shared" si="209"/>
        <v>No</v>
      </c>
      <c r="AE352" t="str">
        <f>IF(OR('R2R'!K76="Q3 2025",'R2R'!K76="Q4 2025"),"Yes","No")</f>
        <v>No</v>
      </c>
      <c r="AF352" s="178" t="str">
        <f t="shared" si="210"/>
        <v>No</v>
      </c>
      <c r="AG352" t="str">
        <f>IF(OR('R2R'!K76="Q1 2026",'R2R'!K76="Q2 2026"),"Yes","No")</f>
        <v>No</v>
      </c>
      <c r="AH352" s="178" t="str">
        <f t="shared" si="211"/>
        <v>No</v>
      </c>
      <c r="AI352" t="str">
        <f>IF(OR('R2R'!K76="Q3 2026",'R2R'!K76="Q4 2026"),"Yes","No")</f>
        <v>No</v>
      </c>
      <c r="AJ352" s="178" t="str">
        <f t="shared" si="212"/>
        <v>No</v>
      </c>
      <c r="AK352" t="str">
        <f>IF(OR(O2C!M235="Q1 2027",O2C!M235="Q2 2027"),"Yes","No")</f>
        <v>No</v>
      </c>
      <c r="AL352" s="178" t="str">
        <f t="shared" si="213"/>
        <v>No</v>
      </c>
      <c r="AM352" t="str">
        <f>IF(OR('R2R'!K76="Q3 2027",'R2R'!K76="Q4 2027"),"Yes","No")</f>
        <v>No</v>
      </c>
      <c r="AN352" s="178" t="str">
        <f t="shared" si="214"/>
        <v>No</v>
      </c>
      <c r="AO352" t="str">
        <f>IF(OR('R2R'!K76="Q1 2028",'R2R'!K76="Q2 2028"),"Yes","No")</f>
        <v>No</v>
      </c>
      <c r="AP352" s="178" t="str">
        <f t="shared" si="215"/>
        <v>No</v>
      </c>
      <c r="AQ352" t="str">
        <f>IF(OR('R2R'!K76="Q3 2028",'R2R'!K76="Q4 2028"),"Yes","No")</f>
        <v>No</v>
      </c>
      <c r="AR352" s="178" t="str">
        <f t="shared" si="216"/>
        <v>No</v>
      </c>
      <c r="AS352" t="str">
        <f>IF(OR('R2R'!K76="Q1 2029",'R2R'!K76="Q2 2029"),"Yes","No")</f>
        <v>No</v>
      </c>
      <c r="AT352" s="178" t="str">
        <f t="shared" si="217"/>
        <v>No</v>
      </c>
      <c r="AU352" t="str">
        <f>IF(OR('R2R'!K76="Q3 2029",'R2R'!K76="Q4 2029"),"Yes","No")</f>
        <v>No</v>
      </c>
      <c r="AV352" s="178" t="str">
        <f t="shared" si="218"/>
        <v>No</v>
      </c>
      <c r="AW352" t="str">
        <f>IF(OR('R2R'!K76="Q1 2030",'R2R'!K76="Q2 2030"),"Yes","No")</f>
        <v>No</v>
      </c>
      <c r="AX352" s="178" t="str">
        <f t="shared" si="219"/>
        <v>No</v>
      </c>
      <c r="AY352" t="str">
        <f>IF(OR('R2R'!K76="Q3 2030",'R2R'!K76="Q4 2030"),"Yes","No")</f>
        <v>No</v>
      </c>
      <c r="AZ352" s="178" t="str">
        <f t="shared" si="220"/>
        <v>No</v>
      </c>
      <c r="BA352" t="str">
        <f>IF('R2R'!K76="","No","Yes")</f>
        <v>No</v>
      </c>
      <c r="BB352" s="178" t="str">
        <f t="shared" si="221"/>
        <v>No</v>
      </c>
      <c r="BC352" s="178" t="str">
        <f t="shared" si="222"/>
        <v>Yes</v>
      </c>
      <c r="BD352" s="174"/>
    </row>
    <row r="353" spans="1:56" s="175" customFormat="1" ht="46.9" thickBot="1" x14ac:dyDescent="0.5">
      <c r="A353" s="177">
        <v>73</v>
      </c>
      <c r="B353" s="48" t="s">
        <v>1748</v>
      </c>
      <c r="C353" t="str">
        <f>IF('R2R'!E77="Yes","Yes","No")</f>
        <v>No</v>
      </c>
      <c r="D353" t="str">
        <f>IF(AND(C353="No",'R2R'!F77="Yes"),"Yes","No")</f>
        <v>No</v>
      </c>
      <c r="E353" t="str">
        <f>IF(AND(C353="No",'R2R'!F77="N/A"),"N/A","No")</f>
        <v>No</v>
      </c>
      <c r="F353">
        <f>IF(OR('R2R'!F77="Yes",'R2R'!F77="N/A"),0,1)</f>
        <v>1</v>
      </c>
      <c r="G353" t="str">
        <f>IF(OR('R2R'!K77="Q3 2019",'R2R'!K77="Q4 2019"),"Yes","No")</f>
        <v>No</v>
      </c>
      <c r="H353" s="178" t="str">
        <f t="shared" si="198"/>
        <v>No</v>
      </c>
      <c r="I353" t="str">
        <f>IF(OR('R2R'!K77="Q1 2020",'R2R'!K77="Q2 2020"),"Yes","No")</f>
        <v>No</v>
      </c>
      <c r="J353" s="178" t="str">
        <f t="shared" si="199"/>
        <v>No</v>
      </c>
      <c r="K353" t="str">
        <f>IF(OR('R2R'!K77="Q3 2020",'R2R'!K77="Q4 2020"),"Yes","No")</f>
        <v>No</v>
      </c>
      <c r="L353" s="178" t="str">
        <f t="shared" si="200"/>
        <v>No</v>
      </c>
      <c r="M353" t="str">
        <f>IF(OR('R2R'!K77="Q1 2021",'R2R'!K77="Q2 2021"),"Yes","No")</f>
        <v>No</v>
      </c>
      <c r="N353" s="178" t="str">
        <f t="shared" si="201"/>
        <v>No</v>
      </c>
      <c r="O353" t="str">
        <f>IF(OR('R2R'!K77="Q3 2021",'R2R'!K77="Q4 2021"),"Yes","No")</f>
        <v>No</v>
      </c>
      <c r="P353" s="178" t="str">
        <f t="shared" si="202"/>
        <v>No</v>
      </c>
      <c r="Q353" t="str">
        <f>IF(OR('R2R'!K77="Q1 2022",'R2R'!K77="Q2 2022"),"Yes","No")</f>
        <v>No</v>
      </c>
      <c r="R353" s="178" t="str">
        <f t="shared" si="203"/>
        <v>No</v>
      </c>
      <c r="S353" t="str">
        <f>IF(OR('R2R'!K77="Q3 2022",'R2R'!K77="Q4 2022"),"Yes","No")</f>
        <v>No</v>
      </c>
      <c r="T353" s="178" t="str">
        <f t="shared" si="204"/>
        <v>No</v>
      </c>
      <c r="U353" t="str">
        <f>IF(OR('R2R'!K77="Q1 2023",'R2R'!K77="Q2 2023"),"Yes","No")</f>
        <v>No</v>
      </c>
      <c r="V353" s="178" t="str">
        <f t="shared" si="205"/>
        <v>No</v>
      </c>
      <c r="W353" t="str">
        <f>IF(OR('R2R'!K77="Q3 2023",'R2R'!K77="Q4 2023"),"Yes","No")</f>
        <v>No</v>
      </c>
      <c r="X353" s="178" t="str">
        <f t="shared" si="206"/>
        <v>No</v>
      </c>
      <c r="Y353" t="str">
        <f>IF(OR('R2R'!K77="Q1 2024",'R2R'!K77="Q2 2024"),"Yes","No")</f>
        <v>No</v>
      </c>
      <c r="Z353" s="178" t="str">
        <f t="shared" si="207"/>
        <v>No</v>
      </c>
      <c r="AA353" t="str">
        <f>IF(OR('R2R'!K77="Q3 2024",'R2R'!K77="Q4 2024"),"Yes","No")</f>
        <v>No</v>
      </c>
      <c r="AB353" s="178" t="str">
        <f t="shared" si="208"/>
        <v>No</v>
      </c>
      <c r="AC353" t="str">
        <f>IF(OR('R2R'!K77="Q1 2025",'R2R'!K77="Q2 2025"),"Yes","No")</f>
        <v>No</v>
      </c>
      <c r="AD353" s="178" t="str">
        <f t="shared" si="209"/>
        <v>No</v>
      </c>
      <c r="AE353" t="str">
        <f>IF(OR('R2R'!K77="Q3 2025",'R2R'!K77="Q4 2025"),"Yes","No")</f>
        <v>No</v>
      </c>
      <c r="AF353" s="178" t="str">
        <f t="shared" si="210"/>
        <v>No</v>
      </c>
      <c r="AG353" t="str">
        <f>IF(OR('R2R'!K77="Q1 2026",'R2R'!K77="Q2 2026"),"Yes","No")</f>
        <v>No</v>
      </c>
      <c r="AH353" s="178" t="str">
        <f t="shared" si="211"/>
        <v>No</v>
      </c>
      <c r="AI353" t="str">
        <f>IF(OR('R2R'!K77="Q3 2026",'R2R'!K77="Q4 2026"),"Yes","No")</f>
        <v>No</v>
      </c>
      <c r="AJ353" s="178" t="str">
        <f t="shared" si="212"/>
        <v>No</v>
      </c>
      <c r="AK353" t="str">
        <f>IF(OR(O2C!M236="Q1 2027",O2C!M236="Q2 2027"),"Yes","No")</f>
        <v>No</v>
      </c>
      <c r="AL353" s="178" t="str">
        <f t="shared" si="213"/>
        <v>No</v>
      </c>
      <c r="AM353" t="str">
        <f>IF(OR('R2R'!K77="Q3 2027",'R2R'!K77="Q4 2027"),"Yes","No")</f>
        <v>No</v>
      </c>
      <c r="AN353" s="178" t="str">
        <f t="shared" si="214"/>
        <v>No</v>
      </c>
      <c r="AO353" t="str">
        <f>IF(OR('R2R'!K77="Q1 2028",'R2R'!K77="Q2 2028"),"Yes","No")</f>
        <v>No</v>
      </c>
      <c r="AP353" s="178" t="str">
        <f t="shared" si="215"/>
        <v>No</v>
      </c>
      <c r="AQ353" t="str">
        <f>IF(OR('R2R'!K77="Q3 2028",'R2R'!K77="Q4 2028"),"Yes","No")</f>
        <v>No</v>
      </c>
      <c r="AR353" s="178" t="str">
        <f t="shared" si="216"/>
        <v>No</v>
      </c>
      <c r="AS353" t="str">
        <f>IF(OR('R2R'!K77="Q1 2029",'R2R'!K77="Q2 2029"),"Yes","No")</f>
        <v>No</v>
      </c>
      <c r="AT353" s="178" t="str">
        <f t="shared" si="217"/>
        <v>No</v>
      </c>
      <c r="AU353" t="str">
        <f>IF(OR('R2R'!K77="Q3 2029",'R2R'!K77="Q4 2029"),"Yes","No")</f>
        <v>No</v>
      </c>
      <c r="AV353" s="178" t="str">
        <f t="shared" si="218"/>
        <v>No</v>
      </c>
      <c r="AW353" t="str">
        <f>IF(OR('R2R'!K77="Q1 2030",'R2R'!K77="Q2 2030"),"Yes","No")</f>
        <v>No</v>
      </c>
      <c r="AX353" s="178" t="str">
        <f t="shared" si="219"/>
        <v>No</v>
      </c>
      <c r="AY353" t="str">
        <f>IF(OR('R2R'!K77="Q3 2030",'R2R'!K77="Q4 2030"),"Yes","No")</f>
        <v>No</v>
      </c>
      <c r="AZ353" s="178" t="str">
        <f t="shared" si="220"/>
        <v>No</v>
      </c>
      <c r="BA353" t="str">
        <f>IF('R2R'!K77="","No","Yes")</f>
        <v>No</v>
      </c>
      <c r="BB353" s="178" t="str">
        <f t="shared" si="221"/>
        <v>No</v>
      </c>
      <c r="BC353" s="178" t="str">
        <f t="shared" si="222"/>
        <v>Yes</v>
      </c>
      <c r="BD353" s="174"/>
    </row>
    <row r="354" spans="1:56" s="175" customFormat="1" ht="35.25" thickBot="1" x14ac:dyDescent="0.5">
      <c r="A354" s="177">
        <v>74</v>
      </c>
      <c r="B354" s="48" t="s">
        <v>1749</v>
      </c>
      <c r="C354" t="str">
        <f>IF('R2R'!E78="Yes","Yes","No")</f>
        <v>No</v>
      </c>
      <c r="D354" t="str">
        <f>IF(AND(C354="No",'R2R'!F78="Yes"),"Yes","No")</f>
        <v>No</v>
      </c>
      <c r="E354" t="str">
        <f>IF(AND(C354="No",'R2R'!F78="N/A"),"N/A","No")</f>
        <v>No</v>
      </c>
      <c r="F354">
        <f>IF(OR('R2R'!F78="Yes",'R2R'!F78="N/A"),0,1)</f>
        <v>1</v>
      </c>
      <c r="G354" t="str">
        <f>IF(OR('R2R'!K78="Q3 2019",'R2R'!K78="Q4 2019"),"Yes","No")</f>
        <v>No</v>
      </c>
      <c r="H354" s="178" t="str">
        <f t="shared" si="198"/>
        <v>No</v>
      </c>
      <c r="I354" t="str">
        <f>IF(OR('R2R'!K78="Q1 2020",'R2R'!K78="Q2 2020"),"Yes","No")</f>
        <v>No</v>
      </c>
      <c r="J354" s="178" t="str">
        <f t="shared" si="199"/>
        <v>No</v>
      </c>
      <c r="K354" t="str">
        <f>IF(OR('R2R'!K78="Q3 2020",'R2R'!K78="Q4 2020"),"Yes","No")</f>
        <v>No</v>
      </c>
      <c r="L354" s="178" t="str">
        <f t="shared" si="200"/>
        <v>No</v>
      </c>
      <c r="M354" t="str">
        <f>IF(OR('R2R'!K78="Q1 2021",'R2R'!K78="Q2 2021"),"Yes","No")</f>
        <v>No</v>
      </c>
      <c r="N354" s="178" t="str">
        <f t="shared" si="201"/>
        <v>No</v>
      </c>
      <c r="O354" t="str">
        <f>IF(OR('R2R'!K78="Q3 2021",'R2R'!K78="Q4 2021"),"Yes","No")</f>
        <v>No</v>
      </c>
      <c r="P354" s="178" t="str">
        <f t="shared" si="202"/>
        <v>No</v>
      </c>
      <c r="Q354" t="str">
        <f>IF(OR('R2R'!K78="Q1 2022",'R2R'!K78="Q2 2022"),"Yes","No")</f>
        <v>No</v>
      </c>
      <c r="R354" s="178" t="str">
        <f t="shared" si="203"/>
        <v>No</v>
      </c>
      <c r="S354" t="str">
        <f>IF(OR('R2R'!K78="Q3 2022",'R2R'!K78="Q4 2022"),"Yes","No")</f>
        <v>No</v>
      </c>
      <c r="T354" s="178" t="str">
        <f t="shared" si="204"/>
        <v>No</v>
      </c>
      <c r="U354" t="str">
        <f>IF(OR('R2R'!K78="Q1 2023",'R2R'!K78="Q2 2023"),"Yes","No")</f>
        <v>No</v>
      </c>
      <c r="V354" s="178" t="str">
        <f t="shared" si="205"/>
        <v>No</v>
      </c>
      <c r="W354" t="str">
        <f>IF(OR('R2R'!K78="Q3 2023",'R2R'!K78="Q4 2023"),"Yes","No")</f>
        <v>No</v>
      </c>
      <c r="X354" s="178" t="str">
        <f t="shared" si="206"/>
        <v>No</v>
      </c>
      <c r="Y354" t="str">
        <f>IF(OR('R2R'!K78="Q1 2024",'R2R'!K78="Q2 2024"),"Yes","No")</f>
        <v>No</v>
      </c>
      <c r="Z354" s="178" t="str">
        <f t="shared" si="207"/>
        <v>No</v>
      </c>
      <c r="AA354" t="str">
        <f>IF(OR('R2R'!K78="Q3 2024",'R2R'!K78="Q4 2024"),"Yes","No")</f>
        <v>No</v>
      </c>
      <c r="AB354" s="178" t="str">
        <f t="shared" si="208"/>
        <v>No</v>
      </c>
      <c r="AC354" t="str">
        <f>IF(OR('R2R'!K78="Q1 2025",'R2R'!K78="Q2 2025"),"Yes","No")</f>
        <v>No</v>
      </c>
      <c r="AD354" s="178" t="str">
        <f t="shared" si="209"/>
        <v>No</v>
      </c>
      <c r="AE354" t="str">
        <f>IF(OR('R2R'!K78="Q3 2025",'R2R'!K78="Q4 2025"),"Yes","No")</f>
        <v>No</v>
      </c>
      <c r="AF354" s="178" t="str">
        <f t="shared" si="210"/>
        <v>No</v>
      </c>
      <c r="AG354" t="str">
        <f>IF(OR('R2R'!K78="Q1 2026",'R2R'!K78="Q2 2026"),"Yes","No")</f>
        <v>No</v>
      </c>
      <c r="AH354" s="178" t="str">
        <f t="shared" si="211"/>
        <v>No</v>
      </c>
      <c r="AI354" t="str">
        <f>IF(OR('R2R'!K78="Q3 2026",'R2R'!K78="Q4 2026"),"Yes","No")</f>
        <v>No</v>
      </c>
      <c r="AJ354" s="178" t="str">
        <f t="shared" si="212"/>
        <v>No</v>
      </c>
      <c r="AK354" t="str">
        <f>IF(OR(O2C!M237="Q1 2027",O2C!M237="Q2 2027"),"Yes","No")</f>
        <v>No</v>
      </c>
      <c r="AL354" s="178" t="str">
        <f t="shared" si="213"/>
        <v>No</v>
      </c>
      <c r="AM354" t="str">
        <f>IF(OR('R2R'!K78="Q3 2027",'R2R'!K78="Q4 2027"),"Yes","No")</f>
        <v>No</v>
      </c>
      <c r="AN354" s="178" t="str">
        <f t="shared" si="214"/>
        <v>No</v>
      </c>
      <c r="AO354" t="str">
        <f>IF(OR('R2R'!K78="Q1 2028",'R2R'!K78="Q2 2028"),"Yes","No")</f>
        <v>No</v>
      </c>
      <c r="AP354" s="178" t="str">
        <f t="shared" si="215"/>
        <v>No</v>
      </c>
      <c r="AQ354" t="str">
        <f>IF(OR('R2R'!K78="Q3 2028",'R2R'!K78="Q4 2028"),"Yes","No")</f>
        <v>No</v>
      </c>
      <c r="AR354" s="178" t="str">
        <f t="shared" si="216"/>
        <v>No</v>
      </c>
      <c r="AS354" t="str">
        <f>IF(OR('R2R'!K78="Q1 2029",'R2R'!K78="Q2 2029"),"Yes","No")</f>
        <v>No</v>
      </c>
      <c r="AT354" s="178" t="str">
        <f t="shared" si="217"/>
        <v>No</v>
      </c>
      <c r="AU354" t="str">
        <f>IF(OR('R2R'!K78="Q3 2029",'R2R'!K78="Q4 2029"),"Yes","No")</f>
        <v>No</v>
      </c>
      <c r="AV354" s="178" t="str">
        <f t="shared" si="218"/>
        <v>No</v>
      </c>
      <c r="AW354" t="str">
        <f>IF(OR('R2R'!K78="Q1 2030",'R2R'!K78="Q2 2030"),"Yes","No")</f>
        <v>No</v>
      </c>
      <c r="AX354" s="178" t="str">
        <f t="shared" si="219"/>
        <v>No</v>
      </c>
      <c r="AY354" t="str">
        <f>IF(OR('R2R'!K78="Q3 2030",'R2R'!K78="Q4 2030"),"Yes","No")</f>
        <v>No</v>
      </c>
      <c r="AZ354" s="178" t="str">
        <f t="shared" si="220"/>
        <v>No</v>
      </c>
      <c r="BA354" t="str">
        <f>IF('R2R'!K78="","No","Yes")</f>
        <v>No</v>
      </c>
      <c r="BB354" s="178" t="str">
        <f t="shared" si="221"/>
        <v>No</v>
      </c>
      <c r="BC354" s="178" t="str">
        <f t="shared" si="222"/>
        <v>Yes</v>
      </c>
      <c r="BD354" s="174"/>
    </row>
    <row r="355" spans="1:56" s="175" customFormat="1" ht="23.65" thickBot="1" x14ac:dyDescent="0.5">
      <c r="A355" s="177">
        <v>75</v>
      </c>
      <c r="B355" s="51" t="s">
        <v>1750</v>
      </c>
      <c r="C355" t="str">
        <f>IF('R2R'!E79="Yes","Yes","No")</f>
        <v>No</v>
      </c>
      <c r="D355" t="str">
        <f>IF(AND(C355="No",'R2R'!F79="Yes"),"Yes","No")</f>
        <v>No</v>
      </c>
      <c r="E355" t="str">
        <f>IF(AND(C355="No",'R2R'!F79="N/A"),"N/A","No")</f>
        <v>No</v>
      </c>
      <c r="F355">
        <f>IF(OR('R2R'!F79="Yes",'R2R'!F79="N/A"),0,1)</f>
        <v>1</v>
      </c>
      <c r="G355" t="str">
        <f>IF(OR('R2R'!K79="Q3 2019",'R2R'!K79="Q4 2019"),"Yes","No")</f>
        <v>No</v>
      </c>
      <c r="H355" s="178" t="str">
        <f t="shared" si="198"/>
        <v>No</v>
      </c>
      <c r="I355" t="str">
        <f>IF(OR('R2R'!K79="Q1 2020",'R2R'!K79="Q2 2020"),"Yes","No")</f>
        <v>No</v>
      </c>
      <c r="J355" s="178" t="str">
        <f t="shared" si="199"/>
        <v>No</v>
      </c>
      <c r="K355" t="str">
        <f>IF(OR('R2R'!K79="Q3 2020",'R2R'!K79="Q4 2020"),"Yes","No")</f>
        <v>No</v>
      </c>
      <c r="L355" s="178" t="str">
        <f t="shared" si="200"/>
        <v>No</v>
      </c>
      <c r="M355" t="str">
        <f>IF(OR('R2R'!K79="Q1 2021",'R2R'!K79="Q2 2021"),"Yes","No")</f>
        <v>No</v>
      </c>
      <c r="N355" s="178" t="str">
        <f t="shared" si="201"/>
        <v>No</v>
      </c>
      <c r="O355" t="str">
        <f>IF(OR('R2R'!K79="Q3 2021",'R2R'!K79="Q4 2021"),"Yes","No")</f>
        <v>No</v>
      </c>
      <c r="P355" s="178" t="str">
        <f t="shared" si="202"/>
        <v>No</v>
      </c>
      <c r="Q355" t="str">
        <f>IF(OR('R2R'!K79="Q1 2022",'R2R'!K79="Q2 2022"),"Yes","No")</f>
        <v>No</v>
      </c>
      <c r="R355" s="178" t="str">
        <f t="shared" si="203"/>
        <v>No</v>
      </c>
      <c r="S355" t="str">
        <f>IF(OR('R2R'!K79="Q3 2022",'R2R'!K79="Q4 2022"),"Yes","No")</f>
        <v>No</v>
      </c>
      <c r="T355" s="178" t="str">
        <f t="shared" si="204"/>
        <v>No</v>
      </c>
      <c r="U355" t="str">
        <f>IF(OR('R2R'!K79="Q1 2023",'R2R'!K79="Q2 2023"),"Yes","No")</f>
        <v>No</v>
      </c>
      <c r="V355" s="178" t="str">
        <f t="shared" si="205"/>
        <v>No</v>
      </c>
      <c r="W355" t="str">
        <f>IF(OR('R2R'!K79="Q3 2023",'R2R'!K79="Q4 2023"),"Yes","No")</f>
        <v>No</v>
      </c>
      <c r="X355" s="178" t="str">
        <f t="shared" si="206"/>
        <v>No</v>
      </c>
      <c r="Y355" t="str">
        <f>IF(OR('R2R'!K79="Q1 2024",'R2R'!K79="Q2 2024"),"Yes","No")</f>
        <v>No</v>
      </c>
      <c r="Z355" s="178" t="str">
        <f t="shared" si="207"/>
        <v>No</v>
      </c>
      <c r="AA355" t="str">
        <f>IF(OR('R2R'!K79="Q3 2024",'R2R'!K79="Q4 2024"),"Yes","No")</f>
        <v>No</v>
      </c>
      <c r="AB355" s="178" t="str">
        <f t="shared" si="208"/>
        <v>No</v>
      </c>
      <c r="AC355" t="str">
        <f>IF(OR('R2R'!K79="Q1 2025",'R2R'!K79="Q2 2025"),"Yes","No")</f>
        <v>No</v>
      </c>
      <c r="AD355" s="178" t="str">
        <f t="shared" si="209"/>
        <v>No</v>
      </c>
      <c r="AE355" t="str">
        <f>IF(OR('R2R'!K79="Q3 2025",'R2R'!K79="Q4 2025"),"Yes","No")</f>
        <v>No</v>
      </c>
      <c r="AF355" s="178" t="str">
        <f t="shared" si="210"/>
        <v>No</v>
      </c>
      <c r="AG355" t="str">
        <f>IF(OR('R2R'!K79="Q1 2026",'R2R'!K79="Q2 2026"),"Yes","No")</f>
        <v>No</v>
      </c>
      <c r="AH355" s="178" t="str">
        <f t="shared" si="211"/>
        <v>No</v>
      </c>
      <c r="AI355" t="str">
        <f>IF(OR('R2R'!K79="Q3 2026",'R2R'!K79="Q4 2026"),"Yes","No")</f>
        <v>No</v>
      </c>
      <c r="AJ355" s="178" t="str">
        <f t="shared" si="212"/>
        <v>No</v>
      </c>
      <c r="AK355" t="str">
        <f>IF(OR(O2C!M238="Q1 2027",O2C!M238="Q2 2027"),"Yes","No")</f>
        <v>No</v>
      </c>
      <c r="AL355" s="178" t="str">
        <f t="shared" si="213"/>
        <v>No</v>
      </c>
      <c r="AM355" t="str">
        <f>IF(OR('R2R'!K79="Q3 2027",'R2R'!K79="Q4 2027"),"Yes","No")</f>
        <v>No</v>
      </c>
      <c r="AN355" s="178" t="str">
        <f t="shared" si="214"/>
        <v>No</v>
      </c>
      <c r="AO355" t="str">
        <f>IF(OR('R2R'!K79="Q1 2028",'R2R'!K79="Q2 2028"),"Yes","No")</f>
        <v>No</v>
      </c>
      <c r="AP355" s="178" t="str">
        <f t="shared" si="215"/>
        <v>No</v>
      </c>
      <c r="AQ355" t="str">
        <f>IF(OR('R2R'!K79="Q3 2028",'R2R'!K79="Q4 2028"),"Yes","No")</f>
        <v>No</v>
      </c>
      <c r="AR355" s="178" t="str">
        <f t="shared" si="216"/>
        <v>No</v>
      </c>
      <c r="AS355" t="str">
        <f>IF(OR('R2R'!K79="Q1 2029",'R2R'!K79="Q2 2029"),"Yes","No")</f>
        <v>No</v>
      </c>
      <c r="AT355" s="178" t="str">
        <f t="shared" si="217"/>
        <v>No</v>
      </c>
      <c r="AU355" t="str">
        <f>IF(OR('R2R'!K79="Q3 2029",'R2R'!K79="Q4 2029"),"Yes","No")</f>
        <v>No</v>
      </c>
      <c r="AV355" s="178" t="str">
        <f t="shared" si="218"/>
        <v>No</v>
      </c>
      <c r="AW355" t="str">
        <f>IF(OR('R2R'!K79="Q1 2030",'R2R'!K79="Q2 2030"),"Yes","No")</f>
        <v>No</v>
      </c>
      <c r="AX355" s="178" t="str">
        <f t="shared" si="219"/>
        <v>No</v>
      </c>
      <c r="AY355" t="str">
        <f>IF(OR('R2R'!K79="Q3 2030",'R2R'!K79="Q4 2030"),"Yes","No")</f>
        <v>No</v>
      </c>
      <c r="AZ355" s="178" t="str">
        <f t="shared" si="220"/>
        <v>No</v>
      </c>
      <c r="BA355" t="str">
        <f>IF('R2R'!K79="","No","Yes")</f>
        <v>No</v>
      </c>
      <c r="BB355" s="178" t="str">
        <f t="shared" si="221"/>
        <v>No</v>
      </c>
      <c r="BC355" s="178" t="str">
        <f t="shared" si="222"/>
        <v>Yes</v>
      </c>
      <c r="BD355" s="174"/>
    </row>
    <row r="356" spans="1:56" s="175" customFormat="1" ht="23.65" thickBot="1" x14ac:dyDescent="0.5">
      <c r="A356" s="177">
        <v>76</v>
      </c>
      <c r="B356" s="50" t="s">
        <v>1751</v>
      </c>
      <c r="C356" t="str">
        <f>IF('R2R'!E80="Yes","Yes","No")</f>
        <v>Yes</v>
      </c>
      <c r="D356" t="str">
        <f>IF(AND(C356="No",'R2R'!F80="Yes"),"Yes","No")</f>
        <v>No</v>
      </c>
      <c r="E356" t="str">
        <f>IF(AND(C356="No",'R2R'!F80="N/A"),"N/A","No")</f>
        <v>No</v>
      </c>
      <c r="F356">
        <f>IF(OR('R2R'!F80="Yes",'R2R'!F80="N/A"),0,1)</f>
        <v>1</v>
      </c>
      <c r="G356" t="str">
        <f>IF(OR('R2R'!K80="Q3 2019",'R2R'!K80="Q4 2019"),"Yes","No")</f>
        <v>No</v>
      </c>
      <c r="H356" s="178" t="str">
        <f t="shared" si="198"/>
        <v>No</v>
      </c>
      <c r="I356" t="str">
        <f>IF(OR('R2R'!K80="Q1 2020",'R2R'!K80="Q2 2020"),"Yes","No")</f>
        <v>No</v>
      </c>
      <c r="J356" s="178" t="str">
        <f t="shared" si="199"/>
        <v>No</v>
      </c>
      <c r="K356" t="str">
        <f>IF(OR('R2R'!K80="Q3 2020",'R2R'!K80="Q4 2020"),"Yes","No")</f>
        <v>No</v>
      </c>
      <c r="L356" s="178" t="str">
        <f t="shared" si="200"/>
        <v>No</v>
      </c>
      <c r="M356" t="str">
        <f>IF(OR('R2R'!K80="Q1 2021",'R2R'!K80="Q2 2021"),"Yes","No")</f>
        <v>No</v>
      </c>
      <c r="N356" s="178" t="str">
        <f t="shared" si="201"/>
        <v>No</v>
      </c>
      <c r="O356" t="str">
        <f>IF(OR('R2R'!K80="Q3 2021",'R2R'!K80="Q4 2021"),"Yes","No")</f>
        <v>No</v>
      </c>
      <c r="P356" s="178" t="str">
        <f t="shared" si="202"/>
        <v>No</v>
      </c>
      <c r="Q356" t="str">
        <f>IF(OR('R2R'!K80="Q1 2022",'R2R'!K80="Q2 2022"),"Yes","No")</f>
        <v>No</v>
      </c>
      <c r="R356" s="178" t="str">
        <f t="shared" si="203"/>
        <v>No</v>
      </c>
      <c r="S356" t="str">
        <f>IF(OR('R2R'!K80="Q3 2022",'R2R'!K80="Q4 2022"),"Yes","No")</f>
        <v>No</v>
      </c>
      <c r="T356" s="178" t="str">
        <f t="shared" si="204"/>
        <v>No</v>
      </c>
      <c r="U356" t="str">
        <f>IF(OR('R2R'!K80="Q1 2023",'R2R'!K80="Q2 2023"),"Yes","No")</f>
        <v>No</v>
      </c>
      <c r="V356" s="178" t="str">
        <f t="shared" si="205"/>
        <v>No</v>
      </c>
      <c r="W356" t="str">
        <f>IF(OR('R2R'!K80="Q3 2023",'R2R'!K80="Q4 2023"),"Yes","No")</f>
        <v>No</v>
      </c>
      <c r="X356" s="178" t="str">
        <f t="shared" si="206"/>
        <v>No</v>
      </c>
      <c r="Y356" t="str">
        <f>IF(OR('R2R'!K80="Q1 2024",'R2R'!K80="Q2 2024"),"Yes","No")</f>
        <v>No</v>
      </c>
      <c r="Z356" s="178" t="str">
        <f t="shared" si="207"/>
        <v>No</v>
      </c>
      <c r="AA356" t="str">
        <f>IF(OR('R2R'!K80="Q3 2024",'R2R'!K80="Q4 2024"),"Yes","No")</f>
        <v>No</v>
      </c>
      <c r="AB356" s="178" t="str">
        <f t="shared" si="208"/>
        <v>No</v>
      </c>
      <c r="AC356" t="str">
        <f>IF(OR('R2R'!K80="Q1 2025",'R2R'!K80="Q2 2025"),"Yes","No")</f>
        <v>No</v>
      </c>
      <c r="AD356" s="178" t="str">
        <f t="shared" si="209"/>
        <v>No</v>
      </c>
      <c r="AE356" t="str">
        <f>IF(OR('R2R'!K80="Q3 2025",'R2R'!K80="Q4 2025"),"Yes","No")</f>
        <v>No</v>
      </c>
      <c r="AF356" s="178" t="str">
        <f t="shared" si="210"/>
        <v>No</v>
      </c>
      <c r="AG356" t="str">
        <f>IF(OR('R2R'!K80="Q1 2026",'R2R'!K80="Q2 2026"),"Yes","No")</f>
        <v>No</v>
      </c>
      <c r="AH356" s="178" t="str">
        <f t="shared" si="211"/>
        <v>No</v>
      </c>
      <c r="AI356" t="str">
        <f>IF(OR('R2R'!K80="Q3 2026",'R2R'!K80="Q4 2026"),"Yes","No")</f>
        <v>No</v>
      </c>
      <c r="AJ356" s="178" t="str">
        <f t="shared" si="212"/>
        <v>No</v>
      </c>
      <c r="AK356" t="str">
        <f>IF(OR(O2C!M239="Q1 2027",O2C!M239="Q2 2027"),"Yes","No")</f>
        <v>No</v>
      </c>
      <c r="AL356" s="178" t="str">
        <f t="shared" si="213"/>
        <v>No</v>
      </c>
      <c r="AM356" t="str">
        <f>IF(OR('R2R'!K80="Q3 2027",'R2R'!K80="Q4 2027"),"Yes","No")</f>
        <v>No</v>
      </c>
      <c r="AN356" s="178" t="str">
        <f t="shared" si="214"/>
        <v>No</v>
      </c>
      <c r="AO356" t="str">
        <f>IF(OR('R2R'!K80="Q1 2028",'R2R'!K80="Q2 2028"),"Yes","No")</f>
        <v>No</v>
      </c>
      <c r="AP356" s="178" t="str">
        <f t="shared" si="215"/>
        <v>No</v>
      </c>
      <c r="AQ356" t="str">
        <f>IF(OR('R2R'!K80="Q3 2028",'R2R'!K80="Q4 2028"),"Yes","No")</f>
        <v>No</v>
      </c>
      <c r="AR356" s="178" t="str">
        <f t="shared" si="216"/>
        <v>No</v>
      </c>
      <c r="AS356" t="str">
        <f>IF(OR('R2R'!K80="Q1 2029",'R2R'!K80="Q2 2029"),"Yes","No")</f>
        <v>No</v>
      </c>
      <c r="AT356" s="178" t="str">
        <f t="shared" si="217"/>
        <v>No</v>
      </c>
      <c r="AU356" t="str">
        <f>IF(OR('R2R'!K80="Q3 2029",'R2R'!K80="Q4 2029"),"Yes","No")</f>
        <v>No</v>
      </c>
      <c r="AV356" s="178" t="str">
        <f t="shared" si="218"/>
        <v>No</v>
      </c>
      <c r="AW356" t="str">
        <f>IF(OR('R2R'!K80="Q1 2030",'R2R'!K80="Q2 2030"),"Yes","No")</f>
        <v>No</v>
      </c>
      <c r="AX356" s="178" t="str">
        <f t="shared" si="219"/>
        <v>No</v>
      </c>
      <c r="AY356" t="str">
        <f>IF(OR('R2R'!K80="Q3 2030",'R2R'!K80="Q4 2030"),"Yes","No")</f>
        <v>No</v>
      </c>
      <c r="AZ356" s="178" t="str">
        <f t="shared" si="220"/>
        <v>No</v>
      </c>
      <c r="BA356" t="str">
        <f>IF('R2R'!K80="","No","Yes")</f>
        <v>No</v>
      </c>
      <c r="BB356" s="178" t="str">
        <f t="shared" si="221"/>
        <v>No</v>
      </c>
      <c r="BC356" s="178" t="str">
        <f t="shared" si="222"/>
        <v>No</v>
      </c>
      <c r="BD356" s="174"/>
    </row>
    <row r="357" spans="1:56" s="175" customFormat="1" ht="14.65" thickBot="1" x14ac:dyDescent="0.5">
      <c r="A357" s="177">
        <v>77</v>
      </c>
      <c r="B357" s="51" t="s">
        <v>1752</v>
      </c>
      <c r="C357" t="str">
        <f>IF('R2R'!E81="Yes","Yes","No")</f>
        <v>No</v>
      </c>
      <c r="D357" t="str">
        <f>IF(AND(C357="No",'R2R'!F81="Yes"),"Yes","No")</f>
        <v>No</v>
      </c>
      <c r="E357" t="str">
        <f>IF(AND(C357="No",'R2R'!F81="N/A"),"N/A","No")</f>
        <v>No</v>
      </c>
      <c r="F357">
        <f>IF(OR('R2R'!F81="Yes",'R2R'!F81="N/A"),0,1)</f>
        <v>1</v>
      </c>
      <c r="G357" t="str">
        <f>IF(OR('R2R'!K81="Q3 2019",'R2R'!K81="Q4 2019"),"Yes","No")</f>
        <v>No</v>
      </c>
      <c r="H357" s="178" t="str">
        <f t="shared" si="198"/>
        <v>No</v>
      </c>
      <c r="I357" t="str">
        <f>IF(OR('R2R'!K81="Q1 2020",'R2R'!K81="Q2 2020"),"Yes","No")</f>
        <v>No</v>
      </c>
      <c r="J357" s="178" t="str">
        <f t="shared" si="199"/>
        <v>No</v>
      </c>
      <c r="K357" t="str">
        <f>IF(OR('R2R'!K81="Q3 2020",'R2R'!K81="Q4 2020"),"Yes","No")</f>
        <v>No</v>
      </c>
      <c r="L357" s="178" t="str">
        <f t="shared" si="200"/>
        <v>No</v>
      </c>
      <c r="M357" t="str">
        <f>IF(OR('R2R'!K81="Q1 2021",'R2R'!K81="Q2 2021"),"Yes","No")</f>
        <v>No</v>
      </c>
      <c r="N357" s="178" t="str">
        <f t="shared" si="201"/>
        <v>No</v>
      </c>
      <c r="O357" t="str">
        <f>IF(OR('R2R'!K81="Q3 2021",'R2R'!K81="Q4 2021"),"Yes","No")</f>
        <v>No</v>
      </c>
      <c r="P357" s="178" t="str">
        <f t="shared" si="202"/>
        <v>No</v>
      </c>
      <c r="Q357" t="str">
        <f>IF(OR('R2R'!K81="Q1 2022",'R2R'!K81="Q2 2022"),"Yes","No")</f>
        <v>No</v>
      </c>
      <c r="R357" s="178" t="str">
        <f t="shared" si="203"/>
        <v>No</v>
      </c>
      <c r="S357" t="str">
        <f>IF(OR('R2R'!K81="Q3 2022",'R2R'!K81="Q4 2022"),"Yes","No")</f>
        <v>No</v>
      </c>
      <c r="T357" s="178" t="str">
        <f t="shared" si="204"/>
        <v>No</v>
      </c>
      <c r="U357" t="str">
        <f>IF(OR('R2R'!K81="Q1 2023",'R2R'!K81="Q2 2023"),"Yes","No")</f>
        <v>No</v>
      </c>
      <c r="V357" s="178" t="str">
        <f t="shared" si="205"/>
        <v>No</v>
      </c>
      <c r="W357" t="str">
        <f>IF(OR('R2R'!K81="Q3 2023",'R2R'!K81="Q4 2023"),"Yes","No")</f>
        <v>No</v>
      </c>
      <c r="X357" s="178" t="str">
        <f t="shared" si="206"/>
        <v>No</v>
      </c>
      <c r="Y357" t="str">
        <f>IF(OR('R2R'!K81="Q1 2024",'R2R'!K81="Q2 2024"),"Yes","No")</f>
        <v>No</v>
      </c>
      <c r="Z357" s="178" t="str">
        <f t="shared" si="207"/>
        <v>No</v>
      </c>
      <c r="AA357" t="str">
        <f>IF(OR('R2R'!K81="Q3 2024",'R2R'!K81="Q4 2024"),"Yes","No")</f>
        <v>No</v>
      </c>
      <c r="AB357" s="178" t="str">
        <f t="shared" si="208"/>
        <v>No</v>
      </c>
      <c r="AC357" t="str">
        <f>IF(OR('R2R'!K81="Q1 2025",'R2R'!K81="Q2 2025"),"Yes","No")</f>
        <v>No</v>
      </c>
      <c r="AD357" s="178" t="str">
        <f t="shared" si="209"/>
        <v>No</v>
      </c>
      <c r="AE357" t="str">
        <f>IF(OR('R2R'!K81="Q3 2025",'R2R'!K81="Q4 2025"),"Yes","No")</f>
        <v>No</v>
      </c>
      <c r="AF357" s="178" t="str">
        <f t="shared" si="210"/>
        <v>No</v>
      </c>
      <c r="AG357" t="str">
        <f>IF(OR('R2R'!K81="Q1 2026",'R2R'!K81="Q2 2026"),"Yes","No")</f>
        <v>No</v>
      </c>
      <c r="AH357" s="178" t="str">
        <f t="shared" si="211"/>
        <v>No</v>
      </c>
      <c r="AI357" t="str">
        <f>IF(OR('R2R'!K81="Q3 2026",'R2R'!K81="Q4 2026"),"Yes","No")</f>
        <v>No</v>
      </c>
      <c r="AJ357" s="178" t="str">
        <f t="shared" si="212"/>
        <v>No</v>
      </c>
      <c r="AK357" t="str">
        <f>IF(OR(O2C!M240="Q1 2027",O2C!M240="Q2 2027"),"Yes","No")</f>
        <v>No</v>
      </c>
      <c r="AL357" s="178" t="str">
        <f t="shared" si="213"/>
        <v>No</v>
      </c>
      <c r="AM357" t="str">
        <f>IF(OR('R2R'!K81="Q3 2027",'R2R'!K81="Q4 2027"),"Yes","No")</f>
        <v>No</v>
      </c>
      <c r="AN357" s="178" t="str">
        <f t="shared" si="214"/>
        <v>No</v>
      </c>
      <c r="AO357" t="str">
        <f>IF(OR('R2R'!K81="Q1 2028",'R2R'!K81="Q2 2028"),"Yes","No")</f>
        <v>No</v>
      </c>
      <c r="AP357" s="178" t="str">
        <f t="shared" si="215"/>
        <v>No</v>
      </c>
      <c r="AQ357" t="str">
        <f>IF(OR('R2R'!K81="Q3 2028",'R2R'!K81="Q4 2028"),"Yes","No")</f>
        <v>No</v>
      </c>
      <c r="AR357" s="178" t="str">
        <f t="shared" si="216"/>
        <v>No</v>
      </c>
      <c r="AS357" t="str">
        <f>IF(OR('R2R'!K81="Q1 2029",'R2R'!K81="Q2 2029"),"Yes","No")</f>
        <v>No</v>
      </c>
      <c r="AT357" s="178" t="str">
        <f t="shared" si="217"/>
        <v>No</v>
      </c>
      <c r="AU357" t="str">
        <f>IF(OR('R2R'!K81="Q3 2029",'R2R'!K81="Q4 2029"),"Yes","No")</f>
        <v>No</v>
      </c>
      <c r="AV357" s="178" t="str">
        <f t="shared" si="218"/>
        <v>No</v>
      </c>
      <c r="AW357" t="str">
        <f>IF(OR('R2R'!K81="Q1 2030",'R2R'!K81="Q2 2030"),"Yes","No")</f>
        <v>No</v>
      </c>
      <c r="AX357" s="178" t="str">
        <f t="shared" si="219"/>
        <v>No</v>
      </c>
      <c r="AY357" t="str">
        <f>IF(OR('R2R'!K81="Q3 2030",'R2R'!K81="Q4 2030"),"Yes","No")</f>
        <v>No</v>
      </c>
      <c r="AZ357" s="178" t="str">
        <f t="shared" si="220"/>
        <v>No</v>
      </c>
      <c r="BA357" t="str">
        <f>IF('R2R'!K81="","No","Yes")</f>
        <v>No</v>
      </c>
      <c r="BB357" s="178" t="str">
        <f t="shared" si="221"/>
        <v>No</v>
      </c>
      <c r="BC357" s="178" t="str">
        <f t="shared" si="222"/>
        <v>Yes</v>
      </c>
      <c r="BD357" s="174"/>
    </row>
    <row r="358" spans="1:56" s="175" customFormat="1" ht="14.65" thickBot="1" x14ac:dyDescent="0.5">
      <c r="A358" s="177">
        <v>78</v>
      </c>
      <c r="B358" s="51" t="s">
        <v>1753</v>
      </c>
      <c r="C358" t="str">
        <f>IF('R2R'!E82="Yes","Yes","No")</f>
        <v>No</v>
      </c>
      <c r="D358" t="str">
        <f>IF(AND(C358="No",'R2R'!F82="Yes"),"Yes","No")</f>
        <v>No</v>
      </c>
      <c r="E358" t="str">
        <f>IF(AND(C358="No",'R2R'!F82="N/A"),"N/A","No")</f>
        <v>No</v>
      </c>
      <c r="F358">
        <f>IF(OR('R2R'!F82="Yes",'R2R'!F82="N/A"),0,1)</f>
        <v>1</v>
      </c>
      <c r="G358" t="str">
        <f>IF(OR('R2R'!K82="Q3 2019",'R2R'!K82="Q4 2019"),"Yes","No")</f>
        <v>No</v>
      </c>
      <c r="H358" s="178" t="str">
        <f t="shared" si="198"/>
        <v>No</v>
      </c>
      <c r="I358" t="str">
        <f>IF(OR('R2R'!K82="Q1 2020",'R2R'!K82="Q2 2020"),"Yes","No")</f>
        <v>No</v>
      </c>
      <c r="J358" s="178" t="str">
        <f t="shared" si="199"/>
        <v>No</v>
      </c>
      <c r="K358" t="str">
        <f>IF(OR('R2R'!K82="Q3 2020",'R2R'!K82="Q4 2020"),"Yes","No")</f>
        <v>No</v>
      </c>
      <c r="L358" s="178" t="str">
        <f t="shared" si="200"/>
        <v>No</v>
      </c>
      <c r="M358" t="str">
        <f>IF(OR('R2R'!K82="Q1 2021",'R2R'!K82="Q2 2021"),"Yes","No")</f>
        <v>No</v>
      </c>
      <c r="N358" s="178" t="str">
        <f t="shared" si="201"/>
        <v>No</v>
      </c>
      <c r="O358" t="str">
        <f>IF(OR('R2R'!K82="Q3 2021",'R2R'!K82="Q4 2021"),"Yes","No")</f>
        <v>No</v>
      </c>
      <c r="P358" s="178" t="str">
        <f t="shared" si="202"/>
        <v>No</v>
      </c>
      <c r="Q358" t="str">
        <f>IF(OR('R2R'!K82="Q1 2022",'R2R'!K82="Q2 2022"),"Yes","No")</f>
        <v>No</v>
      </c>
      <c r="R358" s="178" t="str">
        <f t="shared" si="203"/>
        <v>No</v>
      </c>
      <c r="S358" t="str">
        <f>IF(OR('R2R'!K82="Q3 2022",'R2R'!K82="Q4 2022"),"Yes","No")</f>
        <v>No</v>
      </c>
      <c r="T358" s="178" t="str">
        <f t="shared" si="204"/>
        <v>No</v>
      </c>
      <c r="U358" t="str">
        <f>IF(OR('R2R'!K82="Q1 2023",'R2R'!K82="Q2 2023"),"Yes","No")</f>
        <v>No</v>
      </c>
      <c r="V358" s="178" t="str">
        <f t="shared" si="205"/>
        <v>No</v>
      </c>
      <c r="W358" t="str">
        <f>IF(OR('R2R'!K82="Q3 2023",'R2R'!K82="Q4 2023"),"Yes","No")</f>
        <v>No</v>
      </c>
      <c r="X358" s="178" t="str">
        <f t="shared" si="206"/>
        <v>No</v>
      </c>
      <c r="Y358" t="str">
        <f>IF(OR('R2R'!K82="Q1 2024",'R2R'!K82="Q2 2024"),"Yes","No")</f>
        <v>No</v>
      </c>
      <c r="Z358" s="178" t="str">
        <f t="shared" si="207"/>
        <v>No</v>
      </c>
      <c r="AA358" t="str">
        <f>IF(OR('R2R'!K82="Q3 2024",'R2R'!K82="Q4 2024"),"Yes","No")</f>
        <v>No</v>
      </c>
      <c r="AB358" s="178" t="str">
        <f t="shared" si="208"/>
        <v>No</v>
      </c>
      <c r="AC358" t="str">
        <f>IF(OR('R2R'!K82="Q1 2025",'R2R'!K82="Q2 2025"),"Yes","No")</f>
        <v>No</v>
      </c>
      <c r="AD358" s="178" t="str">
        <f t="shared" si="209"/>
        <v>No</v>
      </c>
      <c r="AE358" t="str">
        <f>IF(OR('R2R'!K82="Q3 2025",'R2R'!K82="Q4 2025"),"Yes","No")</f>
        <v>No</v>
      </c>
      <c r="AF358" s="178" t="str">
        <f t="shared" si="210"/>
        <v>No</v>
      </c>
      <c r="AG358" t="str">
        <f>IF(OR('R2R'!K82="Q1 2026",'R2R'!K82="Q2 2026"),"Yes","No")</f>
        <v>No</v>
      </c>
      <c r="AH358" s="178" t="str">
        <f t="shared" si="211"/>
        <v>No</v>
      </c>
      <c r="AI358" t="str">
        <f>IF(OR('R2R'!K82="Q3 2026",'R2R'!K82="Q4 2026"),"Yes","No")</f>
        <v>No</v>
      </c>
      <c r="AJ358" s="178" t="str">
        <f t="shared" si="212"/>
        <v>No</v>
      </c>
      <c r="AK358" t="str">
        <f>IF(OR(O2C!M241="Q1 2027",O2C!M241="Q2 2027"),"Yes","No")</f>
        <v>No</v>
      </c>
      <c r="AL358" s="178" t="str">
        <f t="shared" si="213"/>
        <v>No</v>
      </c>
      <c r="AM358" t="str">
        <f>IF(OR('R2R'!K82="Q3 2027",'R2R'!K82="Q4 2027"),"Yes","No")</f>
        <v>No</v>
      </c>
      <c r="AN358" s="178" t="str">
        <f t="shared" si="214"/>
        <v>No</v>
      </c>
      <c r="AO358" t="str">
        <f>IF(OR('R2R'!K82="Q1 2028",'R2R'!K82="Q2 2028"),"Yes","No")</f>
        <v>No</v>
      </c>
      <c r="AP358" s="178" t="str">
        <f t="shared" si="215"/>
        <v>No</v>
      </c>
      <c r="AQ358" t="str">
        <f>IF(OR('R2R'!K82="Q3 2028",'R2R'!K82="Q4 2028"),"Yes","No")</f>
        <v>No</v>
      </c>
      <c r="AR358" s="178" t="str">
        <f t="shared" si="216"/>
        <v>No</v>
      </c>
      <c r="AS358" t="str">
        <f>IF(OR('R2R'!K82="Q1 2029",'R2R'!K82="Q2 2029"),"Yes","No")</f>
        <v>No</v>
      </c>
      <c r="AT358" s="178" t="str">
        <f t="shared" si="217"/>
        <v>No</v>
      </c>
      <c r="AU358" t="str">
        <f>IF(OR('R2R'!K82="Q3 2029",'R2R'!K82="Q4 2029"),"Yes","No")</f>
        <v>No</v>
      </c>
      <c r="AV358" s="178" t="str">
        <f t="shared" si="218"/>
        <v>No</v>
      </c>
      <c r="AW358" t="str">
        <f>IF(OR('R2R'!K82="Q1 2030",'R2R'!K82="Q2 2030"),"Yes","No")</f>
        <v>No</v>
      </c>
      <c r="AX358" s="178" t="str">
        <f t="shared" si="219"/>
        <v>No</v>
      </c>
      <c r="AY358" t="str">
        <f>IF(OR('R2R'!K82="Q3 2030",'R2R'!K82="Q4 2030"),"Yes","No")</f>
        <v>No</v>
      </c>
      <c r="AZ358" s="178" t="str">
        <f t="shared" si="220"/>
        <v>No</v>
      </c>
      <c r="BA358" t="str">
        <f>IF('R2R'!K82="","No","Yes")</f>
        <v>No</v>
      </c>
      <c r="BB358" s="178" t="str">
        <f t="shared" si="221"/>
        <v>No</v>
      </c>
      <c r="BC358" s="178" t="str">
        <f t="shared" si="222"/>
        <v>Yes</v>
      </c>
      <c r="BD358" s="174"/>
    </row>
    <row r="359" spans="1:56" s="175" customFormat="1" ht="23.65" thickBot="1" x14ac:dyDescent="0.5">
      <c r="A359" s="177">
        <v>79</v>
      </c>
      <c r="B359" s="51" t="s">
        <v>1754</v>
      </c>
      <c r="C359" t="str">
        <f>IF('R2R'!E83="Yes","Yes","No")</f>
        <v>No</v>
      </c>
      <c r="D359" t="str">
        <f>IF(AND(C359="No",'R2R'!F83="Yes"),"Yes","No")</f>
        <v>No</v>
      </c>
      <c r="E359" t="str">
        <f>IF(AND(C359="No",'R2R'!F83="N/A"),"N/A","No")</f>
        <v>No</v>
      </c>
      <c r="F359">
        <f>IF(OR('R2R'!F83="Yes",'R2R'!F83="N/A"),0,1)</f>
        <v>1</v>
      </c>
      <c r="G359" t="str">
        <f>IF(OR('R2R'!K83="Q3 2019",'R2R'!K83="Q4 2019"),"Yes","No")</f>
        <v>No</v>
      </c>
      <c r="H359" s="178" t="str">
        <f t="shared" si="198"/>
        <v>No</v>
      </c>
      <c r="I359" t="str">
        <f>IF(OR('R2R'!K83="Q1 2020",'R2R'!K83="Q2 2020"),"Yes","No")</f>
        <v>No</v>
      </c>
      <c r="J359" s="178" t="str">
        <f t="shared" si="199"/>
        <v>No</v>
      </c>
      <c r="K359" t="str">
        <f>IF(OR('R2R'!K83="Q3 2020",'R2R'!K83="Q4 2020"),"Yes","No")</f>
        <v>No</v>
      </c>
      <c r="L359" s="178" t="str">
        <f t="shared" si="200"/>
        <v>No</v>
      </c>
      <c r="M359" t="str">
        <f>IF(OR('R2R'!K83="Q1 2021",'R2R'!K83="Q2 2021"),"Yes","No")</f>
        <v>No</v>
      </c>
      <c r="N359" s="178" t="str">
        <f t="shared" si="201"/>
        <v>No</v>
      </c>
      <c r="O359" t="str">
        <f>IF(OR('R2R'!K83="Q3 2021",'R2R'!K83="Q4 2021"),"Yes","No")</f>
        <v>No</v>
      </c>
      <c r="P359" s="178" t="str">
        <f t="shared" si="202"/>
        <v>No</v>
      </c>
      <c r="Q359" t="str">
        <f>IF(OR('R2R'!K83="Q1 2022",'R2R'!K83="Q2 2022"),"Yes","No")</f>
        <v>No</v>
      </c>
      <c r="R359" s="178" t="str">
        <f t="shared" si="203"/>
        <v>No</v>
      </c>
      <c r="S359" t="str">
        <f>IF(OR('R2R'!K83="Q3 2022",'R2R'!K83="Q4 2022"),"Yes","No")</f>
        <v>No</v>
      </c>
      <c r="T359" s="178" t="str">
        <f t="shared" si="204"/>
        <v>No</v>
      </c>
      <c r="U359" t="str">
        <f>IF(OR('R2R'!K83="Q1 2023",'R2R'!K83="Q2 2023"),"Yes","No")</f>
        <v>No</v>
      </c>
      <c r="V359" s="178" t="str">
        <f t="shared" si="205"/>
        <v>No</v>
      </c>
      <c r="W359" t="str">
        <f>IF(OR('R2R'!K83="Q3 2023",'R2R'!K83="Q4 2023"),"Yes","No")</f>
        <v>No</v>
      </c>
      <c r="X359" s="178" t="str">
        <f t="shared" si="206"/>
        <v>No</v>
      </c>
      <c r="Y359" t="str">
        <f>IF(OR('R2R'!K83="Q1 2024",'R2R'!K83="Q2 2024"),"Yes","No")</f>
        <v>No</v>
      </c>
      <c r="Z359" s="178" t="str">
        <f t="shared" si="207"/>
        <v>No</v>
      </c>
      <c r="AA359" t="str">
        <f>IF(OR('R2R'!K83="Q3 2024",'R2R'!K83="Q4 2024"),"Yes","No")</f>
        <v>No</v>
      </c>
      <c r="AB359" s="178" t="str">
        <f t="shared" si="208"/>
        <v>No</v>
      </c>
      <c r="AC359" t="str">
        <f>IF(OR('R2R'!K83="Q1 2025",'R2R'!K83="Q2 2025"),"Yes","No")</f>
        <v>No</v>
      </c>
      <c r="AD359" s="178" t="str">
        <f t="shared" si="209"/>
        <v>No</v>
      </c>
      <c r="AE359" t="str">
        <f>IF(OR('R2R'!K83="Q3 2025",'R2R'!K83="Q4 2025"),"Yes","No")</f>
        <v>No</v>
      </c>
      <c r="AF359" s="178" t="str">
        <f t="shared" si="210"/>
        <v>No</v>
      </c>
      <c r="AG359" t="str">
        <f>IF(OR('R2R'!K83="Q1 2026",'R2R'!K83="Q2 2026"),"Yes","No")</f>
        <v>No</v>
      </c>
      <c r="AH359" s="178" t="str">
        <f t="shared" si="211"/>
        <v>No</v>
      </c>
      <c r="AI359" t="str">
        <f>IF(OR('R2R'!K83="Q3 2026",'R2R'!K83="Q4 2026"),"Yes","No")</f>
        <v>No</v>
      </c>
      <c r="AJ359" s="178" t="str">
        <f t="shared" si="212"/>
        <v>No</v>
      </c>
      <c r="AK359" t="str">
        <f>IF(OR(O2C!M242="Q1 2027",O2C!M242="Q2 2027"),"Yes","No")</f>
        <v>No</v>
      </c>
      <c r="AL359" s="178" t="str">
        <f t="shared" si="213"/>
        <v>No</v>
      </c>
      <c r="AM359" t="str">
        <f>IF(OR('R2R'!K83="Q3 2027",'R2R'!K83="Q4 2027"),"Yes","No")</f>
        <v>No</v>
      </c>
      <c r="AN359" s="178" t="str">
        <f t="shared" si="214"/>
        <v>No</v>
      </c>
      <c r="AO359" t="str">
        <f>IF(OR('R2R'!K83="Q1 2028",'R2R'!K83="Q2 2028"),"Yes","No")</f>
        <v>No</v>
      </c>
      <c r="AP359" s="178" t="str">
        <f t="shared" si="215"/>
        <v>No</v>
      </c>
      <c r="AQ359" t="str">
        <f>IF(OR('R2R'!K83="Q3 2028",'R2R'!K83="Q4 2028"),"Yes","No")</f>
        <v>No</v>
      </c>
      <c r="AR359" s="178" t="str">
        <f t="shared" si="216"/>
        <v>No</v>
      </c>
      <c r="AS359" t="str">
        <f>IF(OR('R2R'!K83="Q1 2029",'R2R'!K83="Q2 2029"),"Yes","No")</f>
        <v>No</v>
      </c>
      <c r="AT359" s="178" t="str">
        <f t="shared" si="217"/>
        <v>No</v>
      </c>
      <c r="AU359" t="str">
        <f>IF(OR('R2R'!K83="Q3 2029",'R2R'!K83="Q4 2029"),"Yes","No")</f>
        <v>No</v>
      </c>
      <c r="AV359" s="178" t="str">
        <f t="shared" si="218"/>
        <v>No</v>
      </c>
      <c r="AW359" t="str">
        <f>IF(OR('R2R'!K83="Q1 2030",'R2R'!K83="Q2 2030"),"Yes","No")</f>
        <v>No</v>
      </c>
      <c r="AX359" s="178" t="str">
        <f t="shared" si="219"/>
        <v>No</v>
      </c>
      <c r="AY359" t="str">
        <f>IF(OR('R2R'!K83="Q3 2030",'R2R'!K83="Q4 2030"),"Yes","No")</f>
        <v>No</v>
      </c>
      <c r="AZ359" s="178" t="str">
        <f t="shared" si="220"/>
        <v>No</v>
      </c>
      <c r="BA359" t="str">
        <f>IF('R2R'!K83="","No","Yes")</f>
        <v>No</v>
      </c>
      <c r="BB359" s="178" t="str">
        <f t="shared" si="221"/>
        <v>No</v>
      </c>
      <c r="BC359" s="178" t="str">
        <f t="shared" si="222"/>
        <v>Yes</v>
      </c>
      <c r="BD359" s="174"/>
    </row>
    <row r="360" spans="1:56" s="175" customFormat="1" ht="14.65" thickBot="1" x14ac:dyDescent="0.5">
      <c r="A360" s="177">
        <v>80</v>
      </c>
      <c r="B360" s="51" t="s">
        <v>1755</v>
      </c>
      <c r="C360" t="str">
        <f>IF('R2R'!E84="Yes","Yes","No")</f>
        <v>No</v>
      </c>
      <c r="D360" t="str">
        <f>IF(AND(C360="No",'R2R'!F84="Yes"),"Yes","No")</f>
        <v>No</v>
      </c>
      <c r="E360" t="str">
        <f>IF(AND(C360="No",'R2R'!F84="N/A"),"N/A","No")</f>
        <v>No</v>
      </c>
      <c r="F360">
        <f>IF(OR('R2R'!F84="Yes",'R2R'!F84="N/A"),0,1)</f>
        <v>1</v>
      </c>
      <c r="G360" t="str">
        <f>IF(OR('R2R'!K84="Q3 2019",'R2R'!K84="Q4 2019"),"Yes","No")</f>
        <v>No</v>
      </c>
      <c r="H360" s="178" t="str">
        <f t="shared" si="198"/>
        <v>No</v>
      </c>
      <c r="I360" t="str">
        <f>IF(OR('R2R'!K84="Q1 2020",'R2R'!K84="Q2 2020"),"Yes","No")</f>
        <v>No</v>
      </c>
      <c r="J360" s="178" t="str">
        <f t="shared" si="199"/>
        <v>No</v>
      </c>
      <c r="K360" t="str">
        <f>IF(OR('R2R'!K84="Q3 2020",'R2R'!K84="Q4 2020"),"Yes","No")</f>
        <v>No</v>
      </c>
      <c r="L360" s="178" t="str">
        <f t="shared" si="200"/>
        <v>No</v>
      </c>
      <c r="M360" t="str">
        <f>IF(OR('R2R'!K84="Q1 2021",'R2R'!K84="Q2 2021"),"Yes","No")</f>
        <v>No</v>
      </c>
      <c r="N360" s="178" t="str">
        <f t="shared" si="201"/>
        <v>No</v>
      </c>
      <c r="O360" t="str">
        <f>IF(OR('R2R'!K84="Q3 2021",'R2R'!K84="Q4 2021"),"Yes","No")</f>
        <v>No</v>
      </c>
      <c r="P360" s="178" t="str">
        <f t="shared" si="202"/>
        <v>No</v>
      </c>
      <c r="Q360" t="str">
        <f>IF(OR('R2R'!K84="Q1 2022",'R2R'!K84="Q2 2022"),"Yes","No")</f>
        <v>No</v>
      </c>
      <c r="R360" s="178" t="str">
        <f t="shared" si="203"/>
        <v>No</v>
      </c>
      <c r="S360" t="str">
        <f>IF(OR('R2R'!K84="Q3 2022",'R2R'!K84="Q4 2022"),"Yes","No")</f>
        <v>No</v>
      </c>
      <c r="T360" s="178" t="str">
        <f t="shared" si="204"/>
        <v>No</v>
      </c>
      <c r="U360" t="str">
        <f>IF(OR('R2R'!K84="Q1 2023",'R2R'!K84="Q2 2023"),"Yes","No")</f>
        <v>No</v>
      </c>
      <c r="V360" s="178" t="str">
        <f t="shared" si="205"/>
        <v>No</v>
      </c>
      <c r="W360" t="str">
        <f>IF(OR('R2R'!K84="Q3 2023",'R2R'!K84="Q4 2023"),"Yes","No")</f>
        <v>No</v>
      </c>
      <c r="X360" s="178" t="str">
        <f t="shared" si="206"/>
        <v>No</v>
      </c>
      <c r="Y360" t="str">
        <f>IF(OR('R2R'!K84="Q1 2024",'R2R'!K84="Q2 2024"),"Yes","No")</f>
        <v>No</v>
      </c>
      <c r="Z360" s="178" t="str">
        <f t="shared" si="207"/>
        <v>No</v>
      </c>
      <c r="AA360" t="str">
        <f>IF(OR('R2R'!K84="Q3 2024",'R2R'!K84="Q4 2024"),"Yes","No")</f>
        <v>No</v>
      </c>
      <c r="AB360" s="178" t="str">
        <f t="shared" si="208"/>
        <v>No</v>
      </c>
      <c r="AC360" t="str">
        <f>IF(OR('R2R'!K84="Q1 2025",'R2R'!K84="Q2 2025"),"Yes","No")</f>
        <v>No</v>
      </c>
      <c r="AD360" s="178" t="str">
        <f t="shared" si="209"/>
        <v>No</v>
      </c>
      <c r="AE360" t="str">
        <f>IF(OR('R2R'!K84="Q3 2025",'R2R'!K84="Q4 2025"),"Yes","No")</f>
        <v>No</v>
      </c>
      <c r="AF360" s="178" t="str">
        <f t="shared" si="210"/>
        <v>No</v>
      </c>
      <c r="AG360" t="str">
        <f>IF(OR('R2R'!K84="Q1 2026",'R2R'!K84="Q2 2026"),"Yes","No")</f>
        <v>No</v>
      </c>
      <c r="AH360" s="178" t="str">
        <f t="shared" si="211"/>
        <v>No</v>
      </c>
      <c r="AI360" t="str">
        <f>IF(OR('R2R'!K84="Q3 2026",'R2R'!K84="Q4 2026"),"Yes","No")</f>
        <v>No</v>
      </c>
      <c r="AJ360" s="178" t="str">
        <f t="shared" si="212"/>
        <v>No</v>
      </c>
      <c r="AK360" t="str">
        <f>IF(OR(O2C!M243="Q1 2027",O2C!M243="Q2 2027"),"Yes","No")</f>
        <v>No</v>
      </c>
      <c r="AL360" s="178" t="str">
        <f t="shared" si="213"/>
        <v>No</v>
      </c>
      <c r="AM360" t="str">
        <f>IF(OR('R2R'!K84="Q3 2027",'R2R'!K84="Q4 2027"),"Yes","No")</f>
        <v>No</v>
      </c>
      <c r="AN360" s="178" t="str">
        <f t="shared" si="214"/>
        <v>No</v>
      </c>
      <c r="AO360" t="str">
        <f>IF(OR('R2R'!K84="Q1 2028",'R2R'!K84="Q2 2028"),"Yes","No")</f>
        <v>No</v>
      </c>
      <c r="AP360" s="178" t="str">
        <f t="shared" si="215"/>
        <v>No</v>
      </c>
      <c r="AQ360" t="str">
        <f>IF(OR('R2R'!K84="Q3 2028",'R2R'!K84="Q4 2028"),"Yes","No")</f>
        <v>No</v>
      </c>
      <c r="AR360" s="178" t="str">
        <f t="shared" si="216"/>
        <v>No</v>
      </c>
      <c r="AS360" t="str">
        <f>IF(OR('R2R'!K84="Q1 2029",'R2R'!K84="Q2 2029"),"Yes","No")</f>
        <v>No</v>
      </c>
      <c r="AT360" s="178" t="str">
        <f t="shared" si="217"/>
        <v>No</v>
      </c>
      <c r="AU360" t="str">
        <f>IF(OR('R2R'!K84="Q3 2029",'R2R'!K84="Q4 2029"),"Yes","No")</f>
        <v>No</v>
      </c>
      <c r="AV360" s="178" t="str">
        <f t="shared" si="218"/>
        <v>No</v>
      </c>
      <c r="AW360" t="str">
        <f>IF(OR('R2R'!K84="Q1 2030",'R2R'!K84="Q2 2030"),"Yes","No")</f>
        <v>No</v>
      </c>
      <c r="AX360" s="178" t="str">
        <f t="shared" si="219"/>
        <v>No</v>
      </c>
      <c r="AY360" t="str">
        <f>IF(OR('R2R'!K84="Q3 2030",'R2R'!K84="Q4 2030"),"Yes","No")</f>
        <v>No</v>
      </c>
      <c r="AZ360" s="178" t="str">
        <f t="shared" si="220"/>
        <v>No</v>
      </c>
      <c r="BA360" t="str">
        <f>IF('R2R'!K84="","No","Yes")</f>
        <v>No</v>
      </c>
      <c r="BB360" s="178" t="str">
        <f t="shared" si="221"/>
        <v>No</v>
      </c>
      <c r="BC360" s="178" t="str">
        <f t="shared" si="222"/>
        <v>Yes</v>
      </c>
      <c r="BD360" s="174"/>
    </row>
    <row r="361" spans="1:56" s="175" customFormat="1" ht="14.65" thickBot="1" x14ac:dyDescent="0.5">
      <c r="A361" s="177">
        <v>81</v>
      </c>
      <c r="B361" s="51" t="s">
        <v>1757</v>
      </c>
      <c r="C361" t="str">
        <f>IF('R2R'!E85="Yes","Yes","No")</f>
        <v>No</v>
      </c>
      <c r="D361" t="str">
        <f>IF(AND(C361="No",'R2R'!F85="Yes"),"Yes","No")</f>
        <v>No</v>
      </c>
      <c r="E361" t="str">
        <f>IF(AND(C361="No",'R2R'!F85="N/A"),"N/A","No")</f>
        <v>No</v>
      </c>
      <c r="F361">
        <f>IF(OR('R2R'!F85="Yes",'R2R'!F85="N/A"),0,1)</f>
        <v>1</v>
      </c>
      <c r="G361" t="str">
        <f>IF(OR('R2R'!K85="Q3 2019",'R2R'!K85="Q4 2019"),"Yes","No")</f>
        <v>No</v>
      </c>
      <c r="H361" s="178" t="str">
        <f t="shared" si="198"/>
        <v>No</v>
      </c>
      <c r="I361" t="str">
        <f>IF(OR('R2R'!K85="Q1 2020",'R2R'!K85="Q2 2020"),"Yes","No")</f>
        <v>No</v>
      </c>
      <c r="J361" s="178" t="str">
        <f t="shared" si="199"/>
        <v>No</v>
      </c>
      <c r="K361" t="str">
        <f>IF(OR('R2R'!K85="Q3 2020",'R2R'!K85="Q4 2020"),"Yes","No")</f>
        <v>No</v>
      </c>
      <c r="L361" s="178" t="str">
        <f t="shared" si="200"/>
        <v>No</v>
      </c>
      <c r="M361" t="str">
        <f>IF(OR('R2R'!K85="Q1 2021",'R2R'!K85="Q2 2021"),"Yes","No")</f>
        <v>No</v>
      </c>
      <c r="N361" s="178" t="str">
        <f t="shared" si="201"/>
        <v>No</v>
      </c>
      <c r="O361" t="str">
        <f>IF(OR('R2R'!K85="Q3 2021",'R2R'!K85="Q4 2021"),"Yes","No")</f>
        <v>No</v>
      </c>
      <c r="P361" s="178" t="str">
        <f t="shared" si="202"/>
        <v>No</v>
      </c>
      <c r="Q361" t="str">
        <f>IF(OR('R2R'!K85="Q1 2022",'R2R'!K85="Q2 2022"),"Yes","No")</f>
        <v>No</v>
      </c>
      <c r="R361" s="178" t="str">
        <f t="shared" si="203"/>
        <v>No</v>
      </c>
      <c r="S361" t="str">
        <f>IF(OR('R2R'!K85="Q3 2022",'R2R'!K85="Q4 2022"),"Yes","No")</f>
        <v>No</v>
      </c>
      <c r="T361" s="178" t="str">
        <f t="shared" si="204"/>
        <v>No</v>
      </c>
      <c r="U361" t="str">
        <f>IF(OR('R2R'!K85="Q1 2023",'R2R'!K85="Q2 2023"),"Yes","No")</f>
        <v>No</v>
      </c>
      <c r="V361" s="178" t="str">
        <f t="shared" si="205"/>
        <v>No</v>
      </c>
      <c r="W361" t="str">
        <f>IF(OR('R2R'!K85="Q3 2023",'R2R'!K85="Q4 2023"),"Yes","No")</f>
        <v>No</v>
      </c>
      <c r="X361" s="178" t="str">
        <f t="shared" si="206"/>
        <v>No</v>
      </c>
      <c r="Y361" t="str">
        <f>IF(OR('R2R'!K85="Q1 2024",'R2R'!K85="Q2 2024"),"Yes","No")</f>
        <v>No</v>
      </c>
      <c r="Z361" s="178" t="str">
        <f t="shared" si="207"/>
        <v>No</v>
      </c>
      <c r="AA361" t="str">
        <f>IF(OR('R2R'!K85="Q3 2024",'R2R'!K85="Q4 2024"),"Yes","No")</f>
        <v>No</v>
      </c>
      <c r="AB361" s="178" t="str">
        <f t="shared" si="208"/>
        <v>No</v>
      </c>
      <c r="AC361" t="str">
        <f>IF(OR('R2R'!K85="Q1 2025",'R2R'!K85="Q2 2025"),"Yes","No")</f>
        <v>No</v>
      </c>
      <c r="AD361" s="178" t="str">
        <f t="shared" si="209"/>
        <v>No</v>
      </c>
      <c r="AE361" t="str">
        <f>IF(OR('R2R'!K85="Q3 2025",'R2R'!K85="Q4 2025"),"Yes","No")</f>
        <v>No</v>
      </c>
      <c r="AF361" s="178" t="str">
        <f t="shared" si="210"/>
        <v>No</v>
      </c>
      <c r="AG361" t="str">
        <f>IF(OR('R2R'!K85="Q1 2026",'R2R'!K85="Q2 2026"),"Yes","No")</f>
        <v>No</v>
      </c>
      <c r="AH361" s="178" t="str">
        <f t="shared" si="211"/>
        <v>No</v>
      </c>
      <c r="AI361" t="str">
        <f>IF(OR('R2R'!K85="Q3 2026",'R2R'!K85="Q4 2026"),"Yes","No")</f>
        <v>No</v>
      </c>
      <c r="AJ361" s="178" t="str">
        <f t="shared" si="212"/>
        <v>No</v>
      </c>
      <c r="AK361" t="str">
        <f>IF(OR(O2C!M244="Q1 2027",O2C!M244="Q2 2027"),"Yes","No")</f>
        <v>No</v>
      </c>
      <c r="AL361" s="178" t="str">
        <f t="shared" si="213"/>
        <v>No</v>
      </c>
      <c r="AM361" t="str">
        <f>IF(OR('R2R'!K85="Q3 2027",'R2R'!K85="Q4 2027"),"Yes","No")</f>
        <v>No</v>
      </c>
      <c r="AN361" s="178" t="str">
        <f t="shared" si="214"/>
        <v>No</v>
      </c>
      <c r="AO361" t="str">
        <f>IF(OR('R2R'!K85="Q1 2028",'R2R'!K85="Q2 2028"),"Yes","No")</f>
        <v>No</v>
      </c>
      <c r="AP361" s="178" t="str">
        <f t="shared" si="215"/>
        <v>No</v>
      </c>
      <c r="AQ361" t="str">
        <f>IF(OR('R2R'!K85="Q3 2028",'R2R'!K85="Q4 2028"),"Yes","No")</f>
        <v>No</v>
      </c>
      <c r="AR361" s="178" t="str">
        <f t="shared" si="216"/>
        <v>No</v>
      </c>
      <c r="AS361" t="str">
        <f>IF(OR('R2R'!K85="Q1 2029",'R2R'!K85="Q2 2029"),"Yes","No")</f>
        <v>No</v>
      </c>
      <c r="AT361" s="178" t="str">
        <f t="shared" si="217"/>
        <v>No</v>
      </c>
      <c r="AU361" t="str">
        <f>IF(OR('R2R'!K85="Q3 2029",'R2R'!K85="Q4 2029"),"Yes","No")</f>
        <v>No</v>
      </c>
      <c r="AV361" s="178" t="str">
        <f t="shared" si="218"/>
        <v>No</v>
      </c>
      <c r="AW361" t="str">
        <f>IF(OR('R2R'!K85="Q1 2030",'R2R'!K85="Q2 2030"),"Yes","No")</f>
        <v>No</v>
      </c>
      <c r="AX361" s="178" t="str">
        <f t="shared" si="219"/>
        <v>No</v>
      </c>
      <c r="AY361" t="str">
        <f>IF(OR('R2R'!K85="Q3 2030",'R2R'!K85="Q4 2030"),"Yes","No")</f>
        <v>No</v>
      </c>
      <c r="AZ361" s="178" t="str">
        <f t="shared" si="220"/>
        <v>No</v>
      </c>
      <c r="BA361" t="str">
        <f>IF('R2R'!K85="","No","Yes")</f>
        <v>No</v>
      </c>
      <c r="BB361" s="178" t="str">
        <f t="shared" si="221"/>
        <v>No</v>
      </c>
      <c r="BC361" s="178" t="str">
        <f t="shared" si="222"/>
        <v>Yes</v>
      </c>
      <c r="BD361" s="174"/>
    </row>
    <row r="362" spans="1:56" s="175" customFormat="1" ht="23.65" thickBot="1" x14ac:dyDescent="0.5">
      <c r="A362" s="177">
        <v>82</v>
      </c>
      <c r="B362" s="51" t="s">
        <v>1758</v>
      </c>
      <c r="C362" t="str">
        <f>IF('R2R'!E86="Yes","Yes","No")</f>
        <v>No</v>
      </c>
      <c r="D362" t="str">
        <f>IF(AND(C362="No",'R2R'!F86="Yes"),"Yes","No")</f>
        <v>No</v>
      </c>
      <c r="E362" t="str">
        <f>IF(AND(C362="No",'R2R'!F86="N/A"),"N/A","No")</f>
        <v>No</v>
      </c>
      <c r="F362">
        <f>IF(OR('R2R'!F86="Yes",'R2R'!F86="N/A"),0,1)</f>
        <v>1</v>
      </c>
      <c r="G362" t="str">
        <f>IF(OR('R2R'!K86="Q3 2019",'R2R'!K86="Q4 2019"),"Yes","No")</f>
        <v>No</v>
      </c>
      <c r="H362" s="178" t="str">
        <f t="shared" si="198"/>
        <v>No</v>
      </c>
      <c r="I362" t="str">
        <f>IF(OR('R2R'!K86="Q1 2020",'R2R'!K86="Q2 2020"),"Yes","No")</f>
        <v>No</v>
      </c>
      <c r="J362" s="178" t="str">
        <f t="shared" si="199"/>
        <v>No</v>
      </c>
      <c r="K362" t="str">
        <f>IF(OR('R2R'!K86="Q3 2020",'R2R'!K86="Q4 2020"),"Yes","No")</f>
        <v>No</v>
      </c>
      <c r="L362" s="178" t="str">
        <f t="shared" si="200"/>
        <v>No</v>
      </c>
      <c r="M362" t="str">
        <f>IF(OR('R2R'!K86="Q1 2021",'R2R'!K86="Q2 2021"),"Yes","No")</f>
        <v>No</v>
      </c>
      <c r="N362" s="178" t="str">
        <f t="shared" si="201"/>
        <v>No</v>
      </c>
      <c r="O362" t="str">
        <f>IF(OR('R2R'!K86="Q3 2021",'R2R'!K86="Q4 2021"),"Yes","No")</f>
        <v>No</v>
      </c>
      <c r="P362" s="178" t="str">
        <f t="shared" si="202"/>
        <v>No</v>
      </c>
      <c r="Q362" t="str">
        <f>IF(OR('R2R'!K86="Q1 2022",'R2R'!K86="Q2 2022"),"Yes","No")</f>
        <v>No</v>
      </c>
      <c r="R362" s="178" t="str">
        <f t="shared" si="203"/>
        <v>No</v>
      </c>
      <c r="S362" t="str">
        <f>IF(OR('R2R'!K86="Q3 2022",'R2R'!K86="Q4 2022"),"Yes","No")</f>
        <v>No</v>
      </c>
      <c r="T362" s="178" t="str">
        <f t="shared" si="204"/>
        <v>No</v>
      </c>
      <c r="U362" t="str">
        <f>IF(OR('R2R'!K86="Q1 2023",'R2R'!K86="Q2 2023"),"Yes","No")</f>
        <v>No</v>
      </c>
      <c r="V362" s="178" t="str">
        <f t="shared" si="205"/>
        <v>No</v>
      </c>
      <c r="W362" t="str">
        <f>IF(OR('R2R'!K86="Q3 2023",'R2R'!K86="Q4 2023"),"Yes","No")</f>
        <v>No</v>
      </c>
      <c r="X362" s="178" t="str">
        <f t="shared" si="206"/>
        <v>No</v>
      </c>
      <c r="Y362" t="str">
        <f>IF(OR('R2R'!K86="Q1 2024",'R2R'!K86="Q2 2024"),"Yes","No")</f>
        <v>No</v>
      </c>
      <c r="Z362" s="178" t="str">
        <f t="shared" si="207"/>
        <v>No</v>
      </c>
      <c r="AA362" t="str">
        <f>IF(OR('R2R'!K86="Q3 2024",'R2R'!K86="Q4 2024"),"Yes","No")</f>
        <v>No</v>
      </c>
      <c r="AB362" s="178" t="str">
        <f t="shared" si="208"/>
        <v>No</v>
      </c>
      <c r="AC362" t="str">
        <f>IF(OR('R2R'!K86="Q1 2025",'R2R'!K86="Q2 2025"),"Yes","No")</f>
        <v>No</v>
      </c>
      <c r="AD362" s="178" t="str">
        <f t="shared" si="209"/>
        <v>No</v>
      </c>
      <c r="AE362" t="str">
        <f>IF(OR('R2R'!K86="Q3 2025",'R2R'!K86="Q4 2025"),"Yes","No")</f>
        <v>No</v>
      </c>
      <c r="AF362" s="178" t="str">
        <f t="shared" si="210"/>
        <v>No</v>
      </c>
      <c r="AG362" t="str">
        <f>IF(OR('R2R'!K86="Q1 2026",'R2R'!K86="Q2 2026"),"Yes","No")</f>
        <v>No</v>
      </c>
      <c r="AH362" s="178" t="str">
        <f t="shared" si="211"/>
        <v>No</v>
      </c>
      <c r="AI362" t="str">
        <f>IF(OR('R2R'!K86="Q3 2026",'R2R'!K86="Q4 2026"),"Yes","No")</f>
        <v>No</v>
      </c>
      <c r="AJ362" s="178" t="str">
        <f t="shared" si="212"/>
        <v>No</v>
      </c>
      <c r="AK362" t="str">
        <f>IF(OR(O2C!M245="Q1 2027",O2C!M245="Q2 2027"),"Yes","No")</f>
        <v>No</v>
      </c>
      <c r="AL362" s="178" t="str">
        <f t="shared" si="213"/>
        <v>No</v>
      </c>
      <c r="AM362" t="str">
        <f>IF(OR('R2R'!K86="Q3 2027",'R2R'!K86="Q4 2027"),"Yes","No")</f>
        <v>No</v>
      </c>
      <c r="AN362" s="178" t="str">
        <f t="shared" si="214"/>
        <v>No</v>
      </c>
      <c r="AO362" t="str">
        <f>IF(OR('R2R'!K86="Q1 2028",'R2R'!K86="Q2 2028"),"Yes","No")</f>
        <v>No</v>
      </c>
      <c r="AP362" s="178" t="str">
        <f t="shared" si="215"/>
        <v>No</v>
      </c>
      <c r="AQ362" t="str">
        <f>IF(OR('R2R'!K86="Q3 2028",'R2R'!K86="Q4 2028"),"Yes","No")</f>
        <v>No</v>
      </c>
      <c r="AR362" s="178" t="str">
        <f t="shared" si="216"/>
        <v>No</v>
      </c>
      <c r="AS362" t="str">
        <f>IF(OR('R2R'!K86="Q1 2029",'R2R'!K86="Q2 2029"),"Yes","No")</f>
        <v>No</v>
      </c>
      <c r="AT362" s="178" t="str">
        <f t="shared" si="217"/>
        <v>No</v>
      </c>
      <c r="AU362" t="str">
        <f>IF(OR('R2R'!K86="Q3 2029",'R2R'!K86="Q4 2029"),"Yes","No")</f>
        <v>No</v>
      </c>
      <c r="AV362" s="178" t="str">
        <f t="shared" si="218"/>
        <v>No</v>
      </c>
      <c r="AW362" t="str">
        <f>IF(OR('R2R'!K86="Q1 2030",'R2R'!K86="Q2 2030"),"Yes","No")</f>
        <v>No</v>
      </c>
      <c r="AX362" s="178" t="str">
        <f t="shared" si="219"/>
        <v>No</v>
      </c>
      <c r="AY362" t="str">
        <f>IF(OR('R2R'!K86="Q3 2030",'R2R'!K86="Q4 2030"),"Yes","No")</f>
        <v>No</v>
      </c>
      <c r="AZ362" s="178" t="str">
        <f t="shared" si="220"/>
        <v>No</v>
      </c>
      <c r="BA362" t="str">
        <f>IF('R2R'!K86="","No","Yes")</f>
        <v>No</v>
      </c>
      <c r="BB362" s="178" t="str">
        <f t="shared" si="221"/>
        <v>No</v>
      </c>
      <c r="BC362" s="178" t="str">
        <f t="shared" si="222"/>
        <v>Yes</v>
      </c>
      <c r="BD362" s="174"/>
    </row>
    <row r="363" spans="1:56" s="175" customFormat="1" ht="23.65" thickBot="1" x14ac:dyDescent="0.5">
      <c r="A363" s="177">
        <v>83</v>
      </c>
      <c r="B363" s="51" t="s">
        <v>1759</v>
      </c>
      <c r="C363" t="str">
        <f>IF('R2R'!E87="Yes","Yes","No")</f>
        <v>No</v>
      </c>
      <c r="D363" t="str">
        <f>IF(AND(C363="No",'R2R'!F87="Yes"),"Yes","No")</f>
        <v>No</v>
      </c>
      <c r="E363" t="str">
        <f>IF(AND(C363="No",'R2R'!F87="N/A"),"N/A","No")</f>
        <v>No</v>
      </c>
      <c r="F363">
        <f>IF(OR('R2R'!F87="Yes",'R2R'!F87="N/A"),0,1)</f>
        <v>1</v>
      </c>
      <c r="G363" t="str">
        <f>IF(OR('R2R'!K87="Q3 2019",'R2R'!K87="Q4 2019"),"Yes","No")</f>
        <v>No</v>
      </c>
      <c r="H363" s="178" t="str">
        <f t="shared" si="198"/>
        <v>No</v>
      </c>
      <c r="I363" t="str">
        <f>IF(OR('R2R'!K87="Q1 2020",'R2R'!K87="Q2 2020"),"Yes","No")</f>
        <v>No</v>
      </c>
      <c r="J363" s="178" t="str">
        <f t="shared" si="199"/>
        <v>No</v>
      </c>
      <c r="K363" t="str">
        <f>IF(OR('R2R'!K87="Q3 2020",'R2R'!K87="Q4 2020"),"Yes","No")</f>
        <v>No</v>
      </c>
      <c r="L363" s="178" t="str">
        <f t="shared" si="200"/>
        <v>No</v>
      </c>
      <c r="M363" t="str">
        <f>IF(OR('R2R'!K87="Q1 2021",'R2R'!K87="Q2 2021"),"Yes","No")</f>
        <v>No</v>
      </c>
      <c r="N363" s="178" t="str">
        <f t="shared" si="201"/>
        <v>No</v>
      </c>
      <c r="O363" t="str">
        <f>IF(OR('R2R'!K87="Q3 2021",'R2R'!K87="Q4 2021"),"Yes","No")</f>
        <v>No</v>
      </c>
      <c r="P363" s="178" t="str">
        <f t="shared" si="202"/>
        <v>No</v>
      </c>
      <c r="Q363" t="str">
        <f>IF(OR('R2R'!K87="Q1 2022",'R2R'!K87="Q2 2022"),"Yes","No")</f>
        <v>No</v>
      </c>
      <c r="R363" s="178" t="str">
        <f t="shared" si="203"/>
        <v>No</v>
      </c>
      <c r="S363" t="str">
        <f>IF(OR('R2R'!K87="Q3 2022",'R2R'!K87="Q4 2022"),"Yes","No")</f>
        <v>No</v>
      </c>
      <c r="T363" s="178" t="str">
        <f t="shared" si="204"/>
        <v>No</v>
      </c>
      <c r="U363" t="str">
        <f>IF(OR('R2R'!K87="Q1 2023",'R2R'!K87="Q2 2023"),"Yes","No")</f>
        <v>No</v>
      </c>
      <c r="V363" s="178" t="str">
        <f t="shared" si="205"/>
        <v>No</v>
      </c>
      <c r="W363" t="str">
        <f>IF(OR('R2R'!K87="Q3 2023",'R2R'!K87="Q4 2023"),"Yes","No")</f>
        <v>No</v>
      </c>
      <c r="X363" s="178" t="str">
        <f t="shared" si="206"/>
        <v>No</v>
      </c>
      <c r="Y363" t="str">
        <f>IF(OR('R2R'!K87="Q1 2024",'R2R'!K87="Q2 2024"),"Yes","No")</f>
        <v>No</v>
      </c>
      <c r="Z363" s="178" t="str">
        <f t="shared" si="207"/>
        <v>No</v>
      </c>
      <c r="AA363" t="str">
        <f>IF(OR('R2R'!K87="Q3 2024",'R2R'!K87="Q4 2024"),"Yes","No")</f>
        <v>No</v>
      </c>
      <c r="AB363" s="178" t="str">
        <f t="shared" si="208"/>
        <v>No</v>
      </c>
      <c r="AC363" t="str">
        <f>IF(OR('R2R'!K87="Q1 2025",'R2R'!K87="Q2 2025"),"Yes","No")</f>
        <v>No</v>
      </c>
      <c r="AD363" s="178" t="str">
        <f t="shared" si="209"/>
        <v>No</v>
      </c>
      <c r="AE363" t="str">
        <f>IF(OR('R2R'!K87="Q3 2025",'R2R'!K87="Q4 2025"),"Yes","No")</f>
        <v>No</v>
      </c>
      <c r="AF363" s="178" t="str">
        <f t="shared" si="210"/>
        <v>No</v>
      </c>
      <c r="AG363" t="str">
        <f>IF(OR('R2R'!K87="Q1 2026",'R2R'!K87="Q2 2026"),"Yes","No")</f>
        <v>No</v>
      </c>
      <c r="AH363" s="178" t="str">
        <f t="shared" si="211"/>
        <v>No</v>
      </c>
      <c r="AI363" t="str">
        <f>IF(OR('R2R'!K87="Q3 2026",'R2R'!K87="Q4 2026"),"Yes","No")</f>
        <v>No</v>
      </c>
      <c r="AJ363" s="178" t="str">
        <f t="shared" si="212"/>
        <v>No</v>
      </c>
      <c r="AK363" t="str">
        <f>IF(OR(O2C!M246="Q1 2027",O2C!M246="Q2 2027"),"Yes","No")</f>
        <v>No</v>
      </c>
      <c r="AL363" s="178" t="str">
        <f t="shared" si="213"/>
        <v>No</v>
      </c>
      <c r="AM363" t="str">
        <f>IF(OR('R2R'!K87="Q3 2027",'R2R'!K87="Q4 2027"),"Yes","No")</f>
        <v>No</v>
      </c>
      <c r="AN363" s="178" t="str">
        <f t="shared" si="214"/>
        <v>No</v>
      </c>
      <c r="AO363" t="str">
        <f>IF(OR('R2R'!K87="Q1 2028",'R2R'!K87="Q2 2028"),"Yes","No")</f>
        <v>No</v>
      </c>
      <c r="AP363" s="178" t="str">
        <f t="shared" si="215"/>
        <v>No</v>
      </c>
      <c r="AQ363" t="str">
        <f>IF(OR('R2R'!K87="Q3 2028",'R2R'!K87="Q4 2028"),"Yes","No")</f>
        <v>No</v>
      </c>
      <c r="AR363" s="178" t="str">
        <f t="shared" si="216"/>
        <v>No</v>
      </c>
      <c r="AS363" t="str">
        <f>IF(OR('R2R'!K87="Q1 2029",'R2R'!K87="Q2 2029"),"Yes","No")</f>
        <v>No</v>
      </c>
      <c r="AT363" s="178" t="str">
        <f t="shared" si="217"/>
        <v>No</v>
      </c>
      <c r="AU363" t="str">
        <f>IF(OR('R2R'!K87="Q3 2029",'R2R'!K87="Q4 2029"),"Yes","No")</f>
        <v>No</v>
      </c>
      <c r="AV363" s="178" t="str">
        <f t="shared" si="218"/>
        <v>No</v>
      </c>
      <c r="AW363" t="str">
        <f>IF(OR('R2R'!K87="Q1 2030",'R2R'!K87="Q2 2030"),"Yes","No")</f>
        <v>No</v>
      </c>
      <c r="AX363" s="178" t="str">
        <f t="shared" si="219"/>
        <v>No</v>
      </c>
      <c r="AY363" t="str">
        <f>IF(OR('R2R'!K87="Q3 2030",'R2R'!K87="Q4 2030"),"Yes","No")</f>
        <v>No</v>
      </c>
      <c r="AZ363" s="178" t="str">
        <f t="shared" si="220"/>
        <v>No</v>
      </c>
      <c r="BA363" t="str">
        <f>IF('R2R'!K87="","No","Yes")</f>
        <v>No</v>
      </c>
      <c r="BB363" s="178" t="str">
        <f t="shared" si="221"/>
        <v>No</v>
      </c>
      <c r="BC363" s="178" t="str">
        <f t="shared" si="222"/>
        <v>Yes</v>
      </c>
      <c r="BD363" s="174"/>
    </row>
    <row r="364" spans="1:56" s="175" customFormat="1" ht="23.65" thickBot="1" x14ac:dyDescent="0.5">
      <c r="A364" s="177">
        <v>84</v>
      </c>
      <c r="B364" s="51" t="s">
        <v>1760</v>
      </c>
      <c r="C364" t="str">
        <f>IF('R2R'!E88="Yes","Yes","No")</f>
        <v>No</v>
      </c>
      <c r="D364" t="str">
        <f>IF(AND(C364="No",'R2R'!F88="Yes"),"Yes","No")</f>
        <v>No</v>
      </c>
      <c r="E364" t="str">
        <f>IF(AND(C364="No",'R2R'!F88="N/A"),"N/A","No")</f>
        <v>No</v>
      </c>
      <c r="F364">
        <f>IF(OR('R2R'!F88="Yes",'R2R'!F88="N/A"),0,1)</f>
        <v>1</v>
      </c>
      <c r="G364" t="str">
        <f>IF(OR('R2R'!K88="Q3 2019",'R2R'!K88="Q4 2019"),"Yes","No")</f>
        <v>No</v>
      </c>
      <c r="H364" s="178" t="str">
        <f t="shared" si="198"/>
        <v>No</v>
      </c>
      <c r="I364" t="str">
        <f>IF(OR('R2R'!K88="Q1 2020",'R2R'!K88="Q2 2020"),"Yes","No")</f>
        <v>No</v>
      </c>
      <c r="J364" s="178" t="str">
        <f t="shared" si="199"/>
        <v>No</v>
      </c>
      <c r="K364" t="str">
        <f>IF(OR('R2R'!K88="Q3 2020",'R2R'!K88="Q4 2020"),"Yes","No")</f>
        <v>No</v>
      </c>
      <c r="L364" s="178" t="str">
        <f t="shared" si="200"/>
        <v>No</v>
      </c>
      <c r="M364" t="str">
        <f>IF(OR('R2R'!K88="Q1 2021",'R2R'!K88="Q2 2021"),"Yes","No")</f>
        <v>No</v>
      </c>
      <c r="N364" s="178" t="str">
        <f t="shared" si="201"/>
        <v>No</v>
      </c>
      <c r="O364" t="str">
        <f>IF(OR('R2R'!K88="Q3 2021",'R2R'!K88="Q4 2021"),"Yes","No")</f>
        <v>No</v>
      </c>
      <c r="P364" s="178" t="str">
        <f t="shared" si="202"/>
        <v>No</v>
      </c>
      <c r="Q364" t="str">
        <f>IF(OR('R2R'!K88="Q1 2022",'R2R'!K88="Q2 2022"),"Yes","No")</f>
        <v>No</v>
      </c>
      <c r="R364" s="178" t="str">
        <f t="shared" si="203"/>
        <v>No</v>
      </c>
      <c r="S364" t="str">
        <f>IF(OR('R2R'!K88="Q3 2022",'R2R'!K88="Q4 2022"),"Yes","No")</f>
        <v>No</v>
      </c>
      <c r="T364" s="178" t="str">
        <f t="shared" si="204"/>
        <v>No</v>
      </c>
      <c r="U364" t="str">
        <f>IF(OR('R2R'!K88="Q1 2023",'R2R'!K88="Q2 2023"),"Yes","No")</f>
        <v>No</v>
      </c>
      <c r="V364" s="178" t="str">
        <f t="shared" si="205"/>
        <v>No</v>
      </c>
      <c r="W364" t="str">
        <f>IF(OR('R2R'!K88="Q3 2023",'R2R'!K88="Q4 2023"),"Yes","No")</f>
        <v>No</v>
      </c>
      <c r="X364" s="178" t="str">
        <f t="shared" si="206"/>
        <v>No</v>
      </c>
      <c r="Y364" t="str">
        <f>IF(OR('R2R'!K88="Q1 2024",'R2R'!K88="Q2 2024"),"Yes","No")</f>
        <v>No</v>
      </c>
      <c r="Z364" s="178" t="str">
        <f t="shared" si="207"/>
        <v>No</v>
      </c>
      <c r="AA364" t="str">
        <f>IF(OR('R2R'!K88="Q3 2024",'R2R'!K88="Q4 2024"),"Yes","No")</f>
        <v>No</v>
      </c>
      <c r="AB364" s="178" t="str">
        <f t="shared" si="208"/>
        <v>No</v>
      </c>
      <c r="AC364" t="str">
        <f>IF(OR('R2R'!K88="Q1 2025",'R2R'!K88="Q2 2025"),"Yes","No")</f>
        <v>No</v>
      </c>
      <c r="AD364" s="178" t="str">
        <f t="shared" si="209"/>
        <v>No</v>
      </c>
      <c r="AE364" t="str">
        <f>IF(OR('R2R'!K88="Q3 2025",'R2R'!K88="Q4 2025"),"Yes","No")</f>
        <v>No</v>
      </c>
      <c r="AF364" s="178" t="str">
        <f t="shared" si="210"/>
        <v>No</v>
      </c>
      <c r="AG364" t="str">
        <f>IF(OR('R2R'!K88="Q1 2026",'R2R'!K88="Q2 2026"),"Yes","No")</f>
        <v>No</v>
      </c>
      <c r="AH364" s="178" t="str">
        <f t="shared" si="211"/>
        <v>No</v>
      </c>
      <c r="AI364" t="str">
        <f>IF(OR('R2R'!K88="Q3 2026",'R2R'!K88="Q4 2026"),"Yes","No")</f>
        <v>No</v>
      </c>
      <c r="AJ364" s="178" t="str">
        <f t="shared" si="212"/>
        <v>No</v>
      </c>
      <c r="AK364" t="str">
        <f>IF(OR(O2C!M247="Q1 2027",O2C!M247="Q2 2027"),"Yes","No")</f>
        <v>No</v>
      </c>
      <c r="AL364" s="178" t="str">
        <f t="shared" si="213"/>
        <v>No</v>
      </c>
      <c r="AM364" t="str">
        <f>IF(OR('R2R'!K88="Q3 2027",'R2R'!K88="Q4 2027"),"Yes","No")</f>
        <v>No</v>
      </c>
      <c r="AN364" s="178" t="str">
        <f t="shared" si="214"/>
        <v>No</v>
      </c>
      <c r="AO364" t="str">
        <f>IF(OR('R2R'!K88="Q1 2028",'R2R'!K88="Q2 2028"),"Yes","No")</f>
        <v>No</v>
      </c>
      <c r="AP364" s="178" t="str">
        <f t="shared" si="215"/>
        <v>No</v>
      </c>
      <c r="AQ364" t="str">
        <f>IF(OR('R2R'!K88="Q3 2028",'R2R'!K88="Q4 2028"),"Yes","No")</f>
        <v>No</v>
      </c>
      <c r="AR364" s="178" t="str">
        <f t="shared" si="216"/>
        <v>No</v>
      </c>
      <c r="AS364" t="str">
        <f>IF(OR('R2R'!K88="Q1 2029",'R2R'!K88="Q2 2029"),"Yes","No")</f>
        <v>No</v>
      </c>
      <c r="AT364" s="178" t="str">
        <f t="shared" si="217"/>
        <v>No</v>
      </c>
      <c r="AU364" t="str">
        <f>IF(OR('R2R'!K88="Q3 2029",'R2R'!K88="Q4 2029"),"Yes","No")</f>
        <v>No</v>
      </c>
      <c r="AV364" s="178" t="str">
        <f t="shared" si="218"/>
        <v>No</v>
      </c>
      <c r="AW364" t="str">
        <f>IF(OR('R2R'!K88="Q1 2030",'R2R'!K88="Q2 2030"),"Yes","No")</f>
        <v>No</v>
      </c>
      <c r="AX364" s="178" t="str">
        <f t="shared" si="219"/>
        <v>No</v>
      </c>
      <c r="AY364" t="str">
        <f>IF(OR('R2R'!K88="Q3 2030",'R2R'!K88="Q4 2030"),"Yes","No")</f>
        <v>No</v>
      </c>
      <c r="AZ364" s="178" t="str">
        <f t="shared" si="220"/>
        <v>No</v>
      </c>
      <c r="BA364" t="str">
        <f>IF('R2R'!K88="","No","Yes")</f>
        <v>No</v>
      </c>
      <c r="BB364" s="178" t="str">
        <f t="shared" si="221"/>
        <v>No</v>
      </c>
      <c r="BC364" s="178" t="str">
        <f t="shared" si="222"/>
        <v>Yes</v>
      </c>
      <c r="BD364" s="174"/>
    </row>
    <row r="365" spans="1:56" s="175" customFormat="1" ht="23.65" thickBot="1" x14ac:dyDescent="0.5">
      <c r="A365" s="177">
        <v>85</v>
      </c>
      <c r="B365" s="51" t="s">
        <v>1761</v>
      </c>
      <c r="C365" t="str">
        <f>IF('R2R'!E89="Yes","Yes","No")</f>
        <v>No</v>
      </c>
      <c r="D365" t="str">
        <f>IF(AND(C365="No",'R2R'!F89="Yes"),"Yes","No")</f>
        <v>No</v>
      </c>
      <c r="E365" t="str">
        <f>IF(AND(C365="No",'R2R'!F89="N/A"),"N/A","No")</f>
        <v>No</v>
      </c>
      <c r="F365">
        <f>IF(OR('R2R'!F89="Yes",'R2R'!F89="N/A"),0,1)</f>
        <v>1</v>
      </c>
      <c r="G365" t="str">
        <f>IF(OR('R2R'!K89="Q3 2019",'R2R'!K89="Q4 2019"),"Yes","No")</f>
        <v>No</v>
      </c>
      <c r="H365" s="178" t="str">
        <f t="shared" si="198"/>
        <v>No</v>
      </c>
      <c r="I365" t="str">
        <f>IF(OR('R2R'!K89="Q1 2020",'R2R'!K89="Q2 2020"),"Yes","No")</f>
        <v>No</v>
      </c>
      <c r="J365" s="178" t="str">
        <f t="shared" si="199"/>
        <v>No</v>
      </c>
      <c r="K365" t="str">
        <f>IF(OR('R2R'!K89="Q3 2020",'R2R'!K89="Q4 2020"),"Yes","No")</f>
        <v>No</v>
      </c>
      <c r="L365" s="178" t="str">
        <f t="shared" si="200"/>
        <v>No</v>
      </c>
      <c r="M365" t="str">
        <f>IF(OR('R2R'!K89="Q1 2021",'R2R'!K89="Q2 2021"),"Yes","No")</f>
        <v>No</v>
      </c>
      <c r="N365" s="178" t="str">
        <f t="shared" si="201"/>
        <v>No</v>
      </c>
      <c r="O365" t="str">
        <f>IF(OR('R2R'!K89="Q3 2021",'R2R'!K89="Q4 2021"),"Yes","No")</f>
        <v>No</v>
      </c>
      <c r="P365" s="178" t="str">
        <f t="shared" si="202"/>
        <v>No</v>
      </c>
      <c r="Q365" t="str">
        <f>IF(OR('R2R'!K89="Q1 2022",'R2R'!K89="Q2 2022"),"Yes","No")</f>
        <v>No</v>
      </c>
      <c r="R365" s="178" t="str">
        <f t="shared" si="203"/>
        <v>No</v>
      </c>
      <c r="S365" t="str">
        <f>IF(OR('R2R'!K89="Q3 2022",'R2R'!K89="Q4 2022"),"Yes","No")</f>
        <v>No</v>
      </c>
      <c r="T365" s="178" t="str">
        <f t="shared" si="204"/>
        <v>No</v>
      </c>
      <c r="U365" t="str">
        <f>IF(OR('R2R'!K89="Q1 2023",'R2R'!K89="Q2 2023"),"Yes","No")</f>
        <v>No</v>
      </c>
      <c r="V365" s="178" t="str">
        <f t="shared" si="205"/>
        <v>No</v>
      </c>
      <c r="W365" t="str">
        <f>IF(OR('R2R'!K89="Q3 2023",'R2R'!K89="Q4 2023"),"Yes","No")</f>
        <v>No</v>
      </c>
      <c r="X365" s="178" t="str">
        <f t="shared" si="206"/>
        <v>No</v>
      </c>
      <c r="Y365" t="str">
        <f>IF(OR('R2R'!K89="Q1 2024",'R2R'!K89="Q2 2024"),"Yes","No")</f>
        <v>No</v>
      </c>
      <c r="Z365" s="178" t="str">
        <f t="shared" si="207"/>
        <v>No</v>
      </c>
      <c r="AA365" t="str">
        <f>IF(OR('R2R'!K89="Q3 2024",'R2R'!K89="Q4 2024"),"Yes","No")</f>
        <v>No</v>
      </c>
      <c r="AB365" s="178" t="str">
        <f t="shared" si="208"/>
        <v>No</v>
      </c>
      <c r="AC365" t="str">
        <f>IF(OR('R2R'!K89="Q1 2025",'R2R'!K89="Q2 2025"),"Yes","No")</f>
        <v>No</v>
      </c>
      <c r="AD365" s="178" t="str">
        <f t="shared" si="209"/>
        <v>No</v>
      </c>
      <c r="AE365" t="str">
        <f>IF(OR('R2R'!K89="Q3 2025",'R2R'!K89="Q4 2025"),"Yes","No")</f>
        <v>No</v>
      </c>
      <c r="AF365" s="178" t="str">
        <f t="shared" si="210"/>
        <v>No</v>
      </c>
      <c r="AG365" t="str">
        <f>IF(OR('R2R'!K89="Q1 2026",'R2R'!K89="Q2 2026"),"Yes","No")</f>
        <v>No</v>
      </c>
      <c r="AH365" s="178" t="str">
        <f t="shared" si="211"/>
        <v>No</v>
      </c>
      <c r="AI365" t="str">
        <f>IF(OR('R2R'!K89="Q3 2026",'R2R'!K89="Q4 2026"),"Yes","No")</f>
        <v>No</v>
      </c>
      <c r="AJ365" s="178" t="str">
        <f t="shared" si="212"/>
        <v>No</v>
      </c>
      <c r="AK365" t="str">
        <f>IF(OR(O2C!M248="Q1 2027",O2C!M248="Q2 2027"),"Yes","No")</f>
        <v>No</v>
      </c>
      <c r="AL365" s="178" t="str">
        <f t="shared" si="213"/>
        <v>No</v>
      </c>
      <c r="AM365" t="str">
        <f>IF(OR('R2R'!K89="Q3 2027",'R2R'!K89="Q4 2027"),"Yes","No")</f>
        <v>No</v>
      </c>
      <c r="AN365" s="178" t="str">
        <f t="shared" si="214"/>
        <v>No</v>
      </c>
      <c r="AO365" t="str">
        <f>IF(OR('R2R'!K89="Q1 2028",'R2R'!K89="Q2 2028"),"Yes","No")</f>
        <v>No</v>
      </c>
      <c r="AP365" s="178" t="str">
        <f t="shared" si="215"/>
        <v>No</v>
      </c>
      <c r="AQ365" t="str">
        <f>IF(OR('R2R'!K89="Q3 2028",'R2R'!K89="Q4 2028"),"Yes","No")</f>
        <v>No</v>
      </c>
      <c r="AR365" s="178" t="str">
        <f t="shared" si="216"/>
        <v>No</v>
      </c>
      <c r="AS365" t="str">
        <f>IF(OR('R2R'!K89="Q1 2029",'R2R'!K89="Q2 2029"),"Yes","No")</f>
        <v>No</v>
      </c>
      <c r="AT365" s="178" t="str">
        <f t="shared" si="217"/>
        <v>No</v>
      </c>
      <c r="AU365" t="str">
        <f>IF(OR('R2R'!K89="Q3 2029",'R2R'!K89="Q4 2029"),"Yes","No")</f>
        <v>No</v>
      </c>
      <c r="AV365" s="178" t="str">
        <f t="shared" si="218"/>
        <v>No</v>
      </c>
      <c r="AW365" t="str">
        <f>IF(OR('R2R'!K89="Q1 2030",'R2R'!K89="Q2 2030"),"Yes","No")</f>
        <v>No</v>
      </c>
      <c r="AX365" s="178" t="str">
        <f t="shared" si="219"/>
        <v>No</v>
      </c>
      <c r="AY365" t="str">
        <f>IF(OR('R2R'!K89="Q3 2030",'R2R'!K89="Q4 2030"),"Yes","No")</f>
        <v>No</v>
      </c>
      <c r="AZ365" s="178" t="str">
        <f t="shared" si="220"/>
        <v>No</v>
      </c>
      <c r="BA365" t="str">
        <f>IF('R2R'!K89="","No","Yes")</f>
        <v>No</v>
      </c>
      <c r="BB365" s="178" t="str">
        <f t="shared" si="221"/>
        <v>No</v>
      </c>
      <c r="BC365" s="178" t="str">
        <f t="shared" si="222"/>
        <v>Yes</v>
      </c>
      <c r="BD365" s="174"/>
    </row>
    <row r="366" spans="1:56" s="175" customFormat="1" ht="23.65" thickBot="1" x14ac:dyDescent="0.5">
      <c r="A366" s="177">
        <v>86</v>
      </c>
      <c r="B366" s="51" t="s">
        <v>1763</v>
      </c>
      <c r="C366" t="str">
        <f>IF('R2R'!E90="Yes","Yes","No")</f>
        <v>No</v>
      </c>
      <c r="D366" t="str">
        <f>IF(AND(C366="No",'R2R'!F90="Yes"),"Yes","No")</f>
        <v>No</v>
      </c>
      <c r="E366" t="str">
        <f>IF(AND(C366="No",'R2R'!F90="N/A"),"N/A","No")</f>
        <v>No</v>
      </c>
      <c r="F366">
        <f>IF(OR('R2R'!F90="Yes",'R2R'!F90="N/A"),0,1)</f>
        <v>1</v>
      </c>
      <c r="G366" t="str">
        <f>IF(OR('R2R'!K90="Q3 2019",'R2R'!K90="Q4 2019"),"Yes","No")</f>
        <v>No</v>
      </c>
      <c r="H366" s="178" t="str">
        <f t="shared" si="198"/>
        <v>No</v>
      </c>
      <c r="I366" t="str">
        <f>IF(OR('R2R'!K90="Q1 2020",'R2R'!K90="Q2 2020"),"Yes","No")</f>
        <v>No</v>
      </c>
      <c r="J366" s="178" t="str">
        <f t="shared" si="199"/>
        <v>No</v>
      </c>
      <c r="K366" t="str">
        <f>IF(OR('R2R'!K90="Q3 2020",'R2R'!K90="Q4 2020"),"Yes","No")</f>
        <v>No</v>
      </c>
      <c r="L366" s="178" t="str">
        <f t="shared" si="200"/>
        <v>No</v>
      </c>
      <c r="M366" t="str">
        <f>IF(OR('R2R'!K90="Q1 2021",'R2R'!K90="Q2 2021"),"Yes","No")</f>
        <v>No</v>
      </c>
      <c r="N366" s="178" t="str">
        <f t="shared" si="201"/>
        <v>No</v>
      </c>
      <c r="O366" t="str">
        <f>IF(OR('R2R'!K90="Q3 2021",'R2R'!K90="Q4 2021"),"Yes","No")</f>
        <v>No</v>
      </c>
      <c r="P366" s="178" t="str">
        <f t="shared" si="202"/>
        <v>No</v>
      </c>
      <c r="Q366" t="str">
        <f>IF(OR('R2R'!K90="Q1 2022",'R2R'!K90="Q2 2022"),"Yes","No")</f>
        <v>No</v>
      </c>
      <c r="R366" s="178" t="str">
        <f t="shared" si="203"/>
        <v>No</v>
      </c>
      <c r="S366" t="str">
        <f>IF(OR('R2R'!K90="Q3 2022",'R2R'!K90="Q4 2022"),"Yes","No")</f>
        <v>No</v>
      </c>
      <c r="T366" s="178" t="str">
        <f t="shared" si="204"/>
        <v>No</v>
      </c>
      <c r="U366" t="str">
        <f>IF(OR('R2R'!K90="Q1 2023",'R2R'!K90="Q2 2023"),"Yes","No")</f>
        <v>No</v>
      </c>
      <c r="V366" s="178" t="str">
        <f t="shared" si="205"/>
        <v>No</v>
      </c>
      <c r="W366" t="str">
        <f>IF(OR('R2R'!K90="Q3 2023",'R2R'!K90="Q4 2023"),"Yes","No")</f>
        <v>No</v>
      </c>
      <c r="X366" s="178" t="str">
        <f t="shared" si="206"/>
        <v>No</v>
      </c>
      <c r="Y366" t="str">
        <f>IF(OR('R2R'!K90="Q1 2024",'R2R'!K90="Q2 2024"),"Yes","No")</f>
        <v>No</v>
      </c>
      <c r="Z366" s="178" t="str">
        <f t="shared" si="207"/>
        <v>No</v>
      </c>
      <c r="AA366" t="str">
        <f>IF(OR('R2R'!K90="Q3 2024",'R2R'!K90="Q4 2024"),"Yes","No")</f>
        <v>No</v>
      </c>
      <c r="AB366" s="178" t="str">
        <f t="shared" si="208"/>
        <v>No</v>
      </c>
      <c r="AC366" t="str">
        <f>IF(OR('R2R'!K90="Q1 2025",'R2R'!K90="Q2 2025"),"Yes","No")</f>
        <v>No</v>
      </c>
      <c r="AD366" s="178" t="str">
        <f t="shared" si="209"/>
        <v>No</v>
      </c>
      <c r="AE366" t="str">
        <f>IF(OR('R2R'!K90="Q3 2025",'R2R'!K90="Q4 2025"),"Yes","No")</f>
        <v>No</v>
      </c>
      <c r="AF366" s="178" t="str">
        <f t="shared" si="210"/>
        <v>No</v>
      </c>
      <c r="AG366" t="str">
        <f>IF(OR('R2R'!K90="Q1 2026",'R2R'!K90="Q2 2026"),"Yes","No")</f>
        <v>No</v>
      </c>
      <c r="AH366" s="178" t="str">
        <f t="shared" si="211"/>
        <v>No</v>
      </c>
      <c r="AI366" t="str">
        <f>IF(OR('R2R'!K90="Q3 2026",'R2R'!K90="Q4 2026"),"Yes","No")</f>
        <v>No</v>
      </c>
      <c r="AJ366" s="178" t="str">
        <f t="shared" si="212"/>
        <v>No</v>
      </c>
      <c r="AK366" t="str">
        <f>IF(OR(O2C!M249="Q1 2027",O2C!M249="Q2 2027"),"Yes","No")</f>
        <v>No</v>
      </c>
      <c r="AL366" s="178" t="str">
        <f t="shared" si="213"/>
        <v>No</v>
      </c>
      <c r="AM366" t="str">
        <f>IF(OR('R2R'!K90="Q3 2027",'R2R'!K90="Q4 2027"),"Yes","No")</f>
        <v>No</v>
      </c>
      <c r="AN366" s="178" t="str">
        <f t="shared" si="214"/>
        <v>No</v>
      </c>
      <c r="AO366" t="str">
        <f>IF(OR('R2R'!K90="Q1 2028",'R2R'!K90="Q2 2028"),"Yes","No")</f>
        <v>No</v>
      </c>
      <c r="AP366" s="178" t="str">
        <f t="shared" si="215"/>
        <v>No</v>
      </c>
      <c r="AQ366" t="str">
        <f>IF(OR('R2R'!K90="Q3 2028",'R2R'!K90="Q4 2028"),"Yes","No")</f>
        <v>No</v>
      </c>
      <c r="AR366" s="178" t="str">
        <f t="shared" si="216"/>
        <v>No</v>
      </c>
      <c r="AS366" t="str">
        <f>IF(OR('R2R'!K90="Q1 2029",'R2R'!K90="Q2 2029"),"Yes","No")</f>
        <v>No</v>
      </c>
      <c r="AT366" s="178" t="str">
        <f t="shared" si="217"/>
        <v>No</v>
      </c>
      <c r="AU366" t="str">
        <f>IF(OR('R2R'!K90="Q3 2029",'R2R'!K90="Q4 2029"),"Yes","No")</f>
        <v>No</v>
      </c>
      <c r="AV366" s="178" t="str">
        <f t="shared" si="218"/>
        <v>No</v>
      </c>
      <c r="AW366" t="str">
        <f>IF(OR('R2R'!K90="Q1 2030",'R2R'!K90="Q2 2030"),"Yes","No")</f>
        <v>No</v>
      </c>
      <c r="AX366" s="178" t="str">
        <f t="shared" si="219"/>
        <v>No</v>
      </c>
      <c r="AY366" t="str">
        <f>IF(OR('R2R'!K90="Q3 2030",'R2R'!K90="Q4 2030"),"Yes","No")</f>
        <v>No</v>
      </c>
      <c r="AZ366" s="178" t="str">
        <f t="shared" si="220"/>
        <v>No</v>
      </c>
      <c r="BA366" t="str">
        <f>IF('R2R'!K90="","No","Yes")</f>
        <v>No</v>
      </c>
      <c r="BB366" s="178" t="str">
        <f t="shared" si="221"/>
        <v>No</v>
      </c>
      <c r="BC366" s="178" t="str">
        <f t="shared" si="222"/>
        <v>Yes</v>
      </c>
      <c r="BD366" s="174"/>
    </row>
    <row r="367" spans="1:56" s="175" customFormat="1" ht="23.65" thickBot="1" x14ac:dyDescent="0.5">
      <c r="A367" s="177">
        <v>87</v>
      </c>
      <c r="B367" s="51" t="s">
        <v>1764</v>
      </c>
      <c r="C367" t="str">
        <f>IF('R2R'!E91="Yes","Yes","No")</f>
        <v>No</v>
      </c>
      <c r="D367" t="str">
        <f>IF(AND(C367="No",'R2R'!F91="Yes"),"Yes","No")</f>
        <v>No</v>
      </c>
      <c r="E367" t="str">
        <f>IF(AND(C367="No",'R2R'!F91="N/A"),"N/A","No")</f>
        <v>No</v>
      </c>
      <c r="F367">
        <f>IF(OR('R2R'!F91="Yes",'R2R'!F91="N/A"),0,1)</f>
        <v>1</v>
      </c>
      <c r="G367" t="str">
        <f>IF(OR('R2R'!K91="Q3 2019",'R2R'!K91="Q4 2019"),"Yes","No")</f>
        <v>No</v>
      </c>
      <c r="H367" s="178" t="str">
        <f t="shared" si="198"/>
        <v>No</v>
      </c>
      <c r="I367" t="str">
        <f>IF(OR('R2R'!K91="Q1 2020",'R2R'!K91="Q2 2020"),"Yes","No")</f>
        <v>No</v>
      </c>
      <c r="J367" s="178" t="str">
        <f t="shared" si="199"/>
        <v>No</v>
      </c>
      <c r="K367" t="str">
        <f>IF(OR('R2R'!K91="Q3 2020",'R2R'!K91="Q4 2020"),"Yes","No")</f>
        <v>No</v>
      </c>
      <c r="L367" s="178" t="str">
        <f t="shared" si="200"/>
        <v>No</v>
      </c>
      <c r="M367" t="str">
        <f>IF(OR('R2R'!K91="Q1 2021",'R2R'!K91="Q2 2021"),"Yes","No")</f>
        <v>No</v>
      </c>
      <c r="N367" s="178" t="str">
        <f t="shared" si="201"/>
        <v>No</v>
      </c>
      <c r="O367" t="str">
        <f>IF(OR('R2R'!K91="Q3 2021",'R2R'!K91="Q4 2021"),"Yes","No")</f>
        <v>No</v>
      </c>
      <c r="P367" s="178" t="str">
        <f t="shared" si="202"/>
        <v>No</v>
      </c>
      <c r="Q367" t="str">
        <f>IF(OR('R2R'!K91="Q1 2022",'R2R'!K91="Q2 2022"),"Yes","No")</f>
        <v>No</v>
      </c>
      <c r="R367" s="178" t="str">
        <f t="shared" si="203"/>
        <v>No</v>
      </c>
      <c r="S367" t="str">
        <f>IF(OR('R2R'!K91="Q3 2022",'R2R'!K91="Q4 2022"),"Yes","No")</f>
        <v>No</v>
      </c>
      <c r="T367" s="178" t="str">
        <f t="shared" si="204"/>
        <v>No</v>
      </c>
      <c r="U367" t="str">
        <f>IF(OR('R2R'!K91="Q1 2023",'R2R'!K91="Q2 2023"),"Yes","No")</f>
        <v>No</v>
      </c>
      <c r="V367" s="178" t="str">
        <f t="shared" si="205"/>
        <v>No</v>
      </c>
      <c r="W367" t="str">
        <f>IF(OR('R2R'!K91="Q3 2023",'R2R'!K91="Q4 2023"),"Yes","No")</f>
        <v>No</v>
      </c>
      <c r="X367" s="178" t="str">
        <f t="shared" si="206"/>
        <v>No</v>
      </c>
      <c r="Y367" t="str">
        <f>IF(OR('R2R'!K91="Q1 2024",'R2R'!K91="Q2 2024"),"Yes","No")</f>
        <v>No</v>
      </c>
      <c r="Z367" s="178" t="str">
        <f t="shared" si="207"/>
        <v>No</v>
      </c>
      <c r="AA367" t="str">
        <f>IF(OR('R2R'!K91="Q3 2024",'R2R'!K91="Q4 2024"),"Yes","No")</f>
        <v>No</v>
      </c>
      <c r="AB367" s="178" t="str">
        <f t="shared" si="208"/>
        <v>No</v>
      </c>
      <c r="AC367" t="str">
        <f>IF(OR('R2R'!K91="Q1 2025",'R2R'!K91="Q2 2025"),"Yes","No")</f>
        <v>No</v>
      </c>
      <c r="AD367" s="178" t="str">
        <f t="shared" si="209"/>
        <v>No</v>
      </c>
      <c r="AE367" t="str">
        <f>IF(OR('R2R'!K91="Q3 2025",'R2R'!K91="Q4 2025"),"Yes","No")</f>
        <v>No</v>
      </c>
      <c r="AF367" s="178" t="str">
        <f t="shared" si="210"/>
        <v>No</v>
      </c>
      <c r="AG367" t="str">
        <f>IF(OR('R2R'!K91="Q1 2026",'R2R'!K91="Q2 2026"),"Yes","No")</f>
        <v>No</v>
      </c>
      <c r="AH367" s="178" t="str">
        <f t="shared" si="211"/>
        <v>No</v>
      </c>
      <c r="AI367" t="str">
        <f>IF(OR('R2R'!K91="Q3 2026",'R2R'!K91="Q4 2026"),"Yes","No")</f>
        <v>No</v>
      </c>
      <c r="AJ367" s="178" t="str">
        <f t="shared" si="212"/>
        <v>No</v>
      </c>
      <c r="AK367" t="str">
        <f>IF(OR(O2C!M250="Q1 2027",O2C!M250="Q2 2027"),"Yes","No")</f>
        <v>No</v>
      </c>
      <c r="AL367" s="178" t="str">
        <f t="shared" si="213"/>
        <v>No</v>
      </c>
      <c r="AM367" t="str">
        <f>IF(OR('R2R'!K91="Q3 2027",'R2R'!K91="Q4 2027"),"Yes","No")</f>
        <v>No</v>
      </c>
      <c r="AN367" s="178" t="str">
        <f t="shared" si="214"/>
        <v>No</v>
      </c>
      <c r="AO367" t="str">
        <f>IF(OR('R2R'!K91="Q1 2028",'R2R'!K91="Q2 2028"),"Yes","No")</f>
        <v>No</v>
      </c>
      <c r="AP367" s="178" t="str">
        <f t="shared" si="215"/>
        <v>No</v>
      </c>
      <c r="AQ367" t="str">
        <f>IF(OR('R2R'!K91="Q3 2028",'R2R'!K91="Q4 2028"),"Yes","No")</f>
        <v>No</v>
      </c>
      <c r="AR367" s="178" t="str">
        <f t="shared" si="216"/>
        <v>No</v>
      </c>
      <c r="AS367" t="str">
        <f>IF(OR('R2R'!K91="Q1 2029",'R2R'!K91="Q2 2029"),"Yes","No")</f>
        <v>No</v>
      </c>
      <c r="AT367" s="178" t="str">
        <f t="shared" si="217"/>
        <v>No</v>
      </c>
      <c r="AU367" t="str">
        <f>IF(OR('R2R'!K91="Q3 2029",'R2R'!K91="Q4 2029"),"Yes","No")</f>
        <v>No</v>
      </c>
      <c r="AV367" s="178" t="str">
        <f t="shared" si="218"/>
        <v>No</v>
      </c>
      <c r="AW367" t="str">
        <f>IF(OR('R2R'!K91="Q1 2030",'R2R'!K91="Q2 2030"),"Yes","No")</f>
        <v>No</v>
      </c>
      <c r="AX367" s="178" t="str">
        <f t="shared" si="219"/>
        <v>No</v>
      </c>
      <c r="AY367" t="str">
        <f>IF(OR('R2R'!K91="Q3 2030",'R2R'!K91="Q4 2030"),"Yes","No")</f>
        <v>No</v>
      </c>
      <c r="AZ367" s="178" t="str">
        <f t="shared" si="220"/>
        <v>No</v>
      </c>
      <c r="BA367" t="str">
        <f>IF('R2R'!K91="","No","Yes")</f>
        <v>No</v>
      </c>
      <c r="BB367" s="178" t="str">
        <f t="shared" si="221"/>
        <v>No</v>
      </c>
      <c r="BC367" s="178" t="str">
        <f t="shared" si="222"/>
        <v>Yes</v>
      </c>
      <c r="BD367" s="174"/>
    </row>
    <row r="368" spans="1:56" s="175" customFormat="1" ht="14.65" thickBot="1" x14ac:dyDescent="0.5">
      <c r="A368" s="177">
        <v>88</v>
      </c>
      <c r="B368" s="51" t="s">
        <v>1765</v>
      </c>
      <c r="C368" t="str">
        <f>IF('R2R'!E92="Yes","Yes","No")</f>
        <v>No</v>
      </c>
      <c r="D368" t="str">
        <f>IF(AND(C368="No",'R2R'!F92="Yes"),"Yes","No")</f>
        <v>No</v>
      </c>
      <c r="E368" t="str">
        <f>IF(AND(C368="No",'R2R'!F92="N/A"),"N/A","No")</f>
        <v>No</v>
      </c>
      <c r="F368">
        <f>IF(OR('R2R'!F92="Yes",'R2R'!F92="N/A"),0,1)</f>
        <v>1</v>
      </c>
      <c r="G368" t="str">
        <f>IF(OR('R2R'!K92="Q3 2019",'R2R'!K92="Q4 2019"),"Yes","No")</f>
        <v>No</v>
      </c>
      <c r="H368" s="178" t="str">
        <f t="shared" si="198"/>
        <v>No</v>
      </c>
      <c r="I368" t="str">
        <f>IF(OR('R2R'!K92="Q1 2020",'R2R'!K92="Q2 2020"),"Yes","No")</f>
        <v>No</v>
      </c>
      <c r="J368" s="178" t="str">
        <f t="shared" si="199"/>
        <v>No</v>
      </c>
      <c r="K368" t="str">
        <f>IF(OR('R2R'!K92="Q3 2020",'R2R'!K92="Q4 2020"),"Yes","No")</f>
        <v>No</v>
      </c>
      <c r="L368" s="178" t="str">
        <f t="shared" si="200"/>
        <v>No</v>
      </c>
      <c r="M368" t="str">
        <f>IF(OR('R2R'!K92="Q1 2021",'R2R'!K92="Q2 2021"),"Yes","No")</f>
        <v>No</v>
      </c>
      <c r="N368" s="178" t="str">
        <f t="shared" si="201"/>
        <v>No</v>
      </c>
      <c r="O368" t="str">
        <f>IF(OR('R2R'!K92="Q3 2021",'R2R'!K92="Q4 2021"),"Yes","No")</f>
        <v>No</v>
      </c>
      <c r="P368" s="178" t="str">
        <f t="shared" si="202"/>
        <v>No</v>
      </c>
      <c r="Q368" t="str">
        <f>IF(OR('R2R'!K92="Q1 2022",'R2R'!K92="Q2 2022"),"Yes","No")</f>
        <v>No</v>
      </c>
      <c r="R368" s="178" t="str">
        <f t="shared" si="203"/>
        <v>No</v>
      </c>
      <c r="S368" t="str">
        <f>IF(OR('R2R'!K92="Q3 2022",'R2R'!K92="Q4 2022"),"Yes","No")</f>
        <v>No</v>
      </c>
      <c r="T368" s="178" t="str">
        <f t="shared" si="204"/>
        <v>No</v>
      </c>
      <c r="U368" t="str">
        <f>IF(OR('R2R'!K92="Q1 2023",'R2R'!K92="Q2 2023"),"Yes","No")</f>
        <v>No</v>
      </c>
      <c r="V368" s="178" t="str">
        <f t="shared" si="205"/>
        <v>No</v>
      </c>
      <c r="W368" t="str">
        <f>IF(OR('R2R'!K92="Q3 2023",'R2R'!K92="Q4 2023"),"Yes","No")</f>
        <v>No</v>
      </c>
      <c r="X368" s="178" t="str">
        <f t="shared" si="206"/>
        <v>No</v>
      </c>
      <c r="Y368" t="str">
        <f>IF(OR('R2R'!K92="Q1 2024",'R2R'!K92="Q2 2024"),"Yes","No")</f>
        <v>No</v>
      </c>
      <c r="Z368" s="178" t="str">
        <f t="shared" si="207"/>
        <v>No</v>
      </c>
      <c r="AA368" t="str">
        <f>IF(OR('R2R'!K92="Q3 2024",'R2R'!K92="Q4 2024"),"Yes","No")</f>
        <v>No</v>
      </c>
      <c r="AB368" s="178" t="str">
        <f t="shared" si="208"/>
        <v>No</v>
      </c>
      <c r="AC368" t="str">
        <f>IF(OR('R2R'!K92="Q1 2025",'R2R'!K92="Q2 2025"),"Yes","No")</f>
        <v>No</v>
      </c>
      <c r="AD368" s="178" t="str">
        <f t="shared" si="209"/>
        <v>No</v>
      </c>
      <c r="AE368" t="str">
        <f>IF(OR('R2R'!K92="Q3 2025",'R2R'!K92="Q4 2025"),"Yes","No")</f>
        <v>No</v>
      </c>
      <c r="AF368" s="178" t="str">
        <f t="shared" si="210"/>
        <v>No</v>
      </c>
      <c r="AG368" t="str">
        <f>IF(OR('R2R'!K92="Q1 2026",'R2R'!K92="Q2 2026"),"Yes","No")</f>
        <v>No</v>
      </c>
      <c r="AH368" s="178" t="str">
        <f t="shared" si="211"/>
        <v>No</v>
      </c>
      <c r="AI368" t="str">
        <f>IF(OR('R2R'!K92="Q3 2026",'R2R'!K92="Q4 2026"),"Yes","No")</f>
        <v>No</v>
      </c>
      <c r="AJ368" s="178" t="str">
        <f t="shared" si="212"/>
        <v>No</v>
      </c>
      <c r="AK368" t="str">
        <f>IF(OR(O2C!M251="Q1 2027",O2C!M251="Q2 2027"),"Yes","No")</f>
        <v>No</v>
      </c>
      <c r="AL368" s="178" t="str">
        <f t="shared" si="213"/>
        <v>No</v>
      </c>
      <c r="AM368" t="str">
        <f>IF(OR('R2R'!K92="Q3 2027",'R2R'!K92="Q4 2027"),"Yes","No")</f>
        <v>No</v>
      </c>
      <c r="AN368" s="178" t="str">
        <f t="shared" si="214"/>
        <v>No</v>
      </c>
      <c r="AO368" t="str">
        <f>IF(OR('R2R'!K92="Q1 2028",'R2R'!K92="Q2 2028"),"Yes","No")</f>
        <v>No</v>
      </c>
      <c r="AP368" s="178" t="str">
        <f t="shared" si="215"/>
        <v>No</v>
      </c>
      <c r="AQ368" t="str">
        <f>IF(OR('R2R'!K92="Q3 2028",'R2R'!K92="Q4 2028"),"Yes","No")</f>
        <v>No</v>
      </c>
      <c r="AR368" s="178" t="str">
        <f t="shared" si="216"/>
        <v>No</v>
      </c>
      <c r="AS368" t="str">
        <f>IF(OR('R2R'!K92="Q1 2029",'R2R'!K92="Q2 2029"),"Yes","No")</f>
        <v>No</v>
      </c>
      <c r="AT368" s="178" t="str">
        <f t="shared" si="217"/>
        <v>No</v>
      </c>
      <c r="AU368" t="str">
        <f>IF(OR('R2R'!K92="Q3 2029",'R2R'!K92="Q4 2029"),"Yes","No")</f>
        <v>No</v>
      </c>
      <c r="AV368" s="178" t="str">
        <f t="shared" si="218"/>
        <v>No</v>
      </c>
      <c r="AW368" t="str">
        <f>IF(OR('R2R'!K92="Q1 2030",'R2R'!K92="Q2 2030"),"Yes","No")</f>
        <v>No</v>
      </c>
      <c r="AX368" s="178" t="str">
        <f t="shared" si="219"/>
        <v>No</v>
      </c>
      <c r="AY368" t="str">
        <f>IF(OR('R2R'!K92="Q3 2030",'R2R'!K92="Q4 2030"),"Yes","No")</f>
        <v>No</v>
      </c>
      <c r="AZ368" s="178" t="str">
        <f t="shared" si="220"/>
        <v>No</v>
      </c>
      <c r="BA368" t="str">
        <f>IF('R2R'!K92="","No","Yes")</f>
        <v>No</v>
      </c>
      <c r="BB368" s="178" t="str">
        <f t="shared" si="221"/>
        <v>No</v>
      </c>
      <c r="BC368" s="178" t="str">
        <f t="shared" si="222"/>
        <v>Yes</v>
      </c>
      <c r="BD368" s="174"/>
    </row>
    <row r="369" spans="1:56" s="175" customFormat="1" ht="23.65" thickBot="1" x14ac:dyDescent="0.5">
      <c r="A369" s="177">
        <v>89</v>
      </c>
      <c r="B369" s="51" t="s">
        <v>1767</v>
      </c>
      <c r="C369" t="str">
        <f>IF('R2R'!E93="Yes","Yes","No")</f>
        <v>No</v>
      </c>
      <c r="D369" t="str">
        <f>IF(AND(C369="No",'R2R'!F93="Yes"),"Yes","No")</f>
        <v>No</v>
      </c>
      <c r="E369" t="str">
        <f>IF(AND(C369="No",'R2R'!F93="N/A"),"N/A","No")</f>
        <v>No</v>
      </c>
      <c r="F369">
        <f>IF(OR('R2R'!F93="Yes",'R2R'!F93="N/A"),0,1)</f>
        <v>1</v>
      </c>
      <c r="G369" t="str">
        <f>IF(OR('R2R'!K93="Q3 2019",'R2R'!K93="Q4 2019"),"Yes","No")</f>
        <v>No</v>
      </c>
      <c r="H369" s="178" t="str">
        <f t="shared" si="198"/>
        <v>No</v>
      </c>
      <c r="I369" t="str">
        <f>IF(OR('R2R'!K93="Q1 2020",'R2R'!K93="Q2 2020"),"Yes","No")</f>
        <v>No</v>
      </c>
      <c r="J369" s="178" t="str">
        <f t="shared" si="199"/>
        <v>No</v>
      </c>
      <c r="K369" t="str">
        <f>IF(OR('R2R'!K93="Q3 2020",'R2R'!K93="Q4 2020"),"Yes","No")</f>
        <v>No</v>
      </c>
      <c r="L369" s="178" t="str">
        <f t="shared" si="200"/>
        <v>No</v>
      </c>
      <c r="M369" t="str">
        <f>IF(OR('R2R'!K93="Q1 2021",'R2R'!K93="Q2 2021"),"Yes","No")</f>
        <v>No</v>
      </c>
      <c r="N369" s="178" t="str">
        <f t="shared" si="201"/>
        <v>No</v>
      </c>
      <c r="O369" t="str">
        <f>IF(OR('R2R'!K93="Q3 2021",'R2R'!K93="Q4 2021"),"Yes","No")</f>
        <v>No</v>
      </c>
      <c r="P369" s="178" t="str">
        <f t="shared" si="202"/>
        <v>No</v>
      </c>
      <c r="Q369" t="str">
        <f>IF(OR('R2R'!K93="Q1 2022",'R2R'!K93="Q2 2022"),"Yes","No")</f>
        <v>No</v>
      </c>
      <c r="R369" s="178" t="str">
        <f t="shared" si="203"/>
        <v>No</v>
      </c>
      <c r="S369" t="str">
        <f>IF(OR('R2R'!K93="Q3 2022",'R2R'!K93="Q4 2022"),"Yes","No")</f>
        <v>No</v>
      </c>
      <c r="T369" s="178" t="str">
        <f t="shared" si="204"/>
        <v>No</v>
      </c>
      <c r="U369" t="str">
        <f>IF(OR('R2R'!K93="Q1 2023",'R2R'!K93="Q2 2023"),"Yes","No")</f>
        <v>No</v>
      </c>
      <c r="V369" s="178" t="str">
        <f t="shared" si="205"/>
        <v>No</v>
      </c>
      <c r="W369" t="str">
        <f>IF(OR('R2R'!K93="Q3 2023",'R2R'!K93="Q4 2023"),"Yes","No")</f>
        <v>No</v>
      </c>
      <c r="X369" s="178" t="str">
        <f t="shared" si="206"/>
        <v>No</v>
      </c>
      <c r="Y369" t="str">
        <f>IF(OR('R2R'!K93="Q1 2024",'R2R'!K93="Q2 2024"),"Yes","No")</f>
        <v>No</v>
      </c>
      <c r="Z369" s="178" t="str">
        <f t="shared" si="207"/>
        <v>No</v>
      </c>
      <c r="AA369" t="str">
        <f>IF(OR('R2R'!K93="Q3 2024",'R2R'!K93="Q4 2024"),"Yes","No")</f>
        <v>No</v>
      </c>
      <c r="AB369" s="178" t="str">
        <f t="shared" si="208"/>
        <v>No</v>
      </c>
      <c r="AC369" t="str">
        <f>IF(OR('R2R'!K93="Q1 2025",'R2R'!K93="Q2 2025"),"Yes","No")</f>
        <v>No</v>
      </c>
      <c r="AD369" s="178" t="str">
        <f t="shared" si="209"/>
        <v>No</v>
      </c>
      <c r="AE369" t="str">
        <f>IF(OR('R2R'!K93="Q3 2025",'R2R'!K93="Q4 2025"),"Yes","No")</f>
        <v>No</v>
      </c>
      <c r="AF369" s="178" t="str">
        <f t="shared" si="210"/>
        <v>No</v>
      </c>
      <c r="AG369" t="str">
        <f>IF(OR('R2R'!K93="Q1 2026",'R2R'!K93="Q2 2026"),"Yes","No")</f>
        <v>No</v>
      </c>
      <c r="AH369" s="178" t="str">
        <f t="shared" si="211"/>
        <v>No</v>
      </c>
      <c r="AI369" t="str">
        <f>IF(OR('R2R'!K93="Q3 2026",'R2R'!K93="Q4 2026"),"Yes","No")</f>
        <v>No</v>
      </c>
      <c r="AJ369" s="178" t="str">
        <f t="shared" si="212"/>
        <v>No</v>
      </c>
      <c r="AK369" t="str">
        <f>IF(OR(O2C!M252="Q1 2027",O2C!M252="Q2 2027"),"Yes","No")</f>
        <v>No</v>
      </c>
      <c r="AL369" s="178" t="str">
        <f t="shared" si="213"/>
        <v>No</v>
      </c>
      <c r="AM369" t="str">
        <f>IF(OR('R2R'!K93="Q3 2027",'R2R'!K93="Q4 2027"),"Yes","No")</f>
        <v>No</v>
      </c>
      <c r="AN369" s="178" t="str">
        <f t="shared" si="214"/>
        <v>No</v>
      </c>
      <c r="AO369" t="str">
        <f>IF(OR('R2R'!K93="Q1 2028",'R2R'!K93="Q2 2028"),"Yes","No")</f>
        <v>No</v>
      </c>
      <c r="AP369" s="178" t="str">
        <f t="shared" si="215"/>
        <v>No</v>
      </c>
      <c r="AQ369" t="str">
        <f>IF(OR('R2R'!K93="Q3 2028",'R2R'!K93="Q4 2028"),"Yes","No")</f>
        <v>No</v>
      </c>
      <c r="AR369" s="178" t="str">
        <f t="shared" si="216"/>
        <v>No</v>
      </c>
      <c r="AS369" t="str">
        <f>IF(OR('R2R'!K93="Q1 2029",'R2R'!K93="Q2 2029"),"Yes","No")</f>
        <v>No</v>
      </c>
      <c r="AT369" s="178" t="str">
        <f t="shared" si="217"/>
        <v>No</v>
      </c>
      <c r="AU369" t="str">
        <f>IF(OR('R2R'!K93="Q3 2029",'R2R'!K93="Q4 2029"),"Yes","No")</f>
        <v>No</v>
      </c>
      <c r="AV369" s="178" t="str">
        <f t="shared" si="218"/>
        <v>No</v>
      </c>
      <c r="AW369" t="str">
        <f>IF(OR('R2R'!K93="Q1 2030",'R2R'!K93="Q2 2030"),"Yes","No")</f>
        <v>No</v>
      </c>
      <c r="AX369" s="178" t="str">
        <f t="shared" si="219"/>
        <v>No</v>
      </c>
      <c r="AY369" t="str">
        <f>IF(OR('R2R'!K93="Q3 2030",'R2R'!K93="Q4 2030"),"Yes","No")</f>
        <v>No</v>
      </c>
      <c r="AZ369" s="178" t="str">
        <f t="shared" si="220"/>
        <v>No</v>
      </c>
      <c r="BA369" t="str">
        <f>IF('R2R'!K93="","No","Yes")</f>
        <v>No</v>
      </c>
      <c r="BB369" s="178" t="str">
        <f t="shared" si="221"/>
        <v>No</v>
      </c>
      <c r="BC369" s="178" t="str">
        <f t="shared" si="222"/>
        <v>Yes</v>
      </c>
      <c r="BD369" s="174"/>
    </row>
    <row r="370" spans="1:56" s="175" customFormat="1" ht="35.25" thickBot="1" x14ac:dyDescent="0.5">
      <c r="A370" s="177">
        <v>90</v>
      </c>
      <c r="B370" s="51" t="s">
        <v>1768</v>
      </c>
      <c r="C370" t="str">
        <f>IF('R2R'!E94="Yes","Yes","No")</f>
        <v>No</v>
      </c>
      <c r="D370" t="str">
        <f>IF(AND(C370="No",'R2R'!F94="Yes"),"Yes","No")</f>
        <v>No</v>
      </c>
      <c r="E370" t="str">
        <f>IF(AND(C370="No",'R2R'!F94="N/A"),"N/A","No")</f>
        <v>No</v>
      </c>
      <c r="F370">
        <f>IF(OR('R2R'!F94="Yes",'R2R'!F94="N/A"),0,1)</f>
        <v>1</v>
      </c>
      <c r="G370" t="str">
        <f>IF(OR('R2R'!K94="Q3 2019",'R2R'!K94="Q4 2019"),"Yes","No")</f>
        <v>No</v>
      </c>
      <c r="H370" s="178" t="str">
        <f t="shared" si="198"/>
        <v>No</v>
      </c>
      <c r="I370" t="str">
        <f>IF(OR('R2R'!K94="Q1 2020",'R2R'!K94="Q2 2020"),"Yes","No")</f>
        <v>No</v>
      </c>
      <c r="J370" s="178" t="str">
        <f t="shared" si="199"/>
        <v>No</v>
      </c>
      <c r="K370" t="str">
        <f>IF(OR('R2R'!K94="Q3 2020",'R2R'!K94="Q4 2020"),"Yes","No")</f>
        <v>No</v>
      </c>
      <c r="L370" s="178" t="str">
        <f t="shared" si="200"/>
        <v>No</v>
      </c>
      <c r="M370" t="str">
        <f>IF(OR('R2R'!K94="Q1 2021",'R2R'!K94="Q2 2021"),"Yes","No")</f>
        <v>No</v>
      </c>
      <c r="N370" s="178" t="str">
        <f t="shared" si="201"/>
        <v>No</v>
      </c>
      <c r="O370" t="str">
        <f>IF(OR('R2R'!K94="Q3 2021",'R2R'!K94="Q4 2021"),"Yes","No")</f>
        <v>No</v>
      </c>
      <c r="P370" s="178" t="str">
        <f t="shared" si="202"/>
        <v>No</v>
      </c>
      <c r="Q370" t="str">
        <f>IF(OR('R2R'!K94="Q1 2022",'R2R'!K94="Q2 2022"),"Yes","No")</f>
        <v>No</v>
      </c>
      <c r="R370" s="178" t="str">
        <f t="shared" si="203"/>
        <v>No</v>
      </c>
      <c r="S370" t="str">
        <f>IF(OR('R2R'!K94="Q3 2022",'R2R'!K94="Q4 2022"),"Yes","No")</f>
        <v>No</v>
      </c>
      <c r="T370" s="178" t="str">
        <f t="shared" si="204"/>
        <v>No</v>
      </c>
      <c r="U370" t="str">
        <f>IF(OR('R2R'!K94="Q1 2023",'R2R'!K94="Q2 2023"),"Yes","No")</f>
        <v>No</v>
      </c>
      <c r="V370" s="178" t="str">
        <f t="shared" si="205"/>
        <v>No</v>
      </c>
      <c r="W370" t="str">
        <f>IF(OR('R2R'!K94="Q3 2023",'R2R'!K94="Q4 2023"),"Yes","No")</f>
        <v>No</v>
      </c>
      <c r="X370" s="178" t="str">
        <f t="shared" si="206"/>
        <v>No</v>
      </c>
      <c r="Y370" t="str">
        <f>IF(OR('R2R'!K94="Q1 2024",'R2R'!K94="Q2 2024"),"Yes","No")</f>
        <v>No</v>
      </c>
      <c r="Z370" s="178" t="str">
        <f t="shared" si="207"/>
        <v>No</v>
      </c>
      <c r="AA370" t="str">
        <f>IF(OR('R2R'!K94="Q3 2024",'R2R'!K94="Q4 2024"),"Yes","No")</f>
        <v>No</v>
      </c>
      <c r="AB370" s="178" t="str">
        <f t="shared" si="208"/>
        <v>No</v>
      </c>
      <c r="AC370" t="str">
        <f>IF(OR('R2R'!K94="Q1 2025",'R2R'!K94="Q2 2025"),"Yes","No")</f>
        <v>No</v>
      </c>
      <c r="AD370" s="178" t="str">
        <f t="shared" si="209"/>
        <v>No</v>
      </c>
      <c r="AE370" t="str">
        <f>IF(OR('R2R'!K94="Q3 2025",'R2R'!K94="Q4 2025"),"Yes","No")</f>
        <v>No</v>
      </c>
      <c r="AF370" s="178" t="str">
        <f t="shared" si="210"/>
        <v>No</v>
      </c>
      <c r="AG370" t="str">
        <f>IF(OR('R2R'!K94="Q1 2026",'R2R'!K94="Q2 2026"),"Yes","No")</f>
        <v>No</v>
      </c>
      <c r="AH370" s="178" t="str">
        <f t="shared" si="211"/>
        <v>No</v>
      </c>
      <c r="AI370" t="str">
        <f>IF(OR('R2R'!K94="Q3 2026",'R2R'!K94="Q4 2026"),"Yes","No")</f>
        <v>No</v>
      </c>
      <c r="AJ370" s="178" t="str">
        <f t="shared" si="212"/>
        <v>No</v>
      </c>
      <c r="AK370" t="str">
        <f>IF(OR(O2C!M253="Q1 2027",O2C!M253="Q2 2027"),"Yes","No")</f>
        <v>No</v>
      </c>
      <c r="AL370" s="178" t="str">
        <f t="shared" si="213"/>
        <v>No</v>
      </c>
      <c r="AM370" t="str">
        <f>IF(OR('R2R'!K94="Q3 2027",'R2R'!K94="Q4 2027"),"Yes","No")</f>
        <v>No</v>
      </c>
      <c r="AN370" s="178" t="str">
        <f t="shared" si="214"/>
        <v>No</v>
      </c>
      <c r="AO370" t="str">
        <f>IF(OR('R2R'!K94="Q1 2028",'R2R'!K94="Q2 2028"),"Yes","No")</f>
        <v>No</v>
      </c>
      <c r="AP370" s="178" t="str">
        <f t="shared" si="215"/>
        <v>No</v>
      </c>
      <c r="AQ370" t="str">
        <f>IF(OR('R2R'!K94="Q3 2028",'R2R'!K94="Q4 2028"),"Yes","No")</f>
        <v>No</v>
      </c>
      <c r="AR370" s="178" t="str">
        <f t="shared" si="216"/>
        <v>No</v>
      </c>
      <c r="AS370" t="str">
        <f>IF(OR('R2R'!K94="Q1 2029",'R2R'!K94="Q2 2029"),"Yes","No")</f>
        <v>No</v>
      </c>
      <c r="AT370" s="178" t="str">
        <f t="shared" si="217"/>
        <v>No</v>
      </c>
      <c r="AU370" t="str">
        <f>IF(OR('R2R'!K94="Q3 2029",'R2R'!K94="Q4 2029"),"Yes","No")</f>
        <v>No</v>
      </c>
      <c r="AV370" s="178" t="str">
        <f t="shared" si="218"/>
        <v>No</v>
      </c>
      <c r="AW370" t="str">
        <f>IF(OR('R2R'!K94="Q1 2030",'R2R'!K94="Q2 2030"),"Yes","No")</f>
        <v>No</v>
      </c>
      <c r="AX370" s="178" t="str">
        <f t="shared" si="219"/>
        <v>No</v>
      </c>
      <c r="AY370" t="str">
        <f>IF(OR('R2R'!K94="Q3 2030",'R2R'!K94="Q4 2030"),"Yes","No")</f>
        <v>No</v>
      </c>
      <c r="AZ370" s="178" t="str">
        <f t="shared" si="220"/>
        <v>No</v>
      </c>
      <c r="BA370" t="str">
        <f>IF('R2R'!K94="","No","Yes")</f>
        <v>No</v>
      </c>
      <c r="BB370" s="178" t="str">
        <f t="shared" si="221"/>
        <v>No</v>
      </c>
      <c r="BC370" s="178" t="str">
        <f t="shared" si="222"/>
        <v>Yes</v>
      </c>
      <c r="BD370" s="174"/>
    </row>
    <row r="371" spans="1:56" s="175" customFormat="1" ht="23.65" thickBot="1" x14ac:dyDescent="0.5">
      <c r="A371" s="177">
        <v>91</v>
      </c>
      <c r="B371" s="51" t="s">
        <v>1769</v>
      </c>
      <c r="C371" t="str">
        <f>IF('R2R'!E95="Yes","Yes","No")</f>
        <v>No</v>
      </c>
      <c r="D371" t="str">
        <f>IF(AND(C371="No",'R2R'!F95="Yes"),"Yes","No")</f>
        <v>No</v>
      </c>
      <c r="E371" t="str">
        <f>IF(AND(C371="No",'R2R'!F95="N/A"),"N/A","No")</f>
        <v>No</v>
      </c>
      <c r="F371">
        <f>IF(OR('R2R'!F95="Yes",'R2R'!F95="N/A"),0,1)</f>
        <v>1</v>
      </c>
      <c r="G371" t="str">
        <f>IF(OR('R2R'!K95="Q3 2019",'R2R'!K95="Q4 2019"),"Yes","No")</f>
        <v>No</v>
      </c>
      <c r="H371" s="178" t="str">
        <f t="shared" si="198"/>
        <v>No</v>
      </c>
      <c r="I371" t="str">
        <f>IF(OR('R2R'!K95="Q1 2020",'R2R'!K95="Q2 2020"),"Yes","No")</f>
        <v>No</v>
      </c>
      <c r="J371" s="178" t="str">
        <f t="shared" si="199"/>
        <v>No</v>
      </c>
      <c r="K371" t="str">
        <f>IF(OR('R2R'!K95="Q3 2020",'R2R'!K95="Q4 2020"),"Yes","No")</f>
        <v>No</v>
      </c>
      <c r="L371" s="178" t="str">
        <f t="shared" si="200"/>
        <v>No</v>
      </c>
      <c r="M371" t="str">
        <f>IF(OR('R2R'!K95="Q1 2021",'R2R'!K95="Q2 2021"),"Yes","No")</f>
        <v>No</v>
      </c>
      <c r="N371" s="178" t="str">
        <f t="shared" si="201"/>
        <v>No</v>
      </c>
      <c r="O371" t="str">
        <f>IF(OR('R2R'!K95="Q3 2021",'R2R'!K95="Q4 2021"),"Yes","No")</f>
        <v>No</v>
      </c>
      <c r="P371" s="178" t="str">
        <f t="shared" si="202"/>
        <v>No</v>
      </c>
      <c r="Q371" t="str">
        <f>IF(OR('R2R'!K95="Q1 2022",'R2R'!K95="Q2 2022"),"Yes","No")</f>
        <v>No</v>
      </c>
      <c r="R371" s="178" t="str">
        <f t="shared" si="203"/>
        <v>No</v>
      </c>
      <c r="S371" t="str">
        <f>IF(OR('R2R'!K95="Q3 2022",'R2R'!K95="Q4 2022"),"Yes","No")</f>
        <v>No</v>
      </c>
      <c r="T371" s="178" t="str">
        <f t="shared" si="204"/>
        <v>No</v>
      </c>
      <c r="U371" t="str">
        <f>IF(OR('R2R'!K95="Q1 2023",'R2R'!K95="Q2 2023"),"Yes","No")</f>
        <v>No</v>
      </c>
      <c r="V371" s="178" t="str">
        <f t="shared" si="205"/>
        <v>No</v>
      </c>
      <c r="W371" t="str">
        <f>IF(OR('R2R'!K95="Q3 2023",'R2R'!K95="Q4 2023"),"Yes","No")</f>
        <v>No</v>
      </c>
      <c r="X371" s="178" t="str">
        <f t="shared" si="206"/>
        <v>No</v>
      </c>
      <c r="Y371" t="str">
        <f>IF(OR('R2R'!K95="Q1 2024",'R2R'!K95="Q2 2024"),"Yes","No")</f>
        <v>No</v>
      </c>
      <c r="Z371" s="178" t="str">
        <f t="shared" si="207"/>
        <v>No</v>
      </c>
      <c r="AA371" t="str">
        <f>IF(OR('R2R'!K95="Q3 2024",'R2R'!K95="Q4 2024"),"Yes","No")</f>
        <v>No</v>
      </c>
      <c r="AB371" s="178" t="str">
        <f t="shared" si="208"/>
        <v>No</v>
      </c>
      <c r="AC371" t="str">
        <f>IF(OR('R2R'!K95="Q1 2025",'R2R'!K95="Q2 2025"),"Yes","No")</f>
        <v>No</v>
      </c>
      <c r="AD371" s="178" t="str">
        <f t="shared" si="209"/>
        <v>No</v>
      </c>
      <c r="AE371" t="str">
        <f>IF(OR('R2R'!K95="Q3 2025",'R2R'!K95="Q4 2025"),"Yes","No")</f>
        <v>No</v>
      </c>
      <c r="AF371" s="178" t="str">
        <f t="shared" si="210"/>
        <v>No</v>
      </c>
      <c r="AG371" t="str">
        <f>IF(OR('R2R'!K95="Q1 2026",'R2R'!K95="Q2 2026"),"Yes","No")</f>
        <v>No</v>
      </c>
      <c r="AH371" s="178" t="str">
        <f t="shared" si="211"/>
        <v>No</v>
      </c>
      <c r="AI371" t="str">
        <f>IF(OR('R2R'!K95="Q3 2026",'R2R'!K95="Q4 2026"),"Yes","No")</f>
        <v>No</v>
      </c>
      <c r="AJ371" s="178" t="str">
        <f t="shared" si="212"/>
        <v>No</v>
      </c>
      <c r="AK371" t="str">
        <f>IF(OR(O2C!M254="Q1 2027",O2C!M254="Q2 2027"),"Yes","No")</f>
        <v>No</v>
      </c>
      <c r="AL371" s="178" t="str">
        <f t="shared" si="213"/>
        <v>No</v>
      </c>
      <c r="AM371" t="str">
        <f>IF(OR('R2R'!K95="Q3 2027",'R2R'!K95="Q4 2027"),"Yes","No")</f>
        <v>No</v>
      </c>
      <c r="AN371" s="178" t="str">
        <f t="shared" si="214"/>
        <v>No</v>
      </c>
      <c r="AO371" t="str">
        <f>IF(OR('R2R'!K95="Q1 2028",'R2R'!K95="Q2 2028"),"Yes","No")</f>
        <v>No</v>
      </c>
      <c r="AP371" s="178" t="str">
        <f t="shared" si="215"/>
        <v>No</v>
      </c>
      <c r="AQ371" t="str">
        <f>IF(OR('R2R'!K95="Q3 2028",'R2R'!K95="Q4 2028"),"Yes","No")</f>
        <v>No</v>
      </c>
      <c r="AR371" s="178" t="str">
        <f t="shared" si="216"/>
        <v>No</v>
      </c>
      <c r="AS371" t="str">
        <f>IF(OR('R2R'!K95="Q1 2029",'R2R'!K95="Q2 2029"),"Yes","No")</f>
        <v>No</v>
      </c>
      <c r="AT371" s="178" t="str">
        <f t="shared" si="217"/>
        <v>No</v>
      </c>
      <c r="AU371" t="str">
        <f>IF(OR('R2R'!K95="Q3 2029",'R2R'!K95="Q4 2029"),"Yes","No")</f>
        <v>No</v>
      </c>
      <c r="AV371" s="178" t="str">
        <f t="shared" si="218"/>
        <v>No</v>
      </c>
      <c r="AW371" t="str">
        <f>IF(OR('R2R'!K95="Q1 2030",'R2R'!K95="Q2 2030"),"Yes","No")</f>
        <v>No</v>
      </c>
      <c r="AX371" s="178" t="str">
        <f t="shared" si="219"/>
        <v>No</v>
      </c>
      <c r="AY371" t="str">
        <f>IF(OR('R2R'!K95="Q3 2030",'R2R'!K95="Q4 2030"),"Yes","No")</f>
        <v>No</v>
      </c>
      <c r="AZ371" s="178" t="str">
        <f t="shared" si="220"/>
        <v>No</v>
      </c>
      <c r="BA371" t="str">
        <f>IF('R2R'!K95="","No","Yes")</f>
        <v>No</v>
      </c>
      <c r="BB371" s="178" t="str">
        <f t="shared" si="221"/>
        <v>No</v>
      </c>
      <c r="BC371" s="178" t="str">
        <f t="shared" si="222"/>
        <v>Yes</v>
      </c>
      <c r="BD371" s="174"/>
    </row>
    <row r="372" spans="1:56" s="175" customFormat="1" ht="14.65" thickBot="1" x14ac:dyDescent="0.5">
      <c r="A372" s="177">
        <v>92</v>
      </c>
      <c r="B372" s="51" t="s">
        <v>1771</v>
      </c>
      <c r="C372" t="str">
        <f>IF('R2R'!E96="Yes","Yes","No")</f>
        <v>No</v>
      </c>
      <c r="D372" t="str">
        <f>IF(AND(C372="No",'R2R'!F96="Yes"),"Yes","No")</f>
        <v>No</v>
      </c>
      <c r="E372" t="str">
        <f>IF(AND(C372="No",'R2R'!F96="N/A"),"N/A","No")</f>
        <v>No</v>
      </c>
      <c r="F372">
        <f>IF(OR('R2R'!F96="Yes",'R2R'!F96="N/A"),0,1)</f>
        <v>1</v>
      </c>
      <c r="G372" t="str">
        <f>IF(OR('R2R'!K96="Q3 2019",'R2R'!K96="Q4 2019"),"Yes","No")</f>
        <v>No</v>
      </c>
      <c r="H372" s="178" t="str">
        <f t="shared" si="198"/>
        <v>No</v>
      </c>
      <c r="I372" t="str">
        <f>IF(OR('R2R'!K96="Q1 2020",'R2R'!K96="Q2 2020"),"Yes","No")</f>
        <v>No</v>
      </c>
      <c r="J372" s="178" t="str">
        <f t="shared" si="199"/>
        <v>No</v>
      </c>
      <c r="K372" t="str">
        <f>IF(OR('R2R'!K96="Q3 2020",'R2R'!K96="Q4 2020"),"Yes","No")</f>
        <v>No</v>
      </c>
      <c r="L372" s="178" t="str">
        <f t="shared" si="200"/>
        <v>No</v>
      </c>
      <c r="M372" t="str">
        <f>IF(OR('R2R'!K96="Q1 2021",'R2R'!K96="Q2 2021"),"Yes","No")</f>
        <v>No</v>
      </c>
      <c r="N372" s="178" t="str">
        <f t="shared" si="201"/>
        <v>No</v>
      </c>
      <c r="O372" t="str">
        <f>IF(OR('R2R'!K96="Q3 2021",'R2R'!K96="Q4 2021"),"Yes","No")</f>
        <v>No</v>
      </c>
      <c r="P372" s="178" t="str">
        <f t="shared" si="202"/>
        <v>No</v>
      </c>
      <c r="Q372" t="str">
        <f>IF(OR('R2R'!K96="Q1 2022",'R2R'!K96="Q2 2022"),"Yes","No")</f>
        <v>No</v>
      </c>
      <c r="R372" s="178" t="str">
        <f t="shared" si="203"/>
        <v>No</v>
      </c>
      <c r="S372" t="str">
        <f>IF(OR('R2R'!K96="Q3 2022",'R2R'!K96="Q4 2022"),"Yes","No")</f>
        <v>No</v>
      </c>
      <c r="T372" s="178" t="str">
        <f t="shared" si="204"/>
        <v>No</v>
      </c>
      <c r="U372" t="str">
        <f>IF(OR('R2R'!K96="Q1 2023",'R2R'!K96="Q2 2023"),"Yes","No")</f>
        <v>No</v>
      </c>
      <c r="V372" s="178" t="str">
        <f t="shared" si="205"/>
        <v>No</v>
      </c>
      <c r="W372" t="str">
        <f>IF(OR('R2R'!K96="Q3 2023",'R2R'!K96="Q4 2023"),"Yes","No")</f>
        <v>No</v>
      </c>
      <c r="X372" s="178" t="str">
        <f t="shared" si="206"/>
        <v>No</v>
      </c>
      <c r="Y372" t="str">
        <f>IF(OR('R2R'!K96="Q1 2024",'R2R'!K96="Q2 2024"),"Yes","No")</f>
        <v>No</v>
      </c>
      <c r="Z372" s="178" t="str">
        <f t="shared" si="207"/>
        <v>No</v>
      </c>
      <c r="AA372" t="str">
        <f>IF(OR('R2R'!K96="Q3 2024",'R2R'!K96="Q4 2024"),"Yes","No")</f>
        <v>No</v>
      </c>
      <c r="AB372" s="178" t="str">
        <f t="shared" si="208"/>
        <v>No</v>
      </c>
      <c r="AC372" t="str">
        <f>IF(OR('R2R'!K96="Q1 2025",'R2R'!K96="Q2 2025"),"Yes","No")</f>
        <v>No</v>
      </c>
      <c r="AD372" s="178" t="str">
        <f t="shared" si="209"/>
        <v>No</v>
      </c>
      <c r="AE372" t="str">
        <f>IF(OR('R2R'!K96="Q3 2025",'R2R'!K96="Q4 2025"),"Yes","No")</f>
        <v>No</v>
      </c>
      <c r="AF372" s="178" t="str">
        <f t="shared" si="210"/>
        <v>No</v>
      </c>
      <c r="AG372" t="str">
        <f>IF(OR('R2R'!K96="Q1 2026",'R2R'!K96="Q2 2026"),"Yes","No")</f>
        <v>No</v>
      </c>
      <c r="AH372" s="178" t="str">
        <f t="shared" si="211"/>
        <v>No</v>
      </c>
      <c r="AI372" t="str">
        <f>IF(OR('R2R'!K96="Q3 2026",'R2R'!K96="Q4 2026"),"Yes","No")</f>
        <v>No</v>
      </c>
      <c r="AJ372" s="178" t="str">
        <f t="shared" si="212"/>
        <v>No</v>
      </c>
      <c r="AK372" t="str">
        <f>IF(OR(O2C!M255="Q1 2027",O2C!M255="Q2 2027"),"Yes","No")</f>
        <v>No</v>
      </c>
      <c r="AL372" s="178" t="str">
        <f t="shared" si="213"/>
        <v>No</v>
      </c>
      <c r="AM372" t="str">
        <f>IF(OR('R2R'!K96="Q3 2027",'R2R'!K96="Q4 2027"),"Yes","No")</f>
        <v>No</v>
      </c>
      <c r="AN372" s="178" t="str">
        <f t="shared" si="214"/>
        <v>No</v>
      </c>
      <c r="AO372" t="str">
        <f>IF(OR('R2R'!K96="Q1 2028",'R2R'!K96="Q2 2028"),"Yes","No")</f>
        <v>No</v>
      </c>
      <c r="AP372" s="178" t="str">
        <f t="shared" si="215"/>
        <v>No</v>
      </c>
      <c r="AQ372" t="str">
        <f>IF(OR('R2R'!K96="Q3 2028",'R2R'!K96="Q4 2028"),"Yes","No")</f>
        <v>No</v>
      </c>
      <c r="AR372" s="178" t="str">
        <f t="shared" si="216"/>
        <v>No</v>
      </c>
      <c r="AS372" t="str">
        <f>IF(OR('R2R'!K96="Q1 2029",'R2R'!K96="Q2 2029"),"Yes","No")</f>
        <v>No</v>
      </c>
      <c r="AT372" s="178" t="str">
        <f t="shared" si="217"/>
        <v>No</v>
      </c>
      <c r="AU372" t="str">
        <f>IF(OR('R2R'!K96="Q3 2029",'R2R'!K96="Q4 2029"),"Yes","No")</f>
        <v>No</v>
      </c>
      <c r="AV372" s="178" t="str">
        <f t="shared" si="218"/>
        <v>No</v>
      </c>
      <c r="AW372" t="str">
        <f>IF(OR('R2R'!K96="Q1 2030",'R2R'!K96="Q2 2030"),"Yes","No")</f>
        <v>No</v>
      </c>
      <c r="AX372" s="178" t="str">
        <f t="shared" si="219"/>
        <v>No</v>
      </c>
      <c r="AY372" t="str">
        <f>IF(OR('R2R'!K96="Q3 2030",'R2R'!K96="Q4 2030"),"Yes","No")</f>
        <v>No</v>
      </c>
      <c r="AZ372" s="178" t="str">
        <f t="shared" si="220"/>
        <v>No</v>
      </c>
      <c r="BA372" t="str">
        <f>IF('R2R'!K96="","No","Yes")</f>
        <v>No</v>
      </c>
      <c r="BB372" s="178" t="str">
        <f t="shared" si="221"/>
        <v>No</v>
      </c>
      <c r="BC372" s="178" t="str">
        <f t="shared" si="222"/>
        <v>Yes</v>
      </c>
      <c r="BD372" s="174"/>
    </row>
    <row r="373" spans="1:56" s="175" customFormat="1" ht="35.25" thickBot="1" x14ac:dyDescent="0.5">
      <c r="A373" s="177">
        <v>93</v>
      </c>
      <c r="B373" s="51" t="s">
        <v>1773</v>
      </c>
      <c r="C373" t="str">
        <f>IF('R2R'!E97="Yes","Yes","No")</f>
        <v>No</v>
      </c>
      <c r="D373" t="str">
        <f>IF(AND(C373="No",'R2R'!F97="Yes"),"Yes","No")</f>
        <v>No</v>
      </c>
      <c r="E373" t="str">
        <f>IF(AND(C373="No",'R2R'!F97="N/A"),"N/A","No")</f>
        <v>No</v>
      </c>
      <c r="F373">
        <f>IF(OR('R2R'!F97="Yes",'R2R'!F97="N/A"),0,1)</f>
        <v>1</v>
      </c>
      <c r="G373" t="str">
        <f>IF(OR('R2R'!K97="Q3 2019",'R2R'!K97="Q4 2019"),"Yes","No")</f>
        <v>No</v>
      </c>
      <c r="H373" s="178" t="str">
        <f t="shared" si="198"/>
        <v>No</v>
      </c>
      <c r="I373" t="str">
        <f>IF(OR('R2R'!K97="Q1 2020",'R2R'!K97="Q2 2020"),"Yes","No")</f>
        <v>No</v>
      </c>
      <c r="J373" s="178" t="str">
        <f t="shared" si="199"/>
        <v>No</v>
      </c>
      <c r="K373" t="str">
        <f>IF(OR('R2R'!K97="Q3 2020",'R2R'!K97="Q4 2020"),"Yes","No")</f>
        <v>No</v>
      </c>
      <c r="L373" s="178" t="str">
        <f t="shared" si="200"/>
        <v>No</v>
      </c>
      <c r="M373" t="str">
        <f>IF(OR('R2R'!K97="Q1 2021",'R2R'!K97="Q2 2021"),"Yes","No")</f>
        <v>No</v>
      </c>
      <c r="N373" s="178" t="str">
        <f t="shared" si="201"/>
        <v>No</v>
      </c>
      <c r="O373" t="str">
        <f>IF(OR('R2R'!K97="Q3 2021",'R2R'!K97="Q4 2021"),"Yes","No")</f>
        <v>No</v>
      </c>
      <c r="P373" s="178" t="str">
        <f t="shared" si="202"/>
        <v>No</v>
      </c>
      <c r="Q373" t="str">
        <f>IF(OR('R2R'!K97="Q1 2022",'R2R'!K97="Q2 2022"),"Yes","No")</f>
        <v>No</v>
      </c>
      <c r="R373" s="178" t="str">
        <f t="shared" si="203"/>
        <v>No</v>
      </c>
      <c r="S373" t="str">
        <f>IF(OR('R2R'!K97="Q3 2022",'R2R'!K97="Q4 2022"),"Yes","No")</f>
        <v>No</v>
      </c>
      <c r="T373" s="178" t="str">
        <f t="shared" si="204"/>
        <v>No</v>
      </c>
      <c r="U373" t="str">
        <f>IF(OR('R2R'!K97="Q1 2023",'R2R'!K97="Q2 2023"),"Yes","No")</f>
        <v>No</v>
      </c>
      <c r="V373" s="178" t="str">
        <f t="shared" si="205"/>
        <v>No</v>
      </c>
      <c r="W373" t="str">
        <f>IF(OR('R2R'!K97="Q3 2023",'R2R'!K97="Q4 2023"),"Yes","No")</f>
        <v>No</v>
      </c>
      <c r="X373" s="178" t="str">
        <f t="shared" si="206"/>
        <v>No</v>
      </c>
      <c r="Y373" t="str">
        <f>IF(OR('R2R'!K97="Q1 2024",'R2R'!K97="Q2 2024"),"Yes","No")</f>
        <v>No</v>
      </c>
      <c r="Z373" s="178" t="str">
        <f t="shared" si="207"/>
        <v>No</v>
      </c>
      <c r="AA373" t="str">
        <f>IF(OR('R2R'!K97="Q3 2024",'R2R'!K97="Q4 2024"),"Yes","No")</f>
        <v>No</v>
      </c>
      <c r="AB373" s="178" t="str">
        <f t="shared" si="208"/>
        <v>No</v>
      </c>
      <c r="AC373" t="str">
        <f>IF(OR('R2R'!K97="Q1 2025",'R2R'!K97="Q2 2025"),"Yes","No")</f>
        <v>No</v>
      </c>
      <c r="AD373" s="178" t="str">
        <f t="shared" si="209"/>
        <v>No</v>
      </c>
      <c r="AE373" t="str">
        <f>IF(OR('R2R'!K97="Q3 2025",'R2R'!K97="Q4 2025"),"Yes","No")</f>
        <v>No</v>
      </c>
      <c r="AF373" s="178" t="str">
        <f t="shared" si="210"/>
        <v>No</v>
      </c>
      <c r="AG373" t="str">
        <f>IF(OR('R2R'!K97="Q1 2026",'R2R'!K97="Q2 2026"),"Yes","No")</f>
        <v>No</v>
      </c>
      <c r="AH373" s="178" t="str">
        <f t="shared" si="211"/>
        <v>No</v>
      </c>
      <c r="AI373" t="str">
        <f>IF(OR('R2R'!K97="Q3 2026",'R2R'!K97="Q4 2026"),"Yes","No")</f>
        <v>No</v>
      </c>
      <c r="AJ373" s="178" t="str">
        <f t="shared" si="212"/>
        <v>No</v>
      </c>
      <c r="AK373" t="str">
        <f>IF(OR(O2C!M256="Q1 2027",O2C!M256="Q2 2027"),"Yes","No")</f>
        <v>No</v>
      </c>
      <c r="AL373" s="178" t="str">
        <f t="shared" si="213"/>
        <v>No</v>
      </c>
      <c r="AM373" t="str">
        <f>IF(OR('R2R'!K97="Q3 2027",'R2R'!K97="Q4 2027"),"Yes","No")</f>
        <v>No</v>
      </c>
      <c r="AN373" s="178" t="str">
        <f t="shared" si="214"/>
        <v>No</v>
      </c>
      <c r="AO373" t="str">
        <f>IF(OR('R2R'!K97="Q1 2028",'R2R'!K97="Q2 2028"),"Yes","No")</f>
        <v>No</v>
      </c>
      <c r="AP373" s="178" t="str">
        <f t="shared" si="215"/>
        <v>No</v>
      </c>
      <c r="AQ373" t="str">
        <f>IF(OR('R2R'!K97="Q3 2028",'R2R'!K97="Q4 2028"),"Yes","No")</f>
        <v>No</v>
      </c>
      <c r="AR373" s="178" t="str">
        <f t="shared" si="216"/>
        <v>No</v>
      </c>
      <c r="AS373" t="str">
        <f>IF(OR('R2R'!K97="Q1 2029",'R2R'!K97="Q2 2029"),"Yes","No")</f>
        <v>No</v>
      </c>
      <c r="AT373" s="178" t="str">
        <f t="shared" si="217"/>
        <v>No</v>
      </c>
      <c r="AU373" t="str">
        <f>IF(OR('R2R'!K97="Q3 2029",'R2R'!K97="Q4 2029"),"Yes","No")</f>
        <v>No</v>
      </c>
      <c r="AV373" s="178" t="str">
        <f t="shared" si="218"/>
        <v>No</v>
      </c>
      <c r="AW373" t="str">
        <f>IF(OR('R2R'!K97="Q1 2030",'R2R'!K97="Q2 2030"),"Yes","No")</f>
        <v>No</v>
      </c>
      <c r="AX373" s="178" t="str">
        <f t="shared" si="219"/>
        <v>No</v>
      </c>
      <c r="AY373" t="str">
        <f>IF(OR('R2R'!K97="Q3 2030",'R2R'!K97="Q4 2030"),"Yes","No")</f>
        <v>No</v>
      </c>
      <c r="AZ373" s="178" t="str">
        <f t="shared" si="220"/>
        <v>No</v>
      </c>
      <c r="BA373" t="str">
        <f>IF('R2R'!K97="","No","Yes")</f>
        <v>No</v>
      </c>
      <c r="BB373" s="178" t="str">
        <f t="shared" si="221"/>
        <v>No</v>
      </c>
      <c r="BC373" s="178" t="str">
        <f t="shared" si="222"/>
        <v>Yes</v>
      </c>
      <c r="BD373" s="174"/>
    </row>
    <row r="374" spans="1:56" s="175" customFormat="1" ht="23.65" thickBot="1" x14ac:dyDescent="0.5">
      <c r="A374" s="177">
        <v>94</v>
      </c>
      <c r="B374" s="51" t="s">
        <v>1774</v>
      </c>
      <c r="C374" t="str">
        <f>IF('R2R'!E98="Yes","Yes","No")</f>
        <v>No</v>
      </c>
      <c r="D374" t="str">
        <f>IF(AND(C374="No",'R2R'!F98="Yes"),"Yes","No")</f>
        <v>No</v>
      </c>
      <c r="E374" t="str">
        <f>IF(AND(C374="No",'R2R'!F98="N/A"),"N/A","No")</f>
        <v>No</v>
      </c>
      <c r="F374">
        <f>IF(OR('R2R'!F98="Yes",'R2R'!F98="N/A"),0,1)</f>
        <v>1</v>
      </c>
      <c r="G374" t="str">
        <f>IF(OR('R2R'!K98="Q3 2019",'R2R'!K98="Q4 2019"),"Yes","No")</f>
        <v>No</v>
      </c>
      <c r="H374" s="178" t="str">
        <f t="shared" si="198"/>
        <v>No</v>
      </c>
      <c r="I374" t="str">
        <f>IF(OR('R2R'!K98="Q1 2020",'R2R'!K98="Q2 2020"),"Yes","No")</f>
        <v>No</v>
      </c>
      <c r="J374" s="178" t="str">
        <f t="shared" si="199"/>
        <v>No</v>
      </c>
      <c r="K374" t="str">
        <f>IF(OR('R2R'!K98="Q3 2020",'R2R'!K98="Q4 2020"),"Yes","No")</f>
        <v>No</v>
      </c>
      <c r="L374" s="178" t="str">
        <f t="shared" si="200"/>
        <v>No</v>
      </c>
      <c r="M374" t="str">
        <f>IF(OR('R2R'!K98="Q1 2021",'R2R'!K98="Q2 2021"),"Yes","No")</f>
        <v>No</v>
      </c>
      <c r="N374" s="178" t="str">
        <f t="shared" si="201"/>
        <v>No</v>
      </c>
      <c r="O374" t="str">
        <f>IF(OR('R2R'!K98="Q3 2021",'R2R'!K98="Q4 2021"),"Yes","No")</f>
        <v>No</v>
      </c>
      <c r="P374" s="178" t="str">
        <f t="shared" si="202"/>
        <v>No</v>
      </c>
      <c r="Q374" t="str">
        <f>IF(OR('R2R'!K98="Q1 2022",'R2R'!K98="Q2 2022"),"Yes","No")</f>
        <v>No</v>
      </c>
      <c r="R374" s="178" t="str">
        <f t="shared" si="203"/>
        <v>No</v>
      </c>
      <c r="S374" t="str">
        <f>IF(OR('R2R'!K98="Q3 2022",'R2R'!K98="Q4 2022"),"Yes","No")</f>
        <v>No</v>
      </c>
      <c r="T374" s="178" t="str">
        <f t="shared" si="204"/>
        <v>No</v>
      </c>
      <c r="U374" t="str">
        <f>IF(OR('R2R'!K98="Q1 2023",'R2R'!K98="Q2 2023"),"Yes","No")</f>
        <v>No</v>
      </c>
      <c r="V374" s="178" t="str">
        <f t="shared" si="205"/>
        <v>No</v>
      </c>
      <c r="W374" t="str">
        <f>IF(OR('R2R'!K98="Q3 2023",'R2R'!K98="Q4 2023"),"Yes","No")</f>
        <v>No</v>
      </c>
      <c r="X374" s="178" t="str">
        <f t="shared" si="206"/>
        <v>No</v>
      </c>
      <c r="Y374" t="str">
        <f>IF(OR('R2R'!K98="Q1 2024",'R2R'!K98="Q2 2024"),"Yes","No")</f>
        <v>No</v>
      </c>
      <c r="Z374" s="178" t="str">
        <f t="shared" si="207"/>
        <v>No</v>
      </c>
      <c r="AA374" t="str">
        <f>IF(OR('R2R'!K98="Q3 2024",'R2R'!K98="Q4 2024"),"Yes","No")</f>
        <v>No</v>
      </c>
      <c r="AB374" s="178" t="str">
        <f t="shared" si="208"/>
        <v>No</v>
      </c>
      <c r="AC374" t="str">
        <f>IF(OR('R2R'!K98="Q1 2025",'R2R'!K98="Q2 2025"),"Yes","No")</f>
        <v>No</v>
      </c>
      <c r="AD374" s="178" t="str">
        <f t="shared" si="209"/>
        <v>No</v>
      </c>
      <c r="AE374" t="str">
        <f>IF(OR('R2R'!K98="Q3 2025",'R2R'!K98="Q4 2025"),"Yes","No")</f>
        <v>No</v>
      </c>
      <c r="AF374" s="178" t="str">
        <f t="shared" si="210"/>
        <v>No</v>
      </c>
      <c r="AG374" t="str">
        <f>IF(OR('R2R'!K98="Q1 2026",'R2R'!K98="Q2 2026"),"Yes","No")</f>
        <v>No</v>
      </c>
      <c r="AH374" s="178" t="str">
        <f t="shared" si="211"/>
        <v>No</v>
      </c>
      <c r="AI374" t="str">
        <f>IF(OR('R2R'!K98="Q3 2026",'R2R'!K98="Q4 2026"),"Yes","No")</f>
        <v>No</v>
      </c>
      <c r="AJ374" s="178" t="str">
        <f t="shared" si="212"/>
        <v>No</v>
      </c>
      <c r="AK374" t="str">
        <f>IF(OR(O2C!M257="Q1 2027",O2C!M257="Q2 2027"),"Yes","No")</f>
        <v>No</v>
      </c>
      <c r="AL374" s="178" t="str">
        <f t="shared" si="213"/>
        <v>No</v>
      </c>
      <c r="AM374" t="str">
        <f>IF(OR('R2R'!K98="Q3 2027",'R2R'!K98="Q4 2027"),"Yes","No")</f>
        <v>No</v>
      </c>
      <c r="AN374" s="178" t="str">
        <f t="shared" si="214"/>
        <v>No</v>
      </c>
      <c r="AO374" t="str">
        <f>IF(OR('R2R'!K98="Q1 2028",'R2R'!K98="Q2 2028"),"Yes","No")</f>
        <v>No</v>
      </c>
      <c r="AP374" s="178" t="str">
        <f t="shared" si="215"/>
        <v>No</v>
      </c>
      <c r="AQ374" t="str">
        <f>IF(OR('R2R'!K98="Q3 2028",'R2R'!K98="Q4 2028"),"Yes","No")</f>
        <v>No</v>
      </c>
      <c r="AR374" s="178" t="str">
        <f t="shared" si="216"/>
        <v>No</v>
      </c>
      <c r="AS374" t="str">
        <f>IF(OR('R2R'!K98="Q1 2029",'R2R'!K98="Q2 2029"),"Yes","No")</f>
        <v>No</v>
      </c>
      <c r="AT374" s="178" t="str">
        <f t="shared" si="217"/>
        <v>No</v>
      </c>
      <c r="AU374" t="str">
        <f>IF(OR('R2R'!K98="Q3 2029",'R2R'!K98="Q4 2029"),"Yes","No")</f>
        <v>No</v>
      </c>
      <c r="AV374" s="178" t="str">
        <f t="shared" si="218"/>
        <v>No</v>
      </c>
      <c r="AW374" t="str">
        <f>IF(OR('R2R'!K98="Q1 2030",'R2R'!K98="Q2 2030"),"Yes","No")</f>
        <v>No</v>
      </c>
      <c r="AX374" s="178" t="str">
        <f t="shared" si="219"/>
        <v>No</v>
      </c>
      <c r="AY374" t="str">
        <f>IF(OR('R2R'!K98="Q3 2030",'R2R'!K98="Q4 2030"),"Yes","No")</f>
        <v>No</v>
      </c>
      <c r="AZ374" s="178" t="str">
        <f t="shared" si="220"/>
        <v>No</v>
      </c>
      <c r="BA374" t="str">
        <f>IF('R2R'!K98="","No","Yes")</f>
        <v>No</v>
      </c>
      <c r="BB374" s="178" t="str">
        <f t="shared" si="221"/>
        <v>No</v>
      </c>
      <c r="BC374" s="178" t="str">
        <f t="shared" si="222"/>
        <v>Yes</v>
      </c>
      <c r="BD374" s="174"/>
    </row>
    <row r="375" spans="1:56" s="175" customFormat="1" ht="35.25" thickBot="1" x14ac:dyDescent="0.5">
      <c r="A375" s="177">
        <v>95</v>
      </c>
      <c r="B375" s="51" t="s">
        <v>1775</v>
      </c>
      <c r="C375" t="str">
        <f>IF('R2R'!E99="Yes","Yes","No")</f>
        <v>No</v>
      </c>
      <c r="D375" t="str">
        <f>IF(AND(C375="No",'R2R'!F99="Yes"),"Yes","No")</f>
        <v>No</v>
      </c>
      <c r="E375" t="str">
        <f>IF(AND(C375="No",'R2R'!F99="N/A"),"N/A","No")</f>
        <v>No</v>
      </c>
      <c r="F375">
        <f>IF(OR('R2R'!F99="Yes",'R2R'!F99="N/A"),0,1)</f>
        <v>1</v>
      </c>
      <c r="G375" t="str">
        <f>IF(OR('R2R'!K99="Q3 2019",'R2R'!K99="Q4 2019"),"Yes","No")</f>
        <v>No</v>
      </c>
      <c r="H375" s="178" t="str">
        <f t="shared" si="198"/>
        <v>No</v>
      </c>
      <c r="I375" t="str">
        <f>IF(OR('R2R'!K99="Q1 2020",'R2R'!K99="Q2 2020"),"Yes","No")</f>
        <v>No</v>
      </c>
      <c r="J375" s="178" t="str">
        <f t="shared" si="199"/>
        <v>No</v>
      </c>
      <c r="K375" t="str">
        <f>IF(OR('R2R'!K99="Q3 2020",'R2R'!K99="Q4 2020"),"Yes","No")</f>
        <v>No</v>
      </c>
      <c r="L375" s="178" t="str">
        <f t="shared" si="200"/>
        <v>No</v>
      </c>
      <c r="M375" t="str">
        <f>IF(OR('R2R'!K99="Q1 2021",'R2R'!K99="Q2 2021"),"Yes","No")</f>
        <v>No</v>
      </c>
      <c r="N375" s="178" t="str">
        <f t="shared" si="201"/>
        <v>No</v>
      </c>
      <c r="O375" t="str">
        <f>IF(OR('R2R'!K99="Q3 2021",'R2R'!K99="Q4 2021"),"Yes","No")</f>
        <v>No</v>
      </c>
      <c r="P375" s="178" t="str">
        <f t="shared" si="202"/>
        <v>No</v>
      </c>
      <c r="Q375" t="str">
        <f>IF(OR('R2R'!K99="Q1 2022",'R2R'!K99="Q2 2022"),"Yes","No")</f>
        <v>No</v>
      </c>
      <c r="R375" s="178" t="str">
        <f t="shared" si="203"/>
        <v>No</v>
      </c>
      <c r="S375" t="str">
        <f>IF(OR('R2R'!K99="Q3 2022",'R2R'!K99="Q4 2022"),"Yes","No")</f>
        <v>No</v>
      </c>
      <c r="T375" s="178" t="str">
        <f t="shared" si="204"/>
        <v>No</v>
      </c>
      <c r="U375" t="str">
        <f>IF(OR('R2R'!K99="Q1 2023",'R2R'!K99="Q2 2023"),"Yes","No")</f>
        <v>No</v>
      </c>
      <c r="V375" s="178" t="str">
        <f t="shared" si="205"/>
        <v>No</v>
      </c>
      <c r="W375" t="str">
        <f>IF(OR('R2R'!K99="Q3 2023",'R2R'!K99="Q4 2023"),"Yes","No")</f>
        <v>No</v>
      </c>
      <c r="X375" s="178" t="str">
        <f t="shared" si="206"/>
        <v>No</v>
      </c>
      <c r="Y375" t="str">
        <f>IF(OR('R2R'!K99="Q1 2024",'R2R'!K99="Q2 2024"),"Yes","No")</f>
        <v>No</v>
      </c>
      <c r="Z375" s="178" t="str">
        <f t="shared" si="207"/>
        <v>No</v>
      </c>
      <c r="AA375" t="str">
        <f>IF(OR('R2R'!K99="Q3 2024",'R2R'!K99="Q4 2024"),"Yes","No")</f>
        <v>No</v>
      </c>
      <c r="AB375" s="178" t="str">
        <f t="shared" si="208"/>
        <v>No</v>
      </c>
      <c r="AC375" t="str">
        <f>IF(OR('R2R'!K99="Q1 2025",'R2R'!K99="Q2 2025"),"Yes","No")</f>
        <v>No</v>
      </c>
      <c r="AD375" s="178" t="str">
        <f t="shared" si="209"/>
        <v>No</v>
      </c>
      <c r="AE375" t="str">
        <f>IF(OR('R2R'!K99="Q3 2025",'R2R'!K99="Q4 2025"),"Yes","No")</f>
        <v>No</v>
      </c>
      <c r="AF375" s="178" t="str">
        <f t="shared" si="210"/>
        <v>No</v>
      </c>
      <c r="AG375" t="str">
        <f>IF(OR('R2R'!K99="Q1 2026",'R2R'!K99="Q2 2026"),"Yes","No")</f>
        <v>No</v>
      </c>
      <c r="AH375" s="178" t="str">
        <f t="shared" si="211"/>
        <v>No</v>
      </c>
      <c r="AI375" t="str">
        <f>IF(OR('R2R'!K99="Q3 2026",'R2R'!K99="Q4 2026"),"Yes","No")</f>
        <v>No</v>
      </c>
      <c r="AJ375" s="178" t="str">
        <f t="shared" si="212"/>
        <v>No</v>
      </c>
      <c r="AK375" t="str">
        <f>IF(OR(O2C!M258="Q1 2027",O2C!M258="Q2 2027"),"Yes","No")</f>
        <v>No</v>
      </c>
      <c r="AL375" s="178" t="str">
        <f t="shared" si="213"/>
        <v>No</v>
      </c>
      <c r="AM375" t="str">
        <f>IF(OR('R2R'!K99="Q3 2027",'R2R'!K99="Q4 2027"),"Yes","No")</f>
        <v>No</v>
      </c>
      <c r="AN375" s="178" t="str">
        <f t="shared" si="214"/>
        <v>No</v>
      </c>
      <c r="AO375" t="str">
        <f>IF(OR('R2R'!K99="Q1 2028",'R2R'!K99="Q2 2028"),"Yes","No")</f>
        <v>No</v>
      </c>
      <c r="AP375" s="178" t="str">
        <f t="shared" si="215"/>
        <v>No</v>
      </c>
      <c r="AQ375" t="str">
        <f>IF(OR('R2R'!K99="Q3 2028",'R2R'!K99="Q4 2028"),"Yes","No")</f>
        <v>No</v>
      </c>
      <c r="AR375" s="178" t="str">
        <f t="shared" si="216"/>
        <v>No</v>
      </c>
      <c r="AS375" t="str">
        <f>IF(OR('R2R'!K99="Q1 2029",'R2R'!K99="Q2 2029"),"Yes","No")</f>
        <v>No</v>
      </c>
      <c r="AT375" s="178" t="str">
        <f t="shared" si="217"/>
        <v>No</v>
      </c>
      <c r="AU375" t="str">
        <f>IF(OR('R2R'!K99="Q3 2029",'R2R'!K99="Q4 2029"),"Yes","No")</f>
        <v>No</v>
      </c>
      <c r="AV375" s="178" t="str">
        <f t="shared" si="218"/>
        <v>No</v>
      </c>
      <c r="AW375" t="str">
        <f>IF(OR('R2R'!K99="Q1 2030",'R2R'!K99="Q2 2030"),"Yes","No")</f>
        <v>No</v>
      </c>
      <c r="AX375" s="178" t="str">
        <f t="shared" si="219"/>
        <v>No</v>
      </c>
      <c r="AY375" t="str">
        <f>IF(OR('R2R'!K99="Q3 2030",'R2R'!K99="Q4 2030"),"Yes","No")</f>
        <v>No</v>
      </c>
      <c r="AZ375" s="178" t="str">
        <f t="shared" si="220"/>
        <v>No</v>
      </c>
      <c r="BA375" t="str">
        <f>IF('R2R'!K99="","No","Yes")</f>
        <v>No</v>
      </c>
      <c r="BB375" s="178" t="str">
        <f t="shared" si="221"/>
        <v>No</v>
      </c>
      <c r="BC375" s="178" t="str">
        <f t="shared" si="222"/>
        <v>Yes</v>
      </c>
      <c r="BD375" s="174"/>
    </row>
    <row r="376" spans="1:56" s="175" customFormat="1" ht="23.65" thickBot="1" x14ac:dyDescent="0.5">
      <c r="A376" s="177">
        <v>96</v>
      </c>
      <c r="B376" s="51" t="s">
        <v>1776</v>
      </c>
      <c r="C376" t="str">
        <f>IF('R2R'!E100="Yes","Yes","No")</f>
        <v>No</v>
      </c>
      <c r="D376" t="str">
        <f>IF(AND(C376="No",'R2R'!F100="Yes"),"Yes","No")</f>
        <v>No</v>
      </c>
      <c r="E376" t="str">
        <f>IF(AND(C376="No",'R2R'!F100="N/A"),"N/A","No")</f>
        <v>No</v>
      </c>
      <c r="F376">
        <f>IF(OR('R2R'!F100="Yes",'R2R'!F100="N/A"),0,1)</f>
        <v>1</v>
      </c>
      <c r="G376" t="str">
        <f>IF(OR('R2R'!K100="Q3 2019",'R2R'!K100="Q4 2019"),"Yes","No")</f>
        <v>No</v>
      </c>
      <c r="H376" s="178" t="str">
        <f t="shared" si="198"/>
        <v>No</v>
      </c>
      <c r="I376" t="str">
        <f>IF(OR('R2R'!K100="Q1 2020",'R2R'!K100="Q2 2020"),"Yes","No")</f>
        <v>No</v>
      </c>
      <c r="J376" s="178" t="str">
        <f t="shared" si="199"/>
        <v>No</v>
      </c>
      <c r="K376" t="str">
        <f>IF(OR('R2R'!K100="Q3 2020",'R2R'!K100="Q4 2020"),"Yes","No")</f>
        <v>No</v>
      </c>
      <c r="L376" s="178" t="str">
        <f t="shared" si="200"/>
        <v>No</v>
      </c>
      <c r="M376" t="str">
        <f>IF(OR('R2R'!K100="Q1 2021",'R2R'!K100="Q2 2021"),"Yes","No")</f>
        <v>No</v>
      </c>
      <c r="N376" s="178" t="str">
        <f t="shared" si="201"/>
        <v>No</v>
      </c>
      <c r="O376" t="str">
        <f>IF(OR('R2R'!K100="Q3 2021",'R2R'!K100="Q4 2021"),"Yes","No")</f>
        <v>No</v>
      </c>
      <c r="P376" s="178" t="str">
        <f t="shared" si="202"/>
        <v>No</v>
      </c>
      <c r="Q376" t="str">
        <f>IF(OR('R2R'!K100="Q1 2022",'R2R'!K100="Q2 2022"),"Yes","No")</f>
        <v>No</v>
      </c>
      <c r="R376" s="178" t="str">
        <f t="shared" si="203"/>
        <v>No</v>
      </c>
      <c r="S376" t="str">
        <f>IF(OR('R2R'!K100="Q3 2022",'R2R'!K100="Q4 2022"),"Yes","No")</f>
        <v>No</v>
      </c>
      <c r="T376" s="178" t="str">
        <f t="shared" si="204"/>
        <v>No</v>
      </c>
      <c r="U376" t="str">
        <f>IF(OR('R2R'!K100="Q1 2023",'R2R'!K100="Q2 2023"),"Yes","No")</f>
        <v>No</v>
      </c>
      <c r="V376" s="178" t="str">
        <f t="shared" si="205"/>
        <v>No</v>
      </c>
      <c r="W376" t="str">
        <f>IF(OR('R2R'!K100="Q3 2023",'R2R'!K100="Q4 2023"),"Yes","No")</f>
        <v>No</v>
      </c>
      <c r="X376" s="178" t="str">
        <f t="shared" si="206"/>
        <v>No</v>
      </c>
      <c r="Y376" t="str">
        <f>IF(OR('R2R'!K100="Q1 2024",'R2R'!K100="Q2 2024"),"Yes","No")</f>
        <v>No</v>
      </c>
      <c r="Z376" s="178" t="str">
        <f t="shared" si="207"/>
        <v>No</v>
      </c>
      <c r="AA376" t="str">
        <f>IF(OR('R2R'!K100="Q3 2024",'R2R'!K100="Q4 2024"),"Yes","No")</f>
        <v>No</v>
      </c>
      <c r="AB376" s="178" t="str">
        <f t="shared" si="208"/>
        <v>No</v>
      </c>
      <c r="AC376" t="str">
        <f>IF(OR('R2R'!K100="Q1 2025",'R2R'!K100="Q2 2025"),"Yes","No")</f>
        <v>No</v>
      </c>
      <c r="AD376" s="178" t="str">
        <f t="shared" si="209"/>
        <v>No</v>
      </c>
      <c r="AE376" t="str">
        <f>IF(OR('R2R'!K100="Q3 2025",'R2R'!K100="Q4 2025"),"Yes","No")</f>
        <v>No</v>
      </c>
      <c r="AF376" s="178" t="str">
        <f t="shared" si="210"/>
        <v>No</v>
      </c>
      <c r="AG376" t="str">
        <f>IF(OR('R2R'!K100="Q1 2026",'R2R'!K100="Q2 2026"),"Yes","No")</f>
        <v>No</v>
      </c>
      <c r="AH376" s="178" t="str">
        <f t="shared" si="211"/>
        <v>No</v>
      </c>
      <c r="AI376" t="str">
        <f>IF(OR('R2R'!K100="Q3 2026",'R2R'!K100="Q4 2026"),"Yes","No")</f>
        <v>No</v>
      </c>
      <c r="AJ376" s="178" t="str">
        <f t="shared" si="212"/>
        <v>No</v>
      </c>
      <c r="AK376" t="str">
        <f>IF(OR(O2C!M259="Q1 2027",O2C!M259="Q2 2027"),"Yes","No")</f>
        <v>No</v>
      </c>
      <c r="AL376" s="178" t="str">
        <f t="shared" si="213"/>
        <v>No</v>
      </c>
      <c r="AM376" t="str">
        <f>IF(OR('R2R'!K100="Q3 2027",'R2R'!K100="Q4 2027"),"Yes","No")</f>
        <v>No</v>
      </c>
      <c r="AN376" s="178" t="str">
        <f t="shared" si="214"/>
        <v>No</v>
      </c>
      <c r="AO376" t="str">
        <f>IF(OR('R2R'!K100="Q1 2028",'R2R'!K100="Q2 2028"),"Yes","No")</f>
        <v>No</v>
      </c>
      <c r="AP376" s="178" t="str">
        <f t="shared" si="215"/>
        <v>No</v>
      </c>
      <c r="AQ376" t="str">
        <f>IF(OR('R2R'!K100="Q3 2028",'R2R'!K100="Q4 2028"),"Yes","No")</f>
        <v>No</v>
      </c>
      <c r="AR376" s="178" t="str">
        <f t="shared" si="216"/>
        <v>No</v>
      </c>
      <c r="AS376" t="str">
        <f>IF(OR('R2R'!K100="Q1 2029",'R2R'!K100="Q2 2029"),"Yes","No")</f>
        <v>No</v>
      </c>
      <c r="AT376" s="178" t="str">
        <f t="shared" si="217"/>
        <v>No</v>
      </c>
      <c r="AU376" t="str">
        <f>IF(OR('R2R'!K100="Q3 2029",'R2R'!K100="Q4 2029"),"Yes","No")</f>
        <v>No</v>
      </c>
      <c r="AV376" s="178" t="str">
        <f t="shared" si="218"/>
        <v>No</v>
      </c>
      <c r="AW376" t="str">
        <f>IF(OR('R2R'!K100="Q1 2030",'R2R'!K100="Q2 2030"),"Yes","No")</f>
        <v>No</v>
      </c>
      <c r="AX376" s="178" t="str">
        <f t="shared" si="219"/>
        <v>No</v>
      </c>
      <c r="AY376" t="str">
        <f>IF(OR('R2R'!K100="Q3 2030",'R2R'!K100="Q4 2030"),"Yes","No")</f>
        <v>No</v>
      </c>
      <c r="AZ376" s="178" t="str">
        <f t="shared" si="220"/>
        <v>No</v>
      </c>
      <c r="BA376" t="str">
        <f>IF('R2R'!K100="","No","Yes")</f>
        <v>No</v>
      </c>
      <c r="BB376" s="178" t="str">
        <f t="shared" si="221"/>
        <v>No</v>
      </c>
      <c r="BC376" s="178" t="str">
        <f t="shared" si="222"/>
        <v>Yes</v>
      </c>
      <c r="BD376" s="174"/>
    </row>
    <row r="377" spans="1:56" s="175" customFormat="1" ht="23.65" thickBot="1" x14ac:dyDescent="0.5">
      <c r="A377" s="177">
        <v>97</v>
      </c>
      <c r="B377" s="50" t="s">
        <v>1777</v>
      </c>
      <c r="C377" t="str">
        <f>IF('R2R'!E101="Yes","Yes","No")</f>
        <v>Yes</v>
      </c>
      <c r="D377" t="str">
        <f>IF(AND(C377="No",'R2R'!F101="Yes"),"Yes","No")</f>
        <v>No</v>
      </c>
      <c r="E377" t="str">
        <f>IF(AND(C377="No",'R2R'!F101="N/A"),"N/A","No")</f>
        <v>No</v>
      </c>
      <c r="F377">
        <f>IF(OR('R2R'!F101="Yes",'R2R'!F101="N/A"),0,1)</f>
        <v>1</v>
      </c>
      <c r="G377" t="str">
        <f>IF(OR('R2R'!K101="Q3 2019",'R2R'!K101="Q4 2019"),"Yes","No")</f>
        <v>No</v>
      </c>
      <c r="H377" s="178" t="str">
        <f t="shared" si="198"/>
        <v>No</v>
      </c>
      <c r="I377" t="str">
        <f>IF(OR('R2R'!K101="Q1 2020",'R2R'!K101="Q2 2020"),"Yes","No")</f>
        <v>No</v>
      </c>
      <c r="J377" s="178" t="str">
        <f t="shared" si="199"/>
        <v>No</v>
      </c>
      <c r="K377" t="str">
        <f>IF(OR('R2R'!K101="Q3 2020",'R2R'!K101="Q4 2020"),"Yes","No")</f>
        <v>No</v>
      </c>
      <c r="L377" s="178" t="str">
        <f t="shared" si="200"/>
        <v>No</v>
      </c>
      <c r="M377" t="str">
        <f>IF(OR('R2R'!K101="Q1 2021",'R2R'!K101="Q2 2021"),"Yes","No")</f>
        <v>No</v>
      </c>
      <c r="N377" s="178" t="str">
        <f t="shared" si="201"/>
        <v>No</v>
      </c>
      <c r="O377" t="str">
        <f>IF(OR('R2R'!K101="Q3 2021",'R2R'!K101="Q4 2021"),"Yes","No")</f>
        <v>No</v>
      </c>
      <c r="P377" s="178" t="str">
        <f t="shared" si="202"/>
        <v>No</v>
      </c>
      <c r="Q377" t="str">
        <f>IF(OR('R2R'!K101="Q1 2022",'R2R'!K101="Q2 2022"),"Yes","No")</f>
        <v>No</v>
      </c>
      <c r="R377" s="178" t="str">
        <f t="shared" si="203"/>
        <v>No</v>
      </c>
      <c r="S377" t="str">
        <f>IF(OR('R2R'!K101="Q3 2022",'R2R'!K101="Q4 2022"),"Yes","No")</f>
        <v>No</v>
      </c>
      <c r="T377" s="178" t="str">
        <f t="shared" si="204"/>
        <v>No</v>
      </c>
      <c r="U377" t="str">
        <f>IF(OR('R2R'!K101="Q1 2023",'R2R'!K101="Q2 2023"),"Yes","No")</f>
        <v>No</v>
      </c>
      <c r="V377" s="178" t="str">
        <f t="shared" si="205"/>
        <v>No</v>
      </c>
      <c r="W377" t="str">
        <f>IF(OR('R2R'!K101="Q3 2023",'R2R'!K101="Q4 2023"),"Yes","No")</f>
        <v>No</v>
      </c>
      <c r="X377" s="178" t="str">
        <f t="shared" si="206"/>
        <v>No</v>
      </c>
      <c r="Y377" t="str">
        <f>IF(OR('R2R'!K101="Q1 2024",'R2R'!K101="Q2 2024"),"Yes","No")</f>
        <v>No</v>
      </c>
      <c r="Z377" s="178" t="str">
        <f t="shared" si="207"/>
        <v>No</v>
      </c>
      <c r="AA377" t="str">
        <f>IF(OR('R2R'!K101="Q3 2024",'R2R'!K101="Q4 2024"),"Yes","No")</f>
        <v>No</v>
      </c>
      <c r="AB377" s="178" t="str">
        <f t="shared" si="208"/>
        <v>No</v>
      </c>
      <c r="AC377" t="str">
        <f>IF(OR('R2R'!K101="Q1 2025",'R2R'!K101="Q2 2025"),"Yes","No")</f>
        <v>No</v>
      </c>
      <c r="AD377" s="178" t="str">
        <f t="shared" si="209"/>
        <v>No</v>
      </c>
      <c r="AE377" t="str">
        <f>IF(OR('R2R'!K101="Q3 2025",'R2R'!K101="Q4 2025"),"Yes","No")</f>
        <v>No</v>
      </c>
      <c r="AF377" s="178" t="str">
        <f t="shared" si="210"/>
        <v>No</v>
      </c>
      <c r="AG377" t="str">
        <f>IF(OR('R2R'!K101="Q1 2026",'R2R'!K101="Q2 2026"),"Yes","No")</f>
        <v>No</v>
      </c>
      <c r="AH377" s="178" t="str">
        <f t="shared" si="211"/>
        <v>No</v>
      </c>
      <c r="AI377" t="str">
        <f>IF(OR('R2R'!K101="Q3 2026",'R2R'!K101="Q4 2026"),"Yes","No")</f>
        <v>No</v>
      </c>
      <c r="AJ377" s="178" t="str">
        <f t="shared" si="212"/>
        <v>No</v>
      </c>
      <c r="AK377" t="str">
        <f>IF(OR(O2C!M260="Q1 2027",O2C!M260="Q2 2027"),"Yes","No")</f>
        <v>No</v>
      </c>
      <c r="AL377" s="178" t="str">
        <f t="shared" si="213"/>
        <v>No</v>
      </c>
      <c r="AM377" t="str">
        <f>IF(OR('R2R'!K101="Q3 2027",'R2R'!K101="Q4 2027"),"Yes","No")</f>
        <v>No</v>
      </c>
      <c r="AN377" s="178" t="str">
        <f t="shared" si="214"/>
        <v>No</v>
      </c>
      <c r="AO377" t="str">
        <f>IF(OR('R2R'!K101="Q1 2028",'R2R'!K101="Q2 2028"),"Yes","No")</f>
        <v>No</v>
      </c>
      <c r="AP377" s="178" t="str">
        <f t="shared" si="215"/>
        <v>No</v>
      </c>
      <c r="AQ377" t="str">
        <f>IF(OR('R2R'!K101="Q3 2028",'R2R'!K101="Q4 2028"),"Yes","No")</f>
        <v>No</v>
      </c>
      <c r="AR377" s="178" t="str">
        <f t="shared" si="216"/>
        <v>No</v>
      </c>
      <c r="AS377" t="str">
        <f>IF(OR('R2R'!K101="Q1 2029",'R2R'!K101="Q2 2029"),"Yes","No")</f>
        <v>No</v>
      </c>
      <c r="AT377" s="178" t="str">
        <f t="shared" si="217"/>
        <v>No</v>
      </c>
      <c r="AU377" t="str">
        <f>IF(OR('R2R'!K101="Q3 2029",'R2R'!K101="Q4 2029"),"Yes","No")</f>
        <v>No</v>
      </c>
      <c r="AV377" s="178" t="str">
        <f t="shared" si="218"/>
        <v>No</v>
      </c>
      <c r="AW377" t="str">
        <f>IF(OR('R2R'!K101="Q1 2030",'R2R'!K101="Q2 2030"),"Yes","No")</f>
        <v>No</v>
      </c>
      <c r="AX377" s="178" t="str">
        <f t="shared" si="219"/>
        <v>No</v>
      </c>
      <c r="AY377" t="str">
        <f>IF(OR('R2R'!K101="Q3 2030",'R2R'!K101="Q4 2030"),"Yes","No")</f>
        <v>No</v>
      </c>
      <c r="AZ377" s="178" t="str">
        <f t="shared" si="220"/>
        <v>No</v>
      </c>
      <c r="BA377" t="str">
        <f>IF('R2R'!K101="","No","Yes")</f>
        <v>No</v>
      </c>
      <c r="BB377" s="178" t="str">
        <f t="shared" si="221"/>
        <v>No</v>
      </c>
      <c r="BC377" s="178" t="str">
        <f t="shared" si="222"/>
        <v>No</v>
      </c>
      <c r="BD377" s="174"/>
    </row>
    <row r="378" spans="1:56" s="175" customFormat="1" ht="23.65" thickBot="1" x14ac:dyDescent="0.5">
      <c r="A378" s="177">
        <v>98</v>
      </c>
      <c r="B378" s="50" t="s">
        <v>1778</v>
      </c>
      <c r="C378" t="str">
        <f>IF('R2R'!E102="Yes","Yes","No")</f>
        <v>Yes</v>
      </c>
      <c r="D378" t="str">
        <f>IF(AND(C378="No",'R2R'!F102="Yes"),"Yes","No")</f>
        <v>No</v>
      </c>
      <c r="E378" t="str">
        <f>IF(AND(C378="No",'R2R'!F102="N/A"),"N/A","No")</f>
        <v>No</v>
      </c>
      <c r="F378">
        <f>IF(OR('R2R'!F102="Yes",'R2R'!F102="N/A"),0,1)</f>
        <v>1</v>
      </c>
      <c r="G378" t="str">
        <f>IF(OR('R2R'!K102="Q3 2019",'R2R'!K102="Q4 2019"),"Yes","No")</f>
        <v>No</v>
      </c>
      <c r="H378" s="178" t="str">
        <f t="shared" si="198"/>
        <v>No</v>
      </c>
      <c r="I378" t="str">
        <f>IF(OR('R2R'!K102="Q1 2020",'R2R'!K102="Q2 2020"),"Yes","No")</f>
        <v>No</v>
      </c>
      <c r="J378" s="178" t="str">
        <f t="shared" si="199"/>
        <v>No</v>
      </c>
      <c r="K378" t="str">
        <f>IF(OR('R2R'!K102="Q3 2020",'R2R'!K102="Q4 2020"),"Yes","No")</f>
        <v>No</v>
      </c>
      <c r="L378" s="178" t="str">
        <f t="shared" si="200"/>
        <v>No</v>
      </c>
      <c r="M378" t="str">
        <f>IF(OR('R2R'!K102="Q1 2021",'R2R'!K102="Q2 2021"),"Yes","No")</f>
        <v>No</v>
      </c>
      <c r="N378" s="178" t="str">
        <f t="shared" si="201"/>
        <v>No</v>
      </c>
      <c r="O378" t="str">
        <f>IF(OR('R2R'!K102="Q3 2021",'R2R'!K102="Q4 2021"),"Yes","No")</f>
        <v>No</v>
      </c>
      <c r="P378" s="178" t="str">
        <f t="shared" si="202"/>
        <v>No</v>
      </c>
      <c r="Q378" t="str">
        <f>IF(OR('R2R'!K102="Q1 2022",'R2R'!K102="Q2 2022"),"Yes","No")</f>
        <v>No</v>
      </c>
      <c r="R378" s="178" t="str">
        <f t="shared" si="203"/>
        <v>No</v>
      </c>
      <c r="S378" t="str">
        <f>IF(OR('R2R'!K102="Q3 2022",'R2R'!K102="Q4 2022"),"Yes","No")</f>
        <v>No</v>
      </c>
      <c r="T378" s="178" t="str">
        <f t="shared" si="204"/>
        <v>No</v>
      </c>
      <c r="U378" t="str">
        <f>IF(OR('R2R'!K102="Q1 2023",'R2R'!K102="Q2 2023"),"Yes","No")</f>
        <v>No</v>
      </c>
      <c r="V378" s="178" t="str">
        <f t="shared" si="205"/>
        <v>No</v>
      </c>
      <c r="W378" t="str">
        <f>IF(OR('R2R'!K102="Q3 2023",'R2R'!K102="Q4 2023"),"Yes","No")</f>
        <v>No</v>
      </c>
      <c r="X378" s="178" t="str">
        <f t="shared" si="206"/>
        <v>No</v>
      </c>
      <c r="Y378" t="str">
        <f>IF(OR('R2R'!K102="Q1 2024",'R2R'!K102="Q2 2024"),"Yes","No")</f>
        <v>No</v>
      </c>
      <c r="Z378" s="178" t="str">
        <f t="shared" si="207"/>
        <v>No</v>
      </c>
      <c r="AA378" t="str">
        <f>IF(OR('R2R'!K102="Q3 2024",'R2R'!K102="Q4 2024"),"Yes","No")</f>
        <v>No</v>
      </c>
      <c r="AB378" s="178" t="str">
        <f t="shared" si="208"/>
        <v>No</v>
      </c>
      <c r="AC378" t="str">
        <f>IF(OR('R2R'!K102="Q1 2025",'R2R'!K102="Q2 2025"),"Yes","No")</f>
        <v>No</v>
      </c>
      <c r="AD378" s="178" t="str">
        <f t="shared" si="209"/>
        <v>No</v>
      </c>
      <c r="AE378" t="str">
        <f>IF(OR('R2R'!K102="Q3 2025",'R2R'!K102="Q4 2025"),"Yes","No")</f>
        <v>No</v>
      </c>
      <c r="AF378" s="178" t="str">
        <f t="shared" si="210"/>
        <v>No</v>
      </c>
      <c r="AG378" t="str">
        <f>IF(OR('R2R'!K102="Q1 2026",'R2R'!K102="Q2 2026"),"Yes","No")</f>
        <v>No</v>
      </c>
      <c r="AH378" s="178" t="str">
        <f t="shared" si="211"/>
        <v>No</v>
      </c>
      <c r="AI378" t="str">
        <f>IF(OR('R2R'!K102="Q3 2026",'R2R'!K102="Q4 2026"),"Yes","No")</f>
        <v>No</v>
      </c>
      <c r="AJ378" s="178" t="str">
        <f t="shared" si="212"/>
        <v>No</v>
      </c>
      <c r="AK378" t="str">
        <f>IF(OR(O2C!M261="Q1 2027",O2C!M261="Q2 2027"),"Yes","No")</f>
        <v>No</v>
      </c>
      <c r="AL378" s="178" t="str">
        <f t="shared" si="213"/>
        <v>No</v>
      </c>
      <c r="AM378" t="str">
        <f>IF(OR('R2R'!K102="Q3 2027",'R2R'!K102="Q4 2027"),"Yes","No")</f>
        <v>No</v>
      </c>
      <c r="AN378" s="178" t="str">
        <f t="shared" si="214"/>
        <v>No</v>
      </c>
      <c r="AO378" t="str">
        <f>IF(OR('R2R'!K102="Q1 2028",'R2R'!K102="Q2 2028"),"Yes","No")</f>
        <v>No</v>
      </c>
      <c r="AP378" s="178" t="str">
        <f t="shared" si="215"/>
        <v>No</v>
      </c>
      <c r="AQ378" t="str">
        <f>IF(OR('R2R'!K102="Q3 2028",'R2R'!K102="Q4 2028"),"Yes","No")</f>
        <v>No</v>
      </c>
      <c r="AR378" s="178" t="str">
        <f t="shared" si="216"/>
        <v>No</v>
      </c>
      <c r="AS378" t="str">
        <f>IF(OR('R2R'!K102="Q1 2029",'R2R'!K102="Q2 2029"),"Yes","No")</f>
        <v>No</v>
      </c>
      <c r="AT378" s="178" t="str">
        <f t="shared" si="217"/>
        <v>No</v>
      </c>
      <c r="AU378" t="str">
        <f>IF(OR('R2R'!K102="Q3 2029",'R2R'!K102="Q4 2029"),"Yes","No")</f>
        <v>No</v>
      </c>
      <c r="AV378" s="178" t="str">
        <f t="shared" si="218"/>
        <v>No</v>
      </c>
      <c r="AW378" t="str">
        <f>IF(OR('R2R'!K102="Q1 2030",'R2R'!K102="Q2 2030"),"Yes","No")</f>
        <v>No</v>
      </c>
      <c r="AX378" s="178" t="str">
        <f t="shared" si="219"/>
        <v>No</v>
      </c>
      <c r="AY378" t="str">
        <f>IF(OR('R2R'!K102="Q3 2030",'R2R'!K102="Q4 2030"),"Yes","No")</f>
        <v>No</v>
      </c>
      <c r="AZ378" s="178" t="str">
        <f t="shared" si="220"/>
        <v>No</v>
      </c>
      <c r="BA378" t="str">
        <f>IF('R2R'!K102="","No","Yes")</f>
        <v>No</v>
      </c>
      <c r="BB378" s="178" t="str">
        <f t="shared" si="221"/>
        <v>No</v>
      </c>
      <c r="BC378" s="178" t="str">
        <f t="shared" si="222"/>
        <v>No</v>
      </c>
      <c r="BD378" s="174"/>
    </row>
    <row r="379" spans="1:56" s="175" customFormat="1" ht="14.65" thickBot="1" x14ac:dyDescent="0.5">
      <c r="A379" s="177">
        <v>99</v>
      </c>
      <c r="B379" s="51" t="s">
        <v>1493</v>
      </c>
      <c r="C379" t="str">
        <f>IF('R2R'!E103="Yes","Yes","No")</f>
        <v>No</v>
      </c>
      <c r="D379" t="str">
        <f>IF(AND(C379="No",'R2R'!F103="Yes"),"Yes","No")</f>
        <v>No</v>
      </c>
      <c r="E379" t="str">
        <f>IF(AND(C379="No",'R2R'!F103="N/A"),"N/A","No")</f>
        <v>No</v>
      </c>
      <c r="F379">
        <f>IF(OR('R2R'!F103="Yes",'R2R'!F103="N/A"),0,1)</f>
        <v>1</v>
      </c>
      <c r="G379" t="str">
        <f>IF(OR('R2R'!K103="Q3 2019",'R2R'!K103="Q4 2019"),"Yes","No")</f>
        <v>No</v>
      </c>
      <c r="H379" s="178" t="str">
        <f t="shared" si="198"/>
        <v>No</v>
      </c>
      <c r="I379" t="str">
        <f>IF(OR('R2R'!K103="Q1 2020",'R2R'!K103="Q2 2020"),"Yes","No")</f>
        <v>No</v>
      </c>
      <c r="J379" s="178" t="str">
        <f t="shared" si="199"/>
        <v>No</v>
      </c>
      <c r="K379" t="str">
        <f>IF(OR('R2R'!K103="Q3 2020",'R2R'!K103="Q4 2020"),"Yes","No")</f>
        <v>No</v>
      </c>
      <c r="L379" s="178" t="str">
        <f t="shared" si="200"/>
        <v>No</v>
      </c>
      <c r="M379" t="str">
        <f>IF(OR('R2R'!K103="Q1 2021",'R2R'!K103="Q2 2021"),"Yes","No")</f>
        <v>No</v>
      </c>
      <c r="N379" s="178" t="str">
        <f t="shared" si="201"/>
        <v>No</v>
      </c>
      <c r="O379" t="str">
        <f>IF(OR('R2R'!K103="Q3 2021",'R2R'!K103="Q4 2021"),"Yes","No")</f>
        <v>No</v>
      </c>
      <c r="P379" s="178" t="str">
        <f t="shared" si="202"/>
        <v>No</v>
      </c>
      <c r="Q379" t="str">
        <f>IF(OR('R2R'!K103="Q1 2022",'R2R'!K103="Q2 2022"),"Yes","No")</f>
        <v>No</v>
      </c>
      <c r="R379" s="178" t="str">
        <f t="shared" si="203"/>
        <v>No</v>
      </c>
      <c r="S379" t="str">
        <f>IF(OR('R2R'!K103="Q3 2022",'R2R'!K103="Q4 2022"),"Yes","No")</f>
        <v>No</v>
      </c>
      <c r="T379" s="178" t="str">
        <f t="shared" si="204"/>
        <v>No</v>
      </c>
      <c r="U379" t="str">
        <f>IF(OR('R2R'!K103="Q1 2023",'R2R'!K103="Q2 2023"),"Yes","No")</f>
        <v>No</v>
      </c>
      <c r="V379" s="178" t="str">
        <f t="shared" si="205"/>
        <v>No</v>
      </c>
      <c r="W379" t="str">
        <f>IF(OR('R2R'!K103="Q3 2023",'R2R'!K103="Q4 2023"),"Yes","No")</f>
        <v>No</v>
      </c>
      <c r="X379" s="178" t="str">
        <f t="shared" si="206"/>
        <v>No</v>
      </c>
      <c r="Y379" t="str">
        <f>IF(OR('R2R'!K103="Q1 2024",'R2R'!K103="Q2 2024"),"Yes","No")</f>
        <v>No</v>
      </c>
      <c r="Z379" s="178" t="str">
        <f t="shared" si="207"/>
        <v>No</v>
      </c>
      <c r="AA379" t="str">
        <f>IF(OR('R2R'!K103="Q3 2024",'R2R'!K103="Q4 2024"),"Yes","No")</f>
        <v>No</v>
      </c>
      <c r="AB379" s="178" t="str">
        <f t="shared" si="208"/>
        <v>No</v>
      </c>
      <c r="AC379" t="str">
        <f>IF(OR('R2R'!K103="Q1 2025",'R2R'!K103="Q2 2025"),"Yes","No")</f>
        <v>No</v>
      </c>
      <c r="AD379" s="178" t="str">
        <f t="shared" si="209"/>
        <v>No</v>
      </c>
      <c r="AE379" t="str">
        <f>IF(OR('R2R'!K103="Q3 2025",'R2R'!K103="Q4 2025"),"Yes","No")</f>
        <v>No</v>
      </c>
      <c r="AF379" s="178" t="str">
        <f t="shared" si="210"/>
        <v>No</v>
      </c>
      <c r="AG379" t="str">
        <f>IF(OR('R2R'!K103="Q1 2026",'R2R'!K103="Q2 2026"),"Yes","No")</f>
        <v>No</v>
      </c>
      <c r="AH379" s="178" t="str">
        <f t="shared" si="211"/>
        <v>No</v>
      </c>
      <c r="AI379" t="str">
        <f>IF(OR('R2R'!K103="Q3 2026",'R2R'!K103="Q4 2026"),"Yes","No")</f>
        <v>No</v>
      </c>
      <c r="AJ379" s="178" t="str">
        <f t="shared" si="212"/>
        <v>No</v>
      </c>
      <c r="AK379" t="str">
        <f>IF(OR(O2C!M262="Q1 2027",O2C!M262="Q2 2027"),"Yes","No")</f>
        <v>No</v>
      </c>
      <c r="AL379" s="178" t="str">
        <f t="shared" si="213"/>
        <v>No</v>
      </c>
      <c r="AM379" t="str">
        <f>IF(OR('R2R'!K103="Q3 2027",'R2R'!K103="Q4 2027"),"Yes","No")</f>
        <v>No</v>
      </c>
      <c r="AN379" s="178" t="str">
        <f t="shared" si="214"/>
        <v>No</v>
      </c>
      <c r="AO379" t="str">
        <f>IF(OR('R2R'!K103="Q1 2028",'R2R'!K103="Q2 2028"),"Yes","No")</f>
        <v>No</v>
      </c>
      <c r="AP379" s="178" t="str">
        <f t="shared" si="215"/>
        <v>No</v>
      </c>
      <c r="AQ379" t="str">
        <f>IF(OR('R2R'!K103="Q3 2028",'R2R'!K103="Q4 2028"),"Yes","No")</f>
        <v>No</v>
      </c>
      <c r="AR379" s="178" t="str">
        <f t="shared" si="216"/>
        <v>No</v>
      </c>
      <c r="AS379" t="str">
        <f>IF(OR('R2R'!K103="Q1 2029",'R2R'!K103="Q2 2029"),"Yes","No")</f>
        <v>No</v>
      </c>
      <c r="AT379" s="178" t="str">
        <f t="shared" si="217"/>
        <v>No</v>
      </c>
      <c r="AU379" t="str">
        <f>IF(OR('R2R'!K103="Q3 2029",'R2R'!K103="Q4 2029"),"Yes","No")</f>
        <v>No</v>
      </c>
      <c r="AV379" s="178" t="str">
        <f t="shared" si="218"/>
        <v>No</v>
      </c>
      <c r="AW379" t="str">
        <f>IF(OR('R2R'!K103="Q1 2030",'R2R'!K103="Q2 2030"),"Yes","No")</f>
        <v>No</v>
      </c>
      <c r="AX379" s="178" t="str">
        <f t="shared" si="219"/>
        <v>No</v>
      </c>
      <c r="AY379" t="str">
        <f>IF(OR('R2R'!K103="Q3 2030",'R2R'!K103="Q4 2030"),"Yes","No")</f>
        <v>No</v>
      </c>
      <c r="AZ379" s="178" t="str">
        <f t="shared" si="220"/>
        <v>No</v>
      </c>
      <c r="BA379" t="str">
        <f>IF('R2R'!K103="","No","Yes")</f>
        <v>No</v>
      </c>
      <c r="BB379" s="178" t="str">
        <f t="shared" si="221"/>
        <v>No</v>
      </c>
      <c r="BC379" s="178" t="str">
        <f t="shared" si="222"/>
        <v>Yes</v>
      </c>
      <c r="BD379" s="174"/>
    </row>
    <row r="380" spans="1:56" s="175" customFormat="1" ht="23.65" thickBot="1" x14ac:dyDescent="0.5">
      <c r="A380" s="177">
        <v>100</v>
      </c>
      <c r="B380" s="51" t="s">
        <v>1779</v>
      </c>
      <c r="C380" t="str">
        <f>IF('R2R'!E104="Yes","Yes","No")</f>
        <v>No</v>
      </c>
      <c r="D380" t="str">
        <f>IF(AND(C380="No",'R2R'!F104="Yes"),"Yes","No")</f>
        <v>No</v>
      </c>
      <c r="E380" t="str">
        <f>IF(AND(C380="No",'R2R'!F104="N/A"),"N/A","No")</f>
        <v>No</v>
      </c>
      <c r="F380">
        <f>IF(OR('R2R'!F104="Yes",'R2R'!F104="N/A"),0,1)</f>
        <v>1</v>
      </c>
      <c r="G380" t="str">
        <f>IF(OR('R2R'!K104="Q3 2019",'R2R'!K104="Q4 2019"),"Yes","No")</f>
        <v>No</v>
      </c>
      <c r="H380" s="178" t="str">
        <f t="shared" si="198"/>
        <v>No</v>
      </c>
      <c r="I380" t="str">
        <f>IF(OR('R2R'!K104="Q1 2020",'R2R'!K104="Q2 2020"),"Yes","No")</f>
        <v>No</v>
      </c>
      <c r="J380" s="178" t="str">
        <f t="shared" si="199"/>
        <v>No</v>
      </c>
      <c r="K380" t="str">
        <f>IF(OR('R2R'!K104="Q3 2020",'R2R'!K104="Q4 2020"),"Yes","No")</f>
        <v>No</v>
      </c>
      <c r="L380" s="178" t="str">
        <f t="shared" si="200"/>
        <v>No</v>
      </c>
      <c r="M380" t="str">
        <f>IF(OR('R2R'!K104="Q1 2021",'R2R'!K104="Q2 2021"),"Yes","No")</f>
        <v>No</v>
      </c>
      <c r="N380" s="178" t="str">
        <f t="shared" si="201"/>
        <v>No</v>
      </c>
      <c r="O380" t="str">
        <f>IF(OR('R2R'!K104="Q3 2021",'R2R'!K104="Q4 2021"),"Yes","No")</f>
        <v>No</v>
      </c>
      <c r="P380" s="178" t="str">
        <f t="shared" si="202"/>
        <v>No</v>
      </c>
      <c r="Q380" t="str">
        <f>IF(OR('R2R'!K104="Q1 2022",'R2R'!K104="Q2 2022"),"Yes","No")</f>
        <v>No</v>
      </c>
      <c r="R380" s="178" t="str">
        <f t="shared" si="203"/>
        <v>No</v>
      </c>
      <c r="S380" t="str">
        <f>IF(OR('R2R'!K104="Q3 2022",'R2R'!K104="Q4 2022"),"Yes","No")</f>
        <v>No</v>
      </c>
      <c r="T380" s="178" t="str">
        <f t="shared" si="204"/>
        <v>No</v>
      </c>
      <c r="U380" t="str">
        <f>IF(OR('R2R'!K104="Q1 2023",'R2R'!K104="Q2 2023"),"Yes","No")</f>
        <v>No</v>
      </c>
      <c r="V380" s="178" t="str">
        <f t="shared" si="205"/>
        <v>No</v>
      </c>
      <c r="W380" t="str">
        <f>IF(OR('R2R'!K104="Q3 2023",'R2R'!K104="Q4 2023"),"Yes","No")</f>
        <v>No</v>
      </c>
      <c r="X380" s="178" t="str">
        <f t="shared" si="206"/>
        <v>No</v>
      </c>
      <c r="Y380" t="str">
        <f>IF(OR('R2R'!K104="Q1 2024",'R2R'!K104="Q2 2024"),"Yes","No")</f>
        <v>No</v>
      </c>
      <c r="Z380" s="178" t="str">
        <f t="shared" si="207"/>
        <v>No</v>
      </c>
      <c r="AA380" t="str">
        <f>IF(OR('R2R'!K104="Q3 2024",'R2R'!K104="Q4 2024"),"Yes","No")</f>
        <v>No</v>
      </c>
      <c r="AB380" s="178" t="str">
        <f t="shared" si="208"/>
        <v>No</v>
      </c>
      <c r="AC380" t="str">
        <f>IF(OR('R2R'!K104="Q1 2025",'R2R'!K104="Q2 2025"),"Yes","No")</f>
        <v>No</v>
      </c>
      <c r="AD380" s="178" t="str">
        <f t="shared" si="209"/>
        <v>No</v>
      </c>
      <c r="AE380" t="str">
        <f>IF(OR('R2R'!K104="Q3 2025",'R2R'!K104="Q4 2025"),"Yes","No")</f>
        <v>No</v>
      </c>
      <c r="AF380" s="178" t="str">
        <f t="shared" si="210"/>
        <v>No</v>
      </c>
      <c r="AG380" t="str">
        <f>IF(OR('R2R'!K104="Q1 2026",'R2R'!K104="Q2 2026"),"Yes","No")</f>
        <v>No</v>
      </c>
      <c r="AH380" s="178" t="str">
        <f t="shared" si="211"/>
        <v>No</v>
      </c>
      <c r="AI380" t="str">
        <f>IF(OR('R2R'!K104="Q3 2026",'R2R'!K104="Q4 2026"),"Yes","No")</f>
        <v>No</v>
      </c>
      <c r="AJ380" s="178" t="str">
        <f t="shared" si="212"/>
        <v>No</v>
      </c>
      <c r="AK380" t="str">
        <f>IF(OR(O2C!M263="Q1 2027",O2C!M263="Q2 2027"),"Yes","No")</f>
        <v>No</v>
      </c>
      <c r="AL380" s="178" t="str">
        <f t="shared" si="213"/>
        <v>No</v>
      </c>
      <c r="AM380" t="str">
        <f>IF(OR('R2R'!K104="Q3 2027",'R2R'!K104="Q4 2027"),"Yes","No")</f>
        <v>No</v>
      </c>
      <c r="AN380" s="178" t="str">
        <f t="shared" si="214"/>
        <v>No</v>
      </c>
      <c r="AO380" t="str">
        <f>IF(OR('R2R'!K104="Q1 2028",'R2R'!K104="Q2 2028"),"Yes","No")</f>
        <v>No</v>
      </c>
      <c r="AP380" s="178" t="str">
        <f t="shared" si="215"/>
        <v>No</v>
      </c>
      <c r="AQ380" t="str">
        <f>IF(OR('R2R'!K104="Q3 2028",'R2R'!K104="Q4 2028"),"Yes","No")</f>
        <v>No</v>
      </c>
      <c r="AR380" s="178" t="str">
        <f t="shared" si="216"/>
        <v>No</v>
      </c>
      <c r="AS380" t="str">
        <f>IF(OR('R2R'!K104="Q1 2029",'R2R'!K104="Q2 2029"),"Yes","No")</f>
        <v>No</v>
      </c>
      <c r="AT380" s="178" t="str">
        <f t="shared" si="217"/>
        <v>No</v>
      </c>
      <c r="AU380" t="str">
        <f>IF(OR('R2R'!K104="Q3 2029",'R2R'!K104="Q4 2029"),"Yes","No")</f>
        <v>No</v>
      </c>
      <c r="AV380" s="178" t="str">
        <f t="shared" si="218"/>
        <v>No</v>
      </c>
      <c r="AW380" t="str">
        <f>IF(OR('R2R'!K104="Q1 2030",'R2R'!K104="Q2 2030"),"Yes","No")</f>
        <v>No</v>
      </c>
      <c r="AX380" s="178" t="str">
        <f t="shared" si="219"/>
        <v>No</v>
      </c>
      <c r="AY380" t="str">
        <f>IF(OR('R2R'!K104="Q3 2030",'R2R'!K104="Q4 2030"),"Yes","No")</f>
        <v>No</v>
      </c>
      <c r="AZ380" s="178" t="str">
        <f t="shared" si="220"/>
        <v>No</v>
      </c>
      <c r="BA380" t="str">
        <f>IF('R2R'!K104="","No","Yes")</f>
        <v>No</v>
      </c>
      <c r="BB380" s="178" t="str">
        <f t="shared" si="221"/>
        <v>No</v>
      </c>
      <c r="BC380" s="178" t="str">
        <f t="shared" si="222"/>
        <v>Yes</v>
      </c>
      <c r="BD380" s="174"/>
    </row>
    <row r="381" spans="1:56" s="175" customFormat="1" ht="14.65" thickBot="1" x14ac:dyDescent="0.5">
      <c r="A381" s="177">
        <v>101</v>
      </c>
      <c r="B381" s="51" t="s">
        <v>1780</v>
      </c>
      <c r="C381" t="str">
        <f>IF('R2R'!E105="Yes","Yes","No")</f>
        <v>No</v>
      </c>
      <c r="D381" t="str">
        <f>IF(AND(C381="No",'R2R'!F105="Yes"),"Yes","No")</f>
        <v>No</v>
      </c>
      <c r="E381" t="str">
        <f>IF(AND(C381="No",'R2R'!F105="N/A"),"N/A","No")</f>
        <v>No</v>
      </c>
      <c r="F381">
        <f>IF(OR('R2R'!F105="Yes",'R2R'!F105="N/A"),0,1)</f>
        <v>1</v>
      </c>
      <c r="G381" t="str">
        <f>IF(OR('R2R'!K105="Q3 2019",'R2R'!K105="Q4 2019"),"Yes","No")</f>
        <v>No</v>
      </c>
      <c r="H381" s="178" t="str">
        <f t="shared" si="198"/>
        <v>No</v>
      </c>
      <c r="I381" t="str">
        <f>IF(OR('R2R'!K105="Q1 2020",'R2R'!K105="Q2 2020"),"Yes","No")</f>
        <v>No</v>
      </c>
      <c r="J381" s="178" t="str">
        <f t="shared" si="199"/>
        <v>No</v>
      </c>
      <c r="K381" t="str">
        <f>IF(OR('R2R'!K105="Q3 2020",'R2R'!K105="Q4 2020"),"Yes","No")</f>
        <v>No</v>
      </c>
      <c r="L381" s="178" t="str">
        <f t="shared" si="200"/>
        <v>No</v>
      </c>
      <c r="M381" t="str">
        <f>IF(OR('R2R'!K105="Q1 2021",'R2R'!K105="Q2 2021"),"Yes","No")</f>
        <v>No</v>
      </c>
      <c r="N381" s="178" t="str">
        <f t="shared" si="201"/>
        <v>No</v>
      </c>
      <c r="O381" t="str">
        <f>IF(OR('R2R'!K105="Q3 2021",'R2R'!K105="Q4 2021"),"Yes","No")</f>
        <v>No</v>
      </c>
      <c r="P381" s="178" t="str">
        <f t="shared" si="202"/>
        <v>No</v>
      </c>
      <c r="Q381" t="str">
        <f>IF(OR('R2R'!K105="Q1 2022",'R2R'!K105="Q2 2022"),"Yes","No")</f>
        <v>No</v>
      </c>
      <c r="R381" s="178" t="str">
        <f t="shared" si="203"/>
        <v>No</v>
      </c>
      <c r="S381" t="str">
        <f>IF(OR('R2R'!K105="Q3 2022",'R2R'!K105="Q4 2022"),"Yes","No")</f>
        <v>No</v>
      </c>
      <c r="T381" s="178" t="str">
        <f t="shared" si="204"/>
        <v>No</v>
      </c>
      <c r="U381" t="str">
        <f>IF(OR('R2R'!K105="Q1 2023",'R2R'!K105="Q2 2023"),"Yes","No")</f>
        <v>No</v>
      </c>
      <c r="V381" s="178" t="str">
        <f t="shared" si="205"/>
        <v>No</v>
      </c>
      <c r="W381" t="str">
        <f>IF(OR('R2R'!K105="Q3 2023",'R2R'!K105="Q4 2023"),"Yes","No")</f>
        <v>No</v>
      </c>
      <c r="X381" s="178" t="str">
        <f t="shared" si="206"/>
        <v>No</v>
      </c>
      <c r="Y381" t="str">
        <f>IF(OR('R2R'!K105="Q1 2024",'R2R'!K105="Q2 2024"),"Yes","No")</f>
        <v>No</v>
      </c>
      <c r="Z381" s="178" t="str">
        <f t="shared" si="207"/>
        <v>No</v>
      </c>
      <c r="AA381" t="str">
        <f>IF(OR('R2R'!K105="Q3 2024",'R2R'!K105="Q4 2024"),"Yes","No")</f>
        <v>No</v>
      </c>
      <c r="AB381" s="178" t="str">
        <f t="shared" si="208"/>
        <v>No</v>
      </c>
      <c r="AC381" t="str">
        <f>IF(OR('R2R'!K105="Q1 2025",'R2R'!K105="Q2 2025"),"Yes","No")</f>
        <v>No</v>
      </c>
      <c r="AD381" s="178" t="str">
        <f t="shared" si="209"/>
        <v>No</v>
      </c>
      <c r="AE381" t="str">
        <f>IF(OR('R2R'!K105="Q3 2025",'R2R'!K105="Q4 2025"),"Yes","No")</f>
        <v>No</v>
      </c>
      <c r="AF381" s="178" t="str">
        <f t="shared" si="210"/>
        <v>No</v>
      </c>
      <c r="AG381" t="str">
        <f>IF(OR('R2R'!K105="Q1 2026",'R2R'!K105="Q2 2026"),"Yes","No")</f>
        <v>No</v>
      </c>
      <c r="AH381" s="178" t="str">
        <f t="shared" si="211"/>
        <v>No</v>
      </c>
      <c r="AI381" t="str">
        <f>IF(OR('R2R'!K105="Q3 2026",'R2R'!K105="Q4 2026"),"Yes","No")</f>
        <v>No</v>
      </c>
      <c r="AJ381" s="178" t="str">
        <f t="shared" si="212"/>
        <v>No</v>
      </c>
      <c r="AK381" t="str">
        <f>IF(OR(O2C!M264="Q1 2027",O2C!M264="Q2 2027"),"Yes","No")</f>
        <v>No</v>
      </c>
      <c r="AL381" s="178" t="str">
        <f t="shared" si="213"/>
        <v>No</v>
      </c>
      <c r="AM381" t="str">
        <f>IF(OR('R2R'!K105="Q3 2027",'R2R'!K105="Q4 2027"),"Yes","No")</f>
        <v>No</v>
      </c>
      <c r="AN381" s="178" t="str">
        <f t="shared" si="214"/>
        <v>No</v>
      </c>
      <c r="AO381" t="str">
        <f>IF(OR('R2R'!K105="Q1 2028",'R2R'!K105="Q2 2028"),"Yes","No")</f>
        <v>No</v>
      </c>
      <c r="AP381" s="178" t="str">
        <f t="shared" si="215"/>
        <v>No</v>
      </c>
      <c r="AQ381" t="str">
        <f>IF(OR('R2R'!K105="Q3 2028",'R2R'!K105="Q4 2028"),"Yes","No")</f>
        <v>No</v>
      </c>
      <c r="AR381" s="178" t="str">
        <f t="shared" si="216"/>
        <v>No</v>
      </c>
      <c r="AS381" t="str">
        <f>IF(OR('R2R'!K105="Q1 2029",'R2R'!K105="Q2 2029"),"Yes","No")</f>
        <v>No</v>
      </c>
      <c r="AT381" s="178" t="str">
        <f t="shared" si="217"/>
        <v>No</v>
      </c>
      <c r="AU381" t="str">
        <f>IF(OR('R2R'!K105="Q3 2029",'R2R'!K105="Q4 2029"),"Yes","No")</f>
        <v>No</v>
      </c>
      <c r="AV381" s="178" t="str">
        <f t="shared" si="218"/>
        <v>No</v>
      </c>
      <c r="AW381" t="str">
        <f>IF(OR('R2R'!K105="Q1 2030",'R2R'!K105="Q2 2030"),"Yes","No")</f>
        <v>No</v>
      </c>
      <c r="AX381" s="178" t="str">
        <f t="shared" si="219"/>
        <v>No</v>
      </c>
      <c r="AY381" t="str">
        <f>IF(OR('R2R'!K105="Q3 2030",'R2R'!K105="Q4 2030"),"Yes","No")</f>
        <v>No</v>
      </c>
      <c r="AZ381" s="178" t="str">
        <f t="shared" si="220"/>
        <v>No</v>
      </c>
      <c r="BA381" t="str">
        <f>IF('R2R'!K105="","No","Yes")</f>
        <v>No</v>
      </c>
      <c r="BB381" s="178" t="str">
        <f t="shared" si="221"/>
        <v>No</v>
      </c>
      <c r="BC381" s="178" t="str">
        <f t="shared" si="222"/>
        <v>Yes</v>
      </c>
      <c r="BD381" s="174"/>
    </row>
    <row r="382" spans="1:56" s="175" customFormat="1" ht="14.65" thickBot="1" x14ac:dyDescent="0.5">
      <c r="A382" s="177">
        <v>102</v>
      </c>
      <c r="B382" s="51" t="s">
        <v>1781</v>
      </c>
      <c r="C382" t="str">
        <f>IF('R2R'!E106="Yes","Yes","No")</f>
        <v>No</v>
      </c>
      <c r="D382" t="str">
        <f>IF(AND(C382="No",'R2R'!F106="Yes"),"Yes","No")</f>
        <v>No</v>
      </c>
      <c r="E382" t="str">
        <f>IF(AND(C382="No",'R2R'!F106="N/A"),"N/A","No")</f>
        <v>No</v>
      </c>
      <c r="F382">
        <f>IF(OR('R2R'!F106="Yes",'R2R'!F106="N/A"),0,1)</f>
        <v>1</v>
      </c>
      <c r="G382" t="str">
        <f>IF(OR('R2R'!K106="Q3 2019",'R2R'!K106="Q4 2019"),"Yes","No")</f>
        <v>No</v>
      </c>
      <c r="H382" s="178" t="str">
        <f t="shared" si="198"/>
        <v>No</v>
      </c>
      <c r="I382" t="str">
        <f>IF(OR('R2R'!K106="Q1 2020",'R2R'!K106="Q2 2020"),"Yes","No")</f>
        <v>No</v>
      </c>
      <c r="J382" s="178" t="str">
        <f t="shared" si="199"/>
        <v>No</v>
      </c>
      <c r="K382" t="str">
        <f>IF(OR('R2R'!K106="Q3 2020",'R2R'!K106="Q4 2020"),"Yes","No")</f>
        <v>No</v>
      </c>
      <c r="L382" s="178" t="str">
        <f t="shared" si="200"/>
        <v>No</v>
      </c>
      <c r="M382" t="str">
        <f>IF(OR('R2R'!K106="Q1 2021",'R2R'!K106="Q2 2021"),"Yes","No")</f>
        <v>No</v>
      </c>
      <c r="N382" s="178" t="str">
        <f t="shared" si="201"/>
        <v>No</v>
      </c>
      <c r="O382" t="str">
        <f>IF(OR('R2R'!K106="Q3 2021",'R2R'!K106="Q4 2021"),"Yes","No")</f>
        <v>No</v>
      </c>
      <c r="P382" s="178" t="str">
        <f t="shared" si="202"/>
        <v>No</v>
      </c>
      <c r="Q382" t="str">
        <f>IF(OR('R2R'!K106="Q1 2022",'R2R'!K106="Q2 2022"),"Yes","No")</f>
        <v>No</v>
      </c>
      <c r="R382" s="178" t="str">
        <f t="shared" si="203"/>
        <v>No</v>
      </c>
      <c r="S382" t="str">
        <f>IF(OR('R2R'!K106="Q3 2022",'R2R'!K106="Q4 2022"),"Yes","No")</f>
        <v>No</v>
      </c>
      <c r="T382" s="178" t="str">
        <f t="shared" si="204"/>
        <v>No</v>
      </c>
      <c r="U382" t="str">
        <f>IF(OR('R2R'!K106="Q1 2023",'R2R'!K106="Q2 2023"),"Yes","No")</f>
        <v>No</v>
      </c>
      <c r="V382" s="178" t="str">
        <f t="shared" si="205"/>
        <v>No</v>
      </c>
      <c r="W382" t="str">
        <f>IF(OR('R2R'!K106="Q3 2023",'R2R'!K106="Q4 2023"),"Yes","No")</f>
        <v>No</v>
      </c>
      <c r="X382" s="178" t="str">
        <f t="shared" si="206"/>
        <v>No</v>
      </c>
      <c r="Y382" t="str">
        <f>IF(OR('R2R'!K106="Q1 2024",'R2R'!K106="Q2 2024"),"Yes","No")</f>
        <v>No</v>
      </c>
      <c r="Z382" s="178" t="str">
        <f t="shared" si="207"/>
        <v>No</v>
      </c>
      <c r="AA382" t="str">
        <f>IF(OR('R2R'!K106="Q3 2024",'R2R'!K106="Q4 2024"),"Yes","No")</f>
        <v>No</v>
      </c>
      <c r="AB382" s="178" t="str">
        <f t="shared" si="208"/>
        <v>No</v>
      </c>
      <c r="AC382" t="str">
        <f>IF(OR('R2R'!K106="Q1 2025",'R2R'!K106="Q2 2025"),"Yes","No")</f>
        <v>No</v>
      </c>
      <c r="AD382" s="178" t="str">
        <f t="shared" si="209"/>
        <v>No</v>
      </c>
      <c r="AE382" t="str">
        <f>IF(OR('R2R'!K106="Q3 2025",'R2R'!K106="Q4 2025"),"Yes","No")</f>
        <v>No</v>
      </c>
      <c r="AF382" s="178" t="str">
        <f t="shared" si="210"/>
        <v>No</v>
      </c>
      <c r="AG382" t="str">
        <f>IF(OR('R2R'!K106="Q1 2026",'R2R'!K106="Q2 2026"),"Yes","No")</f>
        <v>No</v>
      </c>
      <c r="AH382" s="178" t="str">
        <f t="shared" si="211"/>
        <v>No</v>
      </c>
      <c r="AI382" t="str">
        <f>IF(OR('R2R'!K106="Q3 2026",'R2R'!K106="Q4 2026"),"Yes","No")</f>
        <v>No</v>
      </c>
      <c r="AJ382" s="178" t="str">
        <f t="shared" si="212"/>
        <v>No</v>
      </c>
      <c r="AK382" t="str">
        <f>IF(OR(O2C!M265="Q1 2027",O2C!M265="Q2 2027"),"Yes","No")</f>
        <v>No</v>
      </c>
      <c r="AL382" s="178" t="str">
        <f t="shared" si="213"/>
        <v>No</v>
      </c>
      <c r="AM382" t="str">
        <f>IF(OR('R2R'!K106="Q3 2027",'R2R'!K106="Q4 2027"),"Yes","No")</f>
        <v>No</v>
      </c>
      <c r="AN382" s="178" t="str">
        <f t="shared" si="214"/>
        <v>No</v>
      </c>
      <c r="AO382" t="str">
        <f>IF(OR('R2R'!K106="Q1 2028",'R2R'!K106="Q2 2028"),"Yes","No")</f>
        <v>No</v>
      </c>
      <c r="AP382" s="178" t="str">
        <f t="shared" si="215"/>
        <v>No</v>
      </c>
      <c r="AQ382" t="str">
        <f>IF(OR('R2R'!K106="Q3 2028",'R2R'!K106="Q4 2028"),"Yes","No")</f>
        <v>No</v>
      </c>
      <c r="AR382" s="178" t="str">
        <f t="shared" si="216"/>
        <v>No</v>
      </c>
      <c r="AS382" t="str">
        <f>IF(OR('R2R'!K106="Q1 2029",'R2R'!K106="Q2 2029"),"Yes","No")</f>
        <v>No</v>
      </c>
      <c r="AT382" s="178" t="str">
        <f t="shared" si="217"/>
        <v>No</v>
      </c>
      <c r="AU382" t="str">
        <f>IF(OR('R2R'!K106="Q3 2029",'R2R'!K106="Q4 2029"),"Yes","No")</f>
        <v>No</v>
      </c>
      <c r="AV382" s="178" t="str">
        <f t="shared" si="218"/>
        <v>No</v>
      </c>
      <c r="AW382" t="str">
        <f>IF(OR('R2R'!K106="Q1 2030",'R2R'!K106="Q2 2030"),"Yes","No")</f>
        <v>No</v>
      </c>
      <c r="AX382" s="178" t="str">
        <f t="shared" si="219"/>
        <v>No</v>
      </c>
      <c r="AY382" t="str">
        <f>IF(OR('R2R'!K106="Q3 2030",'R2R'!K106="Q4 2030"),"Yes","No")</f>
        <v>No</v>
      </c>
      <c r="AZ382" s="178" t="str">
        <f t="shared" si="220"/>
        <v>No</v>
      </c>
      <c r="BA382" t="str">
        <f>IF('R2R'!K106="","No","Yes")</f>
        <v>No</v>
      </c>
      <c r="BB382" s="178" t="str">
        <f t="shared" si="221"/>
        <v>No</v>
      </c>
      <c r="BC382" s="178" t="str">
        <f t="shared" si="222"/>
        <v>Yes</v>
      </c>
      <c r="BD382" s="174"/>
    </row>
    <row r="383" spans="1:56" s="175" customFormat="1" ht="23.65" thickBot="1" x14ac:dyDescent="0.5">
      <c r="A383" s="177">
        <v>103</v>
      </c>
      <c r="B383" s="51" t="s">
        <v>1782</v>
      </c>
      <c r="C383" t="str">
        <f>IF('R2R'!E107="Yes","Yes","No")</f>
        <v>No</v>
      </c>
      <c r="D383" t="str">
        <f>IF(AND(C383="No",'R2R'!F107="Yes"),"Yes","No")</f>
        <v>No</v>
      </c>
      <c r="E383" t="str">
        <f>IF(AND(C383="No",'R2R'!F107="N/A"),"N/A","No")</f>
        <v>No</v>
      </c>
      <c r="F383">
        <f>IF(OR('R2R'!F107="Yes",'R2R'!F107="N/A"),0,1)</f>
        <v>1</v>
      </c>
      <c r="G383" t="str">
        <f>IF(OR('R2R'!K107="Q3 2019",'R2R'!K107="Q4 2019"),"Yes","No")</f>
        <v>No</v>
      </c>
      <c r="H383" s="178" t="str">
        <f t="shared" si="198"/>
        <v>No</v>
      </c>
      <c r="I383" t="str">
        <f>IF(OR('R2R'!K107="Q1 2020",'R2R'!K107="Q2 2020"),"Yes","No")</f>
        <v>No</v>
      </c>
      <c r="J383" s="178" t="str">
        <f t="shared" si="199"/>
        <v>No</v>
      </c>
      <c r="K383" t="str">
        <f>IF(OR('R2R'!K107="Q3 2020",'R2R'!K107="Q4 2020"),"Yes","No")</f>
        <v>No</v>
      </c>
      <c r="L383" s="178" t="str">
        <f t="shared" si="200"/>
        <v>No</v>
      </c>
      <c r="M383" t="str">
        <f>IF(OR('R2R'!K107="Q1 2021",'R2R'!K107="Q2 2021"),"Yes","No")</f>
        <v>No</v>
      </c>
      <c r="N383" s="178" t="str">
        <f t="shared" si="201"/>
        <v>No</v>
      </c>
      <c r="O383" t="str">
        <f>IF(OR('R2R'!K107="Q3 2021",'R2R'!K107="Q4 2021"),"Yes","No")</f>
        <v>No</v>
      </c>
      <c r="P383" s="178" t="str">
        <f t="shared" si="202"/>
        <v>No</v>
      </c>
      <c r="Q383" t="str">
        <f>IF(OR('R2R'!K107="Q1 2022",'R2R'!K107="Q2 2022"),"Yes","No")</f>
        <v>No</v>
      </c>
      <c r="R383" s="178" t="str">
        <f t="shared" si="203"/>
        <v>No</v>
      </c>
      <c r="S383" t="str">
        <f>IF(OR('R2R'!K107="Q3 2022",'R2R'!K107="Q4 2022"),"Yes","No")</f>
        <v>No</v>
      </c>
      <c r="T383" s="178" t="str">
        <f t="shared" si="204"/>
        <v>No</v>
      </c>
      <c r="U383" t="str">
        <f>IF(OR('R2R'!K107="Q1 2023",'R2R'!K107="Q2 2023"),"Yes","No")</f>
        <v>No</v>
      </c>
      <c r="V383" s="178" t="str">
        <f t="shared" si="205"/>
        <v>No</v>
      </c>
      <c r="W383" t="str">
        <f>IF(OR('R2R'!K107="Q3 2023",'R2R'!K107="Q4 2023"),"Yes","No")</f>
        <v>No</v>
      </c>
      <c r="X383" s="178" t="str">
        <f t="shared" si="206"/>
        <v>No</v>
      </c>
      <c r="Y383" t="str">
        <f>IF(OR('R2R'!K107="Q1 2024",'R2R'!K107="Q2 2024"),"Yes","No")</f>
        <v>No</v>
      </c>
      <c r="Z383" s="178" t="str">
        <f t="shared" si="207"/>
        <v>No</v>
      </c>
      <c r="AA383" t="str">
        <f>IF(OR('R2R'!K107="Q3 2024",'R2R'!K107="Q4 2024"),"Yes","No")</f>
        <v>No</v>
      </c>
      <c r="AB383" s="178" t="str">
        <f t="shared" si="208"/>
        <v>No</v>
      </c>
      <c r="AC383" t="str">
        <f>IF(OR('R2R'!K107="Q1 2025",'R2R'!K107="Q2 2025"),"Yes","No")</f>
        <v>No</v>
      </c>
      <c r="AD383" s="178" t="str">
        <f t="shared" si="209"/>
        <v>No</v>
      </c>
      <c r="AE383" t="str">
        <f>IF(OR('R2R'!K107="Q3 2025",'R2R'!K107="Q4 2025"),"Yes","No")</f>
        <v>No</v>
      </c>
      <c r="AF383" s="178" t="str">
        <f t="shared" si="210"/>
        <v>No</v>
      </c>
      <c r="AG383" t="str">
        <f>IF(OR('R2R'!K107="Q1 2026",'R2R'!K107="Q2 2026"),"Yes","No")</f>
        <v>No</v>
      </c>
      <c r="AH383" s="178" t="str">
        <f t="shared" si="211"/>
        <v>No</v>
      </c>
      <c r="AI383" t="str">
        <f>IF(OR('R2R'!K107="Q3 2026",'R2R'!K107="Q4 2026"),"Yes","No")</f>
        <v>No</v>
      </c>
      <c r="AJ383" s="178" t="str">
        <f t="shared" si="212"/>
        <v>No</v>
      </c>
      <c r="AK383" t="str">
        <f>IF(OR(O2C!M266="Q1 2027",O2C!M266="Q2 2027"),"Yes","No")</f>
        <v>No</v>
      </c>
      <c r="AL383" s="178" t="str">
        <f t="shared" si="213"/>
        <v>No</v>
      </c>
      <c r="AM383" t="str">
        <f>IF(OR('R2R'!K107="Q3 2027",'R2R'!K107="Q4 2027"),"Yes","No")</f>
        <v>No</v>
      </c>
      <c r="AN383" s="178" t="str">
        <f t="shared" si="214"/>
        <v>No</v>
      </c>
      <c r="AO383" t="str">
        <f>IF(OR('R2R'!K107="Q1 2028",'R2R'!K107="Q2 2028"),"Yes","No")</f>
        <v>No</v>
      </c>
      <c r="AP383" s="178" t="str">
        <f t="shared" si="215"/>
        <v>No</v>
      </c>
      <c r="AQ383" t="str">
        <f>IF(OR('R2R'!K107="Q3 2028",'R2R'!K107="Q4 2028"),"Yes","No")</f>
        <v>No</v>
      </c>
      <c r="AR383" s="178" t="str">
        <f t="shared" si="216"/>
        <v>No</v>
      </c>
      <c r="AS383" t="str">
        <f>IF(OR('R2R'!K107="Q1 2029",'R2R'!K107="Q2 2029"),"Yes","No")</f>
        <v>No</v>
      </c>
      <c r="AT383" s="178" t="str">
        <f t="shared" si="217"/>
        <v>No</v>
      </c>
      <c r="AU383" t="str">
        <f>IF(OR('R2R'!K107="Q3 2029",'R2R'!K107="Q4 2029"),"Yes","No")</f>
        <v>No</v>
      </c>
      <c r="AV383" s="178" t="str">
        <f t="shared" si="218"/>
        <v>No</v>
      </c>
      <c r="AW383" t="str">
        <f>IF(OR('R2R'!K107="Q1 2030",'R2R'!K107="Q2 2030"),"Yes","No")</f>
        <v>No</v>
      </c>
      <c r="AX383" s="178" t="str">
        <f t="shared" si="219"/>
        <v>No</v>
      </c>
      <c r="AY383" t="str">
        <f>IF(OR('R2R'!K107="Q3 2030",'R2R'!K107="Q4 2030"),"Yes","No")</f>
        <v>No</v>
      </c>
      <c r="AZ383" s="178" t="str">
        <f t="shared" si="220"/>
        <v>No</v>
      </c>
      <c r="BA383" t="str">
        <f>IF('R2R'!K107="","No","Yes")</f>
        <v>No</v>
      </c>
      <c r="BB383" s="178" t="str">
        <f t="shared" si="221"/>
        <v>No</v>
      </c>
      <c r="BC383" s="178" t="str">
        <f t="shared" si="222"/>
        <v>Yes</v>
      </c>
      <c r="BD383" s="174"/>
    </row>
    <row r="384" spans="1:56" s="175" customFormat="1" ht="35.25" thickBot="1" x14ac:dyDescent="0.5">
      <c r="A384" s="177">
        <v>104</v>
      </c>
      <c r="B384" s="51" t="s">
        <v>1783</v>
      </c>
      <c r="C384" t="str">
        <f>IF('R2R'!E108="Yes","Yes","No")</f>
        <v>No</v>
      </c>
      <c r="D384" t="str">
        <f>IF(AND(C384="No",'R2R'!F108="Yes"),"Yes","No")</f>
        <v>No</v>
      </c>
      <c r="E384" t="str">
        <f>IF(AND(C384="No",'R2R'!F108="N/A"),"N/A","No")</f>
        <v>No</v>
      </c>
      <c r="F384">
        <f>IF(OR('R2R'!F108="Yes",'R2R'!F108="N/A"),0,1)</f>
        <v>1</v>
      </c>
      <c r="G384" t="str">
        <f>IF(OR('R2R'!K108="Q3 2019",'R2R'!K108="Q4 2019"),"Yes","No")</f>
        <v>No</v>
      </c>
      <c r="H384" s="178" t="str">
        <f t="shared" si="198"/>
        <v>No</v>
      </c>
      <c r="I384" t="str">
        <f>IF(OR('R2R'!K108="Q1 2020",'R2R'!K108="Q2 2020"),"Yes","No")</f>
        <v>No</v>
      </c>
      <c r="J384" s="178" t="str">
        <f t="shared" si="199"/>
        <v>No</v>
      </c>
      <c r="K384" t="str">
        <f>IF(OR('R2R'!K108="Q3 2020",'R2R'!K108="Q4 2020"),"Yes","No")</f>
        <v>No</v>
      </c>
      <c r="L384" s="178" t="str">
        <f t="shared" si="200"/>
        <v>No</v>
      </c>
      <c r="M384" t="str">
        <f>IF(OR('R2R'!K108="Q1 2021",'R2R'!K108="Q2 2021"),"Yes","No")</f>
        <v>No</v>
      </c>
      <c r="N384" s="178" t="str">
        <f t="shared" si="201"/>
        <v>No</v>
      </c>
      <c r="O384" t="str">
        <f>IF(OR('R2R'!K108="Q3 2021",'R2R'!K108="Q4 2021"),"Yes","No")</f>
        <v>No</v>
      </c>
      <c r="P384" s="178" t="str">
        <f t="shared" si="202"/>
        <v>No</v>
      </c>
      <c r="Q384" t="str">
        <f>IF(OR('R2R'!K108="Q1 2022",'R2R'!K108="Q2 2022"),"Yes","No")</f>
        <v>No</v>
      </c>
      <c r="R384" s="178" t="str">
        <f t="shared" si="203"/>
        <v>No</v>
      </c>
      <c r="S384" t="str">
        <f>IF(OR('R2R'!K108="Q3 2022",'R2R'!K108="Q4 2022"),"Yes","No")</f>
        <v>No</v>
      </c>
      <c r="T384" s="178" t="str">
        <f t="shared" si="204"/>
        <v>No</v>
      </c>
      <c r="U384" t="str">
        <f>IF(OR('R2R'!K108="Q1 2023",'R2R'!K108="Q2 2023"),"Yes","No")</f>
        <v>No</v>
      </c>
      <c r="V384" s="178" t="str">
        <f t="shared" si="205"/>
        <v>No</v>
      </c>
      <c r="W384" t="str">
        <f>IF(OR('R2R'!K108="Q3 2023",'R2R'!K108="Q4 2023"),"Yes","No")</f>
        <v>No</v>
      </c>
      <c r="X384" s="178" t="str">
        <f t="shared" si="206"/>
        <v>No</v>
      </c>
      <c r="Y384" t="str">
        <f>IF(OR('R2R'!K108="Q1 2024",'R2R'!K108="Q2 2024"),"Yes","No")</f>
        <v>No</v>
      </c>
      <c r="Z384" s="178" t="str">
        <f t="shared" si="207"/>
        <v>No</v>
      </c>
      <c r="AA384" t="str">
        <f>IF(OR('R2R'!K108="Q3 2024",'R2R'!K108="Q4 2024"),"Yes","No")</f>
        <v>No</v>
      </c>
      <c r="AB384" s="178" t="str">
        <f t="shared" si="208"/>
        <v>No</v>
      </c>
      <c r="AC384" t="str">
        <f>IF(OR('R2R'!K108="Q1 2025",'R2R'!K108="Q2 2025"),"Yes","No")</f>
        <v>No</v>
      </c>
      <c r="AD384" s="178" t="str">
        <f t="shared" si="209"/>
        <v>No</v>
      </c>
      <c r="AE384" t="str">
        <f>IF(OR('R2R'!K108="Q3 2025",'R2R'!K108="Q4 2025"),"Yes","No")</f>
        <v>No</v>
      </c>
      <c r="AF384" s="178" t="str">
        <f t="shared" si="210"/>
        <v>No</v>
      </c>
      <c r="AG384" t="str">
        <f>IF(OR('R2R'!K108="Q1 2026",'R2R'!K108="Q2 2026"),"Yes","No")</f>
        <v>No</v>
      </c>
      <c r="AH384" s="178" t="str">
        <f t="shared" si="211"/>
        <v>No</v>
      </c>
      <c r="AI384" t="str">
        <f>IF(OR('R2R'!K108="Q3 2026",'R2R'!K108="Q4 2026"),"Yes","No")</f>
        <v>No</v>
      </c>
      <c r="AJ384" s="178" t="str">
        <f t="shared" si="212"/>
        <v>No</v>
      </c>
      <c r="AK384" t="str">
        <f>IF(OR(O2C!M267="Q1 2027",O2C!M267="Q2 2027"),"Yes","No")</f>
        <v>No</v>
      </c>
      <c r="AL384" s="178" t="str">
        <f t="shared" si="213"/>
        <v>No</v>
      </c>
      <c r="AM384" t="str">
        <f>IF(OR('R2R'!K108="Q3 2027",'R2R'!K108="Q4 2027"),"Yes","No")</f>
        <v>No</v>
      </c>
      <c r="AN384" s="178" t="str">
        <f t="shared" si="214"/>
        <v>No</v>
      </c>
      <c r="AO384" t="str">
        <f>IF(OR('R2R'!K108="Q1 2028",'R2R'!K108="Q2 2028"),"Yes","No")</f>
        <v>No</v>
      </c>
      <c r="AP384" s="178" t="str">
        <f t="shared" si="215"/>
        <v>No</v>
      </c>
      <c r="AQ384" t="str">
        <f>IF(OR('R2R'!K108="Q3 2028",'R2R'!K108="Q4 2028"),"Yes","No")</f>
        <v>No</v>
      </c>
      <c r="AR384" s="178" t="str">
        <f t="shared" si="216"/>
        <v>No</v>
      </c>
      <c r="AS384" t="str">
        <f>IF(OR('R2R'!K108="Q1 2029",'R2R'!K108="Q2 2029"),"Yes","No")</f>
        <v>No</v>
      </c>
      <c r="AT384" s="178" t="str">
        <f t="shared" si="217"/>
        <v>No</v>
      </c>
      <c r="AU384" t="str">
        <f>IF(OR('R2R'!K108="Q3 2029",'R2R'!K108="Q4 2029"),"Yes","No")</f>
        <v>No</v>
      </c>
      <c r="AV384" s="178" t="str">
        <f t="shared" si="218"/>
        <v>No</v>
      </c>
      <c r="AW384" t="str">
        <f>IF(OR('R2R'!K108="Q1 2030",'R2R'!K108="Q2 2030"),"Yes","No")</f>
        <v>No</v>
      </c>
      <c r="AX384" s="178" t="str">
        <f t="shared" si="219"/>
        <v>No</v>
      </c>
      <c r="AY384" t="str">
        <f>IF(OR('R2R'!K108="Q3 2030",'R2R'!K108="Q4 2030"),"Yes","No")</f>
        <v>No</v>
      </c>
      <c r="AZ384" s="178" t="str">
        <f t="shared" si="220"/>
        <v>No</v>
      </c>
      <c r="BA384" t="str">
        <f>IF('R2R'!K108="","No","Yes")</f>
        <v>No</v>
      </c>
      <c r="BB384" s="178" t="str">
        <f t="shared" si="221"/>
        <v>No</v>
      </c>
      <c r="BC384" s="178" t="str">
        <f t="shared" si="222"/>
        <v>Yes</v>
      </c>
      <c r="BD384" s="174"/>
    </row>
    <row r="385" spans="1:56" s="175" customFormat="1" ht="14.65" thickBot="1" x14ac:dyDescent="0.5">
      <c r="A385" s="177">
        <v>105</v>
      </c>
      <c r="B385" s="51" t="s">
        <v>1312</v>
      </c>
      <c r="C385" t="str">
        <f>IF('R2R'!E109="Yes","Yes","No")</f>
        <v>No</v>
      </c>
      <c r="D385" t="str">
        <f>IF(AND(C385="No",'R2R'!F109="Yes"),"Yes","No")</f>
        <v>No</v>
      </c>
      <c r="E385" t="str">
        <f>IF(AND(C385="No",'R2R'!F109="N/A"),"N/A","No")</f>
        <v>No</v>
      </c>
      <c r="F385">
        <f>IF(OR('R2R'!F109="Yes",'R2R'!F109="N/A"),0,1)</f>
        <v>1</v>
      </c>
      <c r="G385" t="str">
        <f>IF(OR('R2R'!K109="Q3 2019",'R2R'!K109="Q4 2019"),"Yes","No")</f>
        <v>No</v>
      </c>
      <c r="H385" s="178" t="str">
        <f t="shared" si="198"/>
        <v>No</v>
      </c>
      <c r="I385" t="str">
        <f>IF(OR('R2R'!K109="Q1 2020",'R2R'!K109="Q2 2020"),"Yes","No")</f>
        <v>No</v>
      </c>
      <c r="J385" s="178" t="str">
        <f t="shared" si="199"/>
        <v>No</v>
      </c>
      <c r="K385" t="str">
        <f>IF(OR('R2R'!K109="Q3 2020",'R2R'!K109="Q4 2020"),"Yes","No")</f>
        <v>No</v>
      </c>
      <c r="L385" s="178" t="str">
        <f t="shared" si="200"/>
        <v>No</v>
      </c>
      <c r="M385" t="str">
        <f>IF(OR('R2R'!K109="Q1 2021",'R2R'!K109="Q2 2021"),"Yes","No")</f>
        <v>No</v>
      </c>
      <c r="N385" s="178" t="str">
        <f t="shared" si="201"/>
        <v>No</v>
      </c>
      <c r="O385" t="str">
        <f>IF(OR('R2R'!K109="Q3 2021",'R2R'!K109="Q4 2021"),"Yes","No")</f>
        <v>No</v>
      </c>
      <c r="P385" s="178" t="str">
        <f t="shared" si="202"/>
        <v>No</v>
      </c>
      <c r="Q385" t="str">
        <f>IF(OR('R2R'!K109="Q1 2022",'R2R'!K109="Q2 2022"),"Yes","No")</f>
        <v>No</v>
      </c>
      <c r="R385" s="178" t="str">
        <f t="shared" si="203"/>
        <v>No</v>
      </c>
      <c r="S385" t="str">
        <f>IF(OR('R2R'!K109="Q3 2022",'R2R'!K109="Q4 2022"),"Yes","No")</f>
        <v>No</v>
      </c>
      <c r="T385" s="178" t="str">
        <f t="shared" si="204"/>
        <v>No</v>
      </c>
      <c r="U385" t="str">
        <f>IF(OR('R2R'!K109="Q1 2023",'R2R'!K109="Q2 2023"),"Yes","No")</f>
        <v>No</v>
      </c>
      <c r="V385" s="178" t="str">
        <f t="shared" si="205"/>
        <v>No</v>
      </c>
      <c r="W385" t="str">
        <f>IF(OR('R2R'!K109="Q3 2023",'R2R'!K109="Q4 2023"),"Yes","No")</f>
        <v>No</v>
      </c>
      <c r="X385" s="178" t="str">
        <f t="shared" si="206"/>
        <v>No</v>
      </c>
      <c r="Y385" t="str">
        <f>IF(OR('R2R'!K109="Q1 2024",'R2R'!K109="Q2 2024"),"Yes","No")</f>
        <v>No</v>
      </c>
      <c r="Z385" s="178" t="str">
        <f t="shared" si="207"/>
        <v>No</v>
      </c>
      <c r="AA385" t="str">
        <f>IF(OR('R2R'!K109="Q3 2024",'R2R'!K109="Q4 2024"),"Yes","No")</f>
        <v>No</v>
      </c>
      <c r="AB385" s="178" t="str">
        <f t="shared" si="208"/>
        <v>No</v>
      </c>
      <c r="AC385" t="str">
        <f>IF(OR('R2R'!K109="Q1 2025",'R2R'!K109="Q2 2025"),"Yes","No")</f>
        <v>No</v>
      </c>
      <c r="AD385" s="178" t="str">
        <f t="shared" si="209"/>
        <v>No</v>
      </c>
      <c r="AE385" t="str">
        <f>IF(OR('R2R'!K109="Q3 2025",'R2R'!K109="Q4 2025"),"Yes","No")</f>
        <v>No</v>
      </c>
      <c r="AF385" s="178" t="str">
        <f t="shared" si="210"/>
        <v>No</v>
      </c>
      <c r="AG385" t="str">
        <f>IF(OR('R2R'!K109="Q1 2026",'R2R'!K109="Q2 2026"),"Yes","No")</f>
        <v>No</v>
      </c>
      <c r="AH385" s="178" t="str">
        <f t="shared" si="211"/>
        <v>No</v>
      </c>
      <c r="AI385" t="str">
        <f>IF(OR('R2R'!K109="Q3 2026",'R2R'!K109="Q4 2026"),"Yes","No")</f>
        <v>No</v>
      </c>
      <c r="AJ385" s="178" t="str">
        <f t="shared" si="212"/>
        <v>No</v>
      </c>
      <c r="AK385" t="str">
        <f>IF(OR(O2C!M268="Q1 2027",O2C!M268="Q2 2027"),"Yes","No")</f>
        <v>No</v>
      </c>
      <c r="AL385" s="178" t="str">
        <f t="shared" si="213"/>
        <v>No</v>
      </c>
      <c r="AM385" t="str">
        <f>IF(OR('R2R'!K109="Q3 2027",'R2R'!K109="Q4 2027"),"Yes","No")</f>
        <v>No</v>
      </c>
      <c r="AN385" s="178" t="str">
        <f t="shared" si="214"/>
        <v>No</v>
      </c>
      <c r="AO385" t="str">
        <f>IF(OR('R2R'!K109="Q1 2028",'R2R'!K109="Q2 2028"),"Yes","No")</f>
        <v>No</v>
      </c>
      <c r="AP385" s="178" t="str">
        <f t="shared" si="215"/>
        <v>No</v>
      </c>
      <c r="AQ385" t="str">
        <f>IF(OR('R2R'!K109="Q3 2028",'R2R'!K109="Q4 2028"),"Yes","No")</f>
        <v>No</v>
      </c>
      <c r="AR385" s="178" t="str">
        <f t="shared" si="216"/>
        <v>No</v>
      </c>
      <c r="AS385" t="str">
        <f>IF(OR('R2R'!K109="Q1 2029",'R2R'!K109="Q2 2029"),"Yes","No")</f>
        <v>No</v>
      </c>
      <c r="AT385" s="178" t="str">
        <f t="shared" si="217"/>
        <v>No</v>
      </c>
      <c r="AU385" t="str">
        <f>IF(OR('R2R'!K109="Q3 2029",'R2R'!K109="Q4 2029"),"Yes","No")</f>
        <v>No</v>
      </c>
      <c r="AV385" s="178" t="str">
        <f t="shared" si="218"/>
        <v>No</v>
      </c>
      <c r="AW385" t="str">
        <f>IF(OR('R2R'!K109="Q1 2030",'R2R'!K109="Q2 2030"),"Yes","No")</f>
        <v>No</v>
      </c>
      <c r="AX385" s="178" t="str">
        <f t="shared" si="219"/>
        <v>No</v>
      </c>
      <c r="AY385" t="str">
        <f>IF(OR('R2R'!K109="Q3 2030",'R2R'!K109="Q4 2030"),"Yes","No")</f>
        <v>No</v>
      </c>
      <c r="AZ385" s="178" t="str">
        <f t="shared" si="220"/>
        <v>No</v>
      </c>
      <c r="BA385" t="str">
        <f>IF('R2R'!K109="","No","Yes")</f>
        <v>No</v>
      </c>
      <c r="BB385" s="178" t="str">
        <f t="shared" si="221"/>
        <v>No</v>
      </c>
      <c r="BC385" s="178" t="str">
        <f t="shared" si="222"/>
        <v>Yes</v>
      </c>
      <c r="BD385" s="174"/>
    </row>
    <row r="386" spans="1:56" s="175" customFormat="1" ht="23.65" thickBot="1" x14ac:dyDescent="0.5">
      <c r="A386" s="177">
        <v>106</v>
      </c>
      <c r="B386" s="51" t="s">
        <v>1784</v>
      </c>
      <c r="C386" t="str">
        <f>IF('R2R'!E110="Yes","Yes","No")</f>
        <v>No</v>
      </c>
      <c r="D386" t="str">
        <f>IF(AND(C386="No",'R2R'!F110="Yes"),"Yes","No")</f>
        <v>No</v>
      </c>
      <c r="E386" t="str">
        <f>IF(AND(C386="No",'R2R'!F110="N/A"),"N/A","No")</f>
        <v>No</v>
      </c>
      <c r="F386">
        <f>IF(OR('R2R'!F110="Yes",'R2R'!F110="N/A"),0,1)</f>
        <v>1</v>
      </c>
      <c r="G386" t="str">
        <f>IF(OR('R2R'!K110="Q3 2019",'R2R'!K110="Q4 2019"),"Yes","No")</f>
        <v>No</v>
      </c>
      <c r="H386" s="178" t="str">
        <f t="shared" si="198"/>
        <v>No</v>
      </c>
      <c r="I386" t="str">
        <f>IF(OR('R2R'!K110="Q1 2020",'R2R'!K110="Q2 2020"),"Yes","No")</f>
        <v>No</v>
      </c>
      <c r="J386" s="178" t="str">
        <f t="shared" si="199"/>
        <v>No</v>
      </c>
      <c r="K386" t="str">
        <f>IF(OR('R2R'!K110="Q3 2020",'R2R'!K110="Q4 2020"),"Yes","No")</f>
        <v>No</v>
      </c>
      <c r="L386" s="178" t="str">
        <f t="shared" si="200"/>
        <v>No</v>
      </c>
      <c r="M386" t="str">
        <f>IF(OR('R2R'!K110="Q1 2021",'R2R'!K110="Q2 2021"),"Yes","No")</f>
        <v>No</v>
      </c>
      <c r="N386" s="178" t="str">
        <f t="shared" si="201"/>
        <v>No</v>
      </c>
      <c r="O386" t="str">
        <f>IF(OR('R2R'!K110="Q3 2021",'R2R'!K110="Q4 2021"),"Yes","No")</f>
        <v>No</v>
      </c>
      <c r="P386" s="178" t="str">
        <f t="shared" si="202"/>
        <v>No</v>
      </c>
      <c r="Q386" t="str">
        <f>IF(OR('R2R'!K110="Q1 2022",'R2R'!K110="Q2 2022"),"Yes","No")</f>
        <v>No</v>
      </c>
      <c r="R386" s="178" t="str">
        <f t="shared" si="203"/>
        <v>No</v>
      </c>
      <c r="S386" t="str">
        <f>IF(OR('R2R'!K110="Q3 2022",'R2R'!K110="Q4 2022"),"Yes","No")</f>
        <v>No</v>
      </c>
      <c r="T386" s="178" t="str">
        <f t="shared" si="204"/>
        <v>No</v>
      </c>
      <c r="U386" t="str">
        <f>IF(OR('R2R'!K110="Q1 2023",'R2R'!K110="Q2 2023"),"Yes","No")</f>
        <v>No</v>
      </c>
      <c r="V386" s="178" t="str">
        <f t="shared" si="205"/>
        <v>No</v>
      </c>
      <c r="W386" t="str">
        <f>IF(OR('R2R'!K110="Q3 2023",'R2R'!K110="Q4 2023"),"Yes","No")</f>
        <v>No</v>
      </c>
      <c r="X386" s="178" t="str">
        <f t="shared" si="206"/>
        <v>No</v>
      </c>
      <c r="Y386" t="str">
        <f>IF(OR('R2R'!K110="Q1 2024",'R2R'!K110="Q2 2024"),"Yes","No")</f>
        <v>No</v>
      </c>
      <c r="Z386" s="178" t="str">
        <f t="shared" si="207"/>
        <v>No</v>
      </c>
      <c r="AA386" t="str">
        <f>IF(OR('R2R'!K110="Q3 2024",'R2R'!K110="Q4 2024"),"Yes","No")</f>
        <v>No</v>
      </c>
      <c r="AB386" s="178" t="str">
        <f t="shared" si="208"/>
        <v>No</v>
      </c>
      <c r="AC386" t="str">
        <f>IF(OR('R2R'!K110="Q1 2025",'R2R'!K110="Q2 2025"),"Yes","No")</f>
        <v>No</v>
      </c>
      <c r="AD386" s="178" t="str">
        <f t="shared" si="209"/>
        <v>No</v>
      </c>
      <c r="AE386" t="str">
        <f>IF(OR('R2R'!K110="Q3 2025",'R2R'!K110="Q4 2025"),"Yes","No")</f>
        <v>No</v>
      </c>
      <c r="AF386" s="178" t="str">
        <f t="shared" si="210"/>
        <v>No</v>
      </c>
      <c r="AG386" t="str">
        <f>IF(OR('R2R'!K110="Q1 2026",'R2R'!K110="Q2 2026"),"Yes","No")</f>
        <v>No</v>
      </c>
      <c r="AH386" s="178" t="str">
        <f t="shared" si="211"/>
        <v>No</v>
      </c>
      <c r="AI386" t="str">
        <f>IF(OR('R2R'!K110="Q3 2026",'R2R'!K110="Q4 2026"),"Yes","No")</f>
        <v>No</v>
      </c>
      <c r="AJ386" s="178" t="str">
        <f t="shared" si="212"/>
        <v>No</v>
      </c>
      <c r="AK386" t="str">
        <f>IF(OR(O2C!M269="Q1 2027",O2C!M269="Q2 2027"),"Yes","No")</f>
        <v>No</v>
      </c>
      <c r="AL386" s="178" t="str">
        <f t="shared" si="213"/>
        <v>No</v>
      </c>
      <c r="AM386" t="str">
        <f>IF(OR('R2R'!K110="Q3 2027",'R2R'!K110="Q4 2027"),"Yes","No")</f>
        <v>No</v>
      </c>
      <c r="AN386" s="178" t="str">
        <f t="shared" si="214"/>
        <v>No</v>
      </c>
      <c r="AO386" t="str">
        <f>IF(OR('R2R'!K110="Q1 2028",'R2R'!K110="Q2 2028"),"Yes","No")</f>
        <v>No</v>
      </c>
      <c r="AP386" s="178" t="str">
        <f t="shared" si="215"/>
        <v>No</v>
      </c>
      <c r="AQ386" t="str">
        <f>IF(OR('R2R'!K110="Q3 2028",'R2R'!K110="Q4 2028"),"Yes","No")</f>
        <v>No</v>
      </c>
      <c r="AR386" s="178" t="str">
        <f t="shared" si="216"/>
        <v>No</v>
      </c>
      <c r="AS386" t="str">
        <f>IF(OR('R2R'!K110="Q1 2029",'R2R'!K110="Q2 2029"),"Yes","No")</f>
        <v>No</v>
      </c>
      <c r="AT386" s="178" t="str">
        <f t="shared" si="217"/>
        <v>No</v>
      </c>
      <c r="AU386" t="str">
        <f>IF(OR('R2R'!K110="Q3 2029",'R2R'!K110="Q4 2029"),"Yes","No")</f>
        <v>No</v>
      </c>
      <c r="AV386" s="178" t="str">
        <f t="shared" si="218"/>
        <v>No</v>
      </c>
      <c r="AW386" t="str">
        <f>IF(OR('R2R'!K110="Q1 2030",'R2R'!K110="Q2 2030"),"Yes","No")</f>
        <v>No</v>
      </c>
      <c r="AX386" s="178" t="str">
        <f t="shared" si="219"/>
        <v>No</v>
      </c>
      <c r="AY386" t="str">
        <f>IF(OR('R2R'!K110="Q3 2030",'R2R'!K110="Q4 2030"),"Yes","No")</f>
        <v>No</v>
      </c>
      <c r="AZ386" s="178" t="str">
        <f t="shared" si="220"/>
        <v>No</v>
      </c>
      <c r="BA386" t="str">
        <f>IF('R2R'!K110="","No","Yes")</f>
        <v>No</v>
      </c>
      <c r="BB386" s="178" t="str">
        <f t="shared" si="221"/>
        <v>No</v>
      </c>
      <c r="BC386" s="178" t="str">
        <f t="shared" si="222"/>
        <v>Yes</v>
      </c>
      <c r="BD386" s="174"/>
    </row>
    <row r="387" spans="1:56" s="175" customFormat="1" ht="35.25" thickBot="1" x14ac:dyDescent="0.5">
      <c r="A387" s="177">
        <v>107</v>
      </c>
      <c r="B387" s="51" t="s">
        <v>1785</v>
      </c>
      <c r="C387" t="str">
        <f>IF('R2R'!E111="Yes","Yes","No")</f>
        <v>No</v>
      </c>
      <c r="D387" t="str">
        <f>IF(AND(C387="No",'R2R'!F111="Yes"),"Yes","No")</f>
        <v>No</v>
      </c>
      <c r="E387" t="str">
        <f>IF(AND(C387="No",'R2R'!F111="N/A"),"N/A","No")</f>
        <v>No</v>
      </c>
      <c r="F387">
        <f>IF(OR('R2R'!F111="Yes",'R2R'!F111="N/A"),0,1)</f>
        <v>1</v>
      </c>
      <c r="G387" t="str">
        <f>IF(OR('R2R'!K111="Q3 2019",'R2R'!K111="Q4 2019"),"Yes","No")</f>
        <v>No</v>
      </c>
      <c r="H387" s="178" t="str">
        <f t="shared" si="198"/>
        <v>No</v>
      </c>
      <c r="I387" t="str">
        <f>IF(OR('R2R'!K111="Q1 2020",'R2R'!K111="Q2 2020"),"Yes","No")</f>
        <v>No</v>
      </c>
      <c r="J387" s="178" t="str">
        <f t="shared" si="199"/>
        <v>No</v>
      </c>
      <c r="K387" t="str">
        <f>IF(OR('R2R'!K111="Q3 2020",'R2R'!K111="Q4 2020"),"Yes","No")</f>
        <v>No</v>
      </c>
      <c r="L387" s="178" t="str">
        <f t="shared" si="200"/>
        <v>No</v>
      </c>
      <c r="M387" t="str">
        <f>IF(OR('R2R'!K111="Q1 2021",'R2R'!K111="Q2 2021"),"Yes","No")</f>
        <v>No</v>
      </c>
      <c r="N387" s="178" t="str">
        <f t="shared" si="201"/>
        <v>No</v>
      </c>
      <c r="O387" t="str">
        <f>IF(OR('R2R'!K111="Q3 2021",'R2R'!K111="Q4 2021"),"Yes","No")</f>
        <v>No</v>
      </c>
      <c r="P387" s="178" t="str">
        <f t="shared" si="202"/>
        <v>No</v>
      </c>
      <c r="Q387" t="str">
        <f>IF(OR('R2R'!K111="Q1 2022",'R2R'!K111="Q2 2022"),"Yes","No")</f>
        <v>No</v>
      </c>
      <c r="R387" s="178" t="str">
        <f t="shared" si="203"/>
        <v>No</v>
      </c>
      <c r="S387" t="str">
        <f>IF(OR('R2R'!K111="Q3 2022",'R2R'!K111="Q4 2022"),"Yes","No")</f>
        <v>No</v>
      </c>
      <c r="T387" s="178" t="str">
        <f t="shared" si="204"/>
        <v>No</v>
      </c>
      <c r="U387" t="str">
        <f>IF(OR('R2R'!K111="Q1 2023",'R2R'!K111="Q2 2023"),"Yes","No")</f>
        <v>No</v>
      </c>
      <c r="V387" s="178" t="str">
        <f t="shared" si="205"/>
        <v>No</v>
      </c>
      <c r="W387" t="str">
        <f>IF(OR('R2R'!K111="Q3 2023",'R2R'!K111="Q4 2023"),"Yes","No")</f>
        <v>No</v>
      </c>
      <c r="X387" s="178" t="str">
        <f t="shared" si="206"/>
        <v>No</v>
      </c>
      <c r="Y387" t="str">
        <f>IF(OR('R2R'!K111="Q1 2024",'R2R'!K111="Q2 2024"),"Yes","No")</f>
        <v>No</v>
      </c>
      <c r="Z387" s="178" t="str">
        <f t="shared" si="207"/>
        <v>No</v>
      </c>
      <c r="AA387" t="str">
        <f>IF(OR('R2R'!K111="Q3 2024",'R2R'!K111="Q4 2024"),"Yes","No")</f>
        <v>No</v>
      </c>
      <c r="AB387" s="178" t="str">
        <f t="shared" si="208"/>
        <v>No</v>
      </c>
      <c r="AC387" t="str">
        <f>IF(OR('R2R'!K111="Q1 2025",'R2R'!K111="Q2 2025"),"Yes","No")</f>
        <v>No</v>
      </c>
      <c r="AD387" s="178" t="str">
        <f t="shared" si="209"/>
        <v>No</v>
      </c>
      <c r="AE387" t="str">
        <f>IF(OR('R2R'!K111="Q3 2025",'R2R'!K111="Q4 2025"),"Yes","No")</f>
        <v>No</v>
      </c>
      <c r="AF387" s="178" t="str">
        <f t="shared" si="210"/>
        <v>No</v>
      </c>
      <c r="AG387" t="str">
        <f>IF(OR('R2R'!K111="Q1 2026",'R2R'!K111="Q2 2026"),"Yes","No")</f>
        <v>No</v>
      </c>
      <c r="AH387" s="178" t="str">
        <f t="shared" si="211"/>
        <v>No</v>
      </c>
      <c r="AI387" t="str">
        <f>IF(OR('R2R'!K111="Q3 2026",'R2R'!K111="Q4 2026"),"Yes","No")</f>
        <v>No</v>
      </c>
      <c r="AJ387" s="178" t="str">
        <f t="shared" si="212"/>
        <v>No</v>
      </c>
      <c r="AK387" t="str">
        <f>IF(OR(O2C!M270="Q1 2027",O2C!M270="Q2 2027"),"Yes","No")</f>
        <v>No</v>
      </c>
      <c r="AL387" s="178" t="str">
        <f t="shared" si="213"/>
        <v>No</v>
      </c>
      <c r="AM387" t="str">
        <f>IF(OR('R2R'!K111="Q3 2027",'R2R'!K111="Q4 2027"),"Yes","No")</f>
        <v>No</v>
      </c>
      <c r="AN387" s="178" t="str">
        <f t="shared" si="214"/>
        <v>No</v>
      </c>
      <c r="AO387" t="str">
        <f>IF(OR('R2R'!K111="Q1 2028",'R2R'!K111="Q2 2028"),"Yes","No")</f>
        <v>No</v>
      </c>
      <c r="AP387" s="178" t="str">
        <f t="shared" si="215"/>
        <v>No</v>
      </c>
      <c r="AQ387" t="str">
        <f>IF(OR('R2R'!K111="Q3 2028",'R2R'!K111="Q4 2028"),"Yes","No")</f>
        <v>No</v>
      </c>
      <c r="AR387" s="178" t="str">
        <f t="shared" si="216"/>
        <v>No</v>
      </c>
      <c r="AS387" t="str">
        <f>IF(OR('R2R'!K111="Q1 2029",'R2R'!K111="Q2 2029"),"Yes","No")</f>
        <v>No</v>
      </c>
      <c r="AT387" s="178" t="str">
        <f t="shared" si="217"/>
        <v>No</v>
      </c>
      <c r="AU387" t="str">
        <f>IF(OR('R2R'!K111="Q3 2029",'R2R'!K111="Q4 2029"),"Yes","No")</f>
        <v>No</v>
      </c>
      <c r="AV387" s="178" t="str">
        <f t="shared" si="218"/>
        <v>No</v>
      </c>
      <c r="AW387" t="str">
        <f>IF(OR('R2R'!K111="Q1 2030",'R2R'!K111="Q2 2030"),"Yes","No")</f>
        <v>No</v>
      </c>
      <c r="AX387" s="178" t="str">
        <f t="shared" si="219"/>
        <v>No</v>
      </c>
      <c r="AY387" t="str">
        <f>IF(OR('R2R'!K111="Q3 2030",'R2R'!K111="Q4 2030"),"Yes","No")</f>
        <v>No</v>
      </c>
      <c r="AZ387" s="178" t="str">
        <f t="shared" si="220"/>
        <v>No</v>
      </c>
      <c r="BA387" t="str">
        <f>IF('R2R'!K111="","No","Yes")</f>
        <v>No</v>
      </c>
      <c r="BB387" s="178" t="str">
        <f t="shared" si="221"/>
        <v>No</v>
      </c>
      <c r="BC387" s="178" t="str">
        <f t="shared" si="222"/>
        <v>Yes</v>
      </c>
      <c r="BD387" s="174"/>
    </row>
    <row r="388" spans="1:56" s="175" customFormat="1" ht="35.25" thickBot="1" x14ac:dyDescent="0.5">
      <c r="A388" s="177">
        <v>108</v>
      </c>
      <c r="B388" s="51" t="s">
        <v>1786</v>
      </c>
      <c r="C388" t="str">
        <f>IF('R2R'!E112="Yes","Yes","No")</f>
        <v>No</v>
      </c>
      <c r="D388" t="str">
        <f>IF(AND(C388="No",'R2R'!F112="Yes"),"Yes","No")</f>
        <v>No</v>
      </c>
      <c r="E388" t="str">
        <f>IF(AND(C388="No",'R2R'!F112="N/A"),"N/A","No")</f>
        <v>No</v>
      </c>
      <c r="F388">
        <f>IF(OR('R2R'!F112="Yes",'R2R'!F112="N/A"),0,1)</f>
        <v>1</v>
      </c>
      <c r="G388" t="str">
        <f>IF(OR('R2R'!K112="Q3 2019",'R2R'!K112="Q4 2019"),"Yes","No")</f>
        <v>No</v>
      </c>
      <c r="H388" s="178" t="str">
        <f t="shared" si="198"/>
        <v>No</v>
      </c>
      <c r="I388" t="str">
        <f>IF(OR('R2R'!K112="Q1 2020",'R2R'!K112="Q2 2020"),"Yes","No")</f>
        <v>No</v>
      </c>
      <c r="J388" s="178" t="str">
        <f t="shared" si="199"/>
        <v>No</v>
      </c>
      <c r="K388" t="str">
        <f>IF(OR('R2R'!K112="Q3 2020",'R2R'!K112="Q4 2020"),"Yes","No")</f>
        <v>No</v>
      </c>
      <c r="L388" s="178" t="str">
        <f t="shared" si="200"/>
        <v>No</v>
      </c>
      <c r="M388" t="str">
        <f>IF(OR('R2R'!K112="Q1 2021",'R2R'!K112="Q2 2021"),"Yes","No")</f>
        <v>No</v>
      </c>
      <c r="N388" s="178" t="str">
        <f t="shared" si="201"/>
        <v>No</v>
      </c>
      <c r="O388" t="str">
        <f>IF(OR('R2R'!K112="Q3 2021",'R2R'!K112="Q4 2021"),"Yes","No")</f>
        <v>No</v>
      </c>
      <c r="P388" s="178" t="str">
        <f t="shared" si="202"/>
        <v>No</v>
      </c>
      <c r="Q388" t="str">
        <f>IF(OR('R2R'!K112="Q1 2022",'R2R'!K112="Q2 2022"),"Yes","No")</f>
        <v>No</v>
      </c>
      <c r="R388" s="178" t="str">
        <f t="shared" si="203"/>
        <v>No</v>
      </c>
      <c r="S388" t="str">
        <f>IF(OR('R2R'!K112="Q3 2022",'R2R'!K112="Q4 2022"),"Yes","No")</f>
        <v>No</v>
      </c>
      <c r="T388" s="178" t="str">
        <f t="shared" si="204"/>
        <v>No</v>
      </c>
      <c r="U388" t="str">
        <f>IF(OR('R2R'!K112="Q1 2023",'R2R'!K112="Q2 2023"),"Yes","No")</f>
        <v>No</v>
      </c>
      <c r="V388" s="178" t="str">
        <f t="shared" si="205"/>
        <v>No</v>
      </c>
      <c r="W388" t="str">
        <f>IF(OR('R2R'!K112="Q3 2023",'R2R'!K112="Q4 2023"),"Yes","No")</f>
        <v>No</v>
      </c>
      <c r="X388" s="178" t="str">
        <f t="shared" si="206"/>
        <v>No</v>
      </c>
      <c r="Y388" t="str">
        <f>IF(OR('R2R'!K112="Q1 2024",'R2R'!K112="Q2 2024"),"Yes","No")</f>
        <v>No</v>
      </c>
      <c r="Z388" s="178" t="str">
        <f t="shared" si="207"/>
        <v>No</v>
      </c>
      <c r="AA388" t="str">
        <f>IF(OR('R2R'!K112="Q3 2024",'R2R'!K112="Q4 2024"),"Yes","No")</f>
        <v>No</v>
      </c>
      <c r="AB388" s="178" t="str">
        <f t="shared" si="208"/>
        <v>No</v>
      </c>
      <c r="AC388" t="str">
        <f>IF(OR('R2R'!K112="Q1 2025",'R2R'!K112="Q2 2025"),"Yes","No")</f>
        <v>No</v>
      </c>
      <c r="AD388" s="178" t="str">
        <f t="shared" si="209"/>
        <v>No</v>
      </c>
      <c r="AE388" t="str">
        <f>IF(OR('R2R'!K112="Q3 2025",'R2R'!K112="Q4 2025"),"Yes","No")</f>
        <v>No</v>
      </c>
      <c r="AF388" s="178" t="str">
        <f t="shared" si="210"/>
        <v>No</v>
      </c>
      <c r="AG388" t="str">
        <f>IF(OR('R2R'!K112="Q1 2026",'R2R'!K112="Q2 2026"),"Yes","No")</f>
        <v>No</v>
      </c>
      <c r="AH388" s="178" t="str">
        <f t="shared" si="211"/>
        <v>No</v>
      </c>
      <c r="AI388" t="str">
        <f>IF(OR('R2R'!K112="Q3 2026",'R2R'!K112="Q4 2026"),"Yes","No")</f>
        <v>No</v>
      </c>
      <c r="AJ388" s="178" t="str">
        <f t="shared" si="212"/>
        <v>No</v>
      </c>
      <c r="AK388" t="str">
        <f>IF(OR(O2C!M271="Q1 2027",O2C!M271="Q2 2027"),"Yes","No")</f>
        <v>No</v>
      </c>
      <c r="AL388" s="178" t="str">
        <f t="shared" si="213"/>
        <v>No</v>
      </c>
      <c r="AM388" t="str">
        <f>IF(OR('R2R'!K112="Q3 2027",'R2R'!K112="Q4 2027"),"Yes","No")</f>
        <v>No</v>
      </c>
      <c r="AN388" s="178" t="str">
        <f t="shared" si="214"/>
        <v>No</v>
      </c>
      <c r="AO388" t="str">
        <f>IF(OR('R2R'!K112="Q1 2028",'R2R'!K112="Q2 2028"),"Yes","No")</f>
        <v>No</v>
      </c>
      <c r="AP388" s="178" t="str">
        <f t="shared" si="215"/>
        <v>No</v>
      </c>
      <c r="AQ388" t="str">
        <f>IF(OR('R2R'!K112="Q3 2028",'R2R'!K112="Q4 2028"),"Yes","No")</f>
        <v>No</v>
      </c>
      <c r="AR388" s="178" t="str">
        <f t="shared" si="216"/>
        <v>No</v>
      </c>
      <c r="AS388" t="str">
        <f>IF(OR('R2R'!K112="Q1 2029",'R2R'!K112="Q2 2029"),"Yes","No")</f>
        <v>No</v>
      </c>
      <c r="AT388" s="178" t="str">
        <f t="shared" si="217"/>
        <v>No</v>
      </c>
      <c r="AU388" t="str">
        <f>IF(OR('R2R'!K112="Q3 2029",'R2R'!K112="Q4 2029"),"Yes","No")</f>
        <v>No</v>
      </c>
      <c r="AV388" s="178" t="str">
        <f t="shared" si="218"/>
        <v>No</v>
      </c>
      <c r="AW388" t="str">
        <f>IF(OR('R2R'!K112="Q1 2030",'R2R'!K112="Q2 2030"),"Yes","No")</f>
        <v>No</v>
      </c>
      <c r="AX388" s="178" t="str">
        <f t="shared" si="219"/>
        <v>No</v>
      </c>
      <c r="AY388" t="str">
        <f>IF(OR('R2R'!K112="Q3 2030",'R2R'!K112="Q4 2030"),"Yes","No")</f>
        <v>No</v>
      </c>
      <c r="AZ388" s="178" t="str">
        <f t="shared" si="220"/>
        <v>No</v>
      </c>
      <c r="BA388" t="str">
        <f>IF('R2R'!K112="","No","Yes")</f>
        <v>No</v>
      </c>
      <c r="BB388" s="178" t="str">
        <f t="shared" si="221"/>
        <v>No</v>
      </c>
      <c r="BC388" s="178" t="str">
        <f t="shared" si="222"/>
        <v>Yes</v>
      </c>
      <c r="BD388" s="174"/>
    </row>
    <row r="389" spans="1:56" s="175" customFormat="1" ht="23.65" thickBot="1" x14ac:dyDescent="0.5">
      <c r="A389" s="177">
        <v>109</v>
      </c>
      <c r="B389" s="51" t="s">
        <v>1789</v>
      </c>
      <c r="C389" t="str">
        <f>IF('R2R'!E113="Yes","Yes","No")</f>
        <v>No</v>
      </c>
      <c r="D389" t="str">
        <f>IF(AND(C389="No",'R2R'!F113="Yes"),"Yes","No")</f>
        <v>No</v>
      </c>
      <c r="E389" t="str">
        <f>IF(AND(C389="No",'R2R'!F113="N/A"),"N/A","No")</f>
        <v>No</v>
      </c>
      <c r="F389">
        <f>IF(OR('R2R'!F113="Yes",'R2R'!F113="N/A"),0,1)</f>
        <v>1</v>
      </c>
      <c r="G389" t="str">
        <f>IF(OR('R2R'!K113="Q3 2019",'R2R'!K113="Q4 2019"),"Yes","No")</f>
        <v>No</v>
      </c>
      <c r="H389" s="178" t="str">
        <f t="shared" si="198"/>
        <v>No</v>
      </c>
      <c r="I389" t="str">
        <f>IF(OR('R2R'!K113="Q1 2020",'R2R'!K113="Q2 2020"),"Yes","No")</f>
        <v>No</v>
      </c>
      <c r="J389" s="178" t="str">
        <f t="shared" si="199"/>
        <v>No</v>
      </c>
      <c r="K389" t="str">
        <f>IF(OR('R2R'!K113="Q3 2020",'R2R'!K113="Q4 2020"),"Yes","No")</f>
        <v>No</v>
      </c>
      <c r="L389" s="178" t="str">
        <f t="shared" si="200"/>
        <v>No</v>
      </c>
      <c r="M389" t="str">
        <f>IF(OR('R2R'!K113="Q1 2021",'R2R'!K113="Q2 2021"),"Yes","No")</f>
        <v>No</v>
      </c>
      <c r="N389" s="178" t="str">
        <f t="shared" si="201"/>
        <v>No</v>
      </c>
      <c r="O389" t="str">
        <f>IF(OR('R2R'!K113="Q3 2021",'R2R'!K113="Q4 2021"),"Yes","No")</f>
        <v>No</v>
      </c>
      <c r="P389" s="178" t="str">
        <f t="shared" si="202"/>
        <v>No</v>
      </c>
      <c r="Q389" t="str">
        <f>IF(OR('R2R'!K113="Q1 2022",'R2R'!K113="Q2 2022"),"Yes","No")</f>
        <v>No</v>
      </c>
      <c r="R389" s="178" t="str">
        <f t="shared" si="203"/>
        <v>No</v>
      </c>
      <c r="S389" t="str">
        <f>IF(OR('R2R'!K113="Q3 2022",'R2R'!K113="Q4 2022"),"Yes","No")</f>
        <v>No</v>
      </c>
      <c r="T389" s="178" t="str">
        <f t="shared" si="204"/>
        <v>No</v>
      </c>
      <c r="U389" t="str">
        <f>IF(OR('R2R'!K113="Q1 2023",'R2R'!K113="Q2 2023"),"Yes","No")</f>
        <v>No</v>
      </c>
      <c r="V389" s="178" t="str">
        <f t="shared" si="205"/>
        <v>No</v>
      </c>
      <c r="W389" t="str">
        <f>IF(OR('R2R'!K113="Q3 2023",'R2R'!K113="Q4 2023"),"Yes","No")</f>
        <v>No</v>
      </c>
      <c r="X389" s="178" t="str">
        <f t="shared" si="206"/>
        <v>No</v>
      </c>
      <c r="Y389" t="str">
        <f>IF(OR('R2R'!K113="Q1 2024",'R2R'!K113="Q2 2024"),"Yes","No")</f>
        <v>No</v>
      </c>
      <c r="Z389" s="178" t="str">
        <f t="shared" si="207"/>
        <v>No</v>
      </c>
      <c r="AA389" t="str">
        <f>IF(OR('R2R'!K113="Q3 2024",'R2R'!K113="Q4 2024"),"Yes","No")</f>
        <v>No</v>
      </c>
      <c r="AB389" s="178" t="str">
        <f t="shared" si="208"/>
        <v>No</v>
      </c>
      <c r="AC389" t="str">
        <f>IF(OR('R2R'!K113="Q1 2025",'R2R'!K113="Q2 2025"),"Yes","No")</f>
        <v>No</v>
      </c>
      <c r="AD389" s="178" t="str">
        <f t="shared" si="209"/>
        <v>No</v>
      </c>
      <c r="AE389" t="str">
        <f>IF(OR('R2R'!K113="Q3 2025",'R2R'!K113="Q4 2025"),"Yes","No")</f>
        <v>No</v>
      </c>
      <c r="AF389" s="178" t="str">
        <f t="shared" si="210"/>
        <v>No</v>
      </c>
      <c r="AG389" t="str">
        <f>IF(OR('R2R'!K113="Q1 2026",'R2R'!K113="Q2 2026"),"Yes","No")</f>
        <v>No</v>
      </c>
      <c r="AH389" s="178" t="str">
        <f t="shared" si="211"/>
        <v>No</v>
      </c>
      <c r="AI389" t="str">
        <f>IF(OR('R2R'!K113="Q3 2026",'R2R'!K113="Q4 2026"),"Yes","No")</f>
        <v>No</v>
      </c>
      <c r="AJ389" s="178" t="str">
        <f t="shared" si="212"/>
        <v>No</v>
      </c>
      <c r="AK389" t="str">
        <f>IF(OR(O2C!M272="Q1 2027",O2C!M272="Q2 2027"),"Yes","No")</f>
        <v>No</v>
      </c>
      <c r="AL389" s="178" t="str">
        <f t="shared" si="213"/>
        <v>No</v>
      </c>
      <c r="AM389" t="str">
        <f>IF(OR('R2R'!K113="Q3 2027",'R2R'!K113="Q4 2027"),"Yes","No")</f>
        <v>No</v>
      </c>
      <c r="AN389" s="178" t="str">
        <f t="shared" si="214"/>
        <v>No</v>
      </c>
      <c r="AO389" t="str">
        <f>IF(OR('R2R'!K113="Q1 2028",'R2R'!K113="Q2 2028"),"Yes","No")</f>
        <v>No</v>
      </c>
      <c r="AP389" s="178" t="str">
        <f t="shared" si="215"/>
        <v>No</v>
      </c>
      <c r="AQ389" t="str">
        <f>IF(OR('R2R'!K113="Q3 2028",'R2R'!K113="Q4 2028"),"Yes","No")</f>
        <v>No</v>
      </c>
      <c r="AR389" s="178" t="str">
        <f t="shared" si="216"/>
        <v>No</v>
      </c>
      <c r="AS389" t="str">
        <f>IF(OR('R2R'!K113="Q1 2029",'R2R'!K113="Q2 2029"),"Yes","No")</f>
        <v>No</v>
      </c>
      <c r="AT389" s="178" t="str">
        <f t="shared" si="217"/>
        <v>No</v>
      </c>
      <c r="AU389" t="str">
        <f>IF(OR('R2R'!K113="Q3 2029",'R2R'!K113="Q4 2029"),"Yes","No")</f>
        <v>No</v>
      </c>
      <c r="AV389" s="178" t="str">
        <f t="shared" si="218"/>
        <v>No</v>
      </c>
      <c r="AW389" t="str">
        <f>IF(OR('R2R'!K113="Q1 2030",'R2R'!K113="Q2 2030"),"Yes","No")</f>
        <v>No</v>
      </c>
      <c r="AX389" s="178" t="str">
        <f t="shared" si="219"/>
        <v>No</v>
      </c>
      <c r="AY389" t="str">
        <f>IF(OR('R2R'!K113="Q3 2030",'R2R'!K113="Q4 2030"),"Yes","No")</f>
        <v>No</v>
      </c>
      <c r="AZ389" s="178" t="str">
        <f t="shared" si="220"/>
        <v>No</v>
      </c>
      <c r="BA389" t="str">
        <f>IF('R2R'!K113="","No","Yes")</f>
        <v>No</v>
      </c>
      <c r="BB389" s="178" t="str">
        <f t="shared" si="221"/>
        <v>No</v>
      </c>
      <c r="BC389" s="178" t="str">
        <f t="shared" si="222"/>
        <v>Yes</v>
      </c>
      <c r="BD389" s="174"/>
    </row>
    <row r="390" spans="1:56" s="175" customFormat="1" ht="23.65" thickBot="1" x14ac:dyDescent="0.5">
      <c r="A390" s="177">
        <v>110</v>
      </c>
      <c r="B390" s="51" t="s">
        <v>1790</v>
      </c>
      <c r="C390" t="str">
        <f>IF('R2R'!E114="Yes","Yes","No")</f>
        <v>No</v>
      </c>
      <c r="D390" t="str">
        <f>IF(AND(C390="No",'R2R'!F114="Yes"),"Yes","No")</f>
        <v>No</v>
      </c>
      <c r="E390" t="str">
        <f>IF(AND(C390="No",'R2R'!F114="N/A"),"N/A","No")</f>
        <v>No</v>
      </c>
      <c r="F390">
        <f>IF(OR('R2R'!F114="Yes",'R2R'!F114="N/A"),0,1)</f>
        <v>1</v>
      </c>
      <c r="G390" t="str">
        <f>IF(OR('R2R'!K114="Q3 2019",'R2R'!K114="Q4 2019"),"Yes","No")</f>
        <v>No</v>
      </c>
      <c r="H390" s="178" t="str">
        <f t="shared" si="198"/>
        <v>No</v>
      </c>
      <c r="I390" t="str">
        <f>IF(OR('R2R'!K114="Q1 2020",'R2R'!K114="Q2 2020"),"Yes","No")</f>
        <v>No</v>
      </c>
      <c r="J390" s="178" t="str">
        <f t="shared" si="199"/>
        <v>No</v>
      </c>
      <c r="K390" t="str">
        <f>IF(OR('R2R'!K114="Q3 2020",'R2R'!K114="Q4 2020"),"Yes","No")</f>
        <v>No</v>
      </c>
      <c r="L390" s="178" t="str">
        <f t="shared" si="200"/>
        <v>No</v>
      </c>
      <c r="M390" t="str">
        <f>IF(OR('R2R'!K114="Q1 2021",'R2R'!K114="Q2 2021"),"Yes","No")</f>
        <v>No</v>
      </c>
      <c r="N390" s="178" t="str">
        <f t="shared" si="201"/>
        <v>No</v>
      </c>
      <c r="O390" t="str">
        <f>IF(OR('R2R'!K114="Q3 2021",'R2R'!K114="Q4 2021"),"Yes","No")</f>
        <v>No</v>
      </c>
      <c r="P390" s="178" t="str">
        <f t="shared" si="202"/>
        <v>No</v>
      </c>
      <c r="Q390" t="str">
        <f>IF(OR('R2R'!K114="Q1 2022",'R2R'!K114="Q2 2022"),"Yes","No")</f>
        <v>No</v>
      </c>
      <c r="R390" s="178" t="str">
        <f t="shared" si="203"/>
        <v>No</v>
      </c>
      <c r="S390" t="str">
        <f>IF(OR('R2R'!K114="Q3 2022",'R2R'!K114="Q4 2022"),"Yes","No")</f>
        <v>No</v>
      </c>
      <c r="T390" s="178" t="str">
        <f t="shared" si="204"/>
        <v>No</v>
      </c>
      <c r="U390" t="str">
        <f>IF(OR('R2R'!K114="Q1 2023",'R2R'!K114="Q2 2023"),"Yes","No")</f>
        <v>No</v>
      </c>
      <c r="V390" s="178" t="str">
        <f t="shared" si="205"/>
        <v>No</v>
      </c>
      <c r="W390" t="str">
        <f>IF(OR('R2R'!K114="Q3 2023",'R2R'!K114="Q4 2023"),"Yes","No")</f>
        <v>No</v>
      </c>
      <c r="X390" s="178" t="str">
        <f t="shared" si="206"/>
        <v>No</v>
      </c>
      <c r="Y390" t="str">
        <f>IF(OR('R2R'!K114="Q1 2024",'R2R'!K114="Q2 2024"),"Yes","No")</f>
        <v>No</v>
      </c>
      <c r="Z390" s="178" t="str">
        <f t="shared" si="207"/>
        <v>No</v>
      </c>
      <c r="AA390" t="str">
        <f>IF(OR('R2R'!K114="Q3 2024",'R2R'!K114="Q4 2024"),"Yes","No")</f>
        <v>No</v>
      </c>
      <c r="AB390" s="178" t="str">
        <f t="shared" si="208"/>
        <v>No</v>
      </c>
      <c r="AC390" t="str">
        <f>IF(OR('R2R'!K114="Q1 2025",'R2R'!K114="Q2 2025"),"Yes","No")</f>
        <v>No</v>
      </c>
      <c r="AD390" s="178" t="str">
        <f t="shared" si="209"/>
        <v>No</v>
      </c>
      <c r="AE390" t="str">
        <f>IF(OR('R2R'!K114="Q3 2025",'R2R'!K114="Q4 2025"),"Yes","No")</f>
        <v>No</v>
      </c>
      <c r="AF390" s="178" t="str">
        <f t="shared" si="210"/>
        <v>No</v>
      </c>
      <c r="AG390" t="str">
        <f>IF(OR('R2R'!K114="Q1 2026",'R2R'!K114="Q2 2026"),"Yes","No")</f>
        <v>No</v>
      </c>
      <c r="AH390" s="178" t="str">
        <f t="shared" si="211"/>
        <v>No</v>
      </c>
      <c r="AI390" t="str">
        <f>IF(OR('R2R'!K114="Q3 2026",'R2R'!K114="Q4 2026"),"Yes","No")</f>
        <v>No</v>
      </c>
      <c r="AJ390" s="178" t="str">
        <f t="shared" si="212"/>
        <v>No</v>
      </c>
      <c r="AK390" t="str">
        <f>IF(OR(O2C!M273="Q1 2027",O2C!M273="Q2 2027"),"Yes","No")</f>
        <v>No</v>
      </c>
      <c r="AL390" s="178" t="str">
        <f t="shared" si="213"/>
        <v>No</v>
      </c>
      <c r="AM390" t="str">
        <f>IF(OR('R2R'!K114="Q3 2027",'R2R'!K114="Q4 2027"),"Yes","No")</f>
        <v>No</v>
      </c>
      <c r="AN390" s="178" t="str">
        <f t="shared" si="214"/>
        <v>No</v>
      </c>
      <c r="AO390" t="str">
        <f>IF(OR('R2R'!K114="Q1 2028",'R2R'!K114="Q2 2028"),"Yes","No")</f>
        <v>No</v>
      </c>
      <c r="AP390" s="178" t="str">
        <f t="shared" si="215"/>
        <v>No</v>
      </c>
      <c r="AQ390" t="str">
        <f>IF(OR('R2R'!K114="Q3 2028",'R2R'!K114="Q4 2028"),"Yes","No")</f>
        <v>No</v>
      </c>
      <c r="AR390" s="178" t="str">
        <f t="shared" si="216"/>
        <v>No</v>
      </c>
      <c r="AS390" t="str">
        <f>IF(OR('R2R'!K114="Q1 2029",'R2R'!K114="Q2 2029"),"Yes","No")</f>
        <v>No</v>
      </c>
      <c r="AT390" s="178" t="str">
        <f t="shared" si="217"/>
        <v>No</v>
      </c>
      <c r="AU390" t="str">
        <f>IF(OR('R2R'!K114="Q3 2029",'R2R'!K114="Q4 2029"),"Yes","No")</f>
        <v>No</v>
      </c>
      <c r="AV390" s="178" t="str">
        <f t="shared" si="218"/>
        <v>No</v>
      </c>
      <c r="AW390" t="str">
        <f>IF(OR('R2R'!K114="Q1 2030",'R2R'!K114="Q2 2030"),"Yes","No")</f>
        <v>No</v>
      </c>
      <c r="AX390" s="178" t="str">
        <f t="shared" si="219"/>
        <v>No</v>
      </c>
      <c r="AY390" t="str">
        <f>IF(OR('R2R'!K114="Q3 2030",'R2R'!K114="Q4 2030"),"Yes","No")</f>
        <v>No</v>
      </c>
      <c r="AZ390" s="178" t="str">
        <f t="shared" si="220"/>
        <v>No</v>
      </c>
      <c r="BA390" t="str">
        <f>IF('R2R'!K114="","No","Yes")</f>
        <v>No</v>
      </c>
      <c r="BB390" s="178" t="str">
        <f t="shared" si="221"/>
        <v>No</v>
      </c>
      <c r="BC390" s="178" t="str">
        <f t="shared" si="222"/>
        <v>Yes</v>
      </c>
      <c r="BD390" s="174"/>
    </row>
    <row r="391" spans="1:56" s="175" customFormat="1" ht="35.25" thickBot="1" x14ac:dyDescent="0.5">
      <c r="A391" s="177">
        <v>111</v>
      </c>
      <c r="B391" s="51" t="s">
        <v>1792</v>
      </c>
      <c r="C391" t="str">
        <f>IF('R2R'!E115="Yes","Yes","No")</f>
        <v>No</v>
      </c>
      <c r="D391" t="str">
        <f>IF(AND(C391="No",'R2R'!F115="Yes"),"Yes","No")</f>
        <v>No</v>
      </c>
      <c r="E391" t="str">
        <f>IF(AND(C391="No",'R2R'!F115="N/A"),"N/A","No")</f>
        <v>No</v>
      </c>
      <c r="F391">
        <f>IF(OR('R2R'!F115="Yes",'R2R'!F115="N/A"),0,1)</f>
        <v>1</v>
      </c>
      <c r="G391" t="str">
        <f>IF(OR('R2R'!K115="Q3 2019",'R2R'!K115="Q4 2019"),"Yes","No")</f>
        <v>No</v>
      </c>
      <c r="H391" s="178" t="str">
        <f t="shared" si="198"/>
        <v>No</v>
      </c>
      <c r="I391" t="str">
        <f>IF(OR('R2R'!K115="Q1 2020",'R2R'!K115="Q2 2020"),"Yes","No")</f>
        <v>No</v>
      </c>
      <c r="J391" s="178" t="str">
        <f t="shared" si="199"/>
        <v>No</v>
      </c>
      <c r="K391" t="str">
        <f>IF(OR('R2R'!K115="Q3 2020",'R2R'!K115="Q4 2020"),"Yes","No")</f>
        <v>No</v>
      </c>
      <c r="L391" s="178" t="str">
        <f t="shared" si="200"/>
        <v>No</v>
      </c>
      <c r="M391" t="str">
        <f>IF(OR('R2R'!K115="Q1 2021",'R2R'!K115="Q2 2021"),"Yes","No")</f>
        <v>No</v>
      </c>
      <c r="N391" s="178" t="str">
        <f t="shared" si="201"/>
        <v>No</v>
      </c>
      <c r="O391" t="str">
        <f>IF(OR('R2R'!K115="Q3 2021",'R2R'!K115="Q4 2021"),"Yes","No")</f>
        <v>No</v>
      </c>
      <c r="P391" s="178" t="str">
        <f t="shared" si="202"/>
        <v>No</v>
      </c>
      <c r="Q391" t="str">
        <f>IF(OR('R2R'!K115="Q1 2022",'R2R'!K115="Q2 2022"),"Yes","No")</f>
        <v>No</v>
      </c>
      <c r="R391" s="178" t="str">
        <f t="shared" si="203"/>
        <v>No</v>
      </c>
      <c r="S391" t="str">
        <f>IF(OR('R2R'!K115="Q3 2022",'R2R'!K115="Q4 2022"),"Yes","No")</f>
        <v>No</v>
      </c>
      <c r="T391" s="178" t="str">
        <f t="shared" si="204"/>
        <v>No</v>
      </c>
      <c r="U391" t="str">
        <f>IF(OR('R2R'!K115="Q1 2023",'R2R'!K115="Q2 2023"),"Yes","No")</f>
        <v>No</v>
      </c>
      <c r="V391" s="178" t="str">
        <f t="shared" si="205"/>
        <v>No</v>
      </c>
      <c r="W391" t="str">
        <f>IF(OR('R2R'!K115="Q3 2023",'R2R'!K115="Q4 2023"),"Yes","No")</f>
        <v>No</v>
      </c>
      <c r="X391" s="178" t="str">
        <f t="shared" si="206"/>
        <v>No</v>
      </c>
      <c r="Y391" t="str">
        <f>IF(OR('R2R'!K115="Q1 2024",'R2R'!K115="Q2 2024"),"Yes","No")</f>
        <v>No</v>
      </c>
      <c r="Z391" s="178" t="str">
        <f t="shared" si="207"/>
        <v>No</v>
      </c>
      <c r="AA391" t="str">
        <f>IF(OR('R2R'!K115="Q3 2024",'R2R'!K115="Q4 2024"),"Yes","No")</f>
        <v>No</v>
      </c>
      <c r="AB391" s="178" t="str">
        <f t="shared" si="208"/>
        <v>No</v>
      </c>
      <c r="AC391" t="str">
        <f>IF(OR('R2R'!K115="Q1 2025",'R2R'!K115="Q2 2025"),"Yes","No")</f>
        <v>No</v>
      </c>
      <c r="AD391" s="178" t="str">
        <f t="shared" si="209"/>
        <v>No</v>
      </c>
      <c r="AE391" t="str">
        <f>IF(OR('R2R'!K115="Q3 2025",'R2R'!K115="Q4 2025"),"Yes","No")</f>
        <v>No</v>
      </c>
      <c r="AF391" s="178" t="str">
        <f t="shared" si="210"/>
        <v>No</v>
      </c>
      <c r="AG391" t="str">
        <f>IF(OR('R2R'!K115="Q1 2026",'R2R'!K115="Q2 2026"),"Yes","No")</f>
        <v>No</v>
      </c>
      <c r="AH391" s="178" t="str">
        <f t="shared" si="211"/>
        <v>No</v>
      </c>
      <c r="AI391" t="str">
        <f>IF(OR('R2R'!K115="Q3 2026",'R2R'!K115="Q4 2026"),"Yes","No")</f>
        <v>No</v>
      </c>
      <c r="AJ391" s="178" t="str">
        <f t="shared" si="212"/>
        <v>No</v>
      </c>
      <c r="AK391" t="str">
        <f>IF(OR(O2C!M274="Q1 2027",O2C!M274="Q2 2027"),"Yes","No")</f>
        <v>No</v>
      </c>
      <c r="AL391" s="178" t="str">
        <f t="shared" si="213"/>
        <v>No</v>
      </c>
      <c r="AM391" t="str">
        <f>IF(OR('R2R'!K115="Q3 2027",'R2R'!K115="Q4 2027"),"Yes","No")</f>
        <v>No</v>
      </c>
      <c r="AN391" s="178" t="str">
        <f t="shared" si="214"/>
        <v>No</v>
      </c>
      <c r="AO391" t="str">
        <f>IF(OR('R2R'!K115="Q1 2028",'R2R'!K115="Q2 2028"),"Yes","No")</f>
        <v>No</v>
      </c>
      <c r="AP391" s="178" t="str">
        <f t="shared" si="215"/>
        <v>No</v>
      </c>
      <c r="AQ391" t="str">
        <f>IF(OR('R2R'!K115="Q3 2028",'R2R'!K115="Q4 2028"),"Yes","No")</f>
        <v>No</v>
      </c>
      <c r="AR391" s="178" t="str">
        <f t="shared" si="216"/>
        <v>No</v>
      </c>
      <c r="AS391" t="str">
        <f>IF(OR('R2R'!K115="Q1 2029",'R2R'!K115="Q2 2029"),"Yes","No")</f>
        <v>No</v>
      </c>
      <c r="AT391" s="178" t="str">
        <f t="shared" si="217"/>
        <v>No</v>
      </c>
      <c r="AU391" t="str">
        <f>IF(OR('R2R'!K115="Q3 2029",'R2R'!K115="Q4 2029"),"Yes","No")</f>
        <v>No</v>
      </c>
      <c r="AV391" s="178" t="str">
        <f t="shared" si="218"/>
        <v>No</v>
      </c>
      <c r="AW391" t="str">
        <f>IF(OR('R2R'!K115="Q1 2030",'R2R'!K115="Q2 2030"),"Yes","No")</f>
        <v>No</v>
      </c>
      <c r="AX391" s="178" t="str">
        <f t="shared" si="219"/>
        <v>No</v>
      </c>
      <c r="AY391" t="str">
        <f>IF(OR('R2R'!K115="Q3 2030",'R2R'!K115="Q4 2030"),"Yes","No")</f>
        <v>No</v>
      </c>
      <c r="AZ391" s="178" t="str">
        <f t="shared" si="220"/>
        <v>No</v>
      </c>
      <c r="BA391" t="str">
        <f>IF('R2R'!K115="","No","Yes")</f>
        <v>No</v>
      </c>
      <c r="BB391" s="178" t="str">
        <f t="shared" si="221"/>
        <v>No</v>
      </c>
      <c r="BC391" s="178" t="str">
        <f t="shared" si="222"/>
        <v>Yes</v>
      </c>
      <c r="BD391" s="174"/>
    </row>
    <row r="392" spans="1:56" s="175" customFormat="1" ht="35.25" thickBot="1" x14ac:dyDescent="0.5">
      <c r="A392" s="177">
        <v>112</v>
      </c>
      <c r="B392" s="51" t="s">
        <v>1793</v>
      </c>
      <c r="C392" t="str">
        <f>IF('R2R'!E116="Yes","Yes","No")</f>
        <v>No</v>
      </c>
      <c r="D392" t="str">
        <f>IF(AND(C392="No",'R2R'!F116="Yes"),"Yes","No")</f>
        <v>No</v>
      </c>
      <c r="E392" t="str">
        <f>IF(AND(C392="No",'R2R'!F116="N/A"),"N/A","No")</f>
        <v>No</v>
      </c>
      <c r="F392">
        <f>IF(OR('R2R'!F116="Yes",'R2R'!F116="N/A"),0,1)</f>
        <v>1</v>
      </c>
      <c r="G392" t="str">
        <f>IF(OR('R2R'!K116="Q3 2019",'R2R'!K116="Q4 2019"),"Yes","No")</f>
        <v>No</v>
      </c>
      <c r="H392" s="178" t="str">
        <f t="shared" si="198"/>
        <v>No</v>
      </c>
      <c r="I392" t="str">
        <f>IF(OR('R2R'!K116="Q1 2020",'R2R'!K116="Q2 2020"),"Yes","No")</f>
        <v>No</v>
      </c>
      <c r="J392" s="178" t="str">
        <f t="shared" si="199"/>
        <v>No</v>
      </c>
      <c r="K392" t="str">
        <f>IF(OR('R2R'!K116="Q3 2020",'R2R'!K116="Q4 2020"),"Yes","No")</f>
        <v>No</v>
      </c>
      <c r="L392" s="178" t="str">
        <f t="shared" si="200"/>
        <v>No</v>
      </c>
      <c r="M392" t="str">
        <f>IF(OR('R2R'!K116="Q1 2021",'R2R'!K116="Q2 2021"),"Yes","No")</f>
        <v>No</v>
      </c>
      <c r="N392" s="178" t="str">
        <f t="shared" si="201"/>
        <v>No</v>
      </c>
      <c r="O392" t="str">
        <f>IF(OR('R2R'!K116="Q3 2021",'R2R'!K116="Q4 2021"),"Yes","No")</f>
        <v>No</v>
      </c>
      <c r="P392" s="178" t="str">
        <f t="shared" si="202"/>
        <v>No</v>
      </c>
      <c r="Q392" t="str">
        <f>IF(OR('R2R'!K116="Q1 2022",'R2R'!K116="Q2 2022"),"Yes","No")</f>
        <v>No</v>
      </c>
      <c r="R392" s="178" t="str">
        <f t="shared" si="203"/>
        <v>No</v>
      </c>
      <c r="S392" t="str">
        <f>IF(OR('R2R'!K116="Q3 2022",'R2R'!K116="Q4 2022"),"Yes","No")</f>
        <v>No</v>
      </c>
      <c r="T392" s="178" t="str">
        <f t="shared" si="204"/>
        <v>No</v>
      </c>
      <c r="U392" t="str">
        <f>IF(OR('R2R'!K116="Q1 2023",'R2R'!K116="Q2 2023"),"Yes","No")</f>
        <v>No</v>
      </c>
      <c r="V392" s="178" t="str">
        <f t="shared" si="205"/>
        <v>No</v>
      </c>
      <c r="W392" t="str">
        <f>IF(OR('R2R'!K116="Q3 2023",'R2R'!K116="Q4 2023"),"Yes","No")</f>
        <v>No</v>
      </c>
      <c r="X392" s="178" t="str">
        <f t="shared" si="206"/>
        <v>No</v>
      </c>
      <c r="Y392" t="str">
        <f>IF(OR('R2R'!K116="Q1 2024",'R2R'!K116="Q2 2024"),"Yes","No")</f>
        <v>No</v>
      </c>
      <c r="Z392" s="178" t="str">
        <f t="shared" si="207"/>
        <v>No</v>
      </c>
      <c r="AA392" t="str">
        <f>IF(OR('R2R'!K116="Q3 2024",'R2R'!K116="Q4 2024"),"Yes","No")</f>
        <v>No</v>
      </c>
      <c r="AB392" s="178" t="str">
        <f t="shared" si="208"/>
        <v>No</v>
      </c>
      <c r="AC392" t="str">
        <f>IF(OR('R2R'!K116="Q1 2025",'R2R'!K116="Q2 2025"),"Yes","No")</f>
        <v>No</v>
      </c>
      <c r="AD392" s="178" t="str">
        <f t="shared" si="209"/>
        <v>No</v>
      </c>
      <c r="AE392" t="str">
        <f>IF(OR('R2R'!K116="Q3 2025",'R2R'!K116="Q4 2025"),"Yes","No")</f>
        <v>No</v>
      </c>
      <c r="AF392" s="178" t="str">
        <f t="shared" si="210"/>
        <v>No</v>
      </c>
      <c r="AG392" t="str">
        <f>IF(OR('R2R'!K116="Q1 2026",'R2R'!K116="Q2 2026"),"Yes","No")</f>
        <v>No</v>
      </c>
      <c r="AH392" s="178" t="str">
        <f t="shared" si="211"/>
        <v>No</v>
      </c>
      <c r="AI392" t="str">
        <f>IF(OR('R2R'!K116="Q3 2026",'R2R'!K116="Q4 2026"),"Yes","No")</f>
        <v>No</v>
      </c>
      <c r="AJ392" s="178" t="str">
        <f t="shared" si="212"/>
        <v>No</v>
      </c>
      <c r="AK392" t="str">
        <f>IF(OR(O2C!M275="Q1 2027",O2C!M275="Q2 2027"),"Yes","No")</f>
        <v>No</v>
      </c>
      <c r="AL392" s="178" t="str">
        <f t="shared" si="213"/>
        <v>No</v>
      </c>
      <c r="AM392" t="str">
        <f>IF(OR('R2R'!K116="Q3 2027",'R2R'!K116="Q4 2027"),"Yes","No")</f>
        <v>No</v>
      </c>
      <c r="AN392" s="178" t="str">
        <f t="shared" si="214"/>
        <v>No</v>
      </c>
      <c r="AO392" t="str">
        <f>IF(OR('R2R'!K116="Q1 2028",'R2R'!K116="Q2 2028"),"Yes","No")</f>
        <v>No</v>
      </c>
      <c r="AP392" s="178" t="str">
        <f t="shared" si="215"/>
        <v>No</v>
      </c>
      <c r="AQ392" t="str">
        <f>IF(OR('R2R'!K116="Q3 2028",'R2R'!K116="Q4 2028"),"Yes","No")</f>
        <v>No</v>
      </c>
      <c r="AR392" s="178" t="str">
        <f t="shared" si="216"/>
        <v>No</v>
      </c>
      <c r="AS392" t="str">
        <f>IF(OR('R2R'!K116="Q1 2029",'R2R'!K116="Q2 2029"),"Yes","No")</f>
        <v>No</v>
      </c>
      <c r="AT392" s="178" t="str">
        <f t="shared" si="217"/>
        <v>No</v>
      </c>
      <c r="AU392" t="str">
        <f>IF(OR('R2R'!K116="Q3 2029",'R2R'!K116="Q4 2029"),"Yes","No")</f>
        <v>No</v>
      </c>
      <c r="AV392" s="178" t="str">
        <f t="shared" si="218"/>
        <v>No</v>
      </c>
      <c r="AW392" t="str">
        <f>IF(OR('R2R'!K116="Q1 2030",'R2R'!K116="Q2 2030"),"Yes","No")</f>
        <v>No</v>
      </c>
      <c r="AX392" s="178" t="str">
        <f t="shared" si="219"/>
        <v>No</v>
      </c>
      <c r="AY392" t="str">
        <f>IF(OR('R2R'!K116="Q3 2030",'R2R'!K116="Q4 2030"),"Yes","No")</f>
        <v>No</v>
      </c>
      <c r="AZ392" s="178" t="str">
        <f t="shared" si="220"/>
        <v>No</v>
      </c>
      <c r="BA392" t="str">
        <f>IF('R2R'!K116="","No","Yes")</f>
        <v>No</v>
      </c>
      <c r="BB392" s="178" t="str">
        <f t="shared" si="221"/>
        <v>No</v>
      </c>
      <c r="BC392" s="178" t="str">
        <f t="shared" si="222"/>
        <v>Yes</v>
      </c>
      <c r="BD392" s="174"/>
    </row>
    <row r="393" spans="1:56" s="175" customFormat="1" ht="23.65" thickBot="1" x14ac:dyDescent="0.5">
      <c r="A393" s="177">
        <v>113</v>
      </c>
      <c r="B393" s="51" t="s">
        <v>1794</v>
      </c>
      <c r="C393" t="str">
        <f>IF('R2R'!E117="Yes","Yes","No")</f>
        <v>No</v>
      </c>
      <c r="D393" t="str">
        <f>IF(AND(C393="No",'R2R'!F117="Yes"),"Yes","No")</f>
        <v>No</v>
      </c>
      <c r="E393" t="str">
        <f>IF(AND(C393="No",'R2R'!F117="N/A"),"N/A","No")</f>
        <v>No</v>
      </c>
      <c r="F393">
        <f>IF(OR('R2R'!F117="Yes",'R2R'!F117="N/A"),0,1)</f>
        <v>1</v>
      </c>
      <c r="G393" t="str">
        <f>IF(OR('R2R'!K117="Q3 2019",'R2R'!K117="Q4 2019"),"Yes","No")</f>
        <v>No</v>
      </c>
      <c r="H393" s="178" t="str">
        <f t="shared" si="198"/>
        <v>No</v>
      </c>
      <c r="I393" t="str">
        <f>IF(OR('R2R'!K117="Q1 2020",'R2R'!K117="Q2 2020"),"Yes","No")</f>
        <v>No</v>
      </c>
      <c r="J393" s="178" t="str">
        <f t="shared" si="199"/>
        <v>No</v>
      </c>
      <c r="K393" t="str">
        <f>IF(OR('R2R'!K117="Q3 2020",'R2R'!K117="Q4 2020"),"Yes","No")</f>
        <v>No</v>
      </c>
      <c r="L393" s="178" t="str">
        <f t="shared" si="200"/>
        <v>No</v>
      </c>
      <c r="M393" t="str">
        <f>IF(OR('R2R'!K117="Q1 2021",'R2R'!K117="Q2 2021"),"Yes","No")</f>
        <v>No</v>
      </c>
      <c r="N393" s="178" t="str">
        <f t="shared" si="201"/>
        <v>No</v>
      </c>
      <c r="O393" t="str">
        <f>IF(OR('R2R'!K117="Q3 2021",'R2R'!K117="Q4 2021"),"Yes","No")</f>
        <v>No</v>
      </c>
      <c r="P393" s="178" t="str">
        <f t="shared" si="202"/>
        <v>No</v>
      </c>
      <c r="Q393" t="str">
        <f>IF(OR('R2R'!K117="Q1 2022",'R2R'!K117="Q2 2022"),"Yes","No")</f>
        <v>No</v>
      </c>
      <c r="R393" s="178" t="str">
        <f t="shared" si="203"/>
        <v>No</v>
      </c>
      <c r="S393" t="str">
        <f>IF(OR('R2R'!K117="Q3 2022",'R2R'!K117="Q4 2022"),"Yes","No")</f>
        <v>No</v>
      </c>
      <c r="T393" s="178" t="str">
        <f t="shared" si="204"/>
        <v>No</v>
      </c>
      <c r="U393" t="str">
        <f>IF(OR('R2R'!K117="Q1 2023",'R2R'!K117="Q2 2023"),"Yes","No")</f>
        <v>No</v>
      </c>
      <c r="V393" s="178" t="str">
        <f t="shared" si="205"/>
        <v>No</v>
      </c>
      <c r="W393" t="str">
        <f>IF(OR('R2R'!K117="Q3 2023",'R2R'!K117="Q4 2023"),"Yes","No")</f>
        <v>No</v>
      </c>
      <c r="X393" s="178" t="str">
        <f t="shared" si="206"/>
        <v>No</v>
      </c>
      <c r="Y393" t="str">
        <f>IF(OR('R2R'!K117="Q1 2024",'R2R'!K117="Q2 2024"),"Yes","No")</f>
        <v>No</v>
      </c>
      <c r="Z393" s="178" t="str">
        <f t="shared" si="207"/>
        <v>No</v>
      </c>
      <c r="AA393" t="str">
        <f>IF(OR('R2R'!K117="Q3 2024",'R2R'!K117="Q4 2024"),"Yes","No")</f>
        <v>No</v>
      </c>
      <c r="AB393" s="178" t="str">
        <f t="shared" si="208"/>
        <v>No</v>
      </c>
      <c r="AC393" t="str">
        <f>IF(OR('R2R'!K117="Q1 2025",'R2R'!K117="Q2 2025"),"Yes","No")</f>
        <v>No</v>
      </c>
      <c r="AD393" s="178" t="str">
        <f t="shared" si="209"/>
        <v>No</v>
      </c>
      <c r="AE393" t="str">
        <f>IF(OR('R2R'!K117="Q3 2025",'R2R'!K117="Q4 2025"),"Yes","No")</f>
        <v>No</v>
      </c>
      <c r="AF393" s="178" t="str">
        <f t="shared" si="210"/>
        <v>No</v>
      </c>
      <c r="AG393" t="str">
        <f>IF(OR('R2R'!K117="Q1 2026",'R2R'!K117="Q2 2026"),"Yes","No")</f>
        <v>No</v>
      </c>
      <c r="AH393" s="178" t="str">
        <f t="shared" si="211"/>
        <v>No</v>
      </c>
      <c r="AI393" t="str">
        <f>IF(OR('R2R'!K117="Q3 2026",'R2R'!K117="Q4 2026"),"Yes","No")</f>
        <v>No</v>
      </c>
      <c r="AJ393" s="178" t="str">
        <f t="shared" si="212"/>
        <v>No</v>
      </c>
      <c r="AK393" t="str">
        <f>IF(OR(O2C!M276="Q1 2027",O2C!M276="Q2 2027"),"Yes","No")</f>
        <v>No</v>
      </c>
      <c r="AL393" s="178" t="str">
        <f t="shared" si="213"/>
        <v>No</v>
      </c>
      <c r="AM393" t="str">
        <f>IF(OR('R2R'!K117="Q3 2027",'R2R'!K117="Q4 2027"),"Yes","No")</f>
        <v>No</v>
      </c>
      <c r="AN393" s="178" t="str">
        <f t="shared" si="214"/>
        <v>No</v>
      </c>
      <c r="AO393" t="str">
        <f>IF(OR('R2R'!K117="Q1 2028",'R2R'!K117="Q2 2028"),"Yes","No")</f>
        <v>No</v>
      </c>
      <c r="AP393" s="178" t="str">
        <f t="shared" si="215"/>
        <v>No</v>
      </c>
      <c r="AQ393" t="str">
        <f>IF(OR('R2R'!K117="Q3 2028",'R2R'!K117="Q4 2028"),"Yes","No")</f>
        <v>No</v>
      </c>
      <c r="AR393" s="178" t="str">
        <f t="shared" si="216"/>
        <v>No</v>
      </c>
      <c r="AS393" t="str">
        <f>IF(OR('R2R'!K117="Q1 2029",'R2R'!K117="Q2 2029"),"Yes","No")</f>
        <v>No</v>
      </c>
      <c r="AT393" s="178" t="str">
        <f t="shared" si="217"/>
        <v>No</v>
      </c>
      <c r="AU393" t="str">
        <f>IF(OR('R2R'!K117="Q3 2029",'R2R'!K117="Q4 2029"),"Yes","No")</f>
        <v>No</v>
      </c>
      <c r="AV393" s="178" t="str">
        <f t="shared" si="218"/>
        <v>No</v>
      </c>
      <c r="AW393" t="str">
        <f>IF(OR('R2R'!K117="Q1 2030",'R2R'!K117="Q2 2030"),"Yes","No")</f>
        <v>No</v>
      </c>
      <c r="AX393" s="178" t="str">
        <f t="shared" si="219"/>
        <v>No</v>
      </c>
      <c r="AY393" t="str">
        <f>IF(OR('R2R'!K117="Q3 2030",'R2R'!K117="Q4 2030"),"Yes","No")</f>
        <v>No</v>
      </c>
      <c r="AZ393" s="178" t="str">
        <f t="shared" si="220"/>
        <v>No</v>
      </c>
      <c r="BA393" t="str">
        <f>IF('R2R'!K117="","No","Yes")</f>
        <v>No</v>
      </c>
      <c r="BB393" s="178" t="str">
        <f t="shared" si="221"/>
        <v>No</v>
      </c>
      <c r="BC393" s="178" t="str">
        <f t="shared" si="222"/>
        <v>Yes</v>
      </c>
      <c r="BD393" s="174"/>
    </row>
    <row r="394" spans="1:56" s="175" customFormat="1" ht="35.25" thickBot="1" x14ac:dyDescent="0.5">
      <c r="A394" s="177">
        <v>114</v>
      </c>
      <c r="B394" s="51" t="s">
        <v>1795</v>
      </c>
      <c r="C394" t="str">
        <f>IF('R2R'!E118="Yes","Yes","No")</f>
        <v>No</v>
      </c>
      <c r="D394" t="str">
        <f>IF(AND(C394="No",'R2R'!F118="Yes"),"Yes","No")</f>
        <v>No</v>
      </c>
      <c r="E394" t="str">
        <f>IF(AND(C394="No",'R2R'!F118="N/A"),"N/A","No")</f>
        <v>No</v>
      </c>
      <c r="F394">
        <f>IF(OR('R2R'!F118="Yes",'R2R'!F118="N/A"),0,1)</f>
        <v>1</v>
      </c>
      <c r="G394" t="str">
        <f>IF(OR('R2R'!K118="Q3 2019",'R2R'!K118="Q4 2019"),"Yes","No")</f>
        <v>No</v>
      </c>
      <c r="H394" s="178" t="str">
        <f t="shared" si="198"/>
        <v>No</v>
      </c>
      <c r="I394" t="str">
        <f>IF(OR('R2R'!K118="Q1 2020",'R2R'!K118="Q2 2020"),"Yes","No")</f>
        <v>No</v>
      </c>
      <c r="J394" s="178" t="str">
        <f t="shared" si="199"/>
        <v>No</v>
      </c>
      <c r="K394" t="str">
        <f>IF(OR('R2R'!K118="Q3 2020",'R2R'!K118="Q4 2020"),"Yes","No")</f>
        <v>No</v>
      </c>
      <c r="L394" s="178" t="str">
        <f t="shared" si="200"/>
        <v>No</v>
      </c>
      <c r="M394" t="str">
        <f>IF(OR('R2R'!K118="Q1 2021",'R2R'!K118="Q2 2021"),"Yes","No")</f>
        <v>No</v>
      </c>
      <c r="N394" s="178" t="str">
        <f t="shared" si="201"/>
        <v>No</v>
      </c>
      <c r="O394" t="str">
        <f>IF(OR('R2R'!K118="Q3 2021",'R2R'!K118="Q4 2021"),"Yes","No")</f>
        <v>No</v>
      </c>
      <c r="P394" s="178" t="str">
        <f t="shared" si="202"/>
        <v>No</v>
      </c>
      <c r="Q394" t="str">
        <f>IF(OR('R2R'!K118="Q1 2022",'R2R'!K118="Q2 2022"),"Yes","No")</f>
        <v>No</v>
      </c>
      <c r="R394" s="178" t="str">
        <f t="shared" si="203"/>
        <v>No</v>
      </c>
      <c r="S394" t="str">
        <f>IF(OR('R2R'!K118="Q3 2022",'R2R'!K118="Q4 2022"),"Yes","No")</f>
        <v>No</v>
      </c>
      <c r="T394" s="178" t="str">
        <f t="shared" si="204"/>
        <v>No</v>
      </c>
      <c r="U394" t="str">
        <f>IF(OR('R2R'!K118="Q1 2023",'R2R'!K118="Q2 2023"),"Yes","No")</f>
        <v>No</v>
      </c>
      <c r="V394" s="178" t="str">
        <f t="shared" si="205"/>
        <v>No</v>
      </c>
      <c r="W394" t="str">
        <f>IF(OR('R2R'!K118="Q3 2023",'R2R'!K118="Q4 2023"),"Yes","No")</f>
        <v>No</v>
      </c>
      <c r="X394" s="178" t="str">
        <f t="shared" si="206"/>
        <v>No</v>
      </c>
      <c r="Y394" t="str">
        <f>IF(OR('R2R'!K118="Q1 2024",'R2R'!K118="Q2 2024"),"Yes","No")</f>
        <v>No</v>
      </c>
      <c r="Z394" s="178" t="str">
        <f t="shared" si="207"/>
        <v>No</v>
      </c>
      <c r="AA394" t="str">
        <f>IF(OR('R2R'!K118="Q3 2024",'R2R'!K118="Q4 2024"),"Yes","No")</f>
        <v>No</v>
      </c>
      <c r="AB394" s="178" t="str">
        <f t="shared" si="208"/>
        <v>No</v>
      </c>
      <c r="AC394" t="str">
        <f>IF(OR('R2R'!K118="Q1 2025",'R2R'!K118="Q2 2025"),"Yes","No")</f>
        <v>No</v>
      </c>
      <c r="AD394" s="178" t="str">
        <f t="shared" si="209"/>
        <v>No</v>
      </c>
      <c r="AE394" t="str">
        <f>IF(OR('R2R'!K118="Q3 2025",'R2R'!K118="Q4 2025"),"Yes","No")</f>
        <v>No</v>
      </c>
      <c r="AF394" s="178" t="str">
        <f t="shared" si="210"/>
        <v>No</v>
      </c>
      <c r="AG394" t="str">
        <f>IF(OR('R2R'!K118="Q1 2026",'R2R'!K118="Q2 2026"),"Yes","No")</f>
        <v>No</v>
      </c>
      <c r="AH394" s="178" t="str">
        <f t="shared" si="211"/>
        <v>No</v>
      </c>
      <c r="AI394" t="str">
        <f>IF(OR('R2R'!K118="Q3 2026",'R2R'!K118="Q4 2026"),"Yes","No")</f>
        <v>No</v>
      </c>
      <c r="AJ394" s="178" t="str">
        <f t="shared" si="212"/>
        <v>No</v>
      </c>
      <c r="AK394" t="str">
        <f>IF(OR(O2C!M277="Q1 2027",O2C!M277="Q2 2027"),"Yes","No")</f>
        <v>No</v>
      </c>
      <c r="AL394" s="178" t="str">
        <f t="shared" si="213"/>
        <v>No</v>
      </c>
      <c r="AM394" t="str">
        <f>IF(OR('R2R'!K118="Q3 2027",'R2R'!K118="Q4 2027"),"Yes","No")</f>
        <v>No</v>
      </c>
      <c r="AN394" s="178" t="str">
        <f t="shared" si="214"/>
        <v>No</v>
      </c>
      <c r="AO394" t="str">
        <f>IF(OR('R2R'!K118="Q1 2028",'R2R'!K118="Q2 2028"),"Yes","No")</f>
        <v>No</v>
      </c>
      <c r="AP394" s="178" t="str">
        <f t="shared" si="215"/>
        <v>No</v>
      </c>
      <c r="AQ394" t="str">
        <f>IF(OR('R2R'!K118="Q3 2028",'R2R'!K118="Q4 2028"),"Yes","No")</f>
        <v>No</v>
      </c>
      <c r="AR394" s="178" t="str">
        <f t="shared" si="216"/>
        <v>No</v>
      </c>
      <c r="AS394" t="str">
        <f>IF(OR('R2R'!K118="Q1 2029",'R2R'!K118="Q2 2029"),"Yes","No")</f>
        <v>No</v>
      </c>
      <c r="AT394" s="178" t="str">
        <f t="shared" si="217"/>
        <v>No</v>
      </c>
      <c r="AU394" t="str">
        <f>IF(OR('R2R'!K118="Q3 2029",'R2R'!K118="Q4 2029"),"Yes","No")</f>
        <v>No</v>
      </c>
      <c r="AV394" s="178" t="str">
        <f t="shared" si="218"/>
        <v>No</v>
      </c>
      <c r="AW394" t="str">
        <f>IF(OR('R2R'!K118="Q1 2030",'R2R'!K118="Q2 2030"),"Yes","No")</f>
        <v>No</v>
      </c>
      <c r="AX394" s="178" t="str">
        <f t="shared" si="219"/>
        <v>No</v>
      </c>
      <c r="AY394" t="str">
        <f>IF(OR('R2R'!K118="Q3 2030",'R2R'!K118="Q4 2030"),"Yes","No")</f>
        <v>No</v>
      </c>
      <c r="AZ394" s="178" t="str">
        <f t="shared" si="220"/>
        <v>No</v>
      </c>
      <c r="BA394" t="str">
        <f>IF('R2R'!K118="","No","Yes")</f>
        <v>No</v>
      </c>
      <c r="BB394" s="178" t="str">
        <f t="shared" si="221"/>
        <v>No</v>
      </c>
      <c r="BC394" s="178" t="str">
        <f t="shared" si="222"/>
        <v>Yes</v>
      </c>
      <c r="BD394" s="174"/>
    </row>
    <row r="395" spans="1:56" s="175" customFormat="1" ht="35.25" thickBot="1" x14ac:dyDescent="0.5">
      <c r="A395" s="177">
        <v>115</v>
      </c>
      <c r="B395" s="51" t="s">
        <v>1796</v>
      </c>
      <c r="C395" t="str">
        <f>IF('R2R'!E119="Yes","Yes","No")</f>
        <v>No</v>
      </c>
      <c r="D395" t="str">
        <f>IF(AND(C395="No",'R2R'!F119="Yes"),"Yes","No")</f>
        <v>No</v>
      </c>
      <c r="E395" t="str">
        <f>IF(AND(C395="No",'R2R'!F119="N/A"),"N/A","No")</f>
        <v>No</v>
      </c>
      <c r="F395">
        <f>IF(OR('R2R'!F119="Yes",'R2R'!F119="N/A"),0,1)</f>
        <v>1</v>
      </c>
      <c r="G395" t="str">
        <f>IF(OR('R2R'!K119="Q3 2019",'R2R'!K119="Q4 2019"),"Yes","No")</f>
        <v>No</v>
      </c>
      <c r="H395" s="178" t="str">
        <f t="shared" si="198"/>
        <v>No</v>
      </c>
      <c r="I395" t="str">
        <f>IF(OR('R2R'!K119="Q1 2020",'R2R'!K119="Q2 2020"),"Yes","No")</f>
        <v>No</v>
      </c>
      <c r="J395" s="178" t="str">
        <f t="shared" si="199"/>
        <v>No</v>
      </c>
      <c r="K395" t="str">
        <f>IF(OR('R2R'!K119="Q3 2020",'R2R'!K119="Q4 2020"),"Yes","No")</f>
        <v>No</v>
      </c>
      <c r="L395" s="178" t="str">
        <f t="shared" si="200"/>
        <v>No</v>
      </c>
      <c r="M395" t="str">
        <f>IF(OR('R2R'!K119="Q1 2021",'R2R'!K119="Q2 2021"),"Yes","No")</f>
        <v>No</v>
      </c>
      <c r="N395" s="178" t="str">
        <f t="shared" si="201"/>
        <v>No</v>
      </c>
      <c r="O395" t="str">
        <f>IF(OR('R2R'!K119="Q3 2021",'R2R'!K119="Q4 2021"),"Yes","No")</f>
        <v>No</v>
      </c>
      <c r="P395" s="178" t="str">
        <f t="shared" si="202"/>
        <v>No</v>
      </c>
      <c r="Q395" t="str">
        <f>IF(OR('R2R'!K119="Q1 2022",'R2R'!K119="Q2 2022"),"Yes","No")</f>
        <v>No</v>
      </c>
      <c r="R395" s="178" t="str">
        <f t="shared" si="203"/>
        <v>No</v>
      </c>
      <c r="S395" t="str">
        <f>IF(OR('R2R'!K119="Q3 2022",'R2R'!K119="Q4 2022"),"Yes","No")</f>
        <v>No</v>
      </c>
      <c r="T395" s="178" t="str">
        <f t="shared" si="204"/>
        <v>No</v>
      </c>
      <c r="U395" t="str">
        <f>IF(OR('R2R'!K119="Q1 2023",'R2R'!K119="Q2 2023"),"Yes","No")</f>
        <v>No</v>
      </c>
      <c r="V395" s="178" t="str">
        <f t="shared" si="205"/>
        <v>No</v>
      </c>
      <c r="W395" t="str">
        <f>IF(OR('R2R'!K119="Q3 2023",'R2R'!K119="Q4 2023"),"Yes","No")</f>
        <v>No</v>
      </c>
      <c r="X395" s="178" t="str">
        <f t="shared" si="206"/>
        <v>No</v>
      </c>
      <c r="Y395" t="str">
        <f>IF(OR('R2R'!K119="Q1 2024",'R2R'!K119="Q2 2024"),"Yes","No")</f>
        <v>No</v>
      </c>
      <c r="Z395" s="178" t="str">
        <f t="shared" si="207"/>
        <v>No</v>
      </c>
      <c r="AA395" t="str">
        <f>IF(OR('R2R'!K119="Q3 2024",'R2R'!K119="Q4 2024"),"Yes","No")</f>
        <v>No</v>
      </c>
      <c r="AB395" s="178" t="str">
        <f t="shared" si="208"/>
        <v>No</v>
      </c>
      <c r="AC395" t="str">
        <f>IF(OR('R2R'!K119="Q1 2025",'R2R'!K119="Q2 2025"),"Yes","No")</f>
        <v>No</v>
      </c>
      <c r="AD395" s="178" t="str">
        <f t="shared" si="209"/>
        <v>No</v>
      </c>
      <c r="AE395" t="str">
        <f>IF(OR('R2R'!K119="Q3 2025",'R2R'!K119="Q4 2025"),"Yes","No")</f>
        <v>No</v>
      </c>
      <c r="AF395" s="178" t="str">
        <f t="shared" si="210"/>
        <v>No</v>
      </c>
      <c r="AG395" t="str">
        <f>IF(OR('R2R'!K119="Q1 2026",'R2R'!K119="Q2 2026"),"Yes","No")</f>
        <v>No</v>
      </c>
      <c r="AH395" s="178" t="str">
        <f t="shared" si="211"/>
        <v>No</v>
      </c>
      <c r="AI395" t="str">
        <f>IF(OR('R2R'!K119="Q3 2026",'R2R'!K119="Q4 2026"),"Yes","No")</f>
        <v>No</v>
      </c>
      <c r="AJ395" s="178" t="str">
        <f t="shared" si="212"/>
        <v>No</v>
      </c>
      <c r="AK395" t="str">
        <f>IF(OR(O2C!M278="Q1 2027",O2C!M278="Q2 2027"),"Yes","No")</f>
        <v>No</v>
      </c>
      <c r="AL395" s="178" t="str">
        <f t="shared" si="213"/>
        <v>No</v>
      </c>
      <c r="AM395" t="str">
        <f>IF(OR('R2R'!K119="Q3 2027",'R2R'!K119="Q4 2027"),"Yes","No")</f>
        <v>No</v>
      </c>
      <c r="AN395" s="178" t="str">
        <f t="shared" si="214"/>
        <v>No</v>
      </c>
      <c r="AO395" t="str">
        <f>IF(OR('R2R'!K119="Q1 2028",'R2R'!K119="Q2 2028"),"Yes","No")</f>
        <v>No</v>
      </c>
      <c r="AP395" s="178" t="str">
        <f t="shared" si="215"/>
        <v>No</v>
      </c>
      <c r="AQ395" t="str">
        <f>IF(OR('R2R'!K119="Q3 2028",'R2R'!K119="Q4 2028"),"Yes","No")</f>
        <v>No</v>
      </c>
      <c r="AR395" s="178" t="str">
        <f t="shared" si="216"/>
        <v>No</v>
      </c>
      <c r="AS395" t="str">
        <f>IF(OR('R2R'!K119="Q1 2029",'R2R'!K119="Q2 2029"),"Yes","No")</f>
        <v>No</v>
      </c>
      <c r="AT395" s="178" t="str">
        <f t="shared" si="217"/>
        <v>No</v>
      </c>
      <c r="AU395" t="str">
        <f>IF(OR('R2R'!K119="Q3 2029",'R2R'!K119="Q4 2029"),"Yes","No")</f>
        <v>No</v>
      </c>
      <c r="AV395" s="178" t="str">
        <f t="shared" si="218"/>
        <v>No</v>
      </c>
      <c r="AW395" t="str">
        <f>IF(OR('R2R'!K119="Q1 2030",'R2R'!K119="Q2 2030"),"Yes","No")</f>
        <v>No</v>
      </c>
      <c r="AX395" s="178" t="str">
        <f t="shared" si="219"/>
        <v>No</v>
      </c>
      <c r="AY395" t="str">
        <f>IF(OR('R2R'!K119="Q3 2030",'R2R'!K119="Q4 2030"),"Yes","No")</f>
        <v>No</v>
      </c>
      <c r="AZ395" s="178" t="str">
        <f t="shared" si="220"/>
        <v>No</v>
      </c>
      <c r="BA395" t="str">
        <f>IF('R2R'!K119="","No","Yes")</f>
        <v>No</v>
      </c>
      <c r="BB395" s="178" t="str">
        <f t="shared" si="221"/>
        <v>No</v>
      </c>
      <c r="BC395" s="178" t="str">
        <f t="shared" si="222"/>
        <v>Yes</v>
      </c>
      <c r="BD395" s="174"/>
    </row>
    <row r="396" spans="1:56" s="175" customFormat="1" ht="23.65" thickBot="1" x14ac:dyDescent="0.5">
      <c r="A396" s="177">
        <v>116</v>
      </c>
      <c r="B396" s="51" t="s">
        <v>1798</v>
      </c>
      <c r="C396" t="str">
        <f>IF('R2R'!E120="Yes","Yes","No")</f>
        <v>No</v>
      </c>
      <c r="D396" t="str">
        <f>IF(AND(C396="No",'R2R'!F120="Yes"),"Yes","No")</f>
        <v>No</v>
      </c>
      <c r="E396" t="str">
        <f>IF(AND(C396="No",'R2R'!F120="N/A"),"N/A","No")</f>
        <v>No</v>
      </c>
      <c r="F396">
        <f>IF(OR('R2R'!F120="Yes",'R2R'!F120="N/A"),0,1)</f>
        <v>1</v>
      </c>
      <c r="G396" t="str">
        <f>IF(OR('R2R'!K120="Q3 2019",'R2R'!K120="Q4 2019"),"Yes","No")</f>
        <v>No</v>
      </c>
      <c r="H396" s="178" t="str">
        <f t="shared" si="198"/>
        <v>No</v>
      </c>
      <c r="I396" t="str">
        <f>IF(OR('R2R'!K120="Q1 2020",'R2R'!K120="Q2 2020"),"Yes","No")</f>
        <v>No</v>
      </c>
      <c r="J396" s="178" t="str">
        <f t="shared" si="199"/>
        <v>No</v>
      </c>
      <c r="K396" t="str">
        <f>IF(OR('R2R'!K120="Q3 2020",'R2R'!K120="Q4 2020"),"Yes","No")</f>
        <v>No</v>
      </c>
      <c r="L396" s="178" t="str">
        <f t="shared" si="200"/>
        <v>No</v>
      </c>
      <c r="M396" t="str">
        <f>IF(OR('R2R'!K120="Q1 2021",'R2R'!K120="Q2 2021"),"Yes","No")</f>
        <v>No</v>
      </c>
      <c r="N396" s="178" t="str">
        <f t="shared" si="201"/>
        <v>No</v>
      </c>
      <c r="O396" t="str">
        <f>IF(OR('R2R'!K120="Q3 2021",'R2R'!K120="Q4 2021"),"Yes","No")</f>
        <v>No</v>
      </c>
      <c r="P396" s="178" t="str">
        <f t="shared" si="202"/>
        <v>No</v>
      </c>
      <c r="Q396" t="str">
        <f>IF(OR('R2R'!K120="Q1 2022",'R2R'!K120="Q2 2022"),"Yes","No")</f>
        <v>No</v>
      </c>
      <c r="R396" s="178" t="str">
        <f t="shared" si="203"/>
        <v>No</v>
      </c>
      <c r="S396" t="str">
        <f>IF(OR('R2R'!K120="Q3 2022",'R2R'!K120="Q4 2022"),"Yes","No")</f>
        <v>No</v>
      </c>
      <c r="T396" s="178" t="str">
        <f t="shared" si="204"/>
        <v>No</v>
      </c>
      <c r="U396" t="str">
        <f>IF(OR('R2R'!K120="Q1 2023",'R2R'!K120="Q2 2023"),"Yes","No")</f>
        <v>No</v>
      </c>
      <c r="V396" s="178" t="str">
        <f t="shared" si="205"/>
        <v>No</v>
      </c>
      <c r="W396" t="str">
        <f>IF(OR('R2R'!K120="Q3 2023",'R2R'!K120="Q4 2023"),"Yes","No")</f>
        <v>No</v>
      </c>
      <c r="X396" s="178" t="str">
        <f t="shared" si="206"/>
        <v>No</v>
      </c>
      <c r="Y396" t="str">
        <f>IF(OR('R2R'!K120="Q1 2024",'R2R'!K120="Q2 2024"),"Yes","No")</f>
        <v>No</v>
      </c>
      <c r="Z396" s="178" t="str">
        <f t="shared" si="207"/>
        <v>No</v>
      </c>
      <c r="AA396" t="str">
        <f>IF(OR('R2R'!K120="Q3 2024",'R2R'!K120="Q4 2024"),"Yes","No")</f>
        <v>No</v>
      </c>
      <c r="AB396" s="178" t="str">
        <f t="shared" si="208"/>
        <v>No</v>
      </c>
      <c r="AC396" t="str">
        <f>IF(OR('R2R'!K120="Q1 2025",'R2R'!K120="Q2 2025"),"Yes","No")</f>
        <v>No</v>
      </c>
      <c r="AD396" s="178" t="str">
        <f t="shared" si="209"/>
        <v>No</v>
      </c>
      <c r="AE396" t="str">
        <f>IF(OR('R2R'!K120="Q3 2025",'R2R'!K120="Q4 2025"),"Yes","No")</f>
        <v>No</v>
      </c>
      <c r="AF396" s="178" t="str">
        <f t="shared" si="210"/>
        <v>No</v>
      </c>
      <c r="AG396" t="str">
        <f>IF(OR('R2R'!K120="Q1 2026",'R2R'!K120="Q2 2026"),"Yes","No")</f>
        <v>No</v>
      </c>
      <c r="AH396" s="178" t="str">
        <f t="shared" si="211"/>
        <v>No</v>
      </c>
      <c r="AI396" t="str">
        <f>IF(OR('R2R'!K120="Q3 2026",'R2R'!K120="Q4 2026"),"Yes","No")</f>
        <v>No</v>
      </c>
      <c r="AJ396" s="178" t="str">
        <f t="shared" si="212"/>
        <v>No</v>
      </c>
      <c r="AK396" t="str">
        <f>IF(OR(O2C!M279="Q1 2027",O2C!M279="Q2 2027"),"Yes","No")</f>
        <v>No</v>
      </c>
      <c r="AL396" s="178" t="str">
        <f t="shared" si="213"/>
        <v>No</v>
      </c>
      <c r="AM396" t="str">
        <f>IF(OR('R2R'!K120="Q3 2027",'R2R'!K120="Q4 2027"),"Yes","No")</f>
        <v>No</v>
      </c>
      <c r="AN396" s="178" t="str">
        <f t="shared" si="214"/>
        <v>No</v>
      </c>
      <c r="AO396" t="str">
        <f>IF(OR('R2R'!K120="Q1 2028",'R2R'!K120="Q2 2028"),"Yes","No")</f>
        <v>No</v>
      </c>
      <c r="AP396" s="178" t="str">
        <f t="shared" si="215"/>
        <v>No</v>
      </c>
      <c r="AQ396" t="str">
        <f>IF(OR('R2R'!K120="Q3 2028",'R2R'!K120="Q4 2028"),"Yes","No")</f>
        <v>No</v>
      </c>
      <c r="AR396" s="178" t="str">
        <f t="shared" si="216"/>
        <v>No</v>
      </c>
      <c r="AS396" t="str">
        <f>IF(OR('R2R'!K120="Q1 2029",'R2R'!K120="Q2 2029"),"Yes","No")</f>
        <v>No</v>
      </c>
      <c r="AT396" s="178" t="str">
        <f t="shared" si="217"/>
        <v>No</v>
      </c>
      <c r="AU396" t="str">
        <f>IF(OR('R2R'!K120="Q3 2029",'R2R'!K120="Q4 2029"),"Yes","No")</f>
        <v>No</v>
      </c>
      <c r="AV396" s="178" t="str">
        <f t="shared" si="218"/>
        <v>No</v>
      </c>
      <c r="AW396" t="str">
        <f>IF(OR('R2R'!K120="Q1 2030",'R2R'!K120="Q2 2030"),"Yes","No")</f>
        <v>No</v>
      </c>
      <c r="AX396" s="178" t="str">
        <f t="shared" si="219"/>
        <v>No</v>
      </c>
      <c r="AY396" t="str">
        <f>IF(OR('R2R'!K120="Q3 2030",'R2R'!K120="Q4 2030"),"Yes","No")</f>
        <v>No</v>
      </c>
      <c r="AZ396" s="178" t="str">
        <f t="shared" si="220"/>
        <v>No</v>
      </c>
      <c r="BA396" t="str">
        <f>IF('R2R'!K120="","No","Yes")</f>
        <v>No</v>
      </c>
      <c r="BB396" s="178" t="str">
        <f t="shared" si="221"/>
        <v>No</v>
      </c>
      <c r="BC396" s="178" t="str">
        <f t="shared" si="222"/>
        <v>Yes</v>
      </c>
      <c r="BD396" s="174"/>
    </row>
    <row r="397" spans="1:56" s="175" customFormat="1" ht="23.65" thickBot="1" x14ac:dyDescent="0.5">
      <c r="A397" s="177">
        <v>117</v>
      </c>
      <c r="B397" s="51" t="s">
        <v>1800</v>
      </c>
      <c r="C397" t="str">
        <f>IF('R2R'!E121="Yes","Yes","No")</f>
        <v>No</v>
      </c>
      <c r="D397" t="str">
        <f>IF(AND(C397="No",'R2R'!F121="Yes"),"Yes","No")</f>
        <v>No</v>
      </c>
      <c r="E397" t="str">
        <f>IF(AND(C397="No",'R2R'!F121="N/A"),"N/A","No")</f>
        <v>No</v>
      </c>
      <c r="F397">
        <f>IF(OR('R2R'!F121="Yes",'R2R'!F121="N/A"),0,1)</f>
        <v>1</v>
      </c>
      <c r="G397" t="str">
        <f>IF(OR('R2R'!K121="Q3 2019",'R2R'!K121="Q4 2019"),"Yes","No")</f>
        <v>No</v>
      </c>
      <c r="H397" s="178" t="str">
        <f t="shared" si="198"/>
        <v>No</v>
      </c>
      <c r="I397" t="str">
        <f>IF(OR('R2R'!K121="Q1 2020",'R2R'!K121="Q2 2020"),"Yes","No")</f>
        <v>No</v>
      </c>
      <c r="J397" s="178" t="str">
        <f t="shared" si="199"/>
        <v>No</v>
      </c>
      <c r="K397" t="str">
        <f>IF(OR('R2R'!K121="Q3 2020",'R2R'!K121="Q4 2020"),"Yes","No")</f>
        <v>No</v>
      </c>
      <c r="L397" s="178" t="str">
        <f t="shared" si="200"/>
        <v>No</v>
      </c>
      <c r="M397" t="str">
        <f>IF(OR('R2R'!K121="Q1 2021",'R2R'!K121="Q2 2021"),"Yes","No")</f>
        <v>No</v>
      </c>
      <c r="N397" s="178" t="str">
        <f t="shared" si="201"/>
        <v>No</v>
      </c>
      <c r="O397" t="str">
        <f>IF(OR('R2R'!K121="Q3 2021",'R2R'!K121="Q4 2021"),"Yes","No")</f>
        <v>No</v>
      </c>
      <c r="P397" s="178" t="str">
        <f t="shared" si="202"/>
        <v>No</v>
      </c>
      <c r="Q397" t="str">
        <f>IF(OR('R2R'!K121="Q1 2022",'R2R'!K121="Q2 2022"),"Yes","No")</f>
        <v>No</v>
      </c>
      <c r="R397" s="178" t="str">
        <f t="shared" si="203"/>
        <v>No</v>
      </c>
      <c r="S397" t="str">
        <f>IF(OR('R2R'!K121="Q3 2022",'R2R'!K121="Q4 2022"),"Yes","No")</f>
        <v>No</v>
      </c>
      <c r="T397" s="178" t="str">
        <f t="shared" si="204"/>
        <v>No</v>
      </c>
      <c r="U397" t="str">
        <f>IF(OR('R2R'!K121="Q1 2023",'R2R'!K121="Q2 2023"),"Yes","No")</f>
        <v>No</v>
      </c>
      <c r="V397" s="178" t="str">
        <f t="shared" si="205"/>
        <v>No</v>
      </c>
      <c r="W397" t="str">
        <f>IF(OR('R2R'!K121="Q3 2023",'R2R'!K121="Q4 2023"),"Yes","No")</f>
        <v>No</v>
      </c>
      <c r="X397" s="178" t="str">
        <f t="shared" si="206"/>
        <v>No</v>
      </c>
      <c r="Y397" t="str">
        <f>IF(OR('R2R'!K121="Q1 2024",'R2R'!K121="Q2 2024"),"Yes","No")</f>
        <v>No</v>
      </c>
      <c r="Z397" s="178" t="str">
        <f t="shared" si="207"/>
        <v>No</v>
      </c>
      <c r="AA397" t="str">
        <f>IF(OR('R2R'!K121="Q3 2024",'R2R'!K121="Q4 2024"),"Yes","No")</f>
        <v>No</v>
      </c>
      <c r="AB397" s="178" t="str">
        <f t="shared" si="208"/>
        <v>No</v>
      </c>
      <c r="AC397" t="str">
        <f>IF(OR('R2R'!K121="Q1 2025",'R2R'!K121="Q2 2025"),"Yes","No")</f>
        <v>No</v>
      </c>
      <c r="AD397" s="178" t="str">
        <f t="shared" si="209"/>
        <v>No</v>
      </c>
      <c r="AE397" t="str">
        <f>IF(OR('R2R'!K121="Q3 2025",'R2R'!K121="Q4 2025"),"Yes","No")</f>
        <v>No</v>
      </c>
      <c r="AF397" s="178" t="str">
        <f t="shared" si="210"/>
        <v>No</v>
      </c>
      <c r="AG397" t="str">
        <f>IF(OR('R2R'!K121="Q1 2026",'R2R'!K121="Q2 2026"),"Yes","No")</f>
        <v>No</v>
      </c>
      <c r="AH397" s="178" t="str">
        <f t="shared" si="211"/>
        <v>No</v>
      </c>
      <c r="AI397" t="str">
        <f>IF(OR('R2R'!K121="Q3 2026",'R2R'!K121="Q4 2026"),"Yes","No")</f>
        <v>No</v>
      </c>
      <c r="AJ397" s="178" t="str">
        <f t="shared" si="212"/>
        <v>No</v>
      </c>
      <c r="AK397" t="str">
        <f>IF(OR(O2C!M280="Q1 2027",O2C!M280="Q2 2027"),"Yes","No")</f>
        <v>No</v>
      </c>
      <c r="AL397" s="178" t="str">
        <f t="shared" si="213"/>
        <v>No</v>
      </c>
      <c r="AM397" t="str">
        <f>IF(OR('R2R'!K121="Q3 2027",'R2R'!K121="Q4 2027"),"Yes","No")</f>
        <v>No</v>
      </c>
      <c r="AN397" s="178" t="str">
        <f t="shared" si="214"/>
        <v>No</v>
      </c>
      <c r="AO397" t="str">
        <f>IF(OR('R2R'!K121="Q1 2028",'R2R'!K121="Q2 2028"),"Yes","No")</f>
        <v>No</v>
      </c>
      <c r="AP397" s="178" t="str">
        <f t="shared" si="215"/>
        <v>No</v>
      </c>
      <c r="AQ397" t="str">
        <f>IF(OR('R2R'!K121="Q3 2028",'R2R'!K121="Q4 2028"),"Yes","No")</f>
        <v>No</v>
      </c>
      <c r="AR397" s="178" t="str">
        <f t="shared" si="216"/>
        <v>No</v>
      </c>
      <c r="AS397" t="str">
        <f>IF(OR('R2R'!K121="Q1 2029",'R2R'!K121="Q2 2029"),"Yes","No")</f>
        <v>No</v>
      </c>
      <c r="AT397" s="178" t="str">
        <f t="shared" si="217"/>
        <v>No</v>
      </c>
      <c r="AU397" t="str">
        <f>IF(OR('R2R'!K121="Q3 2029",'R2R'!K121="Q4 2029"),"Yes","No")</f>
        <v>No</v>
      </c>
      <c r="AV397" s="178" t="str">
        <f t="shared" si="218"/>
        <v>No</v>
      </c>
      <c r="AW397" t="str">
        <f>IF(OR('R2R'!K121="Q1 2030",'R2R'!K121="Q2 2030"),"Yes","No")</f>
        <v>No</v>
      </c>
      <c r="AX397" s="178" t="str">
        <f t="shared" si="219"/>
        <v>No</v>
      </c>
      <c r="AY397" t="str">
        <f>IF(OR('R2R'!K121="Q3 2030",'R2R'!K121="Q4 2030"),"Yes","No")</f>
        <v>No</v>
      </c>
      <c r="AZ397" s="178" t="str">
        <f t="shared" si="220"/>
        <v>No</v>
      </c>
      <c r="BA397" t="str">
        <f>IF('R2R'!K121="","No","Yes")</f>
        <v>No</v>
      </c>
      <c r="BB397" s="178" t="str">
        <f t="shared" si="221"/>
        <v>No</v>
      </c>
      <c r="BC397" s="178" t="str">
        <f t="shared" si="222"/>
        <v>Yes</v>
      </c>
      <c r="BD397" s="174"/>
    </row>
    <row r="398" spans="1:56" s="175" customFormat="1" ht="23.65" thickBot="1" x14ac:dyDescent="0.5">
      <c r="A398" s="177">
        <v>118</v>
      </c>
      <c r="B398" s="51" t="s">
        <v>1801</v>
      </c>
      <c r="C398" t="str">
        <f>IF('R2R'!E122="Yes","Yes","No")</f>
        <v>No</v>
      </c>
      <c r="D398" t="str">
        <f>IF(AND(C398="No",'R2R'!F122="Yes"),"Yes","No")</f>
        <v>No</v>
      </c>
      <c r="E398" t="str">
        <f>IF(AND(C398="No",'R2R'!F122="N/A"),"N/A","No")</f>
        <v>No</v>
      </c>
      <c r="F398">
        <f>IF(OR('R2R'!F122="Yes",'R2R'!F122="N/A"),0,1)</f>
        <v>1</v>
      </c>
      <c r="G398" t="str">
        <f>IF(OR('R2R'!K122="Q3 2019",'R2R'!K122="Q4 2019"),"Yes","No")</f>
        <v>No</v>
      </c>
      <c r="H398" s="178" t="str">
        <f t="shared" si="198"/>
        <v>No</v>
      </c>
      <c r="I398" t="str">
        <f>IF(OR('R2R'!K122="Q1 2020",'R2R'!K122="Q2 2020"),"Yes","No")</f>
        <v>No</v>
      </c>
      <c r="J398" s="178" t="str">
        <f t="shared" si="199"/>
        <v>No</v>
      </c>
      <c r="K398" t="str">
        <f>IF(OR('R2R'!K122="Q3 2020",'R2R'!K122="Q4 2020"),"Yes","No")</f>
        <v>No</v>
      </c>
      <c r="L398" s="178" t="str">
        <f t="shared" si="200"/>
        <v>No</v>
      </c>
      <c r="M398" t="str">
        <f>IF(OR('R2R'!K122="Q1 2021",'R2R'!K122="Q2 2021"),"Yes","No")</f>
        <v>No</v>
      </c>
      <c r="N398" s="178" t="str">
        <f t="shared" si="201"/>
        <v>No</v>
      </c>
      <c r="O398" t="str">
        <f>IF(OR('R2R'!K122="Q3 2021",'R2R'!K122="Q4 2021"),"Yes","No")</f>
        <v>No</v>
      </c>
      <c r="P398" s="178" t="str">
        <f t="shared" si="202"/>
        <v>No</v>
      </c>
      <c r="Q398" t="str">
        <f>IF(OR('R2R'!K122="Q1 2022",'R2R'!K122="Q2 2022"),"Yes","No")</f>
        <v>No</v>
      </c>
      <c r="R398" s="178" t="str">
        <f t="shared" si="203"/>
        <v>No</v>
      </c>
      <c r="S398" t="str">
        <f>IF(OR('R2R'!K122="Q3 2022",'R2R'!K122="Q4 2022"),"Yes","No")</f>
        <v>No</v>
      </c>
      <c r="T398" s="178" t="str">
        <f t="shared" si="204"/>
        <v>No</v>
      </c>
      <c r="U398" t="str">
        <f>IF(OR('R2R'!K122="Q1 2023",'R2R'!K122="Q2 2023"),"Yes","No")</f>
        <v>No</v>
      </c>
      <c r="V398" s="178" t="str">
        <f t="shared" si="205"/>
        <v>No</v>
      </c>
      <c r="W398" t="str">
        <f>IF(OR('R2R'!K122="Q3 2023",'R2R'!K122="Q4 2023"),"Yes","No")</f>
        <v>No</v>
      </c>
      <c r="X398" s="178" t="str">
        <f t="shared" si="206"/>
        <v>No</v>
      </c>
      <c r="Y398" t="str">
        <f>IF(OR('R2R'!K122="Q1 2024",'R2R'!K122="Q2 2024"),"Yes","No")</f>
        <v>No</v>
      </c>
      <c r="Z398" s="178" t="str">
        <f t="shared" si="207"/>
        <v>No</v>
      </c>
      <c r="AA398" t="str">
        <f>IF(OR('R2R'!K122="Q3 2024",'R2R'!K122="Q4 2024"),"Yes","No")</f>
        <v>No</v>
      </c>
      <c r="AB398" s="178" t="str">
        <f t="shared" si="208"/>
        <v>No</v>
      </c>
      <c r="AC398" t="str">
        <f>IF(OR('R2R'!K122="Q1 2025",'R2R'!K122="Q2 2025"),"Yes","No")</f>
        <v>No</v>
      </c>
      <c r="AD398" s="178" t="str">
        <f t="shared" si="209"/>
        <v>No</v>
      </c>
      <c r="AE398" t="str">
        <f>IF(OR('R2R'!K122="Q3 2025",'R2R'!K122="Q4 2025"),"Yes","No")</f>
        <v>No</v>
      </c>
      <c r="AF398" s="178" t="str">
        <f t="shared" si="210"/>
        <v>No</v>
      </c>
      <c r="AG398" t="str">
        <f>IF(OR('R2R'!K122="Q1 2026",'R2R'!K122="Q2 2026"),"Yes","No")</f>
        <v>No</v>
      </c>
      <c r="AH398" s="178" t="str">
        <f t="shared" si="211"/>
        <v>No</v>
      </c>
      <c r="AI398" t="str">
        <f>IF(OR('R2R'!K122="Q3 2026",'R2R'!K122="Q4 2026"),"Yes","No")</f>
        <v>No</v>
      </c>
      <c r="AJ398" s="178" t="str">
        <f t="shared" si="212"/>
        <v>No</v>
      </c>
      <c r="AK398" t="str">
        <f>IF(OR(O2C!M281="Q1 2027",O2C!M281="Q2 2027"),"Yes","No")</f>
        <v>No</v>
      </c>
      <c r="AL398" s="178" t="str">
        <f t="shared" si="213"/>
        <v>No</v>
      </c>
      <c r="AM398" t="str">
        <f>IF(OR('R2R'!K122="Q3 2027",'R2R'!K122="Q4 2027"),"Yes","No")</f>
        <v>No</v>
      </c>
      <c r="AN398" s="178" t="str">
        <f t="shared" si="214"/>
        <v>No</v>
      </c>
      <c r="AO398" t="str">
        <f>IF(OR('R2R'!K122="Q1 2028",'R2R'!K122="Q2 2028"),"Yes","No")</f>
        <v>No</v>
      </c>
      <c r="AP398" s="178" t="str">
        <f t="shared" si="215"/>
        <v>No</v>
      </c>
      <c r="AQ398" t="str">
        <f>IF(OR('R2R'!K122="Q3 2028",'R2R'!K122="Q4 2028"),"Yes","No")</f>
        <v>No</v>
      </c>
      <c r="AR398" s="178" t="str">
        <f t="shared" si="216"/>
        <v>No</v>
      </c>
      <c r="AS398" t="str">
        <f>IF(OR('R2R'!K122="Q1 2029",'R2R'!K122="Q2 2029"),"Yes","No")</f>
        <v>No</v>
      </c>
      <c r="AT398" s="178" t="str">
        <f t="shared" si="217"/>
        <v>No</v>
      </c>
      <c r="AU398" t="str">
        <f>IF(OR('R2R'!K122="Q3 2029",'R2R'!K122="Q4 2029"),"Yes","No")</f>
        <v>No</v>
      </c>
      <c r="AV398" s="178" t="str">
        <f t="shared" si="218"/>
        <v>No</v>
      </c>
      <c r="AW398" t="str">
        <f>IF(OR('R2R'!K122="Q1 2030",'R2R'!K122="Q2 2030"),"Yes","No")</f>
        <v>No</v>
      </c>
      <c r="AX398" s="178" t="str">
        <f t="shared" si="219"/>
        <v>No</v>
      </c>
      <c r="AY398" t="str">
        <f>IF(OR('R2R'!K122="Q3 2030",'R2R'!K122="Q4 2030"),"Yes","No")</f>
        <v>No</v>
      </c>
      <c r="AZ398" s="178" t="str">
        <f t="shared" si="220"/>
        <v>No</v>
      </c>
      <c r="BA398" t="str">
        <f>IF('R2R'!K122="","No","Yes")</f>
        <v>No</v>
      </c>
      <c r="BB398" s="178" t="str">
        <f t="shared" si="221"/>
        <v>No</v>
      </c>
      <c r="BC398" s="178" t="str">
        <f t="shared" si="222"/>
        <v>Yes</v>
      </c>
      <c r="BD398" s="174"/>
    </row>
    <row r="399" spans="1:56" s="175" customFormat="1" ht="23.65" thickBot="1" x14ac:dyDescent="0.5">
      <c r="A399" s="177">
        <v>119</v>
      </c>
      <c r="B399" s="51" t="s">
        <v>1802</v>
      </c>
      <c r="C399" t="str">
        <f>IF('R2R'!E123="Yes","Yes","No")</f>
        <v>No</v>
      </c>
      <c r="D399" t="str">
        <f>IF(AND(C399="No",'R2R'!F123="Yes"),"Yes","No")</f>
        <v>No</v>
      </c>
      <c r="E399" t="str">
        <f>IF(AND(C399="No",'R2R'!F123="N/A"),"N/A","No")</f>
        <v>No</v>
      </c>
      <c r="F399">
        <f>IF(OR('R2R'!F123="Yes",'R2R'!F123="N/A"),0,1)</f>
        <v>1</v>
      </c>
      <c r="G399" t="str">
        <f>IF(OR('R2R'!K123="Q3 2019",'R2R'!K123="Q4 2019"),"Yes","No")</f>
        <v>No</v>
      </c>
      <c r="H399" s="178" t="str">
        <f t="shared" si="198"/>
        <v>No</v>
      </c>
      <c r="I399" t="str">
        <f>IF(OR('R2R'!K123="Q1 2020",'R2R'!K123="Q2 2020"),"Yes","No")</f>
        <v>No</v>
      </c>
      <c r="J399" s="178" t="str">
        <f t="shared" si="199"/>
        <v>No</v>
      </c>
      <c r="K399" t="str">
        <f>IF(OR('R2R'!K123="Q3 2020",'R2R'!K123="Q4 2020"),"Yes","No")</f>
        <v>No</v>
      </c>
      <c r="L399" s="178" t="str">
        <f t="shared" si="200"/>
        <v>No</v>
      </c>
      <c r="M399" t="str">
        <f>IF(OR('R2R'!K123="Q1 2021",'R2R'!K123="Q2 2021"),"Yes","No")</f>
        <v>No</v>
      </c>
      <c r="N399" s="178" t="str">
        <f t="shared" si="201"/>
        <v>No</v>
      </c>
      <c r="O399" t="str">
        <f>IF(OR('R2R'!K123="Q3 2021",'R2R'!K123="Q4 2021"),"Yes","No")</f>
        <v>No</v>
      </c>
      <c r="P399" s="178" t="str">
        <f t="shared" si="202"/>
        <v>No</v>
      </c>
      <c r="Q399" t="str">
        <f>IF(OR('R2R'!K123="Q1 2022",'R2R'!K123="Q2 2022"),"Yes","No")</f>
        <v>No</v>
      </c>
      <c r="R399" s="178" t="str">
        <f t="shared" si="203"/>
        <v>No</v>
      </c>
      <c r="S399" t="str">
        <f>IF(OR('R2R'!K123="Q3 2022",'R2R'!K123="Q4 2022"),"Yes","No")</f>
        <v>No</v>
      </c>
      <c r="T399" s="178" t="str">
        <f t="shared" si="204"/>
        <v>No</v>
      </c>
      <c r="U399" t="str">
        <f>IF(OR('R2R'!K123="Q1 2023",'R2R'!K123="Q2 2023"),"Yes","No")</f>
        <v>No</v>
      </c>
      <c r="V399" s="178" t="str">
        <f t="shared" si="205"/>
        <v>No</v>
      </c>
      <c r="W399" t="str">
        <f>IF(OR('R2R'!K123="Q3 2023",'R2R'!K123="Q4 2023"),"Yes","No")</f>
        <v>No</v>
      </c>
      <c r="X399" s="178" t="str">
        <f t="shared" si="206"/>
        <v>No</v>
      </c>
      <c r="Y399" t="str">
        <f>IF(OR('R2R'!K123="Q1 2024",'R2R'!K123="Q2 2024"),"Yes","No")</f>
        <v>No</v>
      </c>
      <c r="Z399" s="178" t="str">
        <f t="shared" si="207"/>
        <v>No</v>
      </c>
      <c r="AA399" t="str">
        <f>IF(OR('R2R'!K123="Q3 2024",'R2R'!K123="Q4 2024"),"Yes","No")</f>
        <v>No</v>
      </c>
      <c r="AB399" s="178" t="str">
        <f t="shared" si="208"/>
        <v>No</v>
      </c>
      <c r="AC399" t="str">
        <f>IF(OR('R2R'!K123="Q1 2025",'R2R'!K123="Q2 2025"),"Yes","No")</f>
        <v>No</v>
      </c>
      <c r="AD399" s="178" t="str">
        <f t="shared" si="209"/>
        <v>No</v>
      </c>
      <c r="AE399" t="str">
        <f>IF(OR('R2R'!K123="Q3 2025",'R2R'!K123="Q4 2025"),"Yes","No")</f>
        <v>No</v>
      </c>
      <c r="AF399" s="178" t="str">
        <f t="shared" si="210"/>
        <v>No</v>
      </c>
      <c r="AG399" t="str">
        <f>IF(OR('R2R'!K123="Q1 2026",'R2R'!K123="Q2 2026"),"Yes","No")</f>
        <v>No</v>
      </c>
      <c r="AH399" s="178" t="str">
        <f t="shared" si="211"/>
        <v>No</v>
      </c>
      <c r="AI399" t="str">
        <f>IF(OR('R2R'!K123="Q3 2026",'R2R'!K123="Q4 2026"),"Yes","No")</f>
        <v>No</v>
      </c>
      <c r="AJ399" s="178" t="str">
        <f t="shared" si="212"/>
        <v>No</v>
      </c>
      <c r="AK399" t="str">
        <f>IF(OR(O2C!M282="Q1 2027",O2C!M282="Q2 2027"),"Yes","No")</f>
        <v>No</v>
      </c>
      <c r="AL399" s="178" t="str">
        <f t="shared" si="213"/>
        <v>No</v>
      </c>
      <c r="AM399" t="str">
        <f>IF(OR('R2R'!K123="Q3 2027",'R2R'!K123="Q4 2027"),"Yes","No")</f>
        <v>No</v>
      </c>
      <c r="AN399" s="178" t="str">
        <f t="shared" si="214"/>
        <v>No</v>
      </c>
      <c r="AO399" t="str">
        <f>IF(OR('R2R'!K123="Q1 2028",'R2R'!K123="Q2 2028"),"Yes","No")</f>
        <v>No</v>
      </c>
      <c r="AP399" s="178" t="str">
        <f t="shared" si="215"/>
        <v>No</v>
      </c>
      <c r="AQ399" t="str">
        <f>IF(OR('R2R'!K123="Q3 2028",'R2R'!K123="Q4 2028"),"Yes","No")</f>
        <v>No</v>
      </c>
      <c r="AR399" s="178" t="str">
        <f t="shared" si="216"/>
        <v>No</v>
      </c>
      <c r="AS399" t="str">
        <f>IF(OR('R2R'!K123="Q1 2029",'R2R'!K123="Q2 2029"),"Yes","No")</f>
        <v>No</v>
      </c>
      <c r="AT399" s="178" t="str">
        <f t="shared" si="217"/>
        <v>No</v>
      </c>
      <c r="AU399" t="str">
        <f>IF(OR('R2R'!K123="Q3 2029",'R2R'!K123="Q4 2029"),"Yes","No")</f>
        <v>No</v>
      </c>
      <c r="AV399" s="178" t="str">
        <f t="shared" si="218"/>
        <v>No</v>
      </c>
      <c r="AW399" t="str">
        <f>IF(OR('R2R'!K123="Q1 2030",'R2R'!K123="Q2 2030"),"Yes","No")</f>
        <v>No</v>
      </c>
      <c r="AX399" s="178" t="str">
        <f t="shared" si="219"/>
        <v>No</v>
      </c>
      <c r="AY399" t="str">
        <f>IF(OR('R2R'!K123="Q3 2030",'R2R'!K123="Q4 2030"),"Yes","No")</f>
        <v>No</v>
      </c>
      <c r="AZ399" s="178" t="str">
        <f t="shared" si="220"/>
        <v>No</v>
      </c>
      <c r="BA399" t="str">
        <f>IF('R2R'!K123="","No","Yes")</f>
        <v>No</v>
      </c>
      <c r="BB399" s="178" t="str">
        <f t="shared" si="221"/>
        <v>No</v>
      </c>
      <c r="BC399" s="178" t="str">
        <f t="shared" si="222"/>
        <v>Yes</v>
      </c>
      <c r="BD399" s="174"/>
    </row>
    <row r="400" spans="1:56" s="175" customFormat="1" ht="23.65" thickBot="1" x14ac:dyDescent="0.5">
      <c r="A400" s="177">
        <v>120</v>
      </c>
      <c r="B400" s="51" t="s">
        <v>1803</v>
      </c>
      <c r="C400" t="str">
        <f>IF('R2R'!E124="Yes","Yes","No")</f>
        <v>No</v>
      </c>
      <c r="D400" t="str">
        <f>IF(AND(C400="No",'R2R'!F124="Yes"),"Yes","No")</f>
        <v>No</v>
      </c>
      <c r="E400" t="str">
        <f>IF(AND(C400="No",'R2R'!F124="N/A"),"N/A","No")</f>
        <v>No</v>
      </c>
      <c r="F400">
        <f>IF(OR('R2R'!F124="Yes",'R2R'!F124="N/A"),0,1)</f>
        <v>1</v>
      </c>
      <c r="G400" t="str">
        <f>IF(OR('R2R'!K124="Q3 2019",'R2R'!K124="Q4 2019"),"Yes","No")</f>
        <v>No</v>
      </c>
      <c r="H400" s="178" t="str">
        <f t="shared" si="198"/>
        <v>No</v>
      </c>
      <c r="I400" t="str">
        <f>IF(OR('R2R'!K124="Q1 2020",'R2R'!K124="Q2 2020"),"Yes","No")</f>
        <v>No</v>
      </c>
      <c r="J400" s="178" t="str">
        <f t="shared" si="199"/>
        <v>No</v>
      </c>
      <c r="K400" t="str">
        <f>IF(OR('R2R'!K124="Q3 2020",'R2R'!K124="Q4 2020"),"Yes","No")</f>
        <v>No</v>
      </c>
      <c r="L400" s="178" t="str">
        <f t="shared" si="200"/>
        <v>No</v>
      </c>
      <c r="M400" t="str">
        <f>IF(OR('R2R'!K124="Q1 2021",'R2R'!K124="Q2 2021"),"Yes","No")</f>
        <v>No</v>
      </c>
      <c r="N400" s="178" t="str">
        <f t="shared" si="201"/>
        <v>No</v>
      </c>
      <c r="O400" t="str">
        <f>IF(OR('R2R'!K124="Q3 2021",'R2R'!K124="Q4 2021"),"Yes","No")</f>
        <v>No</v>
      </c>
      <c r="P400" s="178" t="str">
        <f t="shared" si="202"/>
        <v>No</v>
      </c>
      <c r="Q400" t="str">
        <f>IF(OR('R2R'!K124="Q1 2022",'R2R'!K124="Q2 2022"),"Yes","No")</f>
        <v>No</v>
      </c>
      <c r="R400" s="178" t="str">
        <f t="shared" si="203"/>
        <v>No</v>
      </c>
      <c r="S400" t="str">
        <f>IF(OR('R2R'!K124="Q3 2022",'R2R'!K124="Q4 2022"),"Yes","No")</f>
        <v>No</v>
      </c>
      <c r="T400" s="178" t="str">
        <f t="shared" si="204"/>
        <v>No</v>
      </c>
      <c r="U400" t="str">
        <f>IF(OR('R2R'!K124="Q1 2023",'R2R'!K124="Q2 2023"),"Yes","No")</f>
        <v>No</v>
      </c>
      <c r="V400" s="178" t="str">
        <f t="shared" si="205"/>
        <v>No</v>
      </c>
      <c r="W400" t="str">
        <f>IF(OR('R2R'!K124="Q3 2023",'R2R'!K124="Q4 2023"),"Yes","No")</f>
        <v>No</v>
      </c>
      <c r="X400" s="178" t="str">
        <f t="shared" si="206"/>
        <v>No</v>
      </c>
      <c r="Y400" t="str">
        <f>IF(OR('R2R'!K124="Q1 2024",'R2R'!K124="Q2 2024"),"Yes","No")</f>
        <v>No</v>
      </c>
      <c r="Z400" s="178" t="str">
        <f t="shared" si="207"/>
        <v>No</v>
      </c>
      <c r="AA400" t="str">
        <f>IF(OR('R2R'!K124="Q3 2024",'R2R'!K124="Q4 2024"),"Yes","No")</f>
        <v>No</v>
      </c>
      <c r="AB400" s="178" t="str">
        <f t="shared" si="208"/>
        <v>No</v>
      </c>
      <c r="AC400" t="str">
        <f>IF(OR('R2R'!K124="Q1 2025",'R2R'!K124="Q2 2025"),"Yes","No")</f>
        <v>No</v>
      </c>
      <c r="AD400" s="178" t="str">
        <f t="shared" si="209"/>
        <v>No</v>
      </c>
      <c r="AE400" t="str">
        <f>IF(OR('R2R'!K124="Q3 2025",'R2R'!K124="Q4 2025"),"Yes","No")</f>
        <v>No</v>
      </c>
      <c r="AF400" s="178" t="str">
        <f t="shared" si="210"/>
        <v>No</v>
      </c>
      <c r="AG400" t="str">
        <f>IF(OR('R2R'!K124="Q1 2026",'R2R'!K124="Q2 2026"),"Yes","No")</f>
        <v>No</v>
      </c>
      <c r="AH400" s="178" t="str">
        <f t="shared" si="211"/>
        <v>No</v>
      </c>
      <c r="AI400" t="str">
        <f>IF(OR('R2R'!K124="Q3 2026",'R2R'!K124="Q4 2026"),"Yes","No")</f>
        <v>No</v>
      </c>
      <c r="AJ400" s="178" t="str">
        <f t="shared" si="212"/>
        <v>No</v>
      </c>
      <c r="AK400" t="str">
        <f>IF(OR(O2C!M283="Q1 2027",O2C!M283="Q2 2027"),"Yes","No")</f>
        <v>No</v>
      </c>
      <c r="AL400" s="178" t="str">
        <f t="shared" si="213"/>
        <v>No</v>
      </c>
      <c r="AM400" t="str">
        <f>IF(OR('R2R'!K124="Q3 2027",'R2R'!K124="Q4 2027"),"Yes","No")</f>
        <v>No</v>
      </c>
      <c r="AN400" s="178" t="str">
        <f t="shared" si="214"/>
        <v>No</v>
      </c>
      <c r="AO400" t="str">
        <f>IF(OR('R2R'!K124="Q1 2028",'R2R'!K124="Q2 2028"),"Yes","No")</f>
        <v>No</v>
      </c>
      <c r="AP400" s="178" t="str">
        <f t="shared" si="215"/>
        <v>No</v>
      </c>
      <c r="AQ400" t="str">
        <f>IF(OR('R2R'!K124="Q3 2028",'R2R'!K124="Q4 2028"),"Yes","No")</f>
        <v>No</v>
      </c>
      <c r="AR400" s="178" t="str">
        <f t="shared" si="216"/>
        <v>No</v>
      </c>
      <c r="AS400" t="str">
        <f>IF(OR('R2R'!K124="Q1 2029",'R2R'!K124="Q2 2029"),"Yes","No")</f>
        <v>No</v>
      </c>
      <c r="AT400" s="178" t="str">
        <f t="shared" si="217"/>
        <v>No</v>
      </c>
      <c r="AU400" t="str">
        <f>IF(OR('R2R'!K124="Q3 2029",'R2R'!K124="Q4 2029"),"Yes","No")</f>
        <v>No</v>
      </c>
      <c r="AV400" s="178" t="str">
        <f t="shared" si="218"/>
        <v>No</v>
      </c>
      <c r="AW400" t="str">
        <f>IF(OR('R2R'!K124="Q1 2030",'R2R'!K124="Q2 2030"),"Yes","No")</f>
        <v>No</v>
      </c>
      <c r="AX400" s="178" t="str">
        <f t="shared" si="219"/>
        <v>No</v>
      </c>
      <c r="AY400" t="str">
        <f>IF(OR('R2R'!K124="Q3 2030",'R2R'!K124="Q4 2030"),"Yes","No")</f>
        <v>No</v>
      </c>
      <c r="AZ400" s="178" t="str">
        <f t="shared" si="220"/>
        <v>No</v>
      </c>
      <c r="BA400" t="str">
        <f>IF('R2R'!K124="","No","Yes")</f>
        <v>No</v>
      </c>
      <c r="BB400" s="178" t="str">
        <f t="shared" si="221"/>
        <v>No</v>
      </c>
      <c r="BC400" s="178" t="str">
        <f t="shared" si="222"/>
        <v>Yes</v>
      </c>
      <c r="BD400" s="174"/>
    </row>
    <row r="401" spans="1:56" s="175" customFormat="1" ht="35.25" thickBot="1" x14ac:dyDescent="0.5">
      <c r="A401" s="177">
        <v>121</v>
      </c>
      <c r="B401" s="51" t="s">
        <v>1805</v>
      </c>
      <c r="C401" t="str">
        <f>IF('R2R'!E125="Yes","Yes","No")</f>
        <v>No</v>
      </c>
      <c r="D401" t="str">
        <f>IF(AND(C401="No",'R2R'!F125="Yes"),"Yes","No")</f>
        <v>No</v>
      </c>
      <c r="E401" t="str">
        <f>IF(AND(C401="No",'R2R'!F125="N/A"),"N/A","No")</f>
        <v>No</v>
      </c>
      <c r="F401">
        <f>IF(OR('R2R'!F125="Yes",'R2R'!F125="N/A"),0,1)</f>
        <v>1</v>
      </c>
      <c r="G401" t="str">
        <f>IF(OR('R2R'!K125="Q3 2019",'R2R'!K125="Q4 2019"),"Yes","No")</f>
        <v>No</v>
      </c>
      <c r="H401" s="178" t="str">
        <f t="shared" si="198"/>
        <v>No</v>
      </c>
      <c r="I401" t="str">
        <f>IF(OR('R2R'!K125="Q1 2020",'R2R'!K125="Q2 2020"),"Yes","No")</f>
        <v>No</v>
      </c>
      <c r="J401" s="178" t="str">
        <f t="shared" si="199"/>
        <v>No</v>
      </c>
      <c r="K401" t="str">
        <f>IF(OR('R2R'!K125="Q3 2020",'R2R'!K125="Q4 2020"),"Yes","No")</f>
        <v>No</v>
      </c>
      <c r="L401" s="178" t="str">
        <f t="shared" si="200"/>
        <v>No</v>
      </c>
      <c r="M401" t="str">
        <f>IF(OR('R2R'!K125="Q1 2021",'R2R'!K125="Q2 2021"),"Yes","No")</f>
        <v>No</v>
      </c>
      <c r="N401" s="178" t="str">
        <f t="shared" si="201"/>
        <v>No</v>
      </c>
      <c r="O401" t="str">
        <f>IF(OR('R2R'!K125="Q3 2021",'R2R'!K125="Q4 2021"),"Yes","No")</f>
        <v>No</v>
      </c>
      <c r="P401" s="178" t="str">
        <f t="shared" si="202"/>
        <v>No</v>
      </c>
      <c r="Q401" t="str">
        <f>IF(OR('R2R'!K125="Q1 2022",'R2R'!K125="Q2 2022"),"Yes","No")</f>
        <v>No</v>
      </c>
      <c r="R401" s="178" t="str">
        <f t="shared" si="203"/>
        <v>No</v>
      </c>
      <c r="S401" t="str">
        <f>IF(OR('R2R'!K125="Q3 2022",'R2R'!K125="Q4 2022"),"Yes","No")</f>
        <v>No</v>
      </c>
      <c r="T401" s="178" t="str">
        <f t="shared" si="204"/>
        <v>No</v>
      </c>
      <c r="U401" t="str">
        <f>IF(OR('R2R'!K125="Q1 2023",'R2R'!K125="Q2 2023"),"Yes","No")</f>
        <v>No</v>
      </c>
      <c r="V401" s="178" t="str">
        <f t="shared" si="205"/>
        <v>No</v>
      </c>
      <c r="W401" t="str">
        <f>IF(OR('R2R'!K125="Q3 2023",'R2R'!K125="Q4 2023"),"Yes","No")</f>
        <v>No</v>
      </c>
      <c r="X401" s="178" t="str">
        <f t="shared" si="206"/>
        <v>No</v>
      </c>
      <c r="Y401" t="str">
        <f>IF(OR('R2R'!K125="Q1 2024",'R2R'!K125="Q2 2024"),"Yes","No")</f>
        <v>No</v>
      </c>
      <c r="Z401" s="178" t="str">
        <f t="shared" si="207"/>
        <v>No</v>
      </c>
      <c r="AA401" t="str">
        <f>IF(OR('R2R'!K125="Q3 2024",'R2R'!K125="Q4 2024"),"Yes","No")</f>
        <v>No</v>
      </c>
      <c r="AB401" s="178" t="str">
        <f t="shared" si="208"/>
        <v>No</v>
      </c>
      <c r="AC401" t="str">
        <f>IF(OR('R2R'!K125="Q1 2025",'R2R'!K125="Q2 2025"),"Yes","No")</f>
        <v>No</v>
      </c>
      <c r="AD401" s="178" t="str">
        <f t="shared" si="209"/>
        <v>No</v>
      </c>
      <c r="AE401" t="str">
        <f>IF(OR('R2R'!K125="Q3 2025",'R2R'!K125="Q4 2025"),"Yes","No")</f>
        <v>No</v>
      </c>
      <c r="AF401" s="178" t="str">
        <f t="shared" si="210"/>
        <v>No</v>
      </c>
      <c r="AG401" t="str">
        <f>IF(OR('R2R'!K125="Q1 2026",'R2R'!K125="Q2 2026"),"Yes","No")</f>
        <v>No</v>
      </c>
      <c r="AH401" s="178" t="str">
        <f t="shared" si="211"/>
        <v>No</v>
      </c>
      <c r="AI401" t="str">
        <f>IF(OR('R2R'!K125="Q3 2026",'R2R'!K125="Q4 2026"),"Yes","No")</f>
        <v>No</v>
      </c>
      <c r="AJ401" s="178" t="str">
        <f t="shared" si="212"/>
        <v>No</v>
      </c>
      <c r="AK401" t="str">
        <f>IF(OR(O2C!M284="Q1 2027",O2C!M284="Q2 2027"),"Yes","No")</f>
        <v>No</v>
      </c>
      <c r="AL401" s="178" t="str">
        <f t="shared" si="213"/>
        <v>No</v>
      </c>
      <c r="AM401" t="str">
        <f>IF(OR('R2R'!K125="Q3 2027",'R2R'!K125="Q4 2027"),"Yes","No")</f>
        <v>No</v>
      </c>
      <c r="AN401" s="178" t="str">
        <f t="shared" si="214"/>
        <v>No</v>
      </c>
      <c r="AO401" t="str">
        <f>IF(OR('R2R'!K125="Q1 2028",'R2R'!K125="Q2 2028"),"Yes","No")</f>
        <v>No</v>
      </c>
      <c r="AP401" s="178" t="str">
        <f t="shared" si="215"/>
        <v>No</v>
      </c>
      <c r="AQ401" t="str">
        <f>IF(OR('R2R'!K125="Q3 2028",'R2R'!K125="Q4 2028"),"Yes","No")</f>
        <v>No</v>
      </c>
      <c r="AR401" s="178" t="str">
        <f t="shared" si="216"/>
        <v>No</v>
      </c>
      <c r="AS401" t="str">
        <f>IF(OR('R2R'!K125="Q1 2029",'R2R'!K125="Q2 2029"),"Yes","No")</f>
        <v>No</v>
      </c>
      <c r="AT401" s="178" t="str">
        <f t="shared" si="217"/>
        <v>No</v>
      </c>
      <c r="AU401" t="str">
        <f>IF(OR('R2R'!K125="Q3 2029",'R2R'!K125="Q4 2029"),"Yes","No")</f>
        <v>No</v>
      </c>
      <c r="AV401" s="178" t="str">
        <f t="shared" si="218"/>
        <v>No</v>
      </c>
      <c r="AW401" t="str">
        <f>IF(OR('R2R'!K125="Q1 2030",'R2R'!K125="Q2 2030"),"Yes","No")</f>
        <v>No</v>
      </c>
      <c r="AX401" s="178" t="str">
        <f t="shared" si="219"/>
        <v>No</v>
      </c>
      <c r="AY401" t="str">
        <f>IF(OR('R2R'!K125="Q3 2030",'R2R'!K125="Q4 2030"),"Yes","No")</f>
        <v>No</v>
      </c>
      <c r="AZ401" s="178" t="str">
        <f t="shared" si="220"/>
        <v>No</v>
      </c>
      <c r="BA401" t="str">
        <f>IF('R2R'!K125="","No","Yes")</f>
        <v>No</v>
      </c>
      <c r="BB401" s="178" t="str">
        <f t="shared" si="221"/>
        <v>No</v>
      </c>
      <c r="BC401" s="178" t="str">
        <f t="shared" si="222"/>
        <v>Yes</v>
      </c>
      <c r="BD401" s="174"/>
    </row>
    <row r="402" spans="1:56" s="175" customFormat="1" ht="23.65" thickBot="1" x14ac:dyDescent="0.5">
      <c r="A402" s="177">
        <v>122</v>
      </c>
      <c r="B402" s="51" t="s">
        <v>1806</v>
      </c>
      <c r="C402" t="str">
        <f>IF('R2R'!E126="Yes","Yes","No")</f>
        <v>No</v>
      </c>
      <c r="D402" t="str">
        <f>IF(AND(C402="No",'R2R'!F126="Yes"),"Yes","No")</f>
        <v>No</v>
      </c>
      <c r="E402" t="str">
        <f>IF(AND(C402="No",'R2R'!F126="N/A"),"N/A","No")</f>
        <v>No</v>
      </c>
      <c r="F402">
        <f>IF(OR('R2R'!F126="Yes",'R2R'!F126="N/A"),0,1)</f>
        <v>1</v>
      </c>
      <c r="G402" t="str">
        <f>IF(OR('R2R'!K126="Q3 2019",'R2R'!K126="Q4 2019"),"Yes","No")</f>
        <v>No</v>
      </c>
      <c r="H402" s="178" t="str">
        <f t="shared" si="198"/>
        <v>No</v>
      </c>
      <c r="I402" t="str">
        <f>IF(OR('R2R'!K126="Q1 2020",'R2R'!K126="Q2 2020"),"Yes","No")</f>
        <v>No</v>
      </c>
      <c r="J402" s="178" t="str">
        <f t="shared" si="199"/>
        <v>No</v>
      </c>
      <c r="K402" t="str">
        <f>IF(OR('R2R'!K126="Q3 2020",'R2R'!K126="Q4 2020"),"Yes","No")</f>
        <v>No</v>
      </c>
      <c r="L402" s="178" t="str">
        <f t="shared" si="200"/>
        <v>No</v>
      </c>
      <c r="M402" t="str">
        <f>IF(OR('R2R'!K126="Q1 2021",'R2R'!K126="Q2 2021"),"Yes","No")</f>
        <v>No</v>
      </c>
      <c r="N402" s="178" t="str">
        <f t="shared" si="201"/>
        <v>No</v>
      </c>
      <c r="O402" t="str">
        <f>IF(OR('R2R'!K126="Q3 2021",'R2R'!K126="Q4 2021"),"Yes","No")</f>
        <v>No</v>
      </c>
      <c r="P402" s="178" t="str">
        <f t="shared" si="202"/>
        <v>No</v>
      </c>
      <c r="Q402" t="str">
        <f>IF(OR('R2R'!K126="Q1 2022",'R2R'!K126="Q2 2022"),"Yes","No")</f>
        <v>No</v>
      </c>
      <c r="R402" s="178" t="str">
        <f t="shared" si="203"/>
        <v>No</v>
      </c>
      <c r="S402" t="str">
        <f>IF(OR('R2R'!K126="Q3 2022",'R2R'!K126="Q4 2022"),"Yes","No")</f>
        <v>No</v>
      </c>
      <c r="T402" s="178" t="str">
        <f t="shared" si="204"/>
        <v>No</v>
      </c>
      <c r="U402" t="str">
        <f>IF(OR('R2R'!K126="Q1 2023",'R2R'!K126="Q2 2023"),"Yes","No")</f>
        <v>No</v>
      </c>
      <c r="V402" s="178" t="str">
        <f t="shared" si="205"/>
        <v>No</v>
      </c>
      <c r="W402" t="str">
        <f>IF(OR('R2R'!K126="Q3 2023",'R2R'!K126="Q4 2023"),"Yes","No")</f>
        <v>No</v>
      </c>
      <c r="X402" s="178" t="str">
        <f t="shared" si="206"/>
        <v>No</v>
      </c>
      <c r="Y402" t="str">
        <f>IF(OR('R2R'!K126="Q1 2024",'R2R'!K126="Q2 2024"),"Yes","No")</f>
        <v>No</v>
      </c>
      <c r="Z402" s="178" t="str">
        <f t="shared" si="207"/>
        <v>No</v>
      </c>
      <c r="AA402" t="str">
        <f>IF(OR('R2R'!K126="Q3 2024",'R2R'!K126="Q4 2024"),"Yes","No")</f>
        <v>No</v>
      </c>
      <c r="AB402" s="178" t="str">
        <f t="shared" si="208"/>
        <v>No</v>
      </c>
      <c r="AC402" t="str">
        <f>IF(OR('R2R'!K126="Q1 2025",'R2R'!K126="Q2 2025"),"Yes","No")</f>
        <v>No</v>
      </c>
      <c r="AD402" s="178" t="str">
        <f t="shared" si="209"/>
        <v>No</v>
      </c>
      <c r="AE402" t="str">
        <f>IF(OR('R2R'!K126="Q3 2025",'R2R'!K126="Q4 2025"),"Yes","No")</f>
        <v>No</v>
      </c>
      <c r="AF402" s="178" t="str">
        <f t="shared" si="210"/>
        <v>No</v>
      </c>
      <c r="AG402" t="str">
        <f>IF(OR('R2R'!K126="Q1 2026",'R2R'!K126="Q2 2026"),"Yes","No")</f>
        <v>No</v>
      </c>
      <c r="AH402" s="178" t="str">
        <f t="shared" si="211"/>
        <v>No</v>
      </c>
      <c r="AI402" t="str">
        <f>IF(OR('R2R'!K126="Q3 2026",'R2R'!K126="Q4 2026"),"Yes","No")</f>
        <v>No</v>
      </c>
      <c r="AJ402" s="178" t="str">
        <f t="shared" si="212"/>
        <v>No</v>
      </c>
      <c r="AK402" t="str">
        <f>IF(OR(O2C!M285="Q1 2027",O2C!M285="Q2 2027"),"Yes","No")</f>
        <v>No</v>
      </c>
      <c r="AL402" s="178" t="str">
        <f t="shared" si="213"/>
        <v>No</v>
      </c>
      <c r="AM402" t="str">
        <f>IF(OR('R2R'!K126="Q3 2027",'R2R'!K126="Q4 2027"),"Yes","No")</f>
        <v>No</v>
      </c>
      <c r="AN402" s="178" t="str">
        <f t="shared" si="214"/>
        <v>No</v>
      </c>
      <c r="AO402" t="str">
        <f>IF(OR('R2R'!K126="Q1 2028",'R2R'!K126="Q2 2028"),"Yes","No")</f>
        <v>No</v>
      </c>
      <c r="AP402" s="178" t="str">
        <f t="shared" si="215"/>
        <v>No</v>
      </c>
      <c r="AQ402" t="str">
        <f>IF(OR('R2R'!K126="Q3 2028",'R2R'!K126="Q4 2028"),"Yes","No")</f>
        <v>No</v>
      </c>
      <c r="AR402" s="178" t="str">
        <f t="shared" si="216"/>
        <v>No</v>
      </c>
      <c r="AS402" t="str">
        <f>IF(OR('R2R'!K126="Q1 2029",'R2R'!K126="Q2 2029"),"Yes","No")</f>
        <v>No</v>
      </c>
      <c r="AT402" s="178" t="str">
        <f t="shared" si="217"/>
        <v>No</v>
      </c>
      <c r="AU402" t="str">
        <f>IF(OR('R2R'!K126="Q3 2029",'R2R'!K126="Q4 2029"),"Yes","No")</f>
        <v>No</v>
      </c>
      <c r="AV402" s="178" t="str">
        <f t="shared" si="218"/>
        <v>No</v>
      </c>
      <c r="AW402" t="str">
        <f>IF(OR('R2R'!K126="Q1 2030",'R2R'!K126="Q2 2030"),"Yes","No")</f>
        <v>No</v>
      </c>
      <c r="AX402" s="178" t="str">
        <f t="shared" si="219"/>
        <v>No</v>
      </c>
      <c r="AY402" t="str">
        <f>IF(OR('R2R'!K126="Q3 2030",'R2R'!K126="Q4 2030"),"Yes","No")</f>
        <v>No</v>
      </c>
      <c r="AZ402" s="178" t="str">
        <f t="shared" si="220"/>
        <v>No</v>
      </c>
      <c r="BA402" t="str">
        <f>IF('R2R'!K126="","No","Yes")</f>
        <v>No</v>
      </c>
      <c r="BB402" s="178" t="str">
        <f t="shared" si="221"/>
        <v>No</v>
      </c>
      <c r="BC402" s="178" t="str">
        <f t="shared" si="222"/>
        <v>Yes</v>
      </c>
      <c r="BD402" s="174"/>
    </row>
    <row r="403" spans="1:56" s="175" customFormat="1" ht="35.25" thickBot="1" x14ac:dyDescent="0.5">
      <c r="A403" s="177">
        <v>123</v>
      </c>
      <c r="B403" s="51" t="s">
        <v>1807</v>
      </c>
      <c r="C403" t="str">
        <f>IF('R2R'!E127="Yes","Yes","No")</f>
        <v>No</v>
      </c>
      <c r="D403" t="str">
        <f>IF(AND(C403="No",'R2R'!F127="Yes"),"Yes","No")</f>
        <v>No</v>
      </c>
      <c r="E403" t="str">
        <f>IF(AND(C403="No",'R2R'!F127="N/A"),"N/A","No")</f>
        <v>No</v>
      </c>
      <c r="F403">
        <f>IF(OR('R2R'!F127="Yes",'R2R'!F127="N/A"),0,1)</f>
        <v>1</v>
      </c>
      <c r="G403" t="str">
        <f>IF(OR('R2R'!K127="Q3 2019",'R2R'!K127="Q4 2019"),"Yes","No")</f>
        <v>No</v>
      </c>
      <c r="H403" s="178" t="str">
        <f t="shared" si="198"/>
        <v>No</v>
      </c>
      <c r="I403" t="str">
        <f>IF(OR('R2R'!K127="Q1 2020",'R2R'!K127="Q2 2020"),"Yes","No")</f>
        <v>No</v>
      </c>
      <c r="J403" s="178" t="str">
        <f t="shared" si="199"/>
        <v>No</v>
      </c>
      <c r="K403" t="str">
        <f>IF(OR('R2R'!K127="Q3 2020",'R2R'!K127="Q4 2020"),"Yes","No")</f>
        <v>No</v>
      </c>
      <c r="L403" s="178" t="str">
        <f t="shared" si="200"/>
        <v>No</v>
      </c>
      <c r="M403" t="str">
        <f>IF(OR('R2R'!K127="Q1 2021",'R2R'!K127="Q2 2021"),"Yes","No")</f>
        <v>No</v>
      </c>
      <c r="N403" s="178" t="str">
        <f t="shared" si="201"/>
        <v>No</v>
      </c>
      <c r="O403" t="str">
        <f>IF(OR('R2R'!K127="Q3 2021",'R2R'!K127="Q4 2021"),"Yes","No")</f>
        <v>No</v>
      </c>
      <c r="P403" s="178" t="str">
        <f t="shared" si="202"/>
        <v>No</v>
      </c>
      <c r="Q403" t="str">
        <f>IF(OR('R2R'!K127="Q1 2022",'R2R'!K127="Q2 2022"),"Yes","No")</f>
        <v>No</v>
      </c>
      <c r="R403" s="178" t="str">
        <f t="shared" si="203"/>
        <v>No</v>
      </c>
      <c r="S403" t="str">
        <f>IF(OR('R2R'!K127="Q3 2022",'R2R'!K127="Q4 2022"),"Yes","No")</f>
        <v>No</v>
      </c>
      <c r="T403" s="178" t="str">
        <f t="shared" si="204"/>
        <v>No</v>
      </c>
      <c r="U403" t="str">
        <f>IF(OR('R2R'!K127="Q1 2023",'R2R'!K127="Q2 2023"),"Yes","No")</f>
        <v>No</v>
      </c>
      <c r="V403" s="178" t="str">
        <f t="shared" si="205"/>
        <v>No</v>
      </c>
      <c r="W403" t="str">
        <f>IF(OR('R2R'!K127="Q3 2023",'R2R'!K127="Q4 2023"),"Yes","No")</f>
        <v>No</v>
      </c>
      <c r="X403" s="178" t="str">
        <f t="shared" si="206"/>
        <v>No</v>
      </c>
      <c r="Y403" t="str">
        <f>IF(OR('R2R'!K127="Q1 2024",'R2R'!K127="Q2 2024"),"Yes","No")</f>
        <v>No</v>
      </c>
      <c r="Z403" s="178" t="str">
        <f t="shared" si="207"/>
        <v>No</v>
      </c>
      <c r="AA403" t="str">
        <f>IF(OR('R2R'!K127="Q3 2024",'R2R'!K127="Q4 2024"),"Yes","No")</f>
        <v>No</v>
      </c>
      <c r="AB403" s="178" t="str">
        <f t="shared" si="208"/>
        <v>No</v>
      </c>
      <c r="AC403" t="str">
        <f>IF(OR('R2R'!K127="Q1 2025",'R2R'!K127="Q2 2025"),"Yes","No")</f>
        <v>No</v>
      </c>
      <c r="AD403" s="178" t="str">
        <f t="shared" si="209"/>
        <v>No</v>
      </c>
      <c r="AE403" t="str">
        <f>IF(OR('R2R'!K127="Q3 2025",'R2R'!K127="Q4 2025"),"Yes","No")</f>
        <v>No</v>
      </c>
      <c r="AF403" s="178" t="str">
        <f t="shared" si="210"/>
        <v>No</v>
      </c>
      <c r="AG403" t="str">
        <f>IF(OR('R2R'!K127="Q1 2026",'R2R'!K127="Q2 2026"),"Yes","No")</f>
        <v>No</v>
      </c>
      <c r="AH403" s="178" t="str">
        <f t="shared" si="211"/>
        <v>No</v>
      </c>
      <c r="AI403" t="str">
        <f>IF(OR('R2R'!K127="Q3 2026",'R2R'!K127="Q4 2026"),"Yes","No")</f>
        <v>No</v>
      </c>
      <c r="AJ403" s="178" t="str">
        <f t="shared" si="212"/>
        <v>No</v>
      </c>
      <c r="AK403" t="str">
        <f>IF(OR(O2C!M286="Q1 2027",O2C!M286="Q2 2027"),"Yes","No")</f>
        <v>No</v>
      </c>
      <c r="AL403" s="178" t="str">
        <f t="shared" si="213"/>
        <v>No</v>
      </c>
      <c r="AM403" t="str">
        <f>IF(OR('R2R'!K127="Q3 2027",'R2R'!K127="Q4 2027"),"Yes","No")</f>
        <v>No</v>
      </c>
      <c r="AN403" s="178" t="str">
        <f t="shared" si="214"/>
        <v>No</v>
      </c>
      <c r="AO403" t="str">
        <f>IF(OR('R2R'!K127="Q1 2028",'R2R'!K127="Q2 2028"),"Yes","No")</f>
        <v>No</v>
      </c>
      <c r="AP403" s="178" t="str">
        <f t="shared" si="215"/>
        <v>No</v>
      </c>
      <c r="AQ403" t="str">
        <f>IF(OR('R2R'!K127="Q3 2028",'R2R'!K127="Q4 2028"),"Yes","No")</f>
        <v>No</v>
      </c>
      <c r="AR403" s="178" t="str">
        <f t="shared" si="216"/>
        <v>No</v>
      </c>
      <c r="AS403" t="str">
        <f>IF(OR('R2R'!K127="Q1 2029",'R2R'!K127="Q2 2029"),"Yes","No")</f>
        <v>No</v>
      </c>
      <c r="AT403" s="178" t="str">
        <f t="shared" si="217"/>
        <v>No</v>
      </c>
      <c r="AU403" t="str">
        <f>IF(OR('R2R'!K127="Q3 2029",'R2R'!K127="Q4 2029"),"Yes","No")</f>
        <v>No</v>
      </c>
      <c r="AV403" s="178" t="str">
        <f t="shared" si="218"/>
        <v>No</v>
      </c>
      <c r="AW403" t="str">
        <f>IF(OR('R2R'!K127="Q1 2030",'R2R'!K127="Q2 2030"),"Yes","No")</f>
        <v>No</v>
      </c>
      <c r="AX403" s="178" t="str">
        <f t="shared" si="219"/>
        <v>No</v>
      </c>
      <c r="AY403" t="str">
        <f>IF(OR('R2R'!K127="Q3 2030",'R2R'!K127="Q4 2030"),"Yes","No")</f>
        <v>No</v>
      </c>
      <c r="AZ403" s="178" t="str">
        <f t="shared" si="220"/>
        <v>No</v>
      </c>
      <c r="BA403" t="str">
        <f>IF('R2R'!K127="","No","Yes")</f>
        <v>No</v>
      </c>
      <c r="BB403" s="178" t="str">
        <f t="shared" si="221"/>
        <v>No</v>
      </c>
      <c r="BC403" s="178" t="str">
        <f t="shared" si="222"/>
        <v>Yes</v>
      </c>
      <c r="BD403" s="174"/>
    </row>
    <row r="404" spans="1:56" s="175" customFormat="1" ht="23.65" thickBot="1" x14ac:dyDescent="0.5">
      <c r="A404" s="177">
        <v>124</v>
      </c>
      <c r="B404" s="51" t="s">
        <v>1808</v>
      </c>
      <c r="C404" t="str">
        <f>IF('R2R'!E128="Yes","Yes","No")</f>
        <v>No</v>
      </c>
      <c r="D404" t="str">
        <f>IF(AND(C404="No",'R2R'!F128="Yes"),"Yes","No")</f>
        <v>No</v>
      </c>
      <c r="E404" t="str">
        <f>IF(AND(C404="No",'R2R'!F128="N/A"),"N/A","No")</f>
        <v>No</v>
      </c>
      <c r="F404">
        <f>IF(OR('R2R'!F128="Yes",'R2R'!F128="N/A"),0,1)</f>
        <v>1</v>
      </c>
      <c r="G404" t="str">
        <f>IF(OR('R2R'!K128="Q3 2019",'R2R'!K128="Q4 2019"),"Yes","No")</f>
        <v>No</v>
      </c>
      <c r="H404" s="178" t="str">
        <f t="shared" si="198"/>
        <v>No</v>
      </c>
      <c r="I404" t="str">
        <f>IF(OR('R2R'!K128="Q1 2020",'R2R'!K128="Q2 2020"),"Yes","No")</f>
        <v>No</v>
      </c>
      <c r="J404" s="178" t="str">
        <f t="shared" si="199"/>
        <v>No</v>
      </c>
      <c r="K404" t="str">
        <f>IF(OR('R2R'!K128="Q3 2020",'R2R'!K128="Q4 2020"),"Yes","No")</f>
        <v>No</v>
      </c>
      <c r="L404" s="178" t="str">
        <f t="shared" si="200"/>
        <v>No</v>
      </c>
      <c r="M404" t="str">
        <f>IF(OR('R2R'!K128="Q1 2021",'R2R'!K128="Q2 2021"),"Yes","No")</f>
        <v>No</v>
      </c>
      <c r="N404" s="178" t="str">
        <f t="shared" si="201"/>
        <v>No</v>
      </c>
      <c r="O404" t="str">
        <f>IF(OR('R2R'!K128="Q3 2021",'R2R'!K128="Q4 2021"),"Yes","No")</f>
        <v>No</v>
      </c>
      <c r="P404" s="178" t="str">
        <f t="shared" si="202"/>
        <v>No</v>
      </c>
      <c r="Q404" t="str">
        <f>IF(OR('R2R'!K128="Q1 2022",'R2R'!K128="Q2 2022"),"Yes","No")</f>
        <v>No</v>
      </c>
      <c r="R404" s="178" t="str">
        <f t="shared" si="203"/>
        <v>No</v>
      </c>
      <c r="S404" t="str">
        <f>IF(OR('R2R'!K128="Q3 2022",'R2R'!K128="Q4 2022"),"Yes","No")</f>
        <v>No</v>
      </c>
      <c r="T404" s="178" t="str">
        <f t="shared" si="204"/>
        <v>No</v>
      </c>
      <c r="U404" t="str">
        <f>IF(OR('R2R'!K128="Q1 2023",'R2R'!K128="Q2 2023"),"Yes","No")</f>
        <v>No</v>
      </c>
      <c r="V404" s="178" t="str">
        <f t="shared" si="205"/>
        <v>No</v>
      </c>
      <c r="W404" t="str">
        <f>IF(OR('R2R'!K128="Q3 2023",'R2R'!K128="Q4 2023"),"Yes","No")</f>
        <v>No</v>
      </c>
      <c r="X404" s="178" t="str">
        <f t="shared" si="206"/>
        <v>No</v>
      </c>
      <c r="Y404" t="str">
        <f>IF(OR('R2R'!K128="Q1 2024",'R2R'!K128="Q2 2024"),"Yes","No")</f>
        <v>No</v>
      </c>
      <c r="Z404" s="178" t="str">
        <f t="shared" si="207"/>
        <v>No</v>
      </c>
      <c r="AA404" t="str">
        <f>IF(OR('R2R'!K128="Q3 2024",'R2R'!K128="Q4 2024"),"Yes","No")</f>
        <v>No</v>
      </c>
      <c r="AB404" s="178" t="str">
        <f t="shared" si="208"/>
        <v>No</v>
      </c>
      <c r="AC404" t="str">
        <f>IF(OR('R2R'!K128="Q1 2025",'R2R'!K128="Q2 2025"),"Yes","No")</f>
        <v>No</v>
      </c>
      <c r="AD404" s="178" t="str">
        <f t="shared" si="209"/>
        <v>No</v>
      </c>
      <c r="AE404" t="str">
        <f>IF(OR('R2R'!K128="Q3 2025",'R2R'!K128="Q4 2025"),"Yes","No")</f>
        <v>No</v>
      </c>
      <c r="AF404" s="178" t="str">
        <f t="shared" si="210"/>
        <v>No</v>
      </c>
      <c r="AG404" t="str">
        <f>IF(OR('R2R'!K128="Q1 2026",'R2R'!K128="Q2 2026"),"Yes","No")</f>
        <v>No</v>
      </c>
      <c r="AH404" s="178" t="str">
        <f t="shared" si="211"/>
        <v>No</v>
      </c>
      <c r="AI404" t="str">
        <f>IF(OR('R2R'!K128="Q3 2026",'R2R'!K128="Q4 2026"),"Yes","No")</f>
        <v>No</v>
      </c>
      <c r="AJ404" s="178" t="str">
        <f t="shared" si="212"/>
        <v>No</v>
      </c>
      <c r="AK404" t="str">
        <f>IF(OR(O2C!M287="Q1 2027",O2C!M287="Q2 2027"),"Yes","No")</f>
        <v>No</v>
      </c>
      <c r="AL404" s="178" t="str">
        <f t="shared" si="213"/>
        <v>No</v>
      </c>
      <c r="AM404" t="str">
        <f>IF(OR('R2R'!K128="Q3 2027",'R2R'!K128="Q4 2027"),"Yes","No")</f>
        <v>No</v>
      </c>
      <c r="AN404" s="178" t="str">
        <f t="shared" si="214"/>
        <v>No</v>
      </c>
      <c r="AO404" t="str">
        <f>IF(OR('R2R'!K128="Q1 2028",'R2R'!K128="Q2 2028"),"Yes","No")</f>
        <v>No</v>
      </c>
      <c r="AP404" s="178" t="str">
        <f t="shared" si="215"/>
        <v>No</v>
      </c>
      <c r="AQ404" t="str">
        <f>IF(OR('R2R'!K128="Q3 2028",'R2R'!K128="Q4 2028"),"Yes","No")</f>
        <v>No</v>
      </c>
      <c r="AR404" s="178" t="str">
        <f t="shared" si="216"/>
        <v>No</v>
      </c>
      <c r="AS404" t="str">
        <f>IF(OR('R2R'!K128="Q1 2029",'R2R'!K128="Q2 2029"),"Yes","No")</f>
        <v>No</v>
      </c>
      <c r="AT404" s="178" t="str">
        <f t="shared" si="217"/>
        <v>No</v>
      </c>
      <c r="AU404" t="str">
        <f>IF(OR('R2R'!K128="Q3 2029",'R2R'!K128="Q4 2029"),"Yes","No")</f>
        <v>No</v>
      </c>
      <c r="AV404" s="178" t="str">
        <f t="shared" si="218"/>
        <v>No</v>
      </c>
      <c r="AW404" t="str">
        <f>IF(OR('R2R'!K128="Q1 2030",'R2R'!K128="Q2 2030"),"Yes","No")</f>
        <v>No</v>
      </c>
      <c r="AX404" s="178" t="str">
        <f t="shared" si="219"/>
        <v>No</v>
      </c>
      <c r="AY404" t="str">
        <f>IF(OR('R2R'!K128="Q3 2030",'R2R'!K128="Q4 2030"),"Yes","No")</f>
        <v>No</v>
      </c>
      <c r="AZ404" s="178" t="str">
        <f t="shared" si="220"/>
        <v>No</v>
      </c>
      <c r="BA404" t="str">
        <f>IF('R2R'!K128="","No","Yes")</f>
        <v>No</v>
      </c>
      <c r="BB404" s="178" t="str">
        <f t="shared" si="221"/>
        <v>No</v>
      </c>
      <c r="BC404" s="178" t="str">
        <f t="shared" si="222"/>
        <v>Yes</v>
      </c>
      <c r="BD404" s="174"/>
    </row>
    <row r="405" spans="1:56" s="175" customFormat="1" ht="23.65" thickBot="1" x14ac:dyDescent="0.5">
      <c r="A405" s="177">
        <v>125</v>
      </c>
      <c r="B405" s="51" t="s">
        <v>1809</v>
      </c>
      <c r="C405" t="str">
        <f>IF('R2R'!E129="Yes","Yes","No")</f>
        <v>No</v>
      </c>
      <c r="D405" t="str">
        <f>IF(AND(C405="No",'R2R'!F129="Yes"),"Yes","No")</f>
        <v>No</v>
      </c>
      <c r="E405" t="str">
        <f>IF(AND(C405="No",'R2R'!F129="N/A"),"N/A","No")</f>
        <v>No</v>
      </c>
      <c r="F405">
        <f>IF(OR('R2R'!F129="Yes",'R2R'!F129="N/A"),0,1)</f>
        <v>1</v>
      </c>
      <c r="G405" t="str">
        <f>IF(OR('R2R'!K129="Q3 2019",'R2R'!K129="Q4 2019"),"Yes","No")</f>
        <v>No</v>
      </c>
      <c r="H405" s="178" t="str">
        <f t="shared" si="198"/>
        <v>No</v>
      </c>
      <c r="I405" t="str">
        <f>IF(OR('R2R'!K129="Q1 2020",'R2R'!K129="Q2 2020"),"Yes","No")</f>
        <v>No</v>
      </c>
      <c r="J405" s="178" t="str">
        <f t="shared" si="199"/>
        <v>No</v>
      </c>
      <c r="K405" t="str">
        <f>IF(OR('R2R'!K129="Q3 2020",'R2R'!K129="Q4 2020"),"Yes","No")</f>
        <v>No</v>
      </c>
      <c r="L405" s="178" t="str">
        <f t="shared" si="200"/>
        <v>No</v>
      </c>
      <c r="M405" t="str">
        <f>IF(OR('R2R'!K129="Q1 2021",'R2R'!K129="Q2 2021"),"Yes","No")</f>
        <v>No</v>
      </c>
      <c r="N405" s="178" t="str">
        <f t="shared" si="201"/>
        <v>No</v>
      </c>
      <c r="O405" t="str">
        <f>IF(OR('R2R'!K129="Q3 2021",'R2R'!K129="Q4 2021"),"Yes","No")</f>
        <v>No</v>
      </c>
      <c r="P405" s="178" t="str">
        <f t="shared" si="202"/>
        <v>No</v>
      </c>
      <c r="Q405" t="str">
        <f>IF(OR('R2R'!K129="Q1 2022",'R2R'!K129="Q2 2022"),"Yes","No")</f>
        <v>No</v>
      </c>
      <c r="R405" s="178" t="str">
        <f t="shared" si="203"/>
        <v>No</v>
      </c>
      <c r="S405" t="str">
        <f>IF(OR('R2R'!K129="Q3 2022",'R2R'!K129="Q4 2022"),"Yes","No")</f>
        <v>No</v>
      </c>
      <c r="T405" s="178" t="str">
        <f t="shared" si="204"/>
        <v>No</v>
      </c>
      <c r="U405" t="str">
        <f>IF(OR('R2R'!K129="Q1 2023",'R2R'!K129="Q2 2023"),"Yes","No")</f>
        <v>No</v>
      </c>
      <c r="V405" s="178" t="str">
        <f t="shared" si="205"/>
        <v>No</v>
      </c>
      <c r="W405" t="str">
        <f>IF(OR('R2R'!K129="Q3 2023",'R2R'!K129="Q4 2023"),"Yes","No")</f>
        <v>No</v>
      </c>
      <c r="X405" s="178" t="str">
        <f t="shared" si="206"/>
        <v>No</v>
      </c>
      <c r="Y405" t="str">
        <f>IF(OR('R2R'!K129="Q1 2024",'R2R'!K129="Q2 2024"),"Yes","No")</f>
        <v>No</v>
      </c>
      <c r="Z405" s="178" t="str">
        <f t="shared" si="207"/>
        <v>No</v>
      </c>
      <c r="AA405" t="str">
        <f>IF(OR('R2R'!K129="Q3 2024",'R2R'!K129="Q4 2024"),"Yes","No")</f>
        <v>No</v>
      </c>
      <c r="AB405" s="178" t="str">
        <f t="shared" si="208"/>
        <v>No</v>
      </c>
      <c r="AC405" t="str">
        <f>IF(OR('R2R'!K129="Q1 2025",'R2R'!K129="Q2 2025"),"Yes","No")</f>
        <v>No</v>
      </c>
      <c r="AD405" s="178" t="str">
        <f t="shared" si="209"/>
        <v>No</v>
      </c>
      <c r="AE405" t="str">
        <f>IF(OR('R2R'!K129="Q3 2025",'R2R'!K129="Q4 2025"),"Yes","No")</f>
        <v>No</v>
      </c>
      <c r="AF405" s="178" t="str">
        <f t="shared" si="210"/>
        <v>No</v>
      </c>
      <c r="AG405" t="str">
        <f>IF(OR('R2R'!K129="Q1 2026",'R2R'!K129="Q2 2026"),"Yes","No")</f>
        <v>No</v>
      </c>
      <c r="AH405" s="178" t="str">
        <f t="shared" si="211"/>
        <v>No</v>
      </c>
      <c r="AI405" t="str">
        <f>IF(OR('R2R'!K129="Q3 2026",'R2R'!K129="Q4 2026"),"Yes","No")</f>
        <v>No</v>
      </c>
      <c r="AJ405" s="178" t="str">
        <f t="shared" si="212"/>
        <v>No</v>
      </c>
      <c r="AK405" t="str">
        <f>IF(OR(O2C!M288="Q1 2027",O2C!M288="Q2 2027"),"Yes","No")</f>
        <v>No</v>
      </c>
      <c r="AL405" s="178" t="str">
        <f t="shared" si="213"/>
        <v>No</v>
      </c>
      <c r="AM405" t="str">
        <f>IF(OR('R2R'!K129="Q3 2027",'R2R'!K129="Q4 2027"),"Yes","No")</f>
        <v>No</v>
      </c>
      <c r="AN405" s="178" t="str">
        <f t="shared" si="214"/>
        <v>No</v>
      </c>
      <c r="AO405" t="str">
        <f>IF(OR('R2R'!K129="Q1 2028",'R2R'!K129="Q2 2028"),"Yes","No")</f>
        <v>No</v>
      </c>
      <c r="AP405" s="178" t="str">
        <f t="shared" si="215"/>
        <v>No</v>
      </c>
      <c r="AQ405" t="str">
        <f>IF(OR('R2R'!K129="Q3 2028",'R2R'!K129="Q4 2028"),"Yes","No")</f>
        <v>No</v>
      </c>
      <c r="AR405" s="178" t="str">
        <f t="shared" si="216"/>
        <v>No</v>
      </c>
      <c r="AS405" t="str">
        <f>IF(OR('R2R'!K129="Q1 2029",'R2R'!K129="Q2 2029"),"Yes","No")</f>
        <v>No</v>
      </c>
      <c r="AT405" s="178" t="str">
        <f t="shared" si="217"/>
        <v>No</v>
      </c>
      <c r="AU405" t="str">
        <f>IF(OR('R2R'!K129="Q3 2029",'R2R'!K129="Q4 2029"),"Yes","No")</f>
        <v>No</v>
      </c>
      <c r="AV405" s="178" t="str">
        <f t="shared" si="218"/>
        <v>No</v>
      </c>
      <c r="AW405" t="str">
        <f>IF(OR('R2R'!K129="Q1 2030",'R2R'!K129="Q2 2030"),"Yes","No")</f>
        <v>No</v>
      </c>
      <c r="AX405" s="178" t="str">
        <f t="shared" si="219"/>
        <v>No</v>
      </c>
      <c r="AY405" t="str">
        <f>IF(OR('R2R'!K129="Q3 2030",'R2R'!K129="Q4 2030"),"Yes","No")</f>
        <v>No</v>
      </c>
      <c r="AZ405" s="178" t="str">
        <f t="shared" si="220"/>
        <v>No</v>
      </c>
      <c r="BA405" t="str">
        <f>IF('R2R'!K129="","No","Yes")</f>
        <v>No</v>
      </c>
      <c r="BB405" s="178" t="str">
        <f t="shared" si="221"/>
        <v>No</v>
      </c>
      <c r="BC405" s="178" t="str">
        <f t="shared" si="222"/>
        <v>Yes</v>
      </c>
      <c r="BD405" s="174"/>
    </row>
    <row r="406" spans="1:56" s="175" customFormat="1" ht="35.25" thickBot="1" x14ac:dyDescent="0.5">
      <c r="A406" s="177">
        <v>126</v>
      </c>
      <c r="B406" s="51" t="s">
        <v>1811</v>
      </c>
      <c r="C406" t="str">
        <f>IF('R2R'!E130="Yes","Yes","No")</f>
        <v>No</v>
      </c>
      <c r="D406" t="str">
        <f>IF(AND(C406="No",'R2R'!F130="Yes"),"Yes","No")</f>
        <v>No</v>
      </c>
      <c r="E406" t="str">
        <f>IF(AND(C406="No",'R2R'!F130="N/A"),"N/A","No")</f>
        <v>No</v>
      </c>
      <c r="F406">
        <f>IF(OR('R2R'!F130="Yes",'R2R'!F130="N/A"),0,1)</f>
        <v>1</v>
      </c>
      <c r="G406" t="str">
        <f>IF(OR('R2R'!K130="Q3 2019",'R2R'!K130="Q4 2019"),"Yes","No")</f>
        <v>No</v>
      </c>
      <c r="H406" s="178" t="str">
        <f t="shared" si="198"/>
        <v>No</v>
      </c>
      <c r="I406" t="str">
        <f>IF(OR('R2R'!K130="Q1 2020",'R2R'!K130="Q2 2020"),"Yes","No")</f>
        <v>No</v>
      </c>
      <c r="J406" s="178" t="str">
        <f t="shared" si="199"/>
        <v>No</v>
      </c>
      <c r="K406" t="str">
        <f>IF(OR('R2R'!K130="Q3 2020",'R2R'!K130="Q4 2020"),"Yes","No")</f>
        <v>No</v>
      </c>
      <c r="L406" s="178" t="str">
        <f t="shared" si="200"/>
        <v>No</v>
      </c>
      <c r="M406" t="str">
        <f>IF(OR('R2R'!K130="Q1 2021",'R2R'!K130="Q2 2021"),"Yes","No")</f>
        <v>No</v>
      </c>
      <c r="N406" s="178" t="str">
        <f t="shared" si="201"/>
        <v>No</v>
      </c>
      <c r="O406" t="str">
        <f>IF(OR('R2R'!K130="Q3 2021",'R2R'!K130="Q4 2021"),"Yes","No")</f>
        <v>No</v>
      </c>
      <c r="P406" s="178" t="str">
        <f t="shared" si="202"/>
        <v>No</v>
      </c>
      <c r="Q406" t="str">
        <f>IF(OR('R2R'!K130="Q1 2022",'R2R'!K130="Q2 2022"),"Yes","No")</f>
        <v>No</v>
      </c>
      <c r="R406" s="178" t="str">
        <f t="shared" si="203"/>
        <v>No</v>
      </c>
      <c r="S406" t="str">
        <f>IF(OR('R2R'!K130="Q3 2022",'R2R'!K130="Q4 2022"),"Yes","No")</f>
        <v>No</v>
      </c>
      <c r="T406" s="178" t="str">
        <f t="shared" si="204"/>
        <v>No</v>
      </c>
      <c r="U406" t="str">
        <f>IF(OR('R2R'!K130="Q1 2023",'R2R'!K130="Q2 2023"),"Yes","No")</f>
        <v>No</v>
      </c>
      <c r="V406" s="178" t="str">
        <f t="shared" si="205"/>
        <v>No</v>
      </c>
      <c r="W406" t="str">
        <f>IF(OR('R2R'!K130="Q3 2023",'R2R'!K130="Q4 2023"),"Yes","No")</f>
        <v>No</v>
      </c>
      <c r="X406" s="178" t="str">
        <f t="shared" si="206"/>
        <v>No</v>
      </c>
      <c r="Y406" t="str">
        <f>IF(OR('R2R'!K130="Q1 2024",'R2R'!K130="Q2 2024"),"Yes","No")</f>
        <v>No</v>
      </c>
      <c r="Z406" s="178" t="str">
        <f t="shared" si="207"/>
        <v>No</v>
      </c>
      <c r="AA406" t="str">
        <f>IF(OR('R2R'!K130="Q3 2024",'R2R'!K130="Q4 2024"),"Yes","No")</f>
        <v>No</v>
      </c>
      <c r="AB406" s="178" t="str">
        <f t="shared" si="208"/>
        <v>No</v>
      </c>
      <c r="AC406" t="str">
        <f>IF(OR('R2R'!K130="Q1 2025",'R2R'!K130="Q2 2025"),"Yes","No")</f>
        <v>No</v>
      </c>
      <c r="AD406" s="178" t="str">
        <f t="shared" si="209"/>
        <v>No</v>
      </c>
      <c r="AE406" t="str">
        <f>IF(OR('R2R'!K130="Q3 2025",'R2R'!K130="Q4 2025"),"Yes","No")</f>
        <v>No</v>
      </c>
      <c r="AF406" s="178" t="str">
        <f t="shared" si="210"/>
        <v>No</v>
      </c>
      <c r="AG406" t="str">
        <f>IF(OR('R2R'!K130="Q1 2026",'R2R'!K130="Q2 2026"),"Yes","No")</f>
        <v>No</v>
      </c>
      <c r="AH406" s="178" t="str">
        <f t="shared" si="211"/>
        <v>No</v>
      </c>
      <c r="AI406" t="str">
        <f>IF(OR('R2R'!K130="Q3 2026",'R2R'!K130="Q4 2026"),"Yes","No")</f>
        <v>No</v>
      </c>
      <c r="AJ406" s="178" t="str">
        <f t="shared" si="212"/>
        <v>No</v>
      </c>
      <c r="AK406" t="str">
        <f>IF(OR(O2C!M289="Q1 2027",O2C!M289="Q2 2027"),"Yes","No")</f>
        <v>No</v>
      </c>
      <c r="AL406" s="178" t="str">
        <f t="shared" si="213"/>
        <v>No</v>
      </c>
      <c r="AM406" t="str">
        <f>IF(OR('R2R'!K130="Q3 2027",'R2R'!K130="Q4 2027"),"Yes","No")</f>
        <v>No</v>
      </c>
      <c r="AN406" s="178" t="str">
        <f t="shared" si="214"/>
        <v>No</v>
      </c>
      <c r="AO406" t="str">
        <f>IF(OR('R2R'!K130="Q1 2028",'R2R'!K130="Q2 2028"),"Yes","No")</f>
        <v>No</v>
      </c>
      <c r="AP406" s="178" t="str">
        <f t="shared" si="215"/>
        <v>No</v>
      </c>
      <c r="AQ406" t="str">
        <f>IF(OR('R2R'!K130="Q3 2028",'R2R'!K130="Q4 2028"),"Yes","No")</f>
        <v>No</v>
      </c>
      <c r="AR406" s="178" t="str">
        <f t="shared" si="216"/>
        <v>No</v>
      </c>
      <c r="AS406" t="str">
        <f>IF(OR('R2R'!K130="Q1 2029",'R2R'!K130="Q2 2029"),"Yes","No")</f>
        <v>No</v>
      </c>
      <c r="AT406" s="178" t="str">
        <f t="shared" si="217"/>
        <v>No</v>
      </c>
      <c r="AU406" t="str">
        <f>IF(OR('R2R'!K130="Q3 2029",'R2R'!K130="Q4 2029"),"Yes","No")</f>
        <v>No</v>
      </c>
      <c r="AV406" s="178" t="str">
        <f t="shared" si="218"/>
        <v>No</v>
      </c>
      <c r="AW406" t="str">
        <f>IF(OR('R2R'!K130="Q1 2030",'R2R'!K130="Q2 2030"),"Yes","No")</f>
        <v>No</v>
      </c>
      <c r="AX406" s="178" t="str">
        <f t="shared" si="219"/>
        <v>No</v>
      </c>
      <c r="AY406" t="str">
        <f>IF(OR('R2R'!K130="Q3 2030",'R2R'!K130="Q4 2030"),"Yes","No")</f>
        <v>No</v>
      </c>
      <c r="AZ406" s="178" t="str">
        <f t="shared" si="220"/>
        <v>No</v>
      </c>
      <c r="BA406" t="str">
        <f>IF('R2R'!K130="","No","Yes")</f>
        <v>No</v>
      </c>
      <c r="BB406" s="178" t="str">
        <f t="shared" si="221"/>
        <v>No</v>
      </c>
      <c r="BC406" s="178" t="str">
        <f t="shared" si="222"/>
        <v>Yes</v>
      </c>
      <c r="BD406" s="174"/>
    </row>
    <row r="407" spans="1:56" s="175" customFormat="1" ht="23.65" thickBot="1" x14ac:dyDescent="0.5">
      <c r="A407" s="177">
        <v>127</v>
      </c>
      <c r="B407" s="51" t="s">
        <v>1812</v>
      </c>
      <c r="C407" t="str">
        <f>IF('R2R'!E131="Yes","Yes","No")</f>
        <v>No</v>
      </c>
      <c r="D407" t="str">
        <f>IF(AND(C407="No",'R2R'!F131="Yes"),"Yes","No")</f>
        <v>No</v>
      </c>
      <c r="E407" t="str">
        <f>IF(AND(C407="No",'R2R'!F131="N/A"),"N/A","No")</f>
        <v>No</v>
      </c>
      <c r="F407">
        <f>IF(OR('R2R'!F131="Yes",'R2R'!F131="N/A"),0,1)</f>
        <v>1</v>
      </c>
      <c r="G407" t="str">
        <f>IF(OR('R2R'!K131="Q3 2019",'R2R'!K131="Q4 2019"),"Yes","No")</f>
        <v>No</v>
      </c>
      <c r="H407" s="178" t="str">
        <f t="shared" si="198"/>
        <v>No</v>
      </c>
      <c r="I407" t="str">
        <f>IF(OR('R2R'!K131="Q1 2020",'R2R'!K131="Q2 2020"),"Yes","No")</f>
        <v>No</v>
      </c>
      <c r="J407" s="178" t="str">
        <f t="shared" si="199"/>
        <v>No</v>
      </c>
      <c r="K407" t="str">
        <f>IF(OR('R2R'!K131="Q3 2020",'R2R'!K131="Q4 2020"),"Yes","No")</f>
        <v>No</v>
      </c>
      <c r="L407" s="178" t="str">
        <f t="shared" si="200"/>
        <v>No</v>
      </c>
      <c r="M407" t="str">
        <f>IF(OR('R2R'!K131="Q1 2021",'R2R'!K131="Q2 2021"),"Yes","No")</f>
        <v>No</v>
      </c>
      <c r="N407" s="178" t="str">
        <f t="shared" si="201"/>
        <v>No</v>
      </c>
      <c r="O407" t="str">
        <f>IF(OR('R2R'!K131="Q3 2021",'R2R'!K131="Q4 2021"),"Yes","No")</f>
        <v>No</v>
      </c>
      <c r="P407" s="178" t="str">
        <f t="shared" si="202"/>
        <v>No</v>
      </c>
      <c r="Q407" t="str">
        <f>IF(OR('R2R'!K131="Q1 2022",'R2R'!K131="Q2 2022"),"Yes","No")</f>
        <v>No</v>
      </c>
      <c r="R407" s="178" t="str">
        <f t="shared" si="203"/>
        <v>No</v>
      </c>
      <c r="S407" t="str">
        <f>IF(OR('R2R'!K131="Q3 2022",'R2R'!K131="Q4 2022"),"Yes","No")</f>
        <v>No</v>
      </c>
      <c r="T407" s="178" t="str">
        <f t="shared" si="204"/>
        <v>No</v>
      </c>
      <c r="U407" t="str">
        <f>IF(OR('R2R'!K131="Q1 2023",'R2R'!K131="Q2 2023"),"Yes","No")</f>
        <v>No</v>
      </c>
      <c r="V407" s="178" t="str">
        <f t="shared" si="205"/>
        <v>No</v>
      </c>
      <c r="W407" t="str">
        <f>IF(OR('R2R'!K131="Q3 2023",'R2R'!K131="Q4 2023"),"Yes","No")</f>
        <v>No</v>
      </c>
      <c r="X407" s="178" t="str">
        <f t="shared" si="206"/>
        <v>No</v>
      </c>
      <c r="Y407" t="str">
        <f>IF(OR('R2R'!K131="Q1 2024",'R2R'!K131="Q2 2024"),"Yes","No")</f>
        <v>No</v>
      </c>
      <c r="Z407" s="178" t="str">
        <f t="shared" si="207"/>
        <v>No</v>
      </c>
      <c r="AA407" t="str">
        <f>IF(OR('R2R'!K131="Q3 2024",'R2R'!K131="Q4 2024"),"Yes","No")</f>
        <v>No</v>
      </c>
      <c r="AB407" s="178" t="str">
        <f t="shared" si="208"/>
        <v>No</v>
      </c>
      <c r="AC407" t="str">
        <f>IF(OR('R2R'!K131="Q1 2025",'R2R'!K131="Q2 2025"),"Yes","No")</f>
        <v>No</v>
      </c>
      <c r="AD407" s="178" t="str">
        <f t="shared" si="209"/>
        <v>No</v>
      </c>
      <c r="AE407" t="str">
        <f>IF(OR('R2R'!K131="Q3 2025",'R2R'!K131="Q4 2025"),"Yes","No")</f>
        <v>No</v>
      </c>
      <c r="AF407" s="178" t="str">
        <f t="shared" si="210"/>
        <v>No</v>
      </c>
      <c r="AG407" t="str">
        <f>IF(OR('R2R'!K131="Q1 2026",'R2R'!K131="Q2 2026"),"Yes","No")</f>
        <v>No</v>
      </c>
      <c r="AH407" s="178" t="str">
        <f t="shared" si="211"/>
        <v>No</v>
      </c>
      <c r="AI407" t="str">
        <f>IF(OR('R2R'!K131="Q3 2026",'R2R'!K131="Q4 2026"),"Yes","No")</f>
        <v>No</v>
      </c>
      <c r="AJ407" s="178" t="str">
        <f t="shared" si="212"/>
        <v>No</v>
      </c>
      <c r="AK407" t="str">
        <f>IF(OR(O2C!M290="Q1 2027",O2C!M290="Q2 2027"),"Yes","No")</f>
        <v>No</v>
      </c>
      <c r="AL407" s="178" t="str">
        <f t="shared" si="213"/>
        <v>No</v>
      </c>
      <c r="AM407" t="str">
        <f>IF(OR('R2R'!K131="Q3 2027",'R2R'!K131="Q4 2027"),"Yes","No")</f>
        <v>No</v>
      </c>
      <c r="AN407" s="178" t="str">
        <f t="shared" si="214"/>
        <v>No</v>
      </c>
      <c r="AO407" t="str">
        <f>IF(OR('R2R'!K131="Q1 2028",'R2R'!K131="Q2 2028"),"Yes","No")</f>
        <v>No</v>
      </c>
      <c r="AP407" s="178" t="str">
        <f t="shared" si="215"/>
        <v>No</v>
      </c>
      <c r="AQ407" t="str">
        <f>IF(OR('R2R'!K131="Q3 2028",'R2R'!K131="Q4 2028"),"Yes","No")</f>
        <v>No</v>
      </c>
      <c r="AR407" s="178" t="str">
        <f t="shared" si="216"/>
        <v>No</v>
      </c>
      <c r="AS407" t="str">
        <f>IF(OR('R2R'!K131="Q1 2029",'R2R'!K131="Q2 2029"),"Yes","No")</f>
        <v>No</v>
      </c>
      <c r="AT407" s="178" t="str">
        <f t="shared" si="217"/>
        <v>No</v>
      </c>
      <c r="AU407" t="str">
        <f>IF(OR('R2R'!K131="Q3 2029",'R2R'!K131="Q4 2029"),"Yes","No")</f>
        <v>No</v>
      </c>
      <c r="AV407" s="178" t="str">
        <f t="shared" si="218"/>
        <v>No</v>
      </c>
      <c r="AW407" t="str">
        <f>IF(OR('R2R'!K131="Q1 2030",'R2R'!K131="Q2 2030"),"Yes","No")</f>
        <v>No</v>
      </c>
      <c r="AX407" s="178" t="str">
        <f t="shared" si="219"/>
        <v>No</v>
      </c>
      <c r="AY407" t="str">
        <f>IF(OR('R2R'!K131="Q3 2030",'R2R'!K131="Q4 2030"),"Yes","No")</f>
        <v>No</v>
      </c>
      <c r="AZ407" s="178" t="str">
        <f t="shared" si="220"/>
        <v>No</v>
      </c>
      <c r="BA407" t="str">
        <f>IF('R2R'!K131="","No","Yes")</f>
        <v>No</v>
      </c>
      <c r="BB407" s="178" t="str">
        <f t="shared" si="221"/>
        <v>No</v>
      </c>
      <c r="BC407" s="178" t="str">
        <f t="shared" si="222"/>
        <v>Yes</v>
      </c>
      <c r="BD407" s="174"/>
    </row>
    <row r="408" spans="1:56" s="175" customFormat="1" ht="46.9" thickBot="1" x14ac:dyDescent="0.5">
      <c r="A408" s="177">
        <v>128</v>
      </c>
      <c r="B408" s="51" t="s">
        <v>1813</v>
      </c>
      <c r="C408" t="str">
        <f>IF('R2R'!E132="Yes","Yes","No")</f>
        <v>No</v>
      </c>
      <c r="D408" t="str">
        <f>IF(AND(C408="No",'R2R'!F132="Yes"),"Yes","No")</f>
        <v>No</v>
      </c>
      <c r="E408" t="str">
        <f>IF(AND(C408="No",'R2R'!F132="N/A"),"N/A","No")</f>
        <v>No</v>
      </c>
      <c r="F408">
        <f>IF(OR('R2R'!F132="Yes",'R2R'!F132="N/A"),0,1)</f>
        <v>1</v>
      </c>
      <c r="G408" t="str">
        <f>IF(OR('R2R'!K132="Q3 2019",'R2R'!K132="Q4 2019"),"Yes","No")</f>
        <v>No</v>
      </c>
      <c r="H408" s="178" t="str">
        <f t="shared" si="198"/>
        <v>No</v>
      </c>
      <c r="I408" t="str">
        <f>IF(OR('R2R'!K132="Q1 2020",'R2R'!K132="Q2 2020"),"Yes","No")</f>
        <v>No</v>
      </c>
      <c r="J408" s="178" t="str">
        <f t="shared" si="199"/>
        <v>No</v>
      </c>
      <c r="K408" t="str">
        <f>IF(OR('R2R'!K132="Q3 2020",'R2R'!K132="Q4 2020"),"Yes","No")</f>
        <v>No</v>
      </c>
      <c r="L408" s="178" t="str">
        <f t="shared" si="200"/>
        <v>No</v>
      </c>
      <c r="M408" t="str">
        <f>IF(OR('R2R'!K132="Q1 2021",'R2R'!K132="Q2 2021"),"Yes","No")</f>
        <v>No</v>
      </c>
      <c r="N408" s="178" t="str">
        <f t="shared" si="201"/>
        <v>No</v>
      </c>
      <c r="O408" t="str">
        <f>IF(OR('R2R'!K132="Q3 2021",'R2R'!K132="Q4 2021"),"Yes","No")</f>
        <v>No</v>
      </c>
      <c r="P408" s="178" t="str">
        <f t="shared" si="202"/>
        <v>No</v>
      </c>
      <c r="Q408" t="str">
        <f>IF(OR('R2R'!K132="Q1 2022",'R2R'!K132="Q2 2022"),"Yes","No")</f>
        <v>No</v>
      </c>
      <c r="R408" s="178" t="str">
        <f t="shared" si="203"/>
        <v>No</v>
      </c>
      <c r="S408" t="str">
        <f>IF(OR('R2R'!K132="Q3 2022",'R2R'!K132="Q4 2022"),"Yes","No")</f>
        <v>No</v>
      </c>
      <c r="T408" s="178" t="str">
        <f t="shared" si="204"/>
        <v>No</v>
      </c>
      <c r="U408" t="str">
        <f>IF(OR('R2R'!K132="Q1 2023",'R2R'!K132="Q2 2023"),"Yes","No")</f>
        <v>No</v>
      </c>
      <c r="V408" s="178" t="str">
        <f t="shared" si="205"/>
        <v>No</v>
      </c>
      <c r="W408" t="str">
        <f>IF(OR('R2R'!K132="Q3 2023",'R2R'!K132="Q4 2023"),"Yes","No")</f>
        <v>No</v>
      </c>
      <c r="X408" s="178" t="str">
        <f t="shared" si="206"/>
        <v>No</v>
      </c>
      <c r="Y408" t="str">
        <f>IF(OR('R2R'!K132="Q1 2024",'R2R'!K132="Q2 2024"),"Yes","No")</f>
        <v>No</v>
      </c>
      <c r="Z408" s="178" t="str">
        <f t="shared" si="207"/>
        <v>No</v>
      </c>
      <c r="AA408" t="str">
        <f>IF(OR('R2R'!K132="Q3 2024",'R2R'!K132="Q4 2024"),"Yes","No")</f>
        <v>No</v>
      </c>
      <c r="AB408" s="178" t="str">
        <f t="shared" si="208"/>
        <v>No</v>
      </c>
      <c r="AC408" t="str">
        <f>IF(OR('R2R'!K132="Q1 2025",'R2R'!K132="Q2 2025"),"Yes","No")</f>
        <v>No</v>
      </c>
      <c r="AD408" s="178" t="str">
        <f t="shared" si="209"/>
        <v>No</v>
      </c>
      <c r="AE408" t="str">
        <f>IF(OR('R2R'!K132="Q3 2025",'R2R'!K132="Q4 2025"),"Yes","No")</f>
        <v>No</v>
      </c>
      <c r="AF408" s="178" t="str">
        <f t="shared" si="210"/>
        <v>No</v>
      </c>
      <c r="AG408" t="str">
        <f>IF(OR('R2R'!K132="Q1 2026",'R2R'!K132="Q2 2026"),"Yes","No")</f>
        <v>No</v>
      </c>
      <c r="AH408" s="178" t="str">
        <f t="shared" si="211"/>
        <v>No</v>
      </c>
      <c r="AI408" t="str">
        <f>IF(OR('R2R'!K132="Q3 2026",'R2R'!K132="Q4 2026"),"Yes","No")</f>
        <v>No</v>
      </c>
      <c r="AJ408" s="178" t="str">
        <f t="shared" si="212"/>
        <v>No</v>
      </c>
      <c r="AK408" t="str">
        <f>IF(OR(O2C!M291="Q1 2027",O2C!M291="Q2 2027"),"Yes","No")</f>
        <v>No</v>
      </c>
      <c r="AL408" s="178" t="str">
        <f t="shared" si="213"/>
        <v>No</v>
      </c>
      <c r="AM408" t="str">
        <f>IF(OR('R2R'!K132="Q3 2027",'R2R'!K132="Q4 2027"),"Yes","No")</f>
        <v>No</v>
      </c>
      <c r="AN408" s="178" t="str">
        <f t="shared" si="214"/>
        <v>No</v>
      </c>
      <c r="AO408" t="str">
        <f>IF(OR('R2R'!K132="Q1 2028",'R2R'!K132="Q2 2028"),"Yes","No")</f>
        <v>No</v>
      </c>
      <c r="AP408" s="178" t="str">
        <f t="shared" si="215"/>
        <v>No</v>
      </c>
      <c r="AQ408" t="str">
        <f>IF(OR('R2R'!K132="Q3 2028",'R2R'!K132="Q4 2028"),"Yes","No")</f>
        <v>No</v>
      </c>
      <c r="AR408" s="178" t="str">
        <f t="shared" si="216"/>
        <v>No</v>
      </c>
      <c r="AS408" t="str">
        <f>IF(OR('R2R'!K132="Q1 2029",'R2R'!K132="Q2 2029"),"Yes","No")</f>
        <v>No</v>
      </c>
      <c r="AT408" s="178" t="str">
        <f t="shared" si="217"/>
        <v>No</v>
      </c>
      <c r="AU408" t="str">
        <f>IF(OR('R2R'!K132="Q3 2029",'R2R'!K132="Q4 2029"),"Yes","No")</f>
        <v>No</v>
      </c>
      <c r="AV408" s="178" t="str">
        <f t="shared" si="218"/>
        <v>No</v>
      </c>
      <c r="AW408" t="str">
        <f>IF(OR('R2R'!K132="Q1 2030",'R2R'!K132="Q2 2030"),"Yes","No")</f>
        <v>No</v>
      </c>
      <c r="AX408" s="178" t="str">
        <f t="shared" si="219"/>
        <v>No</v>
      </c>
      <c r="AY408" t="str">
        <f>IF(OR('R2R'!K132="Q3 2030",'R2R'!K132="Q4 2030"),"Yes","No")</f>
        <v>No</v>
      </c>
      <c r="AZ408" s="178" t="str">
        <f t="shared" si="220"/>
        <v>No</v>
      </c>
      <c r="BA408" t="str">
        <f>IF('R2R'!K132="","No","Yes")</f>
        <v>No</v>
      </c>
      <c r="BB408" s="178" t="str">
        <f t="shared" si="221"/>
        <v>No</v>
      </c>
      <c r="BC408" s="178" t="str">
        <f t="shared" si="222"/>
        <v>Yes</v>
      </c>
      <c r="BD408" s="174"/>
    </row>
    <row r="409" spans="1:56" s="175" customFormat="1" ht="23.65" thickBot="1" x14ac:dyDescent="0.5">
      <c r="A409" s="177">
        <v>129</v>
      </c>
      <c r="B409" s="51" t="s">
        <v>1814</v>
      </c>
      <c r="C409" t="str">
        <f>IF('R2R'!E133="Yes","Yes","No")</f>
        <v>No</v>
      </c>
      <c r="D409" t="str">
        <f>IF(AND(C409="No",'R2R'!F133="Yes"),"Yes","No")</f>
        <v>No</v>
      </c>
      <c r="E409" t="str">
        <f>IF(AND(C409="No",'R2R'!F133="N/A"),"N/A","No")</f>
        <v>No</v>
      </c>
      <c r="F409">
        <f>IF(OR('R2R'!F133="Yes",'R2R'!F133="N/A"),0,1)</f>
        <v>1</v>
      </c>
      <c r="G409" t="str">
        <f>IF(OR('R2R'!K133="Q3 2019",'R2R'!K133="Q4 2019"),"Yes","No")</f>
        <v>No</v>
      </c>
      <c r="H409" s="178" t="str">
        <f t="shared" ref="H409:H472" si="223">IF(AND(C409="No",D409="No",E409="No",G409="Yes"),"Yes","No")</f>
        <v>No</v>
      </c>
      <c r="I409" t="str">
        <f>IF(OR('R2R'!K133="Q1 2020",'R2R'!K133="Q2 2020"),"Yes","No")</f>
        <v>No</v>
      </c>
      <c r="J409" s="178" t="str">
        <f t="shared" si="199"/>
        <v>No</v>
      </c>
      <c r="K409" t="str">
        <f>IF(OR('R2R'!K133="Q3 2020",'R2R'!K133="Q4 2020"),"Yes","No")</f>
        <v>No</v>
      </c>
      <c r="L409" s="178" t="str">
        <f t="shared" si="200"/>
        <v>No</v>
      </c>
      <c r="M409" t="str">
        <f>IF(OR('R2R'!K133="Q1 2021",'R2R'!K133="Q2 2021"),"Yes","No")</f>
        <v>No</v>
      </c>
      <c r="N409" s="178" t="str">
        <f t="shared" si="201"/>
        <v>No</v>
      </c>
      <c r="O409" t="str">
        <f>IF(OR('R2R'!K133="Q3 2021",'R2R'!K133="Q4 2021"),"Yes","No")</f>
        <v>No</v>
      </c>
      <c r="P409" s="178" t="str">
        <f t="shared" si="202"/>
        <v>No</v>
      </c>
      <c r="Q409" t="str">
        <f>IF(OR('R2R'!K133="Q1 2022",'R2R'!K133="Q2 2022"),"Yes","No")</f>
        <v>No</v>
      </c>
      <c r="R409" s="178" t="str">
        <f t="shared" si="203"/>
        <v>No</v>
      </c>
      <c r="S409" t="str">
        <f>IF(OR('R2R'!K133="Q3 2022",'R2R'!K133="Q4 2022"),"Yes","No")</f>
        <v>No</v>
      </c>
      <c r="T409" s="178" t="str">
        <f t="shared" si="204"/>
        <v>No</v>
      </c>
      <c r="U409" t="str">
        <f>IF(OR('R2R'!K133="Q1 2023",'R2R'!K133="Q2 2023"),"Yes","No")</f>
        <v>No</v>
      </c>
      <c r="V409" s="178" t="str">
        <f t="shared" si="205"/>
        <v>No</v>
      </c>
      <c r="W409" t="str">
        <f>IF(OR('R2R'!K133="Q3 2023",'R2R'!K133="Q4 2023"),"Yes","No")</f>
        <v>No</v>
      </c>
      <c r="X409" s="178" t="str">
        <f t="shared" si="206"/>
        <v>No</v>
      </c>
      <c r="Y409" t="str">
        <f>IF(OR('R2R'!K133="Q1 2024",'R2R'!K133="Q2 2024"),"Yes","No")</f>
        <v>No</v>
      </c>
      <c r="Z409" s="178" t="str">
        <f t="shared" si="207"/>
        <v>No</v>
      </c>
      <c r="AA409" t="str">
        <f>IF(OR('R2R'!K133="Q3 2024",'R2R'!K133="Q4 2024"),"Yes","No")</f>
        <v>No</v>
      </c>
      <c r="AB409" s="178" t="str">
        <f t="shared" si="208"/>
        <v>No</v>
      </c>
      <c r="AC409" t="str">
        <f>IF(OR('R2R'!K133="Q1 2025",'R2R'!K133="Q2 2025"),"Yes","No")</f>
        <v>No</v>
      </c>
      <c r="AD409" s="178" t="str">
        <f t="shared" si="209"/>
        <v>No</v>
      </c>
      <c r="AE409" t="str">
        <f>IF(OR('R2R'!K133="Q3 2025",'R2R'!K133="Q4 2025"),"Yes","No")</f>
        <v>No</v>
      </c>
      <c r="AF409" s="178" t="str">
        <f t="shared" si="210"/>
        <v>No</v>
      </c>
      <c r="AG409" t="str">
        <f>IF(OR('R2R'!K133="Q1 2026",'R2R'!K133="Q2 2026"),"Yes","No")</f>
        <v>No</v>
      </c>
      <c r="AH409" s="178" t="str">
        <f t="shared" si="211"/>
        <v>No</v>
      </c>
      <c r="AI409" t="str">
        <f>IF(OR('R2R'!K133="Q3 2026",'R2R'!K133="Q4 2026"),"Yes","No")</f>
        <v>No</v>
      </c>
      <c r="AJ409" s="178" t="str">
        <f t="shared" si="212"/>
        <v>No</v>
      </c>
      <c r="AK409" t="str">
        <f>IF(OR(O2C!M292="Q1 2027",O2C!M292="Q2 2027"),"Yes","No")</f>
        <v>No</v>
      </c>
      <c r="AL409" s="178" t="str">
        <f t="shared" si="213"/>
        <v>No</v>
      </c>
      <c r="AM409" t="str">
        <f>IF(OR('R2R'!K133="Q3 2027",'R2R'!K133="Q4 2027"),"Yes","No")</f>
        <v>No</v>
      </c>
      <c r="AN409" s="178" t="str">
        <f t="shared" si="214"/>
        <v>No</v>
      </c>
      <c r="AO409" t="str">
        <f>IF(OR('R2R'!K133="Q1 2028",'R2R'!K133="Q2 2028"),"Yes","No")</f>
        <v>No</v>
      </c>
      <c r="AP409" s="178" t="str">
        <f t="shared" si="215"/>
        <v>No</v>
      </c>
      <c r="AQ409" t="str">
        <f>IF(OR('R2R'!K133="Q3 2028",'R2R'!K133="Q4 2028"),"Yes","No")</f>
        <v>No</v>
      </c>
      <c r="AR409" s="178" t="str">
        <f t="shared" si="216"/>
        <v>No</v>
      </c>
      <c r="AS409" t="str">
        <f>IF(OR('R2R'!K133="Q1 2029",'R2R'!K133="Q2 2029"),"Yes","No")</f>
        <v>No</v>
      </c>
      <c r="AT409" s="178" t="str">
        <f t="shared" si="217"/>
        <v>No</v>
      </c>
      <c r="AU409" t="str">
        <f>IF(OR('R2R'!K133="Q3 2029",'R2R'!K133="Q4 2029"),"Yes","No")</f>
        <v>No</v>
      </c>
      <c r="AV409" s="178" t="str">
        <f t="shared" si="218"/>
        <v>No</v>
      </c>
      <c r="AW409" t="str">
        <f>IF(OR('R2R'!K133="Q1 2030",'R2R'!K133="Q2 2030"),"Yes","No")</f>
        <v>No</v>
      </c>
      <c r="AX409" s="178" t="str">
        <f t="shared" si="219"/>
        <v>No</v>
      </c>
      <c r="AY409" t="str">
        <f>IF(OR('R2R'!K133="Q3 2030",'R2R'!K133="Q4 2030"),"Yes","No")</f>
        <v>No</v>
      </c>
      <c r="AZ409" s="178" t="str">
        <f t="shared" si="220"/>
        <v>No</v>
      </c>
      <c r="BA409" t="str">
        <f>IF('R2R'!K133="","No","Yes")</f>
        <v>No</v>
      </c>
      <c r="BB409" s="178" t="str">
        <f t="shared" si="221"/>
        <v>No</v>
      </c>
      <c r="BC409" s="178" t="str">
        <f t="shared" si="222"/>
        <v>Yes</v>
      </c>
      <c r="BD409" s="174"/>
    </row>
    <row r="410" spans="1:56" s="175" customFormat="1" ht="35.25" thickBot="1" x14ac:dyDescent="0.5">
      <c r="A410" s="177">
        <v>130</v>
      </c>
      <c r="B410" s="51" t="s">
        <v>1815</v>
      </c>
      <c r="C410" t="str">
        <f>IF('R2R'!E134="Yes","Yes","No")</f>
        <v>No</v>
      </c>
      <c r="D410" t="str">
        <f>IF(AND(C410="No",'R2R'!F134="Yes"),"Yes","No")</f>
        <v>No</v>
      </c>
      <c r="E410" t="str">
        <f>IF(AND(C410="No",'R2R'!F134="N/A"),"N/A","No")</f>
        <v>No</v>
      </c>
      <c r="F410">
        <f>IF(OR('R2R'!F134="Yes",'R2R'!F134="N/A"),0,1)</f>
        <v>1</v>
      </c>
      <c r="G410" t="str">
        <f>IF(OR('R2R'!K134="Q3 2019",'R2R'!K134="Q4 2019"),"Yes","No")</f>
        <v>No</v>
      </c>
      <c r="H410" s="178" t="str">
        <f t="shared" si="223"/>
        <v>No</v>
      </c>
      <c r="I410" t="str">
        <f>IF(OR('R2R'!K134="Q1 2020",'R2R'!K134="Q2 2020"),"Yes","No")</f>
        <v>No</v>
      </c>
      <c r="J410" s="178" t="str">
        <f t="shared" ref="J410:J473" si="224">IF(AND(C410="No",D410="No",E410="No",I410="Yes"),"Yes","No")</f>
        <v>No</v>
      </c>
      <c r="K410" t="str">
        <f>IF(OR('R2R'!K134="Q3 2020",'R2R'!K134="Q4 2020"),"Yes","No")</f>
        <v>No</v>
      </c>
      <c r="L410" s="178" t="str">
        <f t="shared" ref="L410:L473" si="225">IF(AND(C410="No",D410="No",E410="No",K410="Yes"),"Yes","No")</f>
        <v>No</v>
      </c>
      <c r="M410" t="str">
        <f>IF(OR('R2R'!K134="Q1 2021",'R2R'!K134="Q2 2021"),"Yes","No")</f>
        <v>No</v>
      </c>
      <c r="N410" s="178" t="str">
        <f t="shared" ref="N410:N473" si="226">IF(AND(C410="No",D410="No",E410="No",M410="Yes"),"Yes","No")</f>
        <v>No</v>
      </c>
      <c r="O410" t="str">
        <f>IF(OR('R2R'!K134="Q3 2021",'R2R'!K134="Q4 2021"),"Yes","No")</f>
        <v>No</v>
      </c>
      <c r="P410" s="178" t="str">
        <f t="shared" ref="P410:P473" si="227">IF(AND(C410="No",D410="No",E410="No",O410="Yes"),"Yes","No")</f>
        <v>No</v>
      </c>
      <c r="Q410" t="str">
        <f>IF(OR('R2R'!K134="Q1 2022",'R2R'!K134="Q2 2022"),"Yes","No")</f>
        <v>No</v>
      </c>
      <c r="R410" s="178" t="str">
        <f t="shared" ref="R410:R473" si="228">IF(AND(C410="No",D410="No",E410="No",Q410="Yes"),"Yes","No")</f>
        <v>No</v>
      </c>
      <c r="S410" t="str">
        <f>IF(OR('R2R'!K134="Q3 2022",'R2R'!K134="Q4 2022"),"Yes","No")</f>
        <v>No</v>
      </c>
      <c r="T410" s="178" t="str">
        <f t="shared" ref="T410:T473" si="229">IF(AND(C410="No",D410="No",E410="No",S410="Yes"),"Yes","No")</f>
        <v>No</v>
      </c>
      <c r="U410" t="str">
        <f>IF(OR('R2R'!K134="Q1 2023",'R2R'!K134="Q2 2023"),"Yes","No")</f>
        <v>No</v>
      </c>
      <c r="V410" s="178" t="str">
        <f t="shared" ref="V410:V473" si="230">IF(AND(C410="No",D410="No",E410="No",U410="Yes"),"Yes","No")</f>
        <v>No</v>
      </c>
      <c r="W410" t="str">
        <f>IF(OR('R2R'!K134="Q3 2023",'R2R'!K134="Q4 2023"),"Yes","No")</f>
        <v>No</v>
      </c>
      <c r="X410" s="178" t="str">
        <f t="shared" ref="X410:X473" si="231">IF(AND(C410="No",D410="No",E410="No",W410="Yes"),"Yes","No")</f>
        <v>No</v>
      </c>
      <c r="Y410" t="str">
        <f>IF(OR('R2R'!K134="Q1 2024",'R2R'!K134="Q2 2024"),"Yes","No")</f>
        <v>No</v>
      </c>
      <c r="Z410" s="178" t="str">
        <f t="shared" ref="Z410:Z473" si="232">IF(AND(C410="No",D410="No",E410="No",Y410="Yes"),"Yes","No")</f>
        <v>No</v>
      </c>
      <c r="AA410" t="str">
        <f>IF(OR('R2R'!K134="Q3 2024",'R2R'!K134="Q4 2024"),"Yes","No")</f>
        <v>No</v>
      </c>
      <c r="AB410" s="178" t="str">
        <f t="shared" ref="AB410:AB473" si="233">IF(AND(C410="No",D410="No",E410="No",AA410="Yes"),"Yes","No")</f>
        <v>No</v>
      </c>
      <c r="AC410" t="str">
        <f>IF(OR('R2R'!K134="Q1 2025",'R2R'!K134="Q2 2025"),"Yes","No")</f>
        <v>No</v>
      </c>
      <c r="AD410" s="178" t="str">
        <f t="shared" ref="AD410:AD473" si="234">IF(AND(C410="No",D410="No",E410="No",AC410="Yes"),"Yes","No")</f>
        <v>No</v>
      </c>
      <c r="AE410" t="str">
        <f>IF(OR('R2R'!K134="Q3 2025",'R2R'!K134="Q4 2025"),"Yes","No")</f>
        <v>No</v>
      </c>
      <c r="AF410" s="178" t="str">
        <f t="shared" ref="AF410:AF473" si="235">IF(AND(C410="No",D410="No",E410="No",AE410="Yes"),"Yes","No")</f>
        <v>No</v>
      </c>
      <c r="AG410" t="str">
        <f>IF(OR('R2R'!K134="Q1 2026",'R2R'!K134="Q2 2026"),"Yes","No")</f>
        <v>No</v>
      </c>
      <c r="AH410" s="178" t="str">
        <f t="shared" ref="AH410:AH473" si="236">IF(AND(C410="No",D410="No",E410="No",AG410="Yes"),"Yes","No")</f>
        <v>No</v>
      </c>
      <c r="AI410" t="str">
        <f>IF(OR('R2R'!K134="Q3 2026",'R2R'!K134="Q4 2026"),"Yes","No")</f>
        <v>No</v>
      </c>
      <c r="AJ410" s="178" t="str">
        <f t="shared" ref="AJ410:AJ473" si="237">IF(AND(C410="No",D410="No",E410="No",AI410="Yes"),"Yes","No")</f>
        <v>No</v>
      </c>
      <c r="AK410" t="str">
        <f>IF(OR(O2C!M293="Q1 2027",O2C!M293="Q2 2027"),"Yes","No")</f>
        <v>No</v>
      </c>
      <c r="AL410" s="178" t="str">
        <f t="shared" ref="AL410:AL473" si="238">IF(AND(C410="No",D410="No",E410="No",AK410="Yes"),"Yes","No")</f>
        <v>No</v>
      </c>
      <c r="AM410" t="str">
        <f>IF(OR('R2R'!K134="Q3 2027",'R2R'!K134="Q4 2027"),"Yes","No")</f>
        <v>No</v>
      </c>
      <c r="AN410" s="178" t="str">
        <f t="shared" ref="AN410:AN473" si="239">IF(AND(C410="No",D410="No",E410="No",AM410="Yes"),"Yes","No")</f>
        <v>No</v>
      </c>
      <c r="AO410" t="str">
        <f>IF(OR('R2R'!K134="Q1 2028",'R2R'!K134="Q2 2028"),"Yes","No")</f>
        <v>No</v>
      </c>
      <c r="AP410" s="178" t="str">
        <f t="shared" ref="AP410:AP473" si="240">IF(AND(C410="No",D410="No",E410="No",AO410="Yes"),"Yes","No")</f>
        <v>No</v>
      </c>
      <c r="AQ410" t="str">
        <f>IF(OR('R2R'!K134="Q3 2028",'R2R'!K134="Q4 2028"),"Yes","No")</f>
        <v>No</v>
      </c>
      <c r="AR410" s="178" t="str">
        <f t="shared" ref="AR410:AR473" si="241">IF(AND(C410="No",D410="No",E410="No",AQ410="Yes"),"Yes","No")</f>
        <v>No</v>
      </c>
      <c r="AS410" t="str">
        <f>IF(OR('R2R'!K134="Q1 2029",'R2R'!K134="Q2 2029"),"Yes","No")</f>
        <v>No</v>
      </c>
      <c r="AT410" s="178" t="str">
        <f t="shared" ref="AT410:AT473" si="242">IF(AND(C410="No",D410="No",E410="No",AS410="Yes"),"Yes","No")</f>
        <v>No</v>
      </c>
      <c r="AU410" t="str">
        <f>IF(OR('R2R'!K134="Q3 2029",'R2R'!K134="Q4 2029"),"Yes","No")</f>
        <v>No</v>
      </c>
      <c r="AV410" s="178" t="str">
        <f t="shared" ref="AV410:AV473" si="243">IF(AND(C410="No",D410="No",E410="No",AU410="Yes"),"Yes","No")</f>
        <v>No</v>
      </c>
      <c r="AW410" t="str">
        <f>IF(OR('R2R'!K134="Q1 2030",'R2R'!K134="Q2 2030"),"Yes","No")</f>
        <v>No</v>
      </c>
      <c r="AX410" s="178" t="str">
        <f t="shared" ref="AX410:AX473" si="244">IF(AND(C410="No",D410="No",E410="No",AW410="Yes"),"Yes","No")</f>
        <v>No</v>
      </c>
      <c r="AY410" t="str">
        <f>IF(OR('R2R'!K134="Q3 2030",'R2R'!K134="Q4 2030"),"Yes","No")</f>
        <v>No</v>
      </c>
      <c r="AZ410" s="178" t="str">
        <f t="shared" ref="AZ410:AZ473" si="245">IF(AND(C410="No",D410="No",E410="No",AY410="Yes"),"Yes","No")</f>
        <v>No</v>
      </c>
      <c r="BA410" t="str">
        <f>IF('R2R'!K134="","No","Yes")</f>
        <v>No</v>
      </c>
      <c r="BB410" s="178" t="str">
        <f t="shared" ref="BB410:BB473" si="246">IF(AND(C410="No",D410="No",E410="No",BA410="Yes"),"Yes","No")</f>
        <v>No</v>
      </c>
      <c r="BC410" s="178" t="str">
        <f t="shared" ref="BC410:BC473" si="247">IF(AND(C410="No",D410="No",E410="No",BB410="No"),"Yes","No")</f>
        <v>Yes</v>
      </c>
      <c r="BD410" s="174"/>
    </row>
    <row r="411" spans="1:56" s="175" customFormat="1" ht="35.25" thickBot="1" x14ac:dyDescent="0.5">
      <c r="A411" s="177">
        <v>131</v>
      </c>
      <c r="B411" s="51" t="s">
        <v>1817</v>
      </c>
      <c r="C411" t="str">
        <f>IF('R2R'!E135="Yes","Yes","No")</f>
        <v>No</v>
      </c>
      <c r="D411" t="str">
        <f>IF(AND(C411="No",'R2R'!F135="Yes"),"Yes","No")</f>
        <v>No</v>
      </c>
      <c r="E411" t="str">
        <f>IF(AND(C411="No",'R2R'!F135="N/A"),"N/A","No")</f>
        <v>No</v>
      </c>
      <c r="F411">
        <f>IF(OR('R2R'!F135="Yes",'R2R'!F135="N/A"),0,1)</f>
        <v>1</v>
      </c>
      <c r="G411" t="str">
        <f>IF(OR('R2R'!K135="Q3 2019",'R2R'!K135="Q4 2019"),"Yes","No")</f>
        <v>No</v>
      </c>
      <c r="H411" s="178" t="str">
        <f t="shared" si="223"/>
        <v>No</v>
      </c>
      <c r="I411" t="str">
        <f>IF(OR('R2R'!K135="Q1 2020",'R2R'!K135="Q2 2020"),"Yes","No")</f>
        <v>No</v>
      </c>
      <c r="J411" s="178" t="str">
        <f t="shared" si="224"/>
        <v>No</v>
      </c>
      <c r="K411" t="str">
        <f>IF(OR('R2R'!K135="Q3 2020",'R2R'!K135="Q4 2020"),"Yes","No")</f>
        <v>No</v>
      </c>
      <c r="L411" s="178" t="str">
        <f t="shared" si="225"/>
        <v>No</v>
      </c>
      <c r="M411" t="str">
        <f>IF(OR('R2R'!K135="Q1 2021",'R2R'!K135="Q2 2021"),"Yes","No")</f>
        <v>No</v>
      </c>
      <c r="N411" s="178" t="str">
        <f t="shared" si="226"/>
        <v>No</v>
      </c>
      <c r="O411" t="str">
        <f>IF(OR('R2R'!K135="Q3 2021",'R2R'!K135="Q4 2021"),"Yes","No")</f>
        <v>No</v>
      </c>
      <c r="P411" s="178" t="str">
        <f t="shared" si="227"/>
        <v>No</v>
      </c>
      <c r="Q411" t="str">
        <f>IF(OR('R2R'!K135="Q1 2022",'R2R'!K135="Q2 2022"),"Yes","No")</f>
        <v>No</v>
      </c>
      <c r="R411" s="178" t="str">
        <f t="shared" si="228"/>
        <v>No</v>
      </c>
      <c r="S411" t="str">
        <f>IF(OR('R2R'!K135="Q3 2022",'R2R'!K135="Q4 2022"),"Yes","No")</f>
        <v>No</v>
      </c>
      <c r="T411" s="178" t="str">
        <f t="shared" si="229"/>
        <v>No</v>
      </c>
      <c r="U411" t="str">
        <f>IF(OR('R2R'!K135="Q1 2023",'R2R'!K135="Q2 2023"),"Yes","No")</f>
        <v>No</v>
      </c>
      <c r="V411" s="178" t="str">
        <f t="shared" si="230"/>
        <v>No</v>
      </c>
      <c r="W411" t="str">
        <f>IF(OR('R2R'!K135="Q3 2023",'R2R'!K135="Q4 2023"),"Yes","No")</f>
        <v>No</v>
      </c>
      <c r="X411" s="178" t="str">
        <f t="shared" si="231"/>
        <v>No</v>
      </c>
      <c r="Y411" t="str">
        <f>IF(OR('R2R'!K135="Q1 2024",'R2R'!K135="Q2 2024"),"Yes","No")</f>
        <v>No</v>
      </c>
      <c r="Z411" s="178" t="str">
        <f t="shared" si="232"/>
        <v>No</v>
      </c>
      <c r="AA411" t="str">
        <f>IF(OR('R2R'!K135="Q3 2024",'R2R'!K135="Q4 2024"),"Yes","No")</f>
        <v>No</v>
      </c>
      <c r="AB411" s="178" t="str">
        <f t="shared" si="233"/>
        <v>No</v>
      </c>
      <c r="AC411" t="str">
        <f>IF(OR('R2R'!K135="Q1 2025",'R2R'!K135="Q2 2025"),"Yes","No")</f>
        <v>No</v>
      </c>
      <c r="AD411" s="178" t="str">
        <f t="shared" si="234"/>
        <v>No</v>
      </c>
      <c r="AE411" t="str">
        <f>IF(OR('R2R'!K135="Q3 2025",'R2R'!K135="Q4 2025"),"Yes","No")</f>
        <v>No</v>
      </c>
      <c r="AF411" s="178" t="str">
        <f t="shared" si="235"/>
        <v>No</v>
      </c>
      <c r="AG411" t="str">
        <f>IF(OR('R2R'!K135="Q1 2026",'R2R'!K135="Q2 2026"),"Yes","No")</f>
        <v>No</v>
      </c>
      <c r="AH411" s="178" t="str">
        <f t="shared" si="236"/>
        <v>No</v>
      </c>
      <c r="AI411" t="str">
        <f>IF(OR('R2R'!K135="Q3 2026",'R2R'!K135="Q4 2026"),"Yes","No")</f>
        <v>No</v>
      </c>
      <c r="AJ411" s="178" t="str">
        <f t="shared" si="237"/>
        <v>No</v>
      </c>
      <c r="AK411" t="str">
        <f>IF(OR(O2C!M294="Q1 2027",O2C!M294="Q2 2027"),"Yes","No")</f>
        <v>No</v>
      </c>
      <c r="AL411" s="178" t="str">
        <f t="shared" si="238"/>
        <v>No</v>
      </c>
      <c r="AM411" t="str">
        <f>IF(OR('R2R'!K135="Q3 2027",'R2R'!K135="Q4 2027"),"Yes","No")</f>
        <v>No</v>
      </c>
      <c r="AN411" s="178" t="str">
        <f t="shared" si="239"/>
        <v>No</v>
      </c>
      <c r="AO411" t="str">
        <f>IF(OR('R2R'!K135="Q1 2028",'R2R'!K135="Q2 2028"),"Yes","No")</f>
        <v>No</v>
      </c>
      <c r="AP411" s="178" t="str">
        <f t="shared" si="240"/>
        <v>No</v>
      </c>
      <c r="AQ411" t="str">
        <f>IF(OR('R2R'!K135="Q3 2028",'R2R'!K135="Q4 2028"),"Yes","No")</f>
        <v>No</v>
      </c>
      <c r="AR411" s="178" t="str">
        <f t="shared" si="241"/>
        <v>No</v>
      </c>
      <c r="AS411" t="str">
        <f>IF(OR('R2R'!K135="Q1 2029",'R2R'!K135="Q2 2029"),"Yes","No")</f>
        <v>No</v>
      </c>
      <c r="AT411" s="178" t="str">
        <f t="shared" si="242"/>
        <v>No</v>
      </c>
      <c r="AU411" t="str">
        <f>IF(OR('R2R'!K135="Q3 2029",'R2R'!K135="Q4 2029"),"Yes","No")</f>
        <v>No</v>
      </c>
      <c r="AV411" s="178" t="str">
        <f t="shared" si="243"/>
        <v>No</v>
      </c>
      <c r="AW411" t="str">
        <f>IF(OR('R2R'!K135="Q1 2030",'R2R'!K135="Q2 2030"),"Yes","No")</f>
        <v>No</v>
      </c>
      <c r="AX411" s="178" t="str">
        <f t="shared" si="244"/>
        <v>No</v>
      </c>
      <c r="AY411" t="str">
        <f>IF(OR('R2R'!K135="Q3 2030",'R2R'!K135="Q4 2030"),"Yes","No")</f>
        <v>No</v>
      </c>
      <c r="AZ411" s="178" t="str">
        <f t="shared" si="245"/>
        <v>No</v>
      </c>
      <c r="BA411" t="str">
        <f>IF('R2R'!K135="","No","Yes")</f>
        <v>No</v>
      </c>
      <c r="BB411" s="178" t="str">
        <f t="shared" si="246"/>
        <v>No</v>
      </c>
      <c r="BC411" s="178" t="str">
        <f t="shared" si="247"/>
        <v>Yes</v>
      </c>
      <c r="BD411" s="174"/>
    </row>
    <row r="412" spans="1:56" s="175" customFormat="1" ht="35.25" thickBot="1" x14ac:dyDescent="0.5">
      <c r="A412" s="177">
        <v>132</v>
      </c>
      <c r="B412" s="51" t="s">
        <v>1818</v>
      </c>
      <c r="C412" t="str">
        <f>IF('R2R'!E136="Yes","Yes","No")</f>
        <v>No</v>
      </c>
      <c r="D412" t="str">
        <f>IF(AND(C412="No",'R2R'!F136="Yes"),"Yes","No")</f>
        <v>No</v>
      </c>
      <c r="E412" t="str">
        <f>IF(AND(C412="No",'R2R'!F136="N/A"),"N/A","No")</f>
        <v>No</v>
      </c>
      <c r="F412">
        <f>IF(OR('R2R'!F136="Yes",'R2R'!F136="N/A"),0,1)</f>
        <v>1</v>
      </c>
      <c r="G412" t="str">
        <f>IF(OR('R2R'!K136="Q3 2019",'R2R'!K136="Q4 2019"),"Yes","No")</f>
        <v>No</v>
      </c>
      <c r="H412" s="178" t="str">
        <f t="shared" si="223"/>
        <v>No</v>
      </c>
      <c r="I412" t="str">
        <f>IF(OR('R2R'!K136="Q1 2020",'R2R'!K136="Q2 2020"),"Yes","No")</f>
        <v>No</v>
      </c>
      <c r="J412" s="178" t="str">
        <f t="shared" si="224"/>
        <v>No</v>
      </c>
      <c r="K412" t="str">
        <f>IF(OR('R2R'!K136="Q3 2020",'R2R'!K136="Q4 2020"),"Yes","No")</f>
        <v>No</v>
      </c>
      <c r="L412" s="178" t="str">
        <f t="shared" si="225"/>
        <v>No</v>
      </c>
      <c r="M412" t="str">
        <f>IF(OR('R2R'!K136="Q1 2021",'R2R'!K136="Q2 2021"),"Yes","No")</f>
        <v>No</v>
      </c>
      <c r="N412" s="178" t="str">
        <f t="shared" si="226"/>
        <v>No</v>
      </c>
      <c r="O412" t="str">
        <f>IF(OR('R2R'!K136="Q3 2021",'R2R'!K136="Q4 2021"),"Yes","No")</f>
        <v>No</v>
      </c>
      <c r="P412" s="178" t="str">
        <f t="shared" si="227"/>
        <v>No</v>
      </c>
      <c r="Q412" t="str">
        <f>IF(OR('R2R'!K136="Q1 2022",'R2R'!K136="Q2 2022"),"Yes","No")</f>
        <v>No</v>
      </c>
      <c r="R412" s="178" t="str">
        <f t="shared" si="228"/>
        <v>No</v>
      </c>
      <c r="S412" t="str">
        <f>IF(OR('R2R'!K136="Q3 2022",'R2R'!K136="Q4 2022"),"Yes","No")</f>
        <v>No</v>
      </c>
      <c r="T412" s="178" t="str">
        <f t="shared" si="229"/>
        <v>No</v>
      </c>
      <c r="U412" t="str">
        <f>IF(OR('R2R'!K136="Q1 2023",'R2R'!K136="Q2 2023"),"Yes","No")</f>
        <v>No</v>
      </c>
      <c r="V412" s="178" t="str">
        <f t="shared" si="230"/>
        <v>No</v>
      </c>
      <c r="W412" t="str">
        <f>IF(OR('R2R'!K136="Q3 2023",'R2R'!K136="Q4 2023"),"Yes","No")</f>
        <v>No</v>
      </c>
      <c r="X412" s="178" t="str">
        <f t="shared" si="231"/>
        <v>No</v>
      </c>
      <c r="Y412" t="str">
        <f>IF(OR('R2R'!K136="Q1 2024",'R2R'!K136="Q2 2024"),"Yes","No")</f>
        <v>No</v>
      </c>
      <c r="Z412" s="178" t="str">
        <f t="shared" si="232"/>
        <v>No</v>
      </c>
      <c r="AA412" t="str">
        <f>IF(OR('R2R'!K136="Q3 2024",'R2R'!K136="Q4 2024"),"Yes","No")</f>
        <v>No</v>
      </c>
      <c r="AB412" s="178" t="str">
        <f t="shared" si="233"/>
        <v>No</v>
      </c>
      <c r="AC412" t="str">
        <f>IF(OR('R2R'!K136="Q1 2025",'R2R'!K136="Q2 2025"),"Yes","No")</f>
        <v>No</v>
      </c>
      <c r="AD412" s="178" t="str">
        <f t="shared" si="234"/>
        <v>No</v>
      </c>
      <c r="AE412" t="str">
        <f>IF(OR('R2R'!K136="Q3 2025",'R2R'!K136="Q4 2025"),"Yes","No")</f>
        <v>No</v>
      </c>
      <c r="AF412" s="178" t="str">
        <f t="shared" si="235"/>
        <v>No</v>
      </c>
      <c r="AG412" t="str">
        <f>IF(OR('R2R'!K136="Q1 2026",'R2R'!K136="Q2 2026"),"Yes","No")</f>
        <v>No</v>
      </c>
      <c r="AH412" s="178" t="str">
        <f t="shared" si="236"/>
        <v>No</v>
      </c>
      <c r="AI412" t="str">
        <f>IF(OR('R2R'!K136="Q3 2026",'R2R'!K136="Q4 2026"),"Yes","No")</f>
        <v>No</v>
      </c>
      <c r="AJ412" s="178" t="str">
        <f t="shared" si="237"/>
        <v>No</v>
      </c>
      <c r="AK412" t="str">
        <f>IF(OR(O2C!M295="Q1 2027",O2C!M295="Q2 2027"),"Yes","No")</f>
        <v>No</v>
      </c>
      <c r="AL412" s="178" t="str">
        <f t="shared" si="238"/>
        <v>No</v>
      </c>
      <c r="AM412" t="str">
        <f>IF(OR('R2R'!K136="Q3 2027",'R2R'!K136="Q4 2027"),"Yes","No")</f>
        <v>No</v>
      </c>
      <c r="AN412" s="178" t="str">
        <f t="shared" si="239"/>
        <v>No</v>
      </c>
      <c r="AO412" t="str">
        <f>IF(OR('R2R'!K136="Q1 2028",'R2R'!K136="Q2 2028"),"Yes","No")</f>
        <v>No</v>
      </c>
      <c r="AP412" s="178" t="str">
        <f t="shared" si="240"/>
        <v>No</v>
      </c>
      <c r="AQ412" t="str">
        <f>IF(OR('R2R'!K136="Q3 2028",'R2R'!K136="Q4 2028"),"Yes","No")</f>
        <v>No</v>
      </c>
      <c r="AR412" s="178" t="str">
        <f t="shared" si="241"/>
        <v>No</v>
      </c>
      <c r="AS412" t="str">
        <f>IF(OR('R2R'!K136="Q1 2029",'R2R'!K136="Q2 2029"),"Yes","No")</f>
        <v>No</v>
      </c>
      <c r="AT412" s="178" t="str">
        <f t="shared" si="242"/>
        <v>No</v>
      </c>
      <c r="AU412" t="str">
        <f>IF(OR('R2R'!K136="Q3 2029",'R2R'!K136="Q4 2029"),"Yes","No")</f>
        <v>No</v>
      </c>
      <c r="AV412" s="178" t="str">
        <f t="shared" si="243"/>
        <v>No</v>
      </c>
      <c r="AW412" t="str">
        <f>IF(OR('R2R'!K136="Q1 2030",'R2R'!K136="Q2 2030"),"Yes","No")</f>
        <v>No</v>
      </c>
      <c r="AX412" s="178" t="str">
        <f t="shared" si="244"/>
        <v>No</v>
      </c>
      <c r="AY412" t="str">
        <f>IF(OR('R2R'!K136="Q3 2030",'R2R'!K136="Q4 2030"),"Yes","No")</f>
        <v>No</v>
      </c>
      <c r="AZ412" s="178" t="str">
        <f t="shared" si="245"/>
        <v>No</v>
      </c>
      <c r="BA412" t="str">
        <f>IF('R2R'!K136="","No","Yes")</f>
        <v>No</v>
      </c>
      <c r="BB412" s="178" t="str">
        <f t="shared" si="246"/>
        <v>No</v>
      </c>
      <c r="BC412" s="178" t="str">
        <f t="shared" si="247"/>
        <v>Yes</v>
      </c>
      <c r="BD412" s="174"/>
    </row>
    <row r="413" spans="1:56" s="175" customFormat="1" ht="35.25" thickBot="1" x14ac:dyDescent="0.5">
      <c r="A413" s="177">
        <v>133</v>
      </c>
      <c r="B413" s="51" t="s">
        <v>1819</v>
      </c>
      <c r="C413" t="str">
        <f>IF('R2R'!E137="Yes","Yes","No")</f>
        <v>No</v>
      </c>
      <c r="D413" t="str">
        <f>IF(AND(C413="No",'R2R'!F137="Yes"),"Yes","No")</f>
        <v>No</v>
      </c>
      <c r="E413" t="str">
        <f>IF(AND(C413="No",'R2R'!F137="N/A"),"N/A","No")</f>
        <v>No</v>
      </c>
      <c r="F413">
        <f>IF(OR('R2R'!F137="Yes",'R2R'!F137="N/A"),0,1)</f>
        <v>1</v>
      </c>
      <c r="G413" t="str">
        <f>IF(OR('R2R'!K137="Q3 2019",'R2R'!K137="Q4 2019"),"Yes","No")</f>
        <v>No</v>
      </c>
      <c r="H413" s="178" t="str">
        <f t="shared" si="223"/>
        <v>No</v>
      </c>
      <c r="I413" t="str">
        <f>IF(OR('R2R'!K137="Q1 2020",'R2R'!K137="Q2 2020"),"Yes","No")</f>
        <v>No</v>
      </c>
      <c r="J413" s="178" t="str">
        <f t="shared" si="224"/>
        <v>No</v>
      </c>
      <c r="K413" t="str">
        <f>IF(OR('R2R'!K137="Q3 2020",'R2R'!K137="Q4 2020"),"Yes","No")</f>
        <v>No</v>
      </c>
      <c r="L413" s="178" t="str">
        <f t="shared" si="225"/>
        <v>No</v>
      </c>
      <c r="M413" t="str">
        <f>IF(OR('R2R'!K137="Q1 2021",'R2R'!K137="Q2 2021"),"Yes","No")</f>
        <v>No</v>
      </c>
      <c r="N413" s="178" t="str">
        <f t="shared" si="226"/>
        <v>No</v>
      </c>
      <c r="O413" t="str">
        <f>IF(OR('R2R'!K137="Q3 2021",'R2R'!K137="Q4 2021"),"Yes","No")</f>
        <v>No</v>
      </c>
      <c r="P413" s="178" t="str">
        <f t="shared" si="227"/>
        <v>No</v>
      </c>
      <c r="Q413" t="str">
        <f>IF(OR('R2R'!K137="Q1 2022",'R2R'!K137="Q2 2022"),"Yes","No")</f>
        <v>No</v>
      </c>
      <c r="R413" s="178" t="str">
        <f t="shared" si="228"/>
        <v>No</v>
      </c>
      <c r="S413" t="str">
        <f>IF(OR('R2R'!K137="Q3 2022",'R2R'!K137="Q4 2022"),"Yes","No")</f>
        <v>No</v>
      </c>
      <c r="T413" s="178" t="str">
        <f t="shared" si="229"/>
        <v>No</v>
      </c>
      <c r="U413" t="str">
        <f>IF(OR('R2R'!K137="Q1 2023",'R2R'!K137="Q2 2023"),"Yes","No")</f>
        <v>No</v>
      </c>
      <c r="V413" s="178" t="str">
        <f t="shared" si="230"/>
        <v>No</v>
      </c>
      <c r="W413" t="str">
        <f>IF(OR('R2R'!K137="Q3 2023",'R2R'!K137="Q4 2023"),"Yes","No")</f>
        <v>No</v>
      </c>
      <c r="X413" s="178" t="str">
        <f t="shared" si="231"/>
        <v>No</v>
      </c>
      <c r="Y413" t="str">
        <f>IF(OR('R2R'!K137="Q1 2024",'R2R'!K137="Q2 2024"),"Yes","No")</f>
        <v>No</v>
      </c>
      <c r="Z413" s="178" t="str">
        <f t="shared" si="232"/>
        <v>No</v>
      </c>
      <c r="AA413" t="str">
        <f>IF(OR('R2R'!K137="Q3 2024",'R2R'!K137="Q4 2024"),"Yes","No")</f>
        <v>No</v>
      </c>
      <c r="AB413" s="178" t="str">
        <f t="shared" si="233"/>
        <v>No</v>
      </c>
      <c r="AC413" t="str">
        <f>IF(OR('R2R'!K137="Q1 2025",'R2R'!K137="Q2 2025"),"Yes","No")</f>
        <v>No</v>
      </c>
      <c r="AD413" s="178" t="str">
        <f t="shared" si="234"/>
        <v>No</v>
      </c>
      <c r="AE413" t="str">
        <f>IF(OR('R2R'!K137="Q3 2025",'R2R'!K137="Q4 2025"),"Yes","No")</f>
        <v>No</v>
      </c>
      <c r="AF413" s="178" t="str">
        <f t="shared" si="235"/>
        <v>No</v>
      </c>
      <c r="AG413" t="str">
        <f>IF(OR('R2R'!K137="Q1 2026",'R2R'!K137="Q2 2026"),"Yes","No")</f>
        <v>No</v>
      </c>
      <c r="AH413" s="178" t="str">
        <f t="shared" si="236"/>
        <v>No</v>
      </c>
      <c r="AI413" t="str">
        <f>IF(OR('R2R'!K137="Q3 2026",'R2R'!K137="Q4 2026"),"Yes","No")</f>
        <v>No</v>
      </c>
      <c r="AJ413" s="178" t="str">
        <f t="shared" si="237"/>
        <v>No</v>
      </c>
      <c r="AK413" t="str">
        <f>IF(OR(O2C!M296="Q1 2027",O2C!M296="Q2 2027"),"Yes","No")</f>
        <v>No</v>
      </c>
      <c r="AL413" s="178" t="str">
        <f t="shared" si="238"/>
        <v>No</v>
      </c>
      <c r="AM413" t="str">
        <f>IF(OR('R2R'!K137="Q3 2027",'R2R'!K137="Q4 2027"),"Yes","No")</f>
        <v>No</v>
      </c>
      <c r="AN413" s="178" t="str">
        <f t="shared" si="239"/>
        <v>No</v>
      </c>
      <c r="AO413" t="str">
        <f>IF(OR('R2R'!K137="Q1 2028",'R2R'!K137="Q2 2028"),"Yes","No")</f>
        <v>No</v>
      </c>
      <c r="AP413" s="178" t="str">
        <f t="shared" si="240"/>
        <v>No</v>
      </c>
      <c r="AQ413" t="str">
        <f>IF(OR('R2R'!K137="Q3 2028",'R2R'!K137="Q4 2028"),"Yes","No")</f>
        <v>No</v>
      </c>
      <c r="AR413" s="178" t="str">
        <f t="shared" si="241"/>
        <v>No</v>
      </c>
      <c r="AS413" t="str">
        <f>IF(OR('R2R'!K137="Q1 2029",'R2R'!K137="Q2 2029"),"Yes","No")</f>
        <v>No</v>
      </c>
      <c r="AT413" s="178" t="str">
        <f t="shared" si="242"/>
        <v>No</v>
      </c>
      <c r="AU413" t="str">
        <f>IF(OR('R2R'!K137="Q3 2029",'R2R'!K137="Q4 2029"),"Yes","No")</f>
        <v>No</v>
      </c>
      <c r="AV413" s="178" t="str">
        <f t="shared" si="243"/>
        <v>No</v>
      </c>
      <c r="AW413" t="str">
        <f>IF(OR('R2R'!K137="Q1 2030",'R2R'!K137="Q2 2030"),"Yes","No")</f>
        <v>No</v>
      </c>
      <c r="AX413" s="178" t="str">
        <f t="shared" si="244"/>
        <v>No</v>
      </c>
      <c r="AY413" t="str">
        <f>IF(OR('R2R'!K137="Q3 2030",'R2R'!K137="Q4 2030"),"Yes","No")</f>
        <v>No</v>
      </c>
      <c r="AZ413" s="178" t="str">
        <f t="shared" si="245"/>
        <v>No</v>
      </c>
      <c r="BA413" t="str">
        <f>IF('R2R'!K137="","No","Yes")</f>
        <v>No</v>
      </c>
      <c r="BB413" s="178" t="str">
        <f t="shared" si="246"/>
        <v>No</v>
      </c>
      <c r="BC413" s="178" t="str">
        <f t="shared" si="247"/>
        <v>Yes</v>
      </c>
      <c r="BD413" s="174"/>
    </row>
    <row r="414" spans="1:56" s="175" customFormat="1" ht="14.65" thickBot="1" x14ac:dyDescent="0.5">
      <c r="A414" s="177">
        <v>134</v>
      </c>
      <c r="B414" s="51" t="s">
        <v>1820</v>
      </c>
      <c r="C414" t="str">
        <f>IF('R2R'!E138="Yes","Yes","No")</f>
        <v>No</v>
      </c>
      <c r="D414" t="str">
        <f>IF(AND(C414="No",'R2R'!F138="Yes"),"Yes","No")</f>
        <v>No</v>
      </c>
      <c r="E414" t="str">
        <f>IF(AND(C414="No",'R2R'!F138="N/A"),"N/A","No")</f>
        <v>No</v>
      </c>
      <c r="F414">
        <f>IF(OR('R2R'!F138="Yes",'R2R'!F138="N/A"),0,1)</f>
        <v>1</v>
      </c>
      <c r="G414" t="str">
        <f>IF(OR('R2R'!K138="Q3 2019",'R2R'!K138="Q4 2019"),"Yes","No")</f>
        <v>No</v>
      </c>
      <c r="H414" s="178" t="str">
        <f t="shared" si="223"/>
        <v>No</v>
      </c>
      <c r="I414" t="str">
        <f>IF(OR('R2R'!K138="Q1 2020",'R2R'!K138="Q2 2020"),"Yes","No")</f>
        <v>No</v>
      </c>
      <c r="J414" s="178" t="str">
        <f t="shared" si="224"/>
        <v>No</v>
      </c>
      <c r="K414" t="str">
        <f>IF(OR('R2R'!K138="Q3 2020",'R2R'!K138="Q4 2020"),"Yes","No")</f>
        <v>No</v>
      </c>
      <c r="L414" s="178" t="str">
        <f t="shared" si="225"/>
        <v>No</v>
      </c>
      <c r="M414" t="str">
        <f>IF(OR('R2R'!K138="Q1 2021",'R2R'!K138="Q2 2021"),"Yes","No")</f>
        <v>No</v>
      </c>
      <c r="N414" s="178" t="str">
        <f t="shared" si="226"/>
        <v>No</v>
      </c>
      <c r="O414" t="str">
        <f>IF(OR('R2R'!K138="Q3 2021",'R2R'!K138="Q4 2021"),"Yes","No")</f>
        <v>No</v>
      </c>
      <c r="P414" s="178" t="str">
        <f t="shared" si="227"/>
        <v>No</v>
      </c>
      <c r="Q414" t="str">
        <f>IF(OR('R2R'!K138="Q1 2022",'R2R'!K138="Q2 2022"),"Yes","No")</f>
        <v>No</v>
      </c>
      <c r="R414" s="178" t="str">
        <f t="shared" si="228"/>
        <v>No</v>
      </c>
      <c r="S414" t="str">
        <f>IF(OR('R2R'!K138="Q3 2022",'R2R'!K138="Q4 2022"),"Yes","No")</f>
        <v>No</v>
      </c>
      <c r="T414" s="178" t="str">
        <f t="shared" si="229"/>
        <v>No</v>
      </c>
      <c r="U414" t="str">
        <f>IF(OR('R2R'!K138="Q1 2023",'R2R'!K138="Q2 2023"),"Yes","No")</f>
        <v>No</v>
      </c>
      <c r="V414" s="178" t="str">
        <f t="shared" si="230"/>
        <v>No</v>
      </c>
      <c r="W414" t="str">
        <f>IF(OR('R2R'!K138="Q3 2023",'R2R'!K138="Q4 2023"),"Yes","No")</f>
        <v>No</v>
      </c>
      <c r="X414" s="178" t="str">
        <f t="shared" si="231"/>
        <v>No</v>
      </c>
      <c r="Y414" t="str">
        <f>IF(OR('R2R'!K138="Q1 2024",'R2R'!K138="Q2 2024"),"Yes","No")</f>
        <v>No</v>
      </c>
      <c r="Z414" s="178" t="str">
        <f t="shared" si="232"/>
        <v>No</v>
      </c>
      <c r="AA414" t="str">
        <f>IF(OR('R2R'!K138="Q3 2024",'R2R'!K138="Q4 2024"),"Yes","No")</f>
        <v>No</v>
      </c>
      <c r="AB414" s="178" t="str">
        <f t="shared" si="233"/>
        <v>No</v>
      </c>
      <c r="AC414" t="str">
        <f>IF(OR('R2R'!K138="Q1 2025",'R2R'!K138="Q2 2025"),"Yes","No")</f>
        <v>No</v>
      </c>
      <c r="AD414" s="178" t="str">
        <f t="shared" si="234"/>
        <v>No</v>
      </c>
      <c r="AE414" t="str">
        <f>IF(OR('R2R'!K138="Q3 2025",'R2R'!K138="Q4 2025"),"Yes","No")</f>
        <v>No</v>
      </c>
      <c r="AF414" s="178" t="str">
        <f t="shared" si="235"/>
        <v>No</v>
      </c>
      <c r="AG414" t="str">
        <f>IF(OR('R2R'!K138="Q1 2026",'R2R'!K138="Q2 2026"),"Yes","No")</f>
        <v>No</v>
      </c>
      <c r="AH414" s="178" t="str">
        <f t="shared" si="236"/>
        <v>No</v>
      </c>
      <c r="AI414" t="str">
        <f>IF(OR('R2R'!K138="Q3 2026",'R2R'!K138="Q4 2026"),"Yes","No")</f>
        <v>No</v>
      </c>
      <c r="AJ414" s="178" t="str">
        <f t="shared" si="237"/>
        <v>No</v>
      </c>
      <c r="AK414" t="str">
        <f>IF(OR(O2C!M297="Q1 2027",O2C!M297="Q2 2027"),"Yes","No")</f>
        <v>No</v>
      </c>
      <c r="AL414" s="178" t="str">
        <f t="shared" si="238"/>
        <v>No</v>
      </c>
      <c r="AM414" t="str">
        <f>IF(OR('R2R'!K138="Q3 2027",'R2R'!K138="Q4 2027"),"Yes","No")</f>
        <v>No</v>
      </c>
      <c r="AN414" s="178" t="str">
        <f t="shared" si="239"/>
        <v>No</v>
      </c>
      <c r="AO414" t="str">
        <f>IF(OR('R2R'!K138="Q1 2028",'R2R'!K138="Q2 2028"),"Yes","No")</f>
        <v>No</v>
      </c>
      <c r="AP414" s="178" t="str">
        <f t="shared" si="240"/>
        <v>No</v>
      </c>
      <c r="AQ414" t="str">
        <f>IF(OR('R2R'!K138="Q3 2028",'R2R'!K138="Q4 2028"),"Yes","No")</f>
        <v>No</v>
      </c>
      <c r="AR414" s="178" t="str">
        <f t="shared" si="241"/>
        <v>No</v>
      </c>
      <c r="AS414" t="str">
        <f>IF(OR('R2R'!K138="Q1 2029",'R2R'!K138="Q2 2029"),"Yes","No")</f>
        <v>No</v>
      </c>
      <c r="AT414" s="178" t="str">
        <f t="shared" si="242"/>
        <v>No</v>
      </c>
      <c r="AU414" t="str">
        <f>IF(OR('R2R'!K138="Q3 2029",'R2R'!K138="Q4 2029"),"Yes","No")</f>
        <v>No</v>
      </c>
      <c r="AV414" s="178" t="str">
        <f t="shared" si="243"/>
        <v>No</v>
      </c>
      <c r="AW414" t="str">
        <f>IF(OR('R2R'!K138="Q1 2030",'R2R'!K138="Q2 2030"),"Yes","No")</f>
        <v>No</v>
      </c>
      <c r="AX414" s="178" t="str">
        <f t="shared" si="244"/>
        <v>No</v>
      </c>
      <c r="AY414" t="str">
        <f>IF(OR('R2R'!K138="Q3 2030",'R2R'!K138="Q4 2030"),"Yes","No")</f>
        <v>No</v>
      </c>
      <c r="AZ414" s="178" t="str">
        <f t="shared" si="245"/>
        <v>No</v>
      </c>
      <c r="BA414" t="str">
        <f>IF('R2R'!K138="","No","Yes")</f>
        <v>No</v>
      </c>
      <c r="BB414" s="178" t="str">
        <f t="shared" si="246"/>
        <v>No</v>
      </c>
      <c r="BC414" s="178" t="str">
        <f t="shared" si="247"/>
        <v>Yes</v>
      </c>
      <c r="BD414" s="174"/>
    </row>
    <row r="415" spans="1:56" s="175" customFormat="1" ht="35.25" thickBot="1" x14ac:dyDescent="0.5">
      <c r="A415" s="177">
        <v>135</v>
      </c>
      <c r="B415" s="51" t="s">
        <v>1822</v>
      </c>
      <c r="C415" t="str">
        <f>IF('R2R'!E139="Yes","Yes","No")</f>
        <v>No</v>
      </c>
      <c r="D415" t="str">
        <f>IF(AND(C415="No",'R2R'!F139="Yes"),"Yes","No")</f>
        <v>No</v>
      </c>
      <c r="E415" t="str">
        <f>IF(AND(C415="No",'R2R'!F139="N/A"),"N/A","No")</f>
        <v>No</v>
      </c>
      <c r="F415">
        <f>IF(OR('R2R'!F139="Yes",'R2R'!F139="N/A"),0,1)</f>
        <v>1</v>
      </c>
      <c r="G415" t="str">
        <f>IF(OR('R2R'!K139="Q3 2019",'R2R'!K139="Q4 2019"),"Yes","No")</f>
        <v>No</v>
      </c>
      <c r="H415" s="178" t="str">
        <f t="shared" si="223"/>
        <v>No</v>
      </c>
      <c r="I415" t="str">
        <f>IF(OR('R2R'!K139="Q1 2020",'R2R'!K139="Q2 2020"),"Yes","No")</f>
        <v>No</v>
      </c>
      <c r="J415" s="178" t="str">
        <f t="shared" si="224"/>
        <v>No</v>
      </c>
      <c r="K415" t="str">
        <f>IF(OR('R2R'!K139="Q3 2020",'R2R'!K139="Q4 2020"),"Yes","No")</f>
        <v>No</v>
      </c>
      <c r="L415" s="178" t="str">
        <f t="shared" si="225"/>
        <v>No</v>
      </c>
      <c r="M415" t="str">
        <f>IF(OR('R2R'!K139="Q1 2021",'R2R'!K139="Q2 2021"),"Yes","No")</f>
        <v>No</v>
      </c>
      <c r="N415" s="178" t="str">
        <f t="shared" si="226"/>
        <v>No</v>
      </c>
      <c r="O415" t="str">
        <f>IF(OR('R2R'!K139="Q3 2021",'R2R'!K139="Q4 2021"),"Yes","No")</f>
        <v>No</v>
      </c>
      <c r="P415" s="178" t="str">
        <f t="shared" si="227"/>
        <v>No</v>
      </c>
      <c r="Q415" t="str">
        <f>IF(OR('R2R'!K139="Q1 2022",'R2R'!K139="Q2 2022"),"Yes","No")</f>
        <v>No</v>
      </c>
      <c r="R415" s="178" t="str">
        <f t="shared" si="228"/>
        <v>No</v>
      </c>
      <c r="S415" t="str">
        <f>IF(OR('R2R'!K139="Q3 2022",'R2R'!K139="Q4 2022"),"Yes","No")</f>
        <v>No</v>
      </c>
      <c r="T415" s="178" t="str">
        <f t="shared" si="229"/>
        <v>No</v>
      </c>
      <c r="U415" t="str">
        <f>IF(OR('R2R'!K139="Q1 2023",'R2R'!K139="Q2 2023"),"Yes","No")</f>
        <v>No</v>
      </c>
      <c r="V415" s="178" t="str">
        <f t="shared" si="230"/>
        <v>No</v>
      </c>
      <c r="W415" t="str">
        <f>IF(OR('R2R'!K139="Q3 2023",'R2R'!K139="Q4 2023"),"Yes","No")</f>
        <v>No</v>
      </c>
      <c r="X415" s="178" t="str">
        <f t="shared" si="231"/>
        <v>No</v>
      </c>
      <c r="Y415" t="str">
        <f>IF(OR('R2R'!K139="Q1 2024",'R2R'!K139="Q2 2024"),"Yes","No")</f>
        <v>No</v>
      </c>
      <c r="Z415" s="178" t="str">
        <f t="shared" si="232"/>
        <v>No</v>
      </c>
      <c r="AA415" t="str">
        <f>IF(OR('R2R'!K139="Q3 2024",'R2R'!K139="Q4 2024"),"Yes","No")</f>
        <v>No</v>
      </c>
      <c r="AB415" s="178" t="str">
        <f t="shared" si="233"/>
        <v>No</v>
      </c>
      <c r="AC415" t="str">
        <f>IF(OR('R2R'!K139="Q1 2025",'R2R'!K139="Q2 2025"),"Yes","No")</f>
        <v>No</v>
      </c>
      <c r="AD415" s="178" t="str">
        <f t="shared" si="234"/>
        <v>No</v>
      </c>
      <c r="AE415" t="str">
        <f>IF(OR('R2R'!K139="Q3 2025",'R2R'!K139="Q4 2025"),"Yes","No")</f>
        <v>No</v>
      </c>
      <c r="AF415" s="178" t="str">
        <f t="shared" si="235"/>
        <v>No</v>
      </c>
      <c r="AG415" t="str">
        <f>IF(OR('R2R'!K139="Q1 2026",'R2R'!K139="Q2 2026"),"Yes","No")</f>
        <v>No</v>
      </c>
      <c r="AH415" s="178" t="str">
        <f t="shared" si="236"/>
        <v>No</v>
      </c>
      <c r="AI415" t="str">
        <f>IF(OR('R2R'!K139="Q3 2026",'R2R'!K139="Q4 2026"),"Yes","No")</f>
        <v>No</v>
      </c>
      <c r="AJ415" s="178" t="str">
        <f t="shared" si="237"/>
        <v>No</v>
      </c>
      <c r="AK415" t="str">
        <f>IF(OR(O2C!M298="Q1 2027",O2C!M298="Q2 2027"),"Yes","No")</f>
        <v>No</v>
      </c>
      <c r="AL415" s="178" t="str">
        <f t="shared" si="238"/>
        <v>No</v>
      </c>
      <c r="AM415" t="str">
        <f>IF(OR('R2R'!K139="Q3 2027",'R2R'!K139="Q4 2027"),"Yes","No")</f>
        <v>No</v>
      </c>
      <c r="AN415" s="178" t="str">
        <f t="shared" si="239"/>
        <v>No</v>
      </c>
      <c r="AO415" t="str">
        <f>IF(OR('R2R'!K139="Q1 2028",'R2R'!K139="Q2 2028"),"Yes","No")</f>
        <v>No</v>
      </c>
      <c r="AP415" s="178" t="str">
        <f t="shared" si="240"/>
        <v>No</v>
      </c>
      <c r="AQ415" t="str">
        <f>IF(OR('R2R'!K139="Q3 2028",'R2R'!K139="Q4 2028"),"Yes","No")</f>
        <v>No</v>
      </c>
      <c r="AR415" s="178" t="str">
        <f t="shared" si="241"/>
        <v>No</v>
      </c>
      <c r="AS415" t="str">
        <f>IF(OR('R2R'!K139="Q1 2029",'R2R'!K139="Q2 2029"),"Yes","No")</f>
        <v>No</v>
      </c>
      <c r="AT415" s="178" t="str">
        <f t="shared" si="242"/>
        <v>No</v>
      </c>
      <c r="AU415" t="str">
        <f>IF(OR('R2R'!K139="Q3 2029",'R2R'!K139="Q4 2029"),"Yes","No")</f>
        <v>No</v>
      </c>
      <c r="AV415" s="178" t="str">
        <f t="shared" si="243"/>
        <v>No</v>
      </c>
      <c r="AW415" t="str">
        <f>IF(OR('R2R'!K139="Q1 2030",'R2R'!K139="Q2 2030"),"Yes","No")</f>
        <v>No</v>
      </c>
      <c r="AX415" s="178" t="str">
        <f t="shared" si="244"/>
        <v>No</v>
      </c>
      <c r="AY415" t="str">
        <f>IF(OR('R2R'!K139="Q3 2030",'R2R'!K139="Q4 2030"),"Yes","No")</f>
        <v>No</v>
      </c>
      <c r="AZ415" s="178" t="str">
        <f t="shared" si="245"/>
        <v>No</v>
      </c>
      <c r="BA415" t="str">
        <f>IF('R2R'!K139="","No","Yes")</f>
        <v>No</v>
      </c>
      <c r="BB415" s="178" t="str">
        <f t="shared" si="246"/>
        <v>No</v>
      </c>
      <c r="BC415" s="178" t="str">
        <f t="shared" si="247"/>
        <v>Yes</v>
      </c>
      <c r="BD415" s="174"/>
    </row>
    <row r="416" spans="1:56" s="175" customFormat="1" ht="23.65" thickBot="1" x14ac:dyDescent="0.5">
      <c r="A416" s="177">
        <v>136</v>
      </c>
      <c r="B416" s="51" t="s">
        <v>1823</v>
      </c>
      <c r="C416" t="str">
        <f>IF('R2R'!E140="Yes","Yes","No")</f>
        <v>No</v>
      </c>
      <c r="D416" t="str">
        <f>IF(AND(C416="No",'R2R'!F140="Yes"),"Yes","No")</f>
        <v>No</v>
      </c>
      <c r="E416" t="str">
        <f>IF(AND(C416="No",'R2R'!F140="N/A"),"N/A","No")</f>
        <v>No</v>
      </c>
      <c r="F416">
        <f>IF(OR('R2R'!F140="Yes",'R2R'!F140="N/A"),0,1)</f>
        <v>1</v>
      </c>
      <c r="G416" t="str">
        <f>IF(OR('R2R'!K140="Q3 2019",'R2R'!K140="Q4 2019"),"Yes","No")</f>
        <v>No</v>
      </c>
      <c r="H416" s="178" t="str">
        <f t="shared" si="223"/>
        <v>No</v>
      </c>
      <c r="I416" t="str">
        <f>IF(OR('R2R'!K140="Q1 2020",'R2R'!K140="Q2 2020"),"Yes","No")</f>
        <v>No</v>
      </c>
      <c r="J416" s="178" t="str">
        <f t="shared" si="224"/>
        <v>No</v>
      </c>
      <c r="K416" t="str">
        <f>IF(OR('R2R'!K140="Q3 2020",'R2R'!K140="Q4 2020"),"Yes","No")</f>
        <v>No</v>
      </c>
      <c r="L416" s="178" t="str">
        <f t="shared" si="225"/>
        <v>No</v>
      </c>
      <c r="M416" t="str">
        <f>IF(OR('R2R'!K140="Q1 2021",'R2R'!K140="Q2 2021"),"Yes","No")</f>
        <v>No</v>
      </c>
      <c r="N416" s="178" t="str">
        <f t="shared" si="226"/>
        <v>No</v>
      </c>
      <c r="O416" t="str">
        <f>IF(OR('R2R'!K140="Q3 2021",'R2R'!K140="Q4 2021"),"Yes","No")</f>
        <v>No</v>
      </c>
      <c r="P416" s="178" t="str">
        <f t="shared" si="227"/>
        <v>No</v>
      </c>
      <c r="Q416" t="str">
        <f>IF(OR('R2R'!K140="Q1 2022",'R2R'!K140="Q2 2022"),"Yes","No")</f>
        <v>No</v>
      </c>
      <c r="R416" s="178" t="str">
        <f t="shared" si="228"/>
        <v>No</v>
      </c>
      <c r="S416" t="str">
        <f>IF(OR('R2R'!K140="Q3 2022",'R2R'!K140="Q4 2022"),"Yes","No")</f>
        <v>No</v>
      </c>
      <c r="T416" s="178" t="str">
        <f t="shared" si="229"/>
        <v>No</v>
      </c>
      <c r="U416" t="str">
        <f>IF(OR('R2R'!K140="Q1 2023",'R2R'!K140="Q2 2023"),"Yes","No")</f>
        <v>No</v>
      </c>
      <c r="V416" s="178" t="str">
        <f t="shared" si="230"/>
        <v>No</v>
      </c>
      <c r="W416" t="str">
        <f>IF(OR('R2R'!K140="Q3 2023",'R2R'!K140="Q4 2023"),"Yes","No")</f>
        <v>No</v>
      </c>
      <c r="X416" s="178" t="str">
        <f t="shared" si="231"/>
        <v>No</v>
      </c>
      <c r="Y416" t="str">
        <f>IF(OR('R2R'!K140="Q1 2024",'R2R'!K140="Q2 2024"),"Yes","No")</f>
        <v>No</v>
      </c>
      <c r="Z416" s="178" t="str">
        <f t="shared" si="232"/>
        <v>No</v>
      </c>
      <c r="AA416" t="str">
        <f>IF(OR('R2R'!K140="Q3 2024",'R2R'!K140="Q4 2024"),"Yes","No")</f>
        <v>No</v>
      </c>
      <c r="AB416" s="178" t="str">
        <f t="shared" si="233"/>
        <v>No</v>
      </c>
      <c r="AC416" t="str">
        <f>IF(OR('R2R'!K140="Q1 2025",'R2R'!K140="Q2 2025"),"Yes","No")</f>
        <v>No</v>
      </c>
      <c r="AD416" s="178" t="str">
        <f t="shared" si="234"/>
        <v>No</v>
      </c>
      <c r="AE416" t="str">
        <f>IF(OR('R2R'!K140="Q3 2025",'R2R'!K140="Q4 2025"),"Yes","No")</f>
        <v>No</v>
      </c>
      <c r="AF416" s="178" t="str">
        <f t="shared" si="235"/>
        <v>No</v>
      </c>
      <c r="AG416" t="str">
        <f>IF(OR('R2R'!K140="Q1 2026",'R2R'!K140="Q2 2026"),"Yes","No")</f>
        <v>No</v>
      </c>
      <c r="AH416" s="178" t="str">
        <f t="shared" si="236"/>
        <v>No</v>
      </c>
      <c r="AI416" t="str">
        <f>IF(OR('R2R'!K140="Q3 2026",'R2R'!K140="Q4 2026"),"Yes","No")</f>
        <v>No</v>
      </c>
      <c r="AJ416" s="178" t="str">
        <f t="shared" si="237"/>
        <v>No</v>
      </c>
      <c r="AK416" t="str">
        <f>IF(OR(O2C!M299="Q1 2027",O2C!M299="Q2 2027"),"Yes","No")</f>
        <v>No</v>
      </c>
      <c r="AL416" s="178" t="str">
        <f t="shared" si="238"/>
        <v>No</v>
      </c>
      <c r="AM416" t="str">
        <f>IF(OR('R2R'!K140="Q3 2027",'R2R'!K140="Q4 2027"),"Yes","No")</f>
        <v>No</v>
      </c>
      <c r="AN416" s="178" t="str">
        <f t="shared" si="239"/>
        <v>No</v>
      </c>
      <c r="AO416" t="str">
        <f>IF(OR('R2R'!K140="Q1 2028",'R2R'!K140="Q2 2028"),"Yes","No")</f>
        <v>No</v>
      </c>
      <c r="AP416" s="178" t="str">
        <f t="shared" si="240"/>
        <v>No</v>
      </c>
      <c r="AQ416" t="str">
        <f>IF(OR('R2R'!K140="Q3 2028",'R2R'!K140="Q4 2028"),"Yes","No")</f>
        <v>No</v>
      </c>
      <c r="AR416" s="178" t="str">
        <f t="shared" si="241"/>
        <v>No</v>
      </c>
      <c r="AS416" t="str">
        <f>IF(OR('R2R'!K140="Q1 2029",'R2R'!K140="Q2 2029"),"Yes","No")</f>
        <v>No</v>
      </c>
      <c r="AT416" s="178" t="str">
        <f t="shared" si="242"/>
        <v>No</v>
      </c>
      <c r="AU416" t="str">
        <f>IF(OR('R2R'!K140="Q3 2029",'R2R'!K140="Q4 2029"),"Yes","No")</f>
        <v>No</v>
      </c>
      <c r="AV416" s="178" t="str">
        <f t="shared" si="243"/>
        <v>No</v>
      </c>
      <c r="AW416" t="str">
        <f>IF(OR('R2R'!K140="Q1 2030",'R2R'!K140="Q2 2030"),"Yes","No")</f>
        <v>No</v>
      </c>
      <c r="AX416" s="178" t="str">
        <f t="shared" si="244"/>
        <v>No</v>
      </c>
      <c r="AY416" t="str">
        <f>IF(OR('R2R'!K140="Q3 2030",'R2R'!K140="Q4 2030"),"Yes","No")</f>
        <v>No</v>
      </c>
      <c r="AZ416" s="178" t="str">
        <f t="shared" si="245"/>
        <v>No</v>
      </c>
      <c r="BA416" t="str">
        <f>IF('R2R'!K140="","No","Yes")</f>
        <v>No</v>
      </c>
      <c r="BB416" s="178" t="str">
        <f t="shared" si="246"/>
        <v>No</v>
      </c>
      <c r="BC416" s="178" t="str">
        <f t="shared" si="247"/>
        <v>Yes</v>
      </c>
      <c r="BD416" s="174"/>
    </row>
    <row r="417" spans="1:56" s="175" customFormat="1" ht="23.65" thickBot="1" x14ac:dyDescent="0.5">
      <c r="A417" s="177">
        <v>137</v>
      </c>
      <c r="B417" s="51" t="s">
        <v>1824</v>
      </c>
      <c r="C417" t="str">
        <f>IF('R2R'!E141="Yes","Yes","No")</f>
        <v>No</v>
      </c>
      <c r="D417" t="str">
        <f>IF(AND(C417="No",'R2R'!F141="Yes"),"Yes","No")</f>
        <v>No</v>
      </c>
      <c r="E417" t="str">
        <f>IF(AND(C417="No",'R2R'!F141="N/A"),"N/A","No")</f>
        <v>No</v>
      </c>
      <c r="F417">
        <f>IF(OR('R2R'!F141="Yes",'R2R'!F141="N/A"),0,1)</f>
        <v>1</v>
      </c>
      <c r="G417" t="str">
        <f>IF(OR('R2R'!K141="Q3 2019",'R2R'!K141="Q4 2019"),"Yes","No")</f>
        <v>No</v>
      </c>
      <c r="H417" s="178" t="str">
        <f t="shared" si="223"/>
        <v>No</v>
      </c>
      <c r="I417" t="str">
        <f>IF(OR('R2R'!K141="Q1 2020",'R2R'!K141="Q2 2020"),"Yes","No")</f>
        <v>No</v>
      </c>
      <c r="J417" s="178" t="str">
        <f t="shared" si="224"/>
        <v>No</v>
      </c>
      <c r="K417" t="str">
        <f>IF(OR('R2R'!K141="Q3 2020",'R2R'!K141="Q4 2020"),"Yes","No")</f>
        <v>No</v>
      </c>
      <c r="L417" s="178" t="str">
        <f t="shared" si="225"/>
        <v>No</v>
      </c>
      <c r="M417" t="str">
        <f>IF(OR('R2R'!K141="Q1 2021",'R2R'!K141="Q2 2021"),"Yes","No")</f>
        <v>No</v>
      </c>
      <c r="N417" s="178" t="str">
        <f t="shared" si="226"/>
        <v>No</v>
      </c>
      <c r="O417" t="str">
        <f>IF(OR('R2R'!K141="Q3 2021",'R2R'!K141="Q4 2021"),"Yes","No")</f>
        <v>No</v>
      </c>
      <c r="P417" s="178" t="str">
        <f t="shared" si="227"/>
        <v>No</v>
      </c>
      <c r="Q417" t="str">
        <f>IF(OR('R2R'!K141="Q1 2022",'R2R'!K141="Q2 2022"),"Yes","No")</f>
        <v>No</v>
      </c>
      <c r="R417" s="178" t="str">
        <f t="shared" si="228"/>
        <v>No</v>
      </c>
      <c r="S417" t="str">
        <f>IF(OR('R2R'!K141="Q3 2022",'R2R'!K141="Q4 2022"),"Yes","No")</f>
        <v>No</v>
      </c>
      <c r="T417" s="178" t="str">
        <f t="shared" si="229"/>
        <v>No</v>
      </c>
      <c r="U417" t="str">
        <f>IF(OR('R2R'!K141="Q1 2023",'R2R'!K141="Q2 2023"),"Yes","No")</f>
        <v>No</v>
      </c>
      <c r="V417" s="178" t="str">
        <f t="shared" si="230"/>
        <v>No</v>
      </c>
      <c r="W417" t="str">
        <f>IF(OR('R2R'!K141="Q3 2023",'R2R'!K141="Q4 2023"),"Yes","No")</f>
        <v>No</v>
      </c>
      <c r="X417" s="178" t="str">
        <f t="shared" si="231"/>
        <v>No</v>
      </c>
      <c r="Y417" t="str">
        <f>IF(OR('R2R'!K141="Q1 2024",'R2R'!K141="Q2 2024"),"Yes","No")</f>
        <v>No</v>
      </c>
      <c r="Z417" s="178" t="str">
        <f t="shared" si="232"/>
        <v>No</v>
      </c>
      <c r="AA417" t="str">
        <f>IF(OR('R2R'!K141="Q3 2024",'R2R'!K141="Q4 2024"),"Yes","No")</f>
        <v>No</v>
      </c>
      <c r="AB417" s="178" t="str">
        <f t="shared" si="233"/>
        <v>No</v>
      </c>
      <c r="AC417" t="str">
        <f>IF(OR('R2R'!K141="Q1 2025",'R2R'!K141="Q2 2025"),"Yes","No")</f>
        <v>No</v>
      </c>
      <c r="AD417" s="178" t="str">
        <f t="shared" si="234"/>
        <v>No</v>
      </c>
      <c r="AE417" t="str">
        <f>IF(OR('R2R'!K141="Q3 2025",'R2R'!K141="Q4 2025"),"Yes","No")</f>
        <v>No</v>
      </c>
      <c r="AF417" s="178" t="str">
        <f t="shared" si="235"/>
        <v>No</v>
      </c>
      <c r="AG417" t="str">
        <f>IF(OR('R2R'!K141="Q1 2026",'R2R'!K141="Q2 2026"),"Yes","No")</f>
        <v>No</v>
      </c>
      <c r="AH417" s="178" t="str">
        <f t="shared" si="236"/>
        <v>No</v>
      </c>
      <c r="AI417" t="str">
        <f>IF(OR('R2R'!K141="Q3 2026",'R2R'!K141="Q4 2026"),"Yes","No")</f>
        <v>No</v>
      </c>
      <c r="AJ417" s="178" t="str">
        <f t="shared" si="237"/>
        <v>No</v>
      </c>
      <c r="AK417" t="str">
        <f>IF(OR(O2C!M300="Q1 2027",O2C!M300="Q2 2027"),"Yes","No")</f>
        <v>No</v>
      </c>
      <c r="AL417" s="178" t="str">
        <f t="shared" si="238"/>
        <v>No</v>
      </c>
      <c r="AM417" t="str">
        <f>IF(OR('R2R'!K141="Q3 2027",'R2R'!K141="Q4 2027"),"Yes","No")</f>
        <v>No</v>
      </c>
      <c r="AN417" s="178" t="str">
        <f t="shared" si="239"/>
        <v>No</v>
      </c>
      <c r="AO417" t="str">
        <f>IF(OR('R2R'!K141="Q1 2028",'R2R'!K141="Q2 2028"),"Yes","No")</f>
        <v>No</v>
      </c>
      <c r="AP417" s="178" t="str">
        <f t="shared" si="240"/>
        <v>No</v>
      </c>
      <c r="AQ417" t="str">
        <f>IF(OR('R2R'!K141="Q3 2028",'R2R'!K141="Q4 2028"),"Yes","No")</f>
        <v>No</v>
      </c>
      <c r="AR417" s="178" t="str">
        <f t="shared" si="241"/>
        <v>No</v>
      </c>
      <c r="AS417" t="str">
        <f>IF(OR('R2R'!K141="Q1 2029",'R2R'!K141="Q2 2029"),"Yes","No")</f>
        <v>No</v>
      </c>
      <c r="AT417" s="178" t="str">
        <f t="shared" si="242"/>
        <v>No</v>
      </c>
      <c r="AU417" t="str">
        <f>IF(OR('R2R'!K141="Q3 2029",'R2R'!K141="Q4 2029"),"Yes","No")</f>
        <v>No</v>
      </c>
      <c r="AV417" s="178" t="str">
        <f t="shared" si="243"/>
        <v>No</v>
      </c>
      <c r="AW417" t="str">
        <f>IF(OR('R2R'!K141="Q1 2030",'R2R'!K141="Q2 2030"),"Yes","No")</f>
        <v>No</v>
      </c>
      <c r="AX417" s="178" t="str">
        <f t="shared" si="244"/>
        <v>No</v>
      </c>
      <c r="AY417" t="str">
        <f>IF(OR('R2R'!K141="Q3 2030",'R2R'!K141="Q4 2030"),"Yes","No")</f>
        <v>No</v>
      </c>
      <c r="AZ417" s="178" t="str">
        <f t="shared" si="245"/>
        <v>No</v>
      </c>
      <c r="BA417" t="str">
        <f>IF('R2R'!K141="","No","Yes")</f>
        <v>No</v>
      </c>
      <c r="BB417" s="178" t="str">
        <f t="shared" si="246"/>
        <v>No</v>
      </c>
      <c r="BC417" s="178" t="str">
        <f t="shared" si="247"/>
        <v>Yes</v>
      </c>
      <c r="BD417" s="174"/>
    </row>
    <row r="418" spans="1:56" s="175" customFormat="1" ht="23.65" thickBot="1" x14ac:dyDescent="0.5">
      <c r="A418" s="177">
        <v>138</v>
      </c>
      <c r="B418" s="51" t="s">
        <v>1825</v>
      </c>
      <c r="C418" t="str">
        <f>IF('R2R'!E142="Yes","Yes","No")</f>
        <v>No</v>
      </c>
      <c r="D418" t="str">
        <f>IF(AND(C418="No",'R2R'!F142="Yes"),"Yes","No")</f>
        <v>No</v>
      </c>
      <c r="E418" t="str">
        <f>IF(AND(C418="No",'R2R'!F142="N/A"),"N/A","No")</f>
        <v>No</v>
      </c>
      <c r="F418">
        <f>IF(OR('R2R'!F142="Yes",'R2R'!F142="N/A"),0,1)</f>
        <v>1</v>
      </c>
      <c r="G418" t="str">
        <f>IF(OR('R2R'!K142="Q3 2019",'R2R'!K142="Q4 2019"),"Yes","No")</f>
        <v>No</v>
      </c>
      <c r="H418" s="178" t="str">
        <f t="shared" si="223"/>
        <v>No</v>
      </c>
      <c r="I418" t="str">
        <f>IF(OR('R2R'!K142="Q1 2020",'R2R'!K142="Q2 2020"),"Yes","No")</f>
        <v>No</v>
      </c>
      <c r="J418" s="178" t="str">
        <f t="shared" si="224"/>
        <v>No</v>
      </c>
      <c r="K418" t="str">
        <f>IF(OR('R2R'!K142="Q3 2020",'R2R'!K142="Q4 2020"),"Yes","No")</f>
        <v>No</v>
      </c>
      <c r="L418" s="178" t="str">
        <f t="shared" si="225"/>
        <v>No</v>
      </c>
      <c r="M418" t="str">
        <f>IF(OR('R2R'!K142="Q1 2021",'R2R'!K142="Q2 2021"),"Yes","No")</f>
        <v>No</v>
      </c>
      <c r="N418" s="178" t="str">
        <f t="shared" si="226"/>
        <v>No</v>
      </c>
      <c r="O418" t="str">
        <f>IF(OR('R2R'!K142="Q3 2021",'R2R'!K142="Q4 2021"),"Yes","No")</f>
        <v>No</v>
      </c>
      <c r="P418" s="178" t="str">
        <f t="shared" si="227"/>
        <v>No</v>
      </c>
      <c r="Q418" t="str">
        <f>IF(OR('R2R'!K142="Q1 2022",'R2R'!K142="Q2 2022"),"Yes","No")</f>
        <v>No</v>
      </c>
      <c r="R418" s="178" t="str">
        <f t="shared" si="228"/>
        <v>No</v>
      </c>
      <c r="S418" t="str">
        <f>IF(OR('R2R'!K142="Q3 2022",'R2R'!K142="Q4 2022"),"Yes","No")</f>
        <v>No</v>
      </c>
      <c r="T418" s="178" t="str">
        <f t="shared" si="229"/>
        <v>No</v>
      </c>
      <c r="U418" t="str">
        <f>IF(OR('R2R'!K142="Q1 2023",'R2R'!K142="Q2 2023"),"Yes","No")</f>
        <v>No</v>
      </c>
      <c r="V418" s="178" t="str">
        <f t="shared" si="230"/>
        <v>No</v>
      </c>
      <c r="W418" t="str">
        <f>IF(OR('R2R'!K142="Q3 2023",'R2R'!K142="Q4 2023"),"Yes","No")</f>
        <v>No</v>
      </c>
      <c r="X418" s="178" t="str">
        <f t="shared" si="231"/>
        <v>No</v>
      </c>
      <c r="Y418" t="str">
        <f>IF(OR('R2R'!K142="Q1 2024",'R2R'!K142="Q2 2024"),"Yes","No")</f>
        <v>No</v>
      </c>
      <c r="Z418" s="178" t="str">
        <f t="shared" si="232"/>
        <v>No</v>
      </c>
      <c r="AA418" t="str">
        <f>IF(OR('R2R'!K142="Q3 2024",'R2R'!K142="Q4 2024"),"Yes","No")</f>
        <v>No</v>
      </c>
      <c r="AB418" s="178" t="str">
        <f t="shared" si="233"/>
        <v>No</v>
      </c>
      <c r="AC418" t="str">
        <f>IF(OR('R2R'!K142="Q1 2025",'R2R'!K142="Q2 2025"),"Yes","No")</f>
        <v>No</v>
      </c>
      <c r="AD418" s="178" t="str">
        <f t="shared" si="234"/>
        <v>No</v>
      </c>
      <c r="AE418" t="str">
        <f>IF(OR('R2R'!K142="Q3 2025",'R2R'!K142="Q4 2025"),"Yes","No")</f>
        <v>No</v>
      </c>
      <c r="AF418" s="178" t="str">
        <f t="shared" si="235"/>
        <v>No</v>
      </c>
      <c r="AG418" t="str">
        <f>IF(OR('R2R'!K142="Q1 2026",'R2R'!K142="Q2 2026"),"Yes","No")</f>
        <v>No</v>
      </c>
      <c r="AH418" s="178" t="str">
        <f t="shared" si="236"/>
        <v>No</v>
      </c>
      <c r="AI418" t="str">
        <f>IF(OR('R2R'!K142="Q3 2026",'R2R'!K142="Q4 2026"),"Yes","No")</f>
        <v>No</v>
      </c>
      <c r="AJ418" s="178" t="str">
        <f t="shared" si="237"/>
        <v>No</v>
      </c>
      <c r="AK418" t="str">
        <f>IF(OR(O2C!M301="Q1 2027",O2C!M301="Q2 2027"),"Yes","No")</f>
        <v>No</v>
      </c>
      <c r="AL418" s="178" t="str">
        <f t="shared" si="238"/>
        <v>No</v>
      </c>
      <c r="AM418" t="str">
        <f>IF(OR('R2R'!K142="Q3 2027",'R2R'!K142="Q4 2027"),"Yes","No")</f>
        <v>No</v>
      </c>
      <c r="AN418" s="178" t="str">
        <f t="shared" si="239"/>
        <v>No</v>
      </c>
      <c r="AO418" t="str">
        <f>IF(OR('R2R'!K142="Q1 2028",'R2R'!K142="Q2 2028"),"Yes","No")</f>
        <v>No</v>
      </c>
      <c r="AP418" s="178" t="str">
        <f t="shared" si="240"/>
        <v>No</v>
      </c>
      <c r="AQ418" t="str">
        <f>IF(OR('R2R'!K142="Q3 2028",'R2R'!K142="Q4 2028"),"Yes","No")</f>
        <v>No</v>
      </c>
      <c r="AR418" s="178" t="str">
        <f t="shared" si="241"/>
        <v>No</v>
      </c>
      <c r="AS418" t="str">
        <f>IF(OR('R2R'!K142="Q1 2029",'R2R'!K142="Q2 2029"),"Yes","No")</f>
        <v>No</v>
      </c>
      <c r="AT418" s="178" t="str">
        <f t="shared" si="242"/>
        <v>No</v>
      </c>
      <c r="AU418" t="str">
        <f>IF(OR('R2R'!K142="Q3 2029",'R2R'!K142="Q4 2029"),"Yes","No")</f>
        <v>No</v>
      </c>
      <c r="AV418" s="178" t="str">
        <f t="shared" si="243"/>
        <v>No</v>
      </c>
      <c r="AW418" t="str">
        <f>IF(OR('R2R'!K142="Q1 2030",'R2R'!K142="Q2 2030"),"Yes","No")</f>
        <v>No</v>
      </c>
      <c r="AX418" s="178" t="str">
        <f t="shared" si="244"/>
        <v>No</v>
      </c>
      <c r="AY418" t="str">
        <f>IF(OR('R2R'!K142="Q3 2030",'R2R'!K142="Q4 2030"),"Yes","No")</f>
        <v>No</v>
      </c>
      <c r="AZ418" s="178" t="str">
        <f t="shared" si="245"/>
        <v>No</v>
      </c>
      <c r="BA418" t="str">
        <f>IF('R2R'!K142="","No","Yes")</f>
        <v>No</v>
      </c>
      <c r="BB418" s="178" t="str">
        <f t="shared" si="246"/>
        <v>No</v>
      </c>
      <c r="BC418" s="178" t="str">
        <f t="shared" si="247"/>
        <v>Yes</v>
      </c>
      <c r="BD418" s="174"/>
    </row>
    <row r="419" spans="1:56" s="175" customFormat="1" ht="14.65" thickBot="1" x14ac:dyDescent="0.5">
      <c r="A419" s="177">
        <v>139</v>
      </c>
      <c r="B419" s="51" t="s">
        <v>1341</v>
      </c>
      <c r="C419" t="str">
        <f>IF('R2R'!E143="Yes","Yes","No")</f>
        <v>No</v>
      </c>
      <c r="D419" t="str">
        <f>IF(AND(C419="No",'R2R'!F143="Yes"),"Yes","No")</f>
        <v>No</v>
      </c>
      <c r="E419" t="str">
        <f>IF(AND(C419="No",'R2R'!F143="N/A"),"N/A","No")</f>
        <v>No</v>
      </c>
      <c r="F419">
        <f>IF(OR('R2R'!F143="Yes",'R2R'!F143="N/A"),0,1)</f>
        <v>1</v>
      </c>
      <c r="G419" t="str">
        <f>IF(OR('R2R'!K143="Q3 2019",'R2R'!K143="Q4 2019"),"Yes","No")</f>
        <v>No</v>
      </c>
      <c r="H419" s="178" t="str">
        <f t="shared" si="223"/>
        <v>No</v>
      </c>
      <c r="I419" t="str">
        <f>IF(OR('R2R'!K143="Q1 2020",'R2R'!K143="Q2 2020"),"Yes","No")</f>
        <v>No</v>
      </c>
      <c r="J419" s="178" t="str">
        <f t="shared" si="224"/>
        <v>No</v>
      </c>
      <c r="K419" t="str">
        <f>IF(OR('R2R'!K143="Q3 2020",'R2R'!K143="Q4 2020"),"Yes","No")</f>
        <v>No</v>
      </c>
      <c r="L419" s="178" t="str">
        <f t="shared" si="225"/>
        <v>No</v>
      </c>
      <c r="M419" t="str">
        <f>IF(OR('R2R'!K143="Q1 2021",'R2R'!K143="Q2 2021"),"Yes","No")</f>
        <v>No</v>
      </c>
      <c r="N419" s="178" t="str">
        <f t="shared" si="226"/>
        <v>No</v>
      </c>
      <c r="O419" t="str">
        <f>IF(OR('R2R'!K143="Q3 2021",'R2R'!K143="Q4 2021"),"Yes","No")</f>
        <v>No</v>
      </c>
      <c r="P419" s="178" t="str">
        <f t="shared" si="227"/>
        <v>No</v>
      </c>
      <c r="Q419" t="str">
        <f>IF(OR('R2R'!K143="Q1 2022",'R2R'!K143="Q2 2022"),"Yes","No")</f>
        <v>No</v>
      </c>
      <c r="R419" s="178" t="str">
        <f t="shared" si="228"/>
        <v>No</v>
      </c>
      <c r="S419" t="str">
        <f>IF(OR('R2R'!K143="Q3 2022",'R2R'!K143="Q4 2022"),"Yes","No")</f>
        <v>No</v>
      </c>
      <c r="T419" s="178" t="str">
        <f t="shared" si="229"/>
        <v>No</v>
      </c>
      <c r="U419" t="str">
        <f>IF(OR('R2R'!K143="Q1 2023",'R2R'!K143="Q2 2023"),"Yes","No")</f>
        <v>No</v>
      </c>
      <c r="V419" s="178" t="str">
        <f t="shared" si="230"/>
        <v>No</v>
      </c>
      <c r="W419" t="str">
        <f>IF(OR('R2R'!K143="Q3 2023",'R2R'!K143="Q4 2023"),"Yes","No")</f>
        <v>No</v>
      </c>
      <c r="X419" s="178" t="str">
        <f t="shared" si="231"/>
        <v>No</v>
      </c>
      <c r="Y419" t="str">
        <f>IF(OR('R2R'!K143="Q1 2024",'R2R'!K143="Q2 2024"),"Yes","No")</f>
        <v>No</v>
      </c>
      <c r="Z419" s="178" t="str">
        <f t="shared" si="232"/>
        <v>No</v>
      </c>
      <c r="AA419" t="str">
        <f>IF(OR('R2R'!K143="Q3 2024",'R2R'!K143="Q4 2024"),"Yes","No")</f>
        <v>No</v>
      </c>
      <c r="AB419" s="178" t="str">
        <f t="shared" si="233"/>
        <v>No</v>
      </c>
      <c r="AC419" t="str">
        <f>IF(OR('R2R'!K143="Q1 2025",'R2R'!K143="Q2 2025"),"Yes","No")</f>
        <v>No</v>
      </c>
      <c r="AD419" s="178" t="str">
        <f t="shared" si="234"/>
        <v>No</v>
      </c>
      <c r="AE419" t="str">
        <f>IF(OR('R2R'!K143="Q3 2025",'R2R'!K143="Q4 2025"),"Yes","No")</f>
        <v>No</v>
      </c>
      <c r="AF419" s="178" t="str">
        <f t="shared" si="235"/>
        <v>No</v>
      </c>
      <c r="AG419" t="str">
        <f>IF(OR('R2R'!K143="Q1 2026",'R2R'!K143="Q2 2026"),"Yes","No")</f>
        <v>No</v>
      </c>
      <c r="AH419" s="178" t="str">
        <f t="shared" si="236"/>
        <v>No</v>
      </c>
      <c r="AI419" t="str">
        <f>IF(OR('R2R'!K143="Q3 2026",'R2R'!K143="Q4 2026"),"Yes","No")</f>
        <v>No</v>
      </c>
      <c r="AJ419" s="178" t="str">
        <f t="shared" si="237"/>
        <v>No</v>
      </c>
      <c r="AK419" t="str">
        <f>IF(OR(O2C!M302="Q1 2027",O2C!M302="Q2 2027"),"Yes","No")</f>
        <v>No</v>
      </c>
      <c r="AL419" s="178" t="str">
        <f t="shared" si="238"/>
        <v>No</v>
      </c>
      <c r="AM419" t="str">
        <f>IF(OR('R2R'!K143="Q3 2027",'R2R'!K143="Q4 2027"),"Yes","No")</f>
        <v>No</v>
      </c>
      <c r="AN419" s="178" t="str">
        <f t="shared" si="239"/>
        <v>No</v>
      </c>
      <c r="AO419" t="str">
        <f>IF(OR('R2R'!K143="Q1 2028",'R2R'!K143="Q2 2028"),"Yes","No")</f>
        <v>No</v>
      </c>
      <c r="AP419" s="178" t="str">
        <f t="shared" si="240"/>
        <v>No</v>
      </c>
      <c r="AQ419" t="str">
        <f>IF(OR('R2R'!K143="Q3 2028",'R2R'!K143="Q4 2028"),"Yes","No")</f>
        <v>No</v>
      </c>
      <c r="AR419" s="178" t="str">
        <f t="shared" si="241"/>
        <v>No</v>
      </c>
      <c r="AS419" t="str">
        <f>IF(OR('R2R'!K143="Q1 2029",'R2R'!K143="Q2 2029"),"Yes","No")</f>
        <v>No</v>
      </c>
      <c r="AT419" s="178" t="str">
        <f t="shared" si="242"/>
        <v>No</v>
      </c>
      <c r="AU419" t="str">
        <f>IF(OR('R2R'!K143="Q3 2029",'R2R'!K143="Q4 2029"),"Yes","No")</f>
        <v>No</v>
      </c>
      <c r="AV419" s="178" t="str">
        <f t="shared" si="243"/>
        <v>No</v>
      </c>
      <c r="AW419" t="str">
        <f>IF(OR('R2R'!K143="Q1 2030",'R2R'!K143="Q2 2030"),"Yes","No")</f>
        <v>No</v>
      </c>
      <c r="AX419" s="178" t="str">
        <f t="shared" si="244"/>
        <v>No</v>
      </c>
      <c r="AY419" t="str">
        <f>IF(OR('R2R'!K143="Q3 2030",'R2R'!K143="Q4 2030"),"Yes","No")</f>
        <v>No</v>
      </c>
      <c r="AZ419" s="178" t="str">
        <f t="shared" si="245"/>
        <v>No</v>
      </c>
      <c r="BA419" t="str">
        <f>IF('R2R'!K143="","No","Yes")</f>
        <v>No</v>
      </c>
      <c r="BB419" s="178" t="str">
        <f t="shared" si="246"/>
        <v>No</v>
      </c>
      <c r="BC419" s="178" t="str">
        <f t="shared" si="247"/>
        <v>Yes</v>
      </c>
      <c r="BD419" s="174"/>
    </row>
    <row r="420" spans="1:56" s="175" customFormat="1" ht="23.65" thickBot="1" x14ac:dyDescent="0.5">
      <c r="A420" s="177">
        <v>140</v>
      </c>
      <c r="B420" s="51" t="s">
        <v>1342</v>
      </c>
      <c r="C420" t="str">
        <f>IF('R2R'!E144="Yes","Yes","No")</f>
        <v>No</v>
      </c>
      <c r="D420" t="str">
        <f>IF(AND(C420="No",'R2R'!F144="Yes"),"Yes","No")</f>
        <v>No</v>
      </c>
      <c r="E420" t="str">
        <f>IF(AND(C420="No",'R2R'!F144="N/A"),"N/A","No")</f>
        <v>No</v>
      </c>
      <c r="F420">
        <f>IF(OR('R2R'!F144="Yes",'R2R'!F144="N/A"),0,1)</f>
        <v>1</v>
      </c>
      <c r="G420" t="str">
        <f>IF(OR('R2R'!K144="Q3 2019",'R2R'!K144="Q4 2019"),"Yes","No")</f>
        <v>No</v>
      </c>
      <c r="H420" s="178" t="str">
        <f t="shared" si="223"/>
        <v>No</v>
      </c>
      <c r="I420" t="str">
        <f>IF(OR('R2R'!K144="Q1 2020",'R2R'!K144="Q2 2020"),"Yes","No")</f>
        <v>No</v>
      </c>
      <c r="J420" s="178" t="str">
        <f t="shared" si="224"/>
        <v>No</v>
      </c>
      <c r="K420" t="str">
        <f>IF(OR('R2R'!K144="Q3 2020",'R2R'!K144="Q4 2020"),"Yes","No")</f>
        <v>No</v>
      </c>
      <c r="L420" s="178" t="str">
        <f t="shared" si="225"/>
        <v>No</v>
      </c>
      <c r="M420" t="str">
        <f>IF(OR('R2R'!K144="Q1 2021",'R2R'!K144="Q2 2021"),"Yes","No")</f>
        <v>No</v>
      </c>
      <c r="N420" s="178" t="str">
        <f t="shared" si="226"/>
        <v>No</v>
      </c>
      <c r="O420" t="str">
        <f>IF(OR('R2R'!K144="Q3 2021",'R2R'!K144="Q4 2021"),"Yes","No")</f>
        <v>No</v>
      </c>
      <c r="P420" s="178" t="str">
        <f t="shared" si="227"/>
        <v>No</v>
      </c>
      <c r="Q420" t="str">
        <f>IF(OR('R2R'!K144="Q1 2022",'R2R'!K144="Q2 2022"),"Yes","No")</f>
        <v>No</v>
      </c>
      <c r="R420" s="178" t="str">
        <f t="shared" si="228"/>
        <v>No</v>
      </c>
      <c r="S420" t="str">
        <f>IF(OR('R2R'!K144="Q3 2022",'R2R'!K144="Q4 2022"),"Yes","No")</f>
        <v>No</v>
      </c>
      <c r="T420" s="178" t="str">
        <f t="shared" si="229"/>
        <v>No</v>
      </c>
      <c r="U420" t="str">
        <f>IF(OR('R2R'!K144="Q1 2023",'R2R'!K144="Q2 2023"),"Yes","No")</f>
        <v>No</v>
      </c>
      <c r="V420" s="178" t="str">
        <f t="shared" si="230"/>
        <v>No</v>
      </c>
      <c r="W420" t="str">
        <f>IF(OR('R2R'!K144="Q3 2023",'R2R'!K144="Q4 2023"),"Yes","No")</f>
        <v>No</v>
      </c>
      <c r="X420" s="178" t="str">
        <f t="shared" si="231"/>
        <v>No</v>
      </c>
      <c r="Y420" t="str">
        <f>IF(OR('R2R'!K144="Q1 2024",'R2R'!K144="Q2 2024"),"Yes","No")</f>
        <v>No</v>
      </c>
      <c r="Z420" s="178" t="str">
        <f t="shared" si="232"/>
        <v>No</v>
      </c>
      <c r="AA420" t="str">
        <f>IF(OR('R2R'!K144="Q3 2024",'R2R'!K144="Q4 2024"),"Yes","No")</f>
        <v>No</v>
      </c>
      <c r="AB420" s="178" t="str">
        <f t="shared" si="233"/>
        <v>No</v>
      </c>
      <c r="AC420" t="str">
        <f>IF(OR('R2R'!K144="Q1 2025",'R2R'!K144="Q2 2025"),"Yes","No")</f>
        <v>No</v>
      </c>
      <c r="AD420" s="178" t="str">
        <f t="shared" si="234"/>
        <v>No</v>
      </c>
      <c r="AE420" t="str">
        <f>IF(OR('R2R'!K144="Q3 2025",'R2R'!K144="Q4 2025"),"Yes","No")</f>
        <v>No</v>
      </c>
      <c r="AF420" s="178" t="str">
        <f t="shared" si="235"/>
        <v>No</v>
      </c>
      <c r="AG420" t="str">
        <f>IF(OR('R2R'!K144="Q1 2026",'R2R'!K144="Q2 2026"),"Yes","No")</f>
        <v>No</v>
      </c>
      <c r="AH420" s="178" t="str">
        <f t="shared" si="236"/>
        <v>No</v>
      </c>
      <c r="AI420" t="str">
        <f>IF(OR('R2R'!K144="Q3 2026",'R2R'!K144="Q4 2026"),"Yes","No")</f>
        <v>No</v>
      </c>
      <c r="AJ420" s="178" t="str">
        <f t="shared" si="237"/>
        <v>No</v>
      </c>
      <c r="AK420" t="str">
        <f>IF(OR(O2C!M303="Q1 2027",O2C!M303="Q2 2027"),"Yes","No")</f>
        <v>No</v>
      </c>
      <c r="AL420" s="178" t="str">
        <f t="shared" si="238"/>
        <v>No</v>
      </c>
      <c r="AM420" t="str">
        <f>IF(OR('R2R'!K144="Q3 2027",'R2R'!K144="Q4 2027"),"Yes","No")</f>
        <v>No</v>
      </c>
      <c r="AN420" s="178" t="str">
        <f t="shared" si="239"/>
        <v>No</v>
      </c>
      <c r="AO420" t="str">
        <f>IF(OR('R2R'!K144="Q1 2028",'R2R'!K144="Q2 2028"),"Yes","No")</f>
        <v>No</v>
      </c>
      <c r="AP420" s="178" t="str">
        <f t="shared" si="240"/>
        <v>No</v>
      </c>
      <c r="AQ420" t="str">
        <f>IF(OR('R2R'!K144="Q3 2028",'R2R'!K144="Q4 2028"),"Yes","No")</f>
        <v>No</v>
      </c>
      <c r="AR420" s="178" t="str">
        <f t="shared" si="241"/>
        <v>No</v>
      </c>
      <c r="AS420" t="str">
        <f>IF(OR('R2R'!K144="Q1 2029",'R2R'!K144="Q2 2029"),"Yes","No")</f>
        <v>No</v>
      </c>
      <c r="AT420" s="178" t="str">
        <f t="shared" si="242"/>
        <v>No</v>
      </c>
      <c r="AU420" t="str">
        <f>IF(OR('R2R'!K144="Q3 2029",'R2R'!K144="Q4 2029"),"Yes","No")</f>
        <v>No</v>
      </c>
      <c r="AV420" s="178" t="str">
        <f t="shared" si="243"/>
        <v>No</v>
      </c>
      <c r="AW420" t="str">
        <f>IF(OR('R2R'!K144="Q1 2030",'R2R'!K144="Q2 2030"),"Yes","No")</f>
        <v>No</v>
      </c>
      <c r="AX420" s="178" t="str">
        <f t="shared" si="244"/>
        <v>No</v>
      </c>
      <c r="AY420" t="str">
        <f>IF(OR('R2R'!K144="Q3 2030",'R2R'!K144="Q4 2030"),"Yes","No")</f>
        <v>No</v>
      </c>
      <c r="AZ420" s="178" t="str">
        <f t="shared" si="245"/>
        <v>No</v>
      </c>
      <c r="BA420" t="str">
        <f>IF('R2R'!K144="","No","Yes")</f>
        <v>No</v>
      </c>
      <c r="BB420" s="178" t="str">
        <f t="shared" si="246"/>
        <v>No</v>
      </c>
      <c r="BC420" s="178" t="str">
        <f t="shared" si="247"/>
        <v>Yes</v>
      </c>
      <c r="BD420" s="174"/>
    </row>
    <row r="421" spans="1:56" s="175" customFormat="1" ht="35.25" thickBot="1" x14ac:dyDescent="0.5">
      <c r="A421" s="177">
        <v>141</v>
      </c>
      <c r="B421" s="51" t="s">
        <v>1826</v>
      </c>
      <c r="C421" t="str">
        <f>IF('R2R'!E145="Yes","Yes","No")</f>
        <v>No</v>
      </c>
      <c r="D421" t="str">
        <f>IF(AND(C421="No",'R2R'!F145="Yes"),"Yes","No")</f>
        <v>No</v>
      </c>
      <c r="E421" t="str">
        <f>IF(AND(C421="No",'R2R'!F145="N/A"),"N/A","No")</f>
        <v>No</v>
      </c>
      <c r="F421">
        <f>IF(OR('R2R'!F145="Yes",'R2R'!F145="N/A"),0,1)</f>
        <v>1</v>
      </c>
      <c r="G421" t="str">
        <f>IF(OR('R2R'!K145="Q3 2019",'R2R'!K145="Q4 2019"),"Yes","No")</f>
        <v>No</v>
      </c>
      <c r="H421" s="178" t="str">
        <f t="shared" si="223"/>
        <v>No</v>
      </c>
      <c r="I421" t="str">
        <f>IF(OR('R2R'!K145="Q1 2020",'R2R'!K145="Q2 2020"),"Yes","No")</f>
        <v>No</v>
      </c>
      <c r="J421" s="178" t="str">
        <f t="shared" si="224"/>
        <v>No</v>
      </c>
      <c r="K421" t="str">
        <f>IF(OR('R2R'!K145="Q3 2020",'R2R'!K145="Q4 2020"),"Yes","No")</f>
        <v>No</v>
      </c>
      <c r="L421" s="178" t="str">
        <f t="shared" si="225"/>
        <v>No</v>
      </c>
      <c r="M421" t="str">
        <f>IF(OR('R2R'!K145="Q1 2021",'R2R'!K145="Q2 2021"),"Yes","No")</f>
        <v>No</v>
      </c>
      <c r="N421" s="178" t="str">
        <f t="shared" si="226"/>
        <v>No</v>
      </c>
      <c r="O421" t="str">
        <f>IF(OR('R2R'!K145="Q3 2021",'R2R'!K145="Q4 2021"),"Yes","No")</f>
        <v>No</v>
      </c>
      <c r="P421" s="178" t="str">
        <f t="shared" si="227"/>
        <v>No</v>
      </c>
      <c r="Q421" t="str">
        <f>IF(OR('R2R'!K145="Q1 2022",'R2R'!K145="Q2 2022"),"Yes","No")</f>
        <v>No</v>
      </c>
      <c r="R421" s="178" t="str">
        <f t="shared" si="228"/>
        <v>No</v>
      </c>
      <c r="S421" t="str">
        <f>IF(OR('R2R'!K145="Q3 2022",'R2R'!K145="Q4 2022"),"Yes","No")</f>
        <v>No</v>
      </c>
      <c r="T421" s="178" t="str">
        <f t="shared" si="229"/>
        <v>No</v>
      </c>
      <c r="U421" t="str">
        <f>IF(OR('R2R'!K145="Q1 2023",'R2R'!K145="Q2 2023"),"Yes","No")</f>
        <v>No</v>
      </c>
      <c r="V421" s="178" t="str">
        <f t="shared" si="230"/>
        <v>No</v>
      </c>
      <c r="W421" t="str">
        <f>IF(OR('R2R'!K145="Q3 2023",'R2R'!K145="Q4 2023"),"Yes","No")</f>
        <v>No</v>
      </c>
      <c r="X421" s="178" t="str">
        <f t="shared" si="231"/>
        <v>No</v>
      </c>
      <c r="Y421" t="str">
        <f>IF(OR('R2R'!K145="Q1 2024",'R2R'!K145="Q2 2024"),"Yes","No")</f>
        <v>No</v>
      </c>
      <c r="Z421" s="178" t="str">
        <f t="shared" si="232"/>
        <v>No</v>
      </c>
      <c r="AA421" t="str">
        <f>IF(OR('R2R'!K145="Q3 2024",'R2R'!K145="Q4 2024"),"Yes","No")</f>
        <v>No</v>
      </c>
      <c r="AB421" s="178" t="str">
        <f t="shared" si="233"/>
        <v>No</v>
      </c>
      <c r="AC421" t="str">
        <f>IF(OR('R2R'!K145="Q1 2025",'R2R'!K145="Q2 2025"),"Yes","No")</f>
        <v>No</v>
      </c>
      <c r="AD421" s="178" t="str">
        <f t="shared" si="234"/>
        <v>No</v>
      </c>
      <c r="AE421" t="str">
        <f>IF(OR('R2R'!K145="Q3 2025",'R2R'!K145="Q4 2025"),"Yes","No")</f>
        <v>No</v>
      </c>
      <c r="AF421" s="178" t="str">
        <f t="shared" si="235"/>
        <v>No</v>
      </c>
      <c r="AG421" t="str">
        <f>IF(OR('R2R'!K145="Q1 2026",'R2R'!K145="Q2 2026"),"Yes","No")</f>
        <v>No</v>
      </c>
      <c r="AH421" s="178" t="str">
        <f t="shared" si="236"/>
        <v>No</v>
      </c>
      <c r="AI421" t="str">
        <f>IF(OR('R2R'!K145="Q3 2026",'R2R'!K145="Q4 2026"),"Yes","No")</f>
        <v>No</v>
      </c>
      <c r="AJ421" s="178" t="str">
        <f t="shared" si="237"/>
        <v>No</v>
      </c>
      <c r="AK421" t="str">
        <f>IF(OR(O2C!M304="Q1 2027",O2C!M304="Q2 2027"),"Yes","No")</f>
        <v>No</v>
      </c>
      <c r="AL421" s="178" t="str">
        <f t="shared" si="238"/>
        <v>No</v>
      </c>
      <c r="AM421" t="str">
        <f>IF(OR('R2R'!K145="Q3 2027",'R2R'!K145="Q4 2027"),"Yes","No")</f>
        <v>No</v>
      </c>
      <c r="AN421" s="178" t="str">
        <f t="shared" si="239"/>
        <v>No</v>
      </c>
      <c r="AO421" t="str">
        <f>IF(OR('R2R'!K145="Q1 2028",'R2R'!K145="Q2 2028"),"Yes","No")</f>
        <v>No</v>
      </c>
      <c r="AP421" s="178" t="str">
        <f t="shared" si="240"/>
        <v>No</v>
      </c>
      <c r="AQ421" t="str">
        <f>IF(OR('R2R'!K145="Q3 2028",'R2R'!K145="Q4 2028"),"Yes","No")</f>
        <v>No</v>
      </c>
      <c r="AR421" s="178" t="str">
        <f t="shared" si="241"/>
        <v>No</v>
      </c>
      <c r="AS421" t="str">
        <f>IF(OR('R2R'!K145="Q1 2029",'R2R'!K145="Q2 2029"),"Yes","No")</f>
        <v>No</v>
      </c>
      <c r="AT421" s="178" t="str">
        <f t="shared" si="242"/>
        <v>No</v>
      </c>
      <c r="AU421" t="str">
        <f>IF(OR('R2R'!K145="Q3 2029",'R2R'!K145="Q4 2029"),"Yes","No")</f>
        <v>No</v>
      </c>
      <c r="AV421" s="178" t="str">
        <f t="shared" si="243"/>
        <v>No</v>
      </c>
      <c r="AW421" t="str">
        <f>IF(OR('R2R'!K145="Q1 2030",'R2R'!K145="Q2 2030"),"Yes","No")</f>
        <v>No</v>
      </c>
      <c r="AX421" s="178" t="str">
        <f t="shared" si="244"/>
        <v>No</v>
      </c>
      <c r="AY421" t="str">
        <f>IF(OR('R2R'!K145="Q3 2030",'R2R'!K145="Q4 2030"),"Yes","No")</f>
        <v>No</v>
      </c>
      <c r="AZ421" s="178" t="str">
        <f t="shared" si="245"/>
        <v>No</v>
      </c>
      <c r="BA421" t="str">
        <f>IF('R2R'!K145="","No","Yes")</f>
        <v>No</v>
      </c>
      <c r="BB421" s="178" t="str">
        <f t="shared" si="246"/>
        <v>No</v>
      </c>
      <c r="BC421" s="178" t="str">
        <f t="shared" si="247"/>
        <v>Yes</v>
      </c>
      <c r="BD421" s="174"/>
    </row>
    <row r="422" spans="1:56" s="175" customFormat="1" ht="35.25" thickBot="1" x14ac:dyDescent="0.5">
      <c r="A422" s="177">
        <v>142</v>
      </c>
      <c r="B422" s="51" t="s">
        <v>1827</v>
      </c>
      <c r="C422" t="str">
        <f>IF('R2R'!E146="Yes","Yes","No")</f>
        <v>No</v>
      </c>
      <c r="D422" t="str">
        <f>IF(AND(C422="No",'R2R'!F146="Yes"),"Yes","No")</f>
        <v>No</v>
      </c>
      <c r="E422" t="str">
        <f>IF(AND(C422="No",'R2R'!F146="N/A"),"N/A","No")</f>
        <v>No</v>
      </c>
      <c r="F422">
        <f>IF(OR('R2R'!F146="Yes",'R2R'!F146="N/A"),0,1)</f>
        <v>1</v>
      </c>
      <c r="G422" t="str">
        <f>IF(OR('R2R'!K146="Q3 2019",'R2R'!K146="Q4 2019"),"Yes","No")</f>
        <v>No</v>
      </c>
      <c r="H422" s="178" t="str">
        <f t="shared" si="223"/>
        <v>No</v>
      </c>
      <c r="I422" t="str">
        <f>IF(OR('R2R'!K146="Q1 2020",'R2R'!K146="Q2 2020"),"Yes","No")</f>
        <v>No</v>
      </c>
      <c r="J422" s="178" t="str">
        <f t="shared" si="224"/>
        <v>No</v>
      </c>
      <c r="K422" t="str">
        <f>IF(OR('R2R'!K146="Q3 2020",'R2R'!K146="Q4 2020"),"Yes","No")</f>
        <v>No</v>
      </c>
      <c r="L422" s="178" t="str">
        <f t="shared" si="225"/>
        <v>No</v>
      </c>
      <c r="M422" t="str">
        <f>IF(OR('R2R'!K146="Q1 2021",'R2R'!K146="Q2 2021"),"Yes","No")</f>
        <v>No</v>
      </c>
      <c r="N422" s="178" t="str">
        <f t="shared" si="226"/>
        <v>No</v>
      </c>
      <c r="O422" t="str">
        <f>IF(OR('R2R'!K146="Q3 2021",'R2R'!K146="Q4 2021"),"Yes","No")</f>
        <v>No</v>
      </c>
      <c r="P422" s="178" t="str">
        <f t="shared" si="227"/>
        <v>No</v>
      </c>
      <c r="Q422" t="str">
        <f>IF(OR('R2R'!K146="Q1 2022",'R2R'!K146="Q2 2022"),"Yes","No")</f>
        <v>No</v>
      </c>
      <c r="R422" s="178" t="str">
        <f t="shared" si="228"/>
        <v>No</v>
      </c>
      <c r="S422" t="str">
        <f>IF(OR('R2R'!K146="Q3 2022",'R2R'!K146="Q4 2022"),"Yes","No")</f>
        <v>No</v>
      </c>
      <c r="T422" s="178" t="str">
        <f t="shared" si="229"/>
        <v>No</v>
      </c>
      <c r="U422" t="str">
        <f>IF(OR('R2R'!K146="Q1 2023",'R2R'!K146="Q2 2023"),"Yes","No")</f>
        <v>No</v>
      </c>
      <c r="V422" s="178" t="str">
        <f t="shared" si="230"/>
        <v>No</v>
      </c>
      <c r="W422" t="str">
        <f>IF(OR('R2R'!K146="Q3 2023",'R2R'!K146="Q4 2023"),"Yes","No")</f>
        <v>No</v>
      </c>
      <c r="X422" s="178" t="str">
        <f t="shared" si="231"/>
        <v>No</v>
      </c>
      <c r="Y422" t="str">
        <f>IF(OR('R2R'!K146="Q1 2024",'R2R'!K146="Q2 2024"),"Yes","No")</f>
        <v>No</v>
      </c>
      <c r="Z422" s="178" t="str">
        <f t="shared" si="232"/>
        <v>No</v>
      </c>
      <c r="AA422" t="str">
        <f>IF(OR('R2R'!K146="Q3 2024",'R2R'!K146="Q4 2024"),"Yes","No")</f>
        <v>No</v>
      </c>
      <c r="AB422" s="178" t="str">
        <f t="shared" si="233"/>
        <v>No</v>
      </c>
      <c r="AC422" t="str">
        <f>IF(OR('R2R'!K146="Q1 2025",'R2R'!K146="Q2 2025"),"Yes","No")</f>
        <v>No</v>
      </c>
      <c r="AD422" s="178" t="str">
        <f t="shared" si="234"/>
        <v>No</v>
      </c>
      <c r="AE422" t="str">
        <f>IF(OR('R2R'!K146="Q3 2025",'R2R'!K146="Q4 2025"),"Yes","No")</f>
        <v>No</v>
      </c>
      <c r="AF422" s="178" t="str">
        <f t="shared" si="235"/>
        <v>No</v>
      </c>
      <c r="AG422" t="str">
        <f>IF(OR('R2R'!K146="Q1 2026",'R2R'!K146="Q2 2026"),"Yes","No")</f>
        <v>No</v>
      </c>
      <c r="AH422" s="178" t="str">
        <f t="shared" si="236"/>
        <v>No</v>
      </c>
      <c r="AI422" t="str">
        <f>IF(OR('R2R'!K146="Q3 2026",'R2R'!K146="Q4 2026"),"Yes","No")</f>
        <v>No</v>
      </c>
      <c r="AJ422" s="178" t="str">
        <f t="shared" si="237"/>
        <v>No</v>
      </c>
      <c r="AK422" t="str">
        <f>IF(OR(O2C!M305="Q1 2027",O2C!M305="Q2 2027"),"Yes","No")</f>
        <v>No</v>
      </c>
      <c r="AL422" s="178" t="str">
        <f t="shared" si="238"/>
        <v>No</v>
      </c>
      <c r="AM422" t="str">
        <f>IF(OR('R2R'!K146="Q3 2027",'R2R'!K146="Q4 2027"),"Yes","No")</f>
        <v>No</v>
      </c>
      <c r="AN422" s="178" t="str">
        <f t="shared" si="239"/>
        <v>No</v>
      </c>
      <c r="AO422" t="str">
        <f>IF(OR('R2R'!K146="Q1 2028",'R2R'!K146="Q2 2028"),"Yes","No")</f>
        <v>No</v>
      </c>
      <c r="AP422" s="178" t="str">
        <f t="shared" si="240"/>
        <v>No</v>
      </c>
      <c r="AQ422" t="str">
        <f>IF(OR('R2R'!K146="Q3 2028",'R2R'!K146="Q4 2028"),"Yes","No")</f>
        <v>No</v>
      </c>
      <c r="AR422" s="178" t="str">
        <f t="shared" si="241"/>
        <v>No</v>
      </c>
      <c r="AS422" t="str">
        <f>IF(OR('R2R'!K146="Q1 2029",'R2R'!K146="Q2 2029"),"Yes","No")</f>
        <v>No</v>
      </c>
      <c r="AT422" s="178" t="str">
        <f t="shared" si="242"/>
        <v>No</v>
      </c>
      <c r="AU422" t="str">
        <f>IF(OR('R2R'!K146="Q3 2029",'R2R'!K146="Q4 2029"),"Yes","No")</f>
        <v>No</v>
      </c>
      <c r="AV422" s="178" t="str">
        <f t="shared" si="243"/>
        <v>No</v>
      </c>
      <c r="AW422" t="str">
        <f>IF(OR('R2R'!K146="Q1 2030",'R2R'!K146="Q2 2030"),"Yes","No")</f>
        <v>No</v>
      </c>
      <c r="AX422" s="178" t="str">
        <f t="shared" si="244"/>
        <v>No</v>
      </c>
      <c r="AY422" t="str">
        <f>IF(OR('R2R'!K146="Q3 2030",'R2R'!K146="Q4 2030"),"Yes","No")</f>
        <v>No</v>
      </c>
      <c r="AZ422" s="178" t="str">
        <f t="shared" si="245"/>
        <v>No</v>
      </c>
      <c r="BA422" t="str">
        <f>IF('R2R'!K146="","No","Yes")</f>
        <v>No</v>
      </c>
      <c r="BB422" s="178" t="str">
        <f t="shared" si="246"/>
        <v>No</v>
      </c>
      <c r="BC422" s="178" t="str">
        <f t="shared" si="247"/>
        <v>Yes</v>
      </c>
      <c r="BD422" s="174"/>
    </row>
    <row r="423" spans="1:56" s="175" customFormat="1" ht="23.65" thickBot="1" x14ac:dyDescent="0.5">
      <c r="A423" s="177">
        <v>143</v>
      </c>
      <c r="B423" s="51" t="s">
        <v>203</v>
      </c>
      <c r="C423" t="str">
        <f>IF('R2R'!E147="Yes","Yes","No")</f>
        <v>No</v>
      </c>
      <c r="D423" t="str">
        <f>IF(AND(C423="No",'R2R'!F147="Yes"),"Yes","No")</f>
        <v>No</v>
      </c>
      <c r="E423" t="str">
        <f>IF(AND(C423="No",'R2R'!F147="N/A"),"N/A","No")</f>
        <v>No</v>
      </c>
      <c r="F423">
        <f>IF(OR('R2R'!F147="Yes",'R2R'!F147="N/A"),0,1)</f>
        <v>1</v>
      </c>
      <c r="G423" t="str">
        <f>IF(OR('R2R'!K147="Q3 2019",'R2R'!K147="Q4 2019"),"Yes","No")</f>
        <v>No</v>
      </c>
      <c r="H423" s="178" t="str">
        <f t="shared" si="223"/>
        <v>No</v>
      </c>
      <c r="I423" t="str">
        <f>IF(OR('R2R'!K147="Q1 2020",'R2R'!K147="Q2 2020"),"Yes","No")</f>
        <v>No</v>
      </c>
      <c r="J423" s="178" t="str">
        <f t="shared" si="224"/>
        <v>No</v>
      </c>
      <c r="K423" t="str">
        <f>IF(OR('R2R'!K147="Q3 2020",'R2R'!K147="Q4 2020"),"Yes","No")</f>
        <v>No</v>
      </c>
      <c r="L423" s="178" t="str">
        <f t="shared" si="225"/>
        <v>No</v>
      </c>
      <c r="M423" t="str">
        <f>IF(OR('R2R'!K147="Q1 2021",'R2R'!K147="Q2 2021"),"Yes","No")</f>
        <v>No</v>
      </c>
      <c r="N423" s="178" t="str">
        <f t="shared" si="226"/>
        <v>No</v>
      </c>
      <c r="O423" t="str">
        <f>IF(OR('R2R'!K147="Q3 2021",'R2R'!K147="Q4 2021"),"Yes","No")</f>
        <v>No</v>
      </c>
      <c r="P423" s="178" t="str">
        <f t="shared" si="227"/>
        <v>No</v>
      </c>
      <c r="Q423" t="str">
        <f>IF(OR('R2R'!K147="Q1 2022",'R2R'!K147="Q2 2022"),"Yes","No")</f>
        <v>No</v>
      </c>
      <c r="R423" s="178" t="str">
        <f t="shared" si="228"/>
        <v>No</v>
      </c>
      <c r="S423" t="str">
        <f>IF(OR('R2R'!K147="Q3 2022",'R2R'!K147="Q4 2022"),"Yes","No")</f>
        <v>No</v>
      </c>
      <c r="T423" s="178" t="str">
        <f t="shared" si="229"/>
        <v>No</v>
      </c>
      <c r="U423" t="str">
        <f>IF(OR('R2R'!K147="Q1 2023",'R2R'!K147="Q2 2023"),"Yes","No")</f>
        <v>No</v>
      </c>
      <c r="V423" s="178" t="str">
        <f t="shared" si="230"/>
        <v>No</v>
      </c>
      <c r="W423" t="str">
        <f>IF(OR('R2R'!K147="Q3 2023",'R2R'!K147="Q4 2023"),"Yes","No")</f>
        <v>No</v>
      </c>
      <c r="X423" s="178" t="str">
        <f t="shared" si="231"/>
        <v>No</v>
      </c>
      <c r="Y423" t="str">
        <f>IF(OR('R2R'!K147="Q1 2024",'R2R'!K147="Q2 2024"),"Yes","No")</f>
        <v>No</v>
      </c>
      <c r="Z423" s="178" t="str">
        <f t="shared" si="232"/>
        <v>No</v>
      </c>
      <c r="AA423" t="str">
        <f>IF(OR('R2R'!K147="Q3 2024",'R2R'!K147="Q4 2024"),"Yes","No")</f>
        <v>No</v>
      </c>
      <c r="AB423" s="178" t="str">
        <f t="shared" si="233"/>
        <v>No</v>
      </c>
      <c r="AC423" t="str">
        <f>IF(OR('R2R'!K147="Q1 2025",'R2R'!K147="Q2 2025"),"Yes","No")</f>
        <v>No</v>
      </c>
      <c r="AD423" s="178" t="str">
        <f t="shared" si="234"/>
        <v>No</v>
      </c>
      <c r="AE423" t="str">
        <f>IF(OR('R2R'!K147="Q3 2025",'R2R'!K147="Q4 2025"),"Yes","No")</f>
        <v>No</v>
      </c>
      <c r="AF423" s="178" t="str">
        <f t="shared" si="235"/>
        <v>No</v>
      </c>
      <c r="AG423" t="str">
        <f>IF(OR('R2R'!K147="Q1 2026",'R2R'!K147="Q2 2026"),"Yes","No")</f>
        <v>No</v>
      </c>
      <c r="AH423" s="178" t="str">
        <f t="shared" si="236"/>
        <v>No</v>
      </c>
      <c r="AI423" t="str">
        <f>IF(OR('R2R'!K147="Q3 2026",'R2R'!K147="Q4 2026"),"Yes","No")</f>
        <v>No</v>
      </c>
      <c r="AJ423" s="178" t="str">
        <f t="shared" si="237"/>
        <v>No</v>
      </c>
      <c r="AK423" t="str">
        <f>IF(OR(O2C!M306="Q1 2027",O2C!M306="Q2 2027"),"Yes","No")</f>
        <v>No</v>
      </c>
      <c r="AL423" s="178" t="str">
        <f t="shared" si="238"/>
        <v>No</v>
      </c>
      <c r="AM423" t="str">
        <f>IF(OR('R2R'!K147="Q3 2027",'R2R'!K147="Q4 2027"),"Yes","No")</f>
        <v>No</v>
      </c>
      <c r="AN423" s="178" t="str">
        <f t="shared" si="239"/>
        <v>No</v>
      </c>
      <c r="AO423" t="str">
        <f>IF(OR('R2R'!K147="Q1 2028",'R2R'!K147="Q2 2028"),"Yes","No")</f>
        <v>No</v>
      </c>
      <c r="AP423" s="178" t="str">
        <f t="shared" si="240"/>
        <v>No</v>
      </c>
      <c r="AQ423" t="str">
        <f>IF(OR('R2R'!K147="Q3 2028",'R2R'!K147="Q4 2028"),"Yes","No")</f>
        <v>No</v>
      </c>
      <c r="AR423" s="178" t="str">
        <f t="shared" si="241"/>
        <v>No</v>
      </c>
      <c r="AS423" t="str">
        <f>IF(OR('R2R'!K147="Q1 2029",'R2R'!K147="Q2 2029"),"Yes","No")</f>
        <v>No</v>
      </c>
      <c r="AT423" s="178" t="str">
        <f t="shared" si="242"/>
        <v>No</v>
      </c>
      <c r="AU423" t="str">
        <f>IF(OR('R2R'!K147="Q3 2029",'R2R'!K147="Q4 2029"),"Yes","No")</f>
        <v>No</v>
      </c>
      <c r="AV423" s="178" t="str">
        <f t="shared" si="243"/>
        <v>No</v>
      </c>
      <c r="AW423" t="str">
        <f>IF(OR('R2R'!K147="Q1 2030",'R2R'!K147="Q2 2030"),"Yes","No")</f>
        <v>No</v>
      </c>
      <c r="AX423" s="178" t="str">
        <f t="shared" si="244"/>
        <v>No</v>
      </c>
      <c r="AY423" t="str">
        <f>IF(OR('R2R'!K147="Q3 2030",'R2R'!K147="Q4 2030"),"Yes","No")</f>
        <v>No</v>
      </c>
      <c r="AZ423" s="178" t="str">
        <f t="shared" si="245"/>
        <v>No</v>
      </c>
      <c r="BA423" t="str">
        <f>IF('R2R'!K147="","No","Yes")</f>
        <v>No</v>
      </c>
      <c r="BB423" s="178" t="str">
        <f t="shared" si="246"/>
        <v>No</v>
      </c>
      <c r="BC423" s="178" t="str">
        <f t="shared" si="247"/>
        <v>Yes</v>
      </c>
      <c r="BD423" s="174"/>
    </row>
    <row r="424" spans="1:56" s="175" customFormat="1" ht="23.65" thickBot="1" x14ac:dyDescent="0.5">
      <c r="A424" s="177">
        <v>144</v>
      </c>
      <c r="B424" s="51" t="s">
        <v>1828</v>
      </c>
      <c r="C424" t="str">
        <f>IF('R2R'!E148="Yes","Yes","No")</f>
        <v>No</v>
      </c>
      <c r="D424" t="str">
        <f>IF(AND(C424="No",'R2R'!F148="Yes"),"Yes","No")</f>
        <v>No</v>
      </c>
      <c r="E424" t="str">
        <f>IF(AND(C424="No",'R2R'!F148="N/A"),"N/A","No")</f>
        <v>No</v>
      </c>
      <c r="F424">
        <f>IF(OR('R2R'!F148="Yes",'R2R'!F148="N/A"),0,1)</f>
        <v>1</v>
      </c>
      <c r="G424" t="str">
        <f>IF(OR('R2R'!K148="Q3 2019",'R2R'!K148="Q4 2019"),"Yes","No")</f>
        <v>No</v>
      </c>
      <c r="H424" s="178" t="str">
        <f t="shared" si="223"/>
        <v>No</v>
      </c>
      <c r="I424" t="str">
        <f>IF(OR('R2R'!K148="Q1 2020",'R2R'!K148="Q2 2020"),"Yes","No")</f>
        <v>No</v>
      </c>
      <c r="J424" s="178" t="str">
        <f t="shared" si="224"/>
        <v>No</v>
      </c>
      <c r="K424" t="str">
        <f>IF(OR('R2R'!K148="Q3 2020",'R2R'!K148="Q4 2020"),"Yes","No")</f>
        <v>No</v>
      </c>
      <c r="L424" s="178" t="str">
        <f t="shared" si="225"/>
        <v>No</v>
      </c>
      <c r="M424" t="str">
        <f>IF(OR('R2R'!K148="Q1 2021",'R2R'!K148="Q2 2021"),"Yes","No")</f>
        <v>No</v>
      </c>
      <c r="N424" s="178" t="str">
        <f t="shared" si="226"/>
        <v>No</v>
      </c>
      <c r="O424" t="str">
        <f>IF(OR('R2R'!K148="Q3 2021",'R2R'!K148="Q4 2021"),"Yes","No")</f>
        <v>No</v>
      </c>
      <c r="P424" s="178" t="str">
        <f t="shared" si="227"/>
        <v>No</v>
      </c>
      <c r="Q424" t="str">
        <f>IF(OR('R2R'!K148="Q1 2022",'R2R'!K148="Q2 2022"),"Yes","No")</f>
        <v>No</v>
      </c>
      <c r="R424" s="178" t="str">
        <f t="shared" si="228"/>
        <v>No</v>
      </c>
      <c r="S424" t="str">
        <f>IF(OR('R2R'!K148="Q3 2022",'R2R'!K148="Q4 2022"),"Yes","No")</f>
        <v>No</v>
      </c>
      <c r="T424" s="178" t="str">
        <f t="shared" si="229"/>
        <v>No</v>
      </c>
      <c r="U424" t="str">
        <f>IF(OR('R2R'!K148="Q1 2023",'R2R'!K148="Q2 2023"),"Yes","No")</f>
        <v>No</v>
      </c>
      <c r="V424" s="178" t="str">
        <f t="shared" si="230"/>
        <v>No</v>
      </c>
      <c r="W424" t="str">
        <f>IF(OR('R2R'!K148="Q3 2023",'R2R'!K148="Q4 2023"),"Yes","No")</f>
        <v>No</v>
      </c>
      <c r="X424" s="178" t="str">
        <f t="shared" si="231"/>
        <v>No</v>
      </c>
      <c r="Y424" t="str">
        <f>IF(OR('R2R'!K148="Q1 2024",'R2R'!K148="Q2 2024"),"Yes","No")</f>
        <v>No</v>
      </c>
      <c r="Z424" s="178" t="str">
        <f t="shared" si="232"/>
        <v>No</v>
      </c>
      <c r="AA424" t="str">
        <f>IF(OR('R2R'!K148="Q3 2024",'R2R'!K148="Q4 2024"),"Yes","No")</f>
        <v>No</v>
      </c>
      <c r="AB424" s="178" t="str">
        <f t="shared" si="233"/>
        <v>No</v>
      </c>
      <c r="AC424" t="str">
        <f>IF(OR('R2R'!K148="Q1 2025",'R2R'!K148="Q2 2025"),"Yes","No")</f>
        <v>No</v>
      </c>
      <c r="AD424" s="178" t="str">
        <f t="shared" si="234"/>
        <v>No</v>
      </c>
      <c r="AE424" t="str">
        <f>IF(OR('R2R'!K148="Q3 2025",'R2R'!K148="Q4 2025"),"Yes","No")</f>
        <v>No</v>
      </c>
      <c r="AF424" s="178" t="str">
        <f t="shared" si="235"/>
        <v>No</v>
      </c>
      <c r="AG424" t="str">
        <f>IF(OR('R2R'!K148="Q1 2026",'R2R'!K148="Q2 2026"),"Yes","No")</f>
        <v>No</v>
      </c>
      <c r="AH424" s="178" t="str">
        <f t="shared" si="236"/>
        <v>No</v>
      </c>
      <c r="AI424" t="str">
        <f>IF(OR('R2R'!K148="Q3 2026",'R2R'!K148="Q4 2026"),"Yes","No")</f>
        <v>No</v>
      </c>
      <c r="AJ424" s="178" t="str">
        <f t="shared" si="237"/>
        <v>No</v>
      </c>
      <c r="AK424" t="str">
        <f>IF(OR(O2C!M307="Q1 2027",O2C!M307="Q2 2027"),"Yes","No")</f>
        <v>No</v>
      </c>
      <c r="AL424" s="178" t="str">
        <f t="shared" si="238"/>
        <v>No</v>
      </c>
      <c r="AM424" t="str">
        <f>IF(OR('R2R'!K148="Q3 2027",'R2R'!K148="Q4 2027"),"Yes","No")</f>
        <v>No</v>
      </c>
      <c r="AN424" s="178" t="str">
        <f t="shared" si="239"/>
        <v>No</v>
      </c>
      <c r="AO424" t="str">
        <f>IF(OR('R2R'!K148="Q1 2028",'R2R'!K148="Q2 2028"),"Yes","No")</f>
        <v>No</v>
      </c>
      <c r="AP424" s="178" t="str">
        <f t="shared" si="240"/>
        <v>No</v>
      </c>
      <c r="AQ424" t="str">
        <f>IF(OR('R2R'!K148="Q3 2028",'R2R'!K148="Q4 2028"),"Yes","No")</f>
        <v>No</v>
      </c>
      <c r="AR424" s="178" t="str">
        <f t="shared" si="241"/>
        <v>No</v>
      </c>
      <c r="AS424" t="str">
        <f>IF(OR('R2R'!K148="Q1 2029",'R2R'!K148="Q2 2029"),"Yes","No")</f>
        <v>No</v>
      </c>
      <c r="AT424" s="178" t="str">
        <f t="shared" si="242"/>
        <v>No</v>
      </c>
      <c r="AU424" t="str">
        <f>IF(OR('R2R'!K148="Q3 2029",'R2R'!K148="Q4 2029"),"Yes","No")</f>
        <v>No</v>
      </c>
      <c r="AV424" s="178" t="str">
        <f t="shared" si="243"/>
        <v>No</v>
      </c>
      <c r="AW424" t="str">
        <f>IF(OR('R2R'!K148="Q1 2030",'R2R'!K148="Q2 2030"),"Yes","No")</f>
        <v>No</v>
      </c>
      <c r="AX424" s="178" t="str">
        <f t="shared" si="244"/>
        <v>No</v>
      </c>
      <c r="AY424" t="str">
        <f>IF(OR('R2R'!K148="Q3 2030",'R2R'!K148="Q4 2030"),"Yes","No")</f>
        <v>No</v>
      </c>
      <c r="AZ424" s="178" t="str">
        <f t="shared" si="245"/>
        <v>No</v>
      </c>
      <c r="BA424" t="str">
        <f>IF('R2R'!K148="","No","Yes")</f>
        <v>No</v>
      </c>
      <c r="BB424" s="178" t="str">
        <f t="shared" si="246"/>
        <v>No</v>
      </c>
      <c r="BC424" s="178" t="str">
        <f t="shared" si="247"/>
        <v>Yes</v>
      </c>
      <c r="BD424" s="174"/>
    </row>
    <row r="425" spans="1:56" s="175" customFormat="1" ht="23.65" thickBot="1" x14ac:dyDescent="0.5">
      <c r="A425" s="177">
        <v>145</v>
      </c>
      <c r="B425" s="51" t="s">
        <v>614</v>
      </c>
      <c r="C425" t="str">
        <f>IF('R2R'!E149="Yes","Yes","No")</f>
        <v>No</v>
      </c>
      <c r="D425" t="str">
        <f>IF(AND(C425="No",'R2R'!F149="Yes"),"Yes","No")</f>
        <v>No</v>
      </c>
      <c r="E425" t="str">
        <f>IF(AND(C425="No",'R2R'!F149="N/A"),"N/A","No")</f>
        <v>No</v>
      </c>
      <c r="F425">
        <f>IF(OR('R2R'!F149="Yes",'R2R'!F149="N/A"),0,1)</f>
        <v>1</v>
      </c>
      <c r="G425" t="str">
        <f>IF(OR('R2R'!K149="Q3 2019",'R2R'!K149="Q4 2019"),"Yes","No")</f>
        <v>No</v>
      </c>
      <c r="H425" s="178" t="str">
        <f t="shared" si="223"/>
        <v>No</v>
      </c>
      <c r="I425" t="str">
        <f>IF(OR('R2R'!K149="Q1 2020",'R2R'!K149="Q2 2020"),"Yes","No")</f>
        <v>No</v>
      </c>
      <c r="J425" s="178" t="str">
        <f t="shared" si="224"/>
        <v>No</v>
      </c>
      <c r="K425" t="str">
        <f>IF(OR('R2R'!K149="Q3 2020",'R2R'!K149="Q4 2020"),"Yes","No")</f>
        <v>No</v>
      </c>
      <c r="L425" s="178" t="str">
        <f t="shared" si="225"/>
        <v>No</v>
      </c>
      <c r="M425" t="str">
        <f>IF(OR('R2R'!K149="Q1 2021",'R2R'!K149="Q2 2021"),"Yes","No")</f>
        <v>No</v>
      </c>
      <c r="N425" s="178" t="str">
        <f t="shared" si="226"/>
        <v>No</v>
      </c>
      <c r="O425" t="str">
        <f>IF(OR('R2R'!K149="Q3 2021",'R2R'!K149="Q4 2021"),"Yes","No")</f>
        <v>No</v>
      </c>
      <c r="P425" s="178" t="str">
        <f t="shared" si="227"/>
        <v>No</v>
      </c>
      <c r="Q425" t="str">
        <f>IF(OR('R2R'!K149="Q1 2022",'R2R'!K149="Q2 2022"),"Yes","No")</f>
        <v>No</v>
      </c>
      <c r="R425" s="178" t="str">
        <f t="shared" si="228"/>
        <v>No</v>
      </c>
      <c r="S425" t="str">
        <f>IF(OR('R2R'!K149="Q3 2022",'R2R'!K149="Q4 2022"),"Yes","No")</f>
        <v>No</v>
      </c>
      <c r="T425" s="178" t="str">
        <f t="shared" si="229"/>
        <v>No</v>
      </c>
      <c r="U425" t="str">
        <f>IF(OR('R2R'!K149="Q1 2023",'R2R'!K149="Q2 2023"),"Yes","No")</f>
        <v>No</v>
      </c>
      <c r="V425" s="178" t="str">
        <f t="shared" si="230"/>
        <v>No</v>
      </c>
      <c r="W425" t="str">
        <f>IF(OR('R2R'!K149="Q3 2023",'R2R'!K149="Q4 2023"),"Yes","No")</f>
        <v>No</v>
      </c>
      <c r="X425" s="178" t="str">
        <f t="shared" si="231"/>
        <v>No</v>
      </c>
      <c r="Y425" t="str">
        <f>IF(OR('R2R'!K149="Q1 2024",'R2R'!K149="Q2 2024"),"Yes","No")</f>
        <v>No</v>
      </c>
      <c r="Z425" s="178" t="str">
        <f t="shared" si="232"/>
        <v>No</v>
      </c>
      <c r="AA425" t="str">
        <f>IF(OR('R2R'!K149="Q3 2024",'R2R'!K149="Q4 2024"),"Yes","No")</f>
        <v>No</v>
      </c>
      <c r="AB425" s="178" t="str">
        <f t="shared" si="233"/>
        <v>No</v>
      </c>
      <c r="AC425" t="str">
        <f>IF(OR('R2R'!K149="Q1 2025",'R2R'!K149="Q2 2025"),"Yes","No")</f>
        <v>No</v>
      </c>
      <c r="AD425" s="178" t="str">
        <f t="shared" si="234"/>
        <v>No</v>
      </c>
      <c r="AE425" t="str">
        <f>IF(OR('R2R'!K149="Q3 2025",'R2R'!K149="Q4 2025"),"Yes","No")</f>
        <v>No</v>
      </c>
      <c r="AF425" s="178" t="str">
        <f t="shared" si="235"/>
        <v>No</v>
      </c>
      <c r="AG425" t="str">
        <f>IF(OR('R2R'!K149="Q1 2026",'R2R'!K149="Q2 2026"),"Yes","No")</f>
        <v>No</v>
      </c>
      <c r="AH425" s="178" t="str">
        <f t="shared" si="236"/>
        <v>No</v>
      </c>
      <c r="AI425" t="str">
        <f>IF(OR('R2R'!K149="Q3 2026",'R2R'!K149="Q4 2026"),"Yes","No")</f>
        <v>No</v>
      </c>
      <c r="AJ425" s="178" t="str">
        <f t="shared" si="237"/>
        <v>No</v>
      </c>
      <c r="AK425" t="str">
        <f>IF(OR(O2C!M308="Q1 2027",O2C!M308="Q2 2027"),"Yes","No")</f>
        <v>No</v>
      </c>
      <c r="AL425" s="178" t="str">
        <f t="shared" si="238"/>
        <v>No</v>
      </c>
      <c r="AM425" t="str">
        <f>IF(OR('R2R'!K149="Q3 2027",'R2R'!K149="Q4 2027"),"Yes","No")</f>
        <v>No</v>
      </c>
      <c r="AN425" s="178" t="str">
        <f t="shared" si="239"/>
        <v>No</v>
      </c>
      <c r="AO425" t="str">
        <f>IF(OR('R2R'!K149="Q1 2028",'R2R'!K149="Q2 2028"),"Yes","No")</f>
        <v>No</v>
      </c>
      <c r="AP425" s="178" t="str">
        <f t="shared" si="240"/>
        <v>No</v>
      </c>
      <c r="AQ425" t="str">
        <f>IF(OR('R2R'!K149="Q3 2028",'R2R'!K149="Q4 2028"),"Yes","No")</f>
        <v>No</v>
      </c>
      <c r="AR425" s="178" t="str">
        <f t="shared" si="241"/>
        <v>No</v>
      </c>
      <c r="AS425" t="str">
        <f>IF(OR('R2R'!K149="Q1 2029",'R2R'!K149="Q2 2029"),"Yes","No")</f>
        <v>No</v>
      </c>
      <c r="AT425" s="178" t="str">
        <f t="shared" si="242"/>
        <v>No</v>
      </c>
      <c r="AU425" t="str">
        <f>IF(OR('R2R'!K149="Q3 2029",'R2R'!K149="Q4 2029"),"Yes","No")</f>
        <v>No</v>
      </c>
      <c r="AV425" s="178" t="str">
        <f t="shared" si="243"/>
        <v>No</v>
      </c>
      <c r="AW425" t="str">
        <f>IF(OR('R2R'!K149="Q1 2030",'R2R'!K149="Q2 2030"),"Yes","No")</f>
        <v>No</v>
      </c>
      <c r="AX425" s="178" t="str">
        <f t="shared" si="244"/>
        <v>No</v>
      </c>
      <c r="AY425" t="str">
        <f>IF(OR('R2R'!K149="Q3 2030",'R2R'!K149="Q4 2030"),"Yes","No")</f>
        <v>No</v>
      </c>
      <c r="AZ425" s="178" t="str">
        <f t="shared" si="245"/>
        <v>No</v>
      </c>
      <c r="BA425" t="str">
        <f>IF('R2R'!K149="","No","Yes")</f>
        <v>No</v>
      </c>
      <c r="BB425" s="178" t="str">
        <f t="shared" si="246"/>
        <v>No</v>
      </c>
      <c r="BC425" s="178" t="str">
        <f t="shared" si="247"/>
        <v>Yes</v>
      </c>
      <c r="BD425" s="174"/>
    </row>
    <row r="426" spans="1:56" s="175" customFormat="1" ht="23.65" thickBot="1" x14ac:dyDescent="0.5">
      <c r="A426" s="177">
        <v>146</v>
      </c>
      <c r="B426" s="51" t="s">
        <v>1829</v>
      </c>
      <c r="C426" t="str">
        <f>IF('R2R'!E150="Yes","Yes","No")</f>
        <v>No</v>
      </c>
      <c r="D426" t="str">
        <f>IF(AND(C426="No",'R2R'!F150="Yes"),"Yes","No")</f>
        <v>No</v>
      </c>
      <c r="E426" t="str">
        <f>IF(AND(C426="No",'R2R'!F150="N/A"),"N/A","No")</f>
        <v>No</v>
      </c>
      <c r="F426">
        <f>IF(OR('R2R'!F150="Yes",'R2R'!F150="N/A"),0,1)</f>
        <v>1</v>
      </c>
      <c r="G426" t="str">
        <f>IF(OR('R2R'!K150="Q3 2019",'R2R'!K150="Q4 2019"),"Yes","No")</f>
        <v>No</v>
      </c>
      <c r="H426" s="178" t="str">
        <f t="shared" si="223"/>
        <v>No</v>
      </c>
      <c r="I426" t="str">
        <f>IF(OR('R2R'!K150="Q1 2020",'R2R'!K150="Q2 2020"),"Yes","No")</f>
        <v>No</v>
      </c>
      <c r="J426" s="178" t="str">
        <f t="shared" si="224"/>
        <v>No</v>
      </c>
      <c r="K426" t="str">
        <f>IF(OR('R2R'!K150="Q3 2020",'R2R'!K150="Q4 2020"),"Yes","No")</f>
        <v>No</v>
      </c>
      <c r="L426" s="178" t="str">
        <f t="shared" si="225"/>
        <v>No</v>
      </c>
      <c r="M426" t="str">
        <f>IF(OR('R2R'!K150="Q1 2021",'R2R'!K150="Q2 2021"),"Yes","No")</f>
        <v>No</v>
      </c>
      <c r="N426" s="178" t="str">
        <f t="shared" si="226"/>
        <v>No</v>
      </c>
      <c r="O426" t="str">
        <f>IF(OR('R2R'!K150="Q3 2021",'R2R'!K150="Q4 2021"),"Yes","No")</f>
        <v>No</v>
      </c>
      <c r="P426" s="178" t="str">
        <f t="shared" si="227"/>
        <v>No</v>
      </c>
      <c r="Q426" t="str">
        <f>IF(OR('R2R'!K150="Q1 2022",'R2R'!K150="Q2 2022"),"Yes","No")</f>
        <v>No</v>
      </c>
      <c r="R426" s="178" t="str">
        <f t="shared" si="228"/>
        <v>No</v>
      </c>
      <c r="S426" t="str">
        <f>IF(OR('R2R'!K150="Q3 2022",'R2R'!K150="Q4 2022"),"Yes","No")</f>
        <v>No</v>
      </c>
      <c r="T426" s="178" t="str">
        <f t="shared" si="229"/>
        <v>No</v>
      </c>
      <c r="U426" t="str">
        <f>IF(OR('R2R'!K150="Q1 2023",'R2R'!K150="Q2 2023"),"Yes","No")</f>
        <v>No</v>
      </c>
      <c r="V426" s="178" t="str">
        <f t="shared" si="230"/>
        <v>No</v>
      </c>
      <c r="W426" t="str">
        <f>IF(OR('R2R'!K150="Q3 2023",'R2R'!K150="Q4 2023"),"Yes","No")</f>
        <v>No</v>
      </c>
      <c r="X426" s="178" t="str">
        <f t="shared" si="231"/>
        <v>No</v>
      </c>
      <c r="Y426" t="str">
        <f>IF(OR('R2R'!K150="Q1 2024",'R2R'!K150="Q2 2024"),"Yes","No")</f>
        <v>No</v>
      </c>
      <c r="Z426" s="178" t="str">
        <f t="shared" si="232"/>
        <v>No</v>
      </c>
      <c r="AA426" t="str">
        <f>IF(OR('R2R'!K150="Q3 2024",'R2R'!K150="Q4 2024"),"Yes","No")</f>
        <v>No</v>
      </c>
      <c r="AB426" s="178" t="str">
        <f t="shared" si="233"/>
        <v>No</v>
      </c>
      <c r="AC426" t="str">
        <f>IF(OR('R2R'!K150="Q1 2025",'R2R'!K150="Q2 2025"),"Yes","No")</f>
        <v>No</v>
      </c>
      <c r="AD426" s="178" t="str">
        <f t="shared" si="234"/>
        <v>No</v>
      </c>
      <c r="AE426" t="str">
        <f>IF(OR('R2R'!K150="Q3 2025",'R2R'!K150="Q4 2025"),"Yes","No")</f>
        <v>No</v>
      </c>
      <c r="AF426" s="178" t="str">
        <f t="shared" si="235"/>
        <v>No</v>
      </c>
      <c r="AG426" t="str">
        <f>IF(OR('R2R'!K150="Q1 2026",'R2R'!K150="Q2 2026"),"Yes","No")</f>
        <v>No</v>
      </c>
      <c r="AH426" s="178" t="str">
        <f t="shared" si="236"/>
        <v>No</v>
      </c>
      <c r="AI426" t="str">
        <f>IF(OR('R2R'!K150="Q3 2026",'R2R'!K150="Q4 2026"),"Yes","No")</f>
        <v>No</v>
      </c>
      <c r="AJ426" s="178" t="str">
        <f t="shared" si="237"/>
        <v>No</v>
      </c>
      <c r="AK426" t="str">
        <f>IF(OR(O2C!M309="Q1 2027",O2C!M309="Q2 2027"),"Yes","No")</f>
        <v>No</v>
      </c>
      <c r="AL426" s="178" t="str">
        <f t="shared" si="238"/>
        <v>No</v>
      </c>
      <c r="AM426" t="str">
        <f>IF(OR('R2R'!K150="Q3 2027",'R2R'!K150="Q4 2027"),"Yes","No")</f>
        <v>No</v>
      </c>
      <c r="AN426" s="178" t="str">
        <f t="shared" si="239"/>
        <v>No</v>
      </c>
      <c r="AO426" t="str">
        <f>IF(OR('R2R'!K150="Q1 2028",'R2R'!K150="Q2 2028"),"Yes","No")</f>
        <v>No</v>
      </c>
      <c r="AP426" s="178" t="str">
        <f t="shared" si="240"/>
        <v>No</v>
      </c>
      <c r="AQ426" t="str">
        <f>IF(OR('R2R'!K150="Q3 2028",'R2R'!K150="Q4 2028"),"Yes","No")</f>
        <v>No</v>
      </c>
      <c r="AR426" s="178" t="str">
        <f t="shared" si="241"/>
        <v>No</v>
      </c>
      <c r="AS426" t="str">
        <f>IF(OR('R2R'!K150="Q1 2029",'R2R'!K150="Q2 2029"),"Yes","No")</f>
        <v>No</v>
      </c>
      <c r="AT426" s="178" t="str">
        <f t="shared" si="242"/>
        <v>No</v>
      </c>
      <c r="AU426" t="str">
        <f>IF(OR('R2R'!K150="Q3 2029",'R2R'!K150="Q4 2029"),"Yes","No")</f>
        <v>No</v>
      </c>
      <c r="AV426" s="178" t="str">
        <f t="shared" si="243"/>
        <v>No</v>
      </c>
      <c r="AW426" t="str">
        <f>IF(OR('R2R'!K150="Q1 2030",'R2R'!K150="Q2 2030"),"Yes","No")</f>
        <v>No</v>
      </c>
      <c r="AX426" s="178" t="str">
        <f t="shared" si="244"/>
        <v>No</v>
      </c>
      <c r="AY426" t="str">
        <f>IF(OR('R2R'!K150="Q3 2030",'R2R'!K150="Q4 2030"),"Yes","No")</f>
        <v>No</v>
      </c>
      <c r="AZ426" s="178" t="str">
        <f t="shared" si="245"/>
        <v>No</v>
      </c>
      <c r="BA426" t="str">
        <f>IF('R2R'!K150="","No","Yes")</f>
        <v>No</v>
      </c>
      <c r="BB426" s="178" t="str">
        <f t="shared" si="246"/>
        <v>No</v>
      </c>
      <c r="BC426" s="178" t="str">
        <f t="shared" si="247"/>
        <v>Yes</v>
      </c>
      <c r="BD426" s="174"/>
    </row>
    <row r="427" spans="1:56" s="175" customFormat="1" ht="35.25" thickBot="1" x14ac:dyDescent="0.5">
      <c r="A427" s="177">
        <v>147</v>
      </c>
      <c r="B427" s="51" t="s">
        <v>1830</v>
      </c>
      <c r="C427" t="str">
        <f>IF('R2R'!E151="Yes","Yes","No")</f>
        <v>No</v>
      </c>
      <c r="D427" t="str">
        <f>IF(AND(C427="No",'R2R'!F151="Yes"),"Yes","No")</f>
        <v>No</v>
      </c>
      <c r="E427" t="str">
        <f>IF(AND(C427="No",'R2R'!F151="N/A"),"N/A","No")</f>
        <v>No</v>
      </c>
      <c r="F427">
        <f>IF(OR('R2R'!F151="Yes",'R2R'!F151="N/A"),0,1)</f>
        <v>1</v>
      </c>
      <c r="G427" t="str">
        <f>IF(OR('R2R'!K151="Q3 2019",'R2R'!K151="Q4 2019"),"Yes","No")</f>
        <v>No</v>
      </c>
      <c r="H427" s="178" t="str">
        <f t="shared" si="223"/>
        <v>No</v>
      </c>
      <c r="I427" t="str">
        <f>IF(OR('R2R'!K151="Q1 2020",'R2R'!K151="Q2 2020"),"Yes","No")</f>
        <v>No</v>
      </c>
      <c r="J427" s="178" t="str">
        <f t="shared" si="224"/>
        <v>No</v>
      </c>
      <c r="K427" t="str">
        <f>IF(OR('R2R'!K151="Q3 2020",'R2R'!K151="Q4 2020"),"Yes","No")</f>
        <v>No</v>
      </c>
      <c r="L427" s="178" t="str">
        <f t="shared" si="225"/>
        <v>No</v>
      </c>
      <c r="M427" t="str">
        <f>IF(OR('R2R'!K151="Q1 2021",'R2R'!K151="Q2 2021"),"Yes","No")</f>
        <v>No</v>
      </c>
      <c r="N427" s="178" t="str">
        <f t="shared" si="226"/>
        <v>No</v>
      </c>
      <c r="O427" t="str">
        <f>IF(OR('R2R'!K151="Q3 2021",'R2R'!K151="Q4 2021"),"Yes","No")</f>
        <v>No</v>
      </c>
      <c r="P427" s="178" t="str">
        <f t="shared" si="227"/>
        <v>No</v>
      </c>
      <c r="Q427" t="str">
        <f>IF(OR('R2R'!K151="Q1 2022",'R2R'!K151="Q2 2022"),"Yes","No")</f>
        <v>No</v>
      </c>
      <c r="R427" s="178" t="str">
        <f t="shared" si="228"/>
        <v>No</v>
      </c>
      <c r="S427" t="str">
        <f>IF(OR('R2R'!K151="Q3 2022",'R2R'!K151="Q4 2022"),"Yes","No")</f>
        <v>No</v>
      </c>
      <c r="T427" s="178" t="str">
        <f t="shared" si="229"/>
        <v>No</v>
      </c>
      <c r="U427" t="str">
        <f>IF(OR('R2R'!K151="Q1 2023",'R2R'!K151="Q2 2023"),"Yes","No")</f>
        <v>No</v>
      </c>
      <c r="V427" s="178" t="str">
        <f t="shared" si="230"/>
        <v>No</v>
      </c>
      <c r="W427" t="str">
        <f>IF(OR('R2R'!K151="Q3 2023",'R2R'!K151="Q4 2023"),"Yes","No")</f>
        <v>No</v>
      </c>
      <c r="X427" s="178" t="str">
        <f t="shared" si="231"/>
        <v>No</v>
      </c>
      <c r="Y427" t="str">
        <f>IF(OR('R2R'!K151="Q1 2024",'R2R'!K151="Q2 2024"),"Yes","No")</f>
        <v>No</v>
      </c>
      <c r="Z427" s="178" t="str">
        <f t="shared" si="232"/>
        <v>No</v>
      </c>
      <c r="AA427" t="str">
        <f>IF(OR('R2R'!K151="Q3 2024",'R2R'!K151="Q4 2024"),"Yes","No")</f>
        <v>No</v>
      </c>
      <c r="AB427" s="178" t="str">
        <f t="shared" si="233"/>
        <v>No</v>
      </c>
      <c r="AC427" t="str">
        <f>IF(OR('R2R'!K151="Q1 2025",'R2R'!K151="Q2 2025"),"Yes","No")</f>
        <v>No</v>
      </c>
      <c r="AD427" s="178" t="str">
        <f t="shared" si="234"/>
        <v>No</v>
      </c>
      <c r="AE427" t="str">
        <f>IF(OR('R2R'!K151="Q3 2025",'R2R'!K151="Q4 2025"),"Yes","No")</f>
        <v>No</v>
      </c>
      <c r="AF427" s="178" t="str">
        <f t="shared" si="235"/>
        <v>No</v>
      </c>
      <c r="AG427" t="str">
        <f>IF(OR('R2R'!K151="Q1 2026",'R2R'!K151="Q2 2026"),"Yes","No")</f>
        <v>No</v>
      </c>
      <c r="AH427" s="178" t="str">
        <f t="shared" si="236"/>
        <v>No</v>
      </c>
      <c r="AI427" t="str">
        <f>IF(OR('R2R'!K151="Q3 2026",'R2R'!K151="Q4 2026"),"Yes","No")</f>
        <v>No</v>
      </c>
      <c r="AJ427" s="178" t="str">
        <f t="shared" si="237"/>
        <v>No</v>
      </c>
      <c r="AK427" t="str">
        <f>IF(OR(O2C!M310="Q1 2027",O2C!M310="Q2 2027"),"Yes","No")</f>
        <v>No</v>
      </c>
      <c r="AL427" s="178" t="str">
        <f t="shared" si="238"/>
        <v>No</v>
      </c>
      <c r="AM427" t="str">
        <f>IF(OR('R2R'!K151="Q3 2027",'R2R'!K151="Q4 2027"),"Yes","No")</f>
        <v>No</v>
      </c>
      <c r="AN427" s="178" t="str">
        <f t="shared" si="239"/>
        <v>No</v>
      </c>
      <c r="AO427" t="str">
        <f>IF(OR('R2R'!K151="Q1 2028",'R2R'!K151="Q2 2028"),"Yes","No")</f>
        <v>No</v>
      </c>
      <c r="AP427" s="178" t="str">
        <f t="shared" si="240"/>
        <v>No</v>
      </c>
      <c r="AQ427" t="str">
        <f>IF(OR('R2R'!K151="Q3 2028",'R2R'!K151="Q4 2028"),"Yes","No")</f>
        <v>No</v>
      </c>
      <c r="AR427" s="178" t="str">
        <f t="shared" si="241"/>
        <v>No</v>
      </c>
      <c r="AS427" t="str">
        <f>IF(OR('R2R'!K151="Q1 2029",'R2R'!K151="Q2 2029"),"Yes","No")</f>
        <v>No</v>
      </c>
      <c r="AT427" s="178" t="str">
        <f t="shared" si="242"/>
        <v>No</v>
      </c>
      <c r="AU427" t="str">
        <f>IF(OR('R2R'!K151="Q3 2029",'R2R'!K151="Q4 2029"),"Yes","No")</f>
        <v>No</v>
      </c>
      <c r="AV427" s="178" t="str">
        <f t="shared" si="243"/>
        <v>No</v>
      </c>
      <c r="AW427" t="str">
        <f>IF(OR('R2R'!K151="Q1 2030",'R2R'!K151="Q2 2030"),"Yes","No")</f>
        <v>No</v>
      </c>
      <c r="AX427" s="178" t="str">
        <f t="shared" si="244"/>
        <v>No</v>
      </c>
      <c r="AY427" t="str">
        <f>IF(OR('R2R'!K151="Q3 2030",'R2R'!K151="Q4 2030"),"Yes","No")</f>
        <v>No</v>
      </c>
      <c r="AZ427" s="178" t="str">
        <f t="shared" si="245"/>
        <v>No</v>
      </c>
      <c r="BA427" t="str">
        <f>IF('R2R'!K151="","No","Yes")</f>
        <v>No</v>
      </c>
      <c r="BB427" s="178" t="str">
        <f t="shared" si="246"/>
        <v>No</v>
      </c>
      <c r="BC427" s="178" t="str">
        <f t="shared" si="247"/>
        <v>Yes</v>
      </c>
      <c r="BD427" s="174"/>
    </row>
    <row r="428" spans="1:56" s="175" customFormat="1" ht="23.65" thickBot="1" x14ac:dyDescent="0.5">
      <c r="A428" s="177">
        <v>148</v>
      </c>
      <c r="B428" s="51" t="s">
        <v>209</v>
      </c>
      <c r="C428" t="str">
        <f>IF('R2R'!E152="Yes","Yes","No")</f>
        <v>No</v>
      </c>
      <c r="D428" t="str">
        <f>IF(AND(C428="No",'R2R'!F152="Yes"),"Yes","No")</f>
        <v>No</v>
      </c>
      <c r="E428" t="str">
        <f>IF(AND(C428="No",'R2R'!F152="N/A"),"N/A","No")</f>
        <v>No</v>
      </c>
      <c r="F428">
        <f>IF(OR('R2R'!F152="Yes",'R2R'!F152="N/A"),0,1)</f>
        <v>1</v>
      </c>
      <c r="G428" t="str">
        <f>IF(OR('R2R'!K152="Q3 2019",'R2R'!K152="Q4 2019"),"Yes","No")</f>
        <v>No</v>
      </c>
      <c r="H428" s="178" t="str">
        <f t="shared" si="223"/>
        <v>No</v>
      </c>
      <c r="I428" t="str">
        <f>IF(OR('R2R'!K152="Q1 2020",'R2R'!K152="Q2 2020"),"Yes","No")</f>
        <v>No</v>
      </c>
      <c r="J428" s="178" t="str">
        <f t="shared" si="224"/>
        <v>No</v>
      </c>
      <c r="K428" t="str">
        <f>IF(OR('R2R'!K152="Q3 2020",'R2R'!K152="Q4 2020"),"Yes","No")</f>
        <v>No</v>
      </c>
      <c r="L428" s="178" t="str">
        <f t="shared" si="225"/>
        <v>No</v>
      </c>
      <c r="M428" t="str">
        <f>IF(OR('R2R'!K152="Q1 2021",'R2R'!K152="Q2 2021"),"Yes","No")</f>
        <v>No</v>
      </c>
      <c r="N428" s="178" t="str">
        <f t="shared" si="226"/>
        <v>No</v>
      </c>
      <c r="O428" t="str">
        <f>IF(OR('R2R'!K152="Q3 2021",'R2R'!K152="Q4 2021"),"Yes","No")</f>
        <v>No</v>
      </c>
      <c r="P428" s="178" t="str">
        <f t="shared" si="227"/>
        <v>No</v>
      </c>
      <c r="Q428" t="str">
        <f>IF(OR('R2R'!K152="Q1 2022",'R2R'!K152="Q2 2022"),"Yes","No")</f>
        <v>No</v>
      </c>
      <c r="R428" s="178" t="str">
        <f t="shared" si="228"/>
        <v>No</v>
      </c>
      <c r="S428" t="str">
        <f>IF(OR('R2R'!K152="Q3 2022",'R2R'!K152="Q4 2022"),"Yes","No")</f>
        <v>No</v>
      </c>
      <c r="T428" s="178" t="str">
        <f t="shared" si="229"/>
        <v>No</v>
      </c>
      <c r="U428" t="str">
        <f>IF(OR('R2R'!K152="Q1 2023",'R2R'!K152="Q2 2023"),"Yes","No")</f>
        <v>No</v>
      </c>
      <c r="V428" s="178" t="str">
        <f t="shared" si="230"/>
        <v>No</v>
      </c>
      <c r="W428" t="str">
        <f>IF(OR('R2R'!K152="Q3 2023",'R2R'!K152="Q4 2023"),"Yes","No")</f>
        <v>No</v>
      </c>
      <c r="X428" s="178" t="str">
        <f t="shared" si="231"/>
        <v>No</v>
      </c>
      <c r="Y428" t="str">
        <f>IF(OR('R2R'!K152="Q1 2024",'R2R'!K152="Q2 2024"),"Yes","No")</f>
        <v>No</v>
      </c>
      <c r="Z428" s="178" t="str">
        <f t="shared" si="232"/>
        <v>No</v>
      </c>
      <c r="AA428" t="str">
        <f>IF(OR('R2R'!K152="Q3 2024",'R2R'!K152="Q4 2024"),"Yes","No")</f>
        <v>No</v>
      </c>
      <c r="AB428" s="178" t="str">
        <f t="shared" si="233"/>
        <v>No</v>
      </c>
      <c r="AC428" t="str">
        <f>IF(OR('R2R'!K152="Q1 2025",'R2R'!K152="Q2 2025"),"Yes","No")</f>
        <v>No</v>
      </c>
      <c r="AD428" s="178" t="str">
        <f t="shared" si="234"/>
        <v>No</v>
      </c>
      <c r="AE428" t="str">
        <f>IF(OR('R2R'!K152="Q3 2025",'R2R'!K152="Q4 2025"),"Yes","No")</f>
        <v>No</v>
      </c>
      <c r="AF428" s="178" t="str">
        <f t="shared" si="235"/>
        <v>No</v>
      </c>
      <c r="AG428" t="str">
        <f>IF(OR('R2R'!K152="Q1 2026",'R2R'!K152="Q2 2026"),"Yes","No")</f>
        <v>No</v>
      </c>
      <c r="AH428" s="178" t="str">
        <f t="shared" si="236"/>
        <v>No</v>
      </c>
      <c r="AI428" t="str">
        <f>IF(OR('R2R'!K152="Q3 2026",'R2R'!K152="Q4 2026"),"Yes","No")</f>
        <v>No</v>
      </c>
      <c r="AJ428" s="178" t="str">
        <f t="shared" si="237"/>
        <v>No</v>
      </c>
      <c r="AK428" t="str">
        <f>IF(OR(O2C!M311="Q1 2027",O2C!M311="Q2 2027"),"Yes","No")</f>
        <v>No</v>
      </c>
      <c r="AL428" s="178" t="str">
        <f t="shared" si="238"/>
        <v>No</v>
      </c>
      <c r="AM428" t="str">
        <f>IF(OR('R2R'!K152="Q3 2027",'R2R'!K152="Q4 2027"),"Yes","No")</f>
        <v>No</v>
      </c>
      <c r="AN428" s="178" t="str">
        <f t="shared" si="239"/>
        <v>No</v>
      </c>
      <c r="AO428" t="str">
        <f>IF(OR('R2R'!K152="Q1 2028",'R2R'!K152="Q2 2028"),"Yes","No")</f>
        <v>No</v>
      </c>
      <c r="AP428" s="178" t="str">
        <f t="shared" si="240"/>
        <v>No</v>
      </c>
      <c r="AQ428" t="str">
        <f>IF(OR('R2R'!K152="Q3 2028",'R2R'!K152="Q4 2028"),"Yes","No")</f>
        <v>No</v>
      </c>
      <c r="AR428" s="178" t="str">
        <f t="shared" si="241"/>
        <v>No</v>
      </c>
      <c r="AS428" t="str">
        <f>IF(OR('R2R'!K152="Q1 2029",'R2R'!K152="Q2 2029"),"Yes","No")</f>
        <v>No</v>
      </c>
      <c r="AT428" s="178" t="str">
        <f t="shared" si="242"/>
        <v>No</v>
      </c>
      <c r="AU428" t="str">
        <f>IF(OR('R2R'!K152="Q3 2029",'R2R'!K152="Q4 2029"),"Yes","No")</f>
        <v>No</v>
      </c>
      <c r="AV428" s="178" t="str">
        <f t="shared" si="243"/>
        <v>No</v>
      </c>
      <c r="AW428" t="str">
        <f>IF(OR('R2R'!K152="Q1 2030",'R2R'!K152="Q2 2030"),"Yes","No")</f>
        <v>No</v>
      </c>
      <c r="AX428" s="178" t="str">
        <f t="shared" si="244"/>
        <v>No</v>
      </c>
      <c r="AY428" t="str">
        <f>IF(OR('R2R'!K152="Q3 2030",'R2R'!K152="Q4 2030"),"Yes","No")</f>
        <v>No</v>
      </c>
      <c r="AZ428" s="178" t="str">
        <f t="shared" si="245"/>
        <v>No</v>
      </c>
      <c r="BA428" t="str">
        <f>IF('R2R'!K152="","No","Yes")</f>
        <v>No</v>
      </c>
      <c r="BB428" s="178" t="str">
        <f t="shared" si="246"/>
        <v>No</v>
      </c>
      <c r="BC428" s="178" t="str">
        <f t="shared" si="247"/>
        <v>Yes</v>
      </c>
      <c r="BD428" s="174"/>
    </row>
    <row r="429" spans="1:56" s="175" customFormat="1" ht="35.25" thickBot="1" x14ac:dyDescent="0.5">
      <c r="A429" s="177">
        <v>149</v>
      </c>
      <c r="B429" s="51" t="s">
        <v>1032</v>
      </c>
      <c r="C429" t="str">
        <f>IF('R2R'!E153="Yes","Yes","No")</f>
        <v>No</v>
      </c>
      <c r="D429" t="str">
        <f>IF(AND(C429="No",'R2R'!F153="Yes"),"Yes","No")</f>
        <v>No</v>
      </c>
      <c r="E429" t="str">
        <f>IF(AND(C429="No",'R2R'!F153="N/A"),"N/A","No")</f>
        <v>No</v>
      </c>
      <c r="F429">
        <f>IF(OR('R2R'!F153="Yes",'R2R'!F153="N/A"),0,1)</f>
        <v>1</v>
      </c>
      <c r="G429" t="str">
        <f>IF(OR('R2R'!K153="Q3 2019",'R2R'!K153="Q4 2019"),"Yes","No")</f>
        <v>No</v>
      </c>
      <c r="H429" s="178" t="str">
        <f t="shared" si="223"/>
        <v>No</v>
      </c>
      <c r="I429" t="str">
        <f>IF(OR('R2R'!K153="Q1 2020",'R2R'!K153="Q2 2020"),"Yes","No")</f>
        <v>No</v>
      </c>
      <c r="J429" s="178" t="str">
        <f t="shared" si="224"/>
        <v>No</v>
      </c>
      <c r="K429" t="str">
        <f>IF(OR('R2R'!K153="Q3 2020",'R2R'!K153="Q4 2020"),"Yes","No")</f>
        <v>No</v>
      </c>
      <c r="L429" s="178" t="str">
        <f t="shared" si="225"/>
        <v>No</v>
      </c>
      <c r="M429" t="str">
        <f>IF(OR('R2R'!K153="Q1 2021",'R2R'!K153="Q2 2021"),"Yes","No")</f>
        <v>No</v>
      </c>
      <c r="N429" s="178" t="str">
        <f t="shared" si="226"/>
        <v>No</v>
      </c>
      <c r="O429" t="str">
        <f>IF(OR('R2R'!K153="Q3 2021",'R2R'!K153="Q4 2021"),"Yes","No")</f>
        <v>No</v>
      </c>
      <c r="P429" s="178" t="str">
        <f t="shared" si="227"/>
        <v>No</v>
      </c>
      <c r="Q429" t="str">
        <f>IF(OR('R2R'!K153="Q1 2022",'R2R'!K153="Q2 2022"),"Yes","No")</f>
        <v>No</v>
      </c>
      <c r="R429" s="178" t="str">
        <f t="shared" si="228"/>
        <v>No</v>
      </c>
      <c r="S429" t="str">
        <f>IF(OR('R2R'!K153="Q3 2022",'R2R'!K153="Q4 2022"),"Yes","No")</f>
        <v>No</v>
      </c>
      <c r="T429" s="178" t="str">
        <f t="shared" si="229"/>
        <v>No</v>
      </c>
      <c r="U429" t="str">
        <f>IF(OR('R2R'!K153="Q1 2023",'R2R'!K153="Q2 2023"),"Yes","No")</f>
        <v>No</v>
      </c>
      <c r="V429" s="178" t="str">
        <f t="shared" si="230"/>
        <v>No</v>
      </c>
      <c r="W429" t="str">
        <f>IF(OR('R2R'!K153="Q3 2023",'R2R'!K153="Q4 2023"),"Yes","No")</f>
        <v>No</v>
      </c>
      <c r="X429" s="178" t="str">
        <f t="shared" si="231"/>
        <v>No</v>
      </c>
      <c r="Y429" t="str">
        <f>IF(OR('R2R'!K153="Q1 2024",'R2R'!K153="Q2 2024"),"Yes","No")</f>
        <v>No</v>
      </c>
      <c r="Z429" s="178" t="str">
        <f t="shared" si="232"/>
        <v>No</v>
      </c>
      <c r="AA429" t="str">
        <f>IF(OR('R2R'!K153="Q3 2024",'R2R'!K153="Q4 2024"),"Yes","No")</f>
        <v>No</v>
      </c>
      <c r="AB429" s="178" t="str">
        <f t="shared" si="233"/>
        <v>No</v>
      </c>
      <c r="AC429" t="str">
        <f>IF(OR('R2R'!K153="Q1 2025",'R2R'!K153="Q2 2025"),"Yes","No")</f>
        <v>No</v>
      </c>
      <c r="AD429" s="178" t="str">
        <f t="shared" si="234"/>
        <v>No</v>
      </c>
      <c r="AE429" t="str">
        <f>IF(OR('R2R'!K153="Q3 2025",'R2R'!K153="Q4 2025"),"Yes","No")</f>
        <v>No</v>
      </c>
      <c r="AF429" s="178" t="str">
        <f t="shared" si="235"/>
        <v>No</v>
      </c>
      <c r="AG429" t="str">
        <f>IF(OR('R2R'!K153="Q1 2026",'R2R'!K153="Q2 2026"),"Yes","No")</f>
        <v>No</v>
      </c>
      <c r="AH429" s="178" t="str">
        <f t="shared" si="236"/>
        <v>No</v>
      </c>
      <c r="AI429" t="str">
        <f>IF(OR('R2R'!K153="Q3 2026",'R2R'!K153="Q4 2026"),"Yes","No")</f>
        <v>No</v>
      </c>
      <c r="AJ429" s="178" t="str">
        <f t="shared" si="237"/>
        <v>No</v>
      </c>
      <c r="AK429" t="str">
        <f>IF(OR(O2C!M312="Q1 2027",O2C!M312="Q2 2027"),"Yes","No")</f>
        <v>No</v>
      </c>
      <c r="AL429" s="178" t="str">
        <f t="shared" si="238"/>
        <v>No</v>
      </c>
      <c r="AM429" t="str">
        <f>IF(OR('R2R'!K153="Q3 2027",'R2R'!K153="Q4 2027"),"Yes","No")</f>
        <v>No</v>
      </c>
      <c r="AN429" s="178" t="str">
        <f t="shared" si="239"/>
        <v>No</v>
      </c>
      <c r="AO429" t="str">
        <f>IF(OR('R2R'!K153="Q1 2028",'R2R'!K153="Q2 2028"),"Yes","No")</f>
        <v>No</v>
      </c>
      <c r="AP429" s="178" t="str">
        <f t="shared" si="240"/>
        <v>No</v>
      </c>
      <c r="AQ429" t="str">
        <f>IF(OR('R2R'!K153="Q3 2028",'R2R'!K153="Q4 2028"),"Yes","No")</f>
        <v>No</v>
      </c>
      <c r="AR429" s="178" t="str">
        <f t="shared" si="241"/>
        <v>No</v>
      </c>
      <c r="AS429" t="str">
        <f>IF(OR('R2R'!K153="Q1 2029",'R2R'!K153="Q2 2029"),"Yes","No")</f>
        <v>No</v>
      </c>
      <c r="AT429" s="178" t="str">
        <f t="shared" si="242"/>
        <v>No</v>
      </c>
      <c r="AU429" t="str">
        <f>IF(OR('R2R'!K153="Q3 2029",'R2R'!K153="Q4 2029"),"Yes","No")</f>
        <v>No</v>
      </c>
      <c r="AV429" s="178" t="str">
        <f t="shared" si="243"/>
        <v>No</v>
      </c>
      <c r="AW429" t="str">
        <f>IF(OR('R2R'!K153="Q1 2030",'R2R'!K153="Q2 2030"),"Yes","No")</f>
        <v>No</v>
      </c>
      <c r="AX429" s="178" t="str">
        <f t="shared" si="244"/>
        <v>No</v>
      </c>
      <c r="AY429" t="str">
        <f>IF(OR('R2R'!K153="Q3 2030",'R2R'!K153="Q4 2030"),"Yes","No")</f>
        <v>No</v>
      </c>
      <c r="AZ429" s="178" t="str">
        <f t="shared" si="245"/>
        <v>No</v>
      </c>
      <c r="BA429" t="str">
        <f>IF('R2R'!K153="","No","Yes")</f>
        <v>No</v>
      </c>
      <c r="BB429" s="178" t="str">
        <f t="shared" si="246"/>
        <v>No</v>
      </c>
      <c r="BC429" s="178" t="str">
        <f t="shared" si="247"/>
        <v>Yes</v>
      </c>
      <c r="BD429" s="174"/>
    </row>
    <row r="430" spans="1:56" s="175" customFormat="1" ht="35.25" thickBot="1" x14ac:dyDescent="0.5">
      <c r="A430" s="177">
        <v>150</v>
      </c>
      <c r="B430" s="51" t="s">
        <v>1831</v>
      </c>
      <c r="C430" t="str">
        <f>IF('R2R'!E154="Yes","Yes","No")</f>
        <v>No</v>
      </c>
      <c r="D430" t="str">
        <f>IF(AND(C430="No",'R2R'!F154="Yes"),"Yes","No")</f>
        <v>No</v>
      </c>
      <c r="E430" t="str">
        <f>IF(AND(C430="No",'R2R'!F154="N/A"),"N/A","No")</f>
        <v>No</v>
      </c>
      <c r="F430">
        <f>IF(OR('R2R'!F154="Yes",'R2R'!F154="N/A"),0,1)</f>
        <v>1</v>
      </c>
      <c r="G430" t="str">
        <f>IF(OR('R2R'!K154="Q3 2019",'R2R'!K154="Q4 2019"),"Yes","No")</f>
        <v>No</v>
      </c>
      <c r="H430" s="178" t="str">
        <f t="shared" si="223"/>
        <v>No</v>
      </c>
      <c r="I430" t="str">
        <f>IF(OR('R2R'!K154="Q1 2020",'R2R'!K154="Q2 2020"),"Yes","No")</f>
        <v>No</v>
      </c>
      <c r="J430" s="178" t="str">
        <f t="shared" si="224"/>
        <v>No</v>
      </c>
      <c r="K430" t="str">
        <f>IF(OR('R2R'!K154="Q3 2020",'R2R'!K154="Q4 2020"),"Yes","No")</f>
        <v>No</v>
      </c>
      <c r="L430" s="178" t="str">
        <f t="shared" si="225"/>
        <v>No</v>
      </c>
      <c r="M430" t="str">
        <f>IF(OR('R2R'!K154="Q1 2021",'R2R'!K154="Q2 2021"),"Yes","No")</f>
        <v>No</v>
      </c>
      <c r="N430" s="178" t="str">
        <f t="shared" si="226"/>
        <v>No</v>
      </c>
      <c r="O430" t="str">
        <f>IF(OR('R2R'!K154="Q3 2021",'R2R'!K154="Q4 2021"),"Yes","No")</f>
        <v>No</v>
      </c>
      <c r="P430" s="178" t="str">
        <f t="shared" si="227"/>
        <v>No</v>
      </c>
      <c r="Q430" t="str">
        <f>IF(OR('R2R'!K154="Q1 2022",'R2R'!K154="Q2 2022"),"Yes","No")</f>
        <v>No</v>
      </c>
      <c r="R430" s="178" t="str">
        <f t="shared" si="228"/>
        <v>No</v>
      </c>
      <c r="S430" t="str">
        <f>IF(OR('R2R'!K154="Q3 2022",'R2R'!K154="Q4 2022"),"Yes","No")</f>
        <v>No</v>
      </c>
      <c r="T430" s="178" t="str">
        <f t="shared" si="229"/>
        <v>No</v>
      </c>
      <c r="U430" t="str">
        <f>IF(OR('R2R'!K154="Q1 2023",'R2R'!K154="Q2 2023"),"Yes","No")</f>
        <v>No</v>
      </c>
      <c r="V430" s="178" t="str">
        <f t="shared" si="230"/>
        <v>No</v>
      </c>
      <c r="W430" t="str">
        <f>IF(OR('R2R'!K154="Q3 2023",'R2R'!K154="Q4 2023"),"Yes","No")</f>
        <v>No</v>
      </c>
      <c r="X430" s="178" t="str">
        <f t="shared" si="231"/>
        <v>No</v>
      </c>
      <c r="Y430" t="str">
        <f>IF(OR('R2R'!K154="Q1 2024",'R2R'!K154="Q2 2024"),"Yes","No")</f>
        <v>No</v>
      </c>
      <c r="Z430" s="178" t="str">
        <f t="shared" si="232"/>
        <v>No</v>
      </c>
      <c r="AA430" t="str">
        <f>IF(OR('R2R'!K154="Q3 2024",'R2R'!K154="Q4 2024"),"Yes","No")</f>
        <v>No</v>
      </c>
      <c r="AB430" s="178" t="str">
        <f t="shared" si="233"/>
        <v>No</v>
      </c>
      <c r="AC430" t="str">
        <f>IF(OR('R2R'!K154="Q1 2025",'R2R'!K154="Q2 2025"),"Yes","No")</f>
        <v>No</v>
      </c>
      <c r="AD430" s="178" t="str">
        <f t="shared" si="234"/>
        <v>No</v>
      </c>
      <c r="AE430" t="str">
        <f>IF(OR('R2R'!K154="Q3 2025",'R2R'!K154="Q4 2025"),"Yes","No")</f>
        <v>No</v>
      </c>
      <c r="AF430" s="178" t="str">
        <f t="shared" si="235"/>
        <v>No</v>
      </c>
      <c r="AG430" t="str">
        <f>IF(OR('R2R'!K154="Q1 2026",'R2R'!K154="Q2 2026"),"Yes","No")</f>
        <v>No</v>
      </c>
      <c r="AH430" s="178" t="str">
        <f t="shared" si="236"/>
        <v>No</v>
      </c>
      <c r="AI430" t="str">
        <f>IF(OR('R2R'!K154="Q3 2026",'R2R'!K154="Q4 2026"),"Yes","No")</f>
        <v>No</v>
      </c>
      <c r="AJ430" s="178" t="str">
        <f t="shared" si="237"/>
        <v>No</v>
      </c>
      <c r="AK430" t="str">
        <f>IF(OR(O2C!M313="Q1 2027",O2C!M313="Q2 2027"),"Yes","No")</f>
        <v>No</v>
      </c>
      <c r="AL430" s="178" t="str">
        <f t="shared" si="238"/>
        <v>No</v>
      </c>
      <c r="AM430" t="str">
        <f>IF(OR('R2R'!K154="Q3 2027",'R2R'!K154="Q4 2027"),"Yes","No")</f>
        <v>No</v>
      </c>
      <c r="AN430" s="178" t="str">
        <f t="shared" si="239"/>
        <v>No</v>
      </c>
      <c r="AO430" t="str">
        <f>IF(OR('R2R'!K154="Q1 2028",'R2R'!K154="Q2 2028"),"Yes","No")</f>
        <v>No</v>
      </c>
      <c r="AP430" s="178" t="str">
        <f t="shared" si="240"/>
        <v>No</v>
      </c>
      <c r="AQ430" t="str">
        <f>IF(OR('R2R'!K154="Q3 2028",'R2R'!K154="Q4 2028"),"Yes","No")</f>
        <v>No</v>
      </c>
      <c r="AR430" s="178" t="str">
        <f t="shared" si="241"/>
        <v>No</v>
      </c>
      <c r="AS430" t="str">
        <f>IF(OR('R2R'!K154="Q1 2029",'R2R'!K154="Q2 2029"),"Yes","No")</f>
        <v>No</v>
      </c>
      <c r="AT430" s="178" t="str">
        <f t="shared" si="242"/>
        <v>No</v>
      </c>
      <c r="AU430" t="str">
        <f>IF(OR('R2R'!K154="Q3 2029",'R2R'!K154="Q4 2029"),"Yes","No")</f>
        <v>No</v>
      </c>
      <c r="AV430" s="178" t="str">
        <f t="shared" si="243"/>
        <v>No</v>
      </c>
      <c r="AW430" t="str">
        <f>IF(OR('R2R'!K154="Q1 2030",'R2R'!K154="Q2 2030"),"Yes","No")</f>
        <v>No</v>
      </c>
      <c r="AX430" s="178" t="str">
        <f t="shared" si="244"/>
        <v>No</v>
      </c>
      <c r="AY430" t="str">
        <f>IF(OR('R2R'!K154="Q3 2030",'R2R'!K154="Q4 2030"),"Yes","No")</f>
        <v>No</v>
      </c>
      <c r="AZ430" s="178" t="str">
        <f t="shared" si="245"/>
        <v>No</v>
      </c>
      <c r="BA430" t="str">
        <f>IF('R2R'!K154="","No","Yes")</f>
        <v>No</v>
      </c>
      <c r="BB430" s="178" t="str">
        <f t="shared" si="246"/>
        <v>No</v>
      </c>
      <c r="BC430" s="178" t="str">
        <f t="shared" si="247"/>
        <v>Yes</v>
      </c>
      <c r="BD430" s="174"/>
    </row>
    <row r="431" spans="1:56" s="175" customFormat="1" ht="23.65" thickBot="1" x14ac:dyDescent="0.5">
      <c r="A431" s="177">
        <v>151</v>
      </c>
      <c r="B431" s="51" t="s">
        <v>215</v>
      </c>
      <c r="C431" t="str">
        <f>IF('R2R'!E155="Yes","Yes","No")</f>
        <v>No</v>
      </c>
      <c r="D431" t="str">
        <f>IF(AND(C431="No",'R2R'!F155="Yes"),"Yes","No")</f>
        <v>No</v>
      </c>
      <c r="E431" t="str">
        <f>IF(AND(C431="No",'R2R'!F155="N/A"),"N/A","No")</f>
        <v>No</v>
      </c>
      <c r="F431">
        <f>IF(OR('R2R'!F155="Yes",'R2R'!F155="N/A"),0,1)</f>
        <v>1</v>
      </c>
      <c r="G431" t="str">
        <f>IF(OR('R2R'!K155="Q3 2019",'R2R'!K155="Q4 2019"),"Yes","No")</f>
        <v>No</v>
      </c>
      <c r="H431" s="178" t="str">
        <f t="shared" si="223"/>
        <v>No</v>
      </c>
      <c r="I431" t="str">
        <f>IF(OR('R2R'!K155="Q1 2020",'R2R'!K155="Q2 2020"),"Yes","No")</f>
        <v>No</v>
      </c>
      <c r="J431" s="178" t="str">
        <f t="shared" si="224"/>
        <v>No</v>
      </c>
      <c r="K431" t="str">
        <f>IF(OR('R2R'!K155="Q3 2020",'R2R'!K155="Q4 2020"),"Yes","No")</f>
        <v>No</v>
      </c>
      <c r="L431" s="178" t="str">
        <f t="shared" si="225"/>
        <v>No</v>
      </c>
      <c r="M431" t="str">
        <f>IF(OR('R2R'!K155="Q1 2021",'R2R'!K155="Q2 2021"),"Yes","No")</f>
        <v>No</v>
      </c>
      <c r="N431" s="178" t="str">
        <f t="shared" si="226"/>
        <v>No</v>
      </c>
      <c r="O431" t="str">
        <f>IF(OR('R2R'!K155="Q3 2021",'R2R'!K155="Q4 2021"),"Yes","No")</f>
        <v>No</v>
      </c>
      <c r="P431" s="178" t="str">
        <f t="shared" si="227"/>
        <v>No</v>
      </c>
      <c r="Q431" t="str">
        <f>IF(OR('R2R'!K155="Q1 2022",'R2R'!K155="Q2 2022"),"Yes","No")</f>
        <v>No</v>
      </c>
      <c r="R431" s="178" t="str">
        <f t="shared" si="228"/>
        <v>No</v>
      </c>
      <c r="S431" t="str">
        <f>IF(OR('R2R'!K155="Q3 2022",'R2R'!K155="Q4 2022"),"Yes","No")</f>
        <v>No</v>
      </c>
      <c r="T431" s="178" t="str">
        <f t="shared" si="229"/>
        <v>No</v>
      </c>
      <c r="U431" t="str">
        <f>IF(OR('R2R'!K155="Q1 2023",'R2R'!K155="Q2 2023"),"Yes","No")</f>
        <v>No</v>
      </c>
      <c r="V431" s="178" t="str">
        <f t="shared" si="230"/>
        <v>No</v>
      </c>
      <c r="W431" t="str">
        <f>IF(OR('R2R'!K155="Q3 2023",'R2R'!K155="Q4 2023"),"Yes","No")</f>
        <v>No</v>
      </c>
      <c r="X431" s="178" t="str">
        <f t="shared" si="231"/>
        <v>No</v>
      </c>
      <c r="Y431" t="str">
        <f>IF(OR('R2R'!K155="Q1 2024",'R2R'!K155="Q2 2024"),"Yes","No")</f>
        <v>No</v>
      </c>
      <c r="Z431" s="178" t="str">
        <f t="shared" si="232"/>
        <v>No</v>
      </c>
      <c r="AA431" t="str">
        <f>IF(OR('R2R'!K155="Q3 2024",'R2R'!K155="Q4 2024"),"Yes","No")</f>
        <v>No</v>
      </c>
      <c r="AB431" s="178" t="str">
        <f t="shared" si="233"/>
        <v>No</v>
      </c>
      <c r="AC431" t="str">
        <f>IF(OR('R2R'!K155="Q1 2025",'R2R'!K155="Q2 2025"),"Yes","No")</f>
        <v>No</v>
      </c>
      <c r="AD431" s="178" t="str">
        <f t="shared" si="234"/>
        <v>No</v>
      </c>
      <c r="AE431" t="str">
        <f>IF(OR('R2R'!K155="Q3 2025",'R2R'!K155="Q4 2025"),"Yes","No")</f>
        <v>No</v>
      </c>
      <c r="AF431" s="178" t="str">
        <f t="shared" si="235"/>
        <v>No</v>
      </c>
      <c r="AG431" t="str">
        <f>IF(OR('R2R'!K155="Q1 2026",'R2R'!K155="Q2 2026"),"Yes","No")</f>
        <v>No</v>
      </c>
      <c r="AH431" s="178" t="str">
        <f t="shared" si="236"/>
        <v>No</v>
      </c>
      <c r="AI431" t="str">
        <f>IF(OR('R2R'!K155="Q3 2026",'R2R'!K155="Q4 2026"),"Yes","No")</f>
        <v>No</v>
      </c>
      <c r="AJ431" s="178" t="str">
        <f t="shared" si="237"/>
        <v>No</v>
      </c>
      <c r="AK431" t="str">
        <f>IF(OR(O2C!M314="Q1 2027",O2C!M314="Q2 2027"),"Yes","No")</f>
        <v>No</v>
      </c>
      <c r="AL431" s="178" t="str">
        <f t="shared" si="238"/>
        <v>No</v>
      </c>
      <c r="AM431" t="str">
        <f>IF(OR('R2R'!K155="Q3 2027",'R2R'!K155="Q4 2027"),"Yes","No")</f>
        <v>No</v>
      </c>
      <c r="AN431" s="178" t="str">
        <f t="shared" si="239"/>
        <v>No</v>
      </c>
      <c r="AO431" t="str">
        <f>IF(OR('R2R'!K155="Q1 2028",'R2R'!K155="Q2 2028"),"Yes","No")</f>
        <v>No</v>
      </c>
      <c r="AP431" s="178" t="str">
        <f t="shared" si="240"/>
        <v>No</v>
      </c>
      <c r="AQ431" t="str">
        <f>IF(OR('R2R'!K155="Q3 2028",'R2R'!K155="Q4 2028"),"Yes","No")</f>
        <v>No</v>
      </c>
      <c r="AR431" s="178" t="str">
        <f t="shared" si="241"/>
        <v>No</v>
      </c>
      <c r="AS431" t="str">
        <f>IF(OR('R2R'!K155="Q1 2029",'R2R'!K155="Q2 2029"),"Yes","No")</f>
        <v>No</v>
      </c>
      <c r="AT431" s="178" t="str">
        <f t="shared" si="242"/>
        <v>No</v>
      </c>
      <c r="AU431" t="str">
        <f>IF(OR('R2R'!K155="Q3 2029",'R2R'!K155="Q4 2029"),"Yes","No")</f>
        <v>No</v>
      </c>
      <c r="AV431" s="178" t="str">
        <f t="shared" si="243"/>
        <v>No</v>
      </c>
      <c r="AW431" t="str">
        <f>IF(OR('R2R'!K155="Q1 2030",'R2R'!K155="Q2 2030"),"Yes","No")</f>
        <v>No</v>
      </c>
      <c r="AX431" s="178" t="str">
        <f t="shared" si="244"/>
        <v>No</v>
      </c>
      <c r="AY431" t="str">
        <f>IF(OR('R2R'!K155="Q3 2030",'R2R'!K155="Q4 2030"),"Yes","No")</f>
        <v>No</v>
      </c>
      <c r="AZ431" s="178" t="str">
        <f t="shared" si="245"/>
        <v>No</v>
      </c>
      <c r="BA431" t="str">
        <f>IF('R2R'!K155="","No","Yes")</f>
        <v>No</v>
      </c>
      <c r="BB431" s="178" t="str">
        <f t="shared" si="246"/>
        <v>No</v>
      </c>
      <c r="BC431" s="178" t="str">
        <f t="shared" si="247"/>
        <v>Yes</v>
      </c>
      <c r="BD431" s="174"/>
    </row>
    <row r="432" spans="1:56" s="175" customFormat="1" ht="23.65" thickBot="1" x14ac:dyDescent="0.5">
      <c r="A432" s="177">
        <v>152</v>
      </c>
      <c r="B432" s="51" t="s">
        <v>216</v>
      </c>
      <c r="C432" t="str">
        <f>IF('R2R'!E156="Yes","Yes","No")</f>
        <v>No</v>
      </c>
      <c r="D432" t="str">
        <f>IF(AND(C432="No",'R2R'!F156="Yes"),"Yes","No")</f>
        <v>No</v>
      </c>
      <c r="E432" t="str">
        <f>IF(AND(C432="No",'R2R'!F156="N/A"),"N/A","No")</f>
        <v>No</v>
      </c>
      <c r="F432">
        <f>IF(OR('R2R'!F156="Yes",'R2R'!F156="N/A"),0,1)</f>
        <v>1</v>
      </c>
      <c r="G432" t="str">
        <f>IF(OR('R2R'!K156="Q3 2019",'R2R'!K156="Q4 2019"),"Yes","No")</f>
        <v>No</v>
      </c>
      <c r="H432" s="178" t="str">
        <f t="shared" si="223"/>
        <v>No</v>
      </c>
      <c r="I432" t="str">
        <f>IF(OR('R2R'!K156="Q1 2020",'R2R'!K156="Q2 2020"),"Yes","No")</f>
        <v>No</v>
      </c>
      <c r="J432" s="178" t="str">
        <f t="shared" si="224"/>
        <v>No</v>
      </c>
      <c r="K432" t="str">
        <f>IF(OR('R2R'!K156="Q3 2020",'R2R'!K156="Q4 2020"),"Yes","No")</f>
        <v>No</v>
      </c>
      <c r="L432" s="178" t="str">
        <f t="shared" si="225"/>
        <v>No</v>
      </c>
      <c r="M432" t="str">
        <f>IF(OR('R2R'!K156="Q1 2021",'R2R'!K156="Q2 2021"),"Yes","No")</f>
        <v>No</v>
      </c>
      <c r="N432" s="178" t="str">
        <f t="shared" si="226"/>
        <v>No</v>
      </c>
      <c r="O432" t="str">
        <f>IF(OR('R2R'!K156="Q3 2021",'R2R'!K156="Q4 2021"),"Yes","No")</f>
        <v>No</v>
      </c>
      <c r="P432" s="178" t="str">
        <f t="shared" si="227"/>
        <v>No</v>
      </c>
      <c r="Q432" t="str">
        <f>IF(OR('R2R'!K156="Q1 2022",'R2R'!K156="Q2 2022"),"Yes","No")</f>
        <v>No</v>
      </c>
      <c r="R432" s="178" t="str">
        <f t="shared" si="228"/>
        <v>No</v>
      </c>
      <c r="S432" t="str">
        <f>IF(OR('R2R'!K156="Q3 2022",'R2R'!K156="Q4 2022"),"Yes","No")</f>
        <v>No</v>
      </c>
      <c r="T432" s="178" t="str">
        <f t="shared" si="229"/>
        <v>No</v>
      </c>
      <c r="U432" t="str">
        <f>IF(OR('R2R'!K156="Q1 2023",'R2R'!K156="Q2 2023"),"Yes","No")</f>
        <v>No</v>
      </c>
      <c r="V432" s="178" t="str">
        <f t="shared" si="230"/>
        <v>No</v>
      </c>
      <c r="W432" t="str">
        <f>IF(OR('R2R'!K156="Q3 2023",'R2R'!K156="Q4 2023"),"Yes","No")</f>
        <v>No</v>
      </c>
      <c r="X432" s="178" t="str">
        <f t="shared" si="231"/>
        <v>No</v>
      </c>
      <c r="Y432" t="str">
        <f>IF(OR('R2R'!K156="Q1 2024",'R2R'!K156="Q2 2024"),"Yes","No")</f>
        <v>No</v>
      </c>
      <c r="Z432" s="178" t="str">
        <f t="shared" si="232"/>
        <v>No</v>
      </c>
      <c r="AA432" t="str">
        <f>IF(OR('R2R'!K156="Q3 2024",'R2R'!K156="Q4 2024"),"Yes","No")</f>
        <v>No</v>
      </c>
      <c r="AB432" s="178" t="str">
        <f t="shared" si="233"/>
        <v>No</v>
      </c>
      <c r="AC432" t="str">
        <f>IF(OR('R2R'!K156="Q1 2025",'R2R'!K156="Q2 2025"),"Yes","No")</f>
        <v>No</v>
      </c>
      <c r="AD432" s="178" t="str">
        <f t="shared" si="234"/>
        <v>No</v>
      </c>
      <c r="AE432" t="str">
        <f>IF(OR('R2R'!K156="Q3 2025",'R2R'!K156="Q4 2025"),"Yes","No")</f>
        <v>No</v>
      </c>
      <c r="AF432" s="178" t="str">
        <f t="shared" si="235"/>
        <v>No</v>
      </c>
      <c r="AG432" t="str">
        <f>IF(OR('R2R'!K156="Q1 2026",'R2R'!K156="Q2 2026"),"Yes","No")</f>
        <v>No</v>
      </c>
      <c r="AH432" s="178" t="str">
        <f t="shared" si="236"/>
        <v>No</v>
      </c>
      <c r="AI432" t="str">
        <f>IF(OR('R2R'!K156="Q3 2026",'R2R'!K156="Q4 2026"),"Yes","No")</f>
        <v>No</v>
      </c>
      <c r="AJ432" s="178" t="str">
        <f t="shared" si="237"/>
        <v>No</v>
      </c>
      <c r="AK432" t="str">
        <f>IF(OR(O2C!M315="Q1 2027",O2C!M315="Q2 2027"),"Yes","No")</f>
        <v>No</v>
      </c>
      <c r="AL432" s="178" t="str">
        <f t="shared" si="238"/>
        <v>No</v>
      </c>
      <c r="AM432" t="str">
        <f>IF(OR('R2R'!K156="Q3 2027",'R2R'!K156="Q4 2027"),"Yes","No")</f>
        <v>No</v>
      </c>
      <c r="AN432" s="178" t="str">
        <f t="shared" si="239"/>
        <v>No</v>
      </c>
      <c r="AO432" t="str">
        <f>IF(OR('R2R'!K156="Q1 2028",'R2R'!K156="Q2 2028"),"Yes","No")</f>
        <v>No</v>
      </c>
      <c r="AP432" s="178" t="str">
        <f t="shared" si="240"/>
        <v>No</v>
      </c>
      <c r="AQ432" t="str">
        <f>IF(OR('R2R'!K156="Q3 2028",'R2R'!K156="Q4 2028"),"Yes","No")</f>
        <v>No</v>
      </c>
      <c r="AR432" s="178" t="str">
        <f t="shared" si="241"/>
        <v>No</v>
      </c>
      <c r="AS432" t="str">
        <f>IF(OR('R2R'!K156="Q1 2029",'R2R'!K156="Q2 2029"),"Yes","No")</f>
        <v>No</v>
      </c>
      <c r="AT432" s="178" t="str">
        <f t="shared" si="242"/>
        <v>No</v>
      </c>
      <c r="AU432" t="str">
        <f>IF(OR('R2R'!K156="Q3 2029",'R2R'!K156="Q4 2029"),"Yes","No")</f>
        <v>No</v>
      </c>
      <c r="AV432" s="178" t="str">
        <f t="shared" si="243"/>
        <v>No</v>
      </c>
      <c r="AW432" t="str">
        <f>IF(OR('R2R'!K156="Q1 2030",'R2R'!K156="Q2 2030"),"Yes","No")</f>
        <v>No</v>
      </c>
      <c r="AX432" s="178" t="str">
        <f t="shared" si="244"/>
        <v>No</v>
      </c>
      <c r="AY432" t="str">
        <f>IF(OR('R2R'!K156="Q3 2030",'R2R'!K156="Q4 2030"),"Yes","No")</f>
        <v>No</v>
      </c>
      <c r="AZ432" s="178" t="str">
        <f t="shared" si="245"/>
        <v>No</v>
      </c>
      <c r="BA432" t="str">
        <f>IF('R2R'!K156="","No","Yes")</f>
        <v>No</v>
      </c>
      <c r="BB432" s="178" t="str">
        <f t="shared" si="246"/>
        <v>No</v>
      </c>
      <c r="BC432" s="178" t="str">
        <f t="shared" si="247"/>
        <v>Yes</v>
      </c>
      <c r="BD432" s="174"/>
    </row>
    <row r="433" spans="1:56" s="175" customFormat="1" ht="23.65" thickBot="1" x14ac:dyDescent="0.5">
      <c r="A433" s="177">
        <v>153</v>
      </c>
      <c r="B433" s="50" t="s">
        <v>222</v>
      </c>
      <c r="C433" t="str">
        <f>IF('R2R'!E157="Yes","Yes","No")</f>
        <v>Yes</v>
      </c>
      <c r="D433" t="str">
        <f>IF(AND(C433="No",'R2R'!F157="Yes"),"Yes","No")</f>
        <v>No</v>
      </c>
      <c r="E433" t="str">
        <f>IF(AND(C433="No",'R2R'!F157="N/A"),"N/A","No")</f>
        <v>No</v>
      </c>
      <c r="F433">
        <f>IF(OR('R2R'!F157="Yes",'R2R'!F157="N/A"),0,1)</f>
        <v>1</v>
      </c>
      <c r="G433" t="str">
        <f>IF(OR('R2R'!K157="Q3 2019",'R2R'!K157="Q4 2019"),"Yes","No")</f>
        <v>No</v>
      </c>
      <c r="H433" s="178" t="str">
        <f t="shared" si="223"/>
        <v>No</v>
      </c>
      <c r="I433" t="str">
        <f>IF(OR('R2R'!K157="Q1 2020",'R2R'!K157="Q2 2020"),"Yes","No")</f>
        <v>No</v>
      </c>
      <c r="J433" s="178" t="str">
        <f t="shared" si="224"/>
        <v>No</v>
      </c>
      <c r="K433" t="str">
        <f>IF(OR('R2R'!K157="Q3 2020",'R2R'!K157="Q4 2020"),"Yes","No")</f>
        <v>No</v>
      </c>
      <c r="L433" s="178" t="str">
        <f t="shared" si="225"/>
        <v>No</v>
      </c>
      <c r="M433" t="str">
        <f>IF(OR('R2R'!K157="Q1 2021",'R2R'!K157="Q2 2021"),"Yes","No")</f>
        <v>No</v>
      </c>
      <c r="N433" s="178" t="str">
        <f t="shared" si="226"/>
        <v>No</v>
      </c>
      <c r="O433" t="str">
        <f>IF(OR('R2R'!K157="Q3 2021",'R2R'!K157="Q4 2021"),"Yes","No")</f>
        <v>No</v>
      </c>
      <c r="P433" s="178" t="str">
        <f t="shared" si="227"/>
        <v>No</v>
      </c>
      <c r="Q433" t="str">
        <f>IF(OR('R2R'!K157="Q1 2022",'R2R'!K157="Q2 2022"),"Yes","No")</f>
        <v>No</v>
      </c>
      <c r="R433" s="178" t="str">
        <f t="shared" si="228"/>
        <v>No</v>
      </c>
      <c r="S433" t="str">
        <f>IF(OR('R2R'!K157="Q3 2022",'R2R'!K157="Q4 2022"),"Yes","No")</f>
        <v>No</v>
      </c>
      <c r="T433" s="178" t="str">
        <f t="shared" si="229"/>
        <v>No</v>
      </c>
      <c r="U433" t="str">
        <f>IF(OR('R2R'!K157="Q1 2023",'R2R'!K157="Q2 2023"),"Yes","No")</f>
        <v>No</v>
      </c>
      <c r="V433" s="178" t="str">
        <f t="shared" si="230"/>
        <v>No</v>
      </c>
      <c r="W433" t="str">
        <f>IF(OR('R2R'!K157="Q3 2023",'R2R'!K157="Q4 2023"),"Yes","No")</f>
        <v>No</v>
      </c>
      <c r="X433" s="178" t="str">
        <f t="shared" si="231"/>
        <v>No</v>
      </c>
      <c r="Y433" t="str">
        <f>IF(OR('R2R'!K157="Q1 2024",'R2R'!K157="Q2 2024"),"Yes","No")</f>
        <v>No</v>
      </c>
      <c r="Z433" s="178" t="str">
        <f t="shared" si="232"/>
        <v>No</v>
      </c>
      <c r="AA433" t="str">
        <f>IF(OR('R2R'!K157="Q3 2024",'R2R'!K157="Q4 2024"),"Yes","No")</f>
        <v>No</v>
      </c>
      <c r="AB433" s="178" t="str">
        <f t="shared" si="233"/>
        <v>No</v>
      </c>
      <c r="AC433" t="str">
        <f>IF(OR('R2R'!K157="Q1 2025",'R2R'!K157="Q2 2025"),"Yes","No")</f>
        <v>No</v>
      </c>
      <c r="AD433" s="178" t="str">
        <f t="shared" si="234"/>
        <v>No</v>
      </c>
      <c r="AE433" t="str">
        <f>IF(OR('R2R'!K157="Q3 2025",'R2R'!K157="Q4 2025"),"Yes","No")</f>
        <v>No</v>
      </c>
      <c r="AF433" s="178" t="str">
        <f t="shared" si="235"/>
        <v>No</v>
      </c>
      <c r="AG433" t="str">
        <f>IF(OR('R2R'!K157="Q1 2026",'R2R'!K157="Q2 2026"),"Yes","No")</f>
        <v>No</v>
      </c>
      <c r="AH433" s="178" t="str">
        <f t="shared" si="236"/>
        <v>No</v>
      </c>
      <c r="AI433" t="str">
        <f>IF(OR('R2R'!K157="Q3 2026",'R2R'!K157="Q4 2026"),"Yes","No")</f>
        <v>No</v>
      </c>
      <c r="AJ433" s="178" t="str">
        <f t="shared" si="237"/>
        <v>No</v>
      </c>
      <c r="AK433" t="str">
        <f>IF(OR(O2C!M316="Q1 2027",O2C!M316="Q2 2027"),"Yes","No")</f>
        <v>No</v>
      </c>
      <c r="AL433" s="178" t="str">
        <f t="shared" si="238"/>
        <v>No</v>
      </c>
      <c r="AM433" t="str">
        <f>IF(OR('R2R'!K157="Q3 2027",'R2R'!K157="Q4 2027"),"Yes","No")</f>
        <v>No</v>
      </c>
      <c r="AN433" s="178" t="str">
        <f t="shared" si="239"/>
        <v>No</v>
      </c>
      <c r="AO433" t="str">
        <f>IF(OR('R2R'!K157="Q1 2028",'R2R'!K157="Q2 2028"),"Yes","No")</f>
        <v>No</v>
      </c>
      <c r="AP433" s="178" t="str">
        <f t="shared" si="240"/>
        <v>No</v>
      </c>
      <c r="AQ433" t="str">
        <f>IF(OR('R2R'!K157="Q3 2028",'R2R'!K157="Q4 2028"),"Yes","No")</f>
        <v>No</v>
      </c>
      <c r="AR433" s="178" t="str">
        <f t="shared" si="241"/>
        <v>No</v>
      </c>
      <c r="AS433" t="str">
        <f>IF(OR('R2R'!K157="Q1 2029",'R2R'!K157="Q2 2029"),"Yes","No")</f>
        <v>No</v>
      </c>
      <c r="AT433" s="178" t="str">
        <f t="shared" si="242"/>
        <v>No</v>
      </c>
      <c r="AU433" t="str">
        <f>IF(OR('R2R'!K157="Q3 2029",'R2R'!K157="Q4 2029"),"Yes","No")</f>
        <v>No</v>
      </c>
      <c r="AV433" s="178" t="str">
        <f t="shared" si="243"/>
        <v>No</v>
      </c>
      <c r="AW433" t="str">
        <f>IF(OR('R2R'!K157="Q1 2030",'R2R'!K157="Q2 2030"),"Yes","No")</f>
        <v>No</v>
      </c>
      <c r="AX433" s="178" t="str">
        <f t="shared" si="244"/>
        <v>No</v>
      </c>
      <c r="AY433" t="str">
        <f>IF(OR('R2R'!K157="Q3 2030",'R2R'!K157="Q4 2030"),"Yes","No")</f>
        <v>No</v>
      </c>
      <c r="AZ433" s="178" t="str">
        <f t="shared" si="245"/>
        <v>No</v>
      </c>
      <c r="BA433" t="str">
        <f>IF('R2R'!K157="","No","Yes")</f>
        <v>No</v>
      </c>
      <c r="BB433" s="178" t="str">
        <f t="shared" si="246"/>
        <v>No</v>
      </c>
      <c r="BC433" s="178" t="str">
        <f t="shared" si="247"/>
        <v>No</v>
      </c>
      <c r="BD433" s="174"/>
    </row>
    <row r="434" spans="1:56" s="175" customFormat="1" ht="23.65" thickBot="1" x14ac:dyDescent="0.5">
      <c r="A434" s="177">
        <v>154</v>
      </c>
      <c r="B434" s="51" t="s">
        <v>223</v>
      </c>
      <c r="C434" t="str">
        <f>IF('R2R'!E158="Yes","Yes","No")</f>
        <v>No</v>
      </c>
      <c r="D434" t="str">
        <f>IF(AND(C434="No",'R2R'!F158="Yes"),"Yes","No")</f>
        <v>No</v>
      </c>
      <c r="E434" t="str">
        <f>IF(AND(C434="No",'R2R'!F158="N/A"),"N/A","No")</f>
        <v>No</v>
      </c>
      <c r="F434">
        <f>IF(OR('R2R'!F158="Yes",'R2R'!F158="N/A"),0,1)</f>
        <v>1</v>
      </c>
      <c r="G434" t="str">
        <f>IF(OR('R2R'!K158="Q3 2019",'R2R'!K158="Q4 2019"),"Yes","No")</f>
        <v>No</v>
      </c>
      <c r="H434" s="178" t="str">
        <f t="shared" si="223"/>
        <v>No</v>
      </c>
      <c r="I434" t="str">
        <f>IF(OR('R2R'!K158="Q1 2020",'R2R'!K158="Q2 2020"),"Yes","No")</f>
        <v>No</v>
      </c>
      <c r="J434" s="178" t="str">
        <f t="shared" si="224"/>
        <v>No</v>
      </c>
      <c r="K434" t="str">
        <f>IF(OR('R2R'!K158="Q3 2020",'R2R'!K158="Q4 2020"),"Yes","No")</f>
        <v>No</v>
      </c>
      <c r="L434" s="178" t="str">
        <f t="shared" si="225"/>
        <v>No</v>
      </c>
      <c r="M434" t="str">
        <f>IF(OR('R2R'!K158="Q1 2021",'R2R'!K158="Q2 2021"),"Yes","No")</f>
        <v>No</v>
      </c>
      <c r="N434" s="178" t="str">
        <f t="shared" si="226"/>
        <v>No</v>
      </c>
      <c r="O434" t="str">
        <f>IF(OR('R2R'!K158="Q3 2021",'R2R'!K158="Q4 2021"),"Yes","No")</f>
        <v>No</v>
      </c>
      <c r="P434" s="178" t="str">
        <f t="shared" si="227"/>
        <v>No</v>
      </c>
      <c r="Q434" t="str">
        <f>IF(OR('R2R'!K158="Q1 2022",'R2R'!K158="Q2 2022"),"Yes","No")</f>
        <v>No</v>
      </c>
      <c r="R434" s="178" t="str">
        <f t="shared" si="228"/>
        <v>No</v>
      </c>
      <c r="S434" t="str">
        <f>IF(OR('R2R'!K158="Q3 2022",'R2R'!K158="Q4 2022"),"Yes","No")</f>
        <v>No</v>
      </c>
      <c r="T434" s="178" t="str">
        <f t="shared" si="229"/>
        <v>No</v>
      </c>
      <c r="U434" t="str">
        <f>IF(OR('R2R'!K158="Q1 2023",'R2R'!K158="Q2 2023"),"Yes","No")</f>
        <v>No</v>
      </c>
      <c r="V434" s="178" t="str">
        <f t="shared" si="230"/>
        <v>No</v>
      </c>
      <c r="W434" t="str">
        <f>IF(OR('R2R'!K158="Q3 2023",'R2R'!K158="Q4 2023"),"Yes","No")</f>
        <v>No</v>
      </c>
      <c r="X434" s="178" t="str">
        <f t="shared" si="231"/>
        <v>No</v>
      </c>
      <c r="Y434" t="str">
        <f>IF(OR('R2R'!K158="Q1 2024",'R2R'!K158="Q2 2024"),"Yes","No")</f>
        <v>No</v>
      </c>
      <c r="Z434" s="178" t="str">
        <f t="shared" si="232"/>
        <v>No</v>
      </c>
      <c r="AA434" t="str">
        <f>IF(OR('R2R'!K158="Q3 2024",'R2R'!K158="Q4 2024"),"Yes","No")</f>
        <v>No</v>
      </c>
      <c r="AB434" s="178" t="str">
        <f t="shared" si="233"/>
        <v>No</v>
      </c>
      <c r="AC434" t="str">
        <f>IF(OR('R2R'!K158="Q1 2025",'R2R'!K158="Q2 2025"),"Yes","No")</f>
        <v>No</v>
      </c>
      <c r="AD434" s="178" t="str">
        <f t="shared" si="234"/>
        <v>No</v>
      </c>
      <c r="AE434" t="str">
        <f>IF(OR('R2R'!K158="Q3 2025",'R2R'!K158="Q4 2025"),"Yes","No")</f>
        <v>No</v>
      </c>
      <c r="AF434" s="178" t="str">
        <f t="shared" si="235"/>
        <v>No</v>
      </c>
      <c r="AG434" t="str">
        <f>IF(OR('R2R'!K158="Q1 2026",'R2R'!K158="Q2 2026"),"Yes","No")</f>
        <v>No</v>
      </c>
      <c r="AH434" s="178" t="str">
        <f t="shared" si="236"/>
        <v>No</v>
      </c>
      <c r="AI434" t="str">
        <f>IF(OR('R2R'!K158="Q3 2026",'R2R'!K158="Q4 2026"),"Yes","No")</f>
        <v>No</v>
      </c>
      <c r="AJ434" s="178" t="str">
        <f t="shared" si="237"/>
        <v>No</v>
      </c>
      <c r="AK434" t="str">
        <f>IF(OR(O2C!M317="Q1 2027",O2C!M317="Q2 2027"),"Yes","No")</f>
        <v>No</v>
      </c>
      <c r="AL434" s="178" t="str">
        <f t="shared" si="238"/>
        <v>No</v>
      </c>
      <c r="AM434" t="str">
        <f>IF(OR('R2R'!K158="Q3 2027",'R2R'!K158="Q4 2027"),"Yes","No")</f>
        <v>No</v>
      </c>
      <c r="AN434" s="178" t="str">
        <f t="shared" si="239"/>
        <v>No</v>
      </c>
      <c r="AO434" t="str">
        <f>IF(OR('R2R'!K158="Q1 2028",'R2R'!K158="Q2 2028"),"Yes","No")</f>
        <v>No</v>
      </c>
      <c r="AP434" s="178" t="str">
        <f t="shared" si="240"/>
        <v>No</v>
      </c>
      <c r="AQ434" t="str">
        <f>IF(OR('R2R'!K158="Q3 2028",'R2R'!K158="Q4 2028"),"Yes","No")</f>
        <v>No</v>
      </c>
      <c r="AR434" s="178" t="str">
        <f t="shared" si="241"/>
        <v>No</v>
      </c>
      <c r="AS434" t="str">
        <f>IF(OR('R2R'!K158="Q1 2029",'R2R'!K158="Q2 2029"),"Yes","No")</f>
        <v>No</v>
      </c>
      <c r="AT434" s="178" t="str">
        <f t="shared" si="242"/>
        <v>No</v>
      </c>
      <c r="AU434" t="str">
        <f>IF(OR('R2R'!K158="Q3 2029",'R2R'!K158="Q4 2029"),"Yes","No")</f>
        <v>No</v>
      </c>
      <c r="AV434" s="178" t="str">
        <f t="shared" si="243"/>
        <v>No</v>
      </c>
      <c r="AW434" t="str">
        <f>IF(OR('R2R'!K158="Q1 2030",'R2R'!K158="Q2 2030"),"Yes","No")</f>
        <v>No</v>
      </c>
      <c r="AX434" s="178" t="str">
        <f t="shared" si="244"/>
        <v>No</v>
      </c>
      <c r="AY434" t="str">
        <f>IF(OR('R2R'!K158="Q3 2030",'R2R'!K158="Q4 2030"),"Yes","No")</f>
        <v>No</v>
      </c>
      <c r="AZ434" s="178" t="str">
        <f t="shared" si="245"/>
        <v>No</v>
      </c>
      <c r="BA434" t="str">
        <f>IF('R2R'!K158="","No","Yes")</f>
        <v>No</v>
      </c>
      <c r="BB434" s="178" t="str">
        <f t="shared" si="246"/>
        <v>No</v>
      </c>
      <c r="BC434" s="178" t="str">
        <f t="shared" si="247"/>
        <v>Yes</v>
      </c>
      <c r="BD434" s="174"/>
    </row>
    <row r="435" spans="1:56" s="175" customFormat="1" ht="35.25" thickBot="1" x14ac:dyDescent="0.5">
      <c r="A435" s="177">
        <v>155</v>
      </c>
      <c r="B435" s="51" t="s">
        <v>1832</v>
      </c>
      <c r="C435" t="str">
        <f>IF('R2R'!E159="Yes","Yes","No")</f>
        <v>No</v>
      </c>
      <c r="D435" t="str">
        <f>IF(AND(C435="No",'R2R'!F159="Yes"),"Yes","No")</f>
        <v>No</v>
      </c>
      <c r="E435" t="str">
        <f>IF(AND(C435="No",'R2R'!F159="N/A"),"N/A","No")</f>
        <v>No</v>
      </c>
      <c r="F435">
        <f>IF(OR('R2R'!F159="Yes",'R2R'!F159="N/A"),0,1)</f>
        <v>1</v>
      </c>
      <c r="G435" t="str">
        <f>IF(OR('R2R'!K159="Q3 2019",'R2R'!K159="Q4 2019"),"Yes","No")</f>
        <v>No</v>
      </c>
      <c r="H435" s="178" t="str">
        <f t="shared" si="223"/>
        <v>No</v>
      </c>
      <c r="I435" t="str">
        <f>IF(OR('R2R'!K159="Q1 2020",'R2R'!K159="Q2 2020"),"Yes","No")</f>
        <v>No</v>
      </c>
      <c r="J435" s="178" t="str">
        <f t="shared" si="224"/>
        <v>No</v>
      </c>
      <c r="K435" t="str">
        <f>IF(OR('R2R'!K159="Q3 2020",'R2R'!K159="Q4 2020"),"Yes","No")</f>
        <v>No</v>
      </c>
      <c r="L435" s="178" t="str">
        <f t="shared" si="225"/>
        <v>No</v>
      </c>
      <c r="M435" t="str">
        <f>IF(OR('R2R'!K159="Q1 2021",'R2R'!K159="Q2 2021"),"Yes","No")</f>
        <v>No</v>
      </c>
      <c r="N435" s="178" t="str">
        <f t="shared" si="226"/>
        <v>No</v>
      </c>
      <c r="O435" t="str">
        <f>IF(OR('R2R'!K159="Q3 2021",'R2R'!K159="Q4 2021"),"Yes","No")</f>
        <v>No</v>
      </c>
      <c r="P435" s="178" t="str">
        <f t="shared" si="227"/>
        <v>No</v>
      </c>
      <c r="Q435" t="str">
        <f>IF(OR('R2R'!K159="Q1 2022",'R2R'!K159="Q2 2022"),"Yes","No")</f>
        <v>No</v>
      </c>
      <c r="R435" s="178" t="str">
        <f t="shared" si="228"/>
        <v>No</v>
      </c>
      <c r="S435" t="str">
        <f>IF(OR('R2R'!K159="Q3 2022",'R2R'!K159="Q4 2022"),"Yes","No")</f>
        <v>No</v>
      </c>
      <c r="T435" s="178" t="str">
        <f t="shared" si="229"/>
        <v>No</v>
      </c>
      <c r="U435" t="str">
        <f>IF(OR('R2R'!K159="Q1 2023",'R2R'!K159="Q2 2023"),"Yes","No")</f>
        <v>No</v>
      </c>
      <c r="V435" s="178" t="str">
        <f t="shared" si="230"/>
        <v>No</v>
      </c>
      <c r="W435" t="str">
        <f>IF(OR('R2R'!K159="Q3 2023",'R2R'!K159="Q4 2023"),"Yes","No")</f>
        <v>No</v>
      </c>
      <c r="X435" s="178" t="str">
        <f t="shared" si="231"/>
        <v>No</v>
      </c>
      <c r="Y435" t="str">
        <f>IF(OR('R2R'!K159="Q1 2024",'R2R'!K159="Q2 2024"),"Yes","No")</f>
        <v>No</v>
      </c>
      <c r="Z435" s="178" t="str">
        <f t="shared" si="232"/>
        <v>No</v>
      </c>
      <c r="AA435" t="str">
        <f>IF(OR('R2R'!K159="Q3 2024",'R2R'!K159="Q4 2024"),"Yes","No")</f>
        <v>No</v>
      </c>
      <c r="AB435" s="178" t="str">
        <f t="shared" si="233"/>
        <v>No</v>
      </c>
      <c r="AC435" t="str">
        <f>IF(OR('R2R'!K159="Q1 2025",'R2R'!K159="Q2 2025"),"Yes","No")</f>
        <v>No</v>
      </c>
      <c r="AD435" s="178" t="str">
        <f t="shared" si="234"/>
        <v>No</v>
      </c>
      <c r="AE435" t="str">
        <f>IF(OR('R2R'!K159="Q3 2025",'R2R'!K159="Q4 2025"),"Yes","No")</f>
        <v>No</v>
      </c>
      <c r="AF435" s="178" t="str">
        <f t="shared" si="235"/>
        <v>No</v>
      </c>
      <c r="AG435" t="str">
        <f>IF(OR('R2R'!K159="Q1 2026",'R2R'!K159="Q2 2026"),"Yes","No")</f>
        <v>No</v>
      </c>
      <c r="AH435" s="178" t="str">
        <f t="shared" si="236"/>
        <v>No</v>
      </c>
      <c r="AI435" t="str">
        <f>IF(OR('R2R'!K159="Q3 2026",'R2R'!K159="Q4 2026"),"Yes","No")</f>
        <v>No</v>
      </c>
      <c r="AJ435" s="178" t="str">
        <f t="shared" si="237"/>
        <v>No</v>
      </c>
      <c r="AK435" t="str">
        <f>IF(OR(O2C!M318="Q1 2027",O2C!M318="Q2 2027"),"Yes","No")</f>
        <v>No</v>
      </c>
      <c r="AL435" s="178" t="str">
        <f t="shared" si="238"/>
        <v>No</v>
      </c>
      <c r="AM435" t="str">
        <f>IF(OR('R2R'!K159="Q3 2027",'R2R'!K159="Q4 2027"),"Yes","No")</f>
        <v>No</v>
      </c>
      <c r="AN435" s="178" t="str">
        <f t="shared" si="239"/>
        <v>No</v>
      </c>
      <c r="AO435" t="str">
        <f>IF(OR('R2R'!K159="Q1 2028",'R2R'!K159="Q2 2028"),"Yes","No")</f>
        <v>No</v>
      </c>
      <c r="AP435" s="178" t="str">
        <f t="shared" si="240"/>
        <v>No</v>
      </c>
      <c r="AQ435" t="str">
        <f>IF(OR('R2R'!K159="Q3 2028",'R2R'!K159="Q4 2028"),"Yes","No")</f>
        <v>No</v>
      </c>
      <c r="AR435" s="178" t="str">
        <f t="shared" si="241"/>
        <v>No</v>
      </c>
      <c r="AS435" t="str">
        <f>IF(OR('R2R'!K159="Q1 2029",'R2R'!K159="Q2 2029"),"Yes","No")</f>
        <v>No</v>
      </c>
      <c r="AT435" s="178" t="str">
        <f t="shared" si="242"/>
        <v>No</v>
      </c>
      <c r="AU435" t="str">
        <f>IF(OR('R2R'!K159="Q3 2029",'R2R'!K159="Q4 2029"),"Yes","No")</f>
        <v>No</v>
      </c>
      <c r="AV435" s="178" t="str">
        <f t="shared" si="243"/>
        <v>No</v>
      </c>
      <c r="AW435" t="str">
        <f>IF(OR('R2R'!K159="Q1 2030",'R2R'!K159="Q2 2030"),"Yes","No")</f>
        <v>No</v>
      </c>
      <c r="AX435" s="178" t="str">
        <f t="shared" si="244"/>
        <v>No</v>
      </c>
      <c r="AY435" t="str">
        <f>IF(OR('R2R'!K159="Q3 2030",'R2R'!K159="Q4 2030"),"Yes","No")</f>
        <v>No</v>
      </c>
      <c r="AZ435" s="178" t="str">
        <f t="shared" si="245"/>
        <v>No</v>
      </c>
      <c r="BA435" t="str">
        <f>IF('R2R'!K159="","No","Yes")</f>
        <v>No</v>
      </c>
      <c r="BB435" s="178" t="str">
        <f t="shared" si="246"/>
        <v>No</v>
      </c>
      <c r="BC435" s="178" t="str">
        <f t="shared" si="247"/>
        <v>Yes</v>
      </c>
      <c r="BD435" s="174"/>
    </row>
    <row r="436" spans="1:56" s="175" customFormat="1" ht="23.65" thickBot="1" x14ac:dyDescent="0.5">
      <c r="A436" s="177">
        <v>156</v>
      </c>
      <c r="B436" s="51" t="s">
        <v>795</v>
      </c>
      <c r="C436" t="str">
        <f>IF('R2R'!E160="Yes","Yes","No")</f>
        <v>No</v>
      </c>
      <c r="D436" t="str">
        <f>IF(AND(C436="No",'R2R'!F160="Yes"),"Yes","No")</f>
        <v>No</v>
      </c>
      <c r="E436" t="str">
        <f>IF(AND(C436="No",'R2R'!F160="N/A"),"N/A","No")</f>
        <v>No</v>
      </c>
      <c r="F436">
        <f>IF(OR('R2R'!F160="Yes",'R2R'!F160="N/A"),0,1)</f>
        <v>1</v>
      </c>
      <c r="G436" t="str">
        <f>IF(OR('R2R'!K160="Q3 2019",'R2R'!K160="Q4 2019"),"Yes","No")</f>
        <v>No</v>
      </c>
      <c r="H436" s="178" t="str">
        <f t="shared" si="223"/>
        <v>No</v>
      </c>
      <c r="I436" t="str">
        <f>IF(OR('R2R'!K160="Q1 2020",'R2R'!K160="Q2 2020"),"Yes","No")</f>
        <v>No</v>
      </c>
      <c r="J436" s="178" t="str">
        <f t="shared" si="224"/>
        <v>No</v>
      </c>
      <c r="K436" t="str">
        <f>IF(OR('R2R'!K160="Q3 2020",'R2R'!K160="Q4 2020"),"Yes","No")</f>
        <v>No</v>
      </c>
      <c r="L436" s="178" t="str">
        <f t="shared" si="225"/>
        <v>No</v>
      </c>
      <c r="M436" t="str">
        <f>IF(OR('R2R'!K160="Q1 2021",'R2R'!K160="Q2 2021"),"Yes","No")</f>
        <v>No</v>
      </c>
      <c r="N436" s="178" t="str">
        <f t="shared" si="226"/>
        <v>No</v>
      </c>
      <c r="O436" t="str">
        <f>IF(OR('R2R'!K160="Q3 2021",'R2R'!K160="Q4 2021"),"Yes","No")</f>
        <v>No</v>
      </c>
      <c r="P436" s="178" t="str">
        <f t="shared" si="227"/>
        <v>No</v>
      </c>
      <c r="Q436" t="str">
        <f>IF(OR('R2R'!K160="Q1 2022",'R2R'!K160="Q2 2022"),"Yes","No")</f>
        <v>No</v>
      </c>
      <c r="R436" s="178" t="str">
        <f t="shared" si="228"/>
        <v>No</v>
      </c>
      <c r="S436" t="str">
        <f>IF(OR('R2R'!K160="Q3 2022",'R2R'!K160="Q4 2022"),"Yes","No")</f>
        <v>No</v>
      </c>
      <c r="T436" s="178" t="str">
        <f t="shared" si="229"/>
        <v>No</v>
      </c>
      <c r="U436" t="str">
        <f>IF(OR('R2R'!K160="Q1 2023",'R2R'!K160="Q2 2023"),"Yes","No")</f>
        <v>No</v>
      </c>
      <c r="V436" s="178" t="str">
        <f t="shared" si="230"/>
        <v>No</v>
      </c>
      <c r="W436" t="str">
        <f>IF(OR('R2R'!K160="Q3 2023",'R2R'!K160="Q4 2023"),"Yes","No")</f>
        <v>No</v>
      </c>
      <c r="X436" s="178" t="str">
        <f t="shared" si="231"/>
        <v>No</v>
      </c>
      <c r="Y436" t="str">
        <f>IF(OR('R2R'!K160="Q1 2024",'R2R'!K160="Q2 2024"),"Yes","No")</f>
        <v>No</v>
      </c>
      <c r="Z436" s="178" t="str">
        <f t="shared" si="232"/>
        <v>No</v>
      </c>
      <c r="AA436" t="str">
        <f>IF(OR('R2R'!K160="Q3 2024",'R2R'!K160="Q4 2024"),"Yes","No")</f>
        <v>No</v>
      </c>
      <c r="AB436" s="178" t="str">
        <f t="shared" si="233"/>
        <v>No</v>
      </c>
      <c r="AC436" t="str">
        <f>IF(OR('R2R'!K160="Q1 2025",'R2R'!K160="Q2 2025"),"Yes","No")</f>
        <v>No</v>
      </c>
      <c r="AD436" s="178" t="str">
        <f t="shared" si="234"/>
        <v>No</v>
      </c>
      <c r="AE436" t="str">
        <f>IF(OR('R2R'!K160="Q3 2025",'R2R'!K160="Q4 2025"),"Yes","No")</f>
        <v>No</v>
      </c>
      <c r="AF436" s="178" t="str">
        <f t="shared" si="235"/>
        <v>No</v>
      </c>
      <c r="AG436" t="str">
        <f>IF(OR('R2R'!K160="Q1 2026",'R2R'!K160="Q2 2026"),"Yes","No")</f>
        <v>No</v>
      </c>
      <c r="AH436" s="178" t="str">
        <f t="shared" si="236"/>
        <v>No</v>
      </c>
      <c r="AI436" t="str">
        <f>IF(OR('R2R'!K160="Q3 2026",'R2R'!K160="Q4 2026"),"Yes","No")</f>
        <v>No</v>
      </c>
      <c r="AJ436" s="178" t="str">
        <f t="shared" si="237"/>
        <v>No</v>
      </c>
      <c r="AK436" t="str">
        <f>IF(OR(O2C!M319="Q1 2027",O2C!M319="Q2 2027"),"Yes","No")</f>
        <v>No</v>
      </c>
      <c r="AL436" s="178" t="str">
        <f t="shared" si="238"/>
        <v>No</v>
      </c>
      <c r="AM436" t="str">
        <f>IF(OR('R2R'!K160="Q3 2027",'R2R'!K160="Q4 2027"),"Yes","No")</f>
        <v>No</v>
      </c>
      <c r="AN436" s="178" t="str">
        <f t="shared" si="239"/>
        <v>No</v>
      </c>
      <c r="AO436" t="str">
        <f>IF(OR('R2R'!K160="Q1 2028",'R2R'!K160="Q2 2028"),"Yes","No")</f>
        <v>No</v>
      </c>
      <c r="AP436" s="178" t="str">
        <f t="shared" si="240"/>
        <v>No</v>
      </c>
      <c r="AQ436" t="str">
        <f>IF(OR('R2R'!K160="Q3 2028",'R2R'!K160="Q4 2028"),"Yes","No")</f>
        <v>No</v>
      </c>
      <c r="AR436" s="178" t="str">
        <f t="shared" si="241"/>
        <v>No</v>
      </c>
      <c r="AS436" t="str">
        <f>IF(OR('R2R'!K160="Q1 2029",'R2R'!K160="Q2 2029"),"Yes","No")</f>
        <v>No</v>
      </c>
      <c r="AT436" s="178" t="str">
        <f t="shared" si="242"/>
        <v>No</v>
      </c>
      <c r="AU436" t="str">
        <f>IF(OR('R2R'!K160="Q3 2029",'R2R'!K160="Q4 2029"),"Yes","No")</f>
        <v>No</v>
      </c>
      <c r="AV436" s="178" t="str">
        <f t="shared" si="243"/>
        <v>No</v>
      </c>
      <c r="AW436" t="str">
        <f>IF(OR('R2R'!K160="Q1 2030",'R2R'!K160="Q2 2030"),"Yes","No")</f>
        <v>No</v>
      </c>
      <c r="AX436" s="178" t="str">
        <f t="shared" si="244"/>
        <v>No</v>
      </c>
      <c r="AY436" t="str">
        <f>IF(OR('R2R'!K160="Q3 2030",'R2R'!K160="Q4 2030"),"Yes","No")</f>
        <v>No</v>
      </c>
      <c r="AZ436" s="178" t="str">
        <f t="shared" si="245"/>
        <v>No</v>
      </c>
      <c r="BA436" t="str">
        <f>IF('R2R'!K160="","No","Yes")</f>
        <v>No</v>
      </c>
      <c r="BB436" s="178" t="str">
        <f t="shared" si="246"/>
        <v>No</v>
      </c>
      <c r="BC436" s="178" t="str">
        <f t="shared" si="247"/>
        <v>Yes</v>
      </c>
      <c r="BD436" s="174"/>
    </row>
    <row r="437" spans="1:56" s="175" customFormat="1" ht="23.65" thickBot="1" x14ac:dyDescent="0.5">
      <c r="A437" s="177">
        <v>157</v>
      </c>
      <c r="B437" s="51" t="s">
        <v>228</v>
      </c>
      <c r="C437" t="str">
        <f>IF('R2R'!E161="Yes","Yes","No")</f>
        <v>No</v>
      </c>
      <c r="D437" t="str">
        <f>IF(AND(C437="No",'R2R'!F161="Yes"),"Yes","No")</f>
        <v>No</v>
      </c>
      <c r="E437" t="str">
        <f>IF(AND(C437="No",'R2R'!F161="N/A"),"N/A","No")</f>
        <v>No</v>
      </c>
      <c r="F437">
        <f>IF(OR('R2R'!F161="Yes",'R2R'!F161="N/A"),0,1)</f>
        <v>1</v>
      </c>
      <c r="G437" t="str">
        <f>IF(OR('R2R'!K161="Q3 2019",'R2R'!K161="Q4 2019"),"Yes","No")</f>
        <v>No</v>
      </c>
      <c r="H437" s="178" t="str">
        <f t="shared" si="223"/>
        <v>No</v>
      </c>
      <c r="I437" t="str">
        <f>IF(OR('R2R'!K161="Q1 2020",'R2R'!K161="Q2 2020"),"Yes","No")</f>
        <v>No</v>
      </c>
      <c r="J437" s="178" t="str">
        <f t="shared" si="224"/>
        <v>No</v>
      </c>
      <c r="K437" t="str">
        <f>IF(OR('R2R'!K161="Q3 2020",'R2R'!K161="Q4 2020"),"Yes","No")</f>
        <v>No</v>
      </c>
      <c r="L437" s="178" t="str">
        <f t="shared" si="225"/>
        <v>No</v>
      </c>
      <c r="M437" t="str">
        <f>IF(OR('R2R'!K161="Q1 2021",'R2R'!K161="Q2 2021"),"Yes","No")</f>
        <v>No</v>
      </c>
      <c r="N437" s="178" t="str">
        <f t="shared" si="226"/>
        <v>No</v>
      </c>
      <c r="O437" t="str">
        <f>IF(OR('R2R'!K161="Q3 2021",'R2R'!K161="Q4 2021"),"Yes","No")</f>
        <v>No</v>
      </c>
      <c r="P437" s="178" t="str">
        <f t="shared" si="227"/>
        <v>No</v>
      </c>
      <c r="Q437" t="str">
        <f>IF(OR('R2R'!K161="Q1 2022",'R2R'!K161="Q2 2022"),"Yes","No")</f>
        <v>No</v>
      </c>
      <c r="R437" s="178" t="str">
        <f t="shared" si="228"/>
        <v>No</v>
      </c>
      <c r="S437" t="str">
        <f>IF(OR('R2R'!K161="Q3 2022",'R2R'!K161="Q4 2022"),"Yes","No")</f>
        <v>No</v>
      </c>
      <c r="T437" s="178" t="str">
        <f t="shared" si="229"/>
        <v>No</v>
      </c>
      <c r="U437" t="str">
        <f>IF(OR('R2R'!K161="Q1 2023",'R2R'!K161="Q2 2023"),"Yes","No")</f>
        <v>No</v>
      </c>
      <c r="V437" s="178" t="str">
        <f t="shared" si="230"/>
        <v>No</v>
      </c>
      <c r="W437" t="str">
        <f>IF(OR('R2R'!K161="Q3 2023",'R2R'!K161="Q4 2023"),"Yes","No")</f>
        <v>No</v>
      </c>
      <c r="X437" s="178" t="str">
        <f t="shared" si="231"/>
        <v>No</v>
      </c>
      <c r="Y437" t="str">
        <f>IF(OR('R2R'!K161="Q1 2024",'R2R'!K161="Q2 2024"),"Yes","No")</f>
        <v>No</v>
      </c>
      <c r="Z437" s="178" t="str">
        <f t="shared" si="232"/>
        <v>No</v>
      </c>
      <c r="AA437" t="str">
        <f>IF(OR('R2R'!K161="Q3 2024",'R2R'!K161="Q4 2024"),"Yes","No")</f>
        <v>No</v>
      </c>
      <c r="AB437" s="178" t="str">
        <f t="shared" si="233"/>
        <v>No</v>
      </c>
      <c r="AC437" t="str">
        <f>IF(OR('R2R'!K161="Q1 2025",'R2R'!K161="Q2 2025"),"Yes","No")</f>
        <v>No</v>
      </c>
      <c r="AD437" s="178" t="str">
        <f t="shared" si="234"/>
        <v>No</v>
      </c>
      <c r="AE437" t="str">
        <f>IF(OR('R2R'!K161="Q3 2025",'R2R'!K161="Q4 2025"),"Yes","No")</f>
        <v>No</v>
      </c>
      <c r="AF437" s="178" t="str">
        <f t="shared" si="235"/>
        <v>No</v>
      </c>
      <c r="AG437" t="str">
        <f>IF(OR('R2R'!K161="Q1 2026",'R2R'!K161="Q2 2026"),"Yes","No")</f>
        <v>No</v>
      </c>
      <c r="AH437" s="178" t="str">
        <f t="shared" si="236"/>
        <v>No</v>
      </c>
      <c r="AI437" t="str">
        <f>IF(OR('R2R'!K161="Q3 2026",'R2R'!K161="Q4 2026"),"Yes","No")</f>
        <v>No</v>
      </c>
      <c r="AJ437" s="178" t="str">
        <f t="shared" si="237"/>
        <v>No</v>
      </c>
      <c r="AK437" t="str">
        <f>IF(OR(O2C!M320="Q1 2027",O2C!M320="Q2 2027"),"Yes","No")</f>
        <v>No</v>
      </c>
      <c r="AL437" s="178" t="str">
        <f t="shared" si="238"/>
        <v>No</v>
      </c>
      <c r="AM437" t="str">
        <f>IF(OR('R2R'!K161="Q3 2027",'R2R'!K161="Q4 2027"),"Yes","No")</f>
        <v>No</v>
      </c>
      <c r="AN437" s="178" t="str">
        <f t="shared" si="239"/>
        <v>No</v>
      </c>
      <c r="AO437" t="str">
        <f>IF(OR('R2R'!K161="Q1 2028",'R2R'!K161="Q2 2028"),"Yes","No")</f>
        <v>No</v>
      </c>
      <c r="AP437" s="178" t="str">
        <f t="shared" si="240"/>
        <v>No</v>
      </c>
      <c r="AQ437" t="str">
        <f>IF(OR('R2R'!K161="Q3 2028",'R2R'!K161="Q4 2028"),"Yes","No")</f>
        <v>No</v>
      </c>
      <c r="AR437" s="178" t="str">
        <f t="shared" si="241"/>
        <v>No</v>
      </c>
      <c r="AS437" t="str">
        <f>IF(OR('R2R'!K161="Q1 2029",'R2R'!K161="Q2 2029"),"Yes","No")</f>
        <v>No</v>
      </c>
      <c r="AT437" s="178" t="str">
        <f t="shared" si="242"/>
        <v>No</v>
      </c>
      <c r="AU437" t="str">
        <f>IF(OR('R2R'!K161="Q3 2029",'R2R'!K161="Q4 2029"),"Yes","No")</f>
        <v>No</v>
      </c>
      <c r="AV437" s="178" t="str">
        <f t="shared" si="243"/>
        <v>No</v>
      </c>
      <c r="AW437" t="str">
        <f>IF(OR('R2R'!K161="Q1 2030",'R2R'!K161="Q2 2030"),"Yes","No")</f>
        <v>No</v>
      </c>
      <c r="AX437" s="178" t="str">
        <f t="shared" si="244"/>
        <v>No</v>
      </c>
      <c r="AY437" t="str">
        <f>IF(OR('R2R'!K161="Q3 2030",'R2R'!K161="Q4 2030"),"Yes","No")</f>
        <v>No</v>
      </c>
      <c r="AZ437" s="178" t="str">
        <f t="shared" si="245"/>
        <v>No</v>
      </c>
      <c r="BA437" t="str">
        <f>IF('R2R'!K161="","No","Yes")</f>
        <v>No</v>
      </c>
      <c r="BB437" s="178" t="str">
        <f t="shared" si="246"/>
        <v>No</v>
      </c>
      <c r="BC437" s="178" t="str">
        <f t="shared" si="247"/>
        <v>Yes</v>
      </c>
      <c r="BD437" s="174"/>
    </row>
    <row r="438" spans="1:56" s="175" customFormat="1" ht="23.65" thickBot="1" x14ac:dyDescent="0.5">
      <c r="A438" s="177">
        <v>158</v>
      </c>
      <c r="B438" s="51" t="s">
        <v>624</v>
      </c>
      <c r="C438" t="str">
        <f>IF('R2R'!E162="Yes","Yes","No")</f>
        <v>No</v>
      </c>
      <c r="D438" t="str">
        <f>IF(AND(C438="No",'R2R'!F162="Yes"),"Yes","No")</f>
        <v>No</v>
      </c>
      <c r="E438" t="str">
        <f>IF(AND(C438="No",'R2R'!F162="N/A"),"N/A","No")</f>
        <v>No</v>
      </c>
      <c r="F438">
        <f>IF(OR('R2R'!F162="Yes",'R2R'!F162="N/A"),0,1)</f>
        <v>1</v>
      </c>
      <c r="G438" t="str">
        <f>IF(OR('R2R'!K162="Q3 2019",'R2R'!K162="Q4 2019"),"Yes","No")</f>
        <v>No</v>
      </c>
      <c r="H438" s="178" t="str">
        <f t="shared" si="223"/>
        <v>No</v>
      </c>
      <c r="I438" t="str">
        <f>IF(OR('R2R'!K162="Q1 2020",'R2R'!K162="Q2 2020"),"Yes","No")</f>
        <v>No</v>
      </c>
      <c r="J438" s="178" t="str">
        <f t="shared" si="224"/>
        <v>No</v>
      </c>
      <c r="K438" t="str">
        <f>IF(OR('R2R'!K162="Q3 2020",'R2R'!K162="Q4 2020"),"Yes","No")</f>
        <v>No</v>
      </c>
      <c r="L438" s="178" t="str">
        <f t="shared" si="225"/>
        <v>No</v>
      </c>
      <c r="M438" t="str">
        <f>IF(OR('R2R'!K162="Q1 2021",'R2R'!K162="Q2 2021"),"Yes","No")</f>
        <v>No</v>
      </c>
      <c r="N438" s="178" t="str">
        <f t="shared" si="226"/>
        <v>No</v>
      </c>
      <c r="O438" t="str">
        <f>IF(OR('R2R'!K162="Q3 2021",'R2R'!K162="Q4 2021"),"Yes","No")</f>
        <v>No</v>
      </c>
      <c r="P438" s="178" t="str">
        <f t="shared" si="227"/>
        <v>No</v>
      </c>
      <c r="Q438" t="str">
        <f>IF(OR('R2R'!K162="Q1 2022",'R2R'!K162="Q2 2022"),"Yes","No")</f>
        <v>No</v>
      </c>
      <c r="R438" s="178" t="str">
        <f t="shared" si="228"/>
        <v>No</v>
      </c>
      <c r="S438" t="str">
        <f>IF(OR('R2R'!K162="Q3 2022",'R2R'!K162="Q4 2022"),"Yes","No")</f>
        <v>No</v>
      </c>
      <c r="T438" s="178" t="str">
        <f t="shared" si="229"/>
        <v>No</v>
      </c>
      <c r="U438" t="str">
        <f>IF(OR('R2R'!K162="Q1 2023",'R2R'!K162="Q2 2023"),"Yes","No")</f>
        <v>No</v>
      </c>
      <c r="V438" s="178" t="str">
        <f t="shared" si="230"/>
        <v>No</v>
      </c>
      <c r="W438" t="str">
        <f>IF(OR('R2R'!K162="Q3 2023",'R2R'!K162="Q4 2023"),"Yes","No")</f>
        <v>No</v>
      </c>
      <c r="X438" s="178" t="str">
        <f t="shared" si="231"/>
        <v>No</v>
      </c>
      <c r="Y438" t="str">
        <f>IF(OR('R2R'!K162="Q1 2024",'R2R'!K162="Q2 2024"),"Yes","No")</f>
        <v>No</v>
      </c>
      <c r="Z438" s="178" t="str">
        <f t="shared" si="232"/>
        <v>No</v>
      </c>
      <c r="AA438" t="str">
        <f>IF(OR('R2R'!K162="Q3 2024",'R2R'!K162="Q4 2024"),"Yes","No")</f>
        <v>No</v>
      </c>
      <c r="AB438" s="178" t="str">
        <f t="shared" si="233"/>
        <v>No</v>
      </c>
      <c r="AC438" t="str">
        <f>IF(OR('R2R'!K162="Q1 2025",'R2R'!K162="Q2 2025"),"Yes","No")</f>
        <v>No</v>
      </c>
      <c r="AD438" s="178" t="str">
        <f t="shared" si="234"/>
        <v>No</v>
      </c>
      <c r="AE438" t="str">
        <f>IF(OR('R2R'!K162="Q3 2025",'R2R'!K162="Q4 2025"),"Yes","No")</f>
        <v>No</v>
      </c>
      <c r="AF438" s="178" t="str">
        <f t="shared" si="235"/>
        <v>No</v>
      </c>
      <c r="AG438" t="str">
        <f>IF(OR('R2R'!K162="Q1 2026",'R2R'!K162="Q2 2026"),"Yes","No")</f>
        <v>No</v>
      </c>
      <c r="AH438" s="178" t="str">
        <f t="shared" si="236"/>
        <v>No</v>
      </c>
      <c r="AI438" t="str">
        <f>IF(OR('R2R'!K162="Q3 2026",'R2R'!K162="Q4 2026"),"Yes","No")</f>
        <v>No</v>
      </c>
      <c r="AJ438" s="178" t="str">
        <f t="shared" si="237"/>
        <v>No</v>
      </c>
      <c r="AK438" t="str">
        <f>IF(OR(O2C!M321="Q1 2027",O2C!M321="Q2 2027"),"Yes","No")</f>
        <v>No</v>
      </c>
      <c r="AL438" s="178" t="str">
        <f t="shared" si="238"/>
        <v>No</v>
      </c>
      <c r="AM438" t="str">
        <f>IF(OR('R2R'!K162="Q3 2027",'R2R'!K162="Q4 2027"),"Yes","No")</f>
        <v>No</v>
      </c>
      <c r="AN438" s="178" t="str">
        <f t="shared" si="239"/>
        <v>No</v>
      </c>
      <c r="AO438" t="str">
        <f>IF(OR('R2R'!K162="Q1 2028",'R2R'!K162="Q2 2028"),"Yes","No")</f>
        <v>No</v>
      </c>
      <c r="AP438" s="178" t="str">
        <f t="shared" si="240"/>
        <v>No</v>
      </c>
      <c r="AQ438" t="str">
        <f>IF(OR('R2R'!K162="Q3 2028",'R2R'!K162="Q4 2028"),"Yes","No")</f>
        <v>No</v>
      </c>
      <c r="AR438" s="178" t="str">
        <f t="shared" si="241"/>
        <v>No</v>
      </c>
      <c r="AS438" t="str">
        <f>IF(OR('R2R'!K162="Q1 2029",'R2R'!K162="Q2 2029"),"Yes","No")</f>
        <v>No</v>
      </c>
      <c r="AT438" s="178" t="str">
        <f t="shared" si="242"/>
        <v>No</v>
      </c>
      <c r="AU438" t="str">
        <f>IF(OR('R2R'!K162="Q3 2029",'R2R'!K162="Q4 2029"),"Yes","No")</f>
        <v>No</v>
      </c>
      <c r="AV438" s="178" t="str">
        <f t="shared" si="243"/>
        <v>No</v>
      </c>
      <c r="AW438" t="str">
        <f>IF(OR('R2R'!K162="Q1 2030",'R2R'!K162="Q2 2030"),"Yes","No")</f>
        <v>No</v>
      </c>
      <c r="AX438" s="178" t="str">
        <f t="shared" si="244"/>
        <v>No</v>
      </c>
      <c r="AY438" t="str">
        <f>IF(OR('R2R'!K162="Q3 2030",'R2R'!K162="Q4 2030"),"Yes","No")</f>
        <v>No</v>
      </c>
      <c r="AZ438" s="178" t="str">
        <f t="shared" si="245"/>
        <v>No</v>
      </c>
      <c r="BA438" t="str">
        <f>IF('R2R'!K162="","No","Yes")</f>
        <v>No</v>
      </c>
      <c r="BB438" s="178" t="str">
        <f t="shared" si="246"/>
        <v>No</v>
      </c>
      <c r="BC438" s="178" t="str">
        <f t="shared" si="247"/>
        <v>Yes</v>
      </c>
      <c r="BD438" s="174"/>
    </row>
    <row r="439" spans="1:56" s="175" customFormat="1" ht="23.65" thickBot="1" x14ac:dyDescent="0.5">
      <c r="A439" s="177">
        <v>159</v>
      </c>
      <c r="B439" s="51" t="s">
        <v>1833</v>
      </c>
      <c r="C439" t="str">
        <f>IF('R2R'!E163="Yes","Yes","No")</f>
        <v>No</v>
      </c>
      <c r="D439" t="str">
        <f>IF(AND(C439="No",'R2R'!F163="Yes"),"Yes","No")</f>
        <v>No</v>
      </c>
      <c r="E439" t="str">
        <f>IF(AND(C439="No",'R2R'!F163="N/A"),"N/A","No")</f>
        <v>No</v>
      </c>
      <c r="F439">
        <f>IF(OR('R2R'!F163="Yes",'R2R'!F163="N/A"),0,1)</f>
        <v>1</v>
      </c>
      <c r="G439" t="str">
        <f>IF(OR('R2R'!K163="Q3 2019",'R2R'!K163="Q4 2019"),"Yes","No")</f>
        <v>No</v>
      </c>
      <c r="H439" s="178" t="str">
        <f t="shared" si="223"/>
        <v>No</v>
      </c>
      <c r="I439" t="str">
        <f>IF(OR('R2R'!K163="Q1 2020",'R2R'!K163="Q2 2020"),"Yes","No")</f>
        <v>No</v>
      </c>
      <c r="J439" s="178" t="str">
        <f t="shared" si="224"/>
        <v>No</v>
      </c>
      <c r="K439" t="str">
        <f>IF(OR('R2R'!K163="Q3 2020",'R2R'!K163="Q4 2020"),"Yes","No")</f>
        <v>No</v>
      </c>
      <c r="L439" s="178" t="str">
        <f t="shared" si="225"/>
        <v>No</v>
      </c>
      <c r="M439" t="str">
        <f>IF(OR('R2R'!K163="Q1 2021",'R2R'!K163="Q2 2021"),"Yes","No")</f>
        <v>No</v>
      </c>
      <c r="N439" s="178" t="str">
        <f t="shared" si="226"/>
        <v>No</v>
      </c>
      <c r="O439" t="str">
        <f>IF(OR('R2R'!K163="Q3 2021",'R2R'!K163="Q4 2021"),"Yes","No")</f>
        <v>No</v>
      </c>
      <c r="P439" s="178" t="str">
        <f t="shared" si="227"/>
        <v>No</v>
      </c>
      <c r="Q439" t="str">
        <f>IF(OR('R2R'!K163="Q1 2022",'R2R'!K163="Q2 2022"),"Yes","No")</f>
        <v>No</v>
      </c>
      <c r="R439" s="178" t="str">
        <f t="shared" si="228"/>
        <v>No</v>
      </c>
      <c r="S439" t="str">
        <f>IF(OR('R2R'!K163="Q3 2022",'R2R'!K163="Q4 2022"),"Yes","No")</f>
        <v>No</v>
      </c>
      <c r="T439" s="178" t="str">
        <f t="shared" si="229"/>
        <v>No</v>
      </c>
      <c r="U439" t="str">
        <f>IF(OR('R2R'!K163="Q1 2023",'R2R'!K163="Q2 2023"),"Yes","No")</f>
        <v>No</v>
      </c>
      <c r="V439" s="178" t="str">
        <f t="shared" si="230"/>
        <v>No</v>
      </c>
      <c r="W439" t="str">
        <f>IF(OR('R2R'!K163="Q3 2023",'R2R'!K163="Q4 2023"),"Yes","No")</f>
        <v>No</v>
      </c>
      <c r="X439" s="178" t="str">
        <f t="shared" si="231"/>
        <v>No</v>
      </c>
      <c r="Y439" t="str">
        <f>IF(OR('R2R'!K163="Q1 2024",'R2R'!K163="Q2 2024"),"Yes","No")</f>
        <v>No</v>
      </c>
      <c r="Z439" s="178" t="str">
        <f t="shared" si="232"/>
        <v>No</v>
      </c>
      <c r="AA439" t="str">
        <f>IF(OR('R2R'!K163="Q3 2024",'R2R'!K163="Q4 2024"),"Yes","No")</f>
        <v>No</v>
      </c>
      <c r="AB439" s="178" t="str">
        <f t="shared" si="233"/>
        <v>No</v>
      </c>
      <c r="AC439" t="str">
        <f>IF(OR('R2R'!K163="Q1 2025",'R2R'!K163="Q2 2025"),"Yes","No")</f>
        <v>No</v>
      </c>
      <c r="AD439" s="178" t="str">
        <f t="shared" si="234"/>
        <v>No</v>
      </c>
      <c r="AE439" t="str">
        <f>IF(OR('R2R'!K163="Q3 2025",'R2R'!K163="Q4 2025"),"Yes","No")</f>
        <v>No</v>
      </c>
      <c r="AF439" s="178" t="str">
        <f t="shared" si="235"/>
        <v>No</v>
      </c>
      <c r="AG439" t="str">
        <f>IF(OR('R2R'!K163="Q1 2026",'R2R'!K163="Q2 2026"),"Yes","No")</f>
        <v>No</v>
      </c>
      <c r="AH439" s="178" t="str">
        <f t="shared" si="236"/>
        <v>No</v>
      </c>
      <c r="AI439" t="str">
        <f>IF(OR('R2R'!K163="Q3 2026",'R2R'!K163="Q4 2026"),"Yes","No")</f>
        <v>No</v>
      </c>
      <c r="AJ439" s="178" t="str">
        <f t="shared" si="237"/>
        <v>No</v>
      </c>
      <c r="AK439" t="str">
        <f>IF(OR(O2C!M322="Q1 2027",O2C!M322="Q2 2027"),"Yes","No")</f>
        <v>No</v>
      </c>
      <c r="AL439" s="178" t="str">
        <f t="shared" si="238"/>
        <v>No</v>
      </c>
      <c r="AM439" t="str">
        <f>IF(OR('R2R'!K163="Q3 2027",'R2R'!K163="Q4 2027"),"Yes","No")</f>
        <v>No</v>
      </c>
      <c r="AN439" s="178" t="str">
        <f t="shared" si="239"/>
        <v>No</v>
      </c>
      <c r="AO439" t="str">
        <f>IF(OR('R2R'!K163="Q1 2028",'R2R'!K163="Q2 2028"),"Yes","No")</f>
        <v>No</v>
      </c>
      <c r="AP439" s="178" t="str">
        <f t="shared" si="240"/>
        <v>No</v>
      </c>
      <c r="AQ439" t="str">
        <f>IF(OR('R2R'!K163="Q3 2028",'R2R'!K163="Q4 2028"),"Yes","No")</f>
        <v>No</v>
      </c>
      <c r="AR439" s="178" t="str">
        <f t="shared" si="241"/>
        <v>No</v>
      </c>
      <c r="AS439" t="str">
        <f>IF(OR('R2R'!K163="Q1 2029",'R2R'!K163="Q2 2029"),"Yes","No")</f>
        <v>No</v>
      </c>
      <c r="AT439" s="178" t="str">
        <f t="shared" si="242"/>
        <v>No</v>
      </c>
      <c r="AU439" t="str">
        <f>IF(OR('R2R'!K163="Q3 2029",'R2R'!K163="Q4 2029"),"Yes","No")</f>
        <v>No</v>
      </c>
      <c r="AV439" s="178" t="str">
        <f t="shared" si="243"/>
        <v>No</v>
      </c>
      <c r="AW439" t="str">
        <f>IF(OR('R2R'!K163="Q1 2030",'R2R'!K163="Q2 2030"),"Yes","No")</f>
        <v>No</v>
      </c>
      <c r="AX439" s="178" t="str">
        <f t="shared" si="244"/>
        <v>No</v>
      </c>
      <c r="AY439" t="str">
        <f>IF(OR('R2R'!K163="Q3 2030",'R2R'!K163="Q4 2030"),"Yes","No")</f>
        <v>No</v>
      </c>
      <c r="AZ439" s="178" t="str">
        <f t="shared" si="245"/>
        <v>No</v>
      </c>
      <c r="BA439" t="str">
        <f>IF('R2R'!K163="","No","Yes")</f>
        <v>No</v>
      </c>
      <c r="BB439" s="178" t="str">
        <f t="shared" si="246"/>
        <v>No</v>
      </c>
      <c r="BC439" s="178" t="str">
        <f t="shared" si="247"/>
        <v>Yes</v>
      </c>
      <c r="BD439" s="174"/>
    </row>
    <row r="440" spans="1:56" s="175" customFormat="1" ht="23.65" thickBot="1" x14ac:dyDescent="0.5">
      <c r="A440" s="177">
        <v>160</v>
      </c>
      <c r="B440" s="51" t="s">
        <v>231</v>
      </c>
      <c r="C440" t="str">
        <f>IF('R2R'!E164="Yes","Yes","No")</f>
        <v>No</v>
      </c>
      <c r="D440" t="str">
        <f>IF(AND(C440="No",'R2R'!F164="Yes"),"Yes","No")</f>
        <v>No</v>
      </c>
      <c r="E440" t="str">
        <f>IF(AND(C440="No",'R2R'!F164="N/A"),"N/A","No")</f>
        <v>No</v>
      </c>
      <c r="F440">
        <f>IF(OR('R2R'!F164="Yes",'R2R'!F164="N/A"),0,1)</f>
        <v>1</v>
      </c>
      <c r="G440" t="str">
        <f>IF(OR('R2R'!K164="Q3 2019",'R2R'!K164="Q4 2019"),"Yes","No")</f>
        <v>No</v>
      </c>
      <c r="H440" s="178" t="str">
        <f t="shared" si="223"/>
        <v>No</v>
      </c>
      <c r="I440" t="str">
        <f>IF(OR('R2R'!K164="Q1 2020",'R2R'!K164="Q2 2020"),"Yes","No")</f>
        <v>No</v>
      </c>
      <c r="J440" s="178" t="str">
        <f t="shared" si="224"/>
        <v>No</v>
      </c>
      <c r="K440" t="str">
        <f>IF(OR('R2R'!K164="Q3 2020",'R2R'!K164="Q4 2020"),"Yes","No")</f>
        <v>No</v>
      </c>
      <c r="L440" s="178" t="str">
        <f t="shared" si="225"/>
        <v>No</v>
      </c>
      <c r="M440" t="str">
        <f>IF(OR('R2R'!K164="Q1 2021",'R2R'!K164="Q2 2021"),"Yes","No")</f>
        <v>No</v>
      </c>
      <c r="N440" s="178" t="str">
        <f t="shared" si="226"/>
        <v>No</v>
      </c>
      <c r="O440" t="str">
        <f>IF(OR('R2R'!K164="Q3 2021",'R2R'!K164="Q4 2021"),"Yes","No")</f>
        <v>No</v>
      </c>
      <c r="P440" s="178" t="str">
        <f t="shared" si="227"/>
        <v>No</v>
      </c>
      <c r="Q440" t="str">
        <f>IF(OR('R2R'!K164="Q1 2022",'R2R'!K164="Q2 2022"),"Yes","No")</f>
        <v>No</v>
      </c>
      <c r="R440" s="178" t="str">
        <f t="shared" si="228"/>
        <v>No</v>
      </c>
      <c r="S440" t="str">
        <f>IF(OR('R2R'!K164="Q3 2022",'R2R'!K164="Q4 2022"),"Yes","No")</f>
        <v>No</v>
      </c>
      <c r="T440" s="178" t="str">
        <f t="shared" si="229"/>
        <v>No</v>
      </c>
      <c r="U440" t="str">
        <f>IF(OR('R2R'!K164="Q1 2023",'R2R'!K164="Q2 2023"),"Yes","No")</f>
        <v>No</v>
      </c>
      <c r="V440" s="178" t="str">
        <f t="shared" si="230"/>
        <v>No</v>
      </c>
      <c r="W440" t="str">
        <f>IF(OR('R2R'!K164="Q3 2023",'R2R'!K164="Q4 2023"),"Yes","No")</f>
        <v>No</v>
      </c>
      <c r="X440" s="178" t="str">
        <f t="shared" si="231"/>
        <v>No</v>
      </c>
      <c r="Y440" t="str">
        <f>IF(OR('R2R'!K164="Q1 2024",'R2R'!K164="Q2 2024"),"Yes","No")</f>
        <v>No</v>
      </c>
      <c r="Z440" s="178" t="str">
        <f t="shared" si="232"/>
        <v>No</v>
      </c>
      <c r="AA440" t="str">
        <f>IF(OR('R2R'!K164="Q3 2024",'R2R'!K164="Q4 2024"),"Yes","No")</f>
        <v>No</v>
      </c>
      <c r="AB440" s="178" t="str">
        <f t="shared" si="233"/>
        <v>No</v>
      </c>
      <c r="AC440" t="str">
        <f>IF(OR('R2R'!K164="Q1 2025",'R2R'!K164="Q2 2025"),"Yes","No")</f>
        <v>No</v>
      </c>
      <c r="AD440" s="178" t="str">
        <f t="shared" si="234"/>
        <v>No</v>
      </c>
      <c r="AE440" t="str">
        <f>IF(OR('R2R'!K164="Q3 2025",'R2R'!K164="Q4 2025"),"Yes","No")</f>
        <v>No</v>
      </c>
      <c r="AF440" s="178" t="str">
        <f t="shared" si="235"/>
        <v>No</v>
      </c>
      <c r="AG440" t="str">
        <f>IF(OR('R2R'!K164="Q1 2026",'R2R'!K164="Q2 2026"),"Yes","No")</f>
        <v>No</v>
      </c>
      <c r="AH440" s="178" t="str">
        <f t="shared" si="236"/>
        <v>No</v>
      </c>
      <c r="AI440" t="str">
        <f>IF(OR('R2R'!K164="Q3 2026",'R2R'!K164="Q4 2026"),"Yes","No")</f>
        <v>No</v>
      </c>
      <c r="AJ440" s="178" t="str">
        <f t="shared" si="237"/>
        <v>No</v>
      </c>
      <c r="AK440" t="str">
        <f>IF(OR(O2C!M323="Q1 2027",O2C!M323="Q2 2027"),"Yes","No")</f>
        <v>No</v>
      </c>
      <c r="AL440" s="178" t="str">
        <f t="shared" si="238"/>
        <v>No</v>
      </c>
      <c r="AM440" t="str">
        <f>IF(OR('R2R'!K164="Q3 2027",'R2R'!K164="Q4 2027"),"Yes","No")</f>
        <v>No</v>
      </c>
      <c r="AN440" s="178" t="str">
        <f t="shared" si="239"/>
        <v>No</v>
      </c>
      <c r="AO440" t="str">
        <f>IF(OR('R2R'!K164="Q1 2028",'R2R'!K164="Q2 2028"),"Yes","No")</f>
        <v>No</v>
      </c>
      <c r="AP440" s="178" t="str">
        <f t="shared" si="240"/>
        <v>No</v>
      </c>
      <c r="AQ440" t="str">
        <f>IF(OR('R2R'!K164="Q3 2028",'R2R'!K164="Q4 2028"),"Yes","No")</f>
        <v>No</v>
      </c>
      <c r="AR440" s="178" t="str">
        <f t="shared" si="241"/>
        <v>No</v>
      </c>
      <c r="AS440" t="str">
        <f>IF(OR('R2R'!K164="Q1 2029",'R2R'!K164="Q2 2029"),"Yes","No")</f>
        <v>No</v>
      </c>
      <c r="AT440" s="178" t="str">
        <f t="shared" si="242"/>
        <v>No</v>
      </c>
      <c r="AU440" t="str">
        <f>IF(OR('R2R'!K164="Q3 2029",'R2R'!K164="Q4 2029"),"Yes","No")</f>
        <v>No</v>
      </c>
      <c r="AV440" s="178" t="str">
        <f t="shared" si="243"/>
        <v>No</v>
      </c>
      <c r="AW440" t="str">
        <f>IF(OR('R2R'!K164="Q1 2030",'R2R'!K164="Q2 2030"),"Yes","No")</f>
        <v>No</v>
      </c>
      <c r="AX440" s="178" t="str">
        <f t="shared" si="244"/>
        <v>No</v>
      </c>
      <c r="AY440" t="str">
        <f>IF(OR('R2R'!K164="Q3 2030",'R2R'!K164="Q4 2030"),"Yes","No")</f>
        <v>No</v>
      </c>
      <c r="AZ440" s="178" t="str">
        <f t="shared" si="245"/>
        <v>No</v>
      </c>
      <c r="BA440" t="str">
        <f>IF('R2R'!K164="","No","Yes")</f>
        <v>No</v>
      </c>
      <c r="BB440" s="178" t="str">
        <f t="shared" si="246"/>
        <v>No</v>
      </c>
      <c r="BC440" s="178" t="str">
        <f t="shared" si="247"/>
        <v>Yes</v>
      </c>
      <c r="BD440" s="174"/>
    </row>
    <row r="441" spans="1:56" s="175" customFormat="1" ht="23.65" thickBot="1" x14ac:dyDescent="0.5">
      <c r="A441" s="177">
        <v>161</v>
      </c>
      <c r="B441" s="51" t="s">
        <v>232</v>
      </c>
      <c r="C441" t="str">
        <f>IF('R2R'!E165="Yes","Yes","No")</f>
        <v>No</v>
      </c>
      <c r="D441" t="str">
        <f>IF(AND(C441="No",'R2R'!F165="Yes"),"Yes","No")</f>
        <v>No</v>
      </c>
      <c r="E441" t="str">
        <f>IF(AND(C441="No",'R2R'!F165="N/A"),"N/A","No")</f>
        <v>No</v>
      </c>
      <c r="F441">
        <f>IF(OR('R2R'!F165="Yes",'R2R'!F165="N/A"),0,1)</f>
        <v>1</v>
      </c>
      <c r="G441" t="str">
        <f>IF(OR('R2R'!K165="Q3 2019",'R2R'!K165="Q4 2019"),"Yes","No")</f>
        <v>No</v>
      </c>
      <c r="H441" s="178" t="str">
        <f t="shared" si="223"/>
        <v>No</v>
      </c>
      <c r="I441" t="str">
        <f>IF(OR('R2R'!K165="Q1 2020",'R2R'!K165="Q2 2020"),"Yes","No")</f>
        <v>No</v>
      </c>
      <c r="J441" s="178" t="str">
        <f t="shared" si="224"/>
        <v>No</v>
      </c>
      <c r="K441" t="str">
        <f>IF(OR('R2R'!K165="Q3 2020",'R2R'!K165="Q4 2020"),"Yes","No")</f>
        <v>No</v>
      </c>
      <c r="L441" s="178" t="str">
        <f t="shared" si="225"/>
        <v>No</v>
      </c>
      <c r="M441" t="str">
        <f>IF(OR('R2R'!K165="Q1 2021",'R2R'!K165="Q2 2021"),"Yes","No")</f>
        <v>No</v>
      </c>
      <c r="N441" s="178" t="str">
        <f t="shared" si="226"/>
        <v>No</v>
      </c>
      <c r="O441" t="str">
        <f>IF(OR('R2R'!K165="Q3 2021",'R2R'!K165="Q4 2021"),"Yes","No")</f>
        <v>No</v>
      </c>
      <c r="P441" s="178" t="str">
        <f t="shared" si="227"/>
        <v>No</v>
      </c>
      <c r="Q441" t="str">
        <f>IF(OR('R2R'!K165="Q1 2022",'R2R'!K165="Q2 2022"),"Yes","No")</f>
        <v>No</v>
      </c>
      <c r="R441" s="178" t="str">
        <f t="shared" si="228"/>
        <v>No</v>
      </c>
      <c r="S441" t="str">
        <f>IF(OR('R2R'!K165="Q3 2022",'R2R'!K165="Q4 2022"),"Yes","No")</f>
        <v>No</v>
      </c>
      <c r="T441" s="178" t="str">
        <f t="shared" si="229"/>
        <v>No</v>
      </c>
      <c r="U441" t="str">
        <f>IF(OR('R2R'!K165="Q1 2023",'R2R'!K165="Q2 2023"),"Yes","No")</f>
        <v>No</v>
      </c>
      <c r="V441" s="178" t="str">
        <f t="shared" si="230"/>
        <v>No</v>
      </c>
      <c r="W441" t="str">
        <f>IF(OR('R2R'!K165="Q3 2023",'R2R'!K165="Q4 2023"),"Yes","No")</f>
        <v>No</v>
      </c>
      <c r="X441" s="178" t="str">
        <f t="shared" si="231"/>
        <v>No</v>
      </c>
      <c r="Y441" t="str">
        <f>IF(OR('R2R'!K165="Q1 2024",'R2R'!K165="Q2 2024"),"Yes","No")</f>
        <v>No</v>
      </c>
      <c r="Z441" s="178" t="str">
        <f t="shared" si="232"/>
        <v>No</v>
      </c>
      <c r="AA441" t="str">
        <f>IF(OR('R2R'!K165="Q3 2024",'R2R'!K165="Q4 2024"),"Yes","No")</f>
        <v>No</v>
      </c>
      <c r="AB441" s="178" t="str">
        <f t="shared" si="233"/>
        <v>No</v>
      </c>
      <c r="AC441" t="str">
        <f>IF(OR('R2R'!K165="Q1 2025",'R2R'!K165="Q2 2025"),"Yes","No")</f>
        <v>No</v>
      </c>
      <c r="AD441" s="178" t="str">
        <f t="shared" si="234"/>
        <v>No</v>
      </c>
      <c r="AE441" t="str">
        <f>IF(OR('R2R'!K165="Q3 2025",'R2R'!K165="Q4 2025"),"Yes","No")</f>
        <v>No</v>
      </c>
      <c r="AF441" s="178" t="str">
        <f t="shared" si="235"/>
        <v>No</v>
      </c>
      <c r="AG441" t="str">
        <f>IF(OR('R2R'!K165="Q1 2026",'R2R'!K165="Q2 2026"),"Yes","No")</f>
        <v>No</v>
      </c>
      <c r="AH441" s="178" t="str">
        <f t="shared" si="236"/>
        <v>No</v>
      </c>
      <c r="AI441" t="str">
        <f>IF(OR('R2R'!K165="Q3 2026",'R2R'!K165="Q4 2026"),"Yes","No")</f>
        <v>No</v>
      </c>
      <c r="AJ441" s="178" t="str">
        <f t="shared" si="237"/>
        <v>No</v>
      </c>
      <c r="AK441" t="str">
        <f>IF(OR(O2C!M324="Q1 2027",O2C!M324="Q2 2027"),"Yes","No")</f>
        <v>No</v>
      </c>
      <c r="AL441" s="178" t="str">
        <f t="shared" si="238"/>
        <v>No</v>
      </c>
      <c r="AM441" t="str">
        <f>IF(OR('R2R'!K165="Q3 2027",'R2R'!K165="Q4 2027"),"Yes","No")</f>
        <v>No</v>
      </c>
      <c r="AN441" s="178" t="str">
        <f t="shared" si="239"/>
        <v>No</v>
      </c>
      <c r="AO441" t="str">
        <f>IF(OR('R2R'!K165="Q1 2028",'R2R'!K165="Q2 2028"),"Yes","No")</f>
        <v>No</v>
      </c>
      <c r="AP441" s="178" t="str">
        <f t="shared" si="240"/>
        <v>No</v>
      </c>
      <c r="AQ441" t="str">
        <f>IF(OR('R2R'!K165="Q3 2028",'R2R'!K165="Q4 2028"),"Yes","No")</f>
        <v>No</v>
      </c>
      <c r="AR441" s="178" t="str">
        <f t="shared" si="241"/>
        <v>No</v>
      </c>
      <c r="AS441" t="str">
        <f>IF(OR('R2R'!K165="Q1 2029",'R2R'!K165="Q2 2029"),"Yes","No")</f>
        <v>No</v>
      </c>
      <c r="AT441" s="178" t="str">
        <f t="shared" si="242"/>
        <v>No</v>
      </c>
      <c r="AU441" t="str">
        <f>IF(OR('R2R'!K165="Q3 2029",'R2R'!K165="Q4 2029"),"Yes","No")</f>
        <v>No</v>
      </c>
      <c r="AV441" s="178" t="str">
        <f t="shared" si="243"/>
        <v>No</v>
      </c>
      <c r="AW441" t="str">
        <f>IF(OR('R2R'!K165="Q1 2030",'R2R'!K165="Q2 2030"),"Yes","No")</f>
        <v>No</v>
      </c>
      <c r="AX441" s="178" t="str">
        <f t="shared" si="244"/>
        <v>No</v>
      </c>
      <c r="AY441" t="str">
        <f>IF(OR('R2R'!K165="Q3 2030",'R2R'!K165="Q4 2030"),"Yes","No")</f>
        <v>No</v>
      </c>
      <c r="AZ441" s="178" t="str">
        <f t="shared" si="245"/>
        <v>No</v>
      </c>
      <c r="BA441" t="str">
        <f>IF('R2R'!K165="","No","Yes")</f>
        <v>No</v>
      </c>
      <c r="BB441" s="178" t="str">
        <f t="shared" si="246"/>
        <v>No</v>
      </c>
      <c r="BC441" s="178" t="str">
        <f t="shared" si="247"/>
        <v>Yes</v>
      </c>
      <c r="BD441" s="174"/>
    </row>
    <row r="442" spans="1:56" s="175" customFormat="1" ht="23.65" thickBot="1" x14ac:dyDescent="0.5">
      <c r="A442" s="177">
        <v>162</v>
      </c>
      <c r="B442" s="94" t="s">
        <v>235</v>
      </c>
      <c r="C442" t="str">
        <f>IF('R2R'!E166="Yes","Yes","No")</f>
        <v>No</v>
      </c>
      <c r="D442" t="str">
        <f>IF(AND(C442="No",'R2R'!F166="Yes"),"Yes","No")</f>
        <v>No</v>
      </c>
      <c r="E442" t="str">
        <f>IF(AND(C442="No",'R2R'!F166="N/A"),"N/A","No")</f>
        <v>No</v>
      </c>
      <c r="F442">
        <f>IF(OR('R2R'!F166="Yes",'R2R'!F166="N/A"),0,1)</f>
        <v>1</v>
      </c>
      <c r="G442" t="str">
        <f>IF(OR('R2R'!K166="Q3 2019",'R2R'!K166="Q4 2019"),"Yes","No")</f>
        <v>No</v>
      </c>
      <c r="H442" s="178" t="str">
        <f t="shared" si="223"/>
        <v>No</v>
      </c>
      <c r="I442" t="str">
        <f>IF(OR('R2R'!K166="Q1 2020",'R2R'!K166="Q2 2020"),"Yes","No")</f>
        <v>No</v>
      </c>
      <c r="J442" s="178" t="str">
        <f t="shared" si="224"/>
        <v>No</v>
      </c>
      <c r="K442" t="str">
        <f>IF(OR('R2R'!K166="Q3 2020",'R2R'!K166="Q4 2020"),"Yes","No")</f>
        <v>No</v>
      </c>
      <c r="L442" s="178" t="str">
        <f t="shared" si="225"/>
        <v>No</v>
      </c>
      <c r="M442" t="str">
        <f>IF(OR('R2R'!K166="Q1 2021",'R2R'!K166="Q2 2021"),"Yes","No")</f>
        <v>No</v>
      </c>
      <c r="N442" s="178" t="str">
        <f t="shared" si="226"/>
        <v>No</v>
      </c>
      <c r="O442" t="str">
        <f>IF(OR('R2R'!K166="Q3 2021",'R2R'!K166="Q4 2021"),"Yes","No")</f>
        <v>No</v>
      </c>
      <c r="P442" s="178" t="str">
        <f t="shared" si="227"/>
        <v>No</v>
      </c>
      <c r="Q442" t="str">
        <f>IF(OR('R2R'!K166="Q1 2022",'R2R'!K166="Q2 2022"),"Yes","No")</f>
        <v>No</v>
      </c>
      <c r="R442" s="178" t="str">
        <f t="shared" si="228"/>
        <v>No</v>
      </c>
      <c r="S442" t="str">
        <f>IF(OR('R2R'!K166="Q3 2022",'R2R'!K166="Q4 2022"),"Yes","No")</f>
        <v>No</v>
      </c>
      <c r="T442" s="178" t="str">
        <f t="shared" si="229"/>
        <v>No</v>
      </c>
      <c r="U442" t="str">
        <f>IF(OR('R2R'!K166="Q1 2023",'R2R'!K166="Q2 2023"),"Yes","No")</f>
        <v>No</v>
      </c>
      <c r="V442" s="178" t="str">
        <f t="shared" si="230"/>
        <v>No</v>
      </c>
      <c r="W442" t="str">
        <f>IF(OR('R2R'!K166="Q3 2023",'R2R'!K166="Q4 2023"),"Yes","No")</f>
        <v>No</v>
      </c>
      <c r="X442" s="178" t="str">
        <f t="shared" si="231"/>
        <v>No</v>
      </c>
      <c r="Y442" t="str">
        <f>IF(OR('R2R'!K166="Q1 2024",'R2R'!K166="Q2 2024"),"Yes","No")</f>
        <v>No</v>
      </c>
      <c r="Z442" s="178" t="str">
        <f t="shared" si="232"/>
        <v>No</v>
      </c>
      <c r="AA442" t="str">
        <f>IF(OR('R2R'!K166="Q3 2024",'R2R'!K166="Q4 2024"),"Yes","No")</f>
        <v>No</v>
      </c>
      <c r="AB442" s="178" t="str">
        <f t="shared" si="233"/>
        <v>No</v>
      </c>
      <c r="AC442" t="str">
        <f>IF(OR('R2R'!K166="Q1 2025",'R2R'!K166="Q2 2025"),"Yes","No")</f>
        <v>No</v>
      </c>
      <c r="AD442" s="178" t="str">
        <f t="shared" si="234"/>
        <v>No</v>
      </c>
      <c r="AE442" t="str">
        <f>IF(OR('R2R'!K166="Q3 2025",'R2R'!K166="Q4 2025"),"Yes","No")</f>
        <v>No</v>
      </c>
      <c r="AF442" s="178" t="str">
        <f t="shared" si="235"/>
        <v>No</v>
      </c>
      <c r="AG442" t="str">
        <f>IF(OR('R2R'!K166="Q1 2026",'R2R'!K166="Q2 2026"),"Yes","No")</f>
        <v>No</v>
      </c>
      <c r="AH442" s="178" t="str">
        <f t="shared" si="236"/>
        <v>No</v>
      </c>
      <c r="AI442" t="str">
        <f>IF(OR('R2R'!K166="Q3 2026",'R2R'!K166="Q4 2026"),"Yes","No")</f>
        <v>No</v>
      </c>
      <c r="AJ442" s="178" t="str">
        <f t="shared" si="237"/>
        <v>No</v>
      </c>
      <c r="AK442" t="str">
        <f>IF(OR(O2C!M325="Q1 2027",O2C!M325="Q2 2027"),"Yes","No")</f>
        <v>No</v>
      </c>
      <c r="AL442" s="178" t="str">
        <f t="shared" si="238"/>
        <v>No</v>
      </c>
      <c r="AM442" t="str">
        <f>IF(OR('R2R'!K166="Q3 2027",'R2R'!K166="Q4 2027"),"Yes","No")</f>
        <v>No</v>
      </c>
      <c r="AN442" s="178" t="str">
        <f t="shared" si="239"/>
        <v>No</v>
      </c>
      <c r="AO442" t="str">
        <f>IF(OR('R2R'!K166="Q1 2028",'R2R'!K166="Q2 2028"),"Yes","No")</f>
        <v>No</v>
      </c>
      <c r="AP442" s="178" t="str">
        <f t="shared" si="240"/>
        <v>No</v>
      </c>
      <c r="AQ442" t="str">
        <f>IF(OR('R2R'!K166="Q3 2028",'R2R'!K166="Q4 2028"),"Yes","No")</f>
        <v>No</v>
      </c>
      <c r="AR442" s="178" t="str">
        <f t="shared" si="241"/>
        <v>No</v>
      </c>
      <c r="AS442" t="str">
        <f>IF(OR('R2R'!K166="Q1 2029",'R2R'!K166="Q2 2029"),"Yes","No")</f>
        <v>No</v>
      </c>
      <c r="AT442" s="178" t="str">
        <f t="shared" si="242"/>
        <v>No</v>
      </c>
      <c r="AU442" t="str">
        <f>IF(OR('R2R'!K166="Q3 2029",'R2R'!K166="Q4 2029"),"Yes","No")</f>
        <v>No</v>
      </c>
      <c r="AV442" s="178" t="str">
        <f t="shared" si="243"/>
        <v>No</v>
      </c>
      <c r="AW442" t="str">
        <f>IF(OR('R2R'!K166="Q1 2030",'R2R'!K166="Q2 2030"),"Yes","No")</f>
        <v>No</v>
      </c>
      <c r="AX442" s="178" t="str">
        <f t="shared" si="244"/>
        <v>No</v>
      </c>
      <c r="AY442" t="str">
        <f>IF(OR('R2R'!K166="Q3 2030",'R2R'!K166="Q4 2030"),"Yes","No")</f>
        <v>No</v>
      </c>
      <c r="AZ442" s="178" t="str">
        <f t="shared" si="245"/>
        <v>No</v>
      </c>
      <c r="BA442" t="str">
        <f>IF('R2R'!K166="","No","Yes")</f>
        <v>No</v>
      </c>
      <c r="BB442" s="178" t="str">
        <f t="shared" si="246"/>
        <v>No</v>
      </c>
      <c r="BC442" s="178" t="str">
        <f t="shared" si="247"/>
        <v>Yes</v>
      </c>
      <c r="BD442" s="174"/>
    </row>
    <row r="443" spans="1:56" s="175" customFormat="1" ht="23.65" thickBot="1" x14ac:dyDescent="0.5">
      <c r="A443" s="177">
        <v>163</v>
      </c>
      <c r="B443" s="51" t="s">
        <v>1038</v>
      </c>
      <c r="C443" t="str">
        <f>IF('R2R'!E167="Yes","Yes","No")</f>
        <v>No</v>
      </c>
      <c r="D443" t="str">
        <f>IF(AND(C443="No",'R2R'!F167="Yes"),"Yes","No")</f>
        <v>No</v>
      </c>
      <c r="E443" t="str">
        <f>IF(AND(C443="No",'R2R'!F167="N/A"),"N/A","No")</f>
        <v>No</v>
      </c>
      <c r="F443">
        <f>IF(OR('R2R'!F167="Yes",'R2R'!F167="N/A"),0,1)</f>
        <v>1</v>
      </c>
      <c r="G443" t="str">
        <f>IF(OR('R2R'!K167="Q3 2019",'R2R'!K167="Q4 2019"),"Yes","No")</f>
        <v>No</v>
      </c>
      <c r="H443" s="178" t="str">
        <f t="shared" si="223"/>
        <v>No</v>
      </c>
      <c r="I443" t="str">
        <f>IF(OR('R2R'!K167="Q1 2020",'R2R'!K167="Q2 2020"),"Yes","No")</f>
        <v>No</v>
      </c>
      <c r="J443" s="178" t="str">
        <f t="shared" si="224"/>
        <v>No</v>
      </c>
      <c r="K443" t="str">
        <f>IF(OR('R2R'!K167="Q3 2020",'R2R'!K167="Q4 2020"),"Yes","No")</f>
        <v>No</v>
      </c>
      <c r="L443" s="178" t="str">
        <f t="shared" si="225"/>
        <v>No</v>
      </c>
      <c r="M443" t="str">
        <f>IF(OR('R2R'!K167="Q1 2021",'R2R'!K167="Q2 2021"),"Yes","No")</f>
        <v>No</v>
      </c>
      <c r="N443" s="178" t="str">
        <f t="shared" si="226"/>
        <v>No</v>
      </c>
      <c r="O443" t="str">
        <f>IF(OR('R2R'!K167="Q3 2021",'R2R'!K167="Q4 2021"),"Yes","No")</f>
        <v>No</v>
      </c>
      <c r="P443" s="178" t="str">
        <f t="shared" si="227"/>
        <v>No</v>
      </c>
      <c r="Q443" t="str">
        <f>IF(OR('R2R'!K167="Q1 2022",'R2R'!K167="Q2 2022"),"Yes","No")</f>
        <v>No</v>
      </c>
      <c r="R443" s="178" t="str">
        <f t="shared" si="228"/>
        <v>No</v>
      </c>
      <c r="S443" t="str">
        <f>IF(OR('R2R'!K167="Q3 2022",'R2R'!K167="Q4 2022"),"Yes","No")</f>
        <v>No</v>
      </c>
      <c r="T443" s="178" t="str">
        <f t="shared" si="229"/>
        <v>No</v>
      </c>
      <c r="U443" t="str">
        <f>IF(OR('R2R'!K167="Q1 2023",'R2R'!K167="Q2 2023"),"Yes","No")</f>
        <v>No</v>
      </c>
      <c r="V443" s="178" t="str">
        <f t="shared" si="230"/>
        <v>No</v>
      </c>
      <c r="W443" t="str">
        <f>IF(OR('R2R'!K167="Q3 2023",'R2R'!K167="Q4 2023"),"Yes","No")</f>
        <v>No</v>
      </c>
      <c r="X443" s="178" t="str">
        <f t="shared" si="231"/>
        <v>No</v>
      </c>
      <c r="Y443" t="str">
        <f>IF(OR('R2R'!K167="Q1 2024",'R2R'!K167="Q2 2024"),"Yes","No")</f>
        <v>No</v>
      </c>
      <c r="Z443" s="178" t="str">
        <f t="shared" si="232"/>
        <v>No</v>
      </c>
      <c r="AA443" t="str">
        <f>IF(OR('R2R'!K167="Q3 2024",'R2R'!K167="Q4 2024"),"Yes","No")</f>
        <v>No</v>
      </c>
      <c r="AB443" s="178" t="str">
        <f t="shared" si="233"/>
        <v>No</v>
      </c>
      <c r="AC443" t="str">
        <f>IF(OR('R2R'!K167="Q1 2025",'R2R'!K167="Q2 2025"),"Yes","No")</f>
        <v>No</v>
      </c>
      <c r="AD443" s="178" t="str">
        <f t="shared" si="234"/>
        <v>No</v>
      </c>
      <c r="AE443" t="str">
        <f>IF(OR('R2R'!K167="Q3 2025",'R2R'!K167="Q4 2025"),"Yes","No")</f>
        <v>No</v>
      </c>
      <c r="AF443" s="178" t="str">
        <f t="shared" si="235"/>
        <v>No</v>
      </c>
      <c r="AG443" t="str">
        <f>IF(OR('R2R'!K167="Q1 2026",'R2R'!K167="Q2 2026"),"Yes","No")</f>
        <v>No</v>
      </c>
      <c r="AH443" s="178" t="str">
        <f t="shared" si="236"/>
        <v>No</v>
      </c>
      <c r="AI443" t="str">
        <f>IF(OR('R2R'!K167="Q3 2026",'R2R'!K167="Q4 2026"),"Yes","No")</f>
        <v>No</v>
      </c>
      <c r="AJ443" s="178" t="str">
        <f t="shared" si="237"/>
        <v>No</v>
      </c>
      <c r="AK443" t="str">
        <f>IF(OR(O2C!M326="Q1 2027",O2C!M326="Q2 2027"),"Yes","No")</f>
        <v>No</v>
      </c>
      <c r="AL443" s="178" t="str">
        <f t="shared" si="238"/>
        <v>No</v>
      </c>
      <c r="AM443" t="str">
        <f>IF(OR('R2R'!K167="Q3 2027",'R2R'!K167="Q4 2027"),"Yes","No")</f>
        <v>No</v>
      </c>
      <c r="AN443" s="178" t="str">
        <f t="shared" si="239"/>
        <v>No</v>
      </c>
      <c r="AO443" t="str">
        <f>IF(OR('R2R'!K167="Q1 2028",'R2R'!K167="Q2 2028"),"Yes","No")</f>
        <v>No</v>
      </c>
      <c r="AP443" s="178" t="str">
        <f t="shared" si="240"/>
        <v>No</v>
      </c>
      <c r="AQ443" t="str">
        <f>IF(OR('R2R'!K167="Q3 2028",'R2R'!K167="Q4 2028"),"Yes","No")</f>
        <v>No</v>
      </c>
      <c r="AR443" s="178" t="str">
        <f t="shared" si="241"/>
        <v>No</v>
      </c>
      <c r="AS443" t="str">
        <f>IF(OR('R2R'!K167="Q1 2029",'R2R'!K167="Q2 2029"),"Yes","No")</f>
        <v>No</v>
      </c>
      <c r="AT443" s="178" t="str">
        <f t="shared" si="242"/>
        <v>No</v>
      </c>
      <c r="AU443" t="str">
        <f>IF(OR('R2R'!K167="Q3 2029",'R2R'!K167="Q4 2029"),"Yes","No")</f>
        <v>No</v>
      </c>
      <c r="AV443" s="178" t="str">
        <f t="shared" si="243"/>
        <v>No</v>
      </c>
      <c r="AW443" t="str">
        <f>IF(OR('R2R'!K167="Q1 2030",'R2R'!K167="Q2 2030"),"Yes","No")</f>
        <v>No</v>
      </c>
      <c r="AX443" s="178" t="str">
        <f t="shared" si="244"/>
        <v>No</v>
      </c>
      <c r="AY443" t="str">
        <f>IF(OR('R2R'!K167="Q3 2030",'R2R'!K167="Q4 2030"),"Yes","No")</f>
        <v>No</v>
      </c>
      <c r="AZ443" s="178" t="str">
        <f t="shared" si="245"/>
        <v>No</v>
      </c>
      <c r="BA443" t="str">
        <f>IF('R2R'!K167="","No","Yes")</f>
        <v>No</v>
      </c>
      <c r="BB443" s="178" t="str">
        <f t="shared" si="246"/>
        <v>No</v>
      </c>
      <c r="BC443" s="178" t="str">
        <f t="shared" si="247"/>
        <v>Yes</v>
      </c>
      <c r="BD443" s="174"/>
    </row>
    <row r="444" spans="1:56" s="175" customFormat="1" ht="23.65" thickBot="1" x14ac:dyDescent="0.5">
      <c r="A444" s="177">
        <v>164</v>
      </c>
      <c r="B444" s="51" t="s">
        <v>237</v>
      </c>
      <c r="C444" t="str">
        <f>IF('R2R'!E168="Yes","Yes","No")</f>
        <v>No</v>
      </c>
      <c r="D444" t="str">
        <f>IF(AND(C444="No",'R2R'!F168="Yes"),"Yes","No")</f>
        <v>No</v>
      </c>
      <c r="E444" t="str">
        <f>IF(AND(C444="No",'R2R'!F168="N/A"),"N/A","No")</f>
        <v>No</v>
      </c>
      <c r="F444">
        <f>IF(OR('R2R'!F168="Yes",'R2R'!F168="N/A"),0,1)</f>
        <v>1</v>
      </c>
      <c r="G444" t="str">
        <f>IF(OR('R2R'!K168="Q3 2019",'R2R'!K168="Q4 2019"),"Yes","No")</f>
        <v>No</v>
      </c>
      <c r="H444" s="178" t="str">
        <f t="shared" si="223"/>
        <v>No</v>
      </c>
      <c r="I444" t="str">
        <f>IF(OR('R2R'!K168="Q1 2020",'R2R'!K168="Q2 2020"),"Yes","No")</f>
        <v>No</v>
      </c>
      <c r="J444" s="178" t="str">
        <f t="shared" si="224"/>
        <v>No</v>
      </c>
      <c r="K444" t="str">
        <f>IF(OR('R2R'!K168="Q3 2020",'R2R'!K168="Q4 2020"),"Yes","No")</f>
        <v>No</v>
      </c>
      <c r="L444" s="178" t="str">
        <f t="shared" si="225"/>
        <v>No</v>
      </c>
      <c r="M444" t="str">
        <f>IF(OR('R2R'!K168="Q1 2021",'R2R'!K168="Q2 2021"),"Yes","No")</f>
        <v>No</v>
      </c>
      <c r="N444" s="178" t="str">
        <f t="shared" si="226"/>
        <v>No</v>
      </c>
      <c r="O444" t="str">
        <f>IF(OR('R2R'!K168="Q3 2021",'R2R'!K168="Q4 2021"),"Yes","No")</f>
        <v>No</v>
      </c>
      <c r="P444" s="178" t="str">
        <f t="shared" si="227"/>
        <v>No</v>
      </c>
      <c r="Q444" t="str">
        <f>IF(OR('R2R'!K168="Q1 2022",'R2R'!K168="Q2 2022"),"Yes","No")</f>
        <v>No</v>
      </c>
      <c r="R444" s="178" t="str">
        <f t="shared" si="228"/>
        <v>No</v>
      </c>
      <c r="S444" t="str">
        <f>IF(OR('R2R'!K168="Q3 2022",'R2R'!K168="Q4 2022"),"Yes","No")</f>
        <v>No</v>
      </c>
      <c r="T444" s="178" t="str">
        <f t="shared" si="229"/>
        <v>No</v>
      </c>
      <c r="U444" t="str">
        <f>IF(OR('R2R'!K168="Q1 2023",'R2R'!K168="Q2 2023"),"Yes","No")</f>
        <v>No</v>
      </c>
      <c r="V444" s="178" t="str">
        <f t="shared" si="230"/>
        <v>No</v>
      </c>
      <c r="W444" t="str">
        <f>IF(OR('R2R'!K168="Q3 2023",'R2R'!K168="Q4 2023"),"Yes","No")</f>
        <v>No</v>
      </c>
      <c r="X444" s="178" t="str">
        <f t="shared" si="231"/>
        <v>No</v>
      </c>
      <c r="Y444" t="str">
        <f>IF(OR('R2R'!K168="Q1 2024",'R2R'!K168="Q2 2024"),"Yes","No")</f>
        <v>No</v>
      </c>
      <c r="Z444" s="178" t="str">
        <f t="shared" si="232"/>
        <v>No</v>
      </c>
      <c r="AA444" t="str">
        <f>IF(OR('R2R'!K168="Q3 2024",'R2R'!K168="Q4 2024"),"Yes","No")</f>
        <v>No</v>
      </c>
      <c r="AB444" s="178" t="str">
        <f t="shared" si="233"/>
        <v>No</v>
      </c>
      <c r="AC444" t="str">
        <f>IF(OR('R2R'!K168="Q1 2025",'R2R'!K168="Q2 2025"),"Yes","No")</f>
        <v>No</v>
      </c>
      <c r="AD444" s="178" t="str">
        <f t="shared" si="234"/>
        <v>No</v>
      </c>
      <c r="AE444" t="str">
        <f>IF(OR('R2R'!K168="Q3 2025",'R2R'!K168="Q4 2025"),"Yes","No")</f>
        <v>No</v>
      </c>
      <c r="AF444" s="178" t="str">
        <f t="shared" si="235"/>
        <v>No</v>
      </c>
      <c r="AG444" t="str">
        <f>IF(OR('R2R'!K168="Q1 2026",'R2R'!K168="Q2 2026"),"Yes","No")</f>
        <v>No</v>
      </c>
      <c r="AH444" s="178" t="str">
        <f t="shared" si="236"/>
        <v>No</v>
      </c>
      <c r="AI444" t="str">
        <f>IF(OR('R2R'!K168="Q3 2026",'R2R'!K168="Q4 2026"),"Yes","No")</f>
        <v>No</v>
      </c>
      <c r="AJ444" s="178" t="str">
        <f t="shared" si="237"/>
        <v>No</v>
      </c>
      <c r="AK444" t="str">
        <f>IF(OR(O2C!M327="Q1 2027",O2C!M327="Q2 2027"),"Yes","No")</f>
        <v>No</v>
      </c>
      <c r="AL444" s="178" t="str">
        <f t="shared" si="238"/>
        <v>No</v>
      </c>
      <c r="AM444" t="str">
        <f>IF(OR('R2R'!K168="Q3 2027",'R2R'!K168="Q4 2027"),"Yes","No")</f>
        <v>No</v>
      </c>
      <c r="AN444" s="178" t="str">
        <f t="shared" si="239"/>
        <v>No</v>
      </c>
      <c r="AO444" t="str">
        <f>IF(OR('R2R'!K168="Q1 2028",'R2R'!K168="Q2 2028"),"Yes","No")</f>
        <v>No</v>
      </c>
      <c r="AP444" s="178" t="str">
        <f t="shared" si="240"/>
        <v>No</v>
      </c>
      <c r="AQ444" t="str">
        <f>IF(OR('R2R'!K168="Q3 2028",'R2R'!K168="Q4 2028"),"Yes","No")</f>
        <v>No</v>
      </c>
      <c r="AR444" s="178" t="str">
        <f t="shared" si="241"/>
        <v>No</v>
      </c>
      <c r="AS444" t="str">
        <f>IF(OR('R2R'!K168="Q1 2029",'R2R'!K168="Q2 2029"),"Yes","No")</f>
        <v>No</v>
      </c>
      <c r="AT444" s="178" t="str">
        <f t="shared" si="242"/>
        <v>No</v>
      </c>
      <c r="AU444" t="str">
        <f>IF(OR('R2R'!K168="Q3 2029",'R2R'!K168="Q4 2029"),"Yes","No")</f>
        <v>No</v>
      </c>
      <c r="AV444" s="178" t="str">
        <f t="shared" si="243"/>
        <v>No</v>
      </c>
      <c r="AW444" t="str">
        <f>IF(OR('R2R'!K168="Q1 2030",'R2R'!K168="Q2 2030"),"Yes","No")</f>
        <v>No</v>
      </c>
      <c r="AX444" s="178" t="str">
        <f t="shared" si="244"/>
        <v>No</v>
      </c>
      <c r="AY444" t="str">
        <f>IF(OR('R2R'!K168="Q3 2030",'R2R'!K168="Q4 2030"),"Yes","No")</f>
        <v>No</v>
      </c>
      <c r="AZ444" s="178" t="str">
        <f t="shared" si="245"/>
        <v>No</v>
      </c>
      <c r="BA444" t="str">
        <f>IF('R2R'!K168="","No","Yes")</f>
        <v>No</v>
      </c>
      <c r="BB444" s="178" t="str">
        <f t="shared" si="246"/>
        <v>No</v>
      </c>
      <c r="BC444" s="178" t="str">
        <f t="shared" si="247"/>
        <v>Yes</v>
      </c>
      <c r="BD444" s="174"/>
    </row>
    <row r="445" spans="1:56" s="175" customFormat="1" ht="23.65" thickBot="1" x14ac:dyDescent="0.5">
      <c r="A445" s="177">
        <v>165</v>
      </c>
      <c r="B445" s="51" t="s">
        <v>1834</v>
      </c>
      <c r="C445" t="str">
        <f>IF('R2R'!E169="Yes","Yes","No")</f>
        <v>No</v>
      </c>
      <c r="D445" t="str">
        <f>IF(AND(C445="No",'R2R'!F169="Yes"),"Yes","No")</f>
        <v>No</v>
      </c>
      <c r="E445" t="str">
        <f>IF(AND(C445="No",'R2R'!F169="N/A"),"N/A","No")</f>
        <v>No</v>
      </c>
      <c r="F445">
        <f>IF(OR('R2R'!F169="Yes",'R2R'!F169="N/A"),0,1)</f>
        <v>1</v>
      </c>
      <c r="G445" t="str">
        <f>IF(OR('R2R'!K169="Q3 2019",'R2R'!K169="Q4 2019"),"Yes","No")</f>
        <v>No</v>
      </c>
      <c r="H445" s="178" t="str">
        <f t="shared" si="223"/>
        <v>No</v>
      </c>
      <c r="I445" t="str">
        <f>IF(OR('R2R'!K169="Q1 2020",'R2R'!K169="Q2 2020"),"Yes","No")</f>
        <v>No</v>
      </c>
      <c r="J445" s="178" t="str">
        <f t="shared" si="224"/>
        <v>No</v>
      </c>
      <c r="K445" t="str">
        <f>IF(OR('R2R'!K169="Q3 2020",'R2R'!K169="Q4 2020"),"Yes","No")</f>
        <v>No</v>
      </c>
      <c r="L445" s="178" t="str">
        <f t="shared" si="225"/>
        <v>No</v>
      </c>
      <c r="M445" t="str">
        <f>IF(OR('R2R'!K169="Q1 2021",'R2R'!K169="Q2 2021"),"Yes","No")</f>
        <v>No</v>
      </c>
      <c r="N445" s="178" t="str">
        <f t="shared" si="226"/>
        <v>No</v>
      </c>
      <c r="O445" t="str">
        <f>IF(OR('R2R'!K169="Q3 2021",'R2R'!K169="Q4 2021"),"Yes","No")</f>
        <v>No</v>
      </c>
      <c r="P445" s="178" t="str">
        <f t="shared" si="227"/>
        <v>No</v>
      </c>
      <c r="Q445" t="str">
        <f>IF(OR('R2R'!K169="Q1 2022",'R2R'!K169="Q2 2022"),"Yes","No")</f>
        <v>No</v>
      </c>
      <c r="R445" s="178" t="str">
        <f t="shared" si="228"/>
        <v>No</v>
      </c>
      <c r="S445" t="str">
        <f>IF(OR('R2R'!K169="Q3 2022",'R2R'!K169="Q4 2022"),"Yes","No")</f>
        <v>No</v>
      </c>
      <c r="T445" s="178" t="str">
        <f t="shared" si="229"/>
        <v>No</v>
      </c>
      <c r="U445" t="str">
        <f>IF(OR('R2R'!K169="Q1 2023",'R2R'!K169="Q2 2023"),"Yes","No")</f>
        <v>No</v>
      </c>
      <c r="V445" s="178" t="str">
        <f t="shared" si="230"/>
        <v>No</v>
      </c>
      <c r="W445" t="str">
        <f>IF(OR('R2R'!K169="Q3 2023",'R2R'!K169="Q4 2023"),"Yes","No")</f>
        <v>No</v>
      </c>
      <c r="X445" s="178" t="str">
        <f t="shared" si="231"/>
        <v>No</v>
      </c>
      <c r="Y445" t="str">
        <f>IF(OR('R2R'!K169="Q1 2024",'R2R'!K169="Q2 2024"),"Yes","No")</f>
        <v>No</v>
      </c>
      <c r="Z445" s="178" t="str">
        <f t="shared" si="232"/>
        <v>No</v>
      </c>
      <c r="AA445" t="str">
        <f>IF(OR('R2R'!K169="Q3 2024",'R2R'!K169="Q4 2024"),"Yes","No")</f>
        <v>No</v>
      </c>
      <c r="AB445" s="178" t="str">
        <f t="shared" si="233"/>
        <v>No</v>
      </c>
      <c r="AC445" t="str">
        <f>IF(OR('R2R'!K169="Q1 2025",'R2R'!K169="Q2 2025"),"Yes","No")</f>
        <v>No</v>
      </c>
      <c r="AD445" s="178" t="str">
        <f t="shared" si="234"/>
        <v>No</v>
      </c>
      <c r="AE445" t="str">
        <f>IF(OR('R2R'!K169="Q3 2025",'R2R'!K169="Q4 2025"),"Yes","No")</f>
        <v>No</v>
      </c>
      <c r="AF445" s="178" t="str">
        <f t="shared" si="235"/>
        <v>No</v>
      </c>
      <c r="AG445" t="str">
        <f>IF(OR('R2R'!K169="Q1 2026",'R2R'!K169="Q2 2026"),"Yes","No")</f>
        <v>No</v>
      </c>
      <c r="AH445" s="178" t="str">
        <f t="shared" si="236"/>
        <v>No</v>
      </c>
      <c r="AI445" t="str">
        <f>IF(OR('R2R'!K169="Q3 2026",'R2R'!K169="Q4 2026"),"Yes","No")</f>
        <v>No</v>
      </c>
      <c r="AJ445" s="178" t="str">
        <f t="shared" si="237"/>
        <v>No</v>
      </c>
      <c r="AK445" t="str">
        <f>IF(OR(O2C!M328="Q1 2027",O2C!M328="Q2 2027"),"Yes","No")</f>
        <v>No</v>
      </c>
      <c r="AL445" s="178" t="str">
        <f t="shared" si="238"/>
        <v>No</v>
      </c>
      <c r="AM445" t="str">
        <f>IF(OR('R2R'!K169="Q3 2027",'R2R'!K169="Q4 2027"),"Yes","No")</f>
        <v>No</v>
      </c>
      <c r="AN445" s="178" t="str">
        <f t="shared" si="239"/>
        <v>No</v>
      </c>
      <c r="AO445" t="str">
        <f>IF(OR('R2R'!K169="Q1 2028",'R2R'!K169="Q2 2028"),"Yes","No")</f>
        <v>No</v>
      </c>
      <c r="AP445" s="178" t="str">
        <f t="shared" si="240"/>
        <v>No</v>
      </c>
      <c r="AQ445" t="str">
        <f>IF(OR('R2R'!K169="Q3 2028",'R2R'!K169="Q4 2028"),"Yes","No")</f>
        <v>No</v>
      </c>
      <c r="AR445" s="178" t="str">
        <f t="shared" si="241"/>
        <v>No</v>
      </c>
      <c r="AS445" t="str">
        <f>IF(OR('R2R'!K169="Q1 2029",'R2R'!K169="Q2 2029"),"Yes","No")</f>
        <v>No</v>
      </c>
      <c r="AT445" s="178" t="str">
        <f t="shared" si="242"/>
        <v>No</v>
      </c>
      <c r="AU445" t="str">
        <f>IF(OR('R2R'!K169="Q3 2029",'R2R'!K169="Q4 2029"),"Yes","No")</f>
        <v>No</v>
      </c>
      <c r="AV445" s="178" t="str">
        <f t="shared" si="243"/>
        <v>No</v>
      </c>
      <c r="AW445" t="str">
        <f>IF(OR('R2R'!K169="Q1 2030",'R2R'!K169="Q2 2030"),"Yes","No")</f>
        <v>No</v>
      </c>
      <c r="AX445" s="178" t="str">
        <f t="shared" si="244"/>
        <v>No</v>
      </c>
      <c r="AY445" t="str">
        <f>IF(OR('R2R'!K169="Q3 2030",'R2R'!K169="Q4 2030"),"Yes","No")</f>
        <v>No</v>
      </c>
      <c r="AZ445" s="178" t="str">
        <f t="shared" si="245"/>
        <v>No</v>
      </c>
      <c r="BA445" t="str">
        <f>IF('R2R'!K169="","No","Yes")</f>
        <v>No</v>
      </c>
      <c r="BB445" s="178" t="str">
        <f t="shared" si="246"/>
        <v>No</v>
      </c>
      <c r="BC445" s="178" t="str">
        <f t="shared" si="247"/>
        <v>Yes</v>
      </c>
      <c r="BD445" s="174"/>
    </row>
    <row r="446" spans="1:56" s="175" customFormat="1" ht="23.65" thickBot="1" x14ac:dyDescent="0.5">
      <c r="A446" s="177">
        <v>166</v>
      </c>
      <c r="B446" s="51" t="s">
        <v>240</v>
      </c>
      <c r="C446" t="str">
        <f>IF('R2R'!E170="Yes","Yes","No")</f>
        <v>No</v>
      </c>
      <c r="D446" t="str">
        <f>IF(AND(C446="No",'R2R'!F170="Yes"),"Yes","No")</f>
        <v>No</v>
      </c>
      <c r="E446" t="str">
        <f>IF(AND(C446="No",'R2R'!F170="N/A"),"N/A","No")</f>
        <v>No</v>
      </c>
      <c r="F446">
        <f>IF(OR('R2R'!F170="Yes",'R2R'!F170="N/A"),0,1)</f>
        <v>1</v>
      </c>
      <c r="G446" t="str">
        <f>IF(OR('R2R'!K170="Q3 2019",'R2R'!K170="Q4 2019"),"Yes","No")</f>
        <v>No</v>
      </c>
      <c r="H446" s="178" t="str">
        <f t="shared" si="223"/>
        <v>No</v>
      </c>
      <c r="I446" t="str">
        <f>IF(OR('R2R'!K170="Q1 2020",'R2R'!K170="Q2 2020"),"Yes","No")</f>
        <v>No</v>
      </c>
      <c r="J446" s="178" t="str">
        <f t="shared" si="224"/>
        <v>No</v>
      </c>
      <c r="K446" t="str">
        <f>IF(OR('R2R'!K170="Q3 2020",'R2R'!K170="Q4 2020"),"Yes","No")</f>
        <v>No</v>
      </c>
      <c r="L446" s="178" t="str">
        <f t="shared" si="225"/>
        <v>No</v>
      </c>
      <c r="M446" t="str">
        <f>IF(OR('R2R'!K170="Q1 2021",'R2R'!K170="Q2 2021"),"Yes","No")</f>
        <v>No</v>
      </c>
      <c r="N446" s="178" t="str">
        <f t="shared" si="226"/>
        <v>No</v>
      </c>
      <c r="O446" t="str">
        <f>IF(OR('R2R'!K170="Q3 2021",'R2R'!K170="Q4 2021"),"Yes","No")</f>
        <v>No</v>
      </c>
      <c r="P446" s="178" t="str">
        <f t="shared" si="227"/>
        <v>No</v>
      </c>
      <c r="Q446" t="str">
        <f>IF(OR('R2R'!K170="Q1 2022",'R2R'!K170="Q2 2022"),"Yes","No")</f>
        <v>No</v>
      </c>
      <c r="R446" s="178" t="str">
        <f t="shared" si="228"/>
        <v>No</v>
      </c>
      <c r="S446" t="str">
        <f>IF(OR('R2R'!K170="Q3 2022",'R2R'!K170="Q4 2022"),"Yes","No")</f>
        <v>No</v>
      </c>
      <c r="T446" s="178" t="str">
        <f t="shared" si="229"/>
        <v>No</v>
      </c>
      <c r="U446" t="str">
        <f>IF(OR('R2R'!K170="Q1 2023",'R2R'!K170="Q2 2023"),"Yes","No")</f>
        <v>No</v>
      </c>
      <c r="V446" s="178" t="str">
        <f t="shared" si="230"/>
        <v>No</v>
      </c>
      <c r="W446" t="str">
        <f>IF(OR('R2R'!K170="Q3 2023",'R2R'!K170="Q4 2023"),"Yes","No")</f>
        <v>No</v>
      </c>
      <c r="X446" s="178" t="str">
        <f t="shared" si="231"/>
        <v>No</v>
      </c>
      <c r="Y446" t="str">
        <f>IF(OR('R2R'!K170="Q1 2024",'R2R'!K170="Q2 2024"),"Yes","No")</f>
        <v>No</v>
      </c>
      <c r="Z446" s="178" t="str">
        <f t="shared" si="232"/>
        <v>No</v>
      </c>
      <c r="AA446" t="str">
        <f>IF(OR('R2R'!K170="Q3 2024",'R2R'!K170="Q4 2024"),"Yes","No")</f>
        <v>No</v>
      </c>
      <c r="AB446" s="178" t="str">
        <f t="shared" si="233"/>
        <v>No</v>
      </c>
      <c r="AC446" t="str">
        <f>IF(OR('R2R'!K170="Q1 2025",'R2R'!K170="Q2 2025"),"Yes","No")</f>
        <v>No</v>
      </c>
      <c r="AD446" s="178" t="str">
        <f t="shared" si="234"/>
        <v>No</v>
      </c>
      <c r="AE446" t="str">
        <f>IF(OR('R2R'!K170="Q3 2025",'R2R'!K170="Q4 2025"),"Yes","No")</f>
        <v>No</v>
      </c>
      <c r="AF446" s="178" t="str">
        <f t="shared" si="235"/>
        <v>No</v>
      </c>
      <c r="AG446" t="str">
        <f>IF(OR('R2R'!K170="Q1 2026",'R2R'!K170="Q2 2026"),"Yes","No")</f>
        <v>No</v>
      </c>
      <c r="AH446" s="178" t="str">
        <f t="shared" si="236"/>
        <v>No</v>
      </c>
      <c r="AI446" t="str">
        <f>IF(OR('R2R'!K170="Q3 2026",'R2R'!K170="Q4 2026"),"Yes","No")</f>
        <v>No</v>
      </c>
      <c r="AJ446" s="178" t="str">
        <f t="shared" si="237"/>
        <v>No</v>
      </c>
      <c r="AK446" t="str">
        <f>IF(OR(O2C!M329="Q1 2027",O2C!M329="Q2 2027"),"Yes","No")</f>
        <v>No</v>
      </c>
      <c r="AL446" s="178" t="str">
        <f t="shared" si="238"/>
        <v>No</v>
      </c>
      <c r="AM446" t="str">
        <f>IF(OR('R2R'!K170="Q3 2027",'R2R'!K170="Q4 2027"),"Yes","No")</f>
        <v>No</v>
      </c>
      <c r="AN446" s="178" t="str">
        <f t="shared" si="239"/>
        <v>No</v>
      </c>
      <c r="AO446" t="str">
        <f>IF(OR('R2R'!K170="Q1 2028",'R2R'!K170="Q2 2028"),"Yes","No")</f>
        <v>No</v>
      </c>
      <c r="AP446" s="178" t="str">
        <f t="shared" si="240"/>
        <v>No</v>
      </c>
      <c r="AQ446" t="str">
        <f>IF(OR('R2R'!K170="Q3 2028",'R2R'!K170="Q4 2028"),"Yes","No")</f>
        <v>No</v>
      </c>
      <c r="AR446" s="178" t="str">
        <f t="shared" si="241"/>
        <v>No</v>
      </c>
      <c r="AS446" t="str">
        <f>IF(OR('R2R'!K170="Q1 2029",'R2R'!K170="Q2 2029"),"Yes","No")</f>
        <v>No</v>
      </c>
      <c r="AT446" s="178" t="str">
        <f t="shared" si="242"/>
        <v>No</v>
      </c>
      <c r="AU446" t="str">
        <f>IF(OR('R2R'!K170="Q3 2029",'R2R'!K170="Q4 2029"),"Yes","No")</f>
        <v>No</v>
      </c>
      <c r="AV446" s="178" t="str">
        <f t="shared" si="243"/>
        <v>No</v>
      </c>
      <c r="AW446" t="str">
        <f>IF(OR('R2R'!K170="Q1 2030",'R2R'!K170="Q2 2030"),"Yes","No")</f>
        <v>No</v>
      </c>
      <c r="AX446" s="178" t="str">
        <f t="shared" si="244"/>
        <v>No</v>
      </c>
      <c r="AY446" t="str">
        <f>IF(OR('R2R'!K170="Q3 2030",'R2R'!K170="Q4 2030"),"Yes","No")</f>
        <v>No</v>
      </c>
      <c r="AZ446" s="178" t="str">
        <f t="shared" si="245"/>
        <v>No</v>
      </c>
      <c r="BA446" t="str">
        <f>IF('R2R'!K170="","No","Yes")</f>
        <v>No</v>
      </c>
      <c r="BB446" s="178" t="str">
        <f t="shared" si="246"/>
        <v>No</v>
      </c>
      <c r="BC446" s="178" t="str">
        <f t="shared" si="247"/>
        <v>Yes</v>
      </c>
      <c r="BD446" s="174"/>
    </row>
    <row r="447" spans="1:56" s="175" customFormat="1" ht="23.65" thickBot="1" x14ac:dyDescent="0.5">
      <c r="A447" s="177">
        <v>167</v>
      </c>
      <c r="B447" s="51" t="s">
        <v>1835</v>
      </c>
      <c r="C447" t="str">
        <f>IF('R2R'!E171="Yes","Yes","No")</f>
        <v>No</v>
      </c>
      <c r="D447" t="str">
        <f>IF(AND(C447="No",'R2R'!F171="Yes"),"Yes","No")</f>
        <v>No</v>
      </c>
      <c r="E447" t="str">
        <f>IF(AND(C447="No",'R2R'!F171="N/A"),"N/A","No")</f>
        <v>No</v>
      </c>
      <c r="F447">
        <f>IF(OR('R2R'!F171="Yes",'R2R'!F171="N/A"),0,1)</f>
        <v>1</v>
      </c>
      <c r="G447" t="str">
        <f>IF(OR('R2R'!K171="Q3 2019",'R2R'!K171="Q4 2019"),"Yes","No")</f>
        <v>No</v>
      </c>
      <c r="H447" s="178" t="str">
        <f t="shared" si="223"/>
        <v>No</v>
      </c>
      <c r="I447" t="str">
        <f>IF(OR('R2R'!K171="Q1 2020",'R2R'!K171="Q2 2020"),"Yes","No")</f>
        <v>No</v>
      </c>
      <c r="J447" s="178" t="str">
        <f t="shared" si="224"/>
        <v>No</v>
      </c>
      <c r="K447" t="str">
        <f>IF(OR('R2R'!K171="Q3 2020",'R2R'!K171="Q4 2020"),"Yes","No")</f>
        <v>No</v>
      </c>
      <c r="L447" s="178" t="str">
        <f t="shared" si="225"/>
        <v>No</v>
      </c>
      <c r="M447" t="str">
        <f>IF(OR('R2R'!K171="Q1 2021",'R2R'!K171="Q2 2021"),"Yes","No")</f>
        <v>No</v>
      </c>
      <c r="N447" s="178" t="str">
        <f t="shared" si="226"/>
        <v>No</v>
      </c>
      <c r="O447" t="str">
        <f>IF(OR('R2R'!K171="Q3 2021",'R2R'!K171="Q4 2021"),"Yes","No")</f>
        <v>No</v>
      </c>
      <c r="P447" s="178" t="str">
        <f t="shared" si="227"/>
        <v>No</v>
      </c>
      <c r="Q447" t="str">
        <f>IF(OR('R2R'!K171="Q1 2022",'R2R'!K171="Q2 2022"),"Yes","No")</f>
        <v>No</v>
      </c>
      <c r="R447" s="178" t="str">
        <f t="shared" si="228"/>
        <v>No</v>
      </c>
      <c r="S447" t="str">
        <f>IF(OR('R2R'!K171="Q3 2022",'R2R'!K171="Q4 2022"),"Yes","No")</f>
        <v>No</v>
      </c>
      <c r="T447" s="178" t="str">
        <f t="shared" si="229"/>
        <v>No</v>
      </c>
      <c r="U447" t="str">
        <f>IF(OR('R2R'!K171="Q1 2023",'R2R'!K171="Q2 2023"),"Yes","No")</f>
        <v>No</v>
      </c>
      <c r="V447" s="178" t="str">
        <f t="shared" si="230"/>
        <v>No</v>
      </c>
      <c r="W447" t="str">
        <f>IF(OR('R2R'!K171="Q3 2023",'R2R'!K171="Q4 2023"),"Yes","No")</f>
        <v>No</v>
      </c>
      <c r="X447" s="178" t="str">
        <f t="shared" si="231"/>
        <v>No</v>
      </c>
      <c r="Y447" t="str">
        <f>IF(OR('R2R'!K171="Q1 2024",'R2R'!K171="Q2 2024"),"Yes","No")</f>
        <v>No</v>
      </c>
      <c r="Z447" s="178" t="str">
        <f t="shared" si="232"/>
        <v>No</v>
      </c>
      <c r="AA447" t="str">
        <f>IF(OR('R2R'!K171="Q3 2024",'R2R'!K171="Q4 2024"),"Yes","No")</f>
        <v>No</v>
      </c>
      <c r="AB447" s="178" t="str">
        <f t="shared" si="233"/>
        <v>No</v>
      </c>
      <c r="AC447" t="str">
        <f>IF(OR('R2R'!K171="Q1 2025",'R2R'!K171="Q2 2025"),"Yes","No")</f>
        <v>No</v>
      </c>
      <c r="AD447" s="178" t="str">
        <f t="shared" si="234"/>
        <v>No</v>
      </c>
      <c r="AE447" t="str">
        <f>IF(OR('R2R'!K171="Q3 2025",'R2R'!K171="Q4 2025"),"Yes","No")</f>
        <v>No</v>
      </c>
      <c r="AF447" s="178" t="str">
        <f t="shared" si="235"/>
        <v>No</v>
      </c>
      <c r="AG447" t="str">
        <f>IF(OR('R2R'!K171="Q1 2026",'R2R'!K171="Q2 2026"),"Yes","No")</f>
        <v>No</v>
      </c>
      <c r="AH447" s="178" t="str">
        <f t="shared" si="236"/>
        <v>No</v>
      </c>
      <c r="AI447" t="str">
        <f>IF(OR('R2R'!K171="Q3 2026",'R2R'!K171="Q4 2026"),"Yes","No")</f>
        <v>No</v>
      </c>
      <c r="AJ447" s="178" t="str">
        <f t="shared" si="237"/>
        <v>No</v>
      </c>
      <c r="AK447" t="str">
        <f>IF(OR(O2C!M330="Q1 2027",O2C!M330="Q2 2027"),"Yes","No")</f>
        <v>No</v>
      </c>
      <c r="AL447" s="178" t="str">
        <f t="shared" si="238"/>
        <v>No</v>
      </c>
      <c r="AM447" t="str">
        <f>IF(OR('R2R'!K171="Q3 2027",'R2R'!K171="Q4 2027"),"Yes","No")</f>
        <v>No</v>
      </c>
      <c r="AN447" s="178" t="str">
        <f t="shared" si="239"/>
        <v>No</v>
      </c>
      <c r="AO447" t="str">
        <f>IF(OR('R2R'!K171="Q1 2028",'R2R'!K171="Q2 2028"),"Yes","No")</f>
        <v>No</v>
      </c>
      <c r="AP447" s="178" t="str">
        <f t="shared" si="240"/>
        <v>No</v>
      </c>
      <c r="AQ447" t="str">
        <f>IF(OR('R2R'!K171="Q3 2028",'R2R'!K171="Q4 2028"),"Yes","No")</f>
        <v>No</v>
      </c>
      <c r="AR447" s="178" t="str">
        <f t="shared" si="241"/>
        <v>No</v>
      </c>
      <c r="AS447" t="str">
        <f>IF(OR('R2R'!K171="Q1 2029",'R2R'!K171="Q2 2029"),"Yes","No")</f>
        <v>No</v>
      </c>
      <c r="AT447" s="178" t="str">
        <f t="shared" si="242"/>
        <v>No</v>
      </c>
      <c r="AU447" t="str">
        <f>IF(OR('R2R'!K171="Q3 2029",'R2R'!K171="Q4 2029"),"Yes","No")</f>
        <v>No</v>
      </c>
      <c r="AV447" s="178" t="str">
        <f t="shared" si="243"/>
        <v>No</v>
      </c>
      <c r="AW447" t="str">
        <f>IF(OR('R2R'!K171="Q1 2030",'R2R'!K171="Q2 2030"),"Yes","No")</f>
        <v>No</v>
      </c>
      <c r="AX447" s="178" t="str">
        <f t="shared" si="244"/>
        <v>No</v>
      </c>
      <c r="AY447" t="str">
        <f>IF(OR('R2R'!K171="Q3 2030",'R2R'!K171="Q4 2030"),"Yes","No")</f>
        <v>No</v>
      </c>
      <c r="AZ447" s="178" t="str">
        <f t="shared" si="245"/>
        <v>No</v>
      </c>
      <c r="BA447" t="str">
        <f>IF('R2R'!K171="","No","Yes")</f>
        <v>No</v>
      </c>
      <c r="BB447" s="178" t="str">
        <f t="shared" si="246"/>
        <v>No</v>
      </c>
      <c r="BC447" s="178" t="str">
        <f t="shared" si="247"/>
        <v>Yes</v>
      </c>
      <c r="BD447" s="174"/>
    </row>
    <row r="448" spans="1:56" s="175" customFormat="1" ht="23.65" thickBot="1" x14ac:dyDescent="0.5">
      <c r="A448" s="177">
        <v>168</v>
      </c>
      <c r="B448" s="51" t="s">
        <v>1359</v>
      </c>
      <c r="C448" t="str">
        <f>IF('R2R'!E172="Yes","Yes","No")</f>
        <v>No</v>
      </c>
      <c r="D448" t="str">
        <f>IF(AND(C448="No",'R2R'!F172="Yes"),"Yes","No")</f>
        <v>No</v>
      </c>
      <c r="E448" t="str">
        <f>IF(AND(C448="No",'R2R'!F172="N/A"),"N/A","No")</f>
        <v>No</v>
      </c>
      <c r="F448">
        <f>IF(OR('R2R'!F172="Yes",'R2R'!F172="N/A"),0,1)</f>
        <v>1</v>
      </c>
      <c r="G448" t="str">
        <f>IF(OR('R2R'!K172="Q3 2019",'R2R'!K172="Q4 2019"),"Yes","No")</f>
        <v>No</v>
      </c>
      <c r="H448" s="178" t="str">
        <f t="shared" si="223"/>
        <v>No</v>
      </c>
      <c r="I448" t="str">
        <f>IF(OR('R2R'!K172="Q1 2020",'R2R'!K172="Q2 2020"),"Yes","No")</f>
        <v>No</v>
      </c>
      <c r="J448" s="178" t="str">
        <f t="shared" si="224"/>
        <v>No</v>
      </c>
      <c r="K448" t="str">
        <f>IF(OR('R2R'!K172="Q3 2020",'R2R'!K172="Q4 2020"),"Yes","No")</f>
        <v>No</v>
      </c>
      <c r="L448" s="178" t="str">
        <f t="shared" si="225"/>
        <v>No</v>
      </c>
      <c r="M448" t="str">
        <f>IF(OR('R2R'!K172="Q1 2021",'R2R'!K172="Q2 2021"),"Yes","No")</f>
        <v>No</v>
      </c>
      <c r="N448" s="178" t="str">
        <f t="shared" si="226"/>
        <v>No</v>
      </c>
      <c r="O448" t="str">
        <f>IF(OR('R2R'!K172="Q3 2021",'R2R'!K172="Q4 2021"),"Yes","No")</f>
        <v>No</v>
      </c>
      <c r="P448" s="178" t="str">
        <f t="shared" si="227"/>
        <v>No</v>
      </c>
      <c r="Q448" t="str">
        <f>IF(OR('R2R'!K172="Q1 2022",'R2R'!K172="Q2 2022"),"Yes","No")</f>
        <v>No</v>
      </c>
      <c r="R448" s="178" t="str">
        <f t="shared" si="228"/>
        <v>No</v>
      </c>
      <c r="S448" t="str">
        <f>IF(OR('R2R'!K172="Q3 2022",'R2R'!K172="Q4 2022"),"Yes","No")</f>
        <v>No</v>
      </c>
      <c r="T448" s="178" t="str">
        <f t="shared" si="229"/>
        <v>No</v>
      </c>
      <c r="U448" t="str">
        <f>IF(OR('R2R'!K172="Q1 2023",'R2R'!K172="Q2 2023"),"Yes","No")</f>
        <v>No</v>
      </c>
      <c r="V448" s="178" t="str">
        <f t="shared" si="230"/>
        <v>No</v>
      </c>
      <c r="W448" t="str">
        <f>IF(OR('R2R'!K172="Q3 2023",'R2R'!K172="Q4 2023"),"Yes","No")</f>
        <v>No</v>
      </c>
      <c r="X448" s="178" t="str">
        <f t="shared" si="231"/>
        <v>No</v>
      </c>
      <c r="Y448" t="str">
        <f>IF(OR('R2R'!K172="Q1 2024",'R2R'!K172="Q2 2024"),"Yes","No")</f>
        <v>No</v>
      </c>
      <c r="Z448" s="178" t="str">
        <f t="shared" si="232"/>
        <v>No</v>
      </c>
      <c r="AA448" t="str">
        <f>IF(OR('R2R'!K172="Q3 2024",'R2R'!K172="Q4 2024"),"Yes","No")</f>
        <v>No</v>
      </c>
      <c r="AB448" s="178" t="str">
        <f t="shared" si="233"/>
        <v>No</v>
      </c>
      <c r="AC448" t="str">
        <f>IF(OR('R2R'!K172="Q1 2025",'R2R'!K172="Q2 2025"),"Yes","No")</f>
        <v>No</v>
      </c>
      <c r="AD448" s="178" t="str">
        <f t="shared" si="234"/>
        <v>No</v>
      </c>
      <c r="AE448" t="str">
        <f>IF(OR('R2R'!K172="Q3 2025",'R2R'!K172="Q4 2025"),"Yes","No")</f>
        <v>No</v>
      </c>
      <c r="AF448" s="178" t="str">
        <f t="shared" si="235"/>
        <v>No</v>
      </c>
      <c r="AG448" t="str">
        <f>IF(OR('R2R'!K172="Q1 2026",'R2R'!K172="Q2 2026"),"Yes","No")</f>
        <v>No</v>
      </c>
      <c r="AH448" s="178" t="str">
        <f t="shared" si="236"/>
        <v>No</v>
      </c>
      <c r="AI448" t="str">
        <f>IF(OR('R2R'!K172="Q3 2026",'R2R'!K172="Q4 2026"),"Yes","No")</f>
        <v>No</v>
      </c>
      <c r="AJ448" s="178" t="str">
        <f t="shared" si="237"/>
        <v>No</v>
      </c>
      <c r="AK448" t="str">
        <f>IF(OR(O2C!M331="Q1 2027",O2C!M331="Q2 2027"),"Yes","No")</f>
        <v>No</v>
      </c>
      <c r="AL448" s="178" t="str">
        <f t="shared" si="238"/>
        <v>No</v>
      </c>
      <c r="AM448" t="str">
        <f>IF(OR('R2R'!K172="Q3 2027",'R2R'!K172="Q4 2027"),"Yes","No")</f>
        <v>No</v>
      </c>
      <c r="AN448" s="178" t="str">
        <f t="shared" si="239"/>
        <v>No</v>
      </c>
      <c r="AO448" t="str">
        <f>IF(OR('R2R'!K172="Q1 2028",'R2R'!K172="Q2 2028"),"Yes","No")</f>
        <v>No</v>
      </c>
      <c r="AP448" s="178" t="str">
        <f t="shared" si="240"/>
        <v>No</v>
      </c>
      <c r="AQ448" t="str">
        <f>IF(OR('R2R'!K172="Q3 2028",'R2R'!K172="Q4 2028"),"Yes","No")</f>
        <v>No</v>
      </c>
      <c r="AR448" s="178" t="str">
        <f t="shared" si="241"/>
        <v>No</v>
      </c>
      <c r="AS448" t="str">
        <f>IF(OR('R2R'!K172="Q1 2029",'R2R'!K172="Q2 2029"),"Yes","No")</f>
        <v>No</v>
      </c>
      <c r="AT448" s="178" t="str">
        <f t="shared" si="242"/>
        <v>No</v>
      </c>
      <c r="AU448" t="str">
        <f>IF(OR('R2R'!K172="Q3 2029",'R2R'!K172="Q4 2029"),"Yes","No")</f>
        <v>No</v>
      </c>
      <c r="AV448" s="178" t="str">
        <f t="shared" si="243"/>
        <v>No</v>
      </c>
      <c r="AW448" t="str">
        <f>IF(OR('R2R'!K172="Q1 2030",'R2R'!K172="Q2 2030"),"Yes","No")</f>
        <v>No</v>
      </c>
      <c r="AX448" s="178" t="str">
        <f t="shared" si="244"/>
        <v>No</v>
      </c>
      <c r="AY448" t="str">
        <f>IF(OR('R2R'!K172="Q3 2030",'R2R'!K172="Q4 2030"),"Yes","No")</f>
        <v>No</v>
      </c>
      <c r="AZ448" s="178" t="str">
        <f t="shared" si="245"/>
        <v>No</v>
      </c>
      <c r="BA448" t="str">
        <f>IF('R2R'!K172="","No","Yes")</f>
        <v>No</v>
      </c>
      <c r="BB448" s="178" t="str">
        <f t="shared" si="246"/>
        <v>No</v>
      </c>
      <c r="BC448" s="178" t="str">
        <f t="shared" si="247"/>
        <v>Yes</v>
      </c>
      <c r="BD448" s="174"/>
    </row>
    <row r="449" spans="1:56" s="175" customFormat="1" ht="23.65" thickBot="1" x14ac:dyDescent="0.5">
      <c r="A449" s="177">
        <v>169</v>
      </c>
      <c r="B449" s="51" t="s">
        <v>244</v>
      </c>
      <c r="C449" t="str">
        <f>IF('R2R'!E173="Yes","Yes","No")</f>
        <v>No</v>
      </c>
      <c r="D449" t="str">
        <f>IF(AND(C449="No",'R2R'!F173="Yes"),"Yes","No")</f>
        <v>No</v>
      </c>
      <c r="E449" t="str">
        <f>IF(AND(C449="No",'R2R'!F173="N/A"),"N/A","No")</f>
        <v>No</v>
      </c>
      <c r="F449">
        <f>IF(OR('R2R'!F173="Yes",'R2R'!F173="N/A"),0,1)</f>
        <v>1</v>
      </c>
      <c r="G449" t="str">
        <f>IF(OR('R2R'!K173="Q3 2019",'R2R'!K173="Q4 2019"),"Yes","No")</f>
        <v>No</v>
      </c>
      <c r="H449" s="178" t="str">
        <f t="shared" si="223"/>
        <v>No</v>
      </c>
      <c r="I449" t="str">
        <f>IF(OR('R2R'!K173="Q1 2020",'R2R'!K173="Q2 2020"),"Yes","No")</f>
        <v>No</v>
      </c>
      <c r="J449" s="178" t="str">
        <f t="shared" si="224"/>
        <v>No</v>
      </c>
      <c r="K449" t="str">
        <f>IF(OR('R2R'!K173="Q3 2020",'R2R'!K173="Q4 2020"),"Yes","No")</f>
        <v>No</v>
      </c>
      <c r="L449" s="178" t="str">
        <f t="shared" si="225"/>
        <v>No</v>
      </c>
      <c r="M449" t="str">
        <f>IF(OR('R2R'!K173="Q1 2021",'R2R'!K173="Q2 2021"),"Yes","No")</f>
        <v>No</v>
      </c>
      <c r="N449" s="178" t="str">
        <f t="shared" si="226"/>
        <v>No</v>
      </c>
      <c r="O449" t="str">
        <f>IF(OR('R2R'!K173="Q3 2021",'R2R'!K173="Q4 2021"),"Yes","No")</f>
        <v>No</v>
      </c>
      <c r="P449" s="178" t="str">
        <f t="shared" si="227"/>
        <v>No</v>
      </c>
      <c r="Q449" t="str">
        <f>IF(OR('R2R'!K173="Q1 2022",'R2R'!K173="Q2 2022"),"Yes","No")</f>
        <v>No</v>
      </c>
      <c r="R449" s="178" t="str">
        <f t="shared" si="228"/>
        <v>No</v>
      </c>
      <c r="S449" t="str">
        <f>IF(OR('R2R'!K173="Q3 2022",'R2R'!K173="Q4 2022"),"Yes","No")</f>
        <v>No</v>
      </c>
      <c r="T449" s="178" t="str">
        <f t="shared" si="229"/>
        <v>No</v>
      </c>
      <c r="U449" t="str">
        <f>IF(OR('R2R'!K173="Q1 2023",'R2R'!K173="Q2 2023"),"Yes","No")</f>
        <v>No</v>
      </c>
      <c r="V449" s="178" t="str">
        <f t="shared" si="230"/>
        <v>No</v>
      </c>
      <c r="W449" t="str">
        <f>IF(OR('R2R'!K173="Q3 2023",'R2R'!K173="Q4 2023"),"Yes","No")</f>
        <v>No</v>
      </c>
      <c r="X449" s="178" t="str">
        <f t="shared" si="231"/>
        <v>No</v>
      </c>
      <c r="Y449" t="str">
        <f>IF(OR('R2R'!K173="Q1 2024",'R2R'!K173="Q2 2024"),"Yes","No")</f>
        <v>No</v>
      </c>
      <c r="Z449" s="178" t="str">
        <f t="shared" si="232"/>
        <v>No</v>
      </c>
      <c r="AA449" t="str">
        <f>IF(OR('R2R'!K173="Q3 2024",'R2R'!K173="Q4 2024"),"Yes","No")</f>
        <v>No</v>
      </c>
      <c r="AB449" s="178" t="str">
        <f t="shared" si="233"/>
        <v>No</v>
      </c>
      <c r="AC449" t="str">
        <f>IF(OR('R2R'!K173="Q1 2025",'R2R'!K173="Q2 2025"),"Yes","No")</f>
        <v>No</v>
      </c>
      <c r="AD449" s="178" t="str">
        <f t="shared" si="234"/>
        <v>No</v>
      </c>
      <c r="AE449" t="str">
        <f>IF(OR('R2R'!K173="Q3 2025",'R2R'!K173="Q4 2025"),"Yes","No")</f>
        <v>No</v>
      </c>
      <c r="AF449" s="178" t="str">
        <f t="shared" si="235"/>
        <v>No</v>
      </c>
      <c r="AG449" t="str">
        <f>IF(OR('R2R'!K173="Q1 2026",'R2R'!K173="Q2 2026"),"Yes","No")</f>
        <v>No</v>
      </c>
      <c r="AH449" s="178" t="str">
        <f t="shared" si="236"/>
        <v>No</v>
      </c>
      <c r="AI449" t="str">
        <f>IF(OR('R2R'!K173="Q3 2026",'R2R'!K173="Q4 2026"),"Yes","No")</f>
        <v>No</v>
      </c>
      <c r="AJ449" s="178" t="str">
        <f t="shared" si="237"/>
        <v>No</v>
      </c>
      <c r="AK449" t="str">
        <f>IF(OR(O2C!M332="Q1 2027",O2C!M332="Q2 2027"),"Yes","No")</f>
        <v>No</v>
      </c>
      <c r="AL449" s="178" t="str">
        <f t="shared" si="238"/>
        <v>No</v>
      </c>
      <c r="AM449" t="str">
        <f>IF(OR('R2R'!K173="Q3 2027",'R2R'!K173="Q4 2027"),"Yes","No")</f>
        <v>No</v>
      </c>
      <c r="AN449" s="178" t="str">
        <f t="shared" si="239"/>
        <v>No</v>
      </c>
      <c r="AO449" t="str">
        <f>IF(OR('R2R'!K173="Q1 2028",'R2R'!K173="Q2 2028"),"Yes","No")</f>
        <v>No</v>
      </c>
      <c r="AP449" s="178" t="str">
        <f t="shared" si="240"/>
        <v>No</v>
      </c>
      <c r="AQ449" t="str">
        <f>IF(OR('R2R'!K173="Q3 2028",'R2R'!K173="Q4 2028"),"Yes","No")</f>
        <v>No</v>
      </c>
      <c r="AR449" s="178" t="str">
        <f t="shared" si="241"/>
        <v>No</v>
      </c>
      <c r="AS449" t="str">
        <f>IF(OR('R2R'!K173="Q1 2029",'R2R'!K173="Q2 2029"),"Yes","No")</f>
        <v>No</v>
      </c>
      <c r="AT449" s="178" t="str">
        <f t="shared" si="242"/>
        <v>No</v>
      </c>
      <c r="AU449" t="str">
        <f>IF(OR('R2R'!K173="Q3 2029",'R2R'!K173="Q4 2029"),"Yes","No")</f>
        <v>No</v>
      </c>
      <c r="AV449" s="178" t="str">
        <f t="shared" si="243"/>
        <v>No</v>
      </c>
      <c r="AW449" t="str">
        <f>IF(OR('R2R'!K173="Q1 2030",'R2R'!K173="Q2 2030"),"Yes","No")</f>
        <v>No</v>
      </c>
      <c r="AX449" s="178" t="str">
        <f t="shared" si="244"/>
        <v>No</v>
      </c>
      <c r="AY449" t="str">
        <f>IF(OR('R2R'!K173="Q3 2030",'R2R'!K173="Q4 2030"),"Yes","No")</f>
        <v>No</v>
      </c>
      <c r="AZ449" s="178" t="str">
        <f t="shared" si="245"/>
        <v>No</v>
      </c>
      <c r="BA449" t="str">
        <f>IF('R2R'!K173="","No","Yes")</f>
        <v>No</v>
      </c>
      <c r="BB449" s="178" t="str">
        <f t="shared" si="246"/>
        <v>No</v>
      </c>
      <c r="BC449" s="178" t="str">
        <f t="shared" si="247"/>
        <v>Yes</v>
      </c>
      <c r="BD449" s="174"/>
    </row>
    <row r="450" spans="1:56" s="175" customFormat="1" ht="23.65" thickBot="1" x14ac:dyDescent="0.5">
      <c r="A450" s="177">
        <v>170</v>
      </c>
      <c r="B450" s="50" t="s">
        <v>1836</v>
      </c>
      <c r="C450" t="str">
        <f>IF('R2R'!E174="Yes","Yes","No")</f>
        <v>Yes</v>
      </c>
      <c r="D450" t="str">
        <f>IF(AND(C450="No",'R2R'!F174="Yes"),"Yes","No")</f>
        <v>No</v>
      </c>
      <c r="E450" t="str">
        <f>IF(AND(C450="No",'R2R'!F174="N/A"),"N/A","No")</f>
        <v>No</v>
      </c>
      <c r="F450">
        <f>IF(OR('R2R'!F174="Yes",'R2R'!F174="N/A"),0,1)</f>
        <v>1</v>
      </c>
      <c r="G450" t="str">
        <f>IF(OR('R2R'!K174="Q3 2019",'R2R'!K174="Q4 2019"),"Yes","No")</f>
        <v>No</v>
      </c>
      <c r="H450" s="178" t="str">
        <f t="shared" si="223"/>
        <v>No</v>
      </c>
      <c r="I450" t="str">
        <f>IF(OR('R2R'!K174="Q1 2020",'R2R'!K174="Q2 2020"),"Yes","No")</f>
        <v>No</v>
      </c>
      <c r="J450" s="178" t="str">
        <f t="shared" si="224"/>
        <v>No</v>
      </c>
      <c r="K450" t="str">
        <f>IF(OR('R2R'!K174="Q3 2020",'R2R'!K174="Q4 2020"),"Yes","No")</f>
        <v>No</v>
      </c>
      <c r="L450" s="178" t="str">
        <f t="shared" si="225"/>
        <v>No</v>
      </c>
      <c r="M450" t="str">
        <f>IF(OR('R2R'!K174="Q1 2021",'R2R'!K174="Q2 2021"),"Yes","No")</f>
        <v>No</v>
      </c>
      <c r="N450" s="178" t="str">
        <f t="shared" si="226"/>
        <v>No</v>
      </c>
      <c r="O450" t="str">
        <f>IF(OR('R2R'!K174="Q3 2021",'R2R'!K174="Q4 2021"),"Yes","No")</f>
        <v>No</v>
      </c>
      <c r="P450" s="178" t="str">
        <f t="shared" si="227"/>
        <v>No</v>
      </c>
      <c r="Q450" t="str">
        <f>IF(OR('R2R'!K174="Q1 2022",'R2R'!K174="Q2 2022"),"Yes","No")</f>
        <v>No</v>
      </c>
      <c r="R450" s="178" t="str">
        <f t="shared" si="228"/>
        <v>No</v>
      </c>
      <c r="S450" t="str">
        <f>IF(OR('R2R'!K174="Q3 2022",'R2R'!K174="Q4 2022"),"Yes","No")</f>
        <v>No</v>
      </c>
      <c r="T450" s="178" t="str">
        <f t="shared" si="229"/>
        <v>No</v>
      </c>
      <c r="U450" t="str">
        <f>IF(OR('R2R'!K174="Q1 2023",'R2R'!K174="Q2 2023"),"Yes","No")</f>
        <v>No</v>
      </c>
      <c r="V450" s="178" t="str">
        <f t="shared" si="230"/>
        <v>No</v>
      </c>
      <c r="W450" t="str">
        <f>IF(OR('R2R'!K174="Q3 2023",'R2R'!K174="Q4 2023"),"Yes","No")</f>
        <v>No</v>
      </c>
      <c r="X450" s="178" t="str">
        <f t="shared" si="231"/>
        <v>No</v>
      </c>
      <c r="Y450" t="str">
        <f>IF(OR('R2R'!K174="Q1 2024",'R2R'!K174="Q2 2024"),"Yes","No")</f>
        <v>No</v>
      </c>
      <c r="Z450" s="178" t="str">
        <f t="shared" si="232"/>
        <v>No</v>
      </c>
      <c r="AA450" t="str">
        <f>IF(OR('R2R'!K174="Q3 2024",'R2R'!K174="Q4 2024"),"Yes","No")</f>
        <v>No</v>
      </c>
      <c r="AB450" s="178" t="str">
        <f t="shared" si="233"/>
        <v>No</v>
      </c>
      <c r="AC450" t="str">
        <f>IF(OR('R2R'!K174="Q1 2025",'R2R'!K174="Q2 2025"),"Yes","No")</f>
        <v>No</v>
      </c>
      <c r="AD450" s="178" t="str">
        <f t="shared" si="234"/>
        <v>No</v>
      </c>
      <c r="AE450" t="str">
        <f>IF(OR('R2R'!K174="Q3 2025",'R2R'!K174="Q4 2025"),"Yes","No")</f>
        <v>No</v>
      </c>
      <c r="AF450" s="178" t="str">
        <f t="shared" si="235"/>
        <v>No</v>
      </c>
      <c r="AG450" t="str">
        <f>IF(OR('R2R'!K174="Q1 2026",'R2R'!K174="Q2 2026"),"Yes","No")</f>
        <v>No</v>
      </c>
      <c r="AH450" s="178" t="str">
        <f t="shared" si="236"/>
        <v>No</v>
      </c>
      <c r="AI450" t="str">
        <f>IF(OR('R2R'!K174="Q3 2026",'R2R'!K174="Q4 2026"),"Yes","No")</f>
        <v>No</v>
      </c>
      <c r="AJ450" s="178" t="str">
        <f t="shared" si="237"/>
        <v>No</v>
      </c>
      <c r="AK450" t="str">
        <f>IF(OR(O2C!M333="Q1 2027",O2C!M333="Q2 2027"),"Yes","No")</f>
        <v>No</v>
      </c>
      <c r="AL450" s="178" t="str">
        <f t="shared" si="238"/>
        <v>No</v>
      </c>
      <c r="AM450" t="str">
        <f>IF(OR('R2R'!K174="Q3 2027",'R2R'!K174="Q4 2027"),"Yes","No")</f>
        <v>No</v>
      </c>
      <c r="AN450" s="178" t="str">
        <f t="shared" si="239"/>
        <v>No</v>
      </c>
      <c r="AO450" t="str">
        <f>IF(OR('R2R'!K174="Q1 2028",'R2R'!K174="Q2 2028"),"Yes","No")</f>
        <v>No</v>
      </c>
      <c r="AP450" s="178" t="str">
        <f t="shared" si="240"/>
        <v>No</v>
      </c>
      <c r="AQ450" t="str">
        <f>IF(OR('R2R'!K174="Q3 2028",'R2R'!K174="Q4 2028"),"Yes","No")</f>
        <v>No</v>
      </c>
      <c r="AR450" s="178" t="str">
        <f t="shared" si="241"/>
        <v>No</v>
      </c>
      <c r="AS450" t="str">
        <f>IF(OR('R2R'!K174="Q1 2029",'R2R'!K174="Q2 2029"),"Yes","No")</f>
        <v>No</v>
      </c>
      <c r="AT450" s="178" t="str">
        <f t="shared" si="242"/>
        <v>No</v>
      </c>
      <c r="AU450" t="str">
        <f>IF(OR('R2R'!K174="Q3 2029",'R2R'!K174="Q4 2029"),"Yes","No")</f>
        <v>No</v>
      </c>
      <c r="AV450" s="178" t="str">
        <f t="shared" si="243"/>
        <v>No</v>
      </c>
      <c r="AW450" t="str">
        <f>IF(OR('R2R'!K174="Q1 2030",'R2R'!K174="Q2 2030"),"Yes","No")</f>
        <v>No</v>
      </c>
      <c r="AX450" s="178" t="str">
        <f t="shared" si="244"/>
        <v>No</v>
      </c>
      <c r="AY450" t="str">
        <f>IF(OR('R2R'!K174="Q3 2030",'R2R'!K174="Q4 2030"),"Yes","No")</f>
        <v>No</v>
      </c>
      <c r="AZ450" s="178" t="str">
        <f t="shared" si="245"/>
        <v>No</v>
      </c>
      <c r="BA450" t="str">
        <f>IF('R2R'!K174="","No","Yes")</f>
        <v>No</v>
      </c>
      <c r="BB450" s="178" t="str">
        <f t="shared" si="246"/>
        <v>No</v>
      </c>
      <c r="BC450" s="178" t="str">
        <f t="shared" si="247"/>
        <v>No</v>
      </c>
      <c r="BD450" s="174"/>
    </row>
    <row r="451" spans="1:56" s="175" customFormat="1" ht="35.25" thickBot="1" x14ac:dyDescent="0.5">
      <c r="A451" s="177">
        <v>171</v>
      </c>
      <c r="B451" s="50" t="s">
        <v>1837</v>
      </c>
      <c r="C451" t="str">
        <f>IF('R2R'!E175="Yes","Yes","No")</f>
        <v>Yes</v>
      </c>
      <c r="D451" t="str">
        <f>IF(AND(C451="No",'R2R'!F175="Yes"),"Yes","No")</f>
        <v>No</v>
      </c>
      <c r="E451" t="str">
        <f>IF(AND(C451="No",'R2R'!F175="N/A"),"N/A","No")</f>
        <v>No</v>
      </c>
      <c r="F451">
        <f>IF(OR('R2R'!F175="Yes",'R2R'!F175="N/A"),0,1)</f>
        <v>1</v>
      </c>
      <c r="G451" t="str">
        <f>IF(OR('R2R'!K175="Q3 2019",'R2R'!K175="Q4 2019"),"Yes","No")</f>
        <v>No</v>
      </c>
      <c r="H451" s="178" t="str">
        <f t="shared" si="223"/>
        <v>No</v>
      </c>
      <c r="I451" t="str">
        <f>IF(OR('R2R'!K175="Q1 2020",'R2R'!K175="Q2 2020"),"Yes","No")</f>
        <v>No</v>
      </c>
      <c r="J451" s="178" t="str">
        <f t="shared" si="224"/>
        <v>No</v>
      </c>
      <c r="K451" t="str">
        <f>IF(OR('R2R'!K175="Q3 2020",'R2R'!K175="Q4 2020"),"Yes","No")</f>
        <v>No</v>
      </c>
      <c r="L451" s="178" t="str">
        <f t="shared" si="225"/>
        <v>No</v>
      </c>
      <c r="M451" t="str">
        <f>IF(OR('R2R'!K175="Q1 2021",'R2R'!K175="Q2 2021"),"Yes","No")</f>
        <v>No</v>
      </c>
      <c r="N451" s="178" t="str">
        <f t="shared" si="226"/>
        <v>No</v>
      </c>
      <c r="O451" t="str">
        <f>IF(OR('R2R'!K175="Q3 2021",'R2R'!K175="Q4 2021"),"Yes","No")</f>
        <v>No</v>
      </c>
      <c r="P451" s="178" t="str">
        <f t="shared" si="227"/>
        <v>No</v>
      </c>
      <c r="Q451" t="str">
        <f>IF(OR('R2R'!K175="Q1 2022",'R2R'!K175="Q2 2022"),"Yes","No")</f>
        <v>No</v>
      </c>
      <c r="R451" s="178" t="str">
        <f t="shared" si="228"/>
        <v>No</v>
      </c>
      <c r="S451" t="str">
        <f>IF(OR('R2R'!K175="Q3 2022",'R2R'!K175="Q4 2022"),"Yes","No")</f>
        <v>No</v>
      </c>
      <c r="T451" s="178" t="str">
        <f t="shared" si="229"/>
        <v>No</v>
      </c>
      <c r="U451" t="str">
        <f>IF(OR('R2R'!K175="Q1 2023",'R2R'!K175="Q2 2023"),"Yes","No")</f>
        <v>No</v>
      </c>
      <c r="V451" s="178" t="str">
        <f t="shared" si="230"/>
        <v>No</v>
      </c>
      <c r="W451" t="str">
        <f>IF(OR('R2R'!K175="Q3 2023",'R2R'!K175="Q4 2023"),"Yes","No")</f>
        <v>No</v>
      </c>
      <c r="X451" s="178" t="str">
        <f t="shared" si="231"/>
        <v>No</v>
      </c>
      <c r="Y451" t="str">
        <f>IF(OR('R2R'!K175="Q1 2024",'R2R'!K175="Q2 2024"),"Yes","No")</f>
        <v>No</v>
      </c>
      <c r="Z451" s="178" t="str">
        <f t="shared" si="232"/>
        <v>No</v>
      </c>
      <c r="AA451" t="str">
        <f>IF(OR('R2R'!K175="Q3 2024",'R2R'!K175="Q4 2024"),"Yes","No")</f>
        <v>No</v>
      </c>
      <c r="AB451" s="178" t="str">
        <f t="shared" si="233"/>
        <v>No</v>
      </c>
      <c r="AC451" t="str">
        <f>IF(OR('R2R'!K175="Q1 2025",'R2R'!K175="Q2 2025"),"Yes","No")</f>
        <v>No</v>
      </c>
      <c r="AD451" s="178" t="str">
        <f t="shared" si="234"/>
        <v>No</v>
      </c>
      <c r="AE451" t="str">
        <f>IF(OR('R2R'!K175="Q3 2025",'R2R'!K175="Q4 2025"),"Yes","No")</f>
        <v>No</v>
      </c>
      <c r="AF451" s="178" t="str">
        <f t="shared" si="235"/>
        <v>No</v>
      </c>
      <c r="AG451" t="str">
        <f>IF(OR('R2R'!K175="Q1 2026",'R2R'!K175="Q2 2026"),"Yes","No")</f>
        <v>No</v>
      </c>
      <c r="AH451" s="178" t="str">
        <f t="shared" si="236"/>
        <v>No</v>
      </c>
      <c r="AI451" t="str">
        <f>IF(OR('R2R'!K175="Q3 2026",'R2R'!K175="Q4 2026"),"Yes","No")</f>
        <v>No</v>
      </c>
      <c r="AJ451" s="178" t="str">
        <f t="shared" si="237"/>
        <v>No</v>
      </c>
      <c r="AK451" t="str">
        <f>IF(OR(O2C!M334="Q1 2027",O2C!M334="Q2 2027"),"Yes","No")</f>
        <v>No</v>
      </c>
      <c r="AL451" s="178" t="str">
        <f t="shared" si="238"/>
        <v>No</v>
      </c>
      <c r="AM451" t="str">
        <f>IF(OR('R2R'!K175="Q3 2027",'R2R'!K175="Q4 2027"),"Yes","No")</f>
        <v>No</v>
      </c>
      <c r="AN451" s="178" t="str">
        <f t="shared" si="239"/>
        <v>No</v>
      </c>
      <c r="AO451" t="str">
        <f>IF(OR('R2R'!K175="Q1 2028",'R2R'!K175="Q2 2028"),"Yes","No")</f>
        <v>No</v>
      </c>
      <c r="AP451" s="178" t="str">
        <f t="shared" si="240"/>
        <v>No</v>
      </c>
      <c r="AQ451" t="str">
        <f>IF(OR('R2R'!K175="Q3 2028",'R2R'!K175="Q4 2028"),"Yes","No")</f>
        <v>No</v>
      </c>
      <c r="AR451" s="178" t="str">
        <f t="shared" si="241"/>
        <v>No</v>
      </c>
      <c r="AS451" t="str">
        <f>IF(OR('R2R'!K175="Q1 2029",'R2R'!K175="Q2 2029"),"Yes","No")</f>
        <v>No</v>
      </c>
      <c r="AT451" s="178" t="str">
        <f t="shared" si="242"/>
        <v>No</v>
      </c>
      <c r="AU451" t="str">
        <f>IF(OR('R2R'!K175="Q3 2029",'R2R'!K175="Q4 2029"),"Yes","No")</f>
        <v>No</v>
      </c>
      <c r="AV451" s="178" t="str">
        <f t="shared" si="243"/>
        <v>No</v>
      </c>
      <c r="AW451" t="str">
        <f>IF(OR('R2R'!K175="Q1 2030",'R2R'!K175="Q2 2030"),"Yes","No")</f>
        <v>No</v>
      </c>
      <c r="AX451" s="178" t="str">
        <f t="shared" si="244"/>
        <v>No</v>
      </c>
      <c r="AY451" t="str">
        <f>IF(OR('R2R'!K175="Q3 2030",'R2R'!K175="Q4 2030"),"Yes","No")</f>
        <v>No</v>
      </c>
      <c r="AZ451" s="178" t="str">
        <f t="shared" si="245"/>
        <v>No</v>
      </c>
      <c r="BA451" t="str">
        <f>IF('R2R'!K175="","No","Yes")</f>
        <v>No</v>
      </c>
      <c r="BB451" s="178" t="str">
        <f t="shared" si="246"/>
        <v>No</v>
      </c>
      <c r="BC451" s="178" t="str">
        <f t="shared" si="247"/>
        <v>No</v>
      </c>
      <c r="BD451" s="174"/>
    </row>
    <row r="452" spans="1:56" s="175" customFormat="1" ht="23.65" thickBot="1" x14ac:dyDescent="0.5">
      <c r="A452" s="177">
        <v>172</v>
      </c>
      <c r="B452" s="51" t="s">
        <v>1838</v>
      </c>
      <c r="C452" t="str">
        <f>IF('R2R'!E176="Yes","Yes","No")</f>
        <v>No</v>
      </c>
      <c r="D452" t="str">
        <f>IF(AND(C452="No",'R2R'!F176="Yes"),"Yes","No")</f>
        <v>No</v>
      </c>
      <c r="E452" t="str">
        <f>IF(AND(C452="No",'R2R'!F176="N/A"),"N/A","No")</f>
        <v>No</v>
      </c>
      <c r="F452">
        <f>IF(OR('R2R'!F176="Yes",'R2R'!F176="N/A"),0,1)</f>
        <v>1</v>
      </c>
      <c r="G452" t="str">
        <f>IF(OR('R2R'!K176="Q3 2019",'R2R'!K176="Q4 2019"),"Yes","No")</f>
        <v>No</v>
      </c>
      <c r="H452" s="178" t="str">
        <f t="shared" si="223"/>
        <v>No</v>
      </c>
      <c r="I452" t="str">
        <f>IF(OR('R2R'!K176="Q1 2020",'R2R'!K176="Q2 2020"),"Yes","No")</f>
        <v>No</v>
      </c>
      <c r="J452" s="178" t="str">
        <f t="shared" si="224"/>
        <v>No</v>
      </c>
      <c r="K452" t="str">
        <f>IF(OR('R2R'!K176="Q3 2020",'R2R'!K176="Q4 2020"),"Yes","No")</f>
        <v>No</v>
      </c>
      <c r="L452" s="178" t="str">
        <f t="shared" si="225"/>
        <v>No</v>
      </c>
      <c r="M452" t="str">
        <f>IF(OR('R2R'!K176="Q1 2021",'R2R'!K176="Q2 2021"),"Yes","No")</f>
        <v>No</v>
      </c>
      <c r="N452" s="178" t="str">
        <f t="shared" si="226"/>
        <v>No</v>
      </c>
      <c r="O452" t="str">
        <f>IF(OR('R2R'!K176="Q3 2021",'R2R'!K176="Q4 2021"),"Yes","No")</f>
        <v>No</v>
      </c>
      <c r="P452" s="178" t="str">
        <f t="shared" si="227"/>
        <v>No</v>
      </c>
      <c r="Q452" t="str">
        <f>IF(OR('R2R'!K176="Q1 2022",'R2R'!K176="Q2 2022"),"Yes","No")</f>
        <v>No</v>
      </c>
      <c r="R452" s="178" t="str">
        <f t="shared" si="228"/>
        <v>No</v>
      </c>
      <c r="S452" t="str">
        <f>IF(OR('R2R'!K176="Q3 2022",'R2R'!K176="Q4 2022"),"Yes","No")</f>
        <v>No</v>
      </c>
      <c r="T452" s="178" t="str">
        <f t="shared" si="229"/>
        <v>No</v>
      </c>
      <c r="U452" t="str">
        <f>IF(OR('R2R'!K176="Q1 2023",'R2R'!K176="Q2 2023"),"Yes","No")</f>
        <v>No</v>
      </c>
      <c r="V452" s="178" t="str">
        <f t="shared" si="230"/>
        <v>No</v>
      </c>
      <c r="W452" t="str">
        <f>IF(OR('R2R'!K176="Q3 2023",'R2R'!K176="Q4 2023"),"Yes","No")</f>
        <v>No</v>
      </c>
      <c r="X452" s="178" t="str">
        <f t="shared" si="231"/>
        <v>No</v>
      </c>
      <c r="Y452" t="str">
        <f>IF(OR('R2R'!K176="Q1 2024",'R2R'!K176="Q2 2024"),"Yes","No")</f>
        <v>No</v>
      </c>
      <c r="Z452" s="178" t="str">
        <f t="shared" si="232"/>
        <v>No</v>
      </c>
      <c r="AA452" t="str">
        <f>IF(OR('R2R'!K176="Q3 2024",'R2R'!K176="Q4 2024"),"Yes","No")</f>
        <v>No</v>
      </c>
      <c r="AB452" s="178" t="str">
        <f t="shared" si="233"/>
        <v>No</v>
      </c>
      <c r="AC452" t="str">
        <f>IF(OR('R2R'!K176="Q1 2025",'R2R'!K176="Q2 2025"),"Yes","No")</f>
        <v>No</v>
      </c>
      <c r="AD452" s="178" t="str">
        <f t="shared" si="234"/>
        <v>No</v>
      </c>
      <c r="AE452" t="str">
        <f>IF(OR('R2R'!K176="Q3 2025",'R2R'!K176="Q4 2025"),"Yes","No")</f>
        <v>No</v>
      </c>
      <c r="AF452" s="178" t="str">
        <f t="shared" si="235"/>
        <v>No</v>
      </c>
      <c r="AG452" t="str">
        <f>IF(OR('R2R'!K176="Q1 2026",'R2R'!K176="Q2 2026"),"Yes","No")</f>
        <v>No</v>
      </c>
      <c r="AH452" s="178" t="str">
        <f t="shared" si="236"/>
        <v>No</v>
      </c>
      <c r="AI452" t="str">
        <f>IF(OR('R2R'!K176="Q3 2026",'R2R'!K176="Q4 2026"),"Yes","No")</f>
        <v>No</v>
      </c>
      <c r="AJ452" s="178" t="str">
        <f t="shared" si="237"/>
        <v>No</v>
      </c>
      <c r="AK452" t="str">
        <f>IF(OR(O2C!M335="Q1 2027",O2C!M335="Q2 2027"),"Yes","No")</f>
        <v>No</v>
      </c>
      <c r="AL452" s="178" t="str">
        <f t="shared" si="238"/>
        <v>No</v>
      </c>
      <c r="AM452" t="str">
        <f>IF(OR('R2R'!K176="Q3 2027",'R2R'!K176="Q4 2027"),"Yes","No")</f>
        <v>No</v>
      </c>
      <c r="AN452" s="178" t="str">
        <f t="shared" si="239"/>
        <v>No</v>
      </c>
      <c r="AO452" t="str">
        <f>IF(OR('R2R'!K176="Q1 2028",'R2R'!K176="Q2 2028"),"Yes","No")</f>
        <v>No</v>
      </c>
      <c r="AP452" s="178" t="str">
        <f t="shared" si="240"/>
        <v>No</v>
      </c>
      <c r="AQ452" t="str">
        <f>IF(OR('R2R'!K176="Q3 2028",'R2R'!K176="Q4 2028"),"Yes","No")</f>
        <v>No</v>
      </c>
      <c r="AR452" s="178" t="str">
        <f t="shared" si="241"/>
        <v>No</v>
      </c>
      <c r="AS452" t="str">
        <f>IF(OR('R2R'!K176="Q1 2029",'R2R'!K176="Q2 2029"),"Yes","No")</f>
        <v>No</v>
      </c>
      <c r="AT452" s="178" t="str">
        <f t="shared" si="242"/>
        <v>No</v>
      </c>
      <c r="AU452" t="str">
        <f>IF(OR('R2R'!K176="Q3 2029",'R2R'!K176="Q4 2029"),"Yes","No")</f>
        <v>No</v>
      </c>
      <c r="AV452" s="178" t="str">
        <f t="shared" si="243"/>
        <v>No</v>
      </c>
      <c r="AW452" t="str">
        <f>IF(OR('R2R'!K176="Q1 2030",'R2R'!K176="Q2 2030"),"Yes","No")</f>
        <v>No</v>
      </c>
      <c r="AX452" s="178" t="str">
        <f t="shared" si="244"/>
        <v>No</v>
      </c>
      <c r="AY452" t="str">
        <f>IF(OR('R2R'!K176="Q3 2030",'R2R'!K176="Q4 2030"),"Yes","No")</f>
        <v>No</v>
      </c>
      <c r="AZ452" s="178" t="str">
        <f t="shared" si="245"/>
        <v>No</v>
      </c>
      <c r="BA452" t="str">
        <f>IF('R2R'!K176="","No","Yes")</f>
        <v>No</v>
      </c>
      <c r="BB452" s="178" t="str">
        <f t="shared" si="246"/>
        <v>No</v>
      </c>
      <c r="BC452" s="178" t="str">
        <f t="shared" si="247"/>
        <v>Yes</v>
      </c>
      <c r="BD452" s="174"/>
    </row>
    <row r="453" spans="1:56" s="175" customFormat="1" ht="35.25" thickBot="1" x14ac:dyDescent="0.5">
      <c r="A453" s="177">
        <v>173</v>
      </c>
      <c r="B453" s="51" t="s">
        <v>1839</v>
      </c>
      <c r="C453" t="str">
        <f>IF('R2R'!E177="Yes","Yes","No")</f>
        <v>No</v>
      </c>
      <c r="D453" t="str">
        <f>IF(AND(C453="No",'R2R'!F177="Yes"),"Yes","No")</f>
        <v>No</v>
      </c>
      <c r="E453" t="str">
        <f>IF(AND(C453="No",'R2R'!F177="N/A"),"N/A","No")</f>
        <v>No</v>
      </c>
      <c r="F453">
        <f>IF(OR('R2R'!F177="Yes",'R2R'!F177="N/A"),0,1)</f>
        <v>1</v>
      </c>
      <c r="G453" t="str">
        <f>IF(OR('R2R'!K177="Q3 2019",'R2R'!K177="Q4 2019"),"Yes","No")</f>
        <v>No</v>
      </c>
      <c r="H453" s="178" t="str">
        <f t="shared" si="223"/>
        <v>No</v>
      </c>
      <c r="I453" t="str">
        <f>IF(OR('R2R'!K177="Q1 2020",'R2R'!K177="Q2 2020"),"Yes","No")</f>
        <v>No</v>
      </c>
      <c r="J453" s="178" t="str">
        <f t="shared" si="224"/>
        <v>No</v>
      </c>
      <c r="K453" t="str">
        <f>IF(OR('R2R'!K177="Q3 2020",'R2R'!K177="Q4 2020"),"Yes","No")</f>
        <v>No</v>
      </c>
      <c r="L453" s="178" t="str">
        <f t="shared" si="225"/>
        <v>No</v>
      </c>
      <c r="M453" t="str">
        <f>IF(OR('R2R'!K177="Q1 2021",'R2R'!K177="Q2 2021"),"Yes","No")</f>
        <v>No</v>
      </c>
      <c r="N453" s="178" t="str">
        <f t="shared" si="226"/>
        <v>No</v>
      </c>
      <c r="O453" t="str">
        <f>IF(OR('R2R'!K177="Q3 2021",'R2R'!K177="Q4 2021"),"Yes","No")</f>
        <v>No</v>
      </c>
      <c r="P453" s="178" t="str">
        <f t="shared" si="227"/>
        <v>No</v>
      </c>
      <c r="Q453" t="str">
        <f>IF(OR('R2R'!K177="Q1 2022",'R2R'!K177="Q2 2022"),"Yes","No")</f>
        <v>No</v>
      </c>
      <c r="R453" s="178" t="str">
        <f t="shared" si="228"/>
        <v>No</v>
      </c>
      <c r="S453" t="str">
        <f>IF(OR('R2R'!K177="Q3 2022",'R2R'!K177="Q4 2022"),"Yes","No")</f>
        <v>No</v>
      </c>
      <c r="T453" s="178" t="str">
        <f t="shared" si="229"/>
        <v>No</v>
      </c>
      <c r="U453" t="str">
        <f>IF(OR('R2R'!K177="Q1 2023",'R2R'!K177="Q2 2023"),"Yes","No")</f>
        <v>No</v>
      </c>
      <c r="V453" s="178" t="str">
        <f t="shared" si="230"/>
        <v>No</v>
      </c>
      <c r="W453" t="str">
        <f>IF(OR('R2R'!K177="Q3 2023",'R2R'!K177="Q4 2023"),"Yes","No")</f>
        <v>No</v>
      </c>
      <c r="X453" s="178" t="str">
        <f t="shared" si="231"/>
        <v>No</v>
      </c>
      <c r="Y453" t="str">
        <f>IF(OR('R2R'!K177="Q1 2024",'R2R'!K177="Q2 2024"),"Yes","No")</f>
        <v>No</v>
      </c>
      <c r="Z453" s="178" t="str">
        <f t="shared" si="232"/>
        <v>No</v>
      </c>
      <c r="AA453" t="str">
        <f>IF(OR('R2R'!K177="Q3 2024",'R2R'!K177="Q4 2024"),"Yes","No")</f>
        <v>No</v>
      </c>
      <c r="AB453" s="178" t="str">
        <f t="shared" si="233"/>
        <v>No</v>
      </c>
      <c r="AC453" t="str">
        <f>IF(OR('R2R'!K177="Q1 2025",'R2R'!K177="Q2 2025"),"Yes","No")</f>
        <v>No</v>
      </c>
      <c r="AD453" s="178" t="str">
        <f t="shared" si="234"/>
        <v>No</v>
      </c>
      <c r="AE453" t="str">
        <f>IF(OR('R2R'!K177="Q3 2025",'R2R'!K177="Q4 2025"),"Yes","No")</f>
        <v>No</v>
      </c>
      <c r="AF453" s="178" t="str">
        <f t="shared" si="235"/>
        <v>No</v>
      </c>
      <c r="AG453" t="str">
        <f>IF(OR('R2R'!K177="Q1 2026",'R2R'!K177="Q2 2026"),"Yes","No")</f>
        <v>No</v>
      </c>
      <c r="AH453" s="178" t="str">
        <f t="shared" si="236"/>
        <v>No</v>
      </c>
      <c r="AI453" t="str">
        <f>IF(OR('R2R'!K177="Q3 2026",'R2R'!K177="Q4 2026"),"Yes","No")</f>
        <v>No</v>
      </c>
      <c r="AJ453" s="178" t="str">
        <f t="shared" si="237"/>
        <v>No</v>
      </c>
      <c r="AK453" t="str">
        <f>IF(OR(O2C!M336="Q1 2027",O2C!M336="Q2 2027"),"Yes","No")</f>
        <v>No</v>
      </c>
      <c r="AL453" s="178" t="str">
        <f t="shared" si="238"/>
        <v>No</v>
      </c>
      <c r="AM453" t="str">
        <f>IF(OR('R2R'!K177="Q3 2027",'R2R'!K177="Q4 2027"),"Yes","No")</f>
        <v>No</v>
      </c>
      <c r="AN453" s="178" t="str">
        <f t="shared" si="239"/>
        <v>No</v>
      </c>
      <c r="AO453" t="str">
        <f>IF(OR('R2R'!K177="Q1 2028",'R2R'!K177="Q2 2028"),"Yes","No")</f>
        <v>No</v>
      </c>
      <c r="AP453" s="178" t="str">
        <f t="shared" si="240"/>
        <v>No</v>
      </c>
      <c r="AQ453" t="str">
        <f>IF(OR('R2R'!K177="Q3 2028",'R2R'!K177="Q4 2028"),"Yes","No")</f>
        <v>No</v>
      </c>
      <c r="AR453" s="178" t="str">
        <f t="shared" si="241"/>
        <v>No</v>
      </c>
      <c r="AS453" t="str">
        <f>IF(OR('R2R'!K177="Q1 2029",'R2R'!K177="Q2 2029"),"Yes","No")</f>
        <v>No</v>
      </c>
      <c r="AT453" s="178" t="str">
        <f t="shared" si="242"/>
        <v>No</v>
      </c>
      <c r="AU453" t="str">
        <f>IF(OR('R2R'!K177="Q3 2029",'R2R'!K177="Q4 2029"),"Yes","No")</f>
        <v>No</v>
      </c>
      <c r="AV453" s="178" t="str">
        <f t="shared" si="243"/>
        <v>No</v>
      </c>
      <c r="AW453" t="str">
        <f>IF(OR('R2R'!K177="Q1 2030",'R2R'!K177="Q2 2030"),"Yes","No")</f>
        <v>No</v>
      </c>
      <c r="AX453" s="178" t="str">
        <f t="shared" si="244"/>
        <v>No</v>
      </c>
      <c r="AY453" t="str">
        <f>IF(OR('R2R'!K177="Q3 2030",'R2R'!K177="Q4 2030"),"Yes","No")</f>
        <v>No</v>
      </c>
      <c r="AZ453" s="178" t="str">
        <f t="shared" si="245"/>
        <v>No</v>
      </c>
      <c r="BA453" t="str">
        <f>IF('R2R'!K177="","No","Yes")</f>
        <v>No</v>
      </c>
      <c r="BB453" s="178" t="str">
        <f t="shared" si="246"/>
        <v>No</v>
      </c>
      <c r="BC453" s="178" t="str">
        <f t="shared" si="247"/>
        <v>Yes</v>
      </c>
      <c r="BD453" s="174"/>
    </row>
    <row r="454" spans="1:56" s="175" customFormat="1" ht="23.65" thickBot="1" x14ac:dyDescent="0.5">
      <c r="A454" s="177">
        <v>174</v>
      </c>
      <c r="B454" s="50" t="s">
        <v>1840</v>
      </c>
      <c r="C454" t="str">
        <f>IF('R2R'!E178="Yes","Yes","No")</f>
        <v>Yes</v>
      </c>
      <c r="D454" t="str">
        <f>IF(AND(C454="No",'R2R'!F178="Yes"),"Yes","No")</f>
        <v>No</v>
      </c>
      <c r="E454" t="str">
        <f>IF(AND(C454="No",'R2R'!F178="N/A"),"N/A","No")</f>
        <v>No</v>
      </c>
      <c r="F454">
        <f>IF(OR('R2R'!F178="Yes",'R2R'!F178="N/A"),0,1)</f>
        <v>1</v>
      </c>
      <c r="G454" t="str">
        <f>IF(OR('R2R'!K178="Q3 2019",'R2R'!K178="Q4 2019"),"Yes","No")</f>
        <v>No</v>
      </c>
      <c r="H454" s="178" t="str">
        <f t="shared" si="223"/>
        <v>No</v>
      </c>
      <c r="I454" t="str">
        <f>IF(OR('R2R'!K178="Q1 2020",'R2R'!K178="Q2 2020"),"Yes","No")</f>
        <v>No</v>
      </c>
      <c r="J454" s="178" t="str">
        <f t="shared" si="224"/>
        <v>No</v>
      </c>
      <c r="K454" t="str">
        <f>IF(OR('R2R'!K178="Q3 2020",'R2R'!K178="Q4 2020"),"Yes","No")</f>
        <v>No</v>
      </c>
      <c r="L454" s="178" t="str">
        <f t="shared" si="225"/>
        <v>No</v>
      </c>
      <c r="M454" t="str">
        <f>IF(OR('R2R'!K178="Q1 2021",'R2R'!K178="Q2 2021"),"Yes","No")</f>
        <v>No</v>
      </c>
      <c r="N454" s="178" t="str">
        <f t="shared" si="226"/>
        <v>No</v>
      </c>
      <c r="O454" t="str">
        <f>IF(OR('R2R'!K178="Q3 2021",'R2R'!K178="Q4 2021"),"Yes","No")</f>
        <v>No</v>
      </c>
      <c r="P454" s="178" t="str">
        <f t="shared" si="227"/>
        <v>No</v>
      </c>
      <c r="Q454" t="str">
        <f>IF(OR('R2R'!K178="Q1 2022",'R2R'!K178="Q2 2022"),"Yes","No")</f>
        <v>No</v>
      </c>
      <c r="R454" s="178" t="str">
        <f t="shared" si="228"/>
        <v>No</v>
      </c>
      <c r="S454" t="str">
        <f>IF(OR('R2R'!K178="Q3 2022",'R2R'!K178="Q4 2022"),"Yes","No")</f>
        <v>No</v>
      </c>
      <c r="T454" s="178" t="str">
        <f t="shared" si="229"/>
        <v>No</v>
      </c>
      <c r="U454" t="str">
        <f>IF(OR('R2R'!K178="Q1 2023",'R2R'!K178="Q2 2023"),"Yes","No")</f>
        <v>No</v>
      </c>
      <c r="V454" s="178" t="str">
        <f t="shared" si="230"/>
        <v>No</v>
      </c>
      <c r="W454" t="str">
        <f>IF(OR('R2R'!K178="Q3 2023",'R2R'!K178="Q4 2023"),"Yes","No")</f>
        <v>No</v>
      </c>
      <c r="X454" s="178" t="str">
        <f t="shared" si="231"/>
        <v>No</v>
      </c>
      <c r="Y454" t="str">
        <f>IF(OR('R2R'!K178="Q1 2024",'R2R'!K178="Q2 2024"),"Yes","No")</f>
        <v>No</v>
      </c>
      <c r="Z454" s="178" t="str">
        <f t="shared" si="232"/>
        <v>No</v>
      </c>
      <c r="AA454" t="str">
        <f>IF(OR('R2R'!K178="Q3 2024",'R2R'!K178="Q4 2024"),"Yes","No")</f>
        <v>No</v>
      </c>
      <c r="AB454" s="178" t="str">
        <f t="shared" si="233"/>
        <v>No</v>
      </c>
      <c r="AC454" t="str">
        <f>IF(OR('R2R'!K178="Q1 2025",'R2R'!K178="Q2 2025"),"Yes","No")</f>
        <v>No</v>
      </c>
      <c r="AD454" s="178" t="str">
        <f t="shared" si="234"/>
        <v>No</v>
      </c>
      <c r="AE454" t="str">
        <f>IF(OR('R2R'!K178="Q3 2025",'R2R'!K178="Q4 2025"),"Yes","No")</f>
        <v>No</v>
      </c>
      <c r="AF454" s="178" t="str">
        <f t="shared" si="235"/>
        <v>No</v>
      </c>
      <c r="AG454" t="str">
        <f>IF(OR('R2R'!K178="Q1 2026",'R2R'!K178="Q2 2026"),"Yes","No")</f>
        <v>No</v>
      </c>
      <c r="AH454" s="178" t="str">
        <f t="shared" si="236"/>
        <v>No</v>
      </c>
      <c r="AI454" t="str">
        <f>IF(OR('R2R'!K178="Q3 2026",'R2R'!K178="Q4 2026"),"Yes","No")</f>
        <v>No</v>
      </c>
      <c r="AJ454" s="178" t="str">
        <f t="shared" si="237"/>
        <v>No</v>
      </c>
      <c r="AK454" t="str">
        <f>IF(OR(O2C!M337="Q1 2027",O2C!M337="Q2 2027"),"Yes","No")</f>
        <v>No</v>
      </c>
      <c r="AL454" s="178" t="str">
        <f t="shared" si="238"/>
        <v>No</v>
      </c>
      <c r="AM454" t="str">
        <f>IF(OR('R2R'!K178="Q3 2027",'R2R'!K178="Q4 2027"),"Yes","No")</f>
        <v>No</v>
      </c>
      <c r="AN454" s="178" t="str">
        <f t="shared" si="239"/>
        <v>No</v>
      </c>
      <c r="AO454" t="str">
        <f>IF(OR('R2R'!K178="Q1 2028",'R2R'!K178="Q2 2028"),"Yes","No")</f>
        <v>No</v>
      </c>
      <c r="AP454" s="178" t="str">
        <f t="shared" si="240"/>
        <v>No</v>
      </c>
      <c r="AQ454" t="str">
        <f>IF(OR('R2R'!K178="Q3 2028",'R2R'!K178="Q4 2028"),"Yes","No")</f>
        <v>No</v>
      </c>
      <c r="AR454" s="178" t="str">
        <f t="shared" si="241"/>
        <v>No</v>
      </c>
      <c r="AS454" t="str">
        <f>IF(OR('R2R'!K178="Q1 2029",'R2R'!K178="Q2 2029"),"Yes","No")</f>
        <v>No</v>
      </c>
      <c r="AT454" s="178" t="str">
        <f t="shared" si="242"/>
        <v>No</v>
      </c>
      <c r="AU454" t="str">
        <f>IF(OR('R2R'!K178="Q3 2029",'R2R'!K178="Q4 2029"),"Yes","No")</f>
        <v>No</v>
      </c>
      <c r="AV454" s="178" t="str">
        <f t="shared" si="243"/>
        <v>No</v>
      </c>
      <c r="AW454" t="str">
        <f>IF(OR('R2R'!K178="Q1 2030",'R2R'!K178="Q2 2030"),"Yes","No")</f>
        <v>No</v>
      </c>
      <c r="AX454" s="178" t="str">
        <f t="shared" si="244"/>
        <v>No</v>
      </c>
      <c r="AY454" t="str">
        <f>IF(OR('R2R'!K178="Q3 2030",'R2R'!K178="Q4 2030"),"Yes","No")</f>
        <v>No</v>
      </c>
      <c r="AZ454" s="178" t="str">
        <f t="shared" si="245"/>
        <v>No</v>
      </c>
      <c r="BA454" t="str">
        <f>IF('R2R'!K178="","No","Yes")</f>
        <v>No</v>
      </c>
      <c r="BB454" s="178" t="str">
        <f t="shared" si="246"/>
        <v>No</v>
      </c>
      <c r="BC454" s="178" t="str">
        <f t="shared" si="247"/>
        <v>No</v>
      </c>
      <c r="BD454" s="174"/>
    </row>
    <row r="455" spans="1:56" s="175" customFormat="1" ht="23.65" thickBot="1" x14ac:dyDescent="0.5">
      <c r="A455" s="177">
        <v>175</v>
      </c>
      <c r="B455" s="50" t="s">
        <v>1841</v>
      </c>
      <c r="C455" t="str">
        <f>IF('R2R'!E179="Yes","Yes","No")</f>
        <v>Yes</v>
      </c>
      <c r="D455" t="str">
        <f>IF(AND(C455="No",'R2R'!F179="Yes"),"Yes","No")</f>
        <v>No</v>
      </c>
      <c r="E455" t="str">
        <f>IF(AND(C455="No",'R2R'!F179="N/A"),"N/A","No")</f>
        <v>No</v>
      </c>
      <c r="F455">
        <f>IF(OR('R2R'!F179="Yes",'R2R'!F179="N/A"),0,1)</f>
        <v>1</v>
      </c>
      <c r="G455" t="str">
        <f>IF(OR('R2R'!K179="Q3 2019",'R2R'!K179="Q4 2019"),"Yes","No")</f>
        <v>No</v>
      </c>
      <c r="H455" s="178" t="str">
        <f t="shared" si="223"/>
        <v>No</v>
      </c>
      <c r="I455" t="str">
        <f>IF(OR('R2R'!K179="Q1 2020",'R2R'!K179="Q2 2020"),"Yes","No")</f>
        <v>No</v>
      </c>
      <c r="J455" s="178" t="str">
        <f t="shared" si="224"/>
        <v>No</v>
      </c>
      <c r="K455" t="str">
        <f>IF(OR('R2R'!K179="Q3 2020",'R2R'!K179="Q4 2020"),"Yes","No")</f>
        <v>No</v>
      </c>
      <c r="L455" s="178" t="str">
        <f t="shared" si="225"/>
        <v>No</v>
      </c>
      <c r="M455" t="str">
        <f>IF(OR('R2R'!K179="Q1 2021",'R2R'!K179="Q2 2021"),"Yes","No")</f>
        <v>No</v>
      </c>
      <c r="N455" s="178" t="str">
        <f t="shared" si="226"/>
        <v>No</v>
      </c>
      <c r="O455" t="str">
        <f>IF(OR('R2R'!K179="Q3 2021",'R2R'!K179="Q4 2021"),"Yes","No")</f>
        <v>No</v>
      </c>
      <c r="P455" s="178" t="str">
        <f t="shared" si="227"/>
        <v>No</v>
      </c>
      <c r="Q455" t="str">
        <f>IF(OR('R2R'!K179="Q1 2022",'R2R'!K179="Q2 2022"),"Yes","No")</f>
        <v>No</v>
      </c>
      <c r="R455" s="178" t="str">
        <f t="shared" si="228"/>
        <v>No</v>
      </c>
      <c r="S455" t="str">
        <f>IF(OR('R2R'!K179="Q3 2022",'R2R'!K179="Q4 2022"),"Yes","No")</f>
        <v>No</v>
      </c>
      <c r="T455" s="178" t="str">
        <f t="shared" si="229"/>
        <v>No</v>
      </c>
      <c r="U455" t="str">
        <f>IF(OR('R2R'!K179="Q1 2023",'R2R'!K179="Q2 2023"),"Yes","No")</f>
        <v>No</v>
      </c>
      <c r="V455" s="178" t="str">
        <f t="shared" si="230"/>
        <v>No</v>
      </c>
      <c r="W455" t="str">
        <f>IF(OR('R2R'!K179="Q3 2023",'R2R'!K179="Q4 2023"),"Yes","No")</f>
        <v>No</v>
      </c>
      <c r="X455" s="178" t="str">
        <f t="shared" si="231"/>
        <v>No</v>
      </c>
      <c r="Y455" t="str">
        <f>IF(OR('R2R'!K179="Q1 2024",'R2R'!K179="Q2 2024"),"Yes","No")</f>
        <v>No</v>
      </c>
      <c r="Z455" s="178" t="str">
        <f t="shared" si="232"/>
        <v>No</v>
      </c>
      <c r="AA455" t="str">
        <f>IF(OR('R2R'!K179="Q3 2024",'R2R'!K179="Q4 2024"),"Yes","No")</f>
        <v>No</v>
      </c>
      <c r="AB455" s="178" t="str">
        <f t="shared" si="233"/>
        <v>No</v>
      </c>
      <c r="AC455" t="str">
        <f>IF(OR('R2R'!K179="Q1 2025",'R2R'!K179="Q2 2025"),"Yes","No")</f>
        <v>No</v>
      </c>
      <c r="AD455" s="178" t="str">
        <f t="shared" si="234"/>
        <v>No</v>
      </c>
      <c r="AE455" t="str">
        <f>IF(OR('R2R'!K179="Q3 2025",'R2R'!K179="Q4 2025"),"Yes","No")</f>
        <v>No</v>
      </c>
      <c r="AF455" s="178" t="str">
        <f t="shared" si="235"/>
        <v>No</v>
      </c>
      <c r="AG455" t="str">
        <f>IF(OR('R2R'!K179="Q1 2026",'R2R'!K179="Q2 2026"),"Yes","No")</f>
        <v>No</v>
      </c>
      <c r="AH455" s="178" t="str">
        <f t="shared" si="236"/>
        <v>No</v>
      </c>
      <c r="AI455" t="str">
        <f>IF(OR('R2R'!K179="Q3 2026",'R2R'!K179="Q4 2026"),"Yes","No")</f>
        <v>No</v>
      </c>
      <c r="AJ455" s="178" t="str">
        <f t="shared" si="237"/>
        <v>No</v>
      </c>
      <c r="AK455" t="str">
        <f>IF(OR(O2C!M338="Q1 2027",O2C!M338="Q2 2027"),"Yes","No")</f>
        <v>No</v>
      </c>
      <c r="AL455" s="178" t="str">
        <f t="shared" si="238"/>
        <v>No</v>
      </c>
      <c r="AM455" t="str">
        <f>IF(OR('R2R'!K179="Q3 2027",'R2R'!K179="Q4 2027"),"Yes","No")</f>
        <v>No</v>
      </c>
      <c r="AN455" s="178" t="str">
        <f t="shared" si="239"/>
        <v>No</v>
      </c>
      <c r="AO455" t="str">
        <f>IF(OR('R2R'!K179="Q1 2028",'R2R'!K179="Q2 2028"),"Yes","No")</f>
        <v>No</v>
      </c>
      <c r="AP455" s="178" t="str">
        <f t="shared" si="240"/>
        <v>No</v>
      </c>
      <c r="AQ455" t="str">
        <f>IF(OR('R2R'!K179="Q3 2028",'R2R'!K179="Q4 2028"),"Yes","No")</f>
        <v>No</v>
      </c>
      <c r="AR455" s="178" t="str">
        <f t="shared" si="241"/>
        <v>No</v>
      </c>
      <c r="AS455" t="str">
        <f>IF(OR('R2R'!K179="Q1 2029",'R2R'!K179="Q2 2029"),"Yes","No")</f>
        <v>No</v>
      </c>
      <c r="AT455" s="178" t="str">
        <f t="shared" si="242"/>
        <v>No</v>
      </c>
      <c r="AU455" t="str">
        <f>IF(OR('R2R'!K179="Q3 2029",'R2R'!K179="Q4 2029"),"Yes","No")</f>
        <v>No</v>
      </c>
      <c r="AV455" s="178" t="str">
        <f t="shared" si="243"/>
        <v>No</v>
      </c>
      <c r="AW455" t="str">
        <f>IF(OR('R2R'!K179="Q1 2030",'R2R'!K179="Q2 2030"),"Yes","No")</f>
        <v>No</v>
      </c>
      <c r="AX455" s="178" t="str">
        <f t="shared" si="244"/>
        <v>No</v>
      </c>
      <c r="AY455" t="str">
        <f>IF(OR('R2R'!K179="Q3 2030",'R2R'!K179="Q4 2030"),"Yes","No")</f>
        <v>No</v>
      </c>
      <c r="AZ455" s="178" t="str">
        <f t="shared" si="245"/>
        <v>No</v>
      </c>
      <c r="BA455" t="str">
        <f>IF('R2R'!K179="","No","Yes")</f>
        <v>No</v>
      </c>
      <c r="BB455" s="178" t="str">
        <f t="shared" si="246"/>
        <v>No</v>
      </c>
      <c r="BC455" s="178" t="str">
        <f t="shared" si="247"/>
        <v>No</v>
      </c>
      <c r="BD455" s="174"/>
    </row>
    <row r="456" spans="1:56" s="175" customFormat="1" ht="35.25" thickBot="1" x14ac:dyDescent="0.5">
      <c r="A456" s="177">
        <v>176</v>
      </c>
      <c r="B456" s="50" t="s">
        <v>1364</v>
      </c>
      <c r="C456" t="str">
        <f>IF('R2R'!E180="Yes","Yes","No")</f>
        <v>Yes</v>
      </c>
      <c r="D456" t="str">
        <f>IF(AND(C456="No",'R2R'!F180="Yes"),"Yes","No")</f>
        <v>No</v>
      </c>
      <c r="E456" t="str">
        <f>IF(AND(C456="No",'R2R'!F180="N/A"),"N/A","No")</f>
        <v>No</v>
      </c>
      <c r="F456">
        <f>IF(OR('R2R'!F180="Yes",'R2R'!F180="N/A"),0,1)</f>
        <v>1</v>
      </c>
      <c r="G456" t="str">
        <f>IF(OR('R2R'!K180="Q3 2019",'R2R'!K180="Q4 2019"),"Yes","No")</f>
        <v>No</v>
      </c>
      <c r="H456" s="178" t="str">
        <f t="shared" si="223"/>
        <v>No</v>
      </c>
      <c r="I456" t="str">
        <f>IF(OR('R2R'!K180="Q1 2020",'R2R'!K180="Q2 2020"),"Yes","No")</f>
        <v>No</v>
      </c>
      <c r="J456" s="178" t="str">
        <f t="shared" si="224"/>
        <v>No</v>
      </c>
      <c r="K456" t="str">
        <f>IF(OR('R2R'!K180="Q3 2020",'R2R'!K180="Q4 2020"),"Yes","No")</f>
        <v>No</v>
      </c>
      <c r="L456" s="178" t="str">
        <f t="shared" si="225"/>
        <v>No</v>
      </c>
      <c r="M456" t="str">
        <f>IF(OR('R2R'!K180="Q1 2021",'R2R'!K180="Q2 2021"),"Yes","No")</f>
        <v>No</v>
      </c>
      <c r="N456" s="178" t="str">
        <f t="shared" si="226"/>
        <v>No</v>
      </c>
      <c r="O456" t="str">
        <f>IF(OR('R2R'!K180="Q3 2021",'R2R'!K180="Q4 2021"),"Yes","No")</f>
        <v>No</v>
      </c>
      <c r="P456" s="178" t="str">
        <f t="shared" si="227"/>
        <v>No</v>
      </c>
      <c r="Q456" t="str">
        <f>IF(OR('R2R'!K180="Q1 2022",'R2R'!K180="Q2 2022"),"Yes","No")</f>
        <v>No</v>
      </c>
      <c r="R456" s="178" t="str">
        <f t="shared" si="228"/>
        <v>No</v>
      </c>
      <c r="S456" t="str">
        <f>IF(OR('R2R'!K180="Q3 2022",'R2R'!K180="Q4 2022"),"Yes","No")</f>
        <v>No</v>
      </c>
      <c r="T456" s="178" t="str">
        <f t="shared" si="229"/>
        <v>No</v>
      </c>
      <c r="U456" t="str">
        <f>IF(OR('R2R'!K180="Q1 2023",'R2R'!K180="Q2 2023"),"Yes","No")</f>
        <v>No</v>
      </c>
      <c r="V456" s="178" t="str">
        <f t="shared" si="230"/>
        <v>No</v>
      </c>
      <c r="W456" t="str">
        <f>IF(OR('R2R'!K180="Q3 2023",'R2R'!K180="Q4 2023"),"Yes","No")</f>
        <v>No</v>
      </c>
      <c r="X456" s="178" t="str">
        <f t="shared" si="231"/>
        <v>No</v>
      </c>
      <c r="Y456" t="str">
        <f>IF(OR('R2R'!K180="Q1 2024",'R2R'!K180="Q2 2024"),"Yes","No")</f>
        <v>No</v>
      </c>
      <c r="Z456" s="178" t="str">
        <f t="shared" si="232"/>
        <v>No</v>
      </c>
      <c r="AA456" t="str">
        <f>IF(OR('R2R'!K180="Q3 2024",'R2R'!K180="Q4 2024"),"Yes","No")</f>
        <v>No</v>
      </c>
      <c r="AB456" s="178" t="str">
        <f t="shared" si="233"/>
        <v>No</v>
      </c>
      <c r="AC456" t="str">
        <f>IF(OR('R2R'!K180="Q1 2025",'R2R'!K180="Q2 2025"),"Yes","No")</f>
        <v>No</v>
      </c>
      <c r="AD456" s="178" t="str">
        <f t="shared" si="234"/>
        <v>No</v>
      </c>
      <c r="AE456" t="str">
        <f>IF(OR('R2R'!K180="Q3 2025",'R2R'!K180="Q4 2025"),"Yes","No")</f>
        <v>No</v>
      </c>
      <c r="AF456" s="178" t="str">
        <f t="shared" si="235"/>
        <v>No</v>
      </c>
      <c r="AG456" t="str">
        <f>IF(OR('R2R'!K180="Q1 2026",'R2R'!K180="Q2 2026"),"Yes","No")</f>
        <v>No</v>
      </c>
      <c r="AH456" s="178" t="str">
        <f t="shared" si="236"/>
        <v>No</v>
      </c>
      <c r="AI456" t="str">
        <f>IF(OR('R2R'!K180="Q3 2026",'R2R'!K180="Q4 2026"),"Yes","No")</f>
        <v>No</v>
      </c>
      <c r="AJ456" s="178" t="str">
        <f t="shared" si="237"/>
        <v>No</v>
      </c>
      <c r="AK456" t="str">
        <f>IF(OR(O2C!M339="Q1 2027",O2C!M339="Q2 2027"),"Yes","No")</f>
        <v>No</v>
      </c>
      <c r="AL456" s="178" t="str">
        <f t="shared" si="238"/>
        <v>No</v>
      </c>
      <c r="AM456" t="str">
        <f>IF(OR('R2R'!K180="Q3 2027",'R2R'!K180="Q4 2027"),"Yes","No")</f>
        <v>No</v>
      </c>
      <c r="AN456" s="178" t="str">
        <f t="shared" si="239"/>
        <v>No</v>
      </c>
      <c r="AO456" t="str">
        <f>IF(OR('R2R'!K180="Q1 2028",'R2R'!K180="Q2 2028"),"Yes","No")</f>
        <v>No</v>
      </c>
      <c r="AP456" s="178" t="str">
        <f t="shared" si="240"/>
        <v>No</v>
      </c>
      <c r="AQ456" t="str">
        <f>IF(OR('R2R'!K180="Q3 2028",'R2R'!K180="Q4 2028"),"Yes","No")</f>
        <v>No</v>
      </c>
      <c r="AR456" s="178" t="str">
        <f t="shared" si="241"/>
        <v>No</v>
      </c>
      <c r="AS456" t="str">
        <f>IF(OR('R2R'!K180="Q1 2029",'R2R'!K180="Q2 2029"),"Yes","No")</f>
        <v>No</v>
      </c>
      <c r="AT456" s="178" t="str">
        <f t="shared" si="242"/>
        <v>No</v>
      </c>
      <c r="AU456" t="str">
        <f>IF(OR('R2R'!K180="Q3 2029",'R2R'!K180="Q4 2029"),"Yes","No")</f>
        <v>No</v>
      </c>
      <c r="AV456" s="178" t="str">
        <f t="shared" si="243"/>
        <v>No</v>
      </c>
      <c r="AW456" t="str">
        <f>IF(OR('R2R'!K180="Q1 2030",'R2R'!K180="Q2 2030"),"Yes","No")</f>
        <v>No</v>
      </c>
      <c r="AX456" s="178" t="str">
        <f t="shared" si="244"/>
        <v>No</v>
      </c>
      <c r="AY456" t="str">
        <f>IF(OR('R2R'!K180="Q3 2030",'R2R'!K180="Q4 2030"),"Yes","No")</f>
        <v>No</v>
      </c>
      <c r="AZ456" s="178" t="str">
        <f t="shared" si="245"/>
        <v>No</v>
      </c>
      <c r="BA456" t="str">
        <f>IF('R2R'!K180="","No","Yes")</f>
        <v>No</v>
      </c>
      <c r="BB456" s="178" t="str">
        <f t="shared" si="246"/>
        <v>No</v>
      </c>
      <c r="BC456" s="178" t="str">
        <f t="shared" si="247"/>
        <v>No</v>
      </c>
      <c r="BD456" s="174"/>
    </row>
    <row r="457" spans="1:56" s="175" customFormat="1" ht="35.25" thickBot="1" x14ac:dyDescent="0.5">
      <c r="A457" s="177">
        <v>177</v>
      </c>
      <c r="B457" s="50" t="s">
        <v>808</v>
      </c>
      <c r="C457" t="str">
        <f>IF('R2R'!E181="Yes","Yes","No")</f>
        <v>Yes</v>
      </c>
      <c r="D457" t="str">
        <f>IF(AND(C457="No",'R2R'!F181="Yes"),"Yes","No")</f>
        <v>No</v>
      </c>
      <c r="E457" t="str">
        <f>IF(AND(C457="No",'R2R'!F181="N/A"),"N/A","No")</f>
        <v>No</v>
      </c>
      <c r="F457">
        <f>IF(OR('R2R'!F181="Yes",'R2R'!F181="N/A"),0,1)</f>
        <v>1</v>
      </c>
      <c r="G457" t="str">
        <f>IF(OR('R2R'!K181="Q3 2019",'R2R'!K181="Q4 2019"),"Yes","No")</f>
        <v>No</v>
      </c>
      <c r="H457" s="178" t="str">
        <f t="shared" si="223"/>
        <v>No</v>
      </c>
      <c r="I457" t="str">
        <f>IF(OR('R2R'!K181="Q1 2020",'R2R'!K181="Q2 2020"),"Yes","No")</f>
        <v>No</v>
      </c>
      <c r="J457" s="178" t="str">
        <f t="shared" si="224"/>
        <v>No</v>
      </c>
      <c r="K457" t="str">
        <f>IF(OR('R2R'!K181="Q3 2020",'R2R'!K181="Q4 2020"),"Yes","No")</f>
        <v>No</v>
      </c>
      <c r="L457" s="178" t="str">
        <f t="shared" si="225"/>
        <v>No</v>
      </c>
      <c r="M457" t="str">
        <f>IF(OR('R2R'!K181="Q1 2021",'R2R'!K181="Q2 2021"),"Yes","No")</f>
        <v>No</v>
      </c>
      <c r="N457" s="178" t="str">
        <f t="shared" si="226"/>
        <v>No</v>
      </c>
      <c r="O457" t="str">
        <f>IF(OR('R2R'!K181="Q3 2021",'R2R'!K181="Q4 2021"),"Yes","No")</f>
        <v>No</v>
      </c>
      <c r="P457" s="178" t="str">
        <f t="shared" si="227"/>
        <v>No</v>
      </c>
      <c r="Q457" t="str">
        <f>IF(OR('R2R'!K181="Q1 2022",'R2R'!K181="Q2 2022"),"Yes","No")</f>
        <v>No</v>
      </c>
      <c r="R457" s="178" t="str">
        <f t="shared" si="228"/>
        <v>No</v>
      </c>
      <c r="S457" t="str">
        <f>IF(OR('R2R'!K181="Q3 2022",'R2R'!K181="Q4 2022"),"Yes","No")</f>
        <v>No</v>
      </c>
      <c r="T457" s="178" t="str">
        <f t="shared" si="229"/>
        <v>No</v>
      </c>
      <c r="U457" t="str">
        <f>IF(OR('R2R'!K181="Q1 2023",'R2R'!K181="Q2 2023"),"Yes","No")</f>
        <v>No</v>
      </c>
      <c r="V457" s="178" t="str">
        <f t="shared" si="230"/>
        <v>No</v>
      </c>
      <c r="W457" t="str">
        <f>IF(OR('R2R'!K181="Q3 2023",'R2R'!K181="Q4 2023"),"Yes","No")</f>
        <v>No</v>
      </c>
      <c r="X457" s="178" t="str">
        <f t="shared" si="231"/>
        <v>No</v>
      </c>
      <c r="Y457" t="str">
        <f>IF(OR('R2R'!K181="Q1 2024",'R2R'!K181="Q2 2024"),"Yes","No")</f>
        <v>No</v>
      </c>
      <c r="Z457" s="178" t="str">
        <f t="shared" si="232"/>
        <v>No</v>
      </c>
      <c r="AA457" t="str">
        <f>IF(OR('R2R'!K181="Q3 2024",'R2R'!K181="Q4 2024"),"Yes","No")</f>
        <v>No</v>
      </c>
      <c r="AB457" s="178" t="str">
        <f t="shared" si="233"/>
        <v>No</v>
      </c>
      <c r="AC457" t="str">
        <f>IF(OR('R2R'!K181="Q1 2025",'R2R'!K181="Q2 2025"),"Yes","No")</f>
        <v>No</v>
      </c>
      <c r="AD457" s="178" t="str">
        <f t="shared" si="234"/>
        <v>No</v>
      </c>
      <c r="AE457" t="str">
        <f>IF(OR('R2R'!K181="Q3 2025",'R2R'!K181="Q4 2025"),"Yes","No")</f>
        <v>No</v>
      </c>
      <c r="AF457" s="178" t="str">
        <f t="shared" si="235"/>
        <v>No</v>
      </c>
      <c r="AG457" t="str">
        <f>IF(OR('R2R'!K181="Q1 2026",'R2R'!K181="Q2 2026"),"Yes","No")</f>
        <v>No</v>
      </c>
      <c r="AH457" s="178" t="str">
        <f t="shared" si="236"/>
        <v>No</v>
      </c>
      <c r="AI457" t="str">
        <f>IF(OR('R2R'!K181="Q3 2026",'R2R'!K181="Q4 2026"),"Yes","No")</f>
        <v>No</v>
      </c>
      <c r="AJ457" s="178" t="str">
        <f t="shared" si="237"/>
        <v>No</v>
      </c>
      <c r="AK457" t="str">
        <f>IF(OR(O2C!M340="Q1 2027",O2C!M340="Q2 2027"),"Yes","No")</f>
        <v>No</v>
      </c>
      <c r="AL457" s="178" t="str">
        <f t="shared" si="238"/>
        <v>No</v>
      </c>
      <c r="AM457" t="str">
        <f>IF(OR('R2R'!K181="Q3 2027",'R2R'!K181="Q4 2027"),"Yes","No")</f>
        <v>No</v>
      </c>
      <c r="AN457" s="178" t="str">
        <f t="shared" si="239"/>
        <v>No</v>
      </c>
      <c r="AO457" t="str">
        <f>IF(OR('R2R'!K181="Q1 2028",'R2R'!K181="Q2 2028"),"Yes","No")</f>
        <v>No</v>
      </c>
      <c r="AP457" s="178" t="str">
        <f t="shared" si="240"/>
        <v>No</v>
      </c>
      <c r="AQ457" t="str">
        <f>IF(OR('R2R'!K181="Q3 2028",'R2R'!K181="Q4 2028"),"Yes","No")</f>
        <v>No</v>
      </c>
      <c r="AR457" s="178" t="str">
        <f t="shared" si="241"/>
        <v>No</v>
      </c>
      <c r="AS457" t="str">
        <f>IF(OR('R2R'!K181="Q1 2029",'R2R'!K181="Q2 2029"),"Yes","No")</f>
        <v>No</v>
      </c>
      <c r="AT457" s="178" t="str">
        <f t="shared" si="242"/>
        <v>No</v>
      </c>
      <c r="AU457" t="str">
        <f>IF(OR('R2R'!K181="Q3 2029",'R2R'!K181="Q4 2029"),"Yes","No")</f>
        <v>No</v>
      </c>
      <c r="AV457" s="178" t="str">
        <f t="shared" si="243"/>
        <v>No</v>
      </c>
      <c r="AW457" t="str">
        <f>IF(OR('R2R'!K181="Q1 2030",'R2R'!K181="Q2 2030"),"Yes","No")</f>
        <v>No</v>
      </c>
      <c r="AX457" s="178" t="str">
        <f t="shared" si="244"/>
        <v>No</v>
      </c>
      <c r="AY457" t="str">
        <f>IF(OR('R2R'!K181="Q3 2030",'R2R'!K181="Q4 2030"),"Yes","No")</f>
        <v>No</v>
      </c>
      <c r="AZ457" s="178" t="str">
        <f t="shared" si="245"/>
        <v>No</v>
      </c>
      <c r="BA457" t="str">
        <f>IF('R2R'!K181="","No","Yes")</f>
        <v>No</v>
      </c>
      <c r="BB457" s="178" t="str">
        <f t="shared" si="246"/>
        <v>No</v>
      </c>
      <c r="BC457" s="178" t="str">
        <f t="shared" si="247"/>
        <v>No</v>
      </c>
      <c r="BD457" s="174"/>
    </row>
    <row r="458" spans="1:56" s="175" customFormat="1" ht="23.65" thickBot="1" x14ac:dyDescent="0.5">
      <c r="A458" s="177">
        <v>178</v>
      </c>
      <c r="B458" s="51" t="s">
        <v>809</v>
      </c>
      <c r="C458" t="str">
        <f>IF('R2R'!E182="Yes","Yes","No")</f>
        <v>No</v>
      </c>
      <c r="D458" t="str">
        <f>IF(AND(C458="No",'R2R'!F182="Yes"),"Yes","No")</f>
        <v>No</v>
      </c>
      <c r="E458" t="str">
        <f>IF(AND(C458="No",'R2R'!F182="N/A"),"N/A","No")</f>
        <v>No</v>
      </c>
      <c r="F458">
        <f>IF(OR('R2R'!F182="Yes",'R2R'!F182="N/A"),0,1)</f>
        <v>1</v>
      </c>
      <c r="G458" t="str">
        <f>IF(OR('R2R'!K182="Q3 2019",'R2R'!K182="Q4 2019"),"Yes","No")</f>
        <v>No</v>
      </c>
      <c r="H458" s="178" t="str">
        <f t="shared" si="223"/>
        <v>No</v>
      </c>
      <c r="I458" t="str">
        <f>IF(OR('R2R'!K182="Q1 2020",'R2R'!K182="Q2 2020"),"Yes","No")</f>
        <v>No</v>
      </c>
      <c r="J458" s="178" t="str">
        <f t="shared" si="224"/>
        <v>No</v>
      </c>
      <c r="K458" t="str">
        <f>IF(OR('R2R'!K182="Q3 2020",'R2R'!K182="Q4 2020"),"Yes","No")</f>
        <v>No</v>
      </c>
      <c r="L458" s="178" t="str">
        <f t="shared" si="225"/>
        <v>No</v>
      </c>
      <c r="M458" t="str">
        <f>IF(OR('R2R'!K182="Q1 2021",'R2R'!K182="Q2 2021"),"Yes","No")</f>
        <v>No</v>
      </c>
      <c r="N458" s="178" t="str">
        <f t="shared" si="226"/>
        <v>No</v>
      </c>
      <c r="O458" t="str">
        <f>IF(OR('R2R'!K182="Q3 2021",'R2R'!K182="Q4 2021"),"Yes","No")</f>
        <v>No</v>
      </c>
      <c r="P458" s="178" t="str">
        <f t="shared" si="227"/>
        <v>No</v>
      </c>
      <c r="Q458" t="str">
        <f>IF(OR('R2R'!K182="Q1 2022",'R2R'!K182="Q2 2022"),"Yes","No")</f>
        <v>No</v>
      </c>
      <c r="R458" s="178" t="str">
        <f t="shared" si="228"/>
        <v>No</v>
      </c>
      <c r="S458" t="str">
        <f>IF(OR('R2R'!K182="Q3 2022",'R2R'!K182="Q4 2022"),"Yes","No")</f>
        <v>No</v>
      </c>
      <c r="T458" s="178" t="str">
        <f t="shared" si="229"/>
        <v>No</v>
      </c>
      <c r="U458" t="str">
        <f>IF(OR('R2R'!K182="Q1 2023",'R2R'!K182="Q2 2023"),"Yes","No")</f>
        <v>No</v>
      </c>
      <c r="V458" s="178" t="str">
        <f t="shared" si="230"/>
        <v>No</v>
      </c>
      <c r="W458" t="str">
        <f>IF(OR('R2R'!K182="Q3 2023",'R2R'!K182="Q4 2023"),"Yes","No")</f>
        <v>No</v>
      </c>
      <c r="X458" s="178" t="str">
        <f t="shared" si="231"/>
        <v>No</v>
      </c>
      <c r="Y458" t="str">
        <f>IF(OR('R2R'!K182="Q1 2024",'R2R'!K182="Q2 2024"),"Yes","No")</f>
        <v>No</v>
      </c>
      <c r="Z458" s="178" t="str">
        <f t="shared" si="232"/>
        <v>No</v>
      </c>
      <c r="AA458" t="str">
        <f>IF(OR('R2R'!K182="Q3 2024",'R2R'!K182="Q4 2024"),"Yes","No")</f>
        <v>No</v>
      </c>
      <c r="AB458" s="178" t="str">
        <f t="shared" si="233"/>
        <v>No</v>
      </c>
      <c r="AC458" t="str">
        <f>IF(OR('R2R'!K182="Q1 2025",'R2R'!K182="Q2 2025"),"Yes","No")</f>
        <v>No</v>
      </c>
      <c r="AD458" s="178" t="str">
        <f t="shared" si="234"/>
        <v>No</v>
      </c>
      <c r="AE458" t="str">
        <f>IF(OR('R2R'!K182="Q3 2025",'R2R'!K182="Q4 2025"),"Yes","No")</f>
        <v>No</v>
      </c>
      <c r="AF458" s="178" t="str">
        <f t="shared" si="235"/>
        <v>No</v>
      </c>
      <c r="AG458" t="str">
        <f>IF(OR('R2R'!K182="Q1 2026",'R2R'!K182="Q2 2026"),"Yes","No")</f>
        <v>No</v>
      </c>
      <c r="AH458" s="178" t="str">
        <f t="shared" si="236"/>
        <v>No</v>
      </c>
      <c r="AI458" t="str">
        <f>IF(OR('R2R'!K182="Q3 2026",'R2R'!K182="Q4 2026"),"Yes","No")</f>
        <v>No</v>
      </c>
      <c r="AJ458" s="178" t="str">
        <f t="shared" si="237"/>
        <v>No</v>
      </c>
      <c r="AK458" t="str">
        <f>IF(OR(O2C!M341="Q1 2027",O2C!M341="Q2 2027"),"Yes","No")</f>
        <v>No</v>
      </c>
      <c r="AL458" s="178" t="str">
        <f t="shared" si="238"/>
        <v>No</v>
      </c>
      <c r="AM458" t="str">
        <f>IF(OR('R2R'!K182="Q3 2027",'R2R'!K182="Q4 2027"),"Yes","No")</f>
        <v>No</v>
      </c>
      <c r="AN458" s="178" t="str">
        <f t="shared" si="239"/>
        <v>No</v>
      </c>
      <c r="AO458" t="str">
        <f>IF(OR('R2R'!K182="Q1 2028",'R2R'!K182="Q2 2028"),"Yes","No")</f>
        <v>No</v>
      </c>
      <c r="AP458" s="178" t="str">
        <f t="shared" si="240"/>
        <v>No</v>
      </c>
      <c r="AQ458" t="str">
        <f>IF(OR('R2R'!K182="Q3 2028",'R2R'!K182="Q4 2028"),"Yes","No")</f>
        <v>No</v>
      </c>
      <c r="AR458" s="178" t="str">
        <f t="shared" si="241"/>
        <v>No</v>
      </c>
      <c r="AS458" t="str">
        <f>IF(OR('R2R'!K182="Q1 2029",'R2R'!K182="Q2 2029"),"Yes","No")</f>
        <v>No</v>
      </c>
      <c r="AT458" s="178" t="str">
        <f t="shared" si="242"/>
        <v>No</v>
      </c>
      <c r="AU458" t="str">
        <f>IF(OR('R2R'!K182="Q3 2029",'R2R'!K182="Q4 2029"),"Yes","No")</f>
        <v>No</v>
      </c>
      <c r="AV458" s="178" t="str">
        <f t="shared" si="243"/>
        <v>No</v>
      </c>
      <c r="AW458" t="str">
        <f>IF(OR('R2R'!K182="Q1 2030",'R2R'!K182="Q2 2030"),"Yes","No")</f>
        <v>No</v>
      </c>
      <c r="AX458" s="178" t="str">
        <f t="shared" si="244"/>
        <v>No</v>
      </c>
      <c r="AY458" t="str">
        <f>IF(OR('R2R'!K182="Q3 2030",'R2R'!K182="Q4 2030"),"Yes","No")</f>
        <v>No</v>
      </c>
      <c r="AZ458" s="178" t="str">
        <f t="shared" si="245"/>
        <v>No</v>
      </c>
      <c r="BA458" t="str">
        <f>IF('R2R'!K182="","No","Yes")</f>
        <v>No</v>
      </c>
      <c r="BB458" s="178" t="str">
        <f t="shared" si="246"/>
        <v>No</v>
      </c>
      <c r="BC458" s="178" t="str">
        <f t="shared" si="247"/>
        <v>Yes</v>
      </c>
      <c r="BD458" s="174"/>
    </row>
    <row r="459" spans="1:56" s="175" customFormat="1" ht="23.65" thickBot="1" x14ac:dyDescent="0.5">
      <c r="A459" s="177">
        <v>179</v>
      </c>
      <c r="B459" s="50" t="s">
        <v>1843</v>
      </c>
      <c r="C459" t="str">
        <f>IF('R2R'!E183="Yes","Yes","No")</f>
        <v>Yes</v>
      </c>
      <c r="D459" t="str">
        <f>IF(AND(C459="No",'R2R'!F183="Yes"),"Yes","No")</f>
        <v>No</v>
      </c>
      <c r="E459" t="str">
        <f>IF(AND(C459="No",'R2R'!F183="N/A"),"N/A","No")</f>
        <v>No</v>
      </c>
      <c r="F459">
        <f>IF(OR('R2R'!F183="Yes",'R2R'!F183="N/A"),0,1)</f>
        <v>1</v>
      </c>
      <c r="G459" t="str">
        <f>IF(OR('R2R'!K183="Q3 2019",'R2R'!K183="Q4 2019"),"Yes","No")</f>
        <v>No</v>
      </c>
      <c r="H459" s="178" t="str">
        <f t="shared" si="223"/>
        <v>No</v>
      </c>
      <c r="I459" t="str">
        <f>IF(OR('R2R'!K183="Q1 2020",'R2R'!K183="Q2 2020"),"Yes","No")</f>
        <v>No</v>
      </c>
      <c r="J459" s="178" t="str">
        <f t="shared" si="224"/>
        <v>No</v>
      </c>
      <c r="K459" t="str">
        <f>IF(OR('R2R'!K183="Q3 2020",'R2R'!K183="Q4 2020"),"Yes","No")</f>
        <v>No</v>
      </c>
      <c r="L459" s="178" t="str">
        <f t="shared" si="225"/>
        <v>No</v>
      </c>
      <c r="M459" t="str">
        <f>IF(OR('R2R'!K183="Q1 2021",'R2R'!K183="Q2 2021"),"Yes","No")</f>
        <v>No</v>
      </c>
      <c r="N459" s="178" t="str">
        <f t="shared" si="226"/>
        <v>No</v>
      </c>
      <c r="O459" t="str">
        <f>IF(OR('R2R'!K183="Q3 2021",'R2R'!K183="Q4 2021"),"Yes","No")</f>
        <v>No</v>
      </c>
      <c r="P459" s="178" t="str">
        <f t="shared" si="227"/>
        <v>No</v>
      </c>
      <c r="Q459" t="str">
        <f>IF(OR('R2R'!K183="Q1 2022",'R2R'!K183="Q2 2022"),"Yes","No")</f>
        <v>No</v>
      </c>
      <c r="R459" s="178" t="str">
        <f t="shared" si="228"/>
        <v>No</v>
      </c>
      <c r="S459" t="str">
        <f>IF(OR('R2R'!K183="Q3 2022",'R2R'!K183="Q4 2022"),"Yes","No")</f>
        <v>No</v>
      </c>
      <c r="T459" s="178" t="str">
        <f t="shared" si="229"/>
        <v>No</v>
      </c>
      <c r="U459" t="str">
        <f>IF(OR('R2R'!K183="Q1 2023",'R2R'!K183="Q2 2023"),"Yes","No")</f>
        <v>No</v>
      </c>
      <c r="V459" s="178" t="str">
        <f t="shared" si="230"/>
        <v>No</v>
      </c>
      <c r="W459" t="str">
        <f>IF(OR('R2R'!K183="Q3 2023",'R2R'!K183="Q4 2023"),"Yes","No")</f>
        <v>No</v>
      </c>
      <c r="X459" s="178" t="str">
        <f t="shared" si="231"/>
        <v>No</v>
      </c>
      <c r="Y459" t="str">
        <f>IF(OR('R2R'!K183="Q1 2024",'R2R'!K183="Q2 2024"),"Yes","No")</f>
        <v>No</v>
      </c>
      <c r="Z459" s="178" t="str">
        <f t="shared" si="232"/>
        <v>No</v>
      </c>
      <c r="AA459" t="str">
        <f>IF(OR('R2R'!K183="Q3 2024",'R2R'!K183="Q4 2024"),"Yes","No")</f>
        <v>No</v>
      </c>
      <c r="AB459" s="178" t="str">
        <f t="shared" si="233"/>
        <v>No</v>
      </c>
      <c r="AC459" t="str">
        <f>IF(OR('R2R'!K183="Q1 2025",'R2R'!K183="Q2 2025"),"Yes","No")</f>
        <v>No</v>
      </c>
      <c r="AD459" s="178" t="str">
        <f t="shared" si="234"/>
        <v>No</v>
      </c>
      <c r="AE459" t="str">
        <f>IF(OR('R2R'!K183="Q3 2025",'R2R'!K183="Q4 2025"),"Yes","No")</f>
        <v>No</v>
      </c>
      <c r="AF459" s="178" t="str">
        <f t="shared" si="235"/>
        <v>No</v>
      </c>
      <c r="AG459" t="str">
        <f>IF(OR('R2R'!K183="Q1 2026",'R2R'!K183="Q2 2026"),"Yes","No")</f>
        <v>No</v>
      </c>
      <c r="AH459" s="178" t="str">
        <f t="shared" si="236"/>
        <v>No</v>
      </c>
      <c r="AI459" t="str">
        <f>IF(OR('R2R'!K183="Q3 2026",'R2R'!K183="Q4 2026"),"Yes","No")</f>
        <v>No</v>
      </c>
      <c r="AJ459" s="178" t="str">
        <f t="shared" si="237"/>
        <v>No</v>
      </c>
      <c r="AK459" t="str">
        <f>IF(OR(O2C!M342="Q1 2027",O2C!M342="Q2 2027"),"Yes","No")</f>
        <v>No</v>
      </c>
      <c r="AL459" s="178" t="str">
        <f t="shared" si="238"/>
        <v>No</v>
      </c>
      <c r="AM459" t="str">
        <f>IF(OR('R2R'!K183="Q3 2027",'R2R'!K183="Q4 2027"),"Yes","No")</f>
        <v>No</v>
      </c>
      <c r="AN459" s="178" t="str">
        <f t="shared" si="239"/>
        <v>No</v>
      </c>
      <c r="AO459" t="str">
        <f>IF(OR('R2R'!K183="Q1 2028",'R2R'!K183="Q2 2028"),"Yes","No")</f>
        <v>No</v>
      </c>
      <c r="AP459" s="178" t="str">
        <f t="shared" si="240"/>
        <v>No</v>
      </c>
      <c r="AQ459" t="str">
        <f>IF(OR('R2R'!K183="Q3 2028",'R2R'!K183="Q4 2028"),"Yes","No")</f>
        <v>No</v>
      </c>
      <c r="AR459" s="178" t="str">
        <f t="shared" si="241"/>
        <v>No</v>
      </c>
      <c r="AS459" t="str">
        <f>IF(OR('R2R'!K183="Q1 2029",'R2R'!K183="Q2 2029"),"Yes","No")</f>
        <v>No</v>
      </c>
      <c r="AT459" s="178" t="str">
        <f t="shared" si="242"/>
        <v>No</v>
      </c>
      <c r="AU459" t="str">
        <f>IF(OR('R2R'!K183="Q3 2029",'R2R'!K183="Q4 2029"),"Yes","No")</f>
        <v>No</v>
      </c>
      <c r="AV459" s="178" t="str">
        <f t="shared" si="243"/>
        <v>No</v>
      </c>
      <c r="AW459" t="str">
        <f>IF(OR('R2R'!K183="Q1 2030",'R2R'!K183="Q2 2030"),"Yes","No")</f>
        <v>No</v>
      </c>
      <c r="AX459" s="178" t="str">
        <f t="shared" si="244"/>
        <v>No</v>
      </c>
      <c r="AY459" t="str">
        <f>IF(OR('R2R'!K183="Q3 2030",'R2R'!K183="Q4 2030"),"Yes","No")</f>
        <v>No</v>
      </c>
      <c r="AZ459" s="178" t="str">
        <f t="shared" si="245"/>
        <v>No</v>
      </c>
      <c r="BA459" t="str">
        <f>IF('R2R'!K183="","No","Yes")</f>
        <v>No</v>
      </c>
      <c r="BB459" s="178" t="str">
        <f t="shared" si="246"/>
        <v>No</v>
      </c>
      <c r="BC459" s="178" t="str">
        <f t="shared" si="247"/>
        <v>No</v>
      </c>
      <c r="BD459" s="174"/>
    </row>
    <row r="460" spans="1:56" s="175" customFormat="1" ht="23.65" thickBot="1" x14ac:dyDescent="0.5">
      <c r="A460" s="177">
        <v>180</v>
      </c>
      <c r="B460" s="50" t="s">
        <v>1844</v>
      </c>
      <c r="C460" t="str">
        <f>IF('R2R'!E184="Yes","Yes","No")</f>
        <v>Yes</v>
      </c>
      <c r="D460" t="str">
        <f>IF(AND(C460="No",'R2R'!F184="Yes"),"Yes","No")</f>
        <v>No</v>
      </c>
      <c r="E460" t="str">
        <f>IF(AND(C460="No",'R2R'!F184="N/A"),"N/A","No")</f>
        <v>No</v>
      </c>
      <c r="F460">
        <f>IF(OR('R2R'!F184="Yes",'R2R'!F184="N/A"),0,1)</f>
        <v>1</v>
      </c>
      <c r="G460" t="str">
        <f>IF(OR('R2R'!K184="Q3 2019",'R2R'!K184="Q4 2019"),"Yes","No")</f>
        <v>No</v>
      </c>
      <c r="H460" s="178" t="str">
        <f t="shared" si="223"/>
        <v>No</v>
      </c>
      <c r="I460" t="str">
        <f>IF(OR('R2R'!K184="Q1 2020",'R2R'!K184="Q2 2020"),"Yes","No")</f>
        <v>No</v>
      </c>
      <c r="J460" s="178" t="str">
        <f t="shared" si="224"/>
        <v>No</v>
      </c>
      <c r="K460" t="str">
        <f>IF(OR('R2R'!K184="Q3 2020",'R2R'!K184="Q4 2020"),"Yes","No")</f>
        <v>No</v>
      </c>
      <c r="L460" s="178" t="str">
        <f t="shared" si="225"/>
        <v>No</v>
      </c>
      <c r="M460" t="str">
        <f>IF(OR('R2R'!K184="Q1 2021",'R2R'!K184="Q2 2021"),"Yes","No")</f>
        <v>No</v>
      </c>
      <c r="N460" s="178" t="str">
        <f t="shared" si="226"/>
        <v>No</v>
      </c>
      <c r="O460" t="str">
        <f>IF(OR('R2R'!K184="Q3 2021",'R2R'!K184="Q4 2021"),"Yes","No")</f>
        <v>No</v>
      </c>
      <c r="P460" s="178" t="str">
        <f t="shared" si="227"/>
        <v>No</v>
      </c>
      <c r="Q460" t="str">
        <f>IF(OR('R2R'!K184="Q1 2022",'R2R'!K184="Q2 2022"),"Yes","No")</f>
        <v>No</v>
      </c>
      <c r="R460" s="178" t="str">
        <f t="shared" si="228"/>
        <v>No</v>
      </c>
      <c r="S460" t="str">
        <f>IF(OR('R2R'!K184="Q3 2022",'R2R'!K184="Q4 2022"),"Yes","No")</f>
        <v>No</v>
      </c>
      <c r="T460" s="178" t="str">
        <f t="shared" si="229"/>
        <v>No</v>
      </c>
      <c r="U460" t="str">
        <f>IF(OR('R2R'!K184="Q1 2023",'R2R'!K184="Q2 2023"),"Yes","No")</f>
        <v>No</v>
      </c>
      <c r="V460" s="178" t="str">
        <f t="shared" si="230"/>
        <v>No</v>
      </c>
      <c r="W460" t="str">
        <f>IF(OR('R2R'!K184="Q3 2023",'R2R'!K184="Q4 2023"),"Yes","No")</f>
        <v>No</v>
      </c>
      <c r="X460" s="178" t="str">
        <f t="shared" si="231"/>
        <v>No</v>
      </c>
      <c r="Y460" t="str">
        <f>IF(OR('R2R'!K184="Q1 2024",'R2R'!K184="Q2 2024"),"Yes","No")</f>
        <v>No</v>
      </c>
      <c r="Z460" s="178" t="str">
        <f t="shared" si="232"/>
        <v>No</v>
      </c>
      <c r="AA460" t="str">
        <f>IF(OR('R2R'!K184="Q3 2024",'R2R'!K184="Q4 2024"),"Yes","No")</f>
        <v>No</v>
      </c>
      <c r="AB460" s="178" t="str">
        <f t="shared" si="233"/>
        <v>No</v>
      </c>
      <c r="AC460" t="str">
        <f>IF(OR('R2R'!K184="Q1 2025",'R2R'!K184="Q2 2025"),"Yes","No")</f>
        <v>No</v>
      </c>
      <c r="AD460" s="178" t="str">
        <f t="shared" si="234"/>
        <v>No</v>
      </c>
      <c r="AE460" t="str">
        <f>IF(OR('R2R'!K184="Q3 2025",'R2R'!K184="Q4 2025"),"Yes","No")</f>
        <v>No</v>
      </c>
      <c r="AF460" s="178" t="str">
        <f t="shared" si="235"/>
        <v>No</v>
      </c>
      <c r="AG460" t="str">
        <f>IF(OR('R2R'!K184="Q1 2026",'R2R'!K184="Q2 2026"),"Yes","No")</f>
        <v>No</v>
      </c>
      <c r="AH460" s="178" t="str">
        <f t="shared" si="236"/>
        <v>No</v>
      </c>
      <c r="AI460" t="str">
        <f>IF(OR('R2R'!K184="Q3 2026",'R2R'!K184="Q4 2026"),"Yes","No")</f>
        <v>No</v>
      </c>
      <c r="AJ460" s="178" t="str">
        <f t="shared" si="237"/>
        <v>No</v>
      </c>
      <c r="AK460" t="str">
        <f>IF(OR(O2C!M343="Q1 2027",O2C!M343="Q2 2027"),"Yes","No")</f>
        <v>No</v>
      </c>
      <c r="AL460" s="178" t="str">
        <f t="shared" si="238"/>
        <v>No</v>
      </c>
      <c r="AM460" t="str">
        <f>IF(OR('R2R'!K184="Q3 2027",'R2R'!K184="Q4 2027"),"Yes","No")</f>
        <v>No</v>
      </c>
      <c r="AN460" s="178" t="str">
        <f t="shared" si="239"/>
        <v>No</v>
      </c>
      <c r="AO460" t="str">
        <f>IF(OR('R2R'!K184="Q1 2028",'R2R'!K184="Q2 2028"),"Yes","No")</f>
        <v>No</v>
      </c>
      <c r="AP460" s="178" t="str">
        <f t="shared" si="240"/>
        <v>No</v>
      </c>
      <c r="AQ460" t="str">
        <f>IF(OR('R2R'!K184="Q3 2028",'R2R'!K184="Q4 2028"),"Yes","No")</f>
        <v>No</v>
      </c>
      <c r="AR460" s="178" t="str">
        <f t="shared" si="241"/>
        <v>No</v>
      </c>
      <c r="AS460" t="str">
        <f>IF(OR('R2R'!K184="Q1 2029",'R2R'!K184="Q2 2029"),"Yes","No")</f>
        <v>No</v>
      </c>
      <c r="AT460" s="178" t="str">
        <f t="shared" si="242"/>
        <v>No</v>
      </c>
      <c r="AU460" t="str">
        <f>IF(OR('R2R'!K184="Q3 2029",'R2R'!K184="Q4 2029"),"Yes","No")</f>
        <v>No</v>
      </c>
      <c r="AV460" s="178" t="str">
        <f t="shared" si="243"/>
        <v>No</v>
      </c>
      <c r="AW460" t="str">
        <f>IF(OR('R2R'!K184="Q1 2030",'R2R'!K184="Q2 2030"),"Yes","No")</f>
        <v>No</v>
      </c>
      <c r="AX460" s="178" t="str">
        <f t="shared" si="244"/>
        <v>No</v>
      </c>
      <c r="AY460" t="str">
        <f>IF(OR('R2R'!K184="Q3 2030",'R2R'!K184="Q4 2030"),"Yes","No")</f>
        <v>No</v>
      </c>
      <c r="AZ460" s="178" t="str">
        <f t="shared" si="245"/>
        <v>No</v>
      </c>
      <c r="BA460" t="str">
        <f>IF('R2R'!K184="","No","Yes")</f>
        <v>No</v>
      </c>
      <c r="BB460" s="178" t="str">
        <f t="shared" si="246"/>
        <v>No</v>
      </c>
      <c r="BC460" s="178" t="str">
        <f t="shared" si="247"/>
        <v>No</v>
      </c>
      <c r="BD460" s="174"/>
    </row>
    <row r="461" spans="1:56" s="175" customFormat="1" ht="23.65" thickBot="1" x14ac:dyDescent="0.5">
      <c r="A461" s="177">
        <v>181</v>
      </c>
      <c r="B461" s="51" t="s">
        <v>1845</v>
      </c>
      <c r="C461" t="str">
        <f>IF('R2R'!E185="Yes","Yes","No")</f>
        <v>No</v>
      </c>
      <c r="D461" t="str">
        <f>IF(AND(C461="No",'R2R'!F185="Yes"),"Yes","No")</f>
        <v>No</v>
      </c>
      <c r="E461" t="str">
        <f>IF(AND(C461="No",'R2R'!F185="N/A"),"N/A","No")</f>
        <v>No</v>
      </c>
      <c r="F461">
        <f>IF(OR('R2R'!F185="Yes",'R2R'!F185="N/A"),0,1)</f>
        <v>1</v>
      </c>
      <c r="G461" t="str">
        <f>IF(OR('R2R'!K185="Q3 2019",'R2R'!K185="Q4 2019"),"Yes","No")</f>
        <v>No</v>
      </c>
      <c r="H461" s="178" t="str">
        <f t="shared" si="223"/>
        <v>No</v>
      </c>
      <c r="I461" t="str">
        <f>IF(OR('R2R'!K185="Q1 2020",'R2R'!K185="Q2 2020"),"Yes","No")</f>
        <v>No</v>
      </c>
      <c r="J461" s="178" t="str">
        <f t="shared" si="224"/>
        <v>No</v>
      </c>
      <c r="K461" t="str">
        <f>IF(OR('R2R'!K185="Q3 2020",'R2R'!K185="Q4 2020"),"Yes","No")</f>
        <v>No</v>
      </c>
      <c r="L461" s="178" t="str">
        <f t="shared" si="225"/>
        <v>No</v>
      </c>
      <c r="M461" t="str">
        <f>IF(OR('R2R'!K185="Q1 2021",'R2R'!K185="Q2 2021"),"Yes","No")</f>
        <v>No</v>
      </c>
      <c r="N461" s="178" t="str">
        <f t="shared" si="226"/>
        <v>No</v>
      </c>
      <c r="O461" t="str">
        <f>IF(OR('R2R'!K185="Q3 2021",'R2R'!K185="Q4 2021"),"Yes","No")</f>
        <v>No</v>
      </c>
      <c r="P461" s="178" t="str">
        <f t="shared" si="227"/>
        <v>No</v>
      </c>
      <c r="Q461" t="str">
        <f>IF(OR('R2R'!K185="Q1 2022",'R2R'!K185="Q2 2022"),"Yes","No")</f>
        <v>No</v>
      </c>
      <c r="R461" s="178" t="str">
        <f t="shared" si="228"/>
        <v>No</v>
      </c>
      <c r="S461" t="str">
        <f>IF(OR('R2R'!K185="Q3 2022",'R2R'!K185="Q4 2022"),"Yes","No")</f>
        <v>No</v>
      </c>
      <c r="T461" s="178" t="str">
        <f t="shared" si="229"/>
        <v>No</v>
      </c>
      <c r="U461" t="str">
        <f>IF(OR('R2R'!K185="Q1 2023",'R2R'!K185="Q2 2023"),"Yes","No")</f>
        <v>No</v>
      </c>
      <c r="V461" s="178" t="str">
        <f t="shared" si="230"/>
        <v>No</v>
      </c>
      <c r="W461" t="str">
        <f>IF(OR('R2R'!K185="Q3 2023",'R2R'!K185="Q4 2023"),"Yes","No")</f>
        <v>No</v>
      </c>
      <c r="X461" s="178" t="str">
        <f t="shared" si="231"/>
        <v>No</v>
      </c>
      <c r="Y461" t="str">
        <f>IF(OR('R2R'!K185="Q1 2024",'R2R'!K185="Q2 2024"),"Yes","No")</f>
        <v>No</v>
      </c>
      <c r="Z461" s="178" t="str">
        <f t="shared" si="232"/>
        <v>No</v>
      </c>
      <c r="AA461" t="str">
        <f>IF(OR('R2R'!K185="Q3 2024",'R2R'!K185="Q4 2024"),"Yes","No")</f>
        <v>No</v>
      </c>
      <c r="AB461" s="178" t="str">
        <f t="shared" si="233"/>
        <v>No</v>
      </c>
      <c r="AC461" t="str">
        <f>IF(OR('R2R'!K185="Q1 2025",'R2R'!K185="Q2 2025"),"Yes","No")</f>
        <v>No</v>
      </c>
      <c r="AD461" s="178" t="str">
        <f t="shared" si="234"/>
        <v>No</v>
      </c>
      <c r="AE461" t="str">
        <f>IF(OR('R2R'!K185="Q3 2025",'R2R'!K185="Q4 2025"),"Yes","No")</f>
        <v>No</v>
      </c>
      <c r="AF461" s="178" t="str">
        <f t="shared" si="235"/>
        <v>No</v>
      </c>
      <c r="AG461" t="str">
        <f>IF(OR('R2R'!K185="Q1 2026",'R2R'!K185="Q2 2026"),"Yes","No")</f>
        <v>No</v>
      </c>
      <c r="AH461" s="178" t="str">
        <f t="shared" si="236"/>
        <v>No</v>
      </c>
      <c r="AI461" t="str">
        <f>IF(OR('R2R'!K185="Q3 2026",'R2R'!K185="Q4 2026"),"Yes","No")</f>
        <v>No</v>
      </c>
      <c r="AJ461" s="178" t="str">
        <f t="shared" si="237"/>
        <v>No</v>
      </c>
      <c r="AK461" t="str">
        <f>IF(OR(O2C!M344="Q1 2027",O2C!M344="Q2 2027"),"Yes","No")</f>
        <v>No</v>
      </c>
      <c r="AL461" s="178" t="str">
        <f t="shared" si="238"/>
        <v>No</v>
      </c>
      <c r="AM461" t="str">
        <f>IF(OR('R2R'!K185="Q3 2027",'R2R'!K185="Q4 2027"),"Yes","No")</f>
        <v>No</v>
      </c>
      <c r="AN461" s="178" t="str">
        <f t="shared" si="239"/>
        <v>No</v>
      </c>
      <c r="AO461" t="str">
        <f>IF(OR('R2R'!K185="Q1 2028",'R2R'!K185="Q2 2028"),"Yes","No")</f>
        <v>No</v>
      </c>
      <c r="AP461" s="178" t="str">
        <f t="shared" si="240"/>
        <v>No</v>
      </c>
      <c r="AQ461" t="str">
        <f>IF(OR('R2R'!K185="Q3 2028",'R2R'!K185="Q4 2028"),"Yes","No")</f>
        <v>No</v>
      </c>
      <c r="AR461" s="178" t="str">
        <f t="shared" si="241"/>
        <v>No</v>
      </c>
      <c r="AS461" t="str">
        <f>IF(OR('R2R'!K185="Q1 2029",'R2R'!K185="Q2 2029"),"Yes","No")</f>
        <v>No</v>
      </c>
      <c r="AT461" s="178" t="str">
        <f t="shared" si="242"/>
        <v>No</v>
      </c>
      <c r="AU461" t="str">
        <f>IF(OR('R2R'!K185="Q3 2029",'R2R'!K185="Q4 2029"),"Yes","No")</f>
        <v>No</v>
      </c>
      <c r="AV461" s="178" t="str">
        <f t="shared" si="243"/>
        <v>No</v>
      </c>
      <c r="AW461" t="str">
        <f>IF(OR('R2R'!K185="Q1 2030",'R2R'!K185="Q2 2030"),"Yes","No")</f>
        <v>No</v>
      </c>
      <c r="AX461" s="178" t="str">
        <f t="shared" si="244"/>
        <v>No</v>
      </c>
      <c r="AY461" t="str">
        <f>IF(OR('R2R'!K185="Q3 2030",'R2R'!K185="Q4 2030"),"Yes","No")</f>
        <v>No</v>
      </c>
      <c r="AZ461" s="178" t="str">
        <f t="shared" si="245"/>
        <v>No</v>
      </c>
      <c r="BA461" t="str">
        <f>IF('R2R'!K185="","No","Yes")</f>
        <v>No</v>
      </c>
      <c r="BB461" s="178" t="str">
        <f t="shared" si="246"/>
        <v>No</v>
      </c>
      <c r="BC461" s="178" t="str">
        <f t="shared" si="247"/>
        <v>Yes</v>
      </c>
      <c r="BD461" s="174"/>
    </row>
    <row r="462" spans="1:56" s="175" customFormat="1" ht="23.65" thickBot="1" x14ac:dyDescent="0.5">
      <c r="A462" s="177">
        <v>182</v>
      </c>
      <c r="B462" s="51" t="s">
        <v>1846</v>
      </c>
      <c r="C462" t="str">
        <f>IF('R2R'!E186="Yes","Yes","No")</f>
        <v>No</v>
      </c>
      <c r="D462" t="str">
        <f>IF(AND(C462="No",'R2R'!F186="Yes"),"Yes","No")</f>
        <v>No</v>
      </c>
      <c r="E462" t="str">
        <f>IF(AND(C462="No",'R2R'!F186="N/A"),"N/A","No")</f>
        <v>No</v>
      </c>
      <c r="F462">
        <f>IF(OR('R2R'!F186="Yes",'R2R'!F186="N/A"),0,1)</f>
        <v>1</v>
      </c>
      <c r="G462" t="str">
        <f>IF(OR('R2R'!K186="Q3 2019",'R2R'!K186="Q4 2019"),"Yes","No")</f>
        <v>No</v>
      </c>
      <c r="H462" s="178" t="str">
        <f t="shared" si="223"/>
        <v>No</v>
      </c>
      <c r="I462" t="str">
        <f>IF(OR('R2R'!K186="Q1 2020",'R2R'!K186="Q2 2020"),"Yes","No")</f>
        <v>No</v>
      </c>
      <c r="J462" s="178" t="str">
        <f t="shared" si="224"/>
        <v>No</v>
      </c>
      <c r="K462" t="str">
        <f>IF(OR('R2R'!K186="Q3 2020",'R2R'!K186="Q4 2020"),"Yes","No")</f>
        <v>No</v>
      </c>
      <c r="L462" s="178" t="str">
        <f t="shared" si="225"/>
        <v>No</v>
      </c>
      <c r="M462" t="str">
        <f>IF(OR('R2R'!K186="Q1 2021",'R2R'!K186="Q2 2021"),"Yes","No")</f>
        <v>No</v>
      </c>
      <c r="N462" s="178" t="str">
        <f t="shared" si="226"/>
        <v>No</v>
      </c>
      <c r="O462" t="str">
        <f>IF(OR('R2R'!K186="Q3 2021",'R2R'!K186="Q4 2021"),"Yes","No")</f>
        <v>No</v>
      </c>
      <c r="P462" s="178" t="str">
        <f t="shared" si="227"/>
        <v>No</v>
      </c>
      <c r="Q462" t="str">
        <f>IF(OR('R2R'!K186="Q1 2022",'R2R'!K186="Q2 2022"),"Yes","No")</f>
        <v>No</v>
      </c>
      <c r="R462" s="178" t="str">
        <f t="shared" si="228"/>
        <v>No</v>
      </c>
      <c r="S462" t="str">
        <f>IF(OR('R2R'!K186="Q3 2022",'R2R'!K186="Q4 2022"),"Yes","No")</f>
        <v>No</v>
      </c>
      <c r="T462" s="178" t="str">
        <f t="shared" si="229"/>
        <v>No</v>
      </c>
      <c r="U462" t="str">
        <f>IF(OR('R2R'!K186="Q1 2023",'R2R'!K186="Q2 2023"),"Yes","No")</f>
        <v>No</v>
      </c>
      <c r="V462" s="178" t="str">
        <f t="shared" si="230"/>
        <v>No</v>
      </c>
      <c r="W462" t="str">
        <f>IF(OR('R2R'!K186="Q3 2023",'R2R'!K186="Q4 2023"),"Yes","No")</f>
        <v>No</v>
      </c>
      <c r="X462" s="178" t="str">
        <f t="shared" si="231"/>
        <v>No</v>
      </c>
      <c r="Y462" t="str">
        <f>IF(OR('R2R'!K186="Q1 2024",'R2R'!K186="Q2 2024"),"Yes","No")</f>
        <v>No</v>
      </c>
      <c r="Z462" s="178" t="str">
        <f t="shared" si="232"/>
        <v>No</v>
      </c>
      <c r="AA462" t="str">
        <f>IF(OR('R2R'!K186="Q3 2024",'R2R'!K186="Q4 2024"),"Yes","No")</f>
        <v>No</v>
      </c>
      <c r="AB462" s="178" t="str">
        <f t="shared" si="233"/>
        <v>No</v>
      </c>
      <c r="AC462" t="str">
        <f>IF(OR('R2R'!K186="Q1 2025",'R2R'!K186="Q2 2025"),"Yes","No")</f>
        <v>No</v>
      </c>
      <c r="AD462" s="178" t="str">
        <f t="shared" si="234"/>
        <v>No</v>
      </c>
      <c r="AE462" t="str">
        <f>IF(OR('R2R'!K186="Q3 2025",'R2R'!K186="Q4 2025"),"Yes","No")</f>
        <v>No</v>
      </c>
      <c r="AF462" s="178" t="str">
        <f t="shared" si="235"/>
        <v>No</v>
      </c>
      <c r="AG462" t="str">
        <f>IF(OR('R2R'!K186="Q1 2026",'R2R'!K186="Q2 2026"),"Yes","No")</f>
        <v>No</v>
      </c>
      <c r="AH462" s="178" t="str">
        <f t="shared" si="236"/>
        <v>No</v>
      </c>
      <c r="AI462" t="str">
        <f>IF(OR('R2R'!K186="Q3 2026",'R2R'!K186="Q4 2026"),"Yes","No")</f>
        <v>No</v>
      </c>
      <c r="AJ462" s="178" t="str">
        <f t="shared" si="237"/>
        <v>No</v>
      </c>
      <c r="AK462" t="str">
        <f>IF(OR(O2C!M345="Q1 2027",O2C!M345="Q2 2027"),"Yes","No")</f>
        <v>No</v>
      </c>
      <c r="AL462" s="178" t="str">
        <f t="shared" si="238"/>
        <v>No</v>
      </c>
      <c r="AM462" t="str">
        <f>IF(OR('R2R'!K186="Q3 2027",'R2R'!K186="Q4 2027"),"Yes","No")</f>
        <v>No</v>
      </c>
      <c r="AN462" s="178" t="str">
        <f t="shared" si="239"/>
        <v>No</v>
      </c>
      <c r="AO462" t="str">
        <f>IF(OR('R2R'!K186="Q1 2028",'R2R'!K186="Q2 2028"),"Yes","No")</f>
        <v>No</v>
      </c>
      <c r="AP462" s="178" t="str">
        <f t="shared" si="240"/>
        <v>No</v>
      </c>
      <c r="AQ462" t="str">
        <f>IF(OR('R2R'!K186="Q3 2028",'R2R'!K186="Q4 2028"),"Yes","No")</f>
        <v>No</v>
      </c>
      <c r="AR462" s="178" t="str">
        <f t="shared" si="241"/>
        <v>No</v>
      </c>
      <c r="AS462" t="str">
        <f>IF(OR('R2R'!K186="Q1 2029",'R2R'!K186="Q2 2029"),"Yes","No")</f>
        <v>No</v>
      </c>
      <c r="AT462" s="178" t="str">
        <f t="shared" si="242"/>
        <v>No</v>
      </c>
      <c r="AU462" t="str">
        <f>IF(OR('R2R'!K186="Q3 2029",'R2R'!K186="Q4 2029"),"Yes","No")</f>
        <v>No</v>
      </c>
      <c r="AV462" s="178" t="str">
        <f t="shared" si="243"/>
        <v>No</v>
      </c>
      <c r="AW462" t="str">
        <f>IF(OR('R2R'!K186="Q1 2030",'R2R'!K186="Q2 2030"),"Yes","No")</f>
        <v>No</v>
      </c>
      <c r="AX462" s="178" t="str">
        <f t="shared" si="244"/>
        <v>No</v>
      </c>
      <c r="AY462" t="str">
        <f>IF(OR('R2R'!K186="Q3 2030",'R2R'!K186="Q4 2030"),"Yes","No")</f>
        <v>No</v>
      </c>
      <c r="AZ462" s="178" t="str">
        <f t="shared" si="245"/>
        <v>No</v>
      </c>
      <c r="BA462" t="str">
        <f>IF('R2R'!K186="","No","Yes")</f>
        <v>No</v>
      </c>
      <c r="BB462" s="178" t="str">
        <f t="shared" si="246"/>
        <v>No</v>
      </c>
      <c r="BC462" s="178" t="str">
        <f t="shared" si="247"/>
        <v>Yes</v>
      </c>
      <c r="BD462" s="174"/>
    </row>
    <row r="463" spans="1:56" s="175" customFormat="1" ht="23.65" thickBot="1" x14ac:dyDescent="0.5">
      <c r="A463" s="177">
        <v>183</v>
      </c>
      <c r="B463" s="51" t="s">
        <v>260</v>
      </c>
      <c r="C463" t="str">
        <f>IF('R2R'!E187="Yes","Yes","No")</f>
        <v>No</v>
      </c>
      <c r="D463" t="str">
        <f>IF(AND(C463="No",'R2R'!F187="Yes"),"Yes","No")</f>
        <v>No</v>
      </c>
      <c r="E463" t="str">
        <f>IF(AND(C463="No",'R2R'!F187="N/A"),"N/A","No")</f>
        <v>No</v>
      </c>
      <c r="F463">
        <f>IF(OR('R2R'!F187="Yes",'R2R'!F187="N/A"),0,1)</f>
        <v>1</v>
      </c>
      <c r="G463" t="str">
        <f>IF(OR('R2R'!K187="Q3 2019",'R2R'!K187="Q4 2019"),"Yes","No")</f>
        <v>No</v>
      </c>
      <c r="H463" s="178" t="str">
        <f t="shared" si="223"/>
        <v>No</v>
      </c>
      <c r="I463" t="str">
        <f>IF(OR('R2R'!K187="Q1 2020",'R2R'!K187="Q2 2020"),"Yes","No")</f>
        <v>No</v>
      </c>
      <c r="J463" s="178" t="str">
        <f t="shared" si="224"/>
        <v>No</v>
      </c>
      <c r="K463" t="str">
        <f>IF(OR('R2R'!K187="Q3 2020",'R2R'!K187="Q4 2020"),"Yes","No")</f>
        <v>No</v>
      </c>
      <c r="L463" s="178" t="str">
        <f t="shared" si="225"/>
        <v>No</v>
      </c>
      <c r="M463" t="str">
        <f>IF(OR('R2R'!K187="Q1 2021",'R2R'!K187="Q2 2021"),"Yes","No")</f>
        <v>No</v>
      </c>
      <c r="N463" s="178" t="str">
        <f t="shared" si="226"/>
        <v>No</v>
      </c>
      <c r="O463" t="str">
        <f>IF(OR('R2R'!K187="Q3 2021",'R2R'!K187="Q4 2021"),"Yes","No")</f>
        <v>No</v>
      </c>
      <c r="P463" s="178" t="str">
        <f t="shared" si="227"/>
        <v>No</v>
      </c>
      <c r="Q463" t="str">
        <f>IF(OR('R2R'!K187="Q1 2022",'R2R'!K187="Q2 2022"),"Yes","No")</f>
        <v>No</v>
      </c>
      <c r="R463" s="178" t="str">
        <f t="shared" si="228"/>
        <v>No</v>
      </c>
      <c r="S463" t="str">
        <f>IF(OR('R2R'!K187="Q3 2022",'R2R'!K187="Q4 2022"),"Yes","No")</f>
        <v>No</v>
      </c>
      <c r="T463" s="178" t="str">
        <f t="shared" si="229"/>
        <v>No</v>
      </c>
      <c r="U463" t="str">
        <f>IF(OR('R2R'!K187="Q1 2023",'R2R'!K187="Q2 2023"),"Yes","No")</f>
        <v>No</v>
      </c>
      <c r="V463" s="178" t="str">
        <f t="shared" si="230"/>
        <v>No</v>
      </c>
      <c r="W463" t="str">
        <f>IF(OR('R2R'!K187="Q3 2023",'R2R'!K187="Q4 2023"),"Yes","No")</f>
        <v>No</v>
      </c>
      <c r="X463" s="178" t="str">
        <f t="shared" si="231"/>
        <v>No</v>
      </c>
      <c r="Y463" t="str">
        <f>IF(OR('R2R'!K187="Q1 2024",'R2R'!K187="Q2 2024"),"Yes","No")</f>
        <v>No</v>
      </c>
      <c r="Z463" s="178" t="str">
        <f t="shared" si="232"/>
        <v>No</v>
      </c>
      <c r="AA463" t="str">
        <f>IF(OR('R2R'!K187="Q3 2024",'R2R'!K187="Q4 2024"),"Yes","No")</f>
        <v>No</v>
      </c>
      <c r="AB463" s="178" t="str">
        <f t="shared" si="233"/>
        <v>No</v>
      </c>
      <c r="AC463" t="str">
        <f>IF(OR('R2R'!K187="Q1 2025",'R2R'!K187="Q2 2025"),"Yes","No")</f>
        <v>No</v>
      </c>
      <c r="AD463" s="178" t="str">
        <f t="shared" si="234"/>
        <v>No</v>
      </c>
      <c r="AE463" t="str">
        <f>IF(OR('R2R'!K187="Q3 2025",'R2R'!K187="Q4 2025"),"Yes","No")</f>
        <v>No</v>
      </c>
      <c r="AF463" s="178" t="str">
        <f t="shared" si="235"/>
        <v>No</v>
      </c>
      <c r="AG463" t="str">
        <f>IF(OR('R2R'!K187="Q1 2026",'R2R'!K187="Q2 2026"),"Yes","No")</f>
        <v>No</v>
      </c>
      <c r="AH463" s="178" t="str">
        <f t="shared" si="236"/>
        <v>No</v>
      </c>
      <c r="AI463" t="str">
        <f>IF(OR('R2R'!K187="Q3 2026",'R2R'!K187="Q4 2026"),"Yes","No")</f>
        <v>No</v>
      </c>
      <c r="AJ463" s="178" t="str">
        <f t="shared" si="237"/>
        <v>No</v>
      </c>
      <c r="AK463" t="str">
        <f>IF(OR(O2C!M346="Q1 2027",O2C!M346="Q2 2027"),"Yes","No")</f>
        <v>No</v>
      </c>
      <c r="AL463" s="178" t="str">
        <f t="shared" si="238"/>
        <v>No</v>
      </c>
      <c r="AM463" t="str">
        <f>IF(OR('R2R'!K187="Q3 2027",'R2R'!K187="Q4 2027"),"Yes","No")</f>
        <v>No</v>
      </c>
      <c r="AN463" s="178" t="str">
        <f t="shared" si="239"/>
        <v>No</v>
      </c>
      <c r="AO463" t="str">
        <f>IF(OR('R2R'!K187="Q1 2028",'R2R'!K187="Q2 2028"),"Yes","No")</f>
        <v>No</v>
      </c>
      <c r="AP463" s="178" t="str">
        <f t="shared" si="240"/>
        <v>No</v>
      </c>
      <c r="AQ463" t="str">
        <f>IF(OR('R2R'!K187="Q3 2028",'R2R'!K187="Q4 2028"),"Yes","No")</f>
        <v>No</v>
      </c>
      <c r="AR463" s="178" t="str">
        <f t="shared" si="241"/>
        <v>No</v>
      </c>
      <c r="AS463" t="str">
        <f>IF(OR('R2R'!K187="Q1 2029",'R2R'!K187="Q2 2029"),"Yes","No")</f>
        <v>No</v>
      </c>
      <c r="AT463" s="178" t="str">
        <f t="shared" si="242"/>
        <v>No</v>
      </c>
      <c r="AU463" t="str">
        <f>IF(OR('R2R'!K187="Q3 2029",'R2R'!K187="Q4 2029"),"Yes","No")</f>
        <v>No</v>
      </c>
      <c r="AV463" s="178" t="str">
        <f t="shared" si="243"/>
        <v>No</v>
      </c>
      <c r="AW463" t="str">
        <f>IF(OR('R2R'!K187="Q1 2030",'R2R'!K187="Q2 2030"),"Yes","No")</f>
        <v>No</v>
      </c>
      <c r="AX463" s="178" t="str">
        <f t="shared" si="244"/>
        <v>No</v>
      </c>
      <c r="AY463" t="str">
        <f>IF(OR('R2R'!K187="Q3 2030",'R2R'!K187="Q4 2030"),"Yes","No")</f>
        <v>No</v>
      </c>
      <c r="AZ463" s="178" t="str">
        <f t="shared" si="245"/>
        <v>No</v>
      </c>
      <c r="BA463" t="str">
        <f>IF('R2R'!K187="","No","Yes")</f>
        <v>No</v>
      </c>
      <c r="BB463" s="178" t="str">
        <f t="shared" si="246"/>
        <v>No</v>
      </c>
      <c r="BC463" s="178" t="str">
        <f t="shared" si="247"/>
        <v>Yes</v>
      </c>
      <c r="BD463" s="174"/>
    </row>
    <row r="464" spans="1:56" s="175" customFormat="1" ht="23.65" thickBot="1" x14ac:dyDescent="0.5">
      <c r="A464" s="177">
        <v>184</v>
      </c>
      <c r="B464" s="51" t="s">
        <v>261</v>
      </c>
      <c r="C464" t="str">
        <f>IF('R2R'!E188="Yes","Yes","No")</f>
        <v>No</v>
      </c>
      <c r="D464" t="str">
        <f>IF(AND(C464="No",'R2R'!F188="Yes"),"Yes","No")</f>
        <v>No</v>
      </c>
      <c r="E464" t="str">
        <f>IF(AND(C464="No",'R2R'!F188="N/A"),"N/A","No")</f>
        <v>No</v>
      </c>
      <c r="F464">
        <f>IF(OR('R2R'!F188="Yes",'R2R'!F188="N/A"),0,1)</f>
        <v>1</v>
      </c>
      <c r="G464" t="str">
        <f>IF(OR('R2R'!K188="Q3 2019",'R2R'!K188="Q4 2019"),"Yes","No")</f>
        <v>No</v>
      </c>
      <c r="H464" s="178" t="str">
        <f t="shared" si="223"/>
        <v>No</v>
      </c>
      <c r="I464" t="str">
        <f>IF(OR('R2R'!K188="Q1 2020",'R2R'!K188="Q2 2020"),"Yes","No")</f>
        <v>No</v>
      </c>
      <c r="J464" s="178" t="str">
        <f t="shared" si="224"/>
        <v>No</v>
      </c>
      <c r="K464" t="str">
        <f>IF(OR('R2R'!K188="Q3 2020",'R2R'!K188="Q4 2020"),"Yes","No")</f>
        <v>No</v>
      </c>
      <c r="L464" s="178" t="str">
        <f t="shared" si="225"/>
        <v>No</v>
      </c>
      <c r="M464" t="str">
        <f>IF(OR('R2R'!K188="Q1 2021",'R2R'!K188="Q2 2021"),"Yes","No")</f>
        <v>No</v>
      </c>
      <c r="N464" s="178" t="str">
        <f t="shared" si="226"/>
        <v>No</v>
      </c>
      <c r="O464" t="str">
        <f>IF(OR('R2R'!K188="Q3 2021",'R2R'!K188="Q4 2021"),"Yes","No")</f>
        <v>No</v>
      </c>
      <c r="P464" s="178" t="str">
        <f t="shared" si="227"/>
        <v>No</v>
      </c>
      <c r="Q464" t="str">
        <f>IF(OR('R2R'!K188="Q1 2022",'R2R'!K188="Q2 2022"),"Yes","No")</f>
        <v>No</v>
      </c>
      <c r="R464" s="178" t="str">
        <f t="shared" si="228"/>
        <v>No</v>
      </c>
      <c r="S464" t="str">
        <f>IF(OR('R2R'!K188="Q3 2022",'R2R'!K188="Q4 2022"),"Yes","No")</f>
        <v>No</v>
      </c>
      <c r="T464" s="178" t="str">
        <f t="shared" si="229"/>
        <v>No</v>
      </c>
      <c r="U464" t="str">
        <f>IF(OR('R2R'!K188="Q1 2023",'R2R'!K188="Q2 2023"),"Yes","No")</f>
        <v>No</v>
      </c>
      <c r="V464" s="178" t="str">
        <f t="shared" si="230"/>
        <v>No</v>
      </c>
      <c r="W464" t="str">
        <f>IF(OR('R2R'!K188="Q3 2023",'R2R'!K188="Q4 2023"),"Yes","No")</f>
        <v>No</v>
      </c>
      <c r="X464" s="178" t="str">
        <f t="shared" si="231"/>
        <v>No</v>
      </c>
      <c r="Y464" t="str">
        <f>IF(OR('R2R'!K188="Q1 2024",'R2R'!K188="Q2 2024"),"Yes","No")</f>
        <v>No</v>
      </c>
      <c r="Z464" s="178" t="str">
        <f t="shared" si="232"/>
        <v>No</v>
      </c>
      <c r="AA464" t="str">
        <f>IF(OR('R2R'!K188="Q3 2024",'R2R'!K188="Q4 2024"),"Yes","No")</f>
        <v>No</v>
      </c>
      <c r="AB464" s="178" t="str">
        <f t="shared" si="233"/>
        <v>No</v>
      </c>
      <c r="AC464" t="str">
        <f>IF(OR('R2R'!K188="Q1 2025",'R2R'!K188="Q2 2025"),"Yes","No")</f>
        <v>No</v>
      </c>
      <c r="AD464" s="178" t="str">
        <f t="shared" si="234"/>
        <v>No</v>
      </c>
      <c r="AE464" t="str">
        <f>IF(OR('R2R'!K188="Q3 2025",'R2R'!K188="Q4 2025"),"Yes","No")</f>
        <v>No</v>
      </c>
      <c r="AF464" s="178" t="str">
        <f t="shared" si="235"/>
        <v>No</v>
      </c>
      <c r="AG464" t="str">
        <f>IF(OR('R2R'!K188="Q1 2026",'R2R'!K188="Q2 2026"),"Yes","No")</f>
        <v>No</v>
      </c>
      <c r="AH464" s="178" t="str">
        <f t="shared" si="236"/>
        <v>No</v>
      </c>
      <c r="AI464" t="str">
        <f>IF(OR('R2R'!K188="Q3 2026",'R2R'!K188="Q4 2026"),"Yes","No")</f>
        <v>No</v>
      </c>
      <c r="AJ464" s="178" t="str">
        <f t="shared" si="237"/>
        <v>No</v>
      </c>
      <c r="AK464" t="str">
        <f>IF(OR(O2C!M347="Q1 2027",O2C!M347="Q2 2027"),"Yes","No")</f>
        <v>No</v>
      </c>
      <c r="AL464" s="178" t="str">
        <f t="shared" si="238"/>
        <v>No</v>
      </c>
      <c r="AM464" t="str">
        <f>IF(OR('R2R'!K188="Q3 2027",'R2R'!K188="Q4 2027"),"Yes","No")</f>
        <v>No</v>
      </c>
      <c r="AN464" s="178" t="str">
        <f t="shared" si="239"/>
        <v>No</v>
      </c>
      <c r="AO464" t="str">
        <f>IF(OR('R2R'!K188="Q1 2028",'R2R'!K188="Q2 2028"),"Yes","No")</f>
        <v>No</v>
      </c>
      <c r="AP464" s="178" t="str">
        <f t="shared" si="240"/>
        <v>No</v>
      </c>
      <c r="AQ464" t="str">
        <f>IF(OR('R2R'!K188="Q3 2028",'R2R'!K188="Q4 2028"),"Yes","No")</f>
        <v>No</v>
      </c>
      <c r="AR464" s="178" t="str">
        <f t="shared" si="241"/>
        <v>No</v>
      </c>
      <c r="AS464" t="str">
        <f>IF(OR('R2R'!K188="Q1 2029",'R2R'!K188="Q2 2029"),"Yes","No")</f>
        <v>No</v>
      </c>
      <c r="AT464" s="178" t="str">
        <f t="shared" si="242"/>
        <v>No</v>
      </c>
      <c r="AU464" t="str">
        <f>IF(OR('R2R'!K188="Q3 2029",'R2R'!K188="Q4 2029"),"Yes","No")</f>
        <v>No</v>
      </c>
      <c r="AV464" s="178" t="str">
        <f t="shared" si="243"/>
        <v>No</v>
      </c>
      <c r="AW464" t="str">
        <f>IF(OR('R2R'!K188="Q1 2030",'R2R'!K188="Q2 2030"),"Yes","No")</f>
        <v>No</v>
      </c>
      <c r="AX464" s="178" t="str">
        <f t="shared" si="244"/>
        <v>No</v>
      </c>
      <c r="AY464" t="str">
        <f>IF(OR('R2R'!K188="Q3 2030",'R2R'!K188="Q4 2030"),"Yes","No")</f>
        <v>No</v>
      </c>
      <c r="AZ464" s="178" t="str">
        <f t="shared" si="245"/>
        <v>No</v>
      </c>
      <c r="BA464" t="str">
        <f>IF('R2R'!K188="","No","Yes")</f>
        <v>No</v>
      </c>
      <c r="BB464" s="178" t="str">
        <f t="shared" si="246"/>
        <v>No</v>
      </c>
      <c r="BC464" s="178" t="str">
        <f t="shared" si="247"/>
        <v>Yes</v>
      </c>
      <c r="BD464" s="174"/>
    </row>
    <row r="465" spans="1:56" s="175" customFormat="1" ht="35.25" thickBot="1" x14ac:dyDescent="0.5">
      <c r="A465" s="177">
        <v>185</v>
      </c>
      <c r="B465" s="51" t="s">
        <v>1847</v>
      </c>
      <c r="C465" t="str">
        <f>IF('R2R'!E189="Yes","Yes","No")</f>
        <v>No</v>
      </c>
      <c r="D465" t="str">
        <f>IF(AND(C465="No",'R2R'!F189="Yes"),"Yes","No")</f>
        <v>No</v>
      </c>
      <c r="E465" t="str">
        <f>IF(AND(C465="No",'R2R'!F189="N/A"),"N/A","No")</f>
        <v>No</v>
      </c>
      <c r="F465">
        <f>IF(OR('R2R'!F189="Yes",'R2R'!F189="N/A"),0,1)</f>
        <v>1</v>
      </c>
      <c r="G465" t="str">
        <f>IF(OR('R2R'!K189="Q3 2019",'R2R'!K189="Q4 2019"),"Yes","No")</f>
        <v>No</v>
      </c>
      <c r="H465" s="178" t="str">
        <f t="shared" si="223"/>
        <v>No</v>
      </c>
      <c r="I465" t="str">
        <f>IF(OR('R2R'!K189="Q1 2020",'R2R'!K189="Q2 2020"),"Yes","No")</f>
        <v>No</v>
      </c>
      <c r="J465" s="178" t="str">
        <f t="shared" si="224"/>
        <v>No</v>
      </c>
      <c r="K465" t="str">
        <f>IF(OR('R2R'!K189="Q3 2020",'R2R'!K189="Q4 2020"),"Yes","No")</f>
        <v>No</v>
      </c>
      <c r="L465" s="178" t="str">
        <f t="shared" si="225"/>
        <v>No</v>
      </c>
      <c r="M465" t="str">
        <f>IF(OR('R2R'!K189="Q1 2021",'R2R'!K189="Q2 2021"),"Yes","No")</f>
        <v>No</v>
      </c>
      <c r="N465" s="178" t="str">
        <f t="shared" si="226"/>
        <v>No</v>
      </c>
      <c r="O465" t="str">
        <f>IF(OR('R2R'!K189="Q3 2021",'R2R'!K189="Q4 2021"),"Yes","No")</f>
        <v>No</v>
      </c>
      <c r="P465" s="178" t="str">
        <f t="shared" si="227"/>
        <v>No</v>
      </c>
      <c r="Q465" t="str">
        <f>IF(OR('R2R'!K189="Q1 2022",'R2R'!K189="Q2 2022"),"Yes","No")</f>
        <v>No</v>
      </c>
      <c r="R465" s="178" t="str">
        <f t="shared" si="228"/>
        <v>No</v>
      </c>
      <c r="S465" t="str">
        <f>IF(OR('R2R'!K189="Q3 2022",'R2R'!K189="Q4 2022"),"Yes","No")</f>
        <v>No</v>
      </c>
      <c r="T465" s="178" t="str">
        <f t="shared" si="229"/>
        <v>No</v>
      </c>
      <c r="U465" t="str">
        <f>IF(OR('R2R'!K189="Q1 2023",'R2R'!K189="Q2 2023"),"Yes","No")</f>
        <v>No</v>
      </c>
      <c r="V465" s="178" t="str">
        <f t="shared" si="230"/>
        <v>No</v>
      </c>
      <c r="W465" t="str">
        <f>IF(OR('R2R'!K189="Q3 2023",'R2R'!K189="Q4 2023"),"Yes","No")</f>
        <v>No</v>
      </c>
      <c r="X465" s="178" t="str">
        <f t="shared" si="231"/>
        <v>No</v>
      </c>
      <c r="Y465" t="str">
        <f>IF(OR('R2R'!K189="Q1 2024",'R2R'!K189="Q2 2024"),"Yes","No")</f>
        <v>No</v>
      </c>
      <c r="Z465" s="178" t="str">
        <f t="shared" si="232"/>
        <v>No</v>
      </c>
      <c r="AA465" t="str">
        <f>IF(OR('R2R'!K189="Q3 2024",'R2R'!K189="Q4 2024"),"Yes","No")</f>
        <v>No</v>
      </c>
      <c r="AB465" s="178" t="str">
        <f t="shared" si="233"/>
        <v>No</v>
      </c>
      <c r="AC465" t="str">
        <f>IF(OR('R2R'!K189="Q1 2025",'R2R'!K189="Q2 2025"),"Yes","No")</f>
        <v>No</v>
      </c>
      <c r="AD465" s="178" t="str">
        <f t="shared" si="234"/>
        <v>No</v>
      </c>
      <c r="AE465" t="str">
        <f>IF(OR('R2R'!K189="Q3 2025",'R2R'!K189="Q4 2025"),"Yes","No")</f>
        <v>No</v>
      </c>
      <c r="AF465" s="178" t="str">
        <f t="shared" si="235"/>
        <v>No</v>
      </c>
      <c r="AG465" t="str">
        <f>IF(OR('R2R'!K189="Q1 2026",'R2R'!K189="Q2 2026"),"Yes","No")</f>
        <v>No</v>
      </c>
      <c r="AH465" s="178" t="str">
        <f t="shared" si="236"/>
        <v>No</v>
      </c>
      <c r="AI465" t="str">
        <f>IF(OR('R2R'!K189="Q3 2026",'R2R'!K189="Q4 2026"),"Yes","No")</f>
        <v>No</v>
      </c>
      <c r="AJ465" s="178" t="str">
        <f t="shared" si="237"/>
        <v>No</v>
      </c>
      <c r="AK465" t="str">
        <f>IF(OR(O2C!M348="Q1 2027",O2C!M348="Q2 2027"),"Yes","No")</f>
        <v>No</v>
      </c>
      <c r="AL465" s="178" t="str">
        <f t="shared" si="238"/>
        <v>No</v>
      </c>
      <c r="AM465" t="str">
        <f>IF(OR('R2R'!K189="Q3 2027",'R2R'!K189="Q4 2027"),"Yes","No")</f>
        <v>No</v>
      </c>
      <c r="AN465" s="178" t="str">
        <f t="shared" si="239"/>
        <v>No</v>
      </c>
      <c r="AO465" t="str">
        <f>IF(OR('R2R'!K189="Q1 2028",'R2R'!K189="Q2 2028"),"Yes","No")</f>
        <v>No</v>
      </c>
      <c r="AP465" s="178" t="str">
        <f t="shared" si="240"/>
        <v>No</v>
      </c>
      <c r="AQ465" t="str">
        <f>IF(OR('R2R'!K189="Q3 2028",'R2R'!K189="Q4 2028"),"Yes","No")</f>
        <v>No</v>
      </c>
      <c r="AR465" s="178" t="str">
        <f t="shared" si="241"/>
        <v>No</v>
      </c>
      <c r="AS465" t="str">
        <f>IF(OR('R2R'!K189="Q1 2029",'R2R'!K189="Q2 2029"),"Yes","No")</f>
        <v>No</v>
      </c>
      <c r="AT465" s="178" t="str">
        <f t="shared" si="242"/>
        <v>No</v>
      </c>
      <c r="AU465" t="str">
        <f>IF(OR('R2R'!K189="Q3 2029",'R2R'!K189="Q4 2029"),"Yes","No")</f>
        <v>No</v>
      </c>
      <c r="AV465" s="178" t="str">
        <f t="shared" si="243"/>
        <v>No</v>
      </c>
      <c r="AW465" t="str">
        <f>IF(OR('R2R'!K189="Q1 2030",'R2R'!K189="Q2 2030"),"Yes","No")</f>
        <v>No</v>
      </c>
      <c r="AX465" s="178" t="str">
        <f t="shared" si="244"/>
        <v>No</v>
      </c>
      <c r="AY465" t="str">
        <f>IF(OR('R2R'!K189="Q3 2030",'R2R'!K189="Q4 2030"),"Yes","No")</f>
        <v>No</v>
      </c>
      <c r="AZ465" s="178" t="str">
        <f t="shared" si="245"/>
        <v>No</v>
      </c>
      <c r="BA465" t="str">
        <f>IF('R2R'!K189="","No","Yes")</f>
        <v>No</v>
      </c>
      <c r="BB465" s="178" t="str">
        <f t="shared" si="246"/>
        <v>No</v>
      </c>
      <c r="BC465" s="178" t="str">
        <f t="shared" si="247"/>
        <v>Yes</v>
      </c>
      <c r="BD465" s="174"/>
    </row>
    <row r="466" spans="1:56" s="175" customFormat="1" ht="23.65" thickBot="1" x14ac:dyDescent="0.5">
      <c r="A466" s="177">
        <v>186</v>
      </c>
      <c r="B466" s="51" t="s">
        <v>817</v>
      </c>
      <c r="C466" t="str">
        <f>IF('R2R'!E190="Yes","Yes","No")</f>
        <v>No</v>
      </c>
      <c r="D466" t="str">
        <f>IF(AND(C466="No",'R2R'!F190="Yes"),"Yes","No")</f>
        <v>No</v>
      </c>
      <c r="E466" t="str">
        <f>IF(AND(C466="No",'R2R'!F190="N/A"),"N/A","No")</f>
        <v>No</v>
      </c>
      <c r="F466">
        <f>IF(OR('R2R'!F190="Yes",'R2R'!F190="N/A"),0,1)</f>
        <v>1</v>
      </c>
      <c r="G466" t="str">
        <f>IF(OR('R2R'!K190="Q3 2019",'R2R'!K190="Q4 2019"),"Yes","No")</f>
        <v>No</v>
      </c>
      <c r="H466" s="178" t="str">
        <f t="shared" si="223"/>
        <v>No</v>
      </c>
      <c r="I466" t="str">
        <f>IF(OR('R2R'!K190="Q1 2020",'R2R'!K190="Q2 2020"),"Yes","No")</f>
        <v>No</v>
      </c>
      <c r="J466" s="178" t="str">
        <f t="shared" si="224"/>
        <v>No</v>
      </c>
      <c r="K466" t="str">
        <f>IF(OR('R2R'!K190="Q3 2020",'R2R'!K190="Q4 2020"),"Yes","No")</f>
        <v>No</v>
      </c>
      <c r="L466" s="178" t="str">
        <f t="shared" si="225"/>
        <v>No</v>
      </c>
      <c r="M466" t="str">
        <f>IF(OR('R2R'!K190="Q1 2021",'R2R'!K190="Q2 2021"),"Yes","No")</f>
        <v>No</v>
      </c>
      <c r="N466" s="178" t="str">
        <f t="shared" si="226"/>
        <v>No</v>
      </c>
      <c r="O466" t="str">
        <f>IF(OR('R2R'!K190="Q3 2021",'R2R'!K190="Q4 2021"),"Yes","No")</f>
        <v>No</v>
      </c>
      <c r="P466" s="178" t="str">
        <f t="shared" si="227"/>
        <v>No</v>
      </c>
      <c r="Q466" t="str">
        <f>IF(OR('R2R'!K190="Q1 2022",'R2R'!K190="Q2 2022"),"Yes","No")</f>
        <v>No</v>
      </c>
      <c r="R466" s="178" t="str">
        <f t="shared" si="228"/>
        <v>No</v>
      </c>
      <c r="S466" t="str">
        <f>IF(OR('R2R'!K190="Q3 2022",'R2R'!K190="Q4 2022"),"Yes","No")</f>
        <v>No</v>
      </c>
      <c r="T466" s="178" t="str">
        <f t="shared" si="229"/>
        <v>No</v>
      </c>
      <c r="U466" t="str">
        <f>IF(OR('R2R'!K190="Q1 2023",'R2R'!K190="Q2 2023"),"Yes","No")</f>
        <v>No</v>
      </c>
      <c r="V466" s="178" t="str">
        <f t="shared" si="230"/>
        <v>No</v>
      </c>
      <c r="W466" t="str">
        <f>IF(OR('R2R'!K190="Q3 2023",'R2R'!K190="Q4 2023"),"Yes","No")</f>
        <v>No</v>
      </c>
      <c r="X466" s="178" t="str">
        <f t="shared" si="231"/>
        <v>No</v>
      </c>
      <c r="Y466" t="str">
        <f>IF(OR('R2R'!K190="Q1 2024",'R2R'!K190="Q2 2024"),"Yes","No")</f>
        <v>No</v>
      </c>
      <c r="Z466" s="178" t="str">
        <f t="shared" si="232"/>
        <v>No</v>
      </c>
      <c r="AA466" t="str">
        <f>IF(OR('R2R'!K190="Q3 2024",'R2R'!K190="Q4 2024"),"Yes","No")</f>
        <v>No</v>
      </c>
      <c r="AB466" s="178" t="str">
        <f t="shared" si="233"/>
        <v>No</v>
      </c>
      <c r="AC466" t="str">
        <f>IF(OR('R2R'!K190="Q1 2025",'R2R'!K190="Q2 2025"),"Yes","No")</f>
        <v>No</v>
      </c>
      <c r="AD466" s="178" t="str">
        <f t="shared" si="234"/>
        <v>No</v>
      </c>
      <c r="AE466" t="str">
        <f>IF(OR('R2R'!K190="Q3 2025",'R2R'!K190="Q4 2025"),"Yes","No")</f>
        <v>No</v>
      </c>
      <c r="AF466" s="178" t="str">
        <f t="shared" si="235"/>
        <v>No</v>
      </c>
      <c r="AG466" t="str">
        <f>IF(OR('R2R'!K190="Q1 2026",'R2R'!K190="Q2 2026"),"Yes","No")</f>
        <v>No</v>
      </c>
      <c r="AH466" s="178" t="str">
        <f t="shared" si="236"/>
        <v>No</v>
      </c>
      <c r="AI466" t="str">
        <f>IF(OR('R2R'!K190="Q3 2026",'R2R'!K190="Q4 2026"),"Yes","No")</f>
        <v>No</v>
      </c>
      <c r="AJ466" s="178" t="str">
        <f t="shared" si="237"/>
        <v>No</v>
      </c>
      <c r="AK466" t="str">
        <f>IF(OR(O2C!M349="Q1 2027",O2C!M349="Q2 2027"),"Yes","No")</f>
        <v>No</v>
      </c>
      <c r="AL466" s="178" t="str">
        <f t="shared" si="238"/>
        <v>No</v>
      </c>
      <c r="AM466" t="str">
        <f>IF(OR('R2R'!K190="Q3 2027",'R2R'!K190="Q4 2027"),"Yes","No")</f>
        <v>No</v>
      </c>
      <c r="AN466" s="178" t="str">
        <f t="shared" si="239"/>
        <v>No</v>
      </c>
      <c r="AO466" t="str">
        <f>IF(OR('R2R'!K190="Q1 2028",'R2R'!K190="Q2 2028"),"Yes","No")</f>
        <v>No</v>
      </c>
      <c r="AP466" s="178" t="str">
        <f t="shared" si="240"/>
        <v>No</v>
      </c>
      <c r="AQ466" t="str">
        <f>IF(OR('R2R'!K190="Q3 2028",'R2R'!K190="Q4 2028"),"Yes","No")</f>
        <v>No</v>
      </c>
      <c r="AR466" s="178" t="str">
        <f t="shared" si="241"/>
        <v>No</v>
      </c>
      <c r="AS466" t="str">
        <f>IF(OR('R2R'!K190="Q1 2029",'R2R'!K190="Q2 2029"),"Yes","No")</f>
        <v>No</v>
      </c>
      <c r="AT466" s="178" t="str">
        <f t="shared" si="242"/>
        <v>No</v>
      </c>
      <c r="AU466" t="str">
        <f>IF(OR('R2R'!K190="Q3 2029",'R2R'!K190="Q4 2029"),"Yes","No")</f>
        <v>No</v>
      </c>
      <c r="AV466" s="178" t="str">
        <f t="shared" si="243"/>
        <v>No</v>
      </c>
      <c r="AW466" t="str">
        <f>IF(OR('R2R'!K190="Q1 2030",'R2R'!K190="Q2 2030"),"Yes","No")</f>
        <v>No</v>
      </c>
      <c r="AX466" s="178" t="str">
        <f t="shared" si="244"/>
        <v>No</v>
      </c>
      <c r="AY466" t="str">
        <f>IF(OR('R2R'!K190="Q3 2030",'R2R'!K190="Q4 2030"),"Yes","No")</f>
        <v>No</v>
      </c>
      <c r="AZ466" s="178" t="str">
        <f t="shared" si="245"/>
        <v>No</v>
      </c>
      <c r="BA466" t="str">
        <f>IF('R2R'!K190="","No","Yes")</f>
        <v>No</v>
      </c>
      <c r="BB466" s="178" t="str">
        <f t="shared" si="246"/>
        <v>No</v>
      </c>
      <c r="BC466" s="178" t="str">
        <f t="shared" si="247"/>
        <v>Yes</v>
      </c>
      <c r="BD466" s="174"/>
    </row>
    <row r="467" spans="1:56" s="175" customFormat="1" ht="23.65" thickBot="1" x14ac:dyDescent="0.5">
      <c r="A467" s="177">
        <v>187</v>
      </c>
      <c r="B467" s="51" t="s">
        <v>263</v>
      </c>
      <c r="C467" t="str">
        <f>IF('R2R'!E191="Yes","Yes","No")</f>
        <v>No</v>
      </c>
      <c r="D467" t="str">
        <f>IF(AND(C467="No",'R2R'!F191="Yes"),"Yes","No")</f>
        <v>No</v>
      </c>
      <c r="E467" t="str">
        <f>IF(AND(C467="No",'R2R'!F191="N/A"),"N/A","No")</f>
        <v>No</v>
      </c>
      <c r="F467">
        <f>IF(OR('R2R'!F191="Yes",'R2R'!F191="N/A"),0,1)</f>
        <v>1</v>
      </c>
      <c r="G467" t="str">
        <f>IF(OR('R2R'!K191="Q3 2019",'R2R'!K191="Q4 2019"),"Yes","No")</f>
        <v>No</v>
      </c>
      <c r="H467" s="178" t="str">
        <f t="shared" si="223"/>
        <v>No</v>
      </c>
      <c r="I467" t="str">
        <f>IF(OR('R2R'!K191="Q1 2020",'R2R'!K191="Q2 2020"),"Yes","No")</f>
        <v>No</v>
      </c>
      <c r="J467" s="178" t="str">
        <f t="shared" si="224"/>
        <v>No</v>
      </c>
      <c r="K467" t="str">
        <f>IF(OR('R2R'!K191="Q3 2020",'R2R'!K191="Q4 2020"),"Yes","No")</f>
        <v>No</v>
      </c>
      <c r="L467" s="178" t="str">
        <f t="shared" si="225"/>
        <v>No</v>
      </c>
      <c r="M467" t="str">
        <f>IF(OR('R2R'!K191="Q1 2021",'R2R'!K191="Q2 2021"),"Yes","No")</f>
        <v>No</v>
      </c>
      <c r="N467" s="178" t="str">
        <f t="shared" si="226"/>
        <v>No</v>
      </c>
      <c r="O467" t="str">
        <f>IF(OR('R2R'!K191="Q3 2021",'R2R'!K191="Q4 2021"),"Yes","No")</f>
        <v>No</v>
      </c>
      <c r="P467" s="178" t="str">
        <f t="shared" si="227"/>
        <v>No</v>
      </c>
      <c r="Q467" t="str">
        <f>IF(OR('R2R'!K191="Q1 2022",'R2R'!K191="Q2 2022"),"Yes","No")</f>
        <v>No</v>
      </c>
      <c r="R467" s="178" t="str">
        <f t="shared" si="228"/>
        <v>No</v>
      </c>
      <c r="S467" t="str">
        <f>IF(OR('R2R'!K191="Q3 2022",'R2R'!K191="Q4 2022"),"Yes","No")</f>
        <v>No</v>
      </c>
      <c r="T467" s="178" t="str">
        <f t="shared" si="229"/>
        <v>No</v>
      </c>
      <c r="U467" t="str">
        <f>IF(OR('R2R'!K191="Q1 2023",'R2R'!K191="Q2 2023"),"Yes","No")</f>
        <v>No</v>
      </c>
      <c r="V467" s="178" t="str">
        <f t="shared" si="230"/>
        <v>No</v>
      </c>
      <c r="W467" t="str">
        <f>IF(OR('R2R'!K191="Q3 2023",'R2R'!K191="Q4 2023"),"Yes","No")</f>
        <v>No</v>
      </c>
      <c r="X467" s="178" t="str">
        <f t="shared" si="231"/>
        <v>No</v>
      </c>
      <c r="Y467" t="str">
        <f>IF(OR('R2R'!K191="Q1 2024",'R2R'!K191="Q2 2024"),"Yes","No")</f>
        <v>No</v>
      </c>
      <c r="Z467" s="178" t="str">
        <f t="shared" si="232"/>
        <v>No</v>
      </c>
      <c r="AA467" t="str">
        <f>IF(OR('R2R'!K191="Q3 2024",'R2R'!K191="Q4 2024"),"Yes","No")</f>
        <v>No</v>
      </c>
      <c r="AB467" s="178" t="str">
        <f t="shared" si="233"/>
        <v>No</v>
      </c>
      <c r="AC467" t="str">
        <f>IF(OR('R2R'!K191="Q1 2025",'R2R'!K191="Q2 2025"),"Yes","No")</f>
        <v>No</v>
      </c>
      <c r="AD467" s="178" t="str">
        <f t="shared" si="234"/>
        <v>No</v>
      </c>
      <c r="AE467" t="str">
        <f>IF(OR('R2R'!K191="Q3 2025",'R2R'!K191="Q4 2025"),"Yes","No")</f>
        <v>No</v>
      </c>
      <c r="AF467" s="178" t="str">
        <f t="shared" si="235"/>
        <v>No</v>
      </c>
      <c r="AG467" t="str">
        <f>IF(OR('R2R'!K191="Q1 2026",'R2R'!K191="Q2 2026"),"Yes","No")</f>
        <v>No</v>
      </c>
      <c r="AH467" s="178" t="str">
        <f t="shared" si="236"/>
        <v>No</v>
      </c>
      <c r="AI467" t="str">
        <f>IF(OR('R2R'!K191="Q3 2026",'R2R'!K191="Q4 2026"),"Yes","No")</f>
        <v>No</v>
      </c>
      <c r="AJ467" s="178" t="str">
        <f t="shared" si="237"/>
        <v>No</v>
      </c>
      <c r="AK467" t="str">
        <f>IF(OR(O2C!M350="Q1 2027",O2C!M350="Q2 2027"),"Yes","No")</f>
        <v>No</v>
      </c>
      <c r="AL467" s="178" t="str">
        <f t="shared" si="238"/>
        <v>No</v>
      </c>
      <c r="AM467" t="str">
        <f>IF(OR('R2R'!K191="Q3 2027",'R2R'!K191="Q4 2027"),"Yes","No")</f>
        <v>No</v>
      </c>
      <c r="AN467" s="178" t="str">
        <f t="shared" si="239"/>
        <v>No</v>
      </c>
      <c r="AO467" t="str">
        <f>IF(OR('R2R'!K191="Q1 2028",'R2R'!K191="Q2 2028"),"Yes","No")</f>
        <v>No</v>
      </c>
      <c r="AP467" s="178" t="str">
        <f t="shared" si="240"/>
        <v>No</v>
      </c>
      <c r="AQ467" t="str">
        <f>IF(OR('R2R'!K191="Q3 2028",'R2R'!K191="Q4 2028"),"Yes","No")</f>
        <v>No</v>
      </c>
      <c r="AR467" s="178" t="str">
        <f t="shared" si="241"/>
        <v>No</v>
      </c>
      <c r="AS467" t="str">
        <f>IF(OR('R2R'!K191="Q1 2029",'R2R'!K191="Q2 2029"),"Yes","No")</f>
        <v>No</v>
      </c>
      <c r="AT467" s="178" t="str">
        <f t="shared" si="242"/>
        <v>No</v>
      </c>
      <c r="AU467" t="str">
        <f>IF(OR('R2R'!K191="Q3 2029",'R2R'!K191="Q4 2029"),"Yes","No")</f>
        <v>No</v>
      </c>
      <c r="AV467" s="178" t="str">
        <f t="shared" si="243"/>
        <v>No</v>
      </c>
      <c r="AW467" t="str">
        <f>IF(OR('R2R'!K191="Q1 2030",'R2R'!K191="Q2 2030"),"Yes","No")</f>
        <v>No</v>
      </c>
      <c r="AX467" s="178" t="str">
        <f t="shared" si="244"/>
        <v>No</v>
      </c>
      <c r="AY467" t="str">
        <f>IF(OR('R2R'!K191="Q3 2030",'R2R'!K191="Q4 2030"),"Yes","No")</f>
        <v>No</v>
      </c>
      <c r="AZ467" s="178" t="str">
        <f t="shared" si="245"/>
        <v>No</v>
      </c>
      <c r="BA467" t="str">
        <f>IF('R2R'!K191="","No","Yes")</f>
        <v>No</v>
      </c>
      <c r="BB467" s="178" t="str">
        <f t="shared" si="246"/>
        <v>No</v>
      </c>
      <c r="BC467" s="178" t="str">
        <f t="shared" si="247"/>
        <v>Yes</v>
      </c>
      <c r="BD467" s="174"/>
    </row>
    <row r="468" spans="1:56" s="175" customFormat="1" ht="14.65" thickBot="1" x14ac:dyDescent="0.5">
      <c r="A468" s="177">
        <v>188</v>
      </c>
      <c r="B468" s="51" t="s">
        <v>818</v>
      </c>
      <c r="C468" t="str">
        <f>IF('R2R'!E192="Yes","Yes","No")</f>
        <v>No</v>
      </c>
      <c r="D468" t="str">
        <f>IF(AND(C468="No",'R2R'!F192="Yes"),"Yes","No")</f>
        <v>No</v>
      </c>
      <c r="E468" t="str">
        <f>IF(AND(C468="No",'R2R'!F192="N/A"),"N/A","No")</f>
        <v>No</v>
      </c>
      <c r="F468">
        <f>IF(OR('R2R'!F192="Yes",'R2R'!F192="N/A"),0,1)</f>
        <v>1</v>
      </c>
      <c r="G468" t="str">
        <f>IF(OR('R2R'!K192="Q3 2019",'R2R'!K192="Q4 2019"),"Yes","No")</f>
        <v>No</v>
      </c>
      <c r="H468" s="178" t="str">
        <f t="shared" si="223"/>
        <v>No</v>
      </c>
      <c r="I468" t="str">
        <f>IF(OR('R2R'!K192="Q1 2020",'R2R'!K192="Q2 2020"),"Yes","No")</f>
        <v>No</v>
      </c>
      <c r="J468" s="178" t="str">
        <f t="shared" si="224"/>
        <v>No</v>
      </c>
      <c r="K468" t="str">
        <f>IF(OR('R2R'!K192="Q3 2020",'R2R'!K192="Q4 2020"),"Yes","No")</f>
        <v>No</v>
      </c>
      <c r="L468" s="178" t="str">
        <f t="shared" si="225"/>
        <v>No</v>
      </c>
      <c r="M468" t="str">
        <f>IF(OR('R2R'!K192="Q1 2021",'R2R'!K192="Q2 2021"),"Yes","No")</f>
        <v>No</v>
      </c>
      <c r="N468" s="178" t="str">
        <f t="shared" si="226"/>
        <v>No</v>
      </c>
      <c r="O468" t="str">
        <f>IF(OR('R2R'!K192="Q3 2021",'R2R'!K192="Q4 2021"),"Yes","No")</f>
        <v>No</v>
      </c>
      <c r="P468" s="178" t="str">
        <f t="shared" si="227"/>
        <v>No</v>
      </c>
      <c r="Q468" t="str">
        <f>IF(OR('R2R'!K192="Q1 2022",'R2R'!K192="Q2 2022"),"Yes","No")</f>
        <v>No</v>
      </c>
      <c r="R468" s="178" t="str">
        <f t="shared" si="228"/>
        <v>No</v>
      </c>
      <c r="S468" t="str">
        <f>IF(OR('R2R'!K192="Q3 2022",'R2R'!K192="Q4 2022"),"Yes","No")</f>
        <v>No</v>
      </c>
      <c r="T468" s="178" t="str">
        <f t="shared" si="229"/>
        <v>No</v>
      </c>
      <c r="U468" t="str">
        <f>IF(OR('R2R'!K192="Q1 2023",'R2R'!K192="Q2 2023"),"Yes","No")</f>
        <v>No</v>
      </c>
      <c r="V468" s="178" t="str">
        <f t="shared" si="230"/>
        <v>No</v>
      </c>
      <c r="W468" t="str">
        <f>IF(OR('R2R'!K192="Q3 2023",'R2R'!K192="Q4 2023"),"Yes","No")</f>
        <v>No</v>
      </c>
      <c r="X468" s="178" t="str">
        <f t="shared" si="231"/>
        <v>No</v>
      </c>
      <c r="Y468" t="str">
        <f>IF(OR('R2R'!K192="Q1 2024",'R2R'!K192="Q2 2024"),"Yes","No")</f>
        <v>No</v>
      </c>
      <c r="Z468" s="178" t="str">
        <f t="shared" si="232"/>
        <v>No</v>
      </c>
      <c r="AA468" t="str">
        <f>IF(OR('R2R'!K192="Q3 2024",'R2R'!K192="Q4 2024"),"Yes","No")</f>
        <v>No</v>
      </c>
      <c r="AB468" s="178" t="str">
        <f t="shared" si="233"/>
        <v>No</v>
      </c>
      <c r="AC468" t="str">
        <f>IF(OR('R2R'!K192="Q1 2025",'R2R'!K192="Q2 2025"),"Yes","No")</f>
        <v>No</v>
      </c>
      <c r="AD468" s="178" t="str">
        <f t="shared" si="234"/>
        <v>No</v>
      </c>
      <c r="AE468" t="str">
        <f>IF(OR('R2R'!K192="Q3 2025",'R2R'!K192="Q4 2025"),"Yes","No")</f>
        <v>No</v>
      </c>
      <c r="AF468" s="178" t="str">
        <f t="shared" si="235"/>
        <v>No</v>
      </c>
      <c r="AG468" t="str">
        <f>IF(OR('R2R'!K192="Q1 2026",'R2R'!K192="Q2 2026"),"Yes","No")</f>
        <v>No</v>
      </c>
      <c r="AH468" s="178" t="str">
        <f t="shared" si="236"/>
        <v>No</v>
      </c>
      <c r="AI468" t="str">
        <f>IF(OR('R2R'!K192="Q3 2026",'R2R'!K192="Q4 2026"),"Yes","No")</f>
        <v>No</v>
      </c>
      <c r="AJ468" s="178" t="str">
        <f t="shared" si="237"/>
        <v>No</v>
      </c>
      <c r="AK468" t="str">
        <f>IF(OR(O2C!M351="Q1 2027",O2C!M351="Q2 2027"),"Yes","No")</f>
        <v>No</v>
      </c>
      <c r="AL468" s="178" t="str">
        <f t="shared" si="238"/>
        <v>No</v>
      </c>
      <c r="AM468" t="str">
        <f>IF(OR('R2R'!K192="Q3 2027",'R2R'!K192="Q4 2027"),"Yes","No")</f>
        <v>No</v>
      </c>
      <c r="AN468" s="178" t="str">
        <f t="shared" si="239"/>
        <v>No</v>
      </c>
      <c r="AO468" t="str">
        <f>IF(OR('R2R'!K192="Q1 2028",'R2R'!K192="Q2 2028"),"Yes","No")</f>
        <v>No</v>
      </c>
      <c r="AP468" s="178" t="str">
        <f t="shared" si="240"/>
        <v>No</v>
      </c>
      <c r="AQ468" t="str">
        <f>IF(OR('R2R'!K192="Q3 2028",'R2R'!K192="Q4 2028"),"Yes","No")</f>
        <v>No</v>
      </c>
      <c r="AR468" s="178" t="str">
        <f t="shared" si="241"/>
        <v>No</v>
      </c>
      <c r="AS468" t="str">
        <f>IF(OR('R2R'!K192="Q1 2029",'R2R'!K192="Q2 2029"),"Yes","No")</f>
        <v>No</v>
      </c>
      <c r="AT468" s="178" t="str">
        <f t="shared" si="242"/>
        <v>No</v>
      </c>
      <c r="AU468" t="str">
        <f>IF(OR('R2R'!K192="Q3 2029",'R2R'!K192="Q4 2029"),"Yes","No")</f>
        <v>No</v>
      </c>
      <c r="AV468" s="178" t="str">
        <f t="shared" si="243"/>
        <v>No</v>
      </c>
      <c r="AW468" t="str">
        <f>IF(OR('R2R'!K192="Q1 2030",'R2R'!K192="Q2 2030"),"Yes","No")</f>
        <v>No</v>
      </c>
      <c r="AX468" s="178" t="str">
        <f t="shared" si="244"/>
        <v>No</v>
      </c>
      <c r="AY468" t="str">
        <f>IF(OR('R2R'!K192="Q3 2030",'R2R'!K192="Q4 2030"),"Yes","No")</f>
        <v>No</v>
      </c>
      <c r="AZ468" s="178" t="str">
        <f t="shared" si="245"/>
        <v>No</v>
      </c>
      <c r="BA468" t="str">
        <f>IF('R2R'!K192="","No","Yes")</f>
        <v>No</v>
      </c>
      <c r="BB468" s="178" t="str">
        <f t="shared" si="246"/>
        <v>No</v>
      </c>
      <c r="BC468" s="178" t="str">
        <f t="shared" si="247"/>
        <v>Yes</v>
      </c>
      <c r="BD468" s="174"/>
    </row>
    <row r="469" spans="1:56" s="175" customFormat="1" ht="14.65" thickBot="1" x14ac:dyDescent="0.5">
      <c r="A469" s="177">
        <v>189</v>
      </c>
      <c r="B469" s="51" t="s">
        <v>264</v>
      </c>
      <c r="C469" t="str">
        <f>IF('R2R'!E193="Yes","Yes","No")</f>
        <v>No</v>
      </c>
      <c r="D469" t="str">
        <f>IF(AND(C469="No",'R2R'!F193="Yes"),"Yes","No")</f>
        <v>No</v>
      </c>
      <c r="E469" t="str">
        <f>IF(AND(C469="No",'R2R'!F193="N/A"),"N/A","No")</f>
        <v>No</v>
      </c>
      <c r="F469">
        <f>IF(OR('R2R'!F193="Yes",'R2R'!F193="N/A"),0,1)</f>
        <v>1</v>
      </c>
      <c r="G469" t="str">
        <f>IF(OR('R2R'!K193="Q3 2019",'R2R'!K193="Q4 2019"),"Yes","No")</f>
        <v>No</v>
      </c>
      <c r="H469" s="178" t="str">
        <f t="shared" si="223"/>
        <v>No</v>
      </c>
      <c r="I469" t="str">
        <f>IF(OR('R2R'!K193="Q1 2020",'R2R'!K193="Q2 2020"),"Yes","No")</f>
        <v>No</v>
      </c>
      <c r="J469" s="178" t="str">
        <f t="shared" si="224"/>
        <v>No</v>
      </c>
      <c r="K469" t="str">
        <f>IF(OR('R2R'!K193="Q3 2020",'R2R'!K193="Q4 2020"),"Yes","No")</f>
        <v>No</v>
      </c>
      <c r="L469" s="178" t="str">
        <f t="shared" si="225"/>
        <v>No</v>
      </c>
      <c r="M469" t="str">
        <f>IF(OR('R2R'!K193="Q1 2021",'R2R'!K193="Q2 2021"),"Yes","No")</f>
        <v>No</v>
      </c>
      <c r="N469" s="178" t="str">
        <f t="shared" si="226"/>
        <v>No</v>
      </c>
      <c r="O469" t="str">
        <f>IF(OR('R2R'!K193="Q3 2021",'R2R'!K193="Q4 2021"),"Yes","No")</f>
        <v>No</v>
      </c>
      <c r="P469" s="178" t="str">
        <f t="shared" si="227"/>
        <v>No</v>
      </c>
      <c r="Q469" t="str">
        <f>IF(OR('R2R'!K193="Q1 2022",'R2R'!K193="Q2 2022"),"Yes","No")</f>
        <v>No</v>
      </c>
      <c r="R469" s="178" t="str">
        <f t="shared" si="228"/>
        <v>No</v>
      </c>
      <c r="S469" t="str">
        <f>IF(OR('R2R'!K193="Q3 2022",'R2R'!K193="Q4 2022"),"Yes","No")</f>
        <v>No</v>
      </c>
      <c r="T469" s="178" t="str">
        <f t="shared" si="229"/>
        <v>No</v>
      </c>
      <c r="U469" t="str">
        <f>IF(OR('R2R'!K193="Q1 2023",'R2R'!K193="Q2 2023"),"Yes","No")</f>
        <v>No</v>
      </c>
      <c r="V469" s="178" t="str">
        <f t="shared" si="230"/>
        <v>No</v>
      </c>
      <c r="W469" t="str">
        <f>IF(OR('R2R'!K193="Q3 2023",'R2R'!K193="Q4 2023"),"Yes","No")</f>
        <v>No</v>
      </c>
      <c r="X469" s="178" t="str">
        <f t="shared" si="231"/>
        <v>No</v>
      </c>
      <c r="Y469" t="str">
        <f>IF(OR('R2R'!K193="Q1 2024",'R2R'!K193="Q2 2024"),"Yes","No")</f>
        <v>No</v>
      </c>
      <c r="Z469" s="178" t="str">
        <f t="shared" si="232"/>
        <v>No</v>
      </c>
      <c r="AA469" t="str">
        <f>IF(OR('R2R'!K193="Q3 2024",'R2R'!K193="Q4 2024"),"Yes","No")</f>
        <v>No</v>
      </c>
      <c r="AB469" s="178" t="str">
        <f t="shared" si="233"/>
        <v>No</v>
      </c>
      <c r="AC469" t="str">
        <f>IF(OR('R2R'!K193="Q1 2025",'R2R'!K193="Q2 2025"),"Yes","No")</f>
        <v>No</v>
      </c>
      <c r="AD469" s="178" t="str">
        <f t="shared" si="234"/>
        <v>No</v>
      </c>
      <c r="AE469" t="str">
        <f>IF(OR('R2R'!K193="Q3 2025",'R2R'!K193="Q4 2025"),"Yes","No")</f>
        <v>No</v>
      </c>
      <c r="AF469" s="178" t="str">
        <f t="shared" si="235"/>
        <v>No</v>
      </c>
      <c r="AG469" t="str">
        <f>IF(OR('R2R'!K193="Q1 2026",'R2R'!K193="Q2 2026"),"Yes","No")</f>
        <v>No</v>
      </c>
      <c r="AH469" s="178" t="str">
        <f t="shared" si="236"/>
        <v>No</v>
      </c>
      <c r="AI469" t="str">
        <f>IF(OR('R2R'!K193="Q3 2026",'R2R'!K193="Q4 2026"),"Yes","No")</f>
        <v>No</v>
      </c>
      <c r="AJ469" s="178" t="str">
        <f t="shared" si="237"/>
        <v>No</v>
      </c>
      <c r="AK469" t="str">
        <f>IF(OR(O2C!M352="Q1 2027",O2C!M352="Q2 2027"),"Yes","No")</f>
        <v>No</v>
      </c>
      <c r="AL469" s="178" t="str">
        <f t="shared" si="238"/>
        <v>No</v>
      </c>
      <c r="AM469" t="str">
        <f>IF(OR('R2R'!K193="Q3 2027",'R2R'!K193="Q4 2027"),"Yes","No")</f>
        <v>No</v>
      </c>
      <c r="AN469" s="178" t="str">
        <f t="shared" si="239"/>
        <v>No</v>
      </c>
      <c r="AO469" t="str">
        <f>IF(OR('R2R'!K193="Q1 2028",'R2R'!K193="Q2 2028"),"Yes","No")</f>
        <v>No</v>
      </c>
      <c r="AP469" s="178" t="str">
        <f t="shared" si="240"/>
        <v>No</v>
      </c>
      <c r="AQ469" t="str">
        <f>IF(OR('R2R'!K193="Q3 2028",'R2R'!K193="Q4 2028"),"Yes","No")</f>
        <v>No</v>
      </c>
      <c r="AR469" s="178" t="str">
        <f t="shared" si="241"/>
        <v>No</v>
      </c>
      <c r="AS469" t="str">
        <f>IF(OR('R2R'!K193="Q1 2029",'R2R'!K193="Q2 2029"),"Yes","No")</f>
        <v>No</v>
      </c>
      <c r="AT469" s="178" t="str">
        <f t="shared" si="242"/>
        <v>No</v>
      </c>
      <c r="AU469" t="str">
        <f>IF(OR('R2R'!K193="Q3 2029",'R2R'!K193="Q4 2029"),"Yes","No")</f>
        <v>No</v>
      </c>
      <c r="AV469" s="178" t="str">
        <f t="shared" si="243"/>
        <v>No</v>
      </c>
      <c r="AW469" t="str">
        <f>IF(OR('R2R'!K193="Q1 2030",'R2R'!K193="Q2 2030"),"Yes","No")</f>
        <v>No</v>
      </c>
      <c r="AX469" s="178" t="str">
        <f t="shared" si="244"/>
        <v>No</v>
      </c>
      <c r="AY469" t="str">
        <f>IF(OR('R2R'!K193="Q3 2030",'R2R'!K193="Q4 2030"),"Yes","No")</f>
        <v>No</v>
      </c>
      <c r="AZ469" s="178" t="str">
        <f t="shared" si="245"/>
        <v>No</v>
      </c>
      <c r="BA469" t="str">
        <f>IF('R2R'!K193="","No","Yes")</f>
        <v>No</v>
      </c>
      <c r="BB469" s="178" t="str">
        <f t="shared" si="246"/>
        <v>No</v>
      </c>
      <c r="BC469" s="178" t="str">
        <f t="shared" si="247"/>
        <v>Yes</v>
      </c>
      <c r="BD469" s="174"/>
    </row>
    <row r="470" spans="1:56" s="175" customFormat="1" ht="23.65" thickBot="1" x14ac:dyDescent="0.5">
      <c r="A470" s="177">
        <v>190</v>
      </c>
      <c r="B470" s="51" t="s">
        <v>265</v>
      </c>
      <c r="C470" t="str">
        <f>IF('R2R'!E194="Yes","Yes","No")</f>
        <v>No</v>
      </c>
      <c r="D470" t="str">
        <f>IF(AND(C470="No",'R2R'!F194="Yes"),"Yes","No")</f>
        <v>No</v>
      </c>
      <c r="E470" t="str">
        <f>IF(AND(C470="No",'R2R'!F194="N/A"),"N/A","No")</f>
        <v>No</v>
      </c>
      <c r="F470">
        <f>IF(OR('R2R'!F194="Yes",'R2R'!F194="N/A"),0,1)</f>
        <v>1</v>
      </c>
      <c r="G470" t="str">
        <f>IF(OR('R2R'!K194="Q3 2019",'R2R'!K194="Q4 2019"),"Yes","No")</f>
        <v>No</v>
      </c>
      <c r="H470" s="178" t="str">
        <f t="shared" si="223"/>
        <v>No</v>
      </c>
      <c r="I470" t="str">
        <f>IF(OR('R2R'!K194="Q1 2020",'R2R'!K194="Q2 2020"),"Yes","No")</f>
        <v>No</v>
      </c>
      <c r="J470" s="178" t="str">
        <f t="shared" si="224"/>
        <v>No</v>
      </c>
      <c r="K470" t="str">
        <f>IF(OR('R2R'!K194="Q3 2020",'R2R'!K194="Q4 2020"),"Yes","No")</f>
        <v>No</v>
      </c>
      <c r="L470" s="178" t="str">
        <f t="shared" si="225"/>
        <v>No</v>
      </c>
      <c r="M470" t="str">
        <f>IF(OR('R2R'!K194="Q1 2021",'R2R'!K194="Q2 2021"),"Yes","No")</f>
        <v>No</v>
      </c>
      <c r="N470" s="178" t="str">
        <f t="shared" si="226"/>
        <v>No</v>
      </c>
      <c r="O470" t="str">
        <f>IF(OR('R2R'!K194="Q3 2021",'R2R'!K194="Q4 2021"),"Yes","No")</f>
        <v>No</v>
      </c>
      <c r="P470" s="178" t="str">
        <f t="shared" si="227"/>
        <v>No</v>
      </c>
      <c r="Q470" t="str">
        <f>IF(OR('R2R'!K194="Q1 2022",'R2R'!K194="Q2 2022"),"Yes","No")</f>
        <v>No</v>
      </c>
      <c r="R470" s="178" t="str">
        <f t="shared" si="228"/>
        <v>No</v>
      </c>
      <c r="S470" t="str">
        <f>IF(OR('R2R'!K194="Q3 2022",'R2R'!K194="Q4 2022"),"Yes","No")</f>
        <v>No</v>
      </c>
      <c r="T470" s="178" t="str">
        <f t="shared" si="229"/>
        <v>No</v>
      </c>
      <c r="U470" t="str">
        <f>IF(OR('R2R'!K194="Q1 2023",'R2R'!K194="Q2 2023"),"Yes","No")</f>
        <v>No</v>
      </c>
      <c r="V470" s="178" t="str">
        <f t="shared" si="230"/>
        <v>No</v>
      </c>
      <c r="W470" t="str">
        <f>IF(OR('R2R'!K194="Q3 2023",'R2R'!K194="Q4 2023"),"Yes","No")</f>
        <v>No</v>
      </c>
      <c r="X470" s="178" t="str">
        <f t="shared" si="231"/>
        <v>No</v>
      </c>
      <c r="Y470" t="str">
        <f>IF(OR('R2R'!K194="Q1 2024",'R2R'!K194="Q2 2024"),"Yes","No")</f>
        <v>No</v>
      </c>
      <c r="Z470" s="178" t="str">
        <f t="shared" si="232"/>
        <v>No</v>
      </c>
      <c r="AA470" t="str">
        <f>IF(OR('R2R'!K194="Q3 2024",'R2R'!K194="Q4 2024"),"Yes","No")</f>
        <v>No</v>
      </c>
      <c r="AB470" s="178" t="str">
        <f t="shared" si="233"/>
        <v>No</v>
      </c>
      <c r="AC470" t="str">
        <f>IF(OR('R2R'!K194="Q1 2025",'R2R'!K194="Q2 2025"),"Yes","No")</f>
        <v>No</v>
      </c>
      <c r="AD470" s="178" t="str">
        <f t="shared" si="234"/>
        <v>No</v>
      </c>
      <c r="AE470" t="str">
        <f>IF(OR('R2R'!K194="Q3 2025",'R2R'!K194="Q4 2025"),"Yes","No")</f>
        <v>No</v>
      </c>
      <c r="AF470" s="178" t="str">
        <f t="shared" si="235"/>
        <v>No</v>
      </c>
      <c r="AG470" t="str">
        <f>IF(OR('R2R'!K194="Q1 2026",'R2R'!K194="Q2 2026"),"Yes","No")</f>
        <v>No</v>
      </c>
      <c r="AH470" s="178" t="str">
        <f t="shared" si="236"/>
        <v>No</v>
      </c>
      <c r="AI470" t="str">
        <f>IF(OR('R2R'!K194="Q3 2026",'R2R'!K194="Q4 2026"),"Yes","No")</f>
        <v>No</v>
      </c>
      <c r="AJ470" s="178" t="str">
        <f t="shared" si="237"/>
        <v>No</v>
      </c>
      <c r="AK470" t="str">
        <f>IF(OR(O2C!M353="Q1 2027",O2C!M353="Q2 2027"),"Yes","No")</f>
        <v>No</v>
      </c>
      <c r="AL470" s="178" t="str">
        <f t="shared" si="238"/>
        <v>No</v>
      </c>
      <c r="AM470" t="str">
        <f>IF(OR('R2R'!K194="Q3 2027",'R2R'!K194="Q4 2027"),"Yes","No")</f>
        <v>No</v>
      </c>
      <c r="AN470" s="178" t="str">
        <f t="shared" si="239"/>
        <v>No</v>
      </c>
      <c r="AO470" t="str">
        <f>IF(OR('R2R'!K194="Q1 2028",'R2R'!K194="Q2 2028"),"Yes","No")</f>
        <v>No</v>
      </c>
      <c r="AP470" s="178" t="str">
        <f t="shared" si="240"/>
        <v>No</v>
      </c>
      <c r="AQ470" t="str">
        <f>IF(OR('R2R'!K194="Q3 2028",'R2R'!K194="Q4 2028"),"Yes","No")</f>
        <v>No</v>
      </c>
      <c r="AR470" s="178" t="str">
        <f t="shared" si="241"/>
        <v>No</v>
      </c>
      <c r="AS470" t="str">
        <f>IF(OR('R2R'!K194="Q1 2029",'R2R'!K194="Q2 2029"),"Yes","No")</f>
        <v>No</v>
      </c>
      <c r="AT470" s="178" t="str">
        <f t="shared" si="242"/>
        <v>No</v>
      </c>
      <c r="AU470" t="str">
        <f>IF(OR('R2R'!K194="Q3 2029",'R2R'!K194="Q4 2029"),"Yes","No")</f>
        <v>No</v>
      </c>
      <c r="AV470" s="178" t="str">
        <f t="shared" si="243"/>
        <v>No</v>
      </c>
      <c r="AW470" t="str">
        <f>IF(OR('R2R'!K194="Q1 2030",'R2R'!K194="Q2 2030"),"Yes","No")</f>
        <v>No</v>
      </c>
      <c r="AX470" s="178" t="str">
        <f t="shared" si="244"/>
        <v>No</v>
      </c>
      <c r="AY470" t="str">
        <f>IF(OR('R2R'!K194="Q3 2030",'R2R'!K194="Q4 2030"),"Yes","No")</f>
        <v>No</v>
      </c>
      <c r="AZ470" s="178" t="str">
        <f t="shared" si="245"/>
        <v>No</v>
      </c>
      <c r="BA470" t="str">
        <f>IF('R2R'!K194="","No","Yes")</f>
        <v>No</v>
      </c>
      <c r="BB470" s="178" t="str">
        <f t="shared" si="246"/>
        <v>No</v>
      </c>
      <c r="BC470" s="178" t="str">
        <f t="shared" si="247"/>
        <v>Yes</v>
      </c>
      <c r="BD470" s="174"/>
    </row>
    <row r="471" spans="1:56" s="175" customFormat="1" ht="23.65" thickBot="1" x14ac:dyDescent="0.5">
      <c r="A471" s="177">
        <v>191</v>
      </c>
      <c r="B471" s="51" t="s">
        <v>266</v>
      </c>
      <c r="C471" t="str">
        <f>IF('R2R'!E195="Yes","Yes","No")</f>
        <v>No</v>
      </c>
      <c r="D471" t="str">
        <f>IF(AND(C471="No",'R2R'!F195="Yes"),"Yes","No")</f>
        <v>No</v>
      </c>
      <c r="E471" t="str">
        <f>IF(AND(C471="No",'R2R'!F195="N/A"),"N/A","No")</f>
        <v>No</v>
      </c>
      <c r="F471">
        <f>IF(OR('R2R'!F195="Yes",'R2R'!F195="N/A"),0,1)</f>
        <v>1</v>
      </c>
      <c r="G471" t="str">
        <f>IF(OR('R2R'!K195="Q3 2019",'R2R'!K195="Q4 2019"),"Yes","No")</f>
        <v>No</v>
      </c>
      <c r="H471" s="178" t="str">
        <f t="shared" si="223"/>
        <v>No</v>
      </c>
      <c r="I471" t="str">
        <f>IF(OR('R2R'!K195="Q1 2020",'R2R'!K195="Q2 2020"),"Yes","No")</f>
        <v>No</v>
      </c>
      <c r="J471" s="178" t="str">
        <f t="shared" si="224"/>
        <v>No</v>
      </c>
      <c r="K471" t="str">
        <f>IF(OR('R2R'!K195="Q3 2020",'R2R'!K195="Q4 2020"),"Yes","No")</f>
        <v>No</v>
      </c>
      <c r="L471" s="178" t="str">
        <f t="shared" si="225"/>
        <v>No</v>
      </c>
      <c r="M471" t="str">
        <f>IF(OR('R2R'!K195="Q1 2021",'R2R'!K195="Q2 2021"),"Yes","No")</f>
        <v>No</v>
      </c>
      <c r="N471" s="178" t="str">
        <f t="shared" si="226"/>
        <v>No</v>
      </c>
      <c r="O471" t="str">
        <f>IF(OR('R2R'!K195="Q3 2021",'R2R'!K195="Q4 2021"),"Yes","No")</f>
        <v>No</v>
      </c>
      <c r="P471" s="178" t="str">
        <f t="shared" si="227"/>
        <v>No</v>
      </c>
      <c r="Q471" t="str">
        <f>IF(OR('R2R'!K195="Q1 2022",'R2R'!K195="Q2 2022"),"Yes","No")</f>
        <v>No</v>
      </c>
      <c r="R471" s="178" t="str">
        <f t="shared" si="228"/>
        <v>No</v>
      </c>
      <c r="S471" t="str">
        <f>IF(OR('R2R'!K195="Q3 2022",'R2R'!K195="Q4 2022"),"Yes","No")</f>
        <v>No</v>
      </c>
      <c r="T471" s="178" t="str">
        <f t="shared" si="229"/>
        <v>No</v>
      </c>
      <c r="U471" t="str">
        <f>IF(OR('R2R'!K195="Q1 2023",'R2R'!K195="Q2 2023"),"Yes","No")</f>
        <v>No</v>
      </c>
      <c r="V471" s="178" t="str">
        <f t="shared" si="230"/>
        <v>No</v>
      </c>
      <c r="W471" t="str">
        <f>IF(OR('R2R'!K195="Q3 2023",'R2R'!K195="Q4 2023"),"Yes","No")</f>
        <v>No</v>
      </c>
      <c r="X471" s="178" t="str">
        <f t="shared" si="231"/>
        <v>No</v>
      </c>
      <c r="Y471" t="str">
        <f>IF(OR('R2R'!K195="Q1 2024",'R2R'!K195="Q2 2024"),"Yes","No")</f>
        <v>No</v>
      </c>
      <c r="Z471" s="178" t="str">
        <f t="shared" si="232"/>
        <v>No</v>
      </c>
      <c r="AA471" t="str">
        <f>IF(OR('R2R'!K195="Q3 2024",'R2R'!K195="Q4 2024"),"Yes","No")</f>
        <v>No</v>
      </c>
      <c r="AB471" s="178" t="str">
        <f t="shared" si="233"/>
        <v>No</v>
      </c>
      <c r="AC471" t="str">
        <f>IF(OR('R2R'!K195="Q1 2025",'R2R'!K195="Q2 2025"),"Yes","No")</f>
        <v>No</v>
      </c>
      <c r="AD471" s="178" t="str">
        <f t="shared" si="234"/>
        <v>No</v>
      </c>
      <c r="AE471" t="str">
        <f>IF(OR('R2R'!K195="Q3 2025",'R2R'!K195="Q4 2025"),"Yes","No")</f>
        <v>No</v>
      </c>
      <c r="AF471" s="178" t="str">
        <f t="shared" si="235"/>
        <v>No</v>
      </c>
      <c r="AG471" t="str">
        <f>IF(OR('R2R'!K195="Q1 2026",'R2R'!K195="Q2 2026"),"Yes","No")</f>
        <v>No</v>
      </c>
      <c r="AH471" s="178" t="str">
        <f t="shared" si="236"/>
        <v>No</v>
      </c>
      <c r="AI471" t="str">
        <f>IF(OR('R2R'!K195="Q3 2026",'R2R'!K195="Q4 2026"),"Yes","No")</f>
        <v>No</v>
      </c>
      <c r="AJ471" s="178" t="str">
        <f t="shared" si="237"/>
        <v>No</v>
      </c>
      <c r="AK471" t="str">
        <f>IF(OR(O2C!M354="Q1 2027",O2C!M354="Q2 2027"),"Yes","No")</f>
        <v>No</v>
      </c>
      <c r="AL471" s="178" t="str">
        <f t="shared" si="238"/>
        <v>No</v>
      </c>
      <c r="AM471" t="str">
        <f>IF(OR('R2R'!K195="Q3 2027",'R2R'!K195="Q4 2027"),"Yes","No")</f>
        <v>No</v>
      </c>
      <c r="AN471" s="178" t="str">
        <f t="shared" si="239"/>
        <v>No</v>
      </c>
      <c r="AO471" t="str">
        <f>IF(OR('R2R'!K195="Q1 2028",'R2R'!K195="Q2 2028"),"Yes","No")</f>
        <v>No</v>
      </c>
      <c r="AP471" s="178" t="str">
        <f t="shared" si="240"/>
        <v>No</v>
      </c>
      <c r="AQ471" t="str">
        <f>IF(OR('R2R'!K195="Q3 2028",'R2R'!K195="Q4 2028"),"Yes","No")</f>
        <v>No</v>
      </c>
      <c r="AR471" s="178" t="str">
        <f t="shared" si="241"/>
        <v>No</v>
      </c>
      <c r="AS471" t="str">
        <f>IF(OR('R2R'!K195="Q1 2029",'R2R'!K195="Q2 2029"),"Yes","No")</f>
        <v>No</v>
      </c>
      <c r="AT471" s="178" t="str">
        <f t="shared" si="242"/>
        <v>No</v>
      </c>
      <c r="AU471" t="str">
        <f>IF(OR('R2R'!K195="Q3 2029",'R2R'!K195="Q4 2029"),"Yes","No")</f>
        <v>No</v>
      </c>
      <c r="AV471" s="178" t="str">
        <f t="shared" si="243"/>
        <v>No</v>
      </c>
      <c r="AW471" t="str">
        <f>IF(OR('R2R'!K195="Q1 2030",'R2R'!K195="Q2 2030"),"Yes","No")</f>
        <v>No</v>
      </c>
      <c r="AX471" s="178" t="str">
        <f t="shared" si="244"/>
        <v>No</v>
      </c>
      <c r="AY471" t="str">
        <f>IF(OR('R2R'!K195="Q3 2030",'R2R'!K195="Q4 2030"),"Yes","No")</f>
        <v>No</v>
      </c>
      <c r="AZ471" s="178" t="str">
        <f t="shared" si="245"/>
        <v>No</v>
      </c>
      <c r="BA471" t="str">
        <f>IF('R2R'!K195="","No","Yes")</f>
        <v>No</v>
      </c>
      <c r="BB471" s="178" t="str">
        <f t="shared" si="246"/>
        <v>No</v>
      </c>
      <c r="BC471" s="178" t="str">
        <f t="shared" si="247"/>
        <v>Yes</v>
      </c>
      <c r="BD471" s="174"/>
    </row>
    <row r="472" spans="1:56" s="175" customFormat="1" ht="35.25" thickBot="1" x14ac:dyDescent="0.5">
      <c r="A472" s="177">
        <v>192</v>
      </c>
      <c r="B472" s="51" t="s">
        <v>1848</v>
      </c>
      <c r="C472" t="str">
        <f>IF('R2R'!E196="Yes","Yes","No")</f>
        <v>No</v>
      </c>
      <c r="D472" t="str">
        <f>IF(AND(C472="No",'R2R'!F196="Yes"),"Yes","No")</f>
        <v>No</v>
      </c>
      <c r="E472" t="str">
        <f>IF(AND(C472="No",'R2R'!F196="N/A"),"N/A","No")</f>
        <v>No</v>
      </c>
      <c r="F472">
        <f>IF(OR('R2R'!F196="Yes",'R2R'!F196="N/A"),0,1)</f>
        <v>1</v>
      </c>
      <c r="G472" t="str">
        <f>IF(OR('R2R'!K196="Q3 2019",'R2R'!K196="Q4 2019"),"Yes","No")</f>
        <v>No</v>
      </c>
      <c r="H472" s="178" t="str">
        <f t="shared" si="223"/>
        <v>No</v>
      </c>
      <c r="I472" t="str">
        <f>IF(OR('R2R'!K196="Q1 2020",'R2R'!K196="Q2 2020"),"Yes","No")</f>
        <v>No</v>
      </c>
      <c r="J472" s="178" t="str">
        <f t="shared" si="224"/>
        <v>No</v>
      </c>
      <c r="K472" t="str">
        <f>IF(OR('R2R'!K196="Q3 2020",'R2R'!K196="Q4 2020"),"Yes","No")</f>
        <v>No</v>
      </c>
      <c r="L472" s="178" t="str">
        <f t="shared" si="225"/>
        <v>No</v>
      </c>
      <c r="M472" t="str">
        <f>IF(OR('R2R'!K196="Q1 2021",'R2R'!K196="Q2 2021"),"Yes","No")</f>
        <v>No</v>
      </c>
      <c r="N472" s="178" t="str">
        <f t="shared" si="226"/>
        <v>No</v>
      </c>
      <c r="O472" t="str">
        <f>IF(OR('R2R'!K196="Q3 2021",'R2R'!K196="Q4 2021"),"Yes","No")</f>
        <v>No</v>
      </c>
      <c r="P472" s="178" t="str">
        <f t="shared" si="227"/>
        <v>No</v>
      </c>
      <c r="Q472" t="str">
        <f>IF(OR('R2R'!K196="Q1 2022",'R2R'!K196="Q2 2022"),"Yes","No")</f>
        <v>No</v>
      </c>
      <c r="R472" s="178" t="str">
        <f t="shared" si="228"/>
        <v>No</v>
      </c>
      <c r="S472" t="str">
        <f>IF(OR('R2R'!K196="Q3 2022",'R2R'!K196="Q4 2022"),"Yes","No")</f>
        <v>No</v>
      </c>
      <c r="T472" s="178" t="str">
        <f t="shared" si="229"/>
        <v>No</v>
      </c>
      <c r="U472" t="str">
        <f>IF(OR('R2R'!K196="Q1 2023",'R2R'!K196="Q2 2023"),"Yes","No")</f>
        <v>No</v>
      </c>
      <c r="V472" s="178" t="str">
        <f t="shared" si="230"/>
        <v>No</v>
      </c>
      <c r="W472" t="str">
        <f>IF(OR('R2R'!K196="Q3 2023",'R2R'!K196="Q4 2023"),"Yes","No")</f>
        <v>No</v>
      </c>
      <c r="X472" s="178" t="str">
        <f t="shared" si="231"/>
        <v>No</v>
      </c>
      <c r="Y472" t="str">
        <f>IF(OR('R2R'!K196="Q1 2024",'R2R'!K196="Q2 2024"),"Yes","No")</f>
        <v>No</v>
      </c>
      <c r="Z472" s="178" t="str">
        <f t="shared" si="232"/>
        <v>No</v>
      </c>
      <c r="AA472" t="str">
        <f>IF(OR('R2R'!K196="Q3 2024",'R2R'!K196="Q4 2024"),"Yes","No")</f>
        <v>No</v>
      </c>
      <c r="AB472" s="178" t="str">
        <f t="shared" si="233"/>
        <v>No</v>
      </c>
      <c r="AC472" t="str">
        <f>IF(OR('R2R'!K196="Q1 2025",'R2R'!K196="Q2 2025"),"Yes","No")</f>
        <v>No</v>
      </c>
      <c r="AD472" s="178" t="str">
        <f t="shared" si="234"/>
        <v>No</v>
      </c>
      <c r="AE472" t="str">
        <f>IF(OR('R2R'!K196="Q3 2025",'R2R'!K196="Q4 2025"),"Yes","No")</f>
        <v>No</v>
      </c>
      <c r="AF472" s="178" t="str">
        <f t="shared" si="235"/>
        <v>No</v>
      </c>
      <c r="AG472" t="str">
        <f>IF(OR('R2R'!K196="Q1 2026",'R2R'!K196="Q2 2026"),"Yes","No")</f>
        <v>No</v>
      </c>
      <c r="AH472" s="178" t="str">
        <f t="shared" si="236"/>
        <v>No</v>
      </c>
      <c r="AI472" t="str">
        <f>IF(OR('R2R'!K196="Q3 2026",'R2R'!K196="Q4 2026"),"Yes","No")</f>
        <v>No</v>
      </c>
      <c r="AJ472" s="178" t="str">
        <f t="shared" si="237"/>
        <v>No</v>
      </c>
      <c r="AK472" t="str">
        <f>IF(OR(O2C!M355="Q1 2027",O2C!M355="Q2 2027"),"Yes","No")</f>
        <v>No</v>
      </c>
      <c r="AL472" s="178" t="str">
        <f t="shared" si="238"/>
        <v>No</v>
      </c>
      <c r="AM472" t="str">
        <f>IF(OR('R2R'!K196="Q3 2027",'R2R'!K196="Q4 2027"),"Yes","No")</f>
        <v>No</v>
      </c>
      <c r="AN472" s="178" t="str">
        <f t="shared" si="239"/>
        <v>No</v>
      </c>
      <c r="AO472" t="str">
        <f>IF(OR('R2R'!K196="Q1 2028",'R2R'!K196="Q2 2028"),"Yes","No")</f>
        <v>No</v>
      </c>
      <c r="AP472" s="178" t="str">
        <f t="shared" si="240"/>
        <v>No</v>
      </c>
      <c r="AQ472" t="str">
        <f>IF(OR('R2R'!K196="Q3 2028",'R2R'!K196="Q4 2028"),"Yes","No")</f>
        <v>No</v>
      </c>
      <c r="AR472" s="178" t="str">
        <f t="shared" si="241"/>
        <v>No</v>
      </c>
      <c r="AS472" t="str">
        <f>IF(OR('R2R'!K196="Q1 2029",'R2R'!K196="Q2 2029"),"Yes","No")</f>
        <v>No</v>
      </c>
      <c r="AT472" s="178" t="str">
        <f t="shared" si="242"/>
        <v>No</v>
      </c>
      <c r="AU472" t="str">
        <f>IF(OR('R2R'!K196="Q3 2029",'R2R'!K196="Q4 2029"),"Yes","No")</f>
        <v>No</v>
      </c>
      <c r="AV472" s="178" t="str">
        <f t="shared" si="243"/>
        <v>No</v>
      </c>
      <c r="AW472" t="str">
        <f>IF(OR('R2R'!K196="Q1 2030",'R2R'!K196="Q2 2030"),"Yes","No")</f>
        <v>No</v>
      </c>
      <c r="AX472" s="178" t="str">
        <f t="shared" si="244"/>
        <v>No</v>
      </c>
      <c r="AY472" t="str">
        <f>IF(OR('R2R'!K196="Q3 2030",'R2R'!K196="Q4 2030"),"Yes","No")</f>
        <v>No</v>
      </c>
      <c r="AZ472" s="178" t="str">
        <f t="shared" si="245"/>
        <v>No</v>
      </c>
      <c r="BA472" t="str">
        <f>IF('R2R'!K196="","No","Yes")</f>
        <v>No</v>
      </c>
      <c r="BB472" s="178" t="str">
        <f t="shared" si="246"/>
        <v>No</v>
      </c>
      <c r="BC472" s="178" t="str">
        <f t="shared" si="247"/>
        <v>Yes</v>
      </c>
      <c r="BD472" s="174"/>
    </row>
    <row r="473" spans="1:56" s="175" customFormat="1" ht="23.65" thickBot="1" x14ac:dyDescent="0.5">
      <c r="A473" s="177">
        <v>193</v>
      </c>
      <c r="B473" s="51" t="s">
        <v>1849</v>
      </c>
      <c r="C473" t="str">
        <f>IF('R2R'!E197="Yes","Yes","No")</f>
        <v>No</v>
      </c>
      <c r="D473" t="str">
        <f>IF(AND(C473="No",'R2R'!F197="Yes"),"Yes","No")</f>
        <v>No</v>
      </c>
      <c r="E473" t="str">
        <f>IF(AND(C473="No",'R2R'!F197="N/A"),"N/A","No")</f>
        <v>No</v>
      </c>
      <c r="F473">
        <f>IF(OR('R2R'!F197="Yes",'R2R'!F197="N/A"),0,1)</f>
        <v>1</v>
      </c>
      <c r="G473" t="str">
        <f>IF(OR('R2R'!K197="Q3 2019",'R2R'!K197="Q4 2019"),"Yes","No")</f>
        <v>No</v>
      </c>
      <c r="H473" s="178" t="str">
        <f t="shared" ref="H473:H477" si="248">IF(AND(C473="No",D473="No",E473="No",G473="Yes"),"Yes","No")</f>
        <v>No</v>
      </c>
      <c r="I473" t="str">
        <f>IF(OR('R2R'!K197="Q1 2020",'R2R'!K197="Q2 2020"),"Yes","No")</f>
        <v>No</v>
      </c>
      <c r="J473" s="178" t="str">
        <f t="shared" si="224"/>
        <v>No</v>
      </c>
      <c r="K473" t="str">
        <f>IF(OR('R2R'!K197="Q3 2020",'R2R'!K197="Q4 2020"),"Yes","No")</f>
        <v>No</v>
      </c>
      <c r="L473" s="178" t="str">
        <f t="shared" si="225"/>
        <v>No</v>
      </c>
      <c r="M473" t="str">
        <f>IF(OR('R2R'!K197="Q1 2021",'R2R'!K197="Q2 2021"),"Yes","No")</f>
        <v>No</v>
      </c>
      <c r="N473" s="178" t="str">
        <f t="shared" si="226"/>
        <v>No</v>
      </c>
      <c r="O473" t="str">
        <f>IF(OR('R2R'!K197="Q3 2021",'R2R'!K197="Q4 2021"),"Yes","No")</f>
        <v>No</v>
      </c>
      <c r="P473" s="178" t="str">
        <f t="shared" si="227"/>
        <v>No</v>
      </c>
      <c r="Q473" t="str">
        <f>IF(OR('R2R'!K197="Q1 2022",'R2R'!K197="Q2 2022"),"Yes","No")</f>
        <v>No</v>
      </c>
      <c r="R473" s="178" t="str">
        <f t="shared" si="228"/>
        <v>No</v>
      </c>
      <c r="S473" t="str">
        <f>IF(OR('R2R'!K197="Q3 2022",'R2R'!K197="Q4 2022"),"Yes","No")</f>
        <v>No</v>
      </c>
      <c r="T473" s="178" t="str">
        <f t="shared" si="229"/>
        <v>No</v>
      </c>
      <c r="U473" t="str">
        <f>IF(OR('R2R'!K197="Q1 2023",'R2R'!K197="Q2 2023"),"Yes","No")</f>
        <v>No</v>
      </c>
      <c r="V473" s="178" t="str">
        <f t="shared" si="230"/>
        <v>No</v>
      </c>
      <c r="W473" t="str">
        <f>IF(OR('R2R'!K197="Q3 2023",'R2R'!K197="Q4 2023"),"Yes","No")</f>
        <v>No</v>
      </c>
      <c r="X473" s="178" t="str">
        <f t="shared" si="231"/>
        <v>No</v>
      </c>
      <c r="Y473" t="str">
        <f>IF(OR('R2R'!K197="Q1 2024",'R2R'!K197="Q2 2024"),"Yes","No")</f>
        <v>No</v>
      </c>
      <c r="Z473" s="178" t="str">
        <f t="shared" si="232"/>
        <v>No</v>
      </c>
      <c r="AA473" t="str">
        <f>IF(OR('R2R'!K197="Q3 2024",'R2R'!K197="Q4 2024"),"Yes","No")</f>
        <v>No</v>
      </c>
      <c r="AB473" s="178" t="str">
        <f t="shared" si="233"/>
        <v>No</v>
      </c>
      <c r="AC473" t="str">
        <f>IF(OR('R2R'!K197="Q1 2025",'R2R'!K197="Q2 2025"),"Yes","No")</f>
        <v>No</v>
      </c>
      <c r="AD473" s="178" t="str">
        <f t="shared" si="234"/>
        <v>No</v>
      </c>
      <c r="AE473" t="str">
        <f>IF(OR('R2R'!K197="Q3 2025",'R2R'!K197="Q4 2025"),"Yes","No")</f>
        <v>No</v>
      </c>
      <c r="AF473" s="178" t="str">
        <f t="shared" si="235"/>
        <v>No</v>
      </c>
      <c r="AG473" t="str">
        <f>IF(OR('R2R'!K197="Q1 2026",'R2R'!K197="Q2 2026"),"Yes","No")</f>
        <v>No</v>
      </c>
      <c r="AH473" s="178" t="str">
        <f t="shared" si="236"/>
        <v>No</v>
      </c>
      <c r="AI473" t="str">
        <f>IF(OR('R2R'!K197="Q3 2026",'R2R'!K197="Q4 2026"),"Yes","No")</f>
        <v>No</v>
      </c>
      <c r="AJ473" s="178" t="str">
        <f t="shared" si="237"/>
        <v>No</v>
      </c>
      <c r="AK473" t="str">
        <f>IF(OR(O2C!M356="Q1 2027",O2C!M356="Q2 2027"),"Yes","No")</f>
        <v>No</v>
      </c>
      <c r="AL473" s="178" t="str">
        <f t="shared" si="238"/>
        <v>No</v>
      </c>
      <c r="AM473" t="str">
        <f>IF(OR('R2R'!K197="Q3 2027",'R2R'!K197="Q4 2027"),"Yes","No")</f>
        <v>No</v>
      </c>
      <c r="AN473" s="178" t="str">
        <f t="shared" si="239"/>
        <v>No</v>
      </c>
      <c r="AO473" t="str">
        <f>IF(OR('R2R'!K197="Q1 2028",'R2R'!K197="Q2 2028"),"Yes","No")</f>
        <v>No</v>
      </c>
      <c r="AP473" s="178" t="str">
        <f t="shared" si="240"/>
        <v>No</v>
      </c>
      <c r="AQ473" t="str">
        <f>IF(OR('R2R'!K197="Q3 2028",'R2R'!K197="Q4 2028"),"Yes","No")</f>
        <v>No</v>
      </c>
      <c r="AR473" s="178" t="str">
        <f t="shared" si="241"/>
        <v>No</v>
      </c>
      <c r="AS473" t="str">
        <f>IF(OR('R2R'!K197="Q1 2029",'R2R'!K197="Q2 2029"),"Yes","No")</f>
        <v>No</v>
      </c>
      <c r="AT473" s="178" t="str">
        <f t="shared" si="242"/>
        <v>No</v>
      </c>
      <c r="AU473" t="str">
        <f>IF(OR('R2R'!K197="Q3 2029",'R2R'!K197="Q4 2029"),"Yes","No")</f>
        <v>No</v>
      </c>
      <c r="AV473" s="178" t="str">
        <f t="shared" si="243"/>
        <v>No</v>
      </c>
      <c r="AW473" t="str">
        <f>IF(OR('R2R'!K197="Q1 2030",'R2R'!K197="Q2 2030"),"Yes","No")</f>
        <v>No</v>
      </c>
      <c r="AX473" s="178" t="str">
        <f t="shared" si="244"/>
        <v>No</v>
      </c>
      <c r="AY473" t="str">
        <f>IF(OR('R2R'!K197="Q3 2030",'R2R'!K197="Q4 2030"),"Yes","No")</f>
        <v>No</v>
      </c>
      <c r="AZ473" s="178" t="str">
        <f t="shared" si="245"/>
        <v>No</v>
      </c>
      <c r="BA473" t="str">
        <f>IF('R2R'!K197="","No","Yes")</f>
        <v>No</v>
      </c>
      <c r="BB473" s="178" t="str">
        <f t="shared" si="246"/>
        <v>No</v>
      </c>
      <c r="BC473" s="178" t="str">
        <f t="shared" si="247"/>
        <v>Yes</v>
      </c>
      <c r="BD473" s="174"/>
    </row>
    <row r="474" spans="1:56" s="175" customFormat="1" ht="23.65" thickBot="1" x14ac:dyDescent="0.5">
      <c r="A474" s="177">
        <v>194</v>
      </c>
      <c r="B474" s="51" t="s">
        <v>269</v>
      </c>
      <c r="C474" t="str">
        <f>IF('R2R'!E198="Yes","Yes","No")</f>
        <v>No</v>
      </c>
      <c r="D474" t="str">
        <f>IF(AND(C474="No",'R2R'!F198="Yes"),"Yes","No")</f>
        <v>No</v>
      </c>
      <c r="E474" t="str">
        <f>IF(AND(C474="No",'R2R'!F198="N/A"),"N/A","No")</f>
        <v>No</v>
      </c>
      <c r="F474">
        <f>IF(OR('R2R'!F198="Yes",'R2R'!F198="N/A"),0,1)</f>
        <v>1</v>
      </c>
      <c r="G474" t="str">
        <f>IF(OR('R2R'!K198="Q3 2019",'R2R'!K198="Q4 2019"),"Yes","No")</f>
        <v>No</v>
      </c>
      <c r="H474" s="178" t="str">
        <f t="shared" si="248"/>
        <v>No</v>
      </c>
      <c r="I474" t="str">
        <f>IF(OR('R2R'!K198="Q1 2020",'R2R'!K198="Q2 2020"),"Yes","No")</f>
        <v>No</v>
      </c>
      <c r="J474" s="178" t="str">
        <f t="shared" ref="J474:J477" si="249">IF(AND(C474="No",D474="No",E474="No",I474="Yes"),"Yes","No")</f>
        <v>No</v>
      </c>
      <c r="K474" t="str">
        <f>IF(OR('R2R'!K198="Q3 2020",'R2R'!K198="Q4 2020"),"Yes","No")</f>
        <v>No</v>
      </c>
      <c r="L474" s="178" t="str">
        <f t="shared" ref="L474:L477" si="250">IF(AND(C474="No",D474="No",E474="No",K474="Yes"),"Yes","No")</f>
        <v>No</v>
      </c>
      <c r="M474" t="str">
        <f>IF(OR('R2R'!K198="Q1 2021",'R2R'!K198="Q2 2021"),"Yes","No")</f>
        <v>No</v>
      </c>
      <c r="N474" s="178" t="str">
        <f t="shared" ref="N474:N477" si="251">IF(AND(C474="No",D474="No",E474="No",M474="Yes"),"Yes","No")</f>
        <v>No</v>
      </c>
      <c r="O474" t="str">
        <f>IF(OR('R2R'!K198="Q3 2021",'R2R'!K198="Q4 2021"),"Yes","No")</f>
        <v>No</v>
      </c>
      <c r="P474" s="178" t="str">
        <f t="shared" ref="P474:P477" si="252">IF(AND(C474="No",D474="No",E474="No",O474="Yes"),"Yes","No")</f>
        <v>No</v>
      </c>
      <c r="Q474" t="str">
        <f>IF(OR('R2R'!K198="Q1 2022",'R2R'!K198="Q2 2022"),"Yes","No")</f>
        <v>No</v>
      </c>
      <c r="R474" s="178" t="str">
        <f t="shared" ref="R474:R477" si="253">IF(AND(C474="No",D474="No",E474="No",Q474="Yes"),"Yes","No")</f>
        <v>No</v>
      </c>
      <c r="S474" t="str">
        <f>IF(OR('R2R'!K198="Q3 2022",'R2R'!K198="Q4 2022"),"Yes","No")</f>
        <v>No</v>
      </c>
      <c r="T474" s="178" t="str">
        <f t="shared" ref="T474:T477" si="254">IF(AND(C474="No",D474="No",E474="No",S474="Yes"),"Yes","No")</f>
        <v>No</v>
      </c>
      <c r="U474" t="str">
        <f>IF(OR('R2R'!K198="Q1 2023",'R2R'!K198="Q2 2023"),"Yes","No")</f>
        <v>No</v>
      </c>
      <c r="V474" s="178" t="str">
        <f t="shared" ref="V474:V477" si="255">IF(AND(C474="No",D474="No",E474="No",U474="Yes"),"Yes","No")</f>
        <v>No</v>
      </c>
      <c r="W474" t="str">
        <f>IF(OR('R2R'!K198="Q3 2023",'R2R'!K198="Q4 2023"),"Yes","No")</f>
        <v>No</v>
      </c>
      <c r="X474" s="178" t="str">
        <f t="shared" ref="X474:X477" si="256">IF(AND(C474="No",D474="No",E474="No",W474="Yes"),"Yes","No")</f>
        <v>No</v>
      </c>
      <c r="Y474" t="str">
        <f>IF(OR('R2R'!K198="Q1 2024",'R2R'!K198="Q2 2024"),"Yes","No")</f>
        <v>No</v>
      </c>
      <c r="Z474" s="178" t="str">
        <f t="shared" ref="Z474:Z477" si="257">IF(AND(C474="No",D474="No",E474="No",Y474="Yes"),"Yes","No")</f>
        <v>No</v>
      </c>
      <c r="AA474" t="str">
        <f>IF(OR('R2R'!K198="Q3 2024",'R2R'!K198="Q4 2024"),"Yes","No")</f>
        <v>No</v>
      </c>
      <c r="AB474" s="178" t="str">
        <f t="shared" ref="AB474:AB477" si="258">IF(AND(C474="No",D474="No",E474="No",AA474="Yes"),"Yes","No")</f>
        <v>No</v>
      </c>
      <c r="AC474" t="str">
        <f>IF(OR('R2R'!K198="Q1 2025",'R2R'!K198="Q2 2025"),"Yes","No")</f>
        <v>No</v>
      </c>
      <c r="AD474" s="178" t="str">
        <f t="shared" ref="AD474:AD477" si="259">IF(AND(C474="No",D474="No",E474="No",AC474="Yes"),"Yes","No")</f>
        <v>No</v>
      </c>
      <c r="AE474" t="str">
        <f>IF(OR('R2R'!K198="Q3 2025",'R2R'!K198="Q4 2025"),"Yes","No")</f>
        <v>No</v>
      </c>
      <c r="AF474" s="178" t="str">
        <f t="shared" ref="AF474:AF477" si="260">IF(AND(C474="No",D474="No",E474="No",AE474="Yes"),"Yes","No")</f>
        <v>No</v>
      </c>
      <c r="AG474" t="str">
        <f>IF(OR('R2R'!K198="Q1 2026",'R2R'!K198="Q2 2026"),"Yes","No")</f>
        <v>No</v>
      </c>
      <c r="AH474" s="178" t="str">
        <f t="shared" ref="AH474:AH477" si="261">IF(AND(C474="No",D474="No",E474="No",AG474="Yes"),"Yes","No")</f>
        <v>No</v>
      </c>
      <c r="AI474" t="str">
        <f>IF(OR('R2R'!K198="Q3 2026",'R2R'!K198="Q4 2026"),"Yes","No")</f>
        <v>No</v>
      </c>
      <c r="AJ474" s="178" t="str">
        <f t="shared" ref="AJ474:AJ477" si="262">IF(AND(C474="No",D474="No",E474="No",AI474="Yes"),"Yes","No")</f>
        <v>No</v>
      </c>
      <c r="AK474" t="str">
        <f>IF(OR(O2C!M357="Q1 2027",O2C!M357="Q2 2027"),"Yes","No")</f>
        <v>No</v>
      </c>
      <c r="AL474" s="178" t="str">
        <f t="shared" ref="AL474:AL477" si="263">IF(AND(C474="No",D474="No",E474="No",AK474="Yes"),"Yes","No")</f>
        <v>No</v>
      </c>
      <c r="AM474" t="str">
        <f>IF(OR('R2R'!K198="Q3 2027",'R2R'!K198="Q4 2027"),"Yes","No")</f>
        <v>No</v>
      </c>
      <c r="AN474" s="178" t="str">
        <f t="shared" ref="AN474:AN477" si="264">IF(AND(C474="No",D474="No",E474="No",AM474="Yes"),"Yes","No")</f>
        <v>No</v>
      </c>
      <c r="AO474" t="str">
        <f>IF(OR('R2R'!K198="Q1 2028",'R2R'!K198="Q2 2028"),"Yes","No")</f>
        <v>No</v>
      </c>
      <c r="AP474" s="178" t="str">
        <f t="shared" ref="AP474:AP477" si="265">IF(AND(C474="No",D474="No",E474="No",AO474="Yes"),"Yes","No")</f>
        <v>No</v>
      </c>
      <c r="AQ474" t="str">
        <f>IF(OR('R2R'!K198="Q3 2028",'R2R'!K198="Q4 2028"),"Yes","No")</f>
        <v>No</v>
      </c>
      <c r="AR474" s="178" t="str">
        <f t="shared" ref="AR474:AR477" si="266">IF(AND(C474="No",D474="No",E474="No",AQ474="Yes"),"Yes","No")</f>
        <v>No</v>
      </c>
      <c r="AS474" t="str">
        <f>IF(OR('R2R'!K198="Q1 2029",'R2R'!K198="Q2 2029"),"Yes","No")</f>
        <v>No</v>
      </c>
      <c r="AT474" s="178" t="str">
        <f t="shared" ref="AT474:AT477" si="267">IF(AND(C474="No",D474="No",E474="No",AS474="Yes"),"Yes","No")</f>
        <v>No</v>
      </c>
      <c r="AU474" t="str">
        <f>IF(OR('R2R'!K198="Q3 2029",'R2R'!K198="Q4 2029"),"Yes","No")</f>
        <v>No</v>
      </c>
      <c r="AV474" s="178" t="str">
        <f t="shared" ref="AV474:AV477" si="268">IF(AND(C474="No",D474="No",E474="No",AU474="Yes"),"Yes","No")</f>
        <v>No</v>
      </c>
      <c r="AW474" t="str">
        <f>IF(OR('R2R'!K198="Q1 2030",'R2R'!K198="Q2 2030"),"Yes","No")</f>
        <v>No</v>
      </c>
      <c r="AX474" s="178" t="str">
        <f t="shared" ref="AX474:AX477" si="269">IF(AND(C474="No",D474="No",E474="No",AW474="Yes"),"Yes","No")</f>
        <v>No</v>
      </c>
      <c r="AY474" t="str">
        <f>IF(OR('R2R'!K198="Q3 2030",'R2R'!K198="Q4 2030"),"Yes","No")</f>
        <v>No</v>
      </c>
      <c r="AZ474" s="178" t="str">
        <f t="shared" ref="AZ474:AZ477" si="270">IF(AND(C474="No",D474="No",E474="No",AY474="Yes"),"Yes","No")</f>
        <v>No</v>
      </c>
      <c r="BA474" t="str">
        <f>IF('R2R'!K198="","No","Yes")</f>
        <v>No</v>
      </c>
      <c r="BB474" s="178" t="str">
        <f t="shared" ref="BB474:BB477" si="271">IF(AND(C474="No",D474="No",E474="No",BA474="Yes"),"Yes","No")</f>
        <v>No</v>
      </c>
      <c r="BC474" s="178" t="str">
        <f t="shared" ref="BC474:BC477" si="272">IF(AND(C474="No",D474="No",E474="No",BB474="No"),"Yes","No")</f>
        <v>Yes</v>
      </c>
      <c r="BD474" s="174"/>
    </row>
    <row r="475" spans="1:56" s="175" customFormat="1" ht="23.65" thickBot="1" x14ac:dyDescent="0.5">
      <c r="A475" s="177">
        <v>195</v>
      </c>
      <c r="B475" s="51" t="s">
        <v>1850</v>
      </c>
      <c r="C475" t="str">
        <f>IF('R2R'!E199="Yes","Yes","No")</f>
        <v>No</v>
      </c>
      <c r="D475" t="str">
        <f>IF(AND(C475="No",'R2R'!F199="Yes"),"Yes","No")</f>
        <v>No</v>
      </c>
      <c r="E475" t="str">
        <f>IF(AND(C475="No",'R2R'!F199="N/A"),"N/A","No")</f>
        <v>No</v>
      </c>
      <c r="F475">
        <f>IF(OR('R2R'!F199="Yes",'R2R'!F199="N/A"),0,1)</f>
        <v>1</v>
      </c>
      <c r="G475" t="str">
        <f>IF(OR('R2R'!K199="Q3 2019",'R2R'!K199="Q4 2019"),"Yes","No")</f>
        <v>No</v>
      </c>
      <c r="H475" s="178" t="str">
        <f t="shared" si="248"/>
        <v>No</v>
      </c>
      <c r="I475" t="str">
        <f>IF(OR('R2R'!K199="Q1 2020",'R2R'!K199="Q2 2020"),"Yes","No")</f>
        <v>No</v>
      </c>
      <c r="J475" s="178" t="str">
        <f t="shared" si="249"/>
        <v>No</v>
      </c>
      <c r="K475" t="str">
        <f>IF(OR('R2R'!K199="Q3 2020",'R2R'!K199="Q4 2020"),"Yes","No")</f>
        <v>No</v>
      </c>
      <c r="L475" s="178" t="str">
        <f t="shared" si="250"/>
        <v>No</v>
      </c>
      <c r="M475" t="str">
        <f>IF(OR('R2R'!K199="Q1 2021",'R2R'!K199="Q2 2021"),"Yes","No")</f>
        <v>No</v>
      </c>
      <c r="N475" s="178" t="str">
        <f t="shared" si="251"/>
        <v>No</v>
      </c>
      <c r="O475" t="str">
        <f>IF(OR('R2R'!K199="Q3 2021",'R2R'!K199="Q4 2021"),"Yes","No")</f>
        <v>No</v>
      </c>
      <c r="P475" s="178" t="str">
        <f t="shared" si="252"/>
        <v>No</v>
      </c>
      <c r="Q475" t="str">
        <f>IF(OR('R2R'!K199="Q1 2022",'R2R'!K199="Q2 2022"),"Yes","No")</f>
        <v>No</v>
      </c>
      <c r="R475" s="178" t="str">
        <f t="shared" si="253"/>
        <v>No</v>
      </c>
      <c r="S475" t="str">
        <f>IF(OR('R2R'!K199="Q3 2022",'R2R'!K199="Q4 2022"),"Yes","No")</f>
        <v>No</v>
      </c>
      <c r="T475" s="178" t="str">
        <f t="shared" si="254"/>
        <v>No</v>
      </c>
      <c r="U475" t="str">
        <f>IF(OR('R2R'!K199="Q1 2023",'R2R'!K199="Q2 2023"),"Yes","No")</f>
        <v>No</v>
      </c>
      <c r="V475" s="178" t="str">
        <f t="shared" si="255"/>
        <v>No</v>
      </c>
      <c r="W475" t="str">
        <f>IF(OR('R2R'!K199="Q3 2023",'R2R'!K199="Q4 2023"),"Yes","No")</f>
        <v>No</v>
      </c>
      <c r="X475" s="178" t="str">
        <f t="shared" si="256"/>
        <v>No</v>
      </c>
      <c r="Y475" t="str">
        <f>IF(OR('R2R'!K199="Q1 2024",'R2R'!K199="Q2 2024"),"Yes","No")</f>
        <v>No</v>
      </c>
      <c r="Z475" s="178" t="str">
        <f t="shared" si="257"/>
        <v>No</v>
      </c>
      <c r="AA475" t="str">
        <f>IF(OR('R2R'!K199="Q3 2024",'R2R'!K199="Q4 2024"),"Yes","No")</f>
        <v>No</v>
      </c>
      <c r="AB475" s="178" t="str">
        <f t="shared" si="258"/>
        <v>No</v>
      </c>
      <c r="AC475" t="str">
        <f>IF(OR('R2R'!K199="Q1 2025",'R2R'!K199="Q2 2025"),"Yes","No")</f>
        <v>No</v>
      </c>
      <c r="AD475" s="178" t="str">
        <f t="shared" si="259"/>
        <v>No</v>
      </c>
      <c r="AE475" t="str">
        <f>IF(OR('R2R'!K199="Q3 2025",'R2R'!K199="Q4 2025"),"Yes","No")</f>
        <v>No</v>
      </c>
      <c r="AF475" s="178" t="str">
        <f t="shared" si="260"/>
        <v>No</v>
      </c>
      <c r="AG475" t="str">
        <f>IF(OR('R2R'!K199="Q1 2026",'R2R'!K199="Q2 2026"),"Yes","No")</f>
        <v>No</v>
      </c>
      <c r="AH475" s="178" t="str">
        <f t="shared" si="261"/>
        <v>No</v>
      </c>
      <c r="AI475" t="str">
        <f>IF(OR('R2R'!K199="Q3 2026",'R2R'!K199="Q4 2026"),"Yes","No")</f>
        <v>No</v>
      </c>
      <c r="AJ475" s="178" t="str">
        <f t="shared" si="262"/>
        <v>No</v>
      </c>
      <c r="AK475" t="str">
        <f>IF(OR(O2C!M358="Q1 2027",O2C!M358="Q2 2027"),"Yes","No")</f>
        <v>No</v>
      </c>
      <c r="AL475" s="178" t="str">
        <f t="shared" si="263"/>
        <v>No</v>
      </c>
      <c r="AM475" t="str">
        <f>IF(OR('R2R'!K199="Q3 2027",'R2R'!K199="Q4 2027"),"Yes","No")</f>
        <v>No</v>
      </c>
      <c r="AN475" s="178" t="str">
        <f t="shared" si="264"/>
        <v>No</v>
      </c>
      <c r="AO475" t="str">
        <f>IF(OR('R2R'!K199="Q1 2028",'R2R'!K199="Q2 2028"),"Yes","No")</f>
        <v>No</v>
      </c>
      <c r="AP475" s="178" t="str">
        <f t="shared" si="265"/>
        <v>No</v>
      </c>
      <c r="AQ475" t="str">
        <f>IF(OR('R2R'!K199="Q3 2028",'R2R'!K199="Q4 2028"),"Yes","No")</f>
        <v>No</v>
      </c>
      <c r="AR475" s="178" t="str">
        <f t="shared" si="266"/>
        <v>No</v>
      </c>
      <c r="AS475" t="str">
        <f>IF(OR('R2R'!K199="Q1 2029",'R2R'!K199="Q2 2029"),"Yes","No")</f>
        <v>No</v>
      </c>
      <c r="AT475" s="178" t="str">
        <f t="shared" si="267"/>
        <v>No</v>
      </c>
      <c r="AU475" t="str">
        <f>IF(OR('R2R'!K199="Q3 2029",'R2R'!K199="Q4 2029"),"Yes","No")</f>
        <v>No</v>
      </c>
      <c r="AV475" s="178" t="str">
        <f t="shared" si="268"/>
        <v>No</v>
      </c>
      <c r="AW475" t="str">
        <f>IF(OR('R2R'!K199="Q1 2030",'R2R'!K199="Q2 2030"),"Yes","No")</f>
        <v>No</v>
      </c>
      <c r="AX475" s="178" t="str">
        <f t="shared" si="269"/>
        <v>No</v>
      </c>
      <c r="AY475" t="str">
        <f>IF(OR('R2R'!K199="Q3 2030",'R2R'!K199="Q4 2030"),"Yes","No")</f>
        <v>No</v>
      </c>
      <c r="AZ475" s="178" t="str">
        <f t="shared" si="270"/>
        <v>No</v>
      </c>
      <c r="BA475" t="str">
        <f>IF('R2R'!K199="","No","Yes")</f>
        <v>No</v>
      </c>
      <c r="BB475" s="178" t="str">
        <f t="shared" si="271"/>
        <v>No</v>
      </c>
      <c r="BC475" s="178" t="str">
        <f t="shared" si="272"/>
        <v>Yes</v>
      </c>
      <c r="BD475" s="174"/>
    </row>
    <row r="476" spans="1:56" s="175" customFormat="1" ht="14.65" thickBot="1" x14ac:dyDescent="0.5">
      <c r="A476" s="177">
        <v>196</v>
      </c>
      <c r="B476" s="50" t="s">
        <v>1851</v>
      </c>
      <c r="C476" t="str">
        <f>IF('R2R'!E200="Yes","Yes","No")</f>
        <v>Yes</v>
      </c>
      <c r="D476" t="str">
        <f>IF(AND(C476="No",'R2R'!F200="Yes"),"Yes","No")</f>
        <v>No</v>
      </c>
      <c r="E476" t="str">
        <f>IF(AND(C476="No",'R2R'!F200="N/A"),"N/A","No")</f>
        <v>No</v>
      </c>
      <c r="F476">
        <f>IF(OR('R2R'!F200="Yes",'R2R'!F200="N/A"),0,1)</f>
        <v>1</v>
      </c>
      <c r="G476" t="str">
        <f>IF(OR('R2R'!K200="Q3 2019",'R2R'!K200="Q4 2019"),"Yes","No")</f>
        <v>No</v>
      </c>
      <c r="H476" s="178" t="str">
        <f t="shared" si="248"/>
        <v>No</v>
      </c>
      <c r="I476" t="str">
        <f>IF(OR('R2R'!K200="Q1 2020",'R2R'!K200="Q2 2020"),"Yes","No")</f>
        <v>No</v>
      </c>
      <c r="J476" s="178" t="str">
        <f t="shared" si="249"/>
        <v>No</v>
      </c>
      <c r="K476" t="str">
        <f>IF(OR('R2R'!K200="Q3 2020",'R2R'!K200="Q4 2020"),"Yes","No")</f>
        <v>No</v>
      </c>
      <c r="L476" s="178" t="str">
        <f t="shared" si="250"/>
        <v>No</v>
      </c>
      <c r="M476" t="str">
        <f>IF(OR('R2R'!K200="Q1 2021",'R2R'!K200="Q2 2021"),"Yes","No")</f>
        <v>No</v>
      </c>
      <c r="N476" s="178" t="str">
        <f t="shared" si="251"/>
        <v>No</v>
      </c>
      <c r="O476" t="str">
        <f>IF(OR('R2R'!K200="Q3 2021",'R2R'!K200="Q4 2021"),"Yes","No")</f>
        <v>No</v>
      </c>
      <c r="P476" s="178" t="str">
        <f t="shared" si="252"/>
        <v>No</v>
      </c>
      <c r="Q476" t="str">
        <f>IF(OR('R2R'!K200="Q1 2022",'R2R'!K200="Q2 2022"),"Yes","No")</f>
        <v>No</v>
      </c>
      <c r="R476" s="178" t="str">
        <f t="shared" si="253"/>
        <v>No</v>
      </c>
      <c r="S476" t="str">
        <f>IF(OR('R2R'!K200="Q3 2022",'R2R'!K200="Q4 2022"),"Yes","No")</f>
        <v>No</v>
      </c>
      <c r="T476" s="178" t="str">
        <f t="shared" si="254"/>
        <v>No</v>
      </c>
      <c r="U476" t="str">
        <f>IF(OR('R2R'!K200="Q1 2023",'R2R'!K200="Q2 2023"),"Yes","No")</f>
        <v>No</v>
      </c>
      <c r="V476" s="178" t="str">
        <f t="shared" si="255"/>
        <v>No</v>
      </c>
      <c r="W476" t="str">
        <f>IF(OR('R2R'!K200="Q3 2023",'R2R'!K200="Q4 2023"),"Yes","No")</f>
        <v>No</v>
      </c>
      <c r="X476" s="178" t="str">
        <f t="shared" si="256"/>
        <v>No</v>
      </c>
      <c r="Y476" t="str">
        <f>IF(OR('R2R'!K200="Q1 2024",'R2R'!K200="Q2 2024"),"Yes","No")</f>
        <v>No</v>
      </c>
      <c r="Z476" s="178" t="str">
        <f t="shared" si="257"/>
        <v>No</v>
      </c>
      <c r="AA476" t="str">
        <f>IF(OR('R2R'!K200="Q3 2024",'R2R'!K200="Q4 2024"),"Yes","No")</f>
        <v>No</v>
      </c>
      <c r="AB476" s="178" t="str">
        <f t="shared" si="258"/>
        <v>No</v>
      </c>
      <c r="AC476" t="str">
        <f>IF(OR('R2R'!K200="Q1 2025",'R2R'!K200="Q2 2025"),"Yes","No")</f>
        <v>No</v>
      </c>
      <c r="AD476" s="178" t="str">
        <f t="shared" si="259"/>
        <v>No</v>
      </c>
      <c r="AE476" t="str">
        <f>IF(OR('R2R'!K200="Q3 2025",'R2R'!K200="Q4 2025"),"Yes","No")</f>
        <v>No</v>
      </c>
      <c r="AF476" s="178" t="str">
        <f t="shared" si="260"/>
        <v>No</v>
      </c>
      <c r="AG476" t="str">
        <f>IF(OR('R2R'!K200="Q1 2026",'R2R'!K200="Q2 2026"),"Yes","No")</f>
        <v>No</v>
      </c>
      <c r="AH476" s="178" t="str">
        <f t="shared" si="261"/>
        <v>No</v>
      </c>
      <c r="AI476" t="str">
        <f>IF(OR('R2R'!K200="Q3 2026",'R2R'!K200="Q4 2026"),"Yes","No")</f>
        <v>No</v>
      </c>
      <c r="AJ476" s="178" t="str">
        <f t="shared" si="262"/>
        <v>No</v>
      </c>
      <c r="AK476" t="str">
        <f>IF(OR(O2C!M359="Q1 2027",O2C!M359="Q2 2027"),"Yes","No")</f>
        <v>No</v>
      </c>
      <c r="AL476" s="178" t="str">
        <f t="shared" si="263"/>
        <v>No</v>
      </c>
      <c r="AM476" t="str">
        <f>IF(OR('R2R'!K200="Q3 2027",'R2R'!K200="Q4 2027"),"Yes","No")</f>
        <v>No</v>
      </c>
      <c r="AN476" s="178" t="str">
        <f t="shared" si="264"/>
        <v>No</v>
      </c>
      <c r="AO476" t="str">
        <f>IF(OR('R2R'!K200="Q1 2028",'R2R'!K200="Q2 2028"),"Yes","No")</f>
        <v>No</v>
      </c>
      <c r="AP476" s="178" t="str">
        <f t="shared" si="265"/>
        <v>No</v>
      </c>
      <c r="AQ476" t="str">
        <f>IF(OR('R2R'!K200="Q3 2028",'R2R'!K200="Q4 2028"),"Yes","No")</f>
        <v>No</v>
      </c>
      <c r="AR476" s="178" t="str">
        <f t="shared" si="266"/>
        <v>No</v>
      </c>
      <c r="AS476" t="str">
        <f>IF(OR('R2R'!K200="Q1 2029",'R2R'!K200="Q2 2029"),"Yes","No")</f>
        <v>No</v>
      </c>
      <c r="AT476" s="178" t="str">
        <f t="shared" si="267"/>
        <v>No</v>
      </c>
      <c r="AU476" t="str">
        <f>IF(OR('R2R'!K200="Q3 2029",'R2R'!K200="Q4 2029"),"Yes","No")</f>
        <v>No</v>
      </c>
      <c r="AV476" s="178" t="str">
        <f t="shared" si="268"/>
        <v>No</v>
      </c>
      <c r="AW476" t="str">
        <f>IF(OR('R2R'!K200="Q1 2030",'R2R'!K200="Q2 2030"),"Yes","No")</f>
        <v>No</v>
      </c>
      <c r="AX476" s="178" t="str">
        <f t="shared" si="269"/>
        <v>No</v>
      </c>
      <c r="AY476" t="str">
        <f>IF(OR('R2R'!K200="Q3 2030",'R2R'!K200="Q4 2030"),"Yes","No")</f>
        <v>No</v>
      </c>
      <c r="AZ476" s="178" t="str">
        <f t="shared" si="270"/>
        <v>No</v>
      </c>
      <c r="BA476" t="str">
        <f>IF('R2R'!K200="","No","Yes")</f>
        <v>No</v>
      </c>
      <c r="BB476" s="178" t="str">
        <f t="shared" si="271"/>
        <v>No</v>
      </c>
      <c r="BC476" s="178" t="str">
        <f t="shared" si="272"/>
        <v>No</v>
      </c>
      <c r="BD476" s="174"/>
    </row>
    <row r="477" spans="1:56" s="175" customFormat="1" ht="23.65" thickBot="1" x14ac:dyDescent="0.5">
      <c r="A477" s="177">
        <v>197</v>
      </c>
      <c r="B477" s="50" t="s">
        <v>272</v>
      </c>
      <c r="C477" t="str">
        <f>IF('R2R'!E201="Yes","Yes","No")</f>
        <v>Yes</v>
      </c>
      <c r="D477" t="str">
        <f>IF(AND(C477="No",'R2R'!F201="Yes"),"Yes","No")</f>
        <v>No</v>
      </c>
      <c r="E477" t="str">
        <f>IF(AND(C477="No",'R2R'!F201="N/A"),"N/A","No")</f>
        <v>No</v>
      </c>
      <c r="F477">
        <f>IF(OR('R2R'!F201="Yes",'R2R'!F201="N/A"),0,1)</f>
        <v>1</v>
      </c>
      <c r="G477" t="str">
        <f>IF(OR('R2R'!K201="Q3 2019",'R2R'!K201="Q4 2019"),"Yes","No")</f>
        <v>No</v>
      </c>
      <c r="H477" s="178" t="str">
        <f t="shared" si="248"/>
        <v>No</v>
      </c>
      <c r="I477" t="str">
        <f>IF(OR('R2R'!K201="Q1 2020",'R2R'!K201="Q2 2020"),"Yes","No")</f>
        <v>No</v>
      </c>
      <c r="J477" s="178" t="str">
        <f t="shared" si="249"/>
        <v>No</v>
      </c>
      <c r="K477" t="str">
        <f>IF(OR('R2R'!K201="Q3 2020",'R2R'!K201="Q4 2020"),"Yes","No")</f>
        <v>No</v>
      </c>
      <c r="L477" s="178" t="str">
        <f t="shared" si="250"/>
        <v>No</v>
      </c>
      <c r="M477" t="str">
        <f>IF(OR('R2R'!K201="Q1 2021",'R2R'!K201="Q2 2021"),"Yes","No")</f>
        <v>No</v>
      </c>
      <c r="N477" s="178" t="str">
        <f t="shared" si="251"/>
        <v>No</v>
      </c>
      <c r="O477" t="str">
        <f>IF(OR('R2R'!K201="Q3 2021",'R2R'!K201="Q4 2021"),"Yes","No")</f>
        <v>No</v>
      </c>
      <c r="P477" s="178" t="str">
        <f t="shared" si="252"/>
        <v>No</v>
      </c>
      <c r="Q477" t="str">
        <f>IF(OR('R2R'!K201="Q1 2022",'R2R'!K201="Q2 2022"),"Yes","No")</f>
        <v>No</v>
      </c>
      <c r="R477" s="178" t="str">
        <f t="shared" si="253"/>
        <v>No</v>
      </c>
      <c r="S477" t="str">
        <f>IF(OR('R2R'!K201="Q3 2022",'R2R'!K201="Q4 2022"),"Yes","No")</f>
        <v>No</v>
      </c>
      <c r="T477" s="178" t="str">
        <f t="shared" si="254"/>
        <v>No</v>
      </c>
      <c r="U477" t="str">
        <f>IF(OR('R2R'!K201="Q1 2023",'R2R'!K201="Q2 2023"),"Yes","No")</f>
        <v>No</v>
      </c>
      <c r="V477" s="178" t="str">
        <f t="shared" si="255"/>
        <v>No</v>
      </c>
      <c r="W477" t="str">
        <f>IF(OR('R2R'!K201="Q3 2023",'R2R'!K201="Q4 2023"),"Yes","No")</f>
        <v>No</v>
      </c>
      <c r="X477" s="178" t="str">
        <f t="shared" si="256"/>
        <v>No</v>
      </c>
      <c r="Y477" t="str">
        <f>IF(OR('R2R'!K201="Q1 2024",'R2R'!K201="Q2 2024"),"Yes","No")</f>
        <v>No</v>
      </c>
      <c r="Z477" s="178" t="str">
        <f t="shared" si="257"/>
        <v>No</v>
      </c>
      <c r="AA477" t="str">
        <f>IF(OR('R2R'!K201="Q3 2024",'R2R'!K201="Q4 2024"),"Yes","No")</f>
        <v>No</v>
      </c>
      <c r="AB477" s="178" t="str">
        <f t="shared" si="258"/>
        <v>No</v>
      </c>
      <c r="AC477" t="str">
        <f>IF(OR('R2R'!K201="Q1 2025",'R2R'!K201="Q2 2025"),"Yes","No")</f>
        <v>No</v>
      </c>
      <c r="AD477" s="178" t="str">
        <f t="shared" si="259"/>
        <v>No</v>
      </c>
      <c r="AE477" t="str">
        <f>IF(OR('R2R'!K201="Q3 2025",'R2R'!K201="Q4 2025"),"Yes","No")</f>
        <v>No</v>
      </c>
      <c r="AF477" s="178" t="str">
        <f t="shared" si="260"/>
        <v>No</v>
      </c>
      <c r="AG477" t="str">
        <f>IF(OR('R2R'!K201="Q1 2026",'R2R'!K201="Q2 2026"),"Yes","No")</f>
        <v>No</v>
      </c>
      <c r="AH477" s="178" t="str">
        <f t="shared" si="261"/>
        <v>No</v>
      </c>
      <c r="AI477" t="str">
        <f>IF(OR('R2R'!K201="Q3 2026",'R2R'!K201="Q4 2026"),"Yes","No")</f>
        <v>No</v>
      </c>
      <c r="AJ477" s="178" t="str">
        <f t="shared" si="262"/>
        <v>No</v>
      </c>
      <c r="AK477" t="str">
        <f>IF(OR(O2C!M360="Q1 2027",O2C!M360="Q2 2027"),"Yes","No")</f>
        <v>No</v>
      </c>
      <c r="AL477" s="178" t="str">
        <f t="shared" si="263"/>
        <v>No</v>
      </c>
      <c r="AM477" t="str">
        <f>IF(OR('R2R'!K201="Q3 2027",'R2R'!K201="Q4 2027"),"Yes","No")</f>
        <v>No</v>
      </c>
      <c r="AN477" s="178" t="str">
        <f t="shared" si="264"/>
        <v>No</v>
      </c>
      <c r="AO477" t="str">
        <f>IF(OR('R2R'!K201="Q1 2028",'R2R'!K201="Q2 2028"),"Yes","No")</f>
        <v>No</v>
      </c>
      <c r="AP477" s="178" t="str">
        <f t="shared" si="265"/>
        <v>No</v>
      </c>
      <c r="AQ477" t="str">
        <f>IF(OR('R2R'!K201="Q3 2028",'R2R'!K201="Q4 2028"),"Yes","No")</f>
        <v>No</v>
      </c>
      <c r="AR477" s="178" t="str">
        <f t="shared" si="266"/>
        <v>No</v>
      </c>
      <c r="AS477" t="str">
        <f>IF(OR('R2R'!K201="Q1 2029",'R2R'!K201="Q2 2029"),"Yes","No")</f>
        <v>No</v>
      </c>
      <c r="AT477" s="178" t="str">
        <f t="shared" si="267"/>
        <v>No</v>
      </c>
      <c r="AU477" t="str">
        <f>IF(OR('R2R'!K201="Q3 2029",'R2R'!K201="Q4 2029"),"Yes","No")</f>
        <v>No</v>
      </c>
      <c r="AV477" s="178" t="str">
        <f t="shared" si="268"/>
        <v>No</v>
      </c>
      <c r="AW477" t="str">
        <f>IF(OR('R2R'!K201="Q1 2030",'R2R'!K201="Q2 2030"),"Yes","No")</f>
        <v>No</v>
      </c>
      <c r="AX477" s="178" t="str">
        <f t="shared" si="269"/>
        <v>No</v>
      </c>
      <c r="AY477" t="str">
        <f>IF(OR('R2R'!K201="Q3 2030",'R2R'!K201="Q4 2030"),"Yes","No")</f>
        <v>No</v>
      </c>
      <c r="AZ477" s="178" t="str">
        <f t="shared" si="270"/>
        <v>No</v>
      </c>
      <c r="BA477" t="str">
        <f>IF('R2R'!K201="","No","Yes")</f>
        <v>No</v>
      </c>
      <c r="BB477" s="178" t="str">
        <f t="shared" si="271"/>
        <v>No</v>
      </c>
      <c r="BC477" s="178" t="str">
        <f t="shared" si="272"/>
        <v>No</v>
      </c>
      <c r="BD477" s="174"/>
    </row>
    <row r="478" spans="1:56" s="175" customFormat="1" x14ac:dyDescent="0.45">
      <c r="A478" s="173"/>
      <c r="B478" s="173"/>
      <c r="C478" s="173"/>
      <c r="D478" s="173"/>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c r="AS478" s="174"/>
      <c r="AT478" s="174"/>
      <c r="AU478" s="174"/>
      <c r="AV478" s="174"/>
      <c r="AW478" s="174"/>
      <c r="AX478" s="174"/>
      <c r="AY478" s="174"/>
      <c r="AZ478" s="174"/>
      <c r="BA478" s="174"/>
      <c r="BB478" s="174"/>
      <c r="BC478" s="174"/>
      <c r="BD478" s="174"/>
    </row>
    <row r="479" spans="1:56" s="175" customFormat="1" x14ac:dyDescent="0.45">
      <c r="A479" s="173"/>
      <c r="B479" s="173"/>
      <c r="C479" s="173"/>
      <c r="D479" s="173"/>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c r="AN479" s="174"/>
      <c r="AO479" s="174"/>
      <c r="AP479" s="174"/>
      <c r="AQ479" s="174"/>
      <c r="AR479" s="174"/>
      <c r="AS479" s="174"/>
      <c r="AT479" s="174"/>
      <c r="AU479" s="174"/>
      <c r="AV479" s="174"/>
      <c r="AW479" s="174"/>
      <c r="AX479" s="174"/>
      <c r="AY479" s="174"/>
      <c r="AZ479" s="174"/>
      <c r="BA479" s="174"/>
      <c r="BB479" s="174"/>
      <c r="BC479" s="174"/>
      <c r="BD479" s="174"/>
    </row>
    <row r="480" spans="1:56" s="175" customFormat="1" x14ac:dyDescent="0.45">
      <c r="A480" s="173"/>
      <c r="B480" s="163" t="s">
        <v>1963</v>
      </c>
      <c r="C480" s="176">
        <f>COUNTIF(C482:C686,"Yes")</f>
        <v>15</v>
      </c>
      <c r="D480" s="176">
        <f>COUNTIF(D482:D686,"Yes")</f>
        <v>0</v>
      </c>
      <c r="E480" s="176">
        <f>COUNTIF(E482:E686,"N/A")</f>
        <v>0</v>
      </c>
      <c r="F480" s="176">
        <f>COUNTIF(F482:F686,"1")</f>
        <v>205</v>
      </c>
      <c r="G480" s="176"/>
      <c r="H480" s="176">
        <f>COUNTIF(H482:H686,"Yes")</f>
        <v>0</v>
      </c>
      <c r="I480" s="176"/>
      <c r="J480" s="176">
        <f>COUNTIF(J482:J686,"Yes")</f>
        <v>0</v>
      </c>
      <c r="K480" s="176"/>
      <c r="L480" s="176">
        <f>COUNTIF(L482:L686,"Yes")</f>
        <v>0</v>
      </c>
      <c r="M480" s="176"/>
      <c r="N480" s="176">
        <f>COUNTIF(N482:N686,"Yes")</f>
        <v>0</v>
      </c>
      <c r="O480" s="176"/>
      <c r="P480" s="176">
        <f>COUNTIF(P482:P686,"Yes")</f>
        <v>0</v>
      </c>
      <c r="Q480" s="176"/>
      <c r="R480" s="176">
        <f>COUNTIF(R482:R686,"Yes")</f>
        <v>0</v>
      </c>
      <c r="S480" s="176"/>
      <c r="T480" s="176">
        <f>COUNTIF(T482:T686,"Yes")</f>
        <v>0</v>
      </c>
      <c r="U480" s="176"/>
      <c r="V480" s="176">
        <f>COUNTIF(V482:V686,"Yes")</f>
        <v>0</v>
      </c>
      <c r="W480" s="176"/>
      <c r="X480" s="176">
        <f>COUNTIF(X482:X686,"Yes")</f>
        <v>0</v>
      </c>
      <c r="Y480" s="176"/>
      <c r="Z480" s="176">
        <f>COUNTIF(Z482:Z686,"Yes")</f>
        <v>0</v>
      </c>
      <c r="AA480" s="176"/>
      <c r="AB480" s="176">
        <f>COUNTIF(AB482:AB686,"Yes")</f>
        <v>0</v>
      </c>
      <c r="AC480" s="176"/>
      <c r="AD480" s="176">
        <f>COUNTIF(AD482:AD686,"Yes")</f>
        <v>0</v>
      </c>
      <c r="AE480" s="176"/>
      <c r="AF480" s="176">
        <f>COUNTIF(AF482:AF686,"Yes")</f>
        <v>0</v>
      </c>
      <c r="AG480" s="176"/>
      <c r="AH480" s="176">
        <f>COUNTIF(AH482:AH686,"Yes")</f>
        <v>0</v>
      </c>
      <c r="AI480" s="176"/>
      <c r="AJ480" s="176">
        <f>COUNTIF(AJ482:AJ686,"Yes")</f>
        <v>0</v>
      </c>
      <c r="AK480" s="176"/>
      <c r="AL480" s="176">
        <f>COUNTIF(AL482:AL686,"Yes")</f>
        <v>0</v>
      </c>
      <c r="AM480" s="176"/>
      <c r="AN480" s="176">
        <f>COUNTIF(AN482:AN686,"Yes")</f>
        <v>0</v>
      </c>
      <c r="AO480" s="176"/>
      <c r="AP480" s="176">
        <f>COUNTIF(AP482:AP686,"Yes")</f>
        <v>0</v>
      </c>
      <c r="AQ480" s="176"/>
      <c r="AR480" s="176">
        <f>COUNTIF(AR482:AR686,"Yes")</f>
        <v>0</v>
      </c>
      <c r="AS480" s="176"/>
      <c r="AT480" s="176">
        <f>COUNTIF(AT482:AT686,"Yes")</f>
        <v>0</v>
      </c>
      <c r="AU480" s="176"/>
      <c r="AV480" s="176">
        <f>COUNTIF(AV482:AV686,"Yes")</f>
        <v>0</v>
      </c>
      <c r="AW480" s="176"/>
      <c r="AX480" s="176">
        <f>COUNTIF(AX482:AX686,"Yes")</f>
        <v>0</v>
      </c>
      <c r="AY480" s="176"/>
      <c r="AZ480" s="176">
        <f>COUNTIF(AZ482:AZ686,"Yes")</f>
        <v>0</v>
      </c>
      <c r="BA480" s="176"/>
      <c r="BB480" s="176">
        <f>COUNTIF(BB482:BB686,"Yes")</f>
        <v>0</v>
      </c>
      <c r="BC480" s="176">
        <f>COUNTIF(BC482:BC686,"Yes")</f>
        <v>190</v>
      </c>
      <c r="BD480" s="176">
        <f>SUM(C480+D480+E480+BB480+BC480)</f>
        <v>205</v>
      </c>
    </row>
    <row r="481" spans="1:56" s="175" customFormat="1" ht="14.65" thickBot="1" x14ac:dyDescent="0.5">
      <c r="A481" s="173"/>
      <c r="B481" s="173"/>
      <c r="C481" s="173"/>
      <c r="D481" s="173"/>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c r="AS481" s="174"/>
      <c r="AT481" s="174"/>
      <c r="AU481" s="174"/>
      <c r="AV481" s="174"/>
      <c r="AW481" s="174"/>
      <c r="AX481" s="174"/>
      <c r="AY481" s="174"/>
      <c r="AZ481" s="174"/>
      <c r="BA481" s="174"/>
      <c r="BB481" s="174"/>
      <c r="BC481" s="174"/>
      <c r="BD481" s="174"/>
    </row>
    <row r="482" spans="1:56" s="175" customFormat="1" ht="46.9" thickBot="1" x14ac:dyDescent="0.5">
      <c r="A482" s="177">
        <v>1</v>
      </c>
      <c r="B482" s="71" t="s">
        <v>431</v>
      </c>
      <c r="C482" t="str">
        <f>IF(Grants!E5="Yes","Yes","No")</f>
        <v>No</v>
      </c>
      <c r="D482" t="str">
        <f>IF(AND(C482="No",Grants!F5="Yes"),"Yes","No")</f>
        <v>No</v>
      </c>
      <c r="E482" t="str">
        <f>IF(AND(C482="No",Grants!F5="N/A"),"N/A","No")</f>
        <v>No</v>
      </c>
      <c r="F482">
        <f>IF(OR(Grants!F5="Yes",Grants!F5="N/A"),0,1)</f>
        <v>1</v>
      </c>
      <c r="G482" t="str">
        <f>IF(OR(Grants!K5="Q3 2019",Grants!K5="Q4 2019"),"Yes","No")</f>
        <v>No</v>
      </c>
      <c r="H482" s="178" t="str">
        <f t="shared" ref="H482:H545" si="273">IF(AND(C482="No",D482="No",E482="No",G482="Yes"),"Yes","No")</f>
        <v>No</v>
      </c>
      <c r="I482" t="str">
        <f>IF(OR(Grants!K5="Q1 2020",Grants!K5="Q2 2020"),"Yes","No")</f>
        <v>No</v>
      </c>
      <c r="J482" s="178" t="str">
        <f t="shared" ref="J482" si="274">IF(AND(C482="No",D482="No",E482="No",I482="Yes"),"Yes","No")</f>
        <v>No</v>
      </c>
      <c r="K482" t="str">
        <f>IF(OR(Grants!K5="Q3 2020",Grants!K5="Q4 2020"),"Yes","No")</f>
        <v>No</v>
      </c>
      <c r="L482" s="178" t="str">
        <f t="shared" ref="L482" si="275">IF(AND(C482="No",D482="No",E482="No",K482="Yes"),"Yes","No")</f>
        <v>No</v>
      </c>
      <c r="M482" t="str">
        <f>IF(OR(Grants!K5="Q1 2021",Grants!K5="Q2 2021"),"Yes","No")</f>
        <v>No</v>
      </c>
      <c r="N482" s="178" t="str">
        <f t="shared" ref="N482" si="276">IF(AND(C482="No",D482="No",E482="No",M482="Yes"),"Yes","No")</f>
        <v>No</v>
      </c>
      <c r="O482" t="str">
        <f>IF(OR(Grants!K5="Q3 2021",Grants!K5="Q4 2021"),"Yes","No")</f>
        <v>No</v>
      </c>
      <c r="P482" s="178" t="str">
        <f t="shared" ref="P482" si="277">IF(AND(C482="No",D482="No",E482="No",O482="Yes"),"Yes","No")</f>
        <v>No</v>
      </c>
      <c r="Q482" t="str">
        <f>IF(OR(Grants!K5="Q1 2022",Grants!K5="Q2 2022"),"Yes","No")</f>
        <v>No</v>
      </c>
      <c r="R482" s="178" t="str">
        <f t="shared" ref="R482" si="278">IF(AND(C482="No",D482="No",E482="No",Q482="Yes"),"Yes","No")</f>
        <v>No</v>
      </c>
      <c r="S482" t="str">
        <f>IF(OR(Grants!K5="Q3 2022",Grants!K5="Q4 2022"),"Yes","No")</f>
        <v>No</v>
      </c>
      <c r="T482" s="178" t="str">
        <f t="shared" ref="T482" si="279">IF(AND(C482="No",D482="No",E482="No",S482="Yes"),"Yes","No")</f>
        <v>No</v>
      </c>
      <c r="U482" t="str">
        <f>IF(OR(Grants!K5="Q1 2023",Grants!K5="Q2 2023"),"Yes","No")</f>
        <v>No</v>
      </c>
      <c r="V482" s="178" t="str">
        <f t="shared" ref="V482" si="280">IF(AND(C482="No",D482="No",E482="No",U482="Yes"),"Yes","No")</f>
        <v>No</v>
      </c>
      <c r="W482" t="str">
        <f>IF(OR(Grants!K5="Q3 2023",Grants!K5="Q4 2023"),"Yes","No")</f>
        <v>No</v>
      </c>
      <c r="X482" s="178" t="str">
        <f t="shared" ref="X482" si="281">IF(AND(C482="No",D482="No",E482="No",W482="Yes"),"Yes","No")</f>
        <v>No</v>
      </c>
      <c r="Y482" t="str">
        <f>IF(OR(Grants!K5="Q1 2024",Grants!K5="Q2 2024"),"Yes","No")</f>
        <v>No</v>
      </c>
      <c r="Z482" s="178" t="str">
        <f t="shared" ref="Z482" si="282">IF(AND(C482="No",D482="No",E482="No",Y482="Yes"),"Yes","No")</f>
        <v>No</v>
      </c>
      <c r="AA482" t="str">
        <f>IF(OR(Grants!K5="Q3 2024",Grants!K5="Q4 2024"),"Yes","No")</f>
        <v>No</v>
      </c>
      <c r="AB482" s="178" t="str">
        <f t="shared" ref="AB482" si="283">IF(AND(C482="No",D482="No",E482="No",AA482="Yes"),"Yes","No")</f>
        <v>No</v>
      </c>
      <c r="AC482" t="str">
        <f>IF(OR(Grants!K5="Q1 2025",Grants!K5="Q2 2025"),"Yes","No")</f>
        <v>No</v>
      </c>
      <c r="AD482" s="178" t="str">
        <f t="shared" ref="AD482" si="284">IF(AND(C482="No",D482="No",E482="No",AC482="Yes"),"Yes","No")</f>
        <v>No</v>
      </c>
      <c r="AE482" t="str">
        <f>IF(OR(Grants!K5="Q3 2025",Grants!K5="Q4 2025"),"Yes","No")</f>
        <v>No</v>
      </c>
      <c r="AF482" s="178" t="str">
        <f t="shared" ref="AF482" si="285">IF(AND(C482="No",D482="No",E482="No",AE482="Yes"),"Yes","No")</f>
        <v>No</v>
      </c>
      <c r="AG482" t="str">
        <f>IF(OR(Grants!K5="Q1 2026",Grants!K5="Q2 2026"),"Yes","No")</f>
        <v>No</v>
      </c>
      <c r="AH482" s="178" t="str">
        <f t="shared" ref="AH482" si="286">IF(AND(C482="No",D482="No",E482="No",AG482="Yes"),"Yes","No")</f>
        <v>No</v>
      </c>
      <c r="AI482" t="str">
        <f>IF(OR(Grants!K5="Q3 2026",Grants!K5="Q4 2026"),"Yes","No")</f>
        <v>No</v>
      </c>
      <c r="AJ482" s="178" t="str">
        <f t="shared" ref="AJ482" si="287">IF(AND(C482="No",D482="No",E482="No",AI482="Yes"),"Yes","No")</f>
        <v>No</v>
      </c>
      <c r="AK482" t="str">
        <f>IF(OR(Grants!K5="Q1 2027",Grants!K5="Q2 2027"),"Yes","No")</f>
        <v>No</v>
      </c>
      <c r="AL482" s="178" t="str">
        <f t="shared" ref="AL482" si="288">IF(AND(C482="No",D482="No",E482="No",AK482="Yes"),"Yes","No")</f>
        <v>No</v>
      </c>
      <c r="AM482" t="str">
        <f>IF(OR(Grants!K5="Q3 2027",Grants!K5="Q4 2027"),"Yes","No")</f>
        <v>No</v>
      </c>
      <c r="AN482" s="178" t="str">
        <f t="shared" ref="AN482" si="289">IF(AND(C482="No",D482="No",E482="No",AM482="Yes"),"Yes","No")</f>
        <v>No</v>
      </c>
      <c r="AO482" t="str">
        <f>IF(OR(Grants!K5="Q1 2028",Grants!K5="Q2 2028"),"Yes","No")</f>
        <v>No</v>
      </c>
      <c r="AP482" s="178" t="str">
        <f t="shared" ref="AP482" si="290">IF(AND(C482="No",D482="No",E482="No",AO482="Yes"),"Yes","No")</f>
        <v>No</v>
      </c>
      <c r="AQ482" t="str">
        <f>IF(OR(Grants!K5="Q3 2028",Grants!K5="Q4 2028"),"Yes","No")</f>
        <v>No</v>
      </c>
      <c r="AR482" s="178" t="str">
        <f t="shared" ref="AR482" si="291">IF(AND(C482="No",D482="No",E482="No",AQ482="Yes"),"Yes","No")</f>
        <v>No</v>
      </c>
      <c r="AS482" t="str">
        <f>IF(OR(Grants!K5="Q1 2029",Grants!K5="Q2 2029"),"Yes","No")</f>
        <v>No</v>
      </c>
      <c r="AT482" s="178" t="str">
        <f t="shared" ref="AT482" si="292">IF(AND(C482="No",D482="No",E482="No",AS482="Yes"),"Yes","No")</f>
        <v>No</v>
      </c>
      <c r="AU482" t="str">
        <f>IF(OR(Grants!K5="Q3 2029",Grants!K5="Q4 2029"),"Yes","No")</f>
        <v>No</v>
      </c>
      <c r="AV482" s="178" t="str">
        <f t="shared" ref="AV482" si="293">IF(AND(C482="No",D482="No",E482="No",AU482="Yes"),"Yes","No")</f>
        <v>No</v>
      </c>
      <c r="AW482" t="str">
        <f>IF(OR(Grants!K5="Q1 2030",Grants!K5="Q2 2030"),"Yes","No")</f>
        <v>No</v>
      </c>
      <c r="AX482" s="178" t="str">
        <f t="shared" ref="AX482" si="294">IF(AND(C482="No",D482="No",E482="No",AW482="Yes"),"Yes","No")</f>
        <v>No</v>
      </c>
      <c r="AY482" t="str">
        <f>IF(OR(Grants!K5="Q3 2030",Grants!K5="Q4 2030"),"Yes","No")</f>
        <v>No</v>
      </c>
      <c r="AZ482" s="178" t="str">
        <f t="shared" ref="AZ482" si="295">IF(AND(C482="No",D482="No",E482="No",AY482="Yes"),"Yes","No")</f>
        <v>No</v>
      </c>
      <c r="BA482" t="str">
        <f>IF(Grants!K5="","No","Yes")</f>
        <v>No</v>
      </c>
      <c r="BB482" s="178" t="str">
        <f t="shared" ref="BB482" si="296">IF(AND(C482="No",D482="No",E482="No",BA482="Yes"),"Yes","No")</f>
        <v>No</v>
      </c>
      <c r="BC482" s="178" t="str">
        <f t="shared" ref="BC482" si="297">IF(AND(C482="No",D482="No",E482="No",BB482="No"),"Yes","No")</f>
        <v>Yes</v>
      </c>
      <c r="BD482" s="174"/>
    </row>
    <row r="483" spans="1:56" s="175" customFormat="1" ht="35.25" thickBot="1" x14ac:dyDescent="0.5">
      <c r="A483" s="177">
        <v>2</v>
      </c>
      <c r="B483" s="71" t="s">
        <v>432</v>
      </c>
      <c r="C483" t="str">
        <f>IF(Grants!E6="Yes","Yes","No")</f>
        <v>No</v>
      </c>
      <c r="D483" t="str">
        <f>IF(AND(C483="No",Grants!F6="Yes"),"Yes","No")</f>
        <v>No</v>
      </c>
      <c r="E483" t="str">
        <f>IF(AND(C483="No",Grants!F6="N/A"),"N/A","No")</f>
        <v>No</v>
      </c>
      <c r="F483">
        <f>IF(OR(Grants!F6="Yes",Grants!F6="N/A"),0,1)</f>
        <v>1</v>
      </c>
      <c r="G483" t="str">
        <f>IF(OR(Grants!K6="Q3 2019",Grants!K6="Q4 2019"),"Yes","No")</f>
        <v>No</v>
      </c>
      <c r="H483" s="178" t="str">
        <f t="shared" si="273"/>
        <v>No</v>
      </c>
      <c r="I483" t="str">
        <f>IF(OR(Grants!K6="Q1 2020",Grants!K6="Q2 2020"),"Yes","No")</f>
        <v>No</v>
      </c>
      <c r="J483" s="178" t="str">
        <f t="shared" ref="J483:J546" si="298">IF(AND(C483="No",D483="No",E483="No",I483="Yes"),"Yes","No")</f>
        <v>No</v>
      </c>
      <c r="K483" t="str">
        <f>IF(OR(Grants!K6="Q3 2020",Grants!K6="Q4 2020"),"Yes","No")</f>
        <v>No</v>
      </c>
      <c r="L483" s="178" t="str">
        <f t="shared" ref="L483:L546" si="299">IF(AND(C483="No",D483="No",E483="No",K483="Yes"),"Yes","No")</f>
        <v>No</v>
      </c>
      <c r="M483" t="str">
        <f>IF(OR(Grants!K6="Q1 2021",Grants!K6="Q2 2021"),"Yes","No")</f>
        <v>No</v>
      </c>
      <c r="N483" s="178" t="str">
        <f t="shared" ref="N483:N546" si="300">IF(AND(C483="No",D483="No",E483="No",M483="Yes"),"Yes","No")</f>
        <v>No</v>
      </c>
      <c r="O483" t="str">
        <f>IF(OR(Grants!K6="Q3 2021",Grants!K6="Q4 2021"),"Yes","No")</f>
        <v>No</v>
      </c>
      <c r="P483" s="178" t="str">
        <f t="shared" ref="P483:P546" si="301">IF(AND(C483="No",D483="No",E483="No",O483="Yes"),"Yes","No")</f>
        <v>No</v>
      </c>
      <c r="Q483" t="str">
        <f>IF(OR(Grants!K6="Q1 2022",Grants!K6="Q2 2022"),"Yes","No")</f>
        <v>No</v>
      </c>
      <c r="R483" s="178" t="str">
        <f t="shared" ref="R483:R546" si="302">IF(AND(C483="No",D483="No",E483="No",Q483="Yes"),"Yes","No")</f>
        <v>No</v>
      </c>
      <c r="S483" t="str">
        <f>IF(OR(Grants!K6="Q3 2022",Grants!K6="Q4 2022"),"Yes","No")</f>
        <v>No</v>
      </c>
      <c r="T483" s="178" t="str">
        <f t="shared" ref="T483:T546" si="303">IF(AND(C483="No",D483="No",E483="No",S483="Yes"),"Yes","No")</f>
        <v>No</v>
      </c>
      <c r="U483" t="str">
        <f>IF(OR(Grants!K6="Q1 2023",Grants!K6="Q2 2023"),"Yes","No")</f>
        <v>No</v>
      </c>
      <c r="V483" s="178" t="str">
        <f t="shared" ref="V483:V546" si="304">IF(AND(C483="No",D483="No",E483="No",U483="Yes"),"Yes","No")</f>
        <v>No</v>
      </c>
      <c r="W483" t="str">
        <f>IF(OR(Grants!K6="Q3 2023",Grants!K6="Q4 2023"),"Yes","No")</f>
        <v>No</v>
      </c>
      <c r="X483" s="178" t="str">
        <f t="shared" ref="X483:X546" si="305">IF(AND(C483="No",D483="No",E483="No",W483="Yes"),"Yes","No")</f>
        <v>No</v>
      </c>
      <c r="Y483" t="str">
        <f>IF(OR(Grants!K6="Q1 2024",Grants!K6="Q2 2024"),"Yes","No")</f>
        <v>No</v>
      </c>
      <c r="Z483" s="178" t="str">
        <f t="shared" ref="Z483:Z546" si="306">IF(AND(C483="No",D483="No",E483="No",Y483="Yes"),"Yes","No")</f>
        <v>No</v>
      </c>
      <c r="AA483" t="str">
        <f>IF(OR(Grants!K6="Q3 2024",Grants!K6="Q4 2024"),"Yes","No")</f>
        <v>No</v>
      </c>
      <c r="AB483" s="178" t="str">
        <f t="shared" ref="AB483:AB546" si="307">IF(AND(C483="No",D483="No",E483="No",AA483="Yes"),"Yes","No")</f>
        <v>No</v>
      </c>
      <c r="AC483" t="str">
        <f>IF(OR(Grants!K6="Q1 2025",Grants!K6="Q2 2025"),"Yes","No")</f>
        <v>No</v>
      </c>
      <c r="AD483" s="178" t="str">
        <f t="shared" ref="AD483:AD546" si="308">IF(AND(C483="No",D483="No",E483="No",AC483="Yes"),"Yes","No")</f>
        <v>No</v>
      </c>
      <c r="AE483" t="str">
        <f>IF(OR(Grants!K6="Q3 2025",Grants!K6="Q4 2025"),"Yes","No")</f>
        <v>No</v>
      </c>
      <c r="AF483" s="178" t="str">
        <f t="shared" ref="AF483:AF546" si="309">IF(AND(C483="No",D483="No",E483="No",AE483="Yes"),"Yes","No")</f>
        <v>No</v>
      </c>
      <c r="AG483" t="str">
        <f>IF(OR(Grants!K6="Q1 2026",Grants!K6="Q2 2026"),"Yes","No")</f>
        <v>No</v>
      </c>
      <c r="AH483" s="178" t="str">
        <f t="shared" ref="AH483:AH546" si="310">IF(AND(C483="No",D483="No",E483="No",AG483="Yes"),"Yes","No")</f>
        <v>No</v>
      </c>
      <c r="AI483" t="str">
        <f>IF(OR(Grants!K6="Q3 2026",Grants!K6="Q4 2026"),"Yes","No")</f>
        <v>No</v>
      </c>
      <c r="AJ483" s="178" t="str">
        <f t="shared" ref="AJ483:AJ546" si="311">IF(AND(C483="No",D483="No",E483="No",AI483="Yes"),"Yes","No")</f>
        <v>No</v>
      </c>
      <c r="AK483" t="str">
        <f>IF(OR(Grants!K6="Q1 2027",Grants!K6="Q2 2027"),"Yes","No")</f>
        <v>No</v>
      </c>
      <c r="AL483" s="178" t="str">
        <f t="shared" ref="AL483:AL546" si="312">IF(AND(C483="No",D483="No",E483="No",AK483="Yes"),"Yes","No")</f>
        <v>No</v>
      </c>
      <c r="AM483" t="str">
        <f>IF(OR(Grants!K6="Q3 2027",Grants!K6="Q4 2027"),"Yes","No")</f>
        <v>No</v>
      </c>
      <c r="AN483" s="178" t="str">
        <f t="shared" ref="AN483:AN546" si="313">IF(AND(C483="No",D483="No",E483="No",AM483="Yes"),"Yes","No")</f>
        <v>No</v>
      </c>
      <c r="AO483" t="str">
        <f>IF(OR(Grants!K6="Q1 2028",Grants!K6="Q2 2028"),"Yes","No")</f>
        <v>No</v>
      </c>
      <c r="AP483" s="178" t="str">
        <f t="shared" ref="AP483:AP546" si="314">IF(AND(C483="No",D483="No",E483="No",AO483="Yes"),"Yes","No")</f>
        <v>No</v>
      </c>
      <c r="AQ483" t="str">
        <f>IF(OR(Grants!K6="Q3 2028",Grants!K6="Q4 2028"),"Yes","No")</f>
        <v>No</v>
      </c>
      <c r="AR483" s="178" t="str">
        <f t="shared" ref="AR483:AR546" si="315">IF(AND(C483="No",D483="No",E483="No",AQ483="Yes"),"Yes","No")</f>
        <v>No</v>
      </c>
      <c r="AS483" t="str">
        <f>IF(OR(Grants!K6="Q1 2029",Grants!K6="Q2 2029"),"Yes","No")</f>
        <v>No</v>
      </c>
      <c r="AT483" s="178" t="str">
        <f t="shared" ref="AT483:AT546" si="316">IF(AND(C483="No",D483="No",E483="No",AS483="Yes"),"Yes","No")</f>
        <v>No</v>
      </c>
      <c r="AU483" t="str">
        <f>IF(OR(Grants!K6="Q3 2029",Grants!K6="Q4 2029"),"Yes","No")</f>
        <v>No</v>
      </c>
      <c r="AV483" s="178" t="str">
        <f t="shared" ref="AV483:AV546" si="317">IF(AND(C483="No",D483="No",E483="No",AU483="Yes"),"Yes","No")</f>
        <v>No</v>
      </c>
      <c r="AW483" t="str">
        <f>IF(OR(Grants!K6="Q1 2030",Grants!K6="Q2 2030"),"Yes","No")</f>
        <v>No</v>
      </c>
      <c r="AX483" s="178" t="str">
        <f t="shared" ref="AX483:AX546" si="318">IF(AND(C483="No",D483="No",E483="No",AW483="Yes"),"Yes","No")</f>
        <v>No</v>
      </c>
      <c r="AY483" t="str">
        <f>IF(OR(Grants!K6="Q3 2030",Grants!K6="Q4 2030"),"Yes","No")</f>
        <v>No</v>
      </c>
      <c r="AZ483" s="178" t="str">
        <f t="shared" ref="AZ483:AZ546" si="319">IF(AND(C483="No",D483="No",E483="No",AY483="Yes"),"Yes","No")</f>
        <v>No</v>
      </c>
      <c r="BA483" t="str">
        <f>IF(Grants!K6="","No","Yes")</f>
        <v>No</v>
      </c>
      <c r="BB483" s="178" t="str">
        <f t="shared" ref="BB483:BB546" si="320">IF(AND(C483="No",D483="No",E483="No",BA483="Yes"),"Yes","No")</f>
        <v>No</v>
      </c>
      <c r="BC483" s="178" t="str">
        <f t="shared" ref="BC483:BC546" si="321">IF(AND(C483="No",D483="No",E483="No",BB483="No"),"Yes","No")</f>
        <v>Yes</v>
      </c>
      <c r="BD483" s="174"/>
    </row>
    <row r="484" spans="1:56" s="175" customFormat="1" ht="23.65" thickBot="1" x14ac:dyDescent="0.5">
      <c r="A484" s="177">
        <v>3</v>
      </c>
      <c r="B484" s="71" t="s">
        <v>433</v>
      </c>
      <c r="C484" t="str">
        <f>IF(Grants!E7="Yes","Yes","No")</f>
        <v>No</v>
      </c>
      <c r="D484" t="str">
        <f>IF(AND(C484="No",Grants!F7="Yes"),"Yes","No")</f>
        <v>No</v>
      </c>
      <c r="E484" t="str">
        <f>IF(AND(C484="No",Grants!F7="N/A"),"N/A","No")</f>
        <v>No</v>
      </c>
      <c r="F484">
        <f>IF(OR(Grants!F7="Yes",Grants!F7="N/A"),0,1)</f>
        <v>1</v>
      </c>
      <c r="G484" t="str">
        <f>IF(OR(Grants!K7="Q3 2019",Grants!K7="Q4 2019"),"Yes","No")</f>
        <v>No</v>
      </c>
      <c r="H484" s="178" t="str">
        <f t="shared" si="273"/>
        <v>No</v>
      </c>
      <c r="I484" t="str">
        <f>IF(OR(Grants!K7="Q1 2020",Grants!K7="Q2 2020"),"Yes","No")</f>
        <v>No</v>
      </c>
      <c r="J484" s="178" t="str">
        <f t="shared" si="298"/>
        <v>No</v>
      </c>
      <c r="K484" t="str">
        <f>IF(OR(Grants!K7="Q3 2020",Grants!K7="Q4 2020"),"Yes","No")</f>
        <v>No</v>
      </c>
      <c r="L484" s="178" t="str">
        <f t="shared" si="299"/>
        <v>No</v>
      </c>
      <c r="M484" t="str">
        <f>IF(OR(Grants!K7="Q1 2021",Grants!K7="Q2 2021"),"Yes","No")</f>
        <v>No</v>
      </c>
      <c r="N484" s="178" t="str">
        <f t="shared" si="300"/>
        <v>No</v>
      </c>
      <c r="O484" t="str">
        <f>IF(OR(Grants!K7="Q3 2021",Grants!K7="Q4 2021"),"Yes","No")</f>
        <v>No</v>
      </c>
      <c r="P484" s="178" t="str">
        <f t="shared" si="301"/>
        <v>No</v>
      </c>
      <c r="Q484" t="str">
        <f>IF(OR(Grants!K7="Q1 2022",Grants!K7="Q2 2022"),"Yes","No")</f>
        <v>No</v>
      </c>
      <c r="R484" s="178" t="str">
        <f t="shared" si="302"/>
        <v>No</v>
      </c>
      <c r="S484" t="str">
        <f>IF(OR(Grants!K7="Q3 2022",Grants!K7="Q4 2022"),"Yes","No")</f>
        <v>No</v>
      </c>
      <c r="T484" s="178" t="str">
        <f t="shared" si="303"/>
        <v>No</v>
      </c>
      <c r="U484" t="str">
        <f>IF(OR(Grants!K7="Q1 2023",Grants!K7="Q2 2023"),"Yes","No")</f>
        <v>No</v>
      </c>
      <c r="V484" s="178" t="str">
        <f t="shared" si="304"/>
        <v>No</v>
      </c>
      <c r="W484" t="str">
        <f>IF(OR(Grants!K7="Q3 2023",Grants!K7="Q4 2023"),"Yes","No")</f>
        <v>No</v>
      </c>
      <c r="X484" s="178" t="str">
        <f t="shared" si="305"/>
        <v>No</v>
      </c>
      <c r="Y484" t="str">
        <f>IF(OR(Grants!K7="Q1 2024",Grants!K7="Q2 2024"),"Yes","No")</f>
        <v>No</v>
      </c>
      <c r="Z484" s="178" t="str">
        <f t="shared" si="306"/>
        <v>No</v>
      </c>
      <c r="AA484" t="str">
        <f>IF(OR(Grants!K7="Q3 2024",Grants!K7="Q4 2024"),"Yes","No")</f>
        <v>No</v>
      </c>
      <c r="AB484" s="178" t="str">
        <f t="shared" si="307"/>
        <v>No</v>
      </c>
      <c r="AC484" t="str">
        <f>IF(OR(Grants!K7="Q1 2025",Grants!K7="Q2 2025"),"Yes","No")</f>
        <v>No</v>
      </c>
      <c r="AD484" s="178" t="str">
        <f t="shared" si="308"/>
        <v>No</v>
      </c>
      <c r="AE484" t="str">
        <f>IF(OR(Grants!K7="Q3 2025",Grants!K7="Q4 2025"),"Yes","No")</f>
        <v>No</v>
      </c>
      <c r="AF484" s="178" t="str">
        <f t="shared" si="309"/>
        <v>No</v>
      </c>
      <c r="AG484" t="str">
        <f>IF(OR(Grants!K7="Q1 2026",Grants!K7="Q2 2026"),"Yes","No")</f>
        <v>No</v>
      </c>
      <c r="AH484" s="178" t="str">
        <f t="shared" si="310"/>
        <v>No</v>
      </c>
      <c r="AI484" t="str">
        <f>IF(OR(Grants!K7="Q3 2026",Grants!K7="Q4 2026"),"Yes","No")</f>
        <v>No</v>
      </c>
      <c r="AJ484" s="178" t="str">
        <f t="shared" si="311"/>
        <v>No</v>
      </c>
      <c r="AK484" t="str">
        <f>IF(OR(Grants!K7="Q1 2027",Grants!K7="Q2 2027"),"Yes","No")</f>
        <v>No</v>
      </c>
      <c r="AL484" s="178" t="str">
        <f t="shared" si="312"/>
        <v>No</v>
      </c>
      <c r="AM484" t="str">
        <f>IF(OR(Grants!K7="Q3 2027",Grants!K7="Q4 2027"),"Yes","No")</f>
        <v>No</v>
      </c>
      <c r="AN484" s="178" t="str">
        <f t="shared" si="313"/>
        <v>No</v>
      </c>
      <c r="AO484" t="str">
        <f>IF(OR(Grants!K7="Q1 2028",Grants!K7="Q2 2028"),"Yes","No")</f>
        <v>No</v>
      </c>
      <c r="AP484" s="178" t="str">
        <f t="shared" si="314"/>
        <v>No</v>
      </c>
      <c r="AQ484" t="str">
        <f>IF(OR(Grants!K7="Q3 2028",Grants!K7="Q4 2028"),"Yes","No")</f>
        <v>No</v>
      </c>
      <c r="AR484" s="178" t="str">
        <f t="shared" si="315"/>
        <v>No</v>
      </c>
      <c r="AS484" t="str">
        <f>IF(OR(Grants!K7="Q1 2029",Grants!K7="Q2 2029"),"Yes","No")</f>
        <v>No</v>
      </c>
      <c r="AT484" s="178" t="str">
        <f t="shared" si="316"/>
        <v>No</v>
      </c>
      <c r="AU484" t="str">
        <f>IF(OR(Grants!K7="Q3 2029",Grants!K7="Q4 2029"),"Yes","No")</f>
        <v>No</v>
      </c>
      <c r="AV484" s="178" t="str">
        <f t="shared" si="317"/>
        <v>No</v>
      </c>
      <c r="AW484" t="str">
        <f>IF(OR(Grants!K7="Q1 2030",Grants!K7="Q2 2030"),"Yes","No")</f>
        <v>No</v>
      </c>
      <c r="AX484" s="178" t="str">
        <f t="shared" si="318"/>
        <v>No</v>
      </c>
      <c r="AY484" t="str">
        <f>IF(OR(Grants!K7="Q3 2030",Grants!K7="Q4 2030"),"Yes","No")</f>
        <v>No</v>
      </c>
      <c r="AZ484" s="178" t="str">
        <f t="shared" si="319"/>
        <v>No</v>
      </c>
      <c r="BA484" t="str">
        <f>IF(Grants!K7="","No","Yes")</f>
        <v>No</v>
      </c>
      <c r="BB484" s="178" t="str">
        <f t="shared" si="320"/>
        <v>No</v>
      </c>
      <c r="BC484" s="178" t="str">
        <f t="shared" si="321"/>
        <v>Yes</v>
      </c>
      <c r="BD484" s="174"/>
    </row>
    <row r="485" spans="1:56" s="175" customFormat="1" ht="23.65" thickBot="1" x14ac:dyDescent="0.5">
      <c r="A485" s="177">
        <v>4</v>
      </c>
      <c r="B485" s="71" t="s">
        <v>434</v>
      </c>
      <c r="C485" t="str">
        <f>IF(Grants!E8="Yes","Yes","No")</f>
        <v>No</v>
      </c>
      <c r="D485" t="str">
        <f>IF(AND(C485="No",Grants!F8="Yes"),"Yes","No")</f>
        <v>No</v>
      </c>
      <c r="E485" t="str">
        <f>IF(AND(C485="No",Grants!F8="N/A"),"N/A","No")</f>
        <v>No</v>
      </c>
      <c r="F485">
        <f>IF(OR(Grants!F8="Yes",Grants!F8="N/A"),0,1)</f>
        <v>1</v>
      </c>
      <c r="G485" t="str">
        <f>IF(OR(Grants!K8="Q3 2019",Grants!K8="Q4 2019"),"Yes","No")</f>
        <v>No</v>
      </c>
      <c r="H485" s="178" t="str">
        <f t="shared" si="273"/>
        <v>No</v>
      </c>
      <c r="I485" t="str">
        <f>IF(OR(Grants!K8="Q1 2020",Grants!K8="Q2 2020"),"Yes","No")</f>
        <v>No</v>
      </c>
      <c r="J485" s="178" t="str">
        <f t="shared" si="298"/>
        <v>No</v>
      </c>
      <c r="K485" t="str">
        <f>IF(OR(Grants!K8="Q3 2020",Grants!K8="Q4 2020"),"Yes","No")</f>
        <v>No</v>
      </c>
      <c r="L485" s="178" t="str">
        <f t="shared" si="299"/>
        <v>No</v>
      </c>
      <c r="M485" t="str">
        <f>IF(OR(Grants!K8="Q1 2021",Grants!K8="Q2 2021"),"Yes","No")</f>
        <v>No</v>
      </c>
      <c r="N485" s="178" t="str">
        <f t="shared" si="300"/>
        <v>No</v>
      </c>
      <c r="O485" t="str">
        <f>IF(OR(Grants!K8="Q3 2021",Grants!K8="Q4 2021"),"Yes","No")</f>
        <v>No</v>
      </c>
      <c r="P485" s="178" t="str">
        <f t="shared" si="301"/>
        <v>No</v>
      </c>
      <c r="Q485" t="str">
        <f>IF(OR(Grants!K8="Q1 2022",Grants!K8="Q2 2022"),"Yes","No")</f>
        <v>No</v>
      </c>
      <c r="R485" s="178" t="str">
        <f t="shared" si="302"/>
        <v>No</v>
      </c>
      <c r="S485" t="str">
        <f>IF(OR(Grants!K8="Q3 2022",Grants!K8="Q4 2022"),"Yes","No")</f>
        <v>No</v>
      </c>
      <c r="T485" s="178" t="str">
        <f t="shared" si="303"/>
        <v>No</v>
      </c>
      <c r="U485" t="str">
        <f>IF(OR(Grants!K8="Q1 2023",Grants!K8="Q2 2023"),"Yes","No")</f>
        <v>No</v>
      </c>
      <c r="V485" s="178" t="str">
        <f t="shared" si="304"/>
        <v>No</v>
      </c>
      <c r="W485" t="str">
        <f>IF(OR(Grants!K8="Q3 2023",Grants!K8="Q4 2023"),"Yes","No")</f>
        <v>No</v>
      </c>
      <c r="X485" s="178" t="str">
        <f t="shared" si="305"/>
        <v>No</v>
      </c>
      <c r="Y485" t="str">
        <f>IF(OR(Grants!K8="Q1 2024",Grants!K8="Q2 2024"),"Yes","No")</f>
        <v>No</v>
      </c>
      <c r="Z485" s="178" t="str">
        <f t="shared" si="306"/>
        <v>No</v>
      </c>
      <c r="AA485" t="str">
        <f>IF(OR(Grants!K8="Q3 2024",Grants!K8="Q4 2024"),"Yes","No")</f>
        <v>No</v>
      </c>
      <c r="AB485" s="178" t="str">
        <f t="shared" si="307"/>
        <v>No</v>
      </c>
      <c r="AC485" t="str">
        <f>IF(OR(Grants!K8="Q1 2025",Grants!K8="Q2 2025"),"Yes","No")</f>
        <v>No</v>
      </c>
      <c r="AD485" s="178" t="str">
        <f t="shared" si="308"/>
        <v>No</v>
      </c>
      <c r="AE485" t="str">
        <f>IF(OR(Grants!K8="Q3 2025",Grants!K8="Q4 2025"),"Yes","No")</f>
        <v>No</v>
      </c>
      <c r="AF485" s="178" t="str">
        <f t="shared" si="309"/>
        <v>No</v>
      </c>
      <c r="AG485" t="str">
        <f>IF(OR(Grants!K8="Q1 2026",Grants!K8="Q2 2026"),"Yes","No")</f>
        <v>No</v>
      </c>
      <c r="AH485" s="178" t="str">
        <f t="shared" si="310"/>
        <v>No</v>
      </c>
      <c r="AI485" t="str">
        <f>IF(OR(Grants!K8="Q3 2026",Grants!K8="Q4 2026"),"Yes","No")</f>
        <v>No</v>
      </c>
      <c r="AJ485" s="178" t="str">
        <f t="shared" si="311"/>
        <v>No</v>
      </c>
      <c r="AK485" t="str">
        <f>IF(OR(Grants!K8="Q1 2027",Grants!K8="Q2 2027"),"Yes","No")</f>
        <v>No</v>
      </c>
      <c r="AL485" s="178" t="str">
        <f t="shared" si="312"/>
        <v>No</v>
      </c>
      <c r="AM485" t="str">
        <f>IF(OR(Grants!K8="Q3 2027",Grants!K8="Q4 2027"),"Yes","No")</f>
        <v>No</v>
      </c>
      <c r="AN485" s="178" t="str">
        <f t="shared" si="313"/>
        <v>No</v>
      </c>
      <c r="AO485" t="str">
        <f>IF(OR(Grants!K8="Q1 2028",Grants!K8="Q2 2028"),"Yes","No")</f>
        <v>No</v>
      </c>
      <c r="AP485" s="178" t="str">
        <f t="shared" si="314"/>
        <v>No</v>
      </c>
      <c r="AQ485" t="str">
        <f>IF(OR(Grants!K8="Q3 2028",Grants!K8="Q4 2028"),"Yes","No")</f>
        <v>No</v>
      </c>
      <c r="AR485" s="178" t="str">
        <f t="shared" si="315"/>
        <v>No</v>
      </c>
      <c r="AS485" t="str">
        <f>IF(OR(Grants!K8="Q1 2029",Grants!K8="Q2 2029"),"Yes","No")</f>
        <v>No</v>
      </c>
      <c r="AT485" s="178" t="str">
        <f t="shared" si="316"/>
        <v>No</v>
      </c>
      <c r="AU485" t="str">
        <f>IF(OR(Grants!K8="Q3 2029",Grants!K8="Q4 2029"),"Yes","No")</f>
        <v>No</v>
      </c>
      <c r="AV485" s="178" t="str">
        <f t="shared" si="317"/>
        <v>No</v>
      </c>
      <c r="AW485" t="str">
        <f>IF(OR(Grants!K8="Q1 2030",Grants!K8="Q2 2030"),"Yes","No")</f>
        <v>No</v>
      </c>
      <c r="AX485" s="178" t="str">
        <f t="shared" si="318"/>
        <v>No</v>
      </c>
      <c r="AY485" t="str">
        <f>IF(OR(Grants!K8="Q3 2030",Grants!K8="Q4 2030"),"Yes","No")</f>
        <v>No</v>
      </c>
      <c r="AZ485" s="178" t="str">
        <f t="shared" si="319"/>
        <v>No</v>
      </c>
      <c r="BA485" t="str">
        <f>IF(Grants!K8="","No","Yes")</f>
        <v>No</v>
      </c>
      <c r="BB485" s="178" t="str">
        <f t="shared" si="320"/>
        <v>No</v>
      </c>
      <c r="BC485" s="178" t="str">
        <f t="shared" si="321"/>
        <v>Yes</v>
      </c>
      <c r="BD485" s="174"/>
    </row>
    <row r="486" spans="1:56" s="175" customFormat="1" ht="23.65" thickBot="1" x14ac:dyDescent="0.5">
      <c r="A486" s="177">
        <v>5</v>
      </c>
      <c r="B486" s="71" t="s">
        <v>436</v>
      </c>
      <c r="C486" t="str">
        <f>IF(Grants!E9="Yes","Yes","No")</f>
        <v>No</v>
      </c>
      <c r="D486" t="str">
        <f>IF(AND(C486="No",Grants!F9="Yes"),"Yes","No")</f>
        <v>No</v>
      </c>
      <c r="E486" t="str">
        <f>IF(AND(C486="No",Grants!F9="N/A"),"N/A","No")</f>
        <v>No</v>
      </c>
      <c r="F486">
        <f>IF(OR(Grants!F9="Yes",Grants!F9="N/A"),0,1)</f>
        <v>1</v>
      </c>
      <c r="G486" t="str">
        <f>IF(OR(Grants!K9="Q3 2019",Grants!K9="Q4 2019"),"Yes","No")</f>
        <v>No</v>
      </c>
      <c r="H486" s="178" t="str">
        <f t="shared" si="273"/>
        <v>No</v>
      </c>
      <c r="I486" t="str">
        <f>IF(OR(Grants!K9="Q1 2020",Grants!K9="Q2 2020"),"Yes","No")</f>
        <v>No</v>
      </c>
      <c r="J486" s="178" t="str">
        <f t="shared" si="298"/>
        <v>No</v>
      </c>
      <c r="K486" t="str">
        <f>IF(OR(Grants!K9="Q3 2020",Grants!K9="Q4 2020"),"Yes","No")</f>
        <v>No</v>
      </c>
      <c r="L486" s="178" t="str">
        <f t="shared" si="299"/>
        <v>No</v>
      </c>
      <c r="M486" t="str">
        <f>IF(OR(Grants!K9="Q1 2021",Grants!K9="Q2 2021"),"Yes","No")</f>
        <v>No</v>
      </c>
      <c r="N486" s="178" t="str">
        <f t="shared" si="300"/>
        <v>No</v>
      </c>
      <c r="O486" t="str">
        <f>IF(OR(Grants!K9="Q3 2021",Grants!K9="Q4 2021"),"Yes","No")</f>
        <v>No</v>
      </c>
      <c r="P486" s="178" t="str">
        <f t="shared" si="301"/>
        <v>No</v>
      </c>
      <c r="Q486" t="str">
        <f>IF(OR(Grants!K9="Q1 2022",Grants!K9="Q2 2022"),"Yes","No")</f>
        <v>No</v>
      </c>
      <c r="R486" s="178" t="str">
        <f t="shared" si="302"/>
        <v>No</v>
      </c>
      <c r="S486" t="str">
        <f>IF(OR(Grants!K9="Q3 2022",Grants!K9="Q4 2022"),"Yes","No")</f>
        <v>No</v>
      </c>
      <c r="T486" s="178" t="str">
        <f t="shared" si="303"/>
        <v>No</v>
      </c>
      <c r="U486" t="str">
        <f>IF(OR(Grants!K9="Q1 2023",Grants!K9="Q2 2023"),"Yes","No")</f>
        <v>No</v>
      </c>
      <c r="V486" s="178" t="str">
        <f t="shared" si="304"/>
        <v>No</v>
      </c>
      <c r="W486" t="str">
        <f>IF(OR(Grants!K9="Q3 2023",Grants!K9="Q4 2023"),"Yes","No")</f>
        <v>No</v>
      </c>
      <c r="X486" s="178" t="str">
        <f t="shared" si="305"/>
        <v>No</v>
      </c>
      <c r="Y486" t="str">
        <f>IF(OR(Grants!K9="Q1 2024",Grants!K9="Q2 2024"),"Yes","No")</f>
        <v>No</v>
      </c>
      <c r="Z486" s="178" t="str">
        <f t="shared" si="306"/>
        <v>No</v>
      </c>
      <c r="AA486" t="str">
        <f>IF(OR(Grants!K9="Q3 2024",Grants!K9="Q4 2024"),"Yes","No")</f>
        <v>No</v>
      </c>
      <c r="AB486" s="178" t="str">
        <f t="shared" si="307"/>
        <v>No</v>
      </c>
      <c r="AC486" t="str">
        <f>IF(OR(Grants!K9="Q1 2025",Grants!K9="Q2 2025"),"Yes","No")</f>
        <v>No</v>
      </c>
      <c r="AD486" s="178" t="str">
        <f t="shared" si="308"/>
        <v>No</v>
      </c>
      <c r="AE486" t="str">
        <f>IF(OR(Grants!K9="Q3 2025",Grants!K9="Q4 2025"),"Yes","No")</f>
        <v>No</v>
      </c>
      <c r="AF486" s="178" t="str">
        <f t="shared" si="309"/>
        <v>No</v>
      </c>
      <c r="AG486" t="str">
        <f>IF(OR(Grants!K9="Q1 2026",Grants!K9="Q2 2026"),"Yes","No")</f>
        <v>No</v>
      </c>
      <c r="AH486" s="178" t="str">
        <f t="shared" si="310"/>
        <v>No</v>
      </c>
      <c r="AI486" t="str">
        <f>IF(OR(Grants!K9="Q3 2026",Grants!K9="Q4 2026"),"Yes","No")</f>
        <v>No</v>
      </c>
      <c r="AJ486" s="178" t="str">
        <f t="shared" si="311"/>
        <v>No</v>
      </c>
      <c r="AK486" t="str">
        <f>IF(OR(Grants!K9="Q1 2027",Grants!K9="Q2 2027"),"Yes","No")</f>
        <v>No</v>
      </c>
      <c r="AL486" s="178" t="str">
        <f t="shared" si="312"/>
        <v>No</v>
      </c>
      <c r="AM486" t="str">
        <f>IF(OR(Grants!K9="Q3 2027",Grants!K9="Q4 2027"),"Yes","No")</f>
        <v>No</v>
      </c>
      <c r="AN486" s="178" t="str">
        <f t="shared" si="313"/>
        <v>No</v>
      </c>
      <c r="AO486" t="str">
        <f>IF(OR(Grants!K9="Q1 2028",Grants!K9="Q2 2028"),"Yes","No")</f>
        <v>No</v>
      </c>
      <c r="AP486" s="178" t="str">
        <f t="shared" si="314"/>
        <v>No</v>
      </c>
      <c r="AQ486" t="str">
        <f>IF(OR(Grants!K9="Q3 2028",Grants!K9="Q4 2028"),"Yes","No")</f>
        <v>No</v>
      </c>
      <c r="AR486" s="178" t="str">
        <f t="shared" si="315"/>
        <v>No</v>
      </c>
      <c r="AS486" t="str">
        <f>IF(OR(Grants!K9="Q1 2029",Grants!K9="Q2 2029"),"Yes","No")</f>
        <v>No</v>
      </c>
      <c r="AT486" s="178" t="str">
        <f t="shared" si="316"/>
        <v>No</v>
      </c>
      <c r="AU486" t="str">
        <f>IF(OR(Grants!K9="Q3 2029",Grants!K9="Q4 2029"),"Yes","No")</f>
        <v>No</v>
      </c>
      <c r="AV486" s="178" t="str">
        <f t="shared" si="317"/>
        <v>No</v>
      </c>
      <c r="AW486" t="str">
        <f>IF(OR(Grants!K9="Q1 2030",Grants!K9="Q2 2030"),"Yes","No")</f>
        <v>No</v>
      </c>
      <c r="AX486" s="178" t="str">
        <f t="shared" si="318"/>
        <v>No</v>
      </c>
      <c r="AY486" t="str">
        <f>IF(OR(Grants!K9="Q3 2030",Grants!K9="Q4 2030"),"Yes","No")</f>
        <v>No</v>
      </c>
      <c r="AZ486" s="178" t="str">
        <f t="shared" si="319"/>
        <v>No</v>
      </c>
      <c r="BA486" t="str">
        <f>IF(Grants!K9="","No","Yes")</f>
        <v>No</v>
      </c>
      <c r="BB486" s="178" t="str">
        <f t="shared" si="320"/>
        <v>No</v>
      </c>
      <c r="BC486" s="178" t="str">
        <f t="shared" si="321"/>
        <v>Yes</v>
      </c>
      <c r="BD486" s="174"/>
    </row>
    <row r="487" spans="1:56" s="175" customFormat="1" ht="46.9" thickBot="1" x14ac:dyDescent="0.5">
      <c r="A487" s="177">
        <v>6</v>
      </c>
      <c r="B487" s="71" t="s">
        <v>438</v>
      </c>
      <c r="C487" t="str">
        <f>IF(Grants!E10="Yes","Yes","No")</f>
        <v>No</v>
      </c>
      <c r="D487" t="str">
        <f>IF(AND(C487="No",Grants!F10="Yes"),"Yes","No")</f>
        <v>No</v>
      </c>
      <c r="E487" t="str">
        <f>IF(AND(C487="No",Grants!F10="N/A"),"N/A","No")</f>
        <v>No</v>
      </c>
      <c r="F487">
        <f>IF(OR(Grants!F10="Yes",Grants!F10="N/A"),0,1)</f>
        <v>1</v>
      </c>
      <c r="G487" t="str">
        <f>IF(OR(Grants!K10="Q3 2019",Grants!K10="Q4 2019"),"Yes","No")</f>
        <v>No</v>
      </c>
      <c r="H487" s="178" t="str">
        <f t="shared" si="273"/>
        <v>No</v>
      </c>
      <c r="I487" t="str">
        <f>IF(OR(Grants!K10="Q1 2020",Grants!K10="Q2 2020"),"Yes","No")</f>
        <v>No</v>
      </c>
      <c r="J487" s="178" t="str">
        <f t="shared" si="298"/>
        <v>No</v>
      </c>
      <c r="K487" t="str">
        <f>IF(OR(Grants!K10="Q3 2020",Grants!K10="Q4 2020"),"Yes","No")</f>
        <v>No</v>
      </c>
      <c r="L487" s="178" t="str">
        <f t="shared" si="299"/>
        <v>No</v>
      </c>
      <c r="M487" t="str">
        <f>IF(OR(Grants!K10="Q1 2021",Grants!K10="Q2 2021"),"Yes","No")</f>
        <v>No</v>
      </c>
      <c r="N487" s="178" t="str">
        <f t="shared" si="300"/>
        <v>No</v>
      </c>
      <c r="O487" t="str">
        <f>IF(OR(Grants!K10="Q3 2021",Grants!K10="Q4 2021"),"Yes","No")</f>
        <v>No</v>
      </c>
      <c r="P487" s="178" t="str">
        <f t="shared" si="301"/>
        <v>No</v>
      </c>
      <c r="Q487" t="str">
        <f>IF(OR(Grants!K10="Q1 2022",Grants!K10="Q2 2022"),"Yes","No")</f>
        <v>No</v>
      </c>
      <c r="R487" s="178" t="str">
        <f t="shared" si="302"/>
        <v>No</v>
      </c>
      <c r="S487" t="str">
        <f>IF(OR(Grants!K10="Q3 2022",Grants!K10="Q4 2022"),"Yes","No")</f>
        <v>No</v>
      </c>
      <c r="T487" s="178" t="str">
        <f t="shared" si="303"/>
        <v>No</v>
      </c>
      <c r="U487" t="str">
        <f>IF(OR(Grants!K10="Q1 2023",Grants!K10="Q2 2023"),"Yes","No")</f>
        <v>No</v>
      </c>
      <c r="V487" s="178" t="str">
        <f t="shared" si="304"/>
        <v>No</v>
      </c>
      <c r="W487" t="str">
        <f>IF(OR(Grants!K10="Q3 2023",Grants!K10="Q4 2023"),"Yes","No")</f>
        <v>No</v>
      </c>
      <c r="X487" s="178" t="str">
        <f t="shared" si="305"/>
        <v>No</v>
      </c>
      <c r="Y487" t="str">
        <f>IF(OR(Grants!K10="Q1 2024",Grants!K10="Q2 2024"),"Yes","No")</f>
        <v>No</v>
      </c>
      <c r="Z487" s="178" t="str">
        <f t="shared" si="306"/>
        <v>No</v>
      </c>
      <c r="AA487" t="str">
        <f>IF(OR(Grants!K10="Q3 2024",Grants!K10="Q4 2024"),"Yes","No")</f>
        <v>No</v>
      </c>
      <c r="AB487" s="178" t="str">
        <f t="shared" si="307"/>
        <v>No</v>
      </c>
      <c r="AC487" t="str">
        <f>IF(OR(Grants!K10="Q1 2025",Grants!K10="Q2 2025"),"Yes","No")</f>
        <v>No</v>
      </c>
      <c r="AD487" s="178" t="str">
        <f t="shared" si="308"/>
        <v>No</v>
      </c>
      <c r="AE487" t="str">
        <f>IF(OR(Grants!K10="Q3 2025",Grants!K10="Q4 2025"),"Yes","No")</f>
        <v>No</v>
      </c>
      <c r="AF487" s="178" t="str">
        <f t="shared" si="309"/>
        <v>No</v>
      </c>
      <c r="AG487" t="str">
        <f>IF(OR(Grants!K10="Q1 2026",Grants!K10="Q2 2026"),"Yes","No")</f>
        <v>No</v>
      </c>
      <c r="AH487" s="178" t="str">
        <f t="shared" si="310"/>
        <v>No</v>
      </c>
      <c r="AI487" t="str">
        <f>IF(OR(Grants!K10="Q3 2026",Grants!K10="Q4 2026"),"Yes","No")</f>
        <v>No</v>
      </c>
      <c r="AJ487" s="178" t="str">
        <f t="shared" si="311"/>
        <v>No</v>
      </c>
      <c r="AK487" t="str">
        <f>IF(OR(Grants!K10="Q1 2027",Grants!K10="Q2 2027"),"Yes","No")</f>
        <v>No</v>
      </c>
      <c r="AL487" s="178" t="str">
        <f t="shared" si="312"/>
        <v>No</v>
      </c>
      <c r="AM487" t="str">
        <f>IF(OR(Grants!K10="Q3 2027",Grants!K10="Q4 2027"),"Yes","No")</f>
        <v>No</v>
      </c>
      <c r="AN487" s="178" t="str">
        <f t="shared" si="313"/>
        <v>No</v>
      </c>
      <c r="AO487" t="str">
        <f>IF(OR(Grants!K10="Q1 2028",Grants!K10="Q2 2028"),"Yes","No")</f>
        <v>No</v>
      </c>
      <c r="AP487" s="178" t="str">
        <f t="shared" si="314"/>
        <v>No</v>
      </c>
      <c r="AQ487" t="str">
        <f>IF(OR(Grants!K10="Q3 2028",Grants!K10="Q4 2028"),"Yes","No")</f>
        <v>No</v>
      </c>
      <c r="AR487" s="178" t="str">
        <f t="shared" si="315"/>
        <v>No</v>
      </c>
      <c r="AS487" t="str">
        <f>IF(OR(Grants!K10="Q1 2029",Grants!K10="Q2 2029"),"Yes","No")</f>
        <v>No</v>
      </c>
      <c r="AT487" s="178" t="str">
        <f t="shared" si="316"/>
        <v>No</v>
      </c>
      <c r="AU487" t="str">
        <f>IF(OR(Grants!K10="Q3 2029",Grants!K10="Q4 2029"),"Yes","No")</f>
        <v>No</v>
      </c>
      <c r="AV487" s="178" t="str">
        <f t="shared" si="317"/>
        <v>No</v>
      </c>
      <c r="AW487" t="str">
        <f>IF(OR(Grants!K10="Q1 2030",Grants!K10="Q2 2030"),"Yes","No")</f>
        <v>No</v>
      </c>
      <c r="AX487" s="178" t="str">
        <f t="shared" si="318"/>
        <v>No</v>
      </c>
      <c r="AY487" t="str">
        <f>IF(OR(Grants!K10="Q3 2030",Grants!K10="Q4 2030"),"Yes","No")</f>
        <v>No</v>
      </c>
      <c r="AZ487" s="178" t="str">
        <f t="shared" si="319"/>
        <v>No</v>
      </c>
      <c r="BA487" t="str">
        <f>IF(Grants!K10="","No","Yes")</f>
        <v>No</v>
      </c>
      <c r="BB487" s="178" t="str">
        <f t="shared" si="320"/>
        <v>No</v>
      </c>
      <c r="BC487" s="178" t="str">
        <f t="shared" si="321"/>
        <v>Yes</v>
      </c>
      <c r="BD487" s="174"/>
    </row>
    <row r="488" spans="1:56" s="175" customFormat="1" ht="23.65" thickBot="1" x14ac:dyDescent="0.5">
      <c r="A488" s="177">
        <v>7</v>
      </c>
      <c r="B488" s="71" t="s">
        <v>439</v>
      </c>
      <c r="C488" t="str">
        <f>IF(Grants!E11="Yes","Yes","No")</f>
        <v>No</v>
      </c>
      <c r="D488" t="str">
        <f>IF(AND(C488="No",Grants!F11="Yes"),"Yes","No")</f>
        <v>No</v>
      </c>
      <c r="E488" t="str">
        <f>IF(AND(C488="No",Grants!F11="N/A"),"N/A","No")</f>
        <v>No</v>
      </c>
      <c r="F488">
        <f>IF(OR(Grants!F11="Yes",Grants!F11="N/A"),0,1)</f>
        <v>1</v>
      </c>
      <c r="G488" t="str">
        <f>IF(OR(Grants!K11="Q3 2019",Grants!K11="Q4 2019"),"Yes","No")</f>
        <v>No</v>
      </c>
      <c r="H488" s="178" t="str">
        <f t="shared" si="273"/>
        <v>No</v>
      </c>
      <c r="I488" t="str">
        <f>IF(OR(Grants!K11="Q1 2020",Grants!K11="Q2 2020"),"Yes","No")</f>
        <v>No</v>
      </c>
      <c r="J488" s="178" t="str">
        <f t="shared" si="298"/>
        <v>No</v>
      </c>
      <c r="K488" t="str">
        <f>IF(OR(Grants!K11="Q3 2020",Grants!K11="Q4 2020"),"Yes","No")</f>
        <v>No</v>
      </c>
      <c r="L488" s="178" t="str">
        <f t="shared" si="299"/>
        <v>No</v>
      </c>
      <c r="M488" t="str">
        <f>IF(OR(Grants!K11="Q1 2021",Grants!K11="Q2 2021"),"Yes","No")</f>
        <v>No</v>
      </c>
      <c r="N488" s="178" t="str">
        <f t="shared" si="300"/>
        <v>No</v>
      </c>
      <c r="O488" t="str">
        <f>IF(OR(Grants!K11="Q3 2021",Grants!K11="Q4 2021"),"Yes","No")</f>
        <v>No</v>
      </c>
      <c r="P488" s="178" t="str">
        <f t="shared" si="301"/>
        <v>No</v>
      </c>
      <c r="Q488" t="str">
        <f>IF(OR(Grants!K11="Q1 2022",Grants!K11="Q2 2022"),"Yes","No")</f>
        <v>No</v>
      </c>
      <c r="R488" s="178" t="str">
        <f t="shared" si="302"/>
        <v>No</v>
      </c>
      <c r="S488" t="str">
        <f>IF(OR(Grants!K11="Q3 2022",Grants!K11="Q4 2022"),"Yes","No")</f>
        <v>No</v>
      </c>
      <c r="T488" s="178" t="str">
        <f t="shared" si="303"/>
        <v>No</v>
      </c>
      <c r="U488" t="str">
        <f>IF(OR(Grants!K11="Q1 2023",Grants!K11="Q2 2023"),"Yes","No")</f>
        <v>No</v>
      </c>
      <c r="V488" s="178" t="str">
        <f t="shared" si="304"/>
        <v>No</v>
      </c>
      <c r="W488" t="str">
        <f>IF(OR(Grants!K11="Q3 2023",Grants!K11="Q4 2023"),"Yes","No")</f>
        <v>No</v>
      </c>
      <c r="X488" s="178" t="str">
        <f t="shared" si="305"/>
        <v>No</v>
      </c>
      <c r="Y488" t="str">
        <f>IF(OR(Grants!K11="Q1 2024",Grants!K11="Q2 2024"),"Yes","No")</f>
        <v>No</v>
      </c>
      <c r="Z488" s="178" t="str">
        <f t="shared" si="306"/>
        <v>No</v>
      </c>
      <c r="AA488" t="str">
        <f>IF(OR(Grants!K11="Q3 2024",Grants!K11="Q4 2024"),"Yes","No")</f>
        <v>No</v>
      </c>
      <c r="AB488" s="178" t="str">
        <f t="shared" si="307"/>
        <v>No</v>
      </c>
      <c r="AC488" t="str">
        <f>IF(OR(Grants!K11="Q1 2025",Grants!K11="Q2 2025"),"Yes","No")</f>
        <v>No</v>
      </c>
      <c r="AD488" s="178" t="str">
        <f t="shared" si="308"/>
        <v>No</v>
      </c>
      <c r="AE488" t="str">
        <f>IF(OR(Grants!K11="Q3 2025",Grants!K11="Q4 2025"),"Yes","No")</f>
        <v>No</v>
      </c>
      <c r="AF488" s="178" t="str">
        <f t="shared" si="309"/>
        <v>No</v>
      </c>
      <c r="AG488" t="str">
        <f>IF(OR(Grants!K11="Q1 2026",Grants!K11="Q2 2026"),"Yes","No")</f>
        <v>No</v>
      </c>
      <c r="AH488" s="178" t="str">
        <f t="shared" si="310"/>
        <v>No</v>
      </c>
      <c r="AI488" t="str">
        <f>IF(OR(Grants!K11="Q3 2026",Grants!K11="Q4 2026"),"Yes","No")</f>
        <v>No</v>
      </c>
      <c r="AJ488" s="178" t="str">
        <f t="shared" si="311"/>
        <v>No</v>
      </c>
      <c r="AK488" t="str">
        <f>IF(OR(Grants!K11="Q1 2027",Grants!K11="Q2 2027"),"Yes","No")</f>
        <v>No</v>
      </c>
      <c r="AL488" s="178" t="str">
        <f t="shared" si="312"/>
        <v>No</v>
      </c>
      <c r="AM488" t="str">
        <f>IF(OR(Grants!K11="Q3 2027",Grants!K11="Q4 2027"),"Yes","No")</f>
        <v>No</v>
      </c>
      <c r="AN488" s="178" t="str">
        <f t="shared" si="313"/>
        <v>No</v>
      </c>
      <c r="AO488" t="str">
        <f>IF(OR(Grants!K11="Q1 2028",Grants!K11="Q2 2028"),"Yes","No")</f>
        <v>No</v>
      </c>
      <c r="AP488" s="178" t="str">
        <f t="shared" si="314"/>
        <v>No</v>
      </c>
      <c r="AQ488" t="str">
        <f>IF(OR(Grants!K11="Q3 2028",Grants!K11="Q4 2028"),"Yes","No")</f>
        <v>No</v>
      </c>
      <c r="AR488" s="178" t="str">
        <f t="shared" si="315"/>
        <v>No</v>
      </c>
      <c r="AS488" t="str">
        <f>IF(OR(Grants!K11="Q1 2029",Grants!K11="Q2 2029"),"Yes","No")</f>
        <v>No</v>
      </c>
      <c r="AT488" s="178" t="str">
        <f t="shared" si="316"/>
        <v>No</v>
      </c>
      <c r="AU488" t="str">
        <f>IF(OR(Grants!K11="Q3 2029",Grants!K11="Q4 2029"),"Yes","No")</f>
        <v>No</v>
      </c>
      <c r="AV488" s="178" t="str">
        <f t="shared" si="317"/>
        <v>No</v>
      </c>
      <c r="AW488" t="str">
        <f>IF(OR(Grants!K11="Q1 2030",Grants!K11="Q2 2030"),"Yes","No")</f>
        <v>No</v>
      </c>
      <c r="AX488" s="178" t="str">
        <f t="shared" si="318"/>
        <v>No</v>
      </c>
      <c r="AY488" t="str">
        <f>IF(OR(Grants!K11="Q3 2030",Grants!K11="Q4 2030"),"Yes","No")</f>
        <v>No</v>
      </c>
      <c r="AZ488" s="178" t="str">
        <f t="shared" si="319"/>
        <v>No</v>
      </c>
      <c r="BA488" t="str">
        <f>IF(Grants!K11="","No","Yes")</f>
        <v>No</v>
      </c>
      <c r="BB488" s="178" t="str">
        <f t="shared" si="320"/>
        <v>No</v>
      </c>
      <c r="BC488" s="178" t="str">
        <f t="shared" si="321"/>
        <v>Yes</v>
      </c>
      <c r="BD488" s="174"/>
    </row>
    <row r="489" spans="1:56" s="175" customFormat="1" ht="23.65" thickBot="1" x14ac:dyDescent="0.5">
      <c r="A489" s="177">
        <v>8</v>
      </c>
      <c r="B489" s="71" t="s">
        <v>440</v>
      </c>
      <c r="C489" t="str">
        <f>IF(Grants!E12="Yes","Yes","No")</f>
        <v>No</v>
      </c>
      <c r="D489" t="str">
        <f>IF(AND(C489="No",Grants!F12="Yes"),"Yes","No")</f>
        <v>No</v>
      </c>
      <c r="E489" t="str">
        <f>IF(AND(C489="No",Grants!F12="N/A"),"N/A","No")</f>
        <v>No</v>
      </c>
      <c r="F489">
        <f>IF(OR(Grants!F12="Yes",Grants!F12="N/A"),0,1)</f>
        <v>1</v>
      </c>
      <c r="G489" t="str">
        <f>IF(OR(Grants!K12="Q3 2019",Grants!K12="Q4 2019"),"Yes","No")</f>
        <v>No</v>
      </c>
      <c r="H489" s="178" t="str">
        <f t="shared" si="273"/>
        <v>No</v>
      </c>
      <c r="I489" t="str">
        <f>IF(OR(Grants!K12="Q1 2020",Grants!K12="Q2 2020"),"Yes","No")</f>
        <v>No</v>
      </c>
      <c r="J489" s="178" t="str">
        <f t="shared" si="298"/>
        <v>No</v>
      </c>
      <c r="K489" t="str">
        <f>IF(OR(Grants!K12="Q3 2020",Grants!K12="Q4 2020"),"Yes","No")</f>
        <v>No</v>
      </c>
      <c r="L489" s="178" t="str">
        <f t="shared" si="299"/>
        <v>No</v>
      </c>
      <c r="M489" t="str">
        <f>IF(OR(Grants!K12="Q1 2021",Grants!K12="Q2 2021"),"Yes","No")</f>
        <v>No</v>
      </c>
      <c r="N489" s="178" t="str">
        <f t="shared" si="300"/>
        <v>No</v>
      </c>
      <c r="O489" t="str">
        <f>IF(OR(Grants!K12="Q3 2021",Grants!K12="Q4 2021"),"Yes","No")</f>
        <v>No</v>
      </c>
      <c r="P489" s="178" t="str">
        <f t="shared" si="301"/>
        <v>No</v>
      </c>
      <c r="Q489" t="str">
        <f>IF(OR(Grants!K12="Q1 2022",Grants!K12="Q2 2022"),"Yes","No")</f>
        <v>No</v>
      </c>
      <c r="R489" s="178" t="str">
        <f t="shared" si="302"/>
        <v>No</v>
      </c>
      <c r="S489" t="str">
        <f>IF(OR(Grants!K12="Q3 2022",Grants!K12="Q4 2022"),"Yes","No")</f>
        <v>No</v>
      </c>
      <c r="T489" s="178" t="str">
        <f t="shared" si="303"/>
        <v>No</v>
      </c>
      <c r="U489" t="str">
        <f>IF(OR(Grants!K12="Q1 2023",Grants!K12="Q2 2023"),"Yes","No")</f>
        <v>No</v>
      </c>
      <c r="V489" s="178" t="str">
        <f t="shared" si="304"/>
        <v>No</v>
      </c>
      <c r="W489" t="str">
        <f>IF(OR(Grants!K12="Q3 2023",Grants!K12="Q4 2023"),"Yes","No")</f>
        <v>No</v>
      </c>
      <c r="X489" s="178" t="str">
        <f t="shared" si="305"/>
        <v>No</v>
      </c>
      <c r="Y489" t="str">
        <f>IF(OR(Grants!K12="Q1 2024",Grants!K12="Q2 2024"),"Yes","No")</f>
        <v>No</v>
      </c>
      <c r="Z489" s="178" t="str">
        <f t="shared" si="306"/>
        <v>No</v>
      </c>
      <c r="AA489" t="str">
        <f>IF(OR(Grants!K12="Q3 2024",Grants!K12="Q4 2024"),"Yes","No")</f>
        <v>No</v>
      </c>
      <c r="AB489" s="178" t="str">
        <f t="shared" si="307"/>
        <v>No</v>
      </c>
      <c r="AC489" t="str">
        <f>IF(OR(Grants!K12="Q1 2025",Grants!K12="Q2 2025"),"Yes","No")</f>
        <v>No</v>
      </c>
      <c r="AD489" s="178" t="str">
        <f t="shared" si="308"/>
        <v>No</v>
      </c>
      <c r="AE489" t="str">
        <f>IF(OR(Grants!K12="Q3 2025",Grants!K12="Q4 2025"),"Yes","No")</f>
        <v>No</v>
      </c>
      <c r="AF489" s="178" t="str">
        <f t="shared" si="309"/>
        <v>No</v>
      </c>
      <c r="AG489" t="str">
        <f>IF(OR(Grants!K12="Q1 2026",Grants!K12="Q2 2026"),"Yes","No")</f>
        <v>No</v>
      </c>
      <c r="AH489" s="178" t="str">
        <f t="shared" si="310"/>
        <v>No</v>
      </c>
      <c r="AI489" t="str">
        <f>IF(OR(Grants!K12="Q3 2026",Grants!K12="Q4 2026"),"Yes","No")</f>
        <v>No</v>
      </c>
      <c r="AJ489" s="178" t="str">
        <f t="shared" si="311"/>
        <v>No</v>
      </c>
      <c r="AK489" t="str">
        <f>IF(OR(Grants!K12="Q1 2027",Grants!K12="Q2 2027"),"Yes","No")</f>
        <v>No</v>
      </c>
      <c r="AL489" s="178" t="str">
        <f t="shared" si="312"/>
        <v>No</v>
      </c>
      <c r="AM489" t="str">
        <f>IF(OR(Grants!K12="Q3 2027",Grants!K12="Q4 2027"),"Yes","No")</f>
        <v>No</v>
      </c>
      <c r="AN489" s="178" t="str">
        <f t="shared" si="313"/>
        <v>No</v>
      </c>
      <c r="AO489" t="str">
        <f>IF(OR(Grants!K12="Q1 2028",Grants!K12="Q2 2028"),"Yes","No")</f>
        <v>No</v>
      </c>
      <c r="AP489" s="178" t="str">
        <f t="shared" si="314"/>
        <v>No</v>
      </c>
      <c r="AQ489" t="str">
        <f>IF(OR(Grants!K12="Q3 2028",Grants!K12="Q4 2028"),"Yes","No")</f>
        <v>No</v>
      </c>
      <c r="AR489" s="178" t="str">
        <f t="shared" si="315"/>
        <v>No</v>
      </c>
      <c r="AS489" t="str">
        <f>IF(OR(Grants!K12="Q1 2029",Grants!K12="Q2 2029"),"Yes","No")</f>
        <v>No</v>
      </c>
      <c r="AT489" s="178" t="str">
        <f t="shared" si="316"/>
        <v>No</v>
      </c>
      <c r="AU489" t="str">
        <f>IF(OR(Grants!K12="Q3 2029",Grants!K12="Q4 2029"),"Yes","No")</f>
        <v>No</v>
      </c>
      <c r="AV489" s="178" t="str">
        <f t="shared" si="317"/>
        <v>No</v>
      </c>
      <c r="AW489" t="str">
        <f>IF(OR(Grants!K12="Q1 2030",Grants!K12="Q2 2030"),"Yes","No")</f>
        <v>No</v>
      </c>
      <c r="AX489" s="178" t="str">
        <f t="shared" si="318"/>
        <v>No</v>
      </c>
      <c r="AY489" t="str">
        <f>IF(OR(Grants!K12="Q3 2030",Grants!K12="Q4 2030"),"Yes","No")</f>
        <v>No</v>
      </c>
      <c r="AZ489" s="178" t="str">
        <f t="shared" si="319"/>
        <v>No</v>
      </c>
      <c r="BA489" t="str">
        <f>IF(Grants!K12="","No","Yes")</f>
        <v>No</v>
      </c>
      <c r="BB489" s="178" t="str">
        <f t="shared" si="320"/>
        <v>No</v>
      </c>
      <c r="BC489" s="178" t="str">
        <f t="shared" si="321"/>
        <v>Yes</v>
      </c>
      <c r="BD489" s="174"/>
    </row>
    <row r="490" spans="1:56" s="175" customFormat="1" ht="35.25" thickBot="1" x14ac:dyDescent="0.5">
      <c r="A490" s="177">
        <v>9</v>
      </c>
      <c r="B490" s="71" t="s">
        <v>442</v>
      </c>
      <c r="C490" t="str">
        <f>IF(Grants!E13="Yes","Yes","No")</f>
        <v>No</v>
      </c>
      <c r="D490" t="str">
        <f>IF(AND(C490="No",Grants!F13="Yes"),"Yes","No")</f>
        <v>No</v>
      </c>
      <c r="E490" t="str">
        <f>IF(AND(C490="No",Grants!F13="N/A"),"N/A","No")</f>
        <v>No</v>
      </c>
      <c r="F490">
        <f>IF(OR(Grants!F13="Yes",Grants!F13="N/A"),0,1)</f>
        <v>1</v>
      </c>
      <c r="G490" t="str">
        <f>IF(OR(Grants!K13="Q3 2019",Grants!K13="Q4 2019"),"Yes","No")</f>
        <v>No</v>
      </c>
      <c r="H490" s="178" t="str">
        <f t="shared" si="273"/>
        <v>No</v>
      </c>
      <c r="I490" t="str">
        <f>IF(OR(Grants!K13="Q1 2020",Grants!K13="Q2 2020"),"Yes","No")</f>
        <v>No</v>
      </c>
      <c r="J490" s="178" t="str">
        <f t="shared" si="298"/>
        <v>No</v>
      </c>
      <c r="K490" t="str">
        <f>IF(OR(Grants!K13="Q3 2020",Grants!K13="Q4 2020"),"Yes","No")</f>
        <v>No</v>
      </c>
      <c r="L490" s="178" t="str">
        <f t="shared" si="299"/>
        <v>No</v>
      </c>
      <c r="M490" t="str">
        <f>IF(OR(Grants!K13="Q1 2021",Grants!K13="Q2 2021"),"Yes","No")</f>
        <v>No</v>
      </c>
      <c r="N490" s="178" t="str">
        <f t="shared" si="300"/>
        <v>No</v>
      </c>
      <c r="O490" t="str">
        <f>IF(OR(Grants!K13="Q3 2021",Grants!K13="Q4 2021"),"Yes","No")</f>
        <v>No</v>
      </c>
      <c r="P490" s="178" t="str">
        <f t="shared" si="301"/>
        <v>No</v>
      </c>
      <c r="Q490" t="str">
        <f>IF(OR(Grants!K13="Q1 2022",Grants!K13="Q2 2022"),"Yes","No")</f>
        <v>No</v>
      </c>
      <c r="R490" s="178" t="str">
        <f t="shared" si="302"/>
        <v>No</v>
      </c>
      <c r="S490" t="str">
        <f>IF(OR(Grants!K13="Q3 2022",Grants!K13="Q4 2022"),"Yes","No")</f>
        <v>No</v>
      </c>
      <c r="T490" s="178" t="str">
        <f t="shared" si="303"/>
        <v>No</v>
      </c>
      <c r="U490" t="str">
        <f>IF(OR(Grants!K13="Q1 2023",Grants!K13="Q2 2023"),"Yes","No")</f>
        <v>No</v>
      </c>
      <c r="V490" s="178" t="str">
        <f t="shared" si="304"/>
        <v>No</v>
      </c>
      <c r="W490" t="str">
        <f>IF(OR(Grants!K13="Q3 2023",Grants!K13="Q4 2023"),"Yes","No")</f>
        <v>No</v>
      </c>
      <c r="X490" s="178" t="str">
        <f t="shared" si="305"/>
        <v>No</v>
      </c>
      <c r="Y490" t="str">
        <f>IF(OR(Grants!K13="Q1 2024",Grants!K13="Q2 2024"),"Yes","No")</f>
        <v>No</v>
      </c>
      <c r="Z490" s="178" t="str">
        <f t="shared" si="306"/>
        <v>No</v>
      </c>
      <c r="AA490" t="str">
        <f>IF(OR(Grants!K13="Q3 2024",Grants!K13="Q4 2024"),"Yes","No")</f>
        <v>No</v>
      </c>
      <c r="AB490" s="178" t="str">
        <f t="shared" si="307"/>
        <v>No</v>
      </c>
      <c r="AC490" t="str">
        <f>IF(OR(Grants!K13="Q1 2025",Grants!K13="Q2 2025"),"Yes","No")</f>
        <v>No</v>
      </c>
      <c r="AD490" s="178" t="str">
        <f t="shared" si="308"/>
        <v>No</v>
      </c>
      <c r="AE490" t="str">
        <f>IF(OR(Grants!K13="Q3 2025",Grants!K13="Q4 2025"),"Yes","No")</f>
        <v>No</v>
      </c>
      <c r="AF490" s="178" t="str">
        <f t="shared" si="309"/>
        <v>No</v>
      </c>
      <c r="AG490" t="str">
        <f>IF(OR(Grants!K13="Q1 2026",Grants!K13="Q2 2026"),"Yes","No")</f>
        <v>No</v>
      </c>
      <c r="AH490" s="178" t="str">
        <f t="shared" si="310"/>
        <v>No</v>
      </c>
      <c r="AI490" t="str">
        <f>IF(OR(Grants!K13="Q3 2026",Grants!K13="Q4 2026"),"Yes","No")</f>
        <v>No</v>
      </c>
      <c r="AJ490" s="178" t="str">
        <f t="shared" si="311"/>
        <v>No</v>
      </c>
      <c r="AK490" t="str">
        <f>IF(OR(Grants!K13="Q1 2027",Grants!K13="Q2 2027"),"Yes","No")</f>
        <v>No</v>
      </c>
      <c r="AL490" s="178" t="str">
        <f t="shared" si="312"/>
        <v>No</v>
      </c>
      <c r="AM490" t="str">
        <f>IF(OR(Grants!K13="Q3 2027",Grants!K13="Q4 2027"),"Yes","No")</f>
        <v>No</v>
      </c>
      <c r="AN490" s="178" t="str">
        <f t="shared" si="313"/>
        <v>No</v>
      </c>
      <c r="AO490" t="str">
        <f>IF(OR(Grants!K13="Q1 2028",Grants!K13="Q2 2028"),"Yes","No")</f>
        <v>No</v>
      </c>
      <c r="AP490" s="178" t="str">
        <f t="shared" si="314"/>
        <v>No</v>
      </c>
      <c r="AQ490" t="str">
        <f>IF(OR(Grants!K13="Q3 2028",Grants!K13="Q4 2028"),"Yes","No")</f>
        <v>No</v>
      </c>
      <c r="AR490" s="178" t="str">
        <f t="shared" si="315"/>
        <v>No</v>
      </c>
      <c r="AS490" t="str">
        <f>IF(OR(Grants!K13="Q1 2029",Grants!K13="Q2 2029"),"Yes","No")</f>
        <v>No</v>
      </c>
      <c r="AT490" s="178" t="str">
        <f t="shared" si="316"/>
        <v>No</v>
      </c>
      <c r="AU490" t="str">
        <f>IF(OR(Grants!K13="Q3 2029",Grants!K13="Q4 2029"),"Yes","No")</f>
        <v>No</v>
      </c>
      <c r="AV490" s="178" t="str">
        <f t="shared" si="317"/>
        <v>No</v>
      </c>
      <c r="AW490" t="str">
        <f>IF(OR(Grants!K13="Q1 2030",Grants!K13="Q2 2030"),"Yes","No")</f>
        <v>No</v>
      </c>
      <c r="AX490" s="178" t="str">
        <f t="shared" si="318"/>
        <v>No</v>
      </c>
      <c r="AY490" t="str">
        <f>IF(OR(Grants!K13="Q3 2030",Grants!K13="Q4 2030"),"Yes","No")</f>
        <v>No</v>
      </c>
      <c r="AZ490" s="178" t="str">
        <f t="shared" si="319"/>
        <v>No</v>
      </c>
      <c r="BA490" t="str">
        <f>IF(Grants!K13="","No","Yes")</f>
        <v>No</v>
      </c>
      <c r="BB490" s="178" t="str">
        <f t="shared" si="320"/>
        <v>No</v>
      </c>
      <c r="BC490" s="178" t="str">
        <f t="shared" si="321"/>
        <v>Yes</v>
      </c>
      <c r="BD490" s="174"/>
    </row>
    <row r="491" spans="1:56" s="175" customFormat="1" ht="23.65" thickBot="1" x14ac:dyDescent="0.5">
      <c r="A491" s="177">
        <v>10</v>
      </c>
      <c r="B491" s="71" t="s">
        <v>443</v>
      </c>
      <c r="C491" t="str">
        <f>IF(Grants!E14="Yes","Yes","No")</f>
        <v>No</v>
      </c>
      <c r="D491" t="str">
        <f>IF(AND(C491="No",Grants!F14="Yes"),"Yes","No")</f>
        <v>No</v>
      </c>
      <c r="E491" t="str">
        <f>IF(AND(C491="No",Grants!F14="N/A"),"N/A","No")</f>
        <v>No</v>
      </c>
      <c r="F491">
        <f>IF(OR(Grants!F14="Yes",Grants!F14="N/A"),0,1)</f>
        <v>1</v>
      </c>
      <c r="G491" t="str">
        <f>IF(OR(Grants!K14="Q3 2019",Grants!K14="Q4 2019"),"Yes","No")</f>
        <v>No</v>
      </c>
      <c r="H491" s="178" t="str">
        <f t="shared" si="273"/>
        <v>No</v>
      </c>
      <c r="I491" t="str">
        <f>IF(OR(Grants!K14="Q1 2020",Grants!K14="Q2 2020"),"Yes","No")</f>
        <v>No</v>
      </c>
      <c r="J491" s="178" t="str">
        <f t="shared" si="298"/>
        <v>No</v>
      </c>
      <c r="K491" t="str">
        <f>IF(OR(Grants!K14="Q3 2020",Grants!K14="Q4 2020"),"Yes","No")</f>
        <v>No</v>
      </c>
      <c r="L491" s="178" t="str">
        <f t="shared" si="299"/>
        <v>No</v>
      </c>
      <c r="M491" t="str">
        <f>IF(OR(Grants!K14="Q1 2021",Grants!K14="Q2 2021"),"Yes","No")</f>
        <v>No</v>
      </c>
      <c r="N491" s="178" t="str">
        <f t="shared" si="300"/>
        <v>No</v>
      </c>
      <c r="O491" t="str">
        <f>IF(OR(Grants!K14="Q3 2021",Grants!K14="Q4 2021"),"Yes","No")</f>
        <v>No</v>
      </c>
      <c r="P491" s="178" t="str">
        <f t="shared" si="301"/>
        <v>No</v>
      </c>
      <c r="Q491" t="str">
        <f>IF(OR(Grants!K14="Q1 2022",Grants!K14="Q2 2022"),"Yes","No")</f>
        <v>No</v>
      </c>
      <c r="R491" s="178" t="str">
        <f t="shared" si="302"/>
        <v>No</v>
      </c>
      <c r="S491" t="str">
        <f>IF(OR(Grants!K14="Q3 2022",Grants!K14="Q4 2022"),"Yes","No")</f>
        <v>No</v>
      </c>
      <c r="T491" s="178" t="str">
        <f t="shared" si="303"/>
        <v>No</v>
      </c>
      <c r="U491" t="str">
        <f>IF(OR(Grants!K14="Q1 2023",Grants!K14="Q2 2023"),"Yes","No")</f>
        <v>No</v>
      </c>
      <c r="V491" s="178" t="str">
        <f t="shared" si="304"/>
        <v>No</v>
      </c>
      <c r="W491" t="str">
        <f>IF(OR(Grants!K14="Q3 2023",Grants!K14="Q4 2023"),"Yes","No")</f>
        <v>No</v>
      </c>
      <c r="X491" s="178" t="str">
        <f t="shared" si="305"/>
        <v>No</v>
      </c>
      <c r="Y491" t="str">
        <f>IF(OR(Grants!K14="Q1 2024",Grants!K14="Q2 2024"),"Yes","No")</f>
        <v>No</v>
      </c>
      <c r="Z491" s="178" t="str">
        <f t="shared" si="306"/>
        <v>No</v>
      </c>
      <c r="AA491" t="str">
        <f>IF(OR(Grants!K14="Q3 2024",Grants!K14="Q4 2024"),"Yes","No")</f>
        <v>No</v>
      </c>
      <c r="AB491" s="178" t="str">
        <f t="shared" si="307"/>
        <v>No</v>
      </c>
      <c r="AC491" t="str">
        <f>IF(OR(Grants!K14="Q1 2025",Grants!K14="Q2 2025"),"Yes","No")</f>
        <v>No</v>
      </c>
      <c r="AD491" s="178" t="str">
        <f t="shared" si="308"/>
        <v>No</v>
      </c>
      <c r="AE491" t="str">
        <f>IF(OR(Grants!K14="Q3 2025",Grants!K14="Q4 2025"),"Yes","No")</f>
        <v>No</v>
      </c>
      <c r="AF491" s="178" t="str">
        <f t="shared" si="309"/>
        <v>No</v>
      </c>
      <c r="AG491" t="str">
        <f>IF(OR(Grants!K14="Q1 2026",Grants!K14="Q2 2026"),"Yes","No")</f>
        <v>No</v>
      </c>
      <c r="AH491" s="178" t="str">
        <f t="shared" si="310"/>
        <v>No</v>
      </c>
      <c r="AI491" t="str">
        <f>IF(OR(Grants!K14="Q3 2026",Grants!K14="Q4 2026"),"Yes","No")</f>
        <v>No</v>
      </c>
      <c r="AJ491" s="178" t="str">
        <f t="shared" si="311"/>
        <v>No</v>
      </c>
      <c r="AK491" t="str">
        <f>IF(OR(Grants!K14="Q1 2027",Grants!K14="Q2 2027"),"Yes","No")</f>
        <v>No</v>
      </c>
      <c r="AL491" s="178" t="str">
        <f t="shared" si="312"/>
        <v>No</v>
      </c>
      <c r="AM491" t="str">
        <f>IF(OR(Grants!K14="Q3 2027",Grants!K14="Q4 2027"),"Yes","No")</f>
        <v>No</v>
      </c>
      <c r="AN491" s="178" t="str">
        <f t="shared" si="313"/>
        <v>No</v>
      </c>
      <c r="AO491" t="str">
        <f>IF(OR(Grants!K14="Q1 2028",Grants!K14="Q2 2028"),"Yes","No")</f>
        <v>No</v>
      </c>
      <c r="AP491" s="178" t="str">
        <f t="shared" si="314"/>
        <v>No</v>
      </c>
      <c r="AQ491" t="str">
        <f>IF(OR(Grants!K14="Q3 2028",Grants!K14="Q4 2028"),"Yes","No")</f>
        <v>No</v>
      </c>
      <c r="AR491" s="178" t="str">
        <f t="shared" si="315"/>
        <v>No</v>
      </c>
      <c r="AS491" t="str">
        <f>IF(OR(Grants!K14="Q1 2029",Grants!K14="Q2 2029"),"Yes","No")</f>
        <v>No</v>
      </c>
      <c r="AT491" s="178" t="str">
        <f t="shared" si="316"/>
        <v>No</v>
      </c>
      <c r="AU491" t="str">
        <f>IF(OR(Grants!K14="Q3 2029",Grants!K14="Q4 2029"),"Yes","No")</f>
        <v>No</v>
      </c>
      <c r="AV491" s="178" t="str">
        <f t="shared" si="317"/>
        <v>No</v>
      </c>
      <c r="AW491" t="str">
        <f>IF(OR(Grants!K14="Q1 2030",Grants!K14="Q2 2030"),"Yes","No")</f>
        <v>No</v>
      </c>
      <c r="AX491" s="178" t="str">
        <f t="shared" si="318"/>
        <v>No</v>
      </c>
      <c r="AY491" t="str">
        <f>IF(OR(Grants!K14="Q3 2030",Grants!K14="Q4 2030"),"Yes","No")</f>
        <v>No</v>
      </c>
      <c r="AZ491" s="178" t="str">
        <f t="shared" si="319"/>
        <v>No</v>
      </c>
      <c r="BA491" t="str">
        <f>IF(Grants!K14="","No","Yes")</f>
        <v>No</v>
      </c>
      <c r="BB491" s="178" t="str">
        <f t="shared" si="320"/>
        <v>No</v>
      </c>
      <c r="BC491" s="178" t="str">
        <f t="shared" si="321"/>
        <v>Yes</v>
      </c>
      <c r="BD491" s="174"/>
    </row>
    <row r="492" spans="1:56" s="175" customFormat="1" ht="46.9" thickBot="1" x14ac:dyDescent="0.5">
      <c r="A492" s="177">
        <v>11</v>
      </c>
      <c r="B492" s="71" t="s">
        <v>444</v>
      </c>
      <c r="C492" t="str">
        <f>IF(Grants!E15="Yes","Yes","No")</f>
        <v>No</v>
      </c>
      <c r="D492" t="str">
        <f>IF(AND(C492="No",Grants!F15="Yes"),"Yes","No")</f>
        <v>No</v>
      </c>
      <c r="E492" t="str">
        <f>IF(AND(C492="No",Grants!F15="N/A"),"N/A","No")</f>
        <v>No</v>
      </c>
      <c r="F492">
        <f>IF(OR(Grants!F15="Yes",Grants!F15="N/A"),0,1)</f>
        <v>1</v>
      </c>
      <c r="G492" t="str">
        <f>IF(OR(Grants!K15="Q3 2019",Grants!K15="Q4 2019"),"Yes","No")</f>
        <v>No</v>
      </c>
      <c r="H492" s="178" t="str">
        <f t="shared" si="273"/>
        <v>No</v>
      </c>
      <c r="I492" t="str">
        <f>IF(OR(Grants!K15="Q1 2020",Grants!K15="Q2 2020"),"Yes","No")</f>
        <v>No</v>
      </c>
      <c r="J492" s="178" t="str">
        <f t="shared" si="298"/>
        <v>No</v>
      </c>
      <c r="K492" t="str">
        <f>IF(OR(Grants!K15="Q3 2020",Grants!K15="Q4 2020"),"Yes","No")</f>
        <v>No</v>
      </c>
      <c r="L492" s="178" t="str">
        <f t="shared" si="299"/>
        <v>No</v>
      </c>
      <c r="M492" t="str">
        <f>IF(OR(Grants!K15="Q1 2021",Grants!K15="Q2 2021"),"Yes","No")</f>
        <v>No</v>
      </c>
      <c r="N492" s="178" t="str">
        <f t="shared" si="300"/>
        <v>No</v>
      </c>
      <c r="O492" t="str">
        <f>IF(OR(Grants!K15="Q3 2021",Grants!K15="Q4 2021"),"Yes","No")</f>
        <v>No</v>
      </c>
      <c r="P492" s="178" t="str">
        <f t="shared" si="301"/>
        <v>No</v>
      </c>
      <c r="Q492" t="str">
        <f>IF(OR(Grants!K15="Q1 2022",Grants!K15="Q2 2022"),"Yes","No")</f>
        <v>No</v>
      </c>
      <c r="R492" s="178" t="str">
        <f t="shared" si="302"/>
        <v>No</v>
      </c>
      <c r="S492" t="str">
        <f>IF(OR(Grants!K15="Q3 2022",Grants!K15="Q4 2022"),"Yes","No")</f>
        <v>No</v>
      </c>
      <c r="T492" s="178" t="str">
        <f t="shared" si="303"/>
        <v>No</v>
      </c>
      <c r="U492" t="str">
        <f>IF(OR(Grants!K15="Q1 2023",Grants!K15="Q2 2023"),"Yes","No")</f>
        <v>No</v>
      </c>
      <c r="V492" s="178" t="str">
        <f t="shared" si="304"/>
        <v>No</v>
      </c>
      <c r="W492" t="str">
        <f>IF(OR(Grants!K15="Q3 2023",Grants!K15="Q4 2023"),"Yes","No")</f>
        <v>No</v>
      </c>
      <c r="X492" s="178" t="str">
        <f t="shared" si="305"/>
        <v>No</v>
      </c>
      <c r="Y492" t="str">
        <f>IF(OR(Grants!K15="Q1 2024",Grants!K15="Q2 2024"),"Yes","No")</f>
        <v>No</v>
      </c>
      <c r="Z492" s="178" t="str">
        <f t="shared" si="306"/>
        <v>No</v>
      </c>
      <c r="AA492" t="str">
        <f>IF(OR(Grants!K15="Q3 2024",Grants!K15="Q4 2024"),"Yes","No")</f>
        <v>No</v>
      </c>
      <c r="AB492" s="178" t="str">
        <f t="shared" si="307"/>
        <v>No</v>
      </c>
      <c r="AC492" t="str">
        <f>IF(OR(Grants!K15="Q1 2025",Grants!K15="Q2 2025"),"Yes","No")</f>
        <v>No</v>
      </c>
      <c r="AD492" s="178" t="str">
        <f t="shared" si="308"/>
        <v>No</v>
      </c>
      <c r="AE492" t="str">
        <f>IF(OR(Grants!K15="Q3 2025",Grants!K15="Q4 2025"),"Yes","No")</f>
        <v>No</v>
      </c>
      <c r="AF492" s="178" t="str">
        <f t="shared" si="309"/>
        <v>No</v>
      </c>
      <c r="AG492" t="str">
        <f>IF(OR(Grants!K15="Q1 2026",Grants!K15="Q2 2026"),"Yes","No")</f>
        <v>No</v>
      </c>
      <c r="AH492" s="178" t="str">
        <f t="shared" si="310"/>
        <v>No</v>
      </c>
      <c r="AI492" t="str">
        <f>IF(OR(Grants!K15="Q3 2026",Grants!K15="Q4 2026"),"Yes","No")</f>
        <v>No</v>
      </c>
      <c r="AJ492" s="178" t="str">
        <f t="shared" si="311"/>
        <v>No</v>
      </c>
      <c r="AK492" t="str">
        <f>IF(OR(Grants!K15="Q1 2027",Grants!K15="Q2 2027"),"Yes","No")</f>
        <v>No</v>
      </c>
      <c r="AL492" s="178" t="str">
        <f t="shared" si="312"/>
        <v>No</v>
      </c>
      <c r="AM492" t="str">
        <f>IF(OR(Grants!K15="Q3 2027",Grants!K15="Q4 2027"),"Yes","No")</f>
        <v>No</v>
      </c>
      <c r="AN492" s="178" t="str">
        <f t="shared" si="313"/>
        <v>No</v>
      </c>
      <c r="AO492" t="str">
        <f>IF(OR(Grants!K15="Q1 2028",Grants!K15="Q2 2028"),"Yes","No")</f>
        <v>No</v>
      </c>
      <c r="AP492" s="178" t="str">
        <f t="shared" si="314"/>
        <v>No</v>
      </c>
      <c r="AQ492" t="str">
        <f>IF(OR(Grants!K15="Q3 2028",Grants!K15="Q4 2028"),"Yes","No")</f>
        <v>No</v>
      </c>
      <c r="AR492" s="178" t="str">
        <f t="shared" si="315"/>
        <v>No</v>
      </c>
      <c r="AS492" t="str">
        <f>IF(OR(Grants!K15="Q1 2029",Grants!K15="Q2 2029"),"Yes","No")</f>
        <v>No</v>
      </c>
      <c r="AT492" s="178" t="str">
        <f t="shared" si="316"/>
        <v>No</v>
      </c>
      <c r="AU492" t="str">
        <f>IF(OR(Grants!K15="Q3 2029",Grants!K15="Q4 2029"),"Yes","No")</f>
        <v>No</v>
      </c>
      <c r="AV492" s="178" t="str">
        <f t="shared" si="317"/>
        <v>No</v>
      </c>
      <c r="AW492" t="str">
        <f>IF(OR(Grants!K15="Q1 2030",Grants!K15="Q2 2030"),"Yes","No")</f>
        <v>No</v>
      </c>
      <c r="AX492" s="178" t="str">
        <f t="shared" si="318"/>
        <v>No</v>
      </c>
      <c r="AY492" t="str">
        <f>IF(OR(Grants!K15="Q3 2030",Grants!K15="Q4 2030"),"Yes","No")</f>
        <v>No</v>
      </c>
      <c r="AZ492" s="178" t="str">
        <f t="shared" si="319"/>
        <v>No</v>
      </c>
      <c r="BA492" t="str">
        <f>IF(Grants!K15="","No","Yes")</f>
        <v>No</v>
      </c>
      <c r="BB492" s="178" t="str">
        <f t="shared" si="320"/>
        <v>No</v>
      </c>
      <c r="BC492" s="178" t="str">
        <f t="shared" si="321"/>
        <v>Yes</v>
      </c>
      <c r="BD492" s="174"/>
    </row>
    <row r="493" spans="1:56" s="175" customFormat="1" ht="23.65" thickBot="1" x14ac:dyDescent="0.5">
      <c r="A493" s="177">
        <v>12</v>
      </c>
      <c r="B493" s="71" t="s">
        <v>445</v>
      </c>
      <c r="C493" t="str">
        <f>IF(Grants!E16="Yes","Yes","No")</f>
        <v>No</v>
      </c>
      <c r="D493" t="str">
        <f>IF(AND(C493="No",Grants!F16="Yes"),"Yes","No")</f>
        <v>No</v>
      </c>
      <c r="E493" t="str">
        <f>IF(AND(C493="No",Grants!F16="N/A"),"N/A","No")</f>
        <v>No</v>
      </c>
      <c r="F493">
        <f>IF(OR(Grants!F16="Yes",Grants!F16="N/A"),0,1)</f>
        <v>1</v>
      </c>
      <c r="G493" t="str">
        <f>IF(OR(Grants!K16="Q3 2019",Grants!K16="Q4 2019"),"Yes","No")</f>
        <v>No</v>
      </c>
      <c r="H493" s="178" t="str">
        <f t="shared" si="273"/>
        <v>No</v>
      </c>
      <c r="I493" t="str">
        <f>IF(OR(Grants!K16="Q1 2020",Grants!K16="Q2 2020"),"Yes","No")</f>
        <v>No</v>
      </c>
      <c r="J493" s="178" t="str">
        <f t="shared" si="298"/>
        <v>No</v>
      </c>
      <c r="K493" t="str">
        <f>IF(OR(Grants!K16="Q3 2020",Grants!K16="Q4 2020"),"Yes","No")</f>
        <v>No</v>
      </c>
      <c r="L493" s="178" t="str">
        <f t="shared" si="299"/>
        <v>No</v>
      </c>
      <c r="M493" t="str">
        <f>IF(OR(Grants!K16="Q1 2021",Grants!K16="Q2 2021"),"Yes","No")</f>
        <v>No</v>
      </c>
      <c r="N493" s="178" t="str">
        <f t="shared" si="300"/>
        <v>No</v>
      </c>
      <c r="O493" t="str">
        <f>IF(OR(Grants!K16="Q3 2021",Grants!K16="Q4 2021"),"Yes","No")</f>
        <v>No</v>
      </c>
      <c r="P493" s="178" t="str">
        <f t="shared" si="301"/>
        <v>No</v>
      </c>
      <c r="Q493" t="str">
        <f>IF(OR(Grants!K16="Q1 2022",Grants!K16="Q2 2022"),"Yes","No")</f>
        <v>No</v>
      </c>
      <c r="R493" s="178" t="str">
        <f t="shared" si="302"/>
        <v>No</v>
      </c>
      <c r="S493" t="str">
        <f>IF(OR(Grants!K16="Q3 2022",Grants!K16="Q4 2022"),"Yes","No")</f>
        <v>No</v>
      </c>
      <c r="T493" s="178" t="str">
        <f t="shared" si="303"/>
        <v>No</v>
      </c>
      <c r="U493" t="str">
        <f>IF(OR(Grants!K16="Q1 2023",Grants!K16="Q2 2023"),"Yes","No")</f>
        <v>No</v>
      </c>
      <c r="V493" s="178" t="str">
        <f t="shared" si="304"/>
        <v>No</v>
      </c>
      <c r="W493" t="str">
        <f>IF(OR(Grants!K16="Q3 2023",Grants!K16="Q4 2023"),"Yes","No")</f>
        <v>No</v>
      </c>
      <c r="X493" s="178" t="str">
        <f t="shared" si="305"/>
        <v>No</v>
      </c>
      <c r="Y493" t="str">
        <f>IF(OR(Grants!K16="Q1 2024",Grants!K16="Q2 2024"),"Yes","No")</f>
        <v>No</v>
      </c>
      <c r="Z493" s="178" t="str">
        <f t="shared" si="306"/>
        <v>No</v>
      </c>
      <c r="AA493" t="str">
        <f>IF(OR(Grants!K16="Q3 2024",Grants!K16="Q4 2024"),"Yes","No")</f>
        <v>No</v>
      </c>
      <c r="AB493" s="178" t="str">
        <f t="shared" si="307"/>
        <v>No</v>
      </c>
      <c r="AC493" t="str">
        <f>IF(OR(Grants!K16="Q1 2025",Grants!K16="Q2 2025"),"Yes","No")</f>
        <v>No</v>
      </c>
      <c r="AD493" s="178" t="str">
        <f t="shared" si="308"/>
        <v>No</v>
      </c>
      <c r="AE493" t="str">
        <f>IF(OR(Grants!K16="Q3 2025",Grants!K16="Q4 2025"),"Yes","No")</f>
        <v>No</v>
      </c>
      <c r="AF493" s="178" t="str">
        <f t="shared" si="309"/>
        <v>No</v>
      </c>
      <c r="AG493" t="str">
        <f>IF(OR(Grants!K16="Q1 2026",Grants!K16="Q2 2026"),"Yes","No")</f>
        <v>No</v>
      </c>
      <c r="AH493" s="178" t="str">
        <f t="shared" si="310"/>
        <v>No</v>
      </c>
      <c r="AI493" t="str">
        <f>IF(OR(Grants!K16="Q3 2026",Grants!K16="Q4 2026"),"Yes","No")</f>
        <v>No</v>
      </c>
      <c r="AJ493" s="178" t="str">
        <f t="shared" si="311"/>
        <v>No</v>
      </c>
      <c r="AK493" t="str">
        <f>IF(OR(Grants!K16="Q1 2027",Grants!K16="Q2 2027"),"Yes","No")</f>
        <v>No</v>
      </c>
      <c r="AL493" s="178" t="str">
        <f t="shared" si="312"/>
        <v>No</v>
      </c>
      <c r="AM493" t="str">
        <f>IF(OR(Grants!K16="Q3 2027",Grants!K16="Q4 2027"),"Yes","No")</f>
        <v>No</v>
      </c>
      <c r="AN493" s="178" t="str">
        <f t="shared" si="313"/>
        <v>No</v>
      </c>
      <c r="AO493" t="str">
        <f>IF(OR(Grants!K16="Q1 2028",Grants!K16="Q2 2028"),"Yes","No")</f>
        <v>No</v>
      </c>
      <c r="AP493" s="178" t="str">
        <f t="shared" si="314"/>
        <v>No</v>
      </c>
      <c r="AQ493" t="str">
        <f>IF(OR(Grants!K16="Q3 2028",Grants!K16="Q4 2028"),"Yes","No")</f>
        <v>No</v>
      </c>
      <c r="AR493" s="178" t="str">
        <f t="shared" si="315"/>
        <v>No</v>
      </c>
      <c r="AS493" t="str">
        <f>IF(OR(Grants!K16="Q1 2029",Grants!K16="Q2 2029"),"Yes","No")</f>
        <v>No</v>
      </c>
      <c r="AT493" s="178" t="str">
        <f t="shared" si="316"/>
        <v>No</v>
      </c>
      <c r="AU493" t="str">
        <f>IF(OR(Grants!K16="Q3 2029",Grants!K16="Q4 2029"),"Yes","No")</f>
        <v>No</v>
      </c>
      <c r="AV493" s="178" t="str">
        <f t="shared" si="317"/>
        <v>No</v>
      </c>
      <c r="AW493" t="str">
        <f>IF(OR(Grants!K16="Q1 2030",Grants!K16="Q2 2030"),"Yes","No")</f>
        <v>No</v>
      </c>
      <c r="AX493" s="178" t="str">
        <f t="shared" si="318"/>
        <v>No</v>
      </c>
      <c r="AY493" t="str">
        <f>IF(OR(Grants!K16="Q3 2030",Grants!K16="Q4 2030"),"Yes","No")</f>
        <v>No</v>
      </c>
      <c r="AZ493" s="178" t="str">
        <f t="shared" si="319"/>
        <v>No</v>
      </c>
      <c r="BA493" t="str">
        <f>IF(Grants!K16="","No","Yes")</f>
        <v>No</v>
      </c>
      <c r="BB493" s="178" t="str">
        <f t="shared" si="320"/>
        <v>No</v>
      </c>
      <c r="BC493" s="178" t="str">
        <f t="shared" si="321"/>
        <v>Yes</v>
      </c>
      <c r="BD493" s="174"/>
    </row>
    <row r="494" spans="1:56" s="175" customFormat="1" ht="14.65" thickBot="1" x14ac:dyDescent="0.5">
      <c r="A494" s="177">
        <v>13</v>
      </c>
      <c r="B494" s="71" t="s">
        <v>446</v>
      </c>
      <c r="C494" t="str">
        <f>IF(Grants!E17="Yes","Yes","No")</f>
        <v>No</v>
      </c>
      <c r="D494" t="str">
        <f>IF(AND(C494="No",Grants!F17="Yes"),"Yes","No")</f>
        <v>No</v>
      </c>
      <c r="E494" t="str">
        <f>IF(AND(C494="No",Grants!F17="N/A"),"N/A","No")</f>
        <v>No</v>
      </c>
      <c r="F494">
        <f>IF(OR(Grants!F17="Yes",Grants!F17="N/A"),0,1)</f>
        <v>1</v>
      </c>
      <c r="G494" t="str">
        <f>IF(OR(Grants!K17="Q3 2019",Grants!K17="Q4 2019"),"Yes","No")</f>
        <v>No</v>
      </c>
      <c r="H494" s="178" t="str">
        <f t="shared" si="273"/>
        <v>No</v>
      </c>
      <c r="I494" t="str">
        <f>IF(OR(Grants!K17="Q1 2020",Grants!K17="Q2 2020"),"Yes","No")</f>
        <v>No</v>
      </c>
      <c r="J494" s="178" t="str">
        <f t="shared" si="298"/>
        <v>No</v>
      </c>
      <c r="K494" t="str">
        <f>IF(OR(Grants!K17="Q3 2020",Grants!K17="Q4 2020"),"Yes","No")</f>
        <v>No</v>
      </c>
      <c r="L494" s="178" t="str">
        <f t="shared" si="299"/>
        <v>No</v>
      </c>
      <c r="M494" t="str">
        <f>IF(OR(Grants!K17="Q1 2021",Grants!K17="Q2 2021"),"Yes","No")</f>
        <v>No</v>
      </c>
      <c r="N494" s="178" t="str">
        <f t="shared" si="300"/>
        <v>No</v>
      </c>
      <c r="O494" t="str">
        <f>IF(OR(Grants!K17="Q3 2021",Grants!K17="Q4 2021"),"Yes","No")</f>
        <v>No</v>
      </c>
      <c r="P494" s="178" t="str">
        <f t="shared" si="301"/>
        <v>No</v>
      </c>
      <c r="Q494" t="str">
        <f>IF(OR(Grants!K17="Q1 2022",Grants!K17="Q2 2022"),"Yes","No")</f>
        <v>No</v>
      </c>
      <c r="R494" s="178" t="str">
        <f t="shared" si="302"/>
        <v>No</v>
      </c>
      <c r="S494" t="str">
        <f>IF(OR(Grants!K17="Q3 2022",Grants!K17="Q4 2022"),"Yes","No")</f>
        <v>No</v>
      </c>
      <c r="T494" s="178" t="str">
        <f t="shared" si="303"/>
        <v>No</v>
      </c>
      <c r="U494" t="str">
        <f>IF(OR(Grants!K17="Q1 2023",Grants!K17="Q2 2023"),"Yes","No")</f>
        <v>No</v>
      </c>
      <c r="V494" s="178" t="str">
        <f t="shared" si="304"/>
        <v>No</v>
      </c>
      <c r="W494" t="str">
        <f>IF(OR(Grants!K17="Q3 2023",Grants!K17="Q4 2023"),"Yes","No")</f>
        <v>No</v>
      </c>
      <c r="X494" s="178" t="str">
        <f t="shared" si="305"/>
        <v>No</v>
      </c>
      <c r="Y494" t="str">
        <f>IF(OR(Grants!K17="Q1 2024",Grants!K17="Q2 2024"),"Yes","No")</f>
        <v>No</v>
      </c>
      <c r="Z494" s="178" t="str">
        <f t="shared" si="306"/>
        <v>No</v>
      </c>
      <c r="AA494" t="str">
        <f>IF(OR(Grants!K17="Q3 2024",Grants!K17="Q4 2024"),"Yes","No")</f>
        <v>No</v>
      </c>
      <c r="AB494" s="178" t="str">
        <f t="shared" si="307"/>
        <v>No</v>
      </c>
      <c r="AC494" t="str">
        <f>IF(OR(Grants!K17="Q1 2025",Grants!K17="Q2 2025"),"Yes","No")</f>
        <v>No</v>
      </c>
      <c r="AD494" s="178" t="str">
        <f t="shared" si="308"/>
        <v>No</v>
      </c>
      <c r="AE494" t="str">
        <f>IF(OR(Grants!K17="Q3 2025",Grants!K17="Q4 2025"),"Yes","No")</f>
        <v>No</v>
      </c>
      <c r="AF494" s="178" t="str">
        <f t="shared" si="309"/>
        <v>No</v>
      </c>
      <c r="AG494" t="str">
        <f>IF(OR(Grants!K17="Q1 2026",Grants!K17="Q2 2026"),"Yes","No")</f>
        <v>No</v>
      </c>
      <c r="AH494" s="178" t="str">
        <f t="shared" si="310"/>
        <v>No</v>
      </c>
      <c r="AI494" t="str">
        <f>IF(OR(Grants!K17="Q3 2026",Grants!K17="Q4 2026"),"Yes","No")</f>
        <v>No</v>
      </c>
      <c r="AJ494" s="178" t="str">
        <f t="shared" si="311"/>
        <v>No</v>
      </c>
      <c r="AK494" t="str">
        <f>IF(OR(Grants!K17="Q1 2027",Grants!K17="Q2 2027"),"Yes","No")</f>
        <v>No</v>
      </c>
      <c r="AL494" s="178" t="str">
        <f t="shared" si="312"/>
        <v>No</v>
      </c>
      <c r="AM494" t="str">
        <f>IF(OR(Grants!K17="Q3 2027",Grants!K17="Q4 2027"),"Yes","No")</f>
        <v>No</v>
      </c>
      <c r="AN494" s="178" t="str">
        <f t="shared" si="313"/>
        <v>No</v>
      </c>
      <c r="AO494" t="str">
        <f>IF(OR(Grants!K17="Q1 2028",Grants!K17="Q2 2028"),"Yes","No")</f>
        <v>No</v>
      </c>
      <c r="AP494" s="178" t="str">
        <f t="shared" si="314"/>
        <v>No</v>
      </c>
      <c r="AQ494" t="str">
        <f>IF(OR(Grants!K17="Q3 2028",Grants!K17="Q4 2028"),"Yes","No")</f>
        <v>No</v>
      </c>
      <c r="AR494" s="178" t="str">
        <f t="shared" si="315"/>
        <v>No</v>
      </c>
      <c r="AS494" t="str">
        <f>IF(OR(Grants!K17="Q1 2029",Grants!K17="Q2 2029"),"Yes","No")</f>
        <v>No</v>
      </c>
      <c r="AT494" s="178" t="str">
        <f t="shared" si="316"/>
        <v>No</v>
      </c>
      <c r="AU494" t="str">
        <f>IF(OR(Grants!K17="Q3 2029",Grants!K17="Q4 2029"),"Yes","No")</f>
        <v>No</v>
      </c>
      <c r="AV494" s="178" t="str">
        <f t="shared" si="317"/>
        <v>No</v>
      </c>
      <c r="AW494" t="str">
        <f>IF(OR(Grants!K17="Q1 2030",Grants!K17="Q2 2030"),"Yes","No")</f>
        <v>No</v>
      </c>
      <c r="AX494" s="178" t="str">
        <f t="shared" si="318"/>
        <v>No</v>
      </c>
      <c r="AY494" t="str">
        <f>IF(OR(Grants!K17="Q3 2030",Grants!K17="Q4 2030"),"Yes","No")</f>
        <v>No</v>
      </c>
      <c r="AZ494" s="178" t="str">
        <f t="shared" si="319"/>
        <v>No</v>
      </c>
      <c r="BA494" t="str">
        <f>IF(Grants!K17="","No","Yes")</f>
        <v>No</v>
      </c>
      <c r="BB494" s="178" t="str">
        <f t="shared" si="320"/>
        <v>No</v>
      </c>
      <c r="BC494" s="178" t="str">
        <f t="shared" si="321"/>
        <v>Yes</v>
      </c>
      <c r="BD494" s="174"/>
    </row>
    <row r="495" spans="1:56" s="175" customFormat="1" ht="14.65" thickBot="1" x14ac:dyDescent="0.5">
      <c r="A495" s="177">
        <v>14</v>
      </c>
      <c r="B495" s="71" t="s">
        <v>447</v>
      </c>
      <c r="C495" t="str">
        <f>IF(Grants!E18="Yes","Yes","No")</f>
        <v>No</v>
      </c>
      <c r="D495" t="str">
        <f>IF(AND(C495="No",Grants!F18="Yes"),"Yes","No")</f>
        <v>No</v>
      </c>
      <c r="E495" t="str">
        <f>IF(AND(C495="No",Grants!F18="N/A"),"N/A","No")</f>
        <v>No</v>
      </c>
      <c r="F495">
        <f>IF(OR(Grants!F18="Yes",Grants!F18="N/A"),0,1)</f>
        <v>1</v>
      </c>
      <c r="G495" t="str">
        <f>IF(OR(Grants!K18="Q3 2019",Grants!K18="Q4 2019"),"Yes","No")</f>
        <v>No</v>
      </c>
      <c r="H495" s="178" t="str">
        <f t="shared" si="273"/>
        <v>No</v>
      </c>
      <c r="I495" t="str">
        <f>IF(OR(Grants!K18="Q1 2020",Grants!K18="Q2 2020"),"Yes","No")</f>
        <v>No</v>
      </c>
      <c r="J495" s="178" t="str">
        <f t="shared" si="298"/>
        <v>No</v>
      </c>
      <c r="K495" t="str">
        <f>IF(OR(Grants!K18="Q3 2020",Grants!K18="Q4 2020"),"Yes","No")</f>
        <v>No</v>
      </c>
      <c r="L495" s="178" t="str">
        <f t="shared" si="299"/>
        <v>No</v>
      </c>
      <c r="M495" t="str">
        <f>IF(OR(Grants!K18="Q1 2021",Grants!K18="Q2 2021"),"Yes","No")</f>
        <v>No</v>
      </c>
      <c r="N495" s="178" t="str">
        <f t="shared" si="300"/>
        <v>No</v>
      </c>
      <c r="O495" t="str">
        <f>IF(OR(Grants!K18="Q3 2021",Grants!K18="Q4 2021"),"Yes","No")</f>
        <v>No</v>
      </c>
      <c r="P495" s="178" t="str">
        <f t="shared" si="301"/>
        <v>No</v>
      </c>
      <c r="Q495" t="str">
        <f>IF(OR(Grants!K18="Q1 2022",Grants!K18="Q2 2022"),"Yes","No")</f>
        <v>No</v>
      </c>
      <c r="R495" s="178" t="str">
        <f t="shared" si="302"/>
        <v>No</v>
      </c>
      <c r="S495" t="str">
        <f>IF(OR(Grants!K18="Q3 2022",Grants!K18="Q4 2022"),"Yes","No")</f>
        <v>No</v>
      </c>
      <c r="T495" s="178" t="str">
        <f t="shared" si="303"/>
        <v>No</v>
      </c>
      <c r="U495" t="str">
        <f>IF(OR(Grants!K18="Q1 2023",Grants!K18="Q2 2023"),"Yes","No")</f>
        <v>No</v>
      </c>
      <c r="V495" s="178" t="str">
        <f t="shared" si="304"/>
        <v>No</v>
      </c>
      <c r="W495" t="str">
        <f>IF(OR(Grants!K18="Q3 2023",Grants!K18="Q4 2023"),"Yes","No")</f>
        <v>No</v>
      </c>
      <c r="X495" s="178" t="str">
        <f t="shared" si="305"/>
        <v>No</v>
      </c>
      <c r="Y495" t="str">
        <f>IF(OR(Grants!K18="Q1 2024",Grants!K18="Q2 2024"),"Yes","No")</f>
        <v>No</v>
      </c>
      <c r="Z495" s="178" t="str">
        <f t="shared" si="306"/>
        <v>No</v>
      </c>
      <c r="AA495" t="str">
        <f>IF(OR(Grants!K18="Q3 2024",Grants!K18="Q4 2024"),"Yes","No")</f>
        <v>No</v>
      </c>
      <c r="AB495" s="178" t="str">
        <f t="shared" si="307"/>
        <v>No</v>
      </c>
      <c r="AC495" t="str">
        <f>IF(OR(Grants!K18="Q1 2025",Grants!K18="Q2 2025"),"Yes","No")</f>
        <v>No</v>
      </c>
      <c r="AD495" s="178" t="str">
        <f t="shared" si="308"/>
        <v>No</v>
      </c>
      <c r="AE495" t="str">
        <f>IF(OR(Grants!K18="Q3 2025",Grants!K18="Q4 2025"),"Yes","No")</f>
        <v>No</v>
      </c>
      <c r="AF495" s="178" t="str">
        <f t="shared" si="309"/>
        <v>No</v>
      </c>
      <c r="AG495" t="str">
        <f>IF(OR(Grants!K18="Q1 2026",Grants!K18="Q2 2026"),"Yes","No")</f>
        <v>No</v>
      </c>
      <c r="AH495" s="178" t="str">
        <f t="shared" si="310"/>
        <v>No</v>
      </c>
      <c r="AI495" t="str">
        <f>IF(OR(Grants!K18="Q3 2026",Grants!K18="Q4 2026"),"Yes","No")</f>
        <v>No</v>
      </c>
      <c r="AJ495" s="178" t="str">
        <f t="shared" si="311"/>
        <v>No</v>
      </c>
      <c r="AK495" t="str">
        <f>IF(OR(Grants!K18="Q1 2027",Grants!K18="Q2 2027"),"Yes","No")</f>
        <v>No</v>
      </c>
      <c r="AL495" s="178" t="str">
        <f t="shared" si="312"/>
        <v>No</v>
      </c>
      <c r="AM495" t="str">
        <f>IF(OR(Grants!K18="Q3 2027",Grants!K18="Q4 2027"),"Yes","No")</f>
        <v>No</v>
      </c>
      <c r="AN495" s="178" t="str">
        <f t="shared" si="313"/>
        <v>No</v>
      </c>
      <c r="AO495" t="str">
        <f>IF(OR(Grants!K18="Q1 2028",Grants!K18="Q2 2028"),"Yes","No")</f>
        <v>No</v>
      </c>
      <c r="AP495" s="178" t="str">
        <f t="shared" si="314"/>
        <v>No</v>
      </c>
      <c r="AQ495" t="str">
        <f>IF(OR(Grants!K18="Q3 2028",Grants!K18="Q4 2028"),"Yes","No")</f>
        <v>No</v>
      </c>
      <c r="AR495" s="178" t="str">
        <f t="shared" si="315"/>
        <v>No</v>
      </c>
      <c r="AS495" t="str">
        <f>IF(OR(Grants!K18="Q1 2029",Grants!K18="Q2 2029"),"Yes","No")</f>
        <v>No</v>
      </c>
      <c r="AT495" s="178" t="str">
        <f t="shared" si="316"/>
        <v>No</v>
      </c>
      <c r="AU495" t="str">
        <f>IF(OR(Grants!K18="Q3 2029",Grants!K18="Q4 2029"),"Yes","No")</f>
        <v>No</v>
      </c>
      <c r="AV495" s="178" t="str">
        <f t="shared" si="317"/>
        <v>No</v>
      </c>
      <c r="AW495" t="str">
        <f>IF(OR(Grants!K18="Q1 2030",Grants!K18="Q2 2030"),"Yes","No")</f>
        <v>No</v>
      </c>
      <c r="AX495" s="178" t="str">
        <f t="shared" si="318"/>
        <v>No</v>
      </c>
      <c r="AY495" t="str">
        <f>IF(OR(Grants!K18="Q3 2030",Grants!K18="Q4 2030"),"Yes","No")</f>
        <v>No</v>
      </c>
      <c r="AZ495" s="178" t="str">
        <f t="shared" si="319"/>
        <v>No</v>
      </c>
      <c r="BA495" t="str">
        <f>IF(Grants!K18="","No","Yes")</f>
        <v>No</v>
      </c>
      <c r="BB495" s="178" t="str">
        <f t="shared" si="320"/>
        <v>No</v>
      </c>
      <c r="BC495" s="178" t="str">
        <f t="shared" si="321"/>
        <v>Yes</v>
      </c>
      <c r="BD495" s="174"/>
    </row>
    <row r="496" spans="1:56" s="175" customFormat="1" ht="35.25" thickBot="1" x14ac:dyDescent="0.5">
      <c r="A496" s="177">
        <v>15</v>
      </c>
      <c r="B496" s="71" t="s">
        <v>448</v>
      </c>
      <c r="C496" t="str">
        <f>IF(Grants!E19="Yes","Yes","No")</f>
        <v>No</v>
      </c>
      <c r="D496" t="str">
        <f>IF(AND(C496="No",Grants!F19="Yes"),"Yes","No")</f>
        <v>No</v>
      </c>
      <c r="E496" t="str">
        <f>IF(AND(C496="No",Grants!F19="N/A"),"N/A","No")</f>
        <v>No</v>
      </c>
      <c r="F496">
        <f>IF(OR(Grants!F19="Yes",Grants!F19="N/A"),0,1)</f>
        <v>1</v>
      </c>
      <c r="G496" t="str">
        <f>IF(OR(Grants!K19="Q3 2019",Grants!K19="Q4 2019"),"Yes","No")</f>
        <v>No</v>
      </c>
      <c r="H496" s="178" t="str">
        <f t="shared" si="273"/>
        <v>No</v>
      </c>
      <c r="I496" t="str">
        <f>IF(OR(Grants!K19="Q1 2020",Grants!K19="Q2 2020"),"Yes","No")</f>
        <v>No</v>
      </c>
      <c r="J496" s="178" t="str">
        <f t="shared" si="298"/>
        <v>No</v>
      </c>
      <c r="K496" t="str">
        <f>IF(OR(Grants!K19="Q3 2020",Grants!K19="Q4 2020"),"Yes","No")</f>
        <v>No</v>
      </c>
      <c r="L496" s="178" t="str">
        <f t="shared" si="299"/>
        <v>No</v>
      </c>
      <c r="M496" t="str">
        <f>IF(OR(Grants!K19="Q1 2021",Grants!K19="Q2 2021"),"Yes","No")</f>
        <v>No</v>
      </c>
      <c r="N496" s="178" t="str">
        <f t="shared" si="300"/>
        <v>No</v>
      </c>
      <c r="O496" t="str">
        <f>IF(OR(Grants!K19="Q3 2021",Grants!K19="Q4 2021"),"Yes","No")</f>
        <v>No</v>
      </c>
      <c r="P496" s="178" t="str">
        <f t="shared" si="301"/>
        <v>No</v>
      </c>
      <c r="Q496" t="str">
        <f>IF(OR(Grants!K19="Q1 2022",Grants!K19="Q2 2022"),"Yes","No")</f>
        <v>No</v>
      </c>
      <c r="R496" s="178" t="str">
        <f t="shared" si="302"/>
        <v>No</v>
      </c>
      <c r="S496" t="str">
        <f>IF(OR(Grants!K19="Q3 2022",Grants!K19="Q4 2022"),"Yes","No")</f>
        <v>No</v>
      </c>
      <c r="T496" s="178" t="str">
        <f t="shared" si="303"/>
        <v>No</v>
      </c>
      <c r="U496" t="str">
        <f>IF(OR(Grants!K19="Q1 2023",Grants!K19="Q2 2023"),"Yes","No")</f>
        <v>No</v>
      </c>
      <c r="V496" s="178" t="str">
        <f t="shared" si="304"/>
        <v>No</v>
      </c>
      <c r="W496" t="str">
        <f>IF(OR(Grants!K19="Q3 2023",Grants!K19="Q4 2023"),"Yes","No")</f>
        <v>No</v>
      </c>
      <c r="X496" s="178" t="str">
        <f t="shared" si="305"/>
        <v>No</v>
      </c>
      <c r="Y496" t="str">
        <f>IF(OR(Grants!K19="Q1 2024",Grants!K19="Q2 2024"),"Yes","No")</f>
        <v>No</v>
      </c>
      <c r="Z496" s="178" t="str">
        <f t="shared" si="306"/>
        <v>No</v>
      </c>
      <c r="AA496" t="str">
        <f>IF(OR(Grants!K19="Q3 2024",Grants!K19="Q4 2024"),"Yes","No")</f>
        <v>No</v>
      </c>
      <c r="AB496" s="178" t="str">
        <f t="shared" si="307"/>
        <v>No</v>
      </c>
      <c r="AC496" t="str">
        <f>IF(OR(Grants!K19="Q1 2025",Grants!K19="Q2 2025"),"Yes","No")</f>
        <v>No</v>
      </c>
      <c r="AD496" s="178" t="str">
        <f t="shared" si="308"/>
        <v>No</v>
      </c>
      <c r="AE496" t="str">
        <f>IF(OR(Grants!K19="Q3 2025",Grants!K19="Q4 2025"),"Yes","No")</f>
        <v>No</v>
      </c>
      <c r="AF496" s="178" t="str">
        <f t="shared" si="309"/>
        <v>No</v>
      </c>
      <c r="AG496" t="str">
        <f>IF(OR(Grants!K19="Q1 2026",Grants!K19="Q2 2026"),"Yes","No")</f>
        <v>No</v>
      </c>
      <c r="AH496" s="178" t="str">
        <f t="shared" si="310"/>
        <v>No</v>
      </c>
      <c r="AI496" t="str">
        <f>IF(OR(Grants!K19="Q3 2026",Grants!K19="Q4 2026"),"Yes","No")</f>
        <v>No</v>
      </c>
      <c r="AJ496" s="178" t="str">
        <f t="shared" si="311"/>
        <v>No</v>
      </c>
      <c r="AK496" t="str">
        <f>IF(OR(Grants!K19="Q1 2027",Grants!K19="Q2 2027"),"Yes","No")</f>
        <v>No</v>
      </c>
      <c r="AL496" s="178" t="str">
        <f t="shared" si="312"/>
        <v>No</v>
      </c>
      <c r="AM496" t="str">
        <f>IF(OR(Grants!K19="Q3 2027",Grants!K19="Q4 2027"),"Yes","No")</f>
        <v>No</v>
      </c>
      <c r="AN496" s="178" t="str">
        <f t="shared" si="313"/>
        <v>No</v>
      </c>
      <c r="AO496" t="str">
        <f>IF(OR(Grants!K19="Q1 2028",Grants!K19="Q2 2028"),"Yes","No")</f>
        <v>No</v>
      </c>
      <c r="AP496" s="178" t="str">
        <f t="shared" si="314"/>
        <v>No</v>
      </c>
      <c r="AQ496" t="str">
        <f>IF(OR(Grants!K19="Q3 2028",Grants!K19="Q4 2028"),"Yes","No")</f>
        <v>No</v>
      </c>
      <c r="AR496" s="178" t="str">
        <f t="shared" si="315"/>
        <v>No</v>
      </c>
      <c r="AS496" t="str">
        <f>IF(OR(Grants!K19="Q1 2029",Grants!K19="Q2 2029"),"Yes","No")</f>
        <v>No</v>
      </c>
      <c r="AT496" s="178" t="str">
        <f t="shared" si="316"/>
        <v>No</v>
      </c>
      <c r="AU496" t="str">
        <f>IF(OR(Grants!K19="Q3 2029",Grants!K19="Q4 2029"),"Yes","No")</f>
        <v>No</v>
      </c>
      <c r="AV496" s="178" t="str">
        <f t="shared" si="317"/>
        <v>No</v>
      </c>
      <c r="AW496" t="str">
        <f>IF(OR(Grants!K19="Q1 2030",Grants!K19="Q2 2030"),"Yes","No")</f>
        <v>No</v>
      </c>
      <c r="AX496" s="178" t="str">
        <f t="shared" si="318"/>
        <v>No</v>
      </c>
      <c r="AY496" t="str">
        <f>IF(OR(Grants!K19="Q3 2030",Grants!K19="Q4 2030"),"Yes","No")</f>
        <v>No</v>
      </c>
      <c r="AZ496" s="178" t="str">
        <f t="shared" si="319"/>
        <v>No</v>
      </c>
      <c r="BA496" t="str">
        <f>IF(Grants!K19="","No","Yes")</f>
        <v>No</v>
      </c>
      <c r="BB496" s="178" t="str">
        <f t="shared" si="320"/>
        <v>No</v>
      </c>
      <c r="BC496" s="178" t="str">
        <f t="shared" si="321"/>
        <v>Yes</v>
      </c>
      <c r="BD496" s="174"/>
    </row>
    <row r="497" spans="1:56" s="175" customFormat="1" ht="23.65" thickBot="1" x14ac:dyDescent="0.5">
      <c r="A497" s="177">
        <v>16</v>
      </c>
      <c r="B497" s="71" t="s">
        <v>450</v>
      </c>
      <c r="C497" t="str">
        <f>IF(Grants!E20="Yes","Yes","No")</f>
        <v>No</v>
      </c>
      <c r="D497" t="str">
        <f>IF(AND(C497="No",Grants!F20="Yes"),"Yes","No")</f>
        <v>No</v>
      </c>
      <c r="E497" t="str">
        <f>IF(AND(C497="No",Grants!F20="N/A"),"N/A","No")</f>
        <v>No</v>
      </c>
      <c r="F497">
        <f>IF(OR(Grants!F20="Yes",Grants!F20="N/A"),0,1)</f>
        <v>1</v>
      </c>
      <c r="G497" t="str">
        <f>IF(OR(Grants!K20="Q3 2019",Grants!K20="Q4 2019"),"Yes","No")</f>
        <v>No</v>
      </c>
      <c r="H497" s="178" t="str">
        <f t="shared" si="273"/>
        <v>No</v>
      </c>
      <c r="I497" t="str">
        <f>IF(OR(Grants!K20="Q1 2020",Grants!K20="Q2 2020"),"Yes","No")</f>
        <v>No</v>
      </c>
      <c r="J497" s="178" t="str">
        <f t="shared" si="298"/>
        <v>No</v>
      </c>
      <c r="K497" t="str">
        <f>IF(OR(Grants!K20="Q3 2020",Grants!K20="Q4 2020"),"Yes","No")</f>
        <v>No</v>
      </c>
      <c r="L497" s="178" t="str">
        <f t="shared" si="299"/>
        <v>No</v>
      </c>
      <c r="M497" t="str">
        <f>IF(OR(Grants!K20="Q1 2021",Grants!K20="Q2 2021"),"Yes","No")</f>
        <v>No</v>
      </c>
      <c r="N497" s="178" t="str">
        <f t="shared" si="300"/>
        <v>No</v>
      </c>
      <c r="O497" t="str">
        <f>IF(OR(Grants!K20="Q3 2021",Grants!K20="Q4 2021"),"Yes","No")</f>
        <v>No</v>
      </c>
      <c r="P497" s="178" t="str">
        <f t="shared" si="301"/>
        <v>No</v>
      </c>
      <c r="Q497" t="str">
        <f>IF(OR(Grants!K20="Q1 2022",Grants!K20="Q2 2022"),"Yes","No")</f>
        <v>No</v>
      </c>
      <c r="R497" s="178" t="str">
        <f t="shared" si="302"/>
        <v>No</v>
      </c>
      <c r="S497" t="str">
        <f>IF(OR(Grants!K20="Q3 2022",Grants!K20="Q4 2022"),"Yes","No")</f>
        <v>No</v>
      </c>
      <c r="T497" s="178" t="str">
        <f t="shared" si="303"/>
        <v>No</v>
      </c>
      <c r="U497" t="str">
        <f>IF(OR(Grants!K20="Q1 2023",Grants!K20="Q2 2023"),"Yes","No")</f>
        <v>No</v>
      </c>
      <c r="V497" s="178" t="str">
        <f t="shared" si="304"/>
        <v>No</v>
      </c>
      <c r="W497" t="str">
        <f>IF(OR(Grants!K20="Q3 2023",Grants!K20="Q4 2023"),"Yes","No")</f>
        <v>No</v>
      </c>
      <c r="X497" s="178" t="str">
        <f t="shared" si="305"/>
        <v>No</v>
      </c>
      <c r="Y497" t="str">
        <f>IF(OR(Grants!K20="Q1 2024",Grants!K20="Q2 2024"),"Yes","No")</f>
        <v>No</v>
      </c>
      <c r="Z497" s="178" t="str">
        <f t="shared" si="306"/>
        <v>No</v>
      </c>
      <c r="AA497" t="str">
        <f>IF(OR(Grants!K20="Q3 2024",Grants!K20="Q4 2024"),"Yes","No")</f>
        <v>No</v>
      </c>
      <c r="AB497" s="178" t="str">
        <f t="shared" si="307"/>
        <v>No</v>
      </c>
      <c r="AC497" t="str">
        <f>IF(OR(Grants!K20="Q1 2025",Grants!K20="Q2 2025"),"Yes","No")</f>
        <v>No</v>
      </c>
      <c r="AD497" s="178" t="str">
        <f t="shared" si="308"/>
        <v>No</v>
      </c>
      <c r="AE497" t="str">
        <f>IF(OR(Grants!K20="Q3 2025",Grants!K20="Q4 2025"),"Yes","No")</f>
        <v>No</v>
      </c>
      <c r="AF497" s="178" t="str">
        <f t="shared" si="309"/>
        <v>No</v>
      </c>
      <c r="AG497" t="str">
        <f>IF(OR(Grants!K20="Q1 2026",Grants!K20="Q2 2026"),"Yes","No")</f>
        <v>No</v>
      </c>
      <c r="AH497" s="178" t="str">
        <f t="shared" si="310"/>
        <v>No</v>
      </c>
      <c r="AI497" t="str">
        <f>IF(OR(Grants!K20="Q3 2026",Grants!K20="Q4 2026"),"Yes","No")</f>
        <v>No</v>
      </c>
      <c r="AJ497" s="178" t="str">
        <f t="shared" si="311"/>
        <v>No</v>
      </c>
      <c r="AK497" t="str">
        <f>IF(OR(Grants!K20="Q1 2027",Grants!K20="Q2 2027"),"Yes","No")</f>
        <v>No</v>
      </c>
      <c r="AL497" s="178" t="str">
        <f t="shared" si="312"/>
        <v>No</v>
      </c>
      <c r="AM497" t="str">
        <f>IF(OR(Grants!K20="Q3 2027",Grants!K20="Q4 2027"),"Yes","No")</f>
        <v>No</v>
      </c>
      <c r="AN497" s="178" t="str">
        <f t="shared" si="313"/>
        <v>No</v>
      </c>
      <c r="AO497" t="str">
        <f>IF(OR(Grants!K20="Q1 2028",Grants!K20="Q2 2028"),"Yes","No")</f>
        <v>No</v>
      </c>
      <c r="AP497" s="178" t="str">
        <f t="shared" si="314"/>
        <v>No</v>
      </c>
      <c r="AQ497" t="str">
        <f>IF(OR(Grants!K20="Q3 2028",Grants!K20="Q4 2028"),"Yes","No")</f>
        <v>No</v>
      </c>
      <c r="AR497" s="178" t="str">
        <f t="shared" si="315"/>
        <v>No</v>
      </c>
      <c r="AS497" t="str">
        <f>IF(OR(Grants!K20="Q1 2029",Grants!K20="Q2 2029"),"Yes","No")</f>
        <v>No</v>
      </c>
      <c r="AT497" s="178" t="str">
        <f t="shared" si="316"/>
        <v>No</v>
      </c>
      <c r="AU497" t="str">
        <f>IF(OR(Grants!K20="Q3 2029",Grants!K20="Q4 2029"),"Yes","No")</f>
        <v>No</v>
      </c>
      <c r="AV497" s="178" t="str">
        <f t="shared" si="317"/>
        <v>No</v>
      </c>
      <c r="AW497" t="str">
        <f>IF(OR(Grants!K20="Q1 2030",Grants!K20="Q2 2030"),"Yes","No")</f>
        <v>No</v>
      </c>
      <c r="AX497" s="178" t="str">
        <f t="shared" si="318"/>
        <v>No</v>
      </c>
      <c r="AY497" t="str">
        <f>IF(OR(Grants!K20="Q3 2030",Grants!K20="Q4 2030"),"Yes","No")</f>
        <v>No</v>
      </c>
      <c r="AZ497" s="178" t="str">
        <f t="shared" si="319"/>
        <v>No</v>
      </c>
      <c r="BA497" t="str">
        <f>IF(Grants!K20="","No","Yes")</f>
        <v>No</v>
      </c>
      <c r="BB497" s="178" t="str">
        <f t="shared" si="320"/>
        <v>No</v>
      </c>
      <c r="BC497" s="178" t="str">
        <f t="shared" si="321"/>
        <v>Yes</v>
      </c>
      <c r="BD497" s="174"/>
    </row>
    <row r="498" spans="1:56" s="175" customFormat="1" ht="14.65" thickBot="1" x14ac:dyDescent="0.5">
      <c r="A498" s="177">
        <v>17</v>
      </c>
      <c r="B498" s="71" t="s">
        <v>451</v>
      </c>
      <c r="C498" t="str">
        <f>IF(Grants!E21="Yes","Yes","No")</f>
        <v>No</v>
      </c>
      <c r="D498" t="str">
        <f>IF(AND(C498="No",Grants!F21="Yes"),"Yes","No")</f>
        <v>No</v>
      </c>
      <c r="E498" t="str">
        <f>IF(AND(C498="No",Grants!F21="N/A"),"N/A","No")</f>
        <v>No</v>
      </c>
      <c r="F498">
        <f>IF(OR(Grants!F21="Yes",Grants!F21="N/A"),0,1)</f>
        <v>1</v>
      </c>
      <c r="G498" t="str">
        <f>IF(OR(Grants!K21="Q3 2019",Grants!K21="Q4 2019"),"Yes","No")</f>
        <v>No</v>
      </c>
      <c r="H498" s="178" t="str">
        <f t="shared" si="273"/>
        <v>No</v>
      </c>
      <c r="I498" t="str">
        <f>IF(OR(Grants!K21="Q1 2020",Grants!K21="Q2 2020"),"Yes","No")</f>
        <v>No</v>
      </c>
      <c r="J498" s="178" t="str">
        <f t="shared" si="298"/>
        <v>No</v>
      </c>
      <c r="K498" t="str">
        <f>IF(OR(Grants!K21="Q3 2020",Grants!K21="Q4 2020"),"Yes","No")</f>
        <v>No</v>
      </c>
      <c r="L498" s="178" t="str">
        <f t="shared" si="299"/>
        <v>No</v>
      </c>
      <c r="M498" t="str">
        <f>IF(OR(Grants!K21="Q1 2021",Grants!K21="Q2 2021"),"Yes","No")</f>
        <v>No</v>
      </c>
      <c r="N498" s="178" t="str">
        <f t="shared" si="300"/>
        <v>No</v>
      </c>
      <c r="O498" t="str">
        <f>IF(OR(Grants!K21="Q3 2021",Grants!K21="Q4 2021"),"Yes","No")</f>
        <v>No</v>
      </c>
      <c r="P498" s="178" t="str">
        <f t="shared" si="301"/>
        <v>No</v>
      </c>
      <c r="Q498" t="str">
        <f>IF(OR(Grants!K21="Q1 2022",Grants!K21="Q2 2022"),"Yes","No")</f>
        <v>No</v>
      </c>
      <c r="R498" s="178" t="str">
        <f t="shared" si="302"/>
        <v>No</v>
      </c>
      <c r="S498" t="str">
        <f>IF(OR(Grants!K21="Q3 2022",Grants!K21="Q4 2022"),"Yes","No")</f>
        <v>No</v>
      </c>
      <c r="T498" s="178" t="str">
        <f t="shared" si="303"/>
        <v>No</v>
      </c>
      <c r="U498" t="str">
        <f>IF(OR(Grants!K21="Q1 2023",Grants!K21="Q2 2023"),"Yes","No")</f>
        <v>No</v>
      </c>
      <c r="V498" s="178" t="str">
        <f t="shared" si="304"/>
        <v>No</v>
      </c>
      <c r="W498" t="str">
        <f>IF(OR(Grants!K21="Q3 2023",Grants!K21="Q4 2023"),"Yes","No")</f>
        <v>No</v>
      </c>
      <c r="X498" s="178" t="str">
        <f t="shared" si="305"/>
        <v>No</v>
      </c>
      <c r="Y498" t="str">
        <f>IF(OR(Grants!K21="Q1 2024",Grants!K21="Q2 2024"),"Yes","No")</f>
        <v>No</v>
      </c>
      <c r="Z498" s="178" t="str">
        <f t="shared" si="306"/>
        <v>No</v>
      </c>
      <c r="AA498" t="str">
        <f>IF(OR(Grants!K21="Q3 2024",Grants!K21="Q4 2024"),"Yes","No")</f>
        <v>No</v>
      </c>
      <c r="AB498" s="178" t="str">
        <f t="shared" si="307"/>
        <v>No</v>
      </c>
      <c r="AC498" t="str">
        <f>IF(OR(Grants!K21="Q1 2025",Grants!K21="Q2 2025"),"Yes","No")</f>
        <v>No</v>
      </c>
      <c r="AD498" s="178" t="str">
        <f t="shared" si="308"/>
        <v>No</v>
      </c>
      <c r="AE498" t="str">
        <f>IF(OR(Grants!K21="Q3 2025",Grants!K21="Q4 2025"),"Yes","No")</f>
        <v>No</v>
      </c>
      <c r="AF498" s="178" t="str">
        <f t="shared" si="309"/>
        <v>No</v>
      </c>
      <c r="AG498" t="str">
        <f>IF(OR(Grants!K21="Q1 2026",Grants!K21="Q2 2026"),"Yes","No")</f>
        <v>No</v>
      </c>
      <c r="AH498" s="178" t="str">
        <f t="shared" si="310"/>
        <v>No</v>
      </c>
      <c r="AI498" t="str">
        <f>IF(OR(Grants!K21="Q3 2026",Grants!K21="Q4 2026"),"Yes","No")</f>
        <v>No</v>
      </c>
      <c r="AJ498" s="178" t="str">
        <f t="shared" si="311"/>
        <v>No</v>
      </c>
      <c r="AK498" t="str">
        <f>IF(OR(Grants!K21="Q1 2027",Grants!K21="Q2 2027"),"Yes","No")</f>
        <v>No</v>
      </c>
      <c r="AL498" s="178" t="str">
        <f t="shared" si="312"/>
        <v>No</v>
      </c>
      <c r="AM498" t="str">
        <f>IF(OR(Grants!K21="Q3 2027",Grants!K21="Q4 2027"),"Yes","No")</f>
        <v>No</v>
      </c>
      <c r="AN498" s="178" t="str">
        <f t="shared" si="313"/>
        <v>No</v>
      </c>
      <c r="AO498" t="str">
        <f>IF(OR(Grants!K21="Q1 2028",Grants!K21="Q2 2028"),"Yes","No")</f>
        <v>No</v>
      </c>
      <c r="AP498" s="178" t="str">
        <f t="shared" si="314"/>
        <v>No</v>
      </c>
      <c r="AQ498" t="str">
        <f>IF(OR(Grants!K21="Q3 2028",Grants!K21="Q4 2028"),"Yes","No")</f>
        <v>No</v>
      </c>
      <c r="AR498" s="178" t="str">
        <f t="shared" si="315"/>
        <v>No</v>
      </c>
      <c r="AS498" t="str">
        <f>IF(OR(Grants!K21="Q1 2029",Grants!K21="Q2 2029"),"Yes","No")</f>
        <v>No</v>
      </c>
      <c r="AT498" s="178" t="str">
        <f t="shared" si="316"/>
        <v>No</v>
      </c>
      <c r="AU498" t="str">
        <f>IF(OR(Grants!K21="Q3 2029",Grants!K21="Q4 2029"),"Yes","No")</f>
        <v>No</v>
      </c>
      <c r="AV498" s="178" t="str">
        <f t="shared" si="317"/>
        <v>No</v>
      </c>
      <c r="AW498" t="str">
        <f>IF(OR(Grants!K21="Q1 2030",Grants!K21="Q2 2030"),"Yes","No")</f>
        <v>No</v>
      </c>
      <c r="AX498" s="178" t="str">
        <f t="shared" si="318"/>
        <v>No</v>
      </c>
      <c r="AY498" t="str">
        <f>IF(OR(Grants!K21="Q3 2030",Grants!K21="Q4 2030"),"Yes","No")</f>
        <v>No</v>
      </c>
      <c r="AZ498" s="178" t="str">
        <f t="shared" si="319"/>
        <v>No</v>
      </c>
      <c r="BA498" t="str">
        <f>IF(Grants!K21="","No","Yes")</f>
        <v>No</v>
      </c>
      <c r="BB498" s="178" t="str">
        <f t="shared" si="320"/>
        <v>No</v>
      </c>
      <c r="BC498" s="178" t="str">
        <f t="shared" si="321"/>
        <v>Yes</v>
      </c>
      <c r="BD498" s="174"/>
    </row>
    <row r="499" spans="1:56" s="175" customFormat="1" ht="14.65" thickBot="1" x14ac:dyDescent="0.5">
      <c r="A499" s="177">
        <v>18</v>
      </c>
      <c r="B499" s="71" t="s">
        <v>452</v>
      </c>
      <c r="C499" t="str">
        <f>IF(Grants!E22="Yes","Yes","No")</f>
        <v>No</v>
      </c>
      <c r="D499" t="str">
        <f>IF(AND(C499="No",Grants!F22="Yes"),"Yes","No")</f>
        <v>No</v>
      </c>
      <c r="E499" t="str">
        <f>IF(AND(C499="No",Grants!F22="N/A"),"N/A","No")</f>
        <v>No</v>
      </c>
      <c r="F499">
        <f>IF(OR(Grants!F22="Yes",Grants!F22="N/A"),0,1)</f>
        <v>1</v>
      </c>
      <c r="G499" t="str">
        <f>IF(OR(Grants!K22="Q3 2019",Grants!K22="Q4 2019"),"Yes","No")</f>
        <v>No</v>
      </c>
      <c r="H499" s="178" t="str">
        <f t="shared" si="273"/>
        <v>No</v>
      </c>
      <c r="I499" t="str">
        <f>IF(OR(Grants!K22="Q1 2020",Grants!K22="Q2 2020"),"Yes","No")</f>
        <v>No</v>
      </c>
      <c r="J499" s="178" t="str">
        <f t="shared" si="298"/>
        <v>No</v>
      </c>
      <c r="K499" t="str">
        <f>IF(OR(Grants!K22="Q3 2020",Grants!K22="Q4 2020"),"Yes","No")</f>
        <v>No</v>
      </c>
      <c r="L499" s="178" t="str">
        <f t="shared" si="299"/>
        <v>No</v>
      </c>
      <c r="M499" t="str">
        <f>IF(OR(Grants!K22="Q1 2021",Grants!K22="Q2 2021"),"Yes","No")</f>
        <v>No</v>
      </c>
      <c r="N499" s="178" t="str">
        <f t="shared" si="300"/>
        <v>No</v>
      </c>
      <c r="O499" t="str">
        <f>IF(OR(Grants!K22="Q3 2021",Grants!K22="Q4 2021"),"Yes","No")</f>
        <v>No</v>
      </c>
      <c r="P499" s="178" t="str">
        <f t="shared" si="301"/>
        <v>No</v>
      </c>
      <c r="Q499" t="str">
        <f>IF(OR(Grants!K22="Q1 2022",Grants!K22="Q2 2022"),"Yes","No")</f>
        <v>No</v>
      </c>
      <c r="R499" s="178" t="str">
        <f t="shared" si="302"/>
        <v>No</v>
      </c>
      <c r="S499" t="str">
        <f>IF(OR(Grants!K22="Q3 2022",Grants!K22="Q4 2022"),"Yes","No")</f>
        <v>No</v>
      </c>
      <c r="T499" s="178" t="str">
        <f t="shared" si="303"/>
        <v>No</v>
      </c>
      <c r="U499" t="str">
        <f>IF(OR(Grants!K22="Q1 2023",Grants!K22="Q2 2023"),"Yes","No")</f>
        <v>No</v>
      </c>
      <c r="V499" s="178" t="str">
        <f t="shared" si="304"/>
        <v>No</v>
      </c>
      <c r="W499" t="str">
        <f>IF(OR(Grants!K22="Q3 2023",Grants!K22="Q4 2023"),"Yes","No")</f>
        <v>No</v>
      </c>
      <c r="X499" s="178" t="str">
        <f t="shared" si="305"/>
        <v>No</v>
      </c>
      <c r="Y499" t="str">
        <f>IF(OR(Grants!K22="Q1 2024",Grants!K22="Q2 2024"),"Yes","No")</f>
        <v>No</v>
      </c>
      <c r="Z499" s="178" t="str">
        <f t="shared" si="306"/>
        <v>No</v>
      </c>
      <c r="AA499" t="str">
        <f>IF(OR(Grants!K22="Q3 2024",Grants!K22="Q4 2024"),"Yes","No")</f>
        <v>No</v>
      </c>
      <c r="AB499" s="178" t="str">
        <f t="shared" si="307"/>
        <v>No</v>
      </c>
      <c r="AC499" t="str">
        <f>IF(OR(Grants!K22="Q1 2025",Grants!K22="Q2 2025"),"Yes","No")</f>
        <v>No</v>
      </c>
      <c r="AD499" s="178" t="str">
        <f t="shared" si="308"/>
        <v>No</v>
      </c>
      <c r="AE499" t="str">
        <f>IF(OR(Grants!K22="Q3 2025",Grants!K22="Q4 2025"),"Yes","No")</f>
        <v>No</v>
      </c>
      <c r="AF499" s="178" t="str">
        <f t="shared" si="309"/>
        <v>No</v>
      </c>
      <c r="AG499" t="str">
        <f>IF(OR(Grants!K22="Q1 2026",Grants!K22="Q2 2026"),"Yes","No")</f>
        <v>No</v>
      </c>
      <c r="AH499" s="178" t="str">
        <f t="shared" si="310"/>
        <v>No</v>
      </c>
      <c r="AI499" t="str">
        <f>IF(OR(Grants!K22="Q3 2026",Grants!K22="Q4 2026"),"Yes","No")</f>
        <v>No</v>
      </c>
      <c r="AJ499" s="178" t="str">
        <f t="shared" si="311"/>
        <v>No</v>
      </c>
      <c r="AK499" t="str">
        <f>IF(OR(Grants!K22="Q1 2027",Grants!K22="Q2 2027"),"Yes","No")</f>
        <v>No</v>
      </c>
      <c r="AL499" s="178" t="str">
        <f t="shared" si="312"/>
        <v>No</v>
      </c>
      <c r="AM499" t="str">
        <f>IF(OR(Grants!K22="Q3 2027",Grants!K22="Q4 2027"),"Yes","No")</f>
        <v>No</v>
      </c>
      <c r="AN499" s="178" t="str">
        <f t="shared" si="313"/>
        <v>No</v>
      </c>
      <c r="AO499" t="str">
        <f>IF(OR(Grants!K22="Q1 2028",Grants!K22="Q2 2028"),"Yes","No")</f>
        <v>No</v>
      </c>
      <c r="AP499" s="178" t="str">
        <f t="shared" si="314"/>
        <v>No</v>
      </c>
      <c r="AQ499" t="str">
        <f>IF(OR(Grants!K22="Q3 2028",Grants!K22="Q4 2028"),"Yes","No")</f>
        <v>No</v>
      </c>
      <c r="AR499" s="178" t="str">
        <f t="shared" si="315"/>
        <v>No</v>
      </c>
      <c r="AS499" t="str">
        <f>IF(OR(Grants!K22="Q1 2029",Grants!K22="Q2 2029"),"Yes","No")</f>
        <v>No</v>
      </c>
      <c r="AT499" s="178" t="str">
        <f t="shared" si="316"/>
        <v>No</v>
      </c>
      <c r="AU499" t="str">
        <f>IF(OR(Grants!K22="Q3 2029",Grants!K22="Q4 2029"),"Yes","No")</f>
        <v>No</v>
      </c>
      <c r="AV499" s="178" t="str">
        <f t="shared" si="317"/>
        <v>No</v>
      </c>
      <c r="AW499" t="str">
        <f>IF(OR(Grants!K22="Q1 2030",Grants!K22="Q2 2030"),"Yes","No")</f>
        <v>No</v>
      </c>
      <c r="AX499" s="178" t="str">
        <f t="shared" si="318"/>
        <v>No</v>
      </c>
      <c r="AY499" t="str">
        <f>IF(OR(Grants!K22="Q3 2030",Grants!K22="Q4 2030"),"Yes","No")</f>
        <v>No</v>
      </c>
      <c r="AZ499" s="178" t="str">
        <f t="shared" si="319"/>
        <v>No</v>
      </c>
      <c r="BA499" t="str">
        <f>IF(Grants!K22="","No","Yes")</f>
        <v>No</v>
      </c>
      <c r="BB499" s="178" t="str">
        <f t="shared" si="320"/>
        <v>No</v>
      </c>
      <c r="BC499" s="178" t="str">
        <f t="shared" si="321"/>
        <v>Yes</v>
      </c>
      <c r="BD499" s="174"/>
    </row>
    <row r="500" spans="1:56" s="175" customFormat="1" ht="46.9" thickBot="1" x14ac:dyDescent="0.5">
      <c r="A500" s="177">
        <v>19</v>
      </c>
      <c r="B500" s="71" t="s">
        <v>454</v>
      </c>
      <c r="C500" t="str">
        <f>IF(Grants!E23="Yes","Yes","No")</f>
        <v>No</v>
      </c>
      <c r="D500" t="str">
        <f>IF(AND(C500="No",Grants!F23="Yes"),"Yes","No")</f>
        <v>No</v>
      </c>
      <c r="E500" t="str">
        <f>IF(AND(C500="No",Grants!F23="N/A"),"N/A","No")</f>
        <v>No</v>
      </c>
      <c r="F500">
        <f>IF(OR(Grants!F23="Yes",Grants!F23="N/A"),0,1)</f>
        <v>1</v>
      </c>
      <c r="G500" t="str">
        <f>IF(OR(Grants!K23="Q3 2019",Grants!K23="Q4 2019"),"Yes","No")</f>
        <v>No</v>
      </c>
      <c r="H500" s="178" t="str">
        <f t="shared" si="273"/>
        <v>No</v>
      </c>
      <c r="I500" t="str">
        <f>IF(OR(Grants!K23="Q1 2020",Grants!K23="Q2 2020"),"Yes","No")</f>
        <v>No</v>
      </c>
      <c r="J500" s="178" t="str">
        <f t="shared" si="298"/>
        <v>No</v>
      </c>
      <c r="K500" t="str">
        <f>IF(OR(Grants!K23="Q3 2020",Grants!K23="Q4 2020"),"Yes","No")</f>
        <v>No</v>
      </c>
      <c r="L500" s="178" t="str">
        <f t="shared" si="299"/>
        <v>No</v>
      </c>
      <c r="M500" t="str">
        <f>IF(OR(Grants!K23="Q1 2021",Grants!K23="Q2 2021"),"Yes","No")</f>
        <v>No</v>
      </c>
      <c r="N500" s="178" t="str">
        <f t="shared" si="300"/>
        <v>No</v>
      </c>
      <c r="O500" t="str">
        <f>IF(OR(Grants!K23="Q3 2021",Grants!K23="Q4 2021"),"Yes","No")</f>
        <v>No</v>
      </c>
      <c r="P500" s="178" t="str">
        <f t="shared" si="301"/>
        <v>No</v>
      </c>
      <c r="Q500" t="str">
        <f>IF(OR(Grants!K23="Q1 2022",Grants!K23="Q2 2022"),"Yes","No")</f>
        <v>No</v>
      </c>
      <c r="R500" s="178" t="str">
        <f t="shared" si="302"/>
        <v>No</v>
      </c>
      <c r="S500" t="str">
        <f>IF(OR(Grants!K23="Q3 2022",Grants!K23="Q4 2022"),"Yes","No")</f>
        <v>No</v>
      </c>
      <c r="T500" s="178" t="str">
        <f t="shared" si="303"/>
        <v>No</v>
      </c>
      <c r="U500" t="str">
        <f>IF(OR(Grants!K23="Q1 2023",Grants!K23="Q2 2023"),"Yes","No")</f>
        <v>No</v>
      </c>
      <c r="V500" s="178" t="str">
        <f t="shared" si="304"/>
        <v>No</v>
      </c>
      <c r="W500" t="str">
        <f>IF(OR(Grants!K23="Q3 2023",Grants!K23="Q4 2023"),"Yes","No")</f>
        <v>No</v>
      </c>
      <c r="X500" s="178" t="str">
        <f t="shared" si="305"/>
        <v>No</v>
      </c>
      <c r="Y500" t="str">
        <f>IF(OR(Grants!K23="Q1 2024",Grants!K23="Q2 2024"),"Yes","No")</f>
        <v>No</v>
      </c>
      <c r="Z500" s="178" t="str">
        <f t="shared" si="306"/>
        <v>No</v>
      </c>
      <c r="AA500" t="str">
        <f>IF(OR(Grants!K23="Q3 2024",Grants!K23="Q4 2024"),"Yes","No")</f>
        <v>No</v>
      </c>
      <c r="AB500" s="178" t="str">
        <f t="shared" si="307"/>
        <v>No</v>
      </c>
      <c r="AC500" t="str">
        <f>IF(OR(Grants!K23="Q1 2025",Grants!K23="Q2 2025"),"Yes","No")</f>
        <v>No</v>
      </c>
      <c r="AD500" s="178" t="str">
        <f t="shared" si="308"/>
        <v>No</v>
      </c>
      <c r="AE500" t="str">
        <f>IF(OR(Grants!K23="Q3 2025",Grants!K23="Q4 2025"),"Yes","No")</f>
        <v>No</v>
      </c>
      <c r="AF500" s="178" t="str">
        <f t="shared" si="309"/>
        <v>No</v>
      </c>
      <c r="AG500" t="str">
        <f>IF(OR(Grants!K23="Q1 2026",Grants!K23="Q2 2026"),"Yes","No")</f>
        <v>No</v>
      </c>
      <c r="AH500" s="178" t="str">
        <f t="shared" si="310"/>
        <v>No</v>
      </c>
      <c r="AI500" t="str">
        <f>IF(OR(Grants!K23="Q3 2026",Grants!K23="Q4 2026"),"Yes","No")</f>
        <v>No</v>
      </c>
      <c r="AJ500" s="178" t="str">
        <f t="shared" si="311"/>
        <v>No</v>
      </c>
      <c r="AK500" t="str">
        <f>IF(OR(Grants!K23="Q1 2027",Grants!K23="Q2 2027"),"Yes","No")</f>
        <v>No</v>
      </c>
      <c r="AL500" s="178" t="str">
        <f t="shared" si="312"/>
        <v>No</v>
      </c>
      <c r="AM500" t="str">
        <f>IF(OR(Grants!K23="Q3 2027",Grants!K23="Q4 2027"),"Yes","No")</f>
        <v>No</v>
      </c>
      <c r="AN500" s="178" t="str">
        <f t="shared" si="313"/>
        <v>No</v>
      </c>
      <c r="AO500" t="str">
        <f>IF(OR(Grants!K23="Q1 2028",Grants!K23="Q2 2028"),"Yes","No")</f>
        <v>No</v>
      </c>
      <c r="AP500" s="178" t="str">
        <f t="shared" si="314"/>
        <v>No</v>
      </c>
      <c r="AQ500" t="str">
        <f>IF(OR(Grants!K23="Q3 2028",Grants!K23="Q4 2028"),"Yes","No")</f>
        <v>No</v>
      </c>
      <c r="AR500" s="178" t="str">
        <f t="shared" si="315"/>
        <v>No</v>
      </c>
      <c r="AS500" t="str">
        <f>IF(OR(Grants!K23="Q1 2029",Grants!K23="Q2 2029"),"Yes","No")</f>
        <v>No</v>
      </c>
      <c r="AT500" s="178" t="str">
        <f t="shared" si="316"/>
        <v>No</v>
      </c>
      <c r="AU500" t="str">
        <f>IF(OR(Grants!K23="Q3 2029",Grants!K23="Q4 2029"),"Yes","No")</f>
        <v>No</v>
      </c>
      <c r="AV500" s="178" t="str">
        <f t="shared" si="317"/>
        <v>No</v>
      </c>
      <c r="AW500" t="str">
        <f>IF(OR(Grants!K23="Q1 2030",Grants!K23="Q2 2030"),"Yes","No")</f>
        <v>No</v>
      </c>
      <c r="AX500" s="178" t="str">
        <f t="shared" si="318"/>
        <v>No</v>
      </c>
      <c r="AY500" t="str">
        <f>IF(OR(Grants!K23="Q3 2030",Grants!K23="Q4 2030"),"Yes","No")</f>
        <v>No</v>
      </c>
      <c r="AZ500" s="178" t="str">
        <f t="shared" si="319"/>
        <v>No</v>
      </c>
      <c r="BA500" t="str">
        <f>IF(Grants!K23="","No","Yes")</f>
        <v>No</v>
      </c>
      <c r="BB500" s="178" t="str">
        <f t="shared" si="320"/>
        <v>No</v>
      </c>
      <c r="BC500" s="178" t="str">
        <f t="shared" si="321"/>
        <v>Yes</v>
      </c>
      <c r="BD500" s="174"/>
    </row>
    <row r="501" spans="1:56" s="175" customFormat="1" ht="23.65" thickBot="1" x14ac:dyDescent="0.5">
      <c r="A501" s="177">
        <v>20</v>
      </c>
      <c r="B501" s="71" t="s">
        <v>455</v>
      </c>
      <c r="C501" t="str">
        <f>IF(Grants!E24="Yes","Yes","No")</f>
        <v>No</v>
      </c>
      <c r="D501" t="str">
        <f>IF(AND(C501="No",Grants!F24="Yes"),"Yes","No")</f>
        <v>No</v>
      </c>
      <c r="E501" t="str">
        <f>IF(AND(C501="No",Grants!F24="N/A"),"N/A","No")</f>
        <v>No</v>
      </c>
      <c r="F501">
        <f>IF(OR(Grants!F24="Yes",Grants!F24="N/A"),0,1)</f>
        <v>1</v>
      </c>
      <c r="G501" t="str">
        <f>IF(OR(Grants!K24="Q3 2019",Grants!K24="Q4 2019"),"Yes","No")</f>
        <v>No</v>
      </c>
      <c r="H501" s="178" t="str">
        <f t="shared" si="273"/>
        <v>No</v>
      </c>
      <c r="I501" t="str">
        <f>IF(OR(Grants!K24="Q1 2020",Grants!K24="Q2 2020"),"Yes","No")</f>
        <v>No</v>
      </c>
      <c r="J501" s="178" t="str">
        <f t="shared" si="298"/>
        <v>No</v>
      </c>
      <c r="K501" t="str">
        <f>IF(OR(Grants!K24="Q3 2020",Grants!K24="Q4 2020"),"Yes","No")</f>
        <v>No</v>
      </c>
      <c r="L501" s="178" t="str">
        <f t="shared" si="299"/>
        <v>No</v>
      </c>
      <c r="M501" t="str">
        <f>IF(OR(Grants!K24="Q1 2021",Grants!K24="Q2 2021"),"Yes","No")</f>
        <v>No</v>
      </c>
      <c r="N501" s="178" t="str">
        <f t="shared" si="300"/>
        <v>No</v>
      </c>
      <c r="O501" t="str">
        <f>IF(OR(Grants!K24="Q3 2021",Grants!K24="Q4 2021"),"Yes","No")</f>
        <v>No</v>
      </c>
      <c r="P501" s="178" t="str">
        <f t="shared" si="301"/>
        <v>No</v>
      </c>
      <c r="Q501" t="str">
        <f>IF(OR(Grants!K24="Q1 2022",Grants!K24="Q2 2022"),"Yes","No")</f>
        <v>No</v>
      </c>
      <c r="R501" s="178" t="str">
        <f t="shared" si="302"/>
        <v>No</v>
      </c>
      <c r="S501" t="str">
        <f>IF(OR(Grants!K24="Q3 2022",Grants!K24="Q4 2022"),"Yes","No")</f>
        <v>No</v>
      </c>
      <c r="T501" s="178" t="str">
        <f t="shared" si="303"/>
        <v>No</v>
      </c>
      <c r="U501" t="str">
        <f>IF(OR(Grants!K24="Q1 2023",Grants!K24="Q2 2023"),"Yes","No")</f>
        <v>No</v>
      </c>
      <c r="V501" s="178" t="str">
        <f t="shared" si="304"/>
        <v>No</v>
      </c>
      <c r="W501" t="str">
        <f>IF(OR(Grants!K24="Q3 2023",Grants!K24="Q4 2023"),"Yes","No")</f>
        <v>No</v>
      </c>
      <c r="X501" s="178" t="str">
        <f t="shared" si="305"/>
        <v>No</v>
      </c>
      <c r="Y501" t="str">
        <f>IF(OR(Grants!K24="Q1 2024",Grants!K24="Q2 2024"),"Yes","No")</f>
        <v>No</v>
      </c>
      <c r="Z501" s="178" t="str">
        <f t="shared" si="306"/>
        <v>No</v>
      </c>
      <c r="AA501" t="str">
        <f>IF(OR(Grants!K24="Q3 2024",Grants!K24="Q4 2024"),"Yes","No")</f>
        <v>No</v>
      </c>
      <c r="AB501" s="178" t="str">
        <f t="shared" si="307"/>
        <v>No</v>
      </c>
      <c r="AC501" t="str">
        <f>IF(OR(Grants!K24="Q1 2025",Grants!K24="Q2 2025"),"Yes","No")</f>
        <v>No</v>
      </c>
      <c r="AD501" s="178" t="str">
        <f t="shared" si="308"/>
        <v>No</v>
      </c>
      <c r="AE501" t="str">
        <f>IF(OR(Grants!K24="Q3 2025",Grants!K24="Q4 2025"),"Yes","No")</f>
        <v>No</v>
      </c>
      <c r="AF501" s="178" t="str">
        <f t="shared" si="309"/>
        <v>No</v>
      </c>
      <c r="AG501" t="str">
        <f>IF(OR(Grants!K24="Q1 2026",Grants!K24="Q2 2026"),"Yes","No")</f>
        <v>No</v>
      </c>
      <c r="AH501" s="178" t="str">
        <f t="shared" si="310"/>
        <v>No</v>
      </c>
      <c r="AI501" t="str">
        <f>IF(OR(Grants!K24="Q3 2026",Grants!K24="Q4 2026"),"Yes","No")</f>
        <v>No</v>
      </c>
      <c r="AJ501" s="178" t="str">
        <f t="shared" si="311"/>
        <v>No</v>
      </c>
      <c r="AK501" t="str">
        <f>IF(OR(Grants!K24="Q1 2027",Grants!K24="Q2 2027"),"Yes","No")</f>
        <v>No</v>
      </c>
      <c r="AL501" s="178" t="str">
        <f t="shared" si="312"/>
        <v>No</v>
      </c>
      <c r="AM501" t="str">
        <f>IF(OR(Grants!K24="Q3 2027",Grants!K24="Q4 2027"),"Yes","No")</f>
        <v>No</v>
      </c>
      <c r="AN501" s="178" t="str">
        <f t="shared" si="313"/>
        <v>No</v>
      </c>
      <c r="AO501" t="str">
        <f>IF(OR(Grants!K24="Q1 2028",Grants!K24="Q2 2028"),"Yes","No")</f>
        <v>No</v>
      </c>
      <c r="AP501" s="178" t="str">
        <f t="shared" si="314"/>
        <v>No</v>
      </c>
      <c r="AQ501" t="str">
        <f>IF(OR(Grants!K24="Q3 2028",Grants!K24="Q4 2028"),"Yes","No")</f>
        <v>No</v>
      </c>
      <c r="AR501" s="178" t="str">
        <f t="shared" si="315"/>
        <v>No</v>
      </c>
      <c r="AS501" t="str">
        <f>IF(OR(Grants!K24="Q1 2029",Grants!K24="Q2 2029"),"Yes","No")</f>
        <v>No</v>
      </c>
      <c r="AT501" s="178" t="str">
        <f t="shared" si="316"/>
        <v>No</v>
      </c>
      <c r="AU501" t="str">
        <f>IF(OR(Grants!K24="Q3 2029",Grants!K24="Q4 2029"),"Yes","No")</f>
        <v>No</v>
      </c>
      <c r="AV501" s="178" t="str">
        <f t="shared" si="317"/>
        <v>No</v>
      </c>
      <c r="AW501" t="str">
        <f>IF(OR(Grants!K24="Q1 2030",Grants!K24="Q2 2030"),"Yes","No")</f>
        <v>No</v>
      </c>
      <c r="AX501" s="178" t="str">
        <f t="shared" si="318"/>
        <v>No</v>
      </c>
      <c r="AY501" t="str">
        <f>IF(OR(Grants!K24="Q3 2030",Grants!K24="Q4 2030"),"Yes","No")</f>
        <v>No</v>
      </c>
      <c r="AZ501" s="178" t="str">
        <f t="shared" si="319"/>
        <v>No</v>
      </c>
      <c r="BA501" t="str">
        <f>IF(Grants!K24="","No","Yes")</f>
        <v>No</v>
      </c>
      <c r="BB501" s="178" t="str">
        <f t="shared" si="320"/>
        <v>No</v>
      </c>
      <c r="BC501" s="178" t="str">
        <f t="shared" si="321"/>
        <v>Yes</v>
      </c>
      <c r="BD501" s="174"/>
    </row>
    <row r="502" spans="1:56" s="175" customFormat="1" ht="23.65" thickBot="1" x14ac:dyDescent="0.5">
      <c r="A502" s="177">
        <v>21</v>
      </c>
      <c r="B502" s="71" t="s">
        <v>456</v>
      </c>
      <c r="C502" t="str">
        <f>IF(Grants!E25="Yes","Yes","No")</f>
        <v>No</v>
      </c>
      <c r="D502" t="str">
        <f>IF(AND(C502="No",Grants!F25="Yes"),"Yes","No")</f>
        <v>No</v>
      </c>
      <c r="E502" t="str">
        <f>IF(AND(C502="No",Grants!F25="N/A"),"N/A","No")</f>
        <v>No</v>
      </c>
      <c r="F502">
        <f>IF(OR(Grants!F25="Yes",Grants!F25="N/A"),0,1)</f>
        <v>1</v>
      </c>
      <c r="G502" t="str">
        <f>IF(OR(Grants!K25="Q3 2019",Grants!K25="Q4 2019"),"Yes","No")</f>
        <v>No</v>
      </c>
      <c r="H502" s="178" t="str">
        <f t="shared" si="273"/>
        <v>No</v>
      </c>
      <c r="I502" t="str">
        <f>IF(OR(Grants!K25="Q1 2020",Grants!K25="Q2 2020"),"Yes","No")</f>
        <v>No</v>
      </c>
      <c r="J502" s="178" t="str">
        <f t="shared" si="298"/>
        <v>No</v>
      </c>
      <c r="K502" t="str">
        <f>IF(OR(Grants!K25="Q3 2020",Grants!K25="Q4 2020"),"Yes","No")</f>
        <v>No</v>
      </c>
      <c r="L502" s="178" t="str">
        <f t="shared" si="299"/>
        <v>No</v>
      </c>
      <c r="M502" t="str">
        <f>IF(OR(Grants!K25="Q1 2021",Grants!K25="Q2 2021"),"Yes","No")</f>
        <v>No</v>
      </c>
      <c r="N502" s="178" t="str">
        <f t="shared" si="300"/>
        <v>No</v>
      </c>
      <c r="O502" t="str">
        <f>IF(OR(Grants!K25="Q3 2021",Grants!K25="Q4 2021"),"Yes","No")</f>
        <v>No</v>
      </c>
      <c r="P502" s="178" t="str">
        <f t="shared" si="301"/>
        <v>No</v>
      </c>
      <c r="Q502" t="str">
        <f>IF(OR(Grants!K25="Q1 2022",Grants!K25="Q2 2022"),"Yes","No")</f>
        <v>No</v>
      </c>
      <c r="R502" s="178" t="str">
        <f t="shared" si="302"/>
        <v>No</v>
      </c>
      <c r="S502" t="str">
        <f>IF(OR(Grants!K25="Q3 2022",Grants!K25="Q4 2022"),"Yes","No")</f>
        <v>No</v>
      </c>
      <c r="T502" s="178" t="str">
        <f t="shared" si="303"/>
        <v>No</v>
      </c>
      <c r="U502" t="str">
        <f>IF(OR(Grants!K25="Q1 2023",Grants!K25="Q2 2023"),"Yes","No")</f>
        <v>No</v>
      </c>
      <c r="V502" s="178" t="str">
        <f t="shared" si="304"/>
        <v>No</v>
      </c>
      <c r="W502" t="str">
        <f>IF(OR(Grants!K25="Q3 2023",Grants!K25="Q4 2023"),"Yes","No")</f>
        <v>No</v>
      </c>
      <c r="X502" s="178" t="str">
        <f t="shared" si="305"/>
        <v>No</v>
      </c>
      <c r="Y502" t="str">
        <f>IF(OR(Grants!K25="Q1 2024",Grants!K25="Q2 2024"),"Yes","No")</f>
        <v>No</v>
      </c>
      <c r="Z502" s="178" t="str">
        <f t="shared" si="306"/>
        <v>No</v>
      </c>
      <c r="AA502" t="str">
        <f>IF(OR(Grants!K25="Q3 2024",Grants!K25="Q4 2024"),"Yes","No")</f>
        <v>No</v>
      </c>
      <c r="AB502" s="178" t="str">
        <f t="shared" si="307"/>
        <v>No</v>
      </c>
      <c r="AC502" t="str">
        <f>IF(OR(Grants!K25="Q1 2025",Grants!K25="Q2 2025"),"Yes","No")</f>
        <v>No</v>
      </c>
      <c r="AD502" s="178" t="str">
        <f t="shared" si="308"/>
        <v>No</v>
      </c>
      <c r="AE502" t="str">
        <f>IF(OR(Grants!K25="Q3 2025",Grants!K25="Q4 2025"),"Yes","No")</f>
        <v>No</v>
      </c>
      <c r="AF502" s="178" t="str">
        <f t="shared" si="309"/>
        <v>No</v>
      </c>
      <c r="AG502" t="str">
        <f>IF(OR(Grants!K25="Q1 2026",Grants!K25="Q2 2026"),"Yes","No")</f>
        <v>No</v>
      </c>
      <c r="AH502" s="178" t="str">
        <f t="shared" si="310"/>
        <v>No</v>
      </c>
      <c r="AI502" t="str">
        <f>IF(OR(Grants!K25="Q3 2026",Grants!K25="Q4 2026"),"Yes","No")</f>
        <v>No</v>
      </c>
      <c r="AJ502" s="178" t="str">
        <f t="shared" si="311"/>
        <v>No</v>
      </c>
      <c r="AK502" t="str">
        <f>IF(OR(Grants!K25="Q1 2027",Grants!K25="Q2 2027"),"Yes","No")</f>
        <v>No</v>
      </c>
      <c r="AL502" s="178" t="str">
        <f t="shared" si="312"/>
        <v>No</v>
      </c>
      <c r="AM502" t="str">
        <f>IF(OR(Grants!K25="Q3 2027",Grants!K25="Q4 2027"),"Yes","No")</f>
        <v>No</v>
      </c>
      <c r="AN502" s="178" t="str">
        <f t="shared" si="313"/>
        <v>No</v>
      </c>
      <c r="AO502" t="str">
        <f>IF(OR(Grants!K25="Q1 2028",Grants!K25="Q2 2028"),"Yes","No")</f>
        <v>No</v>
      </c>
      <c r="AP502" s="178" t="str">
        <f t="shared" si="314"/>
        <v>No</v>
      </c>
      <c r="AQ502" t="str">
        <f>IF(OR(Grants!K25="Q3 2028",Grants!K25="Q4 2028"),"Yes","No")</f>
        <v>No</v>
      </c>
      <c r="AR502" s="178" t="str">
        <f t="shared" si="315"/>
        <v>No</v>
      </c>
      <c r="AS502" t="str">
        <f>IF(OR(Grants!K25="Q1 2029",Grants!K25="Q2 2029"),"Yes","No")</f>
        <v>No</v>
      </c>
      <c r="AT502" s="178" t="str">
        <f t="shared" si="316"/>
        <v>No</v>
      </c>
      <c r="AU502" t="str">
        <f>IF(OR(Grants!K25="Q3 2029",Grants!K25="Q4 2029"),"Yes","No")</f>
        <v>No</v>
      </c>
      <c r="AV502" s="178" t="str">
        <f t="shared" si="317"/>
        <v>No</v>
      </c>
      <c r="AW502" t="str">
        <f>IF(OR(Grants!K25="Q1 2030",Grants!K25="Q2 2030"),"Yes","No")</f>
        <v>No</v>
      </c>
      <c r="AX502" s="178" t="str">
        <f t="shared" si="318"/>
        <v>No</v>
      </c>
      <c r="AY502" t="str">
        <f>IF(OR(Grants!K25="Q3 2030",Grants!K25="Q4 2030"),"Yes","No")</f>
        <v>No</v>
      </c>
      <c r="AZ502" s="178" t="str">
        <f t="shared" si="319"/>
        <v>No</v>
      </c>
      <c r="BA502" t="str">
        <f>IF(Grants!K25="","No","Yes")</f>
        <v>No</v>
      </c>
      <c r="BB502" s="178" t="str">
        <f t="shared" si="320"/>
        <v>No</v>
      </c>
      <c r="BC502" s="178" t="str">
        <f t="shared" si="321"/>
        <v>Yes</v>
      </c>
      <c r="BD502" s="174"/>
    </row>
    <row r="503" spans="1:56" s="175" customFormat="1" ht="35.25" thickBot="1" x14ac:dyDescent="0.5">
      <c r="A503" s="177">
        <v>22</v>
      </c>
      <c r="B503" s="71" t="s">
        <v>458</v>
      </c>
      <c r="C503" t="str">
        <f>IF(Grants!E26="Yes","Yes","No")</f>
        <v>No</v>
      </c>
      <c r="D503" t="str">
        <f>IF(AND(C503="No",Grants!F26="Yes"),"Yes","No")</f>
        <v>No</v>
      </c>
      <c r="E503" t="str">
        <f>IF(AND(C503="No",Grants!F26="N/A"),"N/A","No")</f>
        <v>No</v>
      </c>
      <c r="F503">
        <f>IF(OR(Grants!F26="Yes",Grants!F26="N/A"),0,1)</f>
        <v>1</v>
      </c>
      <c r="G503" t="str">
        <f>IF(OR(Grants!K26="Q3 2019",Grants!K26="Q4 2019"),"Yes","No")</f>
        <v>No</v>
      </c>
      <c r="H503" s="178" t="str">
        <f t="shared" si="273"/>
        <v>No</v>
      </c>
      <c r="I503" t="str">
        <f>IF(OR(Grants!K26="Q1 2020",Grants!K26="Q2 2020"),"Yes","No")</f>
        <v>No</v>
      </c>
      <c r="J503" s="178" t="str">
        <f t="shared" si="298"/>
        <v>No</v>
      </c>
      <c r="K503" t="str">
        <f>IF(OR(Grants!K26="Q3 2020",Grants!K26="Q4 2020"),"Yes","No")</f>
        <v>No</v>
      </c>
      <c r="L503" s="178" t="str">
        <f t="shared" si="299"/>
        <v>No</v>
      </c>
      <c r="M503" t="str">
        <f>IF(OR(Grants!K26="Q1 2021",Grants!K26="Q2 2021"),"Yes","No")</f>
        <v>No</v>
      </c>
      <c r="N503" s="178" t="str">
        <f t="shared" si="300"/>
        <v>No</v>
      </c>
      <c r="O503" t="str">
        <f>IF(OR(Grants!K26="Q3 2021",Grants!K26="Q4 2021"),"Yes","No")</f>
        <v>No</v>
      </c>
      <c r="P503" s="178" t="str">
        <f t="shared" si="301"/>
        <v>No</v>
      </c>
      <c r="Q503" t="str">
        <f>IF(OR(Grants!K26="Q1 2022",Grants!K26="Q2 2022"),"Yes","No")</f>
        <v>No</v>
      </c>
      <c r="R503" s="178" t="str">
        <f t="shared" si="302"/>
        <v>No</v>
      </c>
      <c r="S503" t="str">
        <f>IF(OR(Grants!K26="Q3 2022",Grants!K26="Q4 2022"),"Yes","No")</f>
        <v>No</v>
      </c>
      <c r="T503" s="178" t="str">
        <f t="shared" si="303"/>
        <v>No</v>
      </c>
      <c r="U503" t="str">
        <f>IF(OR(Grants!K26="Q1 2023",Grants!K26="Q2 2023"),"Yes","No")</f>
        <v>No</v>
      </c>
      <c r="V503" s="178" t="str">
        <f t="shared" si="304"/>
        <v>No</v>
      </c>
      <c r="W503" t="str">
        <f>IF(OR(Grants!K26="Q3 2023",Grants!K26="Q4 2023"),"Yes","No")</f>
        <v>No</v>
      </c>
      <c r="X503" s="178" t="str">
        <f t="shared" si="305"/>
        <v>No</v>
      </c>
      <c r="Y503" t="str">
        <f>IF(OR(Grants!K26="Q1 2024",Grants!K26="Q2 2024"),"Yes","No")</f>
        <v>No</v>
      </c>
      <c r="Z503" s="178" t="str">
        <f t="shared" si="306"/>
        <v>No</v>
      </c>
      <c r="AA503" t="str">
        <f>IF(OR(Grants!K26="Q3 2024",Grants!K26="Q4 2024"),"Yes","No")</f>
        <v>No</v>
      </c>
      <c r="AB503" s="178" t="str">
        <f t="shared" si="307"/>
        <v>No</v>
      </c>
      <c r="AC503" t="str">
        <f>IF(OR(Grants!K26="Q1 2025",Grants!K26="Q2 2025"),"Yes","No")</f>
        <v>No</v>
      </c>
      <c r="AD503" s="178" t="str">
        <f t="shared" si="308"/>
        <v>No</v>
      </c>
      <c r="AE503" t="str">
        <f>IF(OR(Grants!K26="Q3 2025",Grants!K26="Q4 2025"),"Yes","No")</f>
        <v>No</v>
      </c>
      <c r="AF503" s="178" t="str">
        <f t="shared" si="309"/>
        <v>No</v>
      </c>
      <c r="AG503" t="str">
        <f>IF(OR(Grants!K26="Q1 2026",Grants!K26="Q2 2026"),"Yes","No")</f>
        <v>No</v>
      </c>
      <c r="AH503" s="178" t="str">
        <f t="shared" si="310"/>
        <v>No</v>
      </c>
      <c r="AI503" t="str">
        <f>IF(OR(Grants!K26="Q3 2026",Grants!K26="Q4 2026"),"Yes","No")</f>
        <v>No</v>
      </c>
      <c r="AJ503" s="178" t="str">
        <f t="shared" si="311"/>
        <v>No</v>
      </c>
      <c r="AK503" t="str">
        <f>IF(OR(Grants!K26="Q1 2027",Grants!K26="Q2 2027"),"Yes","No")</f>
        <v>No</v>
      </c>
      <c r="AL503" s="178" t="str">
        <f t="shared" si="312"/>
        <v>No</v>
      </c>
      <c r="AM503" t="str">
        <f>IF(OR(Grants!K26="Q3 2027",Grants!K26="Q4 2027"),"Yes","No")</f>
        <v>No</v>
      </c>
      <c r="AN503" s="178" t="str">
        <f t="shared" si="313"/>
        <v>No</v>
      </c>
      <c r="AO503" t="str">
        <f>IF(OR(Grants!K26="Q1 2028",Grants!K26="Q2 2028"),"Yes","No")</f>
        <v>No</v>
      </c>
      <c r="AP503" s="178" t="str">
        <f t="shared" si="314"/>
        <v>No</v>
      </c>
      <c r="AQ503" t="str">
        <f>IF(OR(Grants!K26="Q3 2028",Grants!K26="Q4 2028"),"Yes","No")</f>
        <v>No</v>
      </c>
      <c r="AR503" s="178" t="str">
        <f t="shared" si="315"/>
        <v>No</v>
      </c>
      <c r="AS503" t="str">
        <f>IF(OR(Grants!K26="Q1 2029",Grants!K26="Q2 2029"),"Yes","No")</f>
        <v>No</v>
      </c>
      <c r="AT503" s="178" t="str">
        <f t="shared" si="316"/>
        <v>No</v>
      </c>
      <c r="AU503" t="str">
        <f>IF(OR(Grants!K26="Q3 2029",Grants!K26="Q4 2029"),"Yes","No")</f>
        <v>No</v>
      </c>
      <c r="AV503" s="178" t="str">
        <f t="shared" si="317"/>
        <v>No</v>
      </c>
      <c r="AW503" t="str">
        <f>IF(OR(Grants!K26="Q1 2030",Grants!K26="Q2 2030"),"Yes","No")</f>
        <v>No</v>
      </c>
      <c r="AX503" s="178" t="str">
        <f t="shared" si="318"/>
        <v>No</v>
      </c>
      <c r="AY503" t="str">
        <f>IF(OR(Grants!K26="Q3 2030",Grants!K26="Q4 2030"),"Yes","No")</f>
        <v>No</v>
      </c>
      <c r="AZ503" s="178" t="str">
        <f t="shared" si="319"/>
        <v>No</v>
      </c>
      <c r="BA503" t="str">
        <f>IF(Grants!K26="","No","Yes")</f>
        <v>No</v>
      </c>
      <c r="BB503" s="178" t="str">
        <f t="shared" si="320"/>
        <v>No</v>
      </c>
      <c r="BC503" s="178" t="str">
        <f t="shared" si="321"/>
        <v>Yes</v>
      </c>
      <c r="BD503" s="174"/>
    </row>
    <row r="504" spans="1:56" s="175" customFormat="1" ht="14.65" thickBot="1" x14ac:dyDescent="0.5">
      <c r="A504" s="177">
        <v>23</v>
      </c>
      <c r="B504" s="71" t="s">
        <v>460</v>
      </c>
      <c r="C504" t="str">
        <f>IF(Grants!E27="Yes","Yes","No")</f>
        <v>No</v>
      </c>
      <c r="D504" t="str">
        <f>IF(AND(C504="No",Grants!F27="Yes"),"Yes","No")</f>
        <v>No</v>
      </c>
      <c r="E504" t="str">
        <f>IF(AND(C504="No",Grants!F27="N/A"),"N/A","No")</f>
        <v>No</v>
      </c>
      <c r="F504">
        <f>IF(OR(Grants!F27="Yes",Grants!F27="N/A"),0,1)</f>
        <v>1</v>
      </c>
      <c r="G504" t="str">
        <f>IF(OR(Grants!K27="Q3 2019",Grants!K27="Q4 2019"),"Yes","No")</f>
        <v>No</v>
      </c>
      <c r="H504" s="178" t="str">
        <f t="shared" si="273"/>
        <v>No</v>
      </c>
      <c r="I504" t="str">
        <f>IF(OR(Grants!K27="Q1 2020",Grants!K27="Q2 2020"),"Yes","No")</f>
        <v>No</v>
      </c>
      <c r="J504" s="178" t="str">
        <f t="shared" si="298"/>
        <v>No</v>
      </c>
      <c r="K504" t="str">
        <f>IF(OR(Grants!K27="Q3 2020",Grants!K27="Q4 2020"),"Yes","No")</f>
        <v>No</v>
      </c>
      <c r="L504" s="178" t="str">
        <f t="shared" si="299"/>
        <v>No</v>
      </c>
      <c r="M504" t="str">
        <f>IF(OR(Grants!K27="Q1 2021",Grants!K27="Q2 2021"),"Yes","No")</f>
        <v>No</v>
      </c>
      <c r="N504" s="178" t="str">
        <f t="shared" si="300"/>
        <v>No</v>
      </c>
      <c r="O504" t="str">
        <f>IF(OR(Grants!K27="Q3 2021",Grants!K27="Q4 2021"),"Yes","No")</f>
        <v>No</v>
      </c>
      <c r="P504" s="178" t="str">
        <f t="shared" si="301"/>
        <v>No</v>
      </c>
      <c r="Q504" t="str">
        <f>IF(OR(Grants!K27="Q1 2022",Grants!K27="Q2 2022"),"Yes","No")</f>
        <v>No</v>
      </c>
      <c r="R504" s="178" t="str">
        <f t="shared" si="302"/>
        <v>No</v>
      </c>
      <c r="S504" t="str">
        <f>IF(OR(Grants!K27="Q3 2022",Grants!K27="Q4 2022"),"Yes","No")</f>
        <v>No</v>
      </c>
      <c r="T504" s="178" t="str">
        <f t="shared" si="303"/>
        <v>No</v>
      </c>
      <c r="U504" t="str">
        <f>IF(OR(Grants!K27="Q1 2023",Grants!K27="Q2 2023"),"Yes","No")</f>
        <v>No</v>
      </c>
      <c r="V504" s="178" t="str">
        <f t="shared" si="304"/>
        <v>No</v>
      </c>
      <c r="W504" t="str">
        <f>IF(OR(Grants!K27="Q3 2023",Grants!K27="Q4 2023"),"Yes","No")</f>
        <v>No</v>
      </c>
      <c r="X504" s="178" t="str">
        <f t="shared" si="305"/>
        <v>No</v>
      </c>
      <c r="Y504" t="str">
        <f>IF(OR(Grants!K27="Q1 2024",Grants!K27="Q2 2024"),"Yes","No")</f>
        <v>No</v>
      </c>
      <c r="Z504" s="178" t="str">
        <f t="shared" si="306"/>
        <v>No</v>
      </c>
      <c r="AA504" t="str">
        <f>IF(OR(Grants!K27="Q3 2024",Grants!K27="Q4 2024"),"Yes","No")</f>
        <v>No</v>
      </c>
      <c r="AB504" s="178" t="str">
        <f t="shared" si="307"/>
        <v>No</v>
      </c>
      <c r="AC504" t="str">
        <f>IF(OR(Grants!K27="Q1 2025",Grants!K27="Q2 2025"),"Yes","No")</f>
        <v>No</v>
      </c>
      <c r="AD504" s="178" t="str">
        <f t="shared" si="308"/>
        <v>No</v>
      </c>
      <c r="AE504" t="str">
        <f>IF(OR(Grants!K27="Q3 2025",Grants!K27="Q4 2025"),"Yes","No")</f>
        <v>No</v>
      </c>
      <c r="AF504" s="178" t="str">
        <f t="shared" si="309"/>
        <v>No</v>
      </c>
      <c r="AG504" t="str">
        <f>IF(OR(Grants!K27="Q1 2026",Grants!K27="Q2 2026"),"Yes","No")</f>
        <v>No</v>
      </c>
      <c r="AH504" s="178" t="str">
        <f t="shared" si="310"/>
        <v>No</v>
      </c>
      <c r="AI504" t="str">
        <f>IF(OR(Grants!K27="Q3 2026",Grants!K27="Q4 2026"),"Yes","No")</f>
        <v>No</v>
      </c>
      <c r="AJ504" s="178" t="str">
        <f t="shared" si="311"/>
        <v>No</v>
      </c>
      <c r="AK504" t="str">
        <f>IF(OR(Grants!K27="Q1 2027",Grants!K27="Q2 2027"),"Yes","No")</f>
        <v>No</v>
      </c>
      <c r="AL504" s="178" t="str">
        <f t="shared" si="312"/>
        <v>No</v>
      </c>
      <c r="AM504" t="str">
        <f>IF(OR(Grants!K27="Q3 2027",Grants!K27="Q4 2027"),"Yes","No")</f>
        <v>No</v>
      </c>
      <c r="AN504" s="178" t="str">
        <f t="shared" si="313"/>
        <v>No</v>
      </c>
      <c r="AO504" t="str">
        <f>IF(OR(Grants!K27="Q1 2028",Grants!K27="Q2 2028"),"Yes","No")</f>
        <v>No</v>
      </c>
      <c r="AP504" s="178" t="str">
        <f t="shared" si="314"/>
        <v>No</v>
      </c>
      <c r="AQ504" t="str">
        <f>IF(OR(Grants!K27="Q3 2028",Grants!K27="Q4 2028"),"Yes","No")</f>
        <v>No</v>
      </c>
      <c r="AR504" s="178" t="str">
        <f t="shared" si="315"/>
        <v>No</v>
      </c>
      <c r="AS504" t="str">
        <f>IF(OR(Grants!K27="Q1 2029",Grants!K27="Q2 2029"),"Yes","No")</f>
        <v>No</v>
      </c>
      <c r="AT504" s="178" t="str">
        <f t="shared" si="316"/>
        <v>No</v>
      </c>
      <c r="AU504" t="str">
        <f>IF(OR(Grants!K27="Q3 2029",Grants!K27="Q4 2029"),"Yes","No")</f>
        <v>No</v>
      </c>
      <c r="AV504" s="178" t="str">
        <f t="shared" si="317"/>
        <v>No</v>
      </c>
      <c r="AW504" t="str">
        <f>IF(OR(Grants!K27="Q1 2030",Grants!K27="Q2 2030"),"Yes","No")</f>
        <v>No</v>
      </c>
      <c r="AX504" s="178" t="str">
        <f t="shared" si="318"/>
        <v>No</v>
      </c>
      <c r="AY504" t="str">
        <f>IF(OR(Grants!K27="Q3 2030",Grants!K27="Q4 2030"),"Yes","No")</f>
        <v>No</v>
      </c>
      <c r="AZ504" s="178" t="str">
        <f t="shared" si="319"/>
        <v>No</v>
      </c>
      <c r="BA504" t="str">
        <f>IF(Grants!K27="","No","Yes")</f>
        <v>No</v>
      </c>
      <c r="BB504" s="178" t="str">
        <f t="shared" si="320"/>
        <v>No</v>
      </c>
      <c r="BC504" s="178" t="str">
        <f t="shared" si="321"/>
        <v>Yes</v>
      </c>
      <c r="BD504" s="174"/>
    </row>
    <row r="505" spans="1:56" s="175" customFormat="1" ht="23.65" thickBot="1" x14ac:dyDescent="0.5">
      <c r="A505" s="177">
        <v>24</v>
      </c>
      <c r="B505" s="71" t="s">
        <v>461</v>
      </c>
      <c r="C505" t="str">
        <f>IF(Grants!E28="Yes","Yes","No")</f>
        <v>No</v>
      </c>
      <c r="D505" t="str">
        <f>IF(AND(C505="No",Grants!F28="Yes"),"Yes","No")</f>
        <v>No</v>
      </c>
      <c r="E505" t="str">
        <f>IF(AND(C505="No",Grants!F28="N/A"),"N/A","No")</f>
        <v>No</v>
      </c>
      <c r="F505">
        <f>IF(OR(Grants!F28="Yes",Grants!F28="N/A"),0,1)</f>
        <v>1</v>
      </c>
      <c r="G505" t="str">
        <f>IF(OR(Grants!K28="Q3 2019",Grants!K28="Q4 2019"),"Yes","No")</f>
        <v>No</v>
      </c>
      <c r="H505" s="178" t="str">
        <f t="shared" si="273"/>
        <v>No</v>
      </c>
      <c r="I505" t="str">
        <f>IF(OR(Grants!K28="Q1 2020",Grants!K28="Q2 2020"),"Yes","No")</f>
        <v>No</v>
      </c>
      <c r="J505" s="178" t="str">
        <f t="shared" si="298"/>
        <v>No</v>
      </c>
      <c r="K505" t="str">
        <f>IF(OR(Grants!K28="Q3 2020",Grants!K28="Q4 2020"),"Yes","No")</f>
        <v>No</v>
      </c>
      <c r="L505" s="178" t="str">
        <f t="shared" si="299"/>
        <v>No</v>
      </c>
      <c r="M505" t="str">
        <f>IF(OR(Grants!K28="Q1 2021",Grants!K28="Q2 2021"),"Yes","No")</f>
        <v>No</v>
      </c>
      <c r="N505" s="178" t="str">
        <f t="shared" si="300"/>
        <v>No</v>
      </c>
      <c r="O505" t="str">
        <f>IF(OR(Grants!K28="Q3 2021",Grants!K28="Q4 2021"),"Yes","No")</f>
        <v>No</v>
      </c>
      <c r="P505" s="178" t="str">
        <f t="shared" si="301"/>
        <v>No</v>
      </c>
      <c r="Q505" t="str">
        <f>IF(OR(Grants!K28="Q1 2022",Grants!K28="Q2 2022"),"Yes","No")</f>
        <v>No</v>
      </c>
      <c r="R505" s="178" t="str">
        <f t="shared" si="302"/>
        <v>No</v>
      </c>
      <c r="S505" t="str">
        <f>IF(OR(Grants!K28="Q3 2022",Grants!K28="Q4 2022"),"Yes","No")</f>
        <v>No</v>
      </c>
      <c r="T505" s="178" t="str">
        <f t="shared" si="303"/>
        <v>No</v>
      </c>
      <c r="U505" t="str">
        <f>IF(OR(Grants!K28="Q1 2023",Grants!K28="Q2 2023"),"Yes","No")</f>
        <v>No</v>
      </c>
      <c r="V505" s="178" t="str">
        <f t="shared" si="304"/>
        <v>No</v>
      </c>
      <c r="W505" t="str">
        <f>IF(OR(Grants!K28="Q3 2023",Grants!K28="Q4 2023"),"Yes","No")</f>
        <v>No</v>
      </c>
      <c r="X505" s="178" t="str">
        <f t="shared" si="305"/>
        <v>No</v>
      </c>
      <c r="Y505" t="str">
        <f>IF(OR(Grants!K28="Q1 2024",Grants!K28="Q2 2024"),"Yes","No")</f>
        <v>No</v>
      </c>
      <c r="Z505" s="178" t="str">
        <f t="shared" si="306"/>
        <v>No</v>
      </c>
      <c r="AA505" t="str">
        <f>IF(OR(Grants!K28="Q3 2024",Grants!K28="Q4 2024"),"Yes","No")</f>
        <v>No</v>
      </c>
      <c r="AB505" s="178" t="str">
        <f t="shared" si="307"/>
        <v>No</v>
      </c>
      <c r="AC505" t="str">
        <f>IF(OR(Grants!K28="Q1 2025",Grants!K28="Q2 2025"),"Yes","No")</f>
        <v>No</v>
      </c>
      <c r="AD505" s="178" t="str">
        <f t="shared" si="308"/>
        <v>No</v>
      </c>
      <c r="AE505" t="str">
        <f>IF(OR(Grants!K28="Q3 2025",Grants!K28="Q4 2025"),"Yes","No")</f>
        <v>No</v>
      </c>
      <c r="AF505" s="178" t="str">
        <f t="shared" si="309"/>
        <v>No</v>
      </c>
      <c r="AG505" t="str">
        <f>IF(OR(Grants!K28="Q1 2026",Grants!K28="Q2 2026"),"Yes","No")</f>
        <v>No</v>
      </c>
      <c r="AH505" s="178" t="str">
        <f t="shared" si="310"/>
        <v>No</v>
      </c>
      <c r="AI505" t="str">
        <f>IF(OR(Grants!K28="Q3 2026",Grants!K28="Q4 2026"),"Yes","No")</f>
        <v>No</v>
      </c>
      <c r="AJ505" s="178" t="str">
        <f t="shared" si="311"/>
        <v>No</v>
      </c>
      <c r="AK505" t="str">
        <f>IF(OR(Grants!K28="Q1 2027",Grants!K28="Q2 2027"),"Yes","No")</f>
        <v>No</v>
      </c>
      <c r="AL505" s="178" t="str">
        <f t="shared" si="312"/>
        <v>No</v>
      </c>
      <c r="AM505" t="str">
        <f>IF(OR(Grants!K28="Q3 2027",Grants!K28="Q4 2027"),"Yes","No")</f>
        <v>No</v>
      </c>
      <c r="AN505" s="178" t="str">
        <f t="shared" si="313"/>
        <v>No</v>
      </c>
      <c r="AO505" t="str">
        <f>IF(OR(Grants!K28="Q1 2028",Grants!K28="Q2 2028"),"Yes","No")</f>
        <v>No</v>
      </c>
      <c r="AP505" s="178" t="str">
        <f t="shared" si="314"/>
        <v>No</v>
      </c>
      <c r="AQ505" t="str">
        <f>IF(OR(Grants!K28="Q3 2028",Grants!K28="Q4 2028"),"Yes","No")</f>
        <v>No</v>
      </c>
      <c r="AR505" s="178" t="str">
        <f t="shared" si="315"/>
        <v>No</v>
      </c>
      <c r="AS505" t="str">
        <f>IF(OR(Grants!K28="Q1 2029",Grants!K28="Q2 2029"),"Yes","No")</f>
        <v>No</v>
      </c>
      <c r="AT505" s="178" t="str">
        <f t="shared" si="316"/>
        <v>No</v>
      </c>
      <c r="AU505" t="str">
        <f>IF(OR(Grants!K28="Q3 2029",Grants!K28="Q4 2029"),"Yes","No")</f>
        <v>No</v>
      </c>
      <c r="AV505" s="178" t="str">
        <f t="shared" si="317"/>
        <v>No</v>
      </c>
      <c r="AW505" t="str">
        <f>IF(OR(Grants!K28="Q1 2030",Grants!K28="Q2 2030"),"Yes","No")</f>
        <v>No</v>
      </c>
      <c r="AX505" s="178" t="str">
        <f t="shared" si="318"/>
        <v>No</v>
      </c>
      <c r="AY505" t="str">
        <f>IF(OR(Grants!K28="Q3 2030",Grants!K28="Q4 2030"),"Yes","No")</f>
        <v>No</v>
      </c>
      <c r="AZ505" s="178" t="str">
        <f t="shared" si="319"/>
        <v>No</v>
      </c>
      <c r="BA505" t="str">
        <f>IF(Grants!K28="","No","Yes")</f>
        <v>No</v>
      </c>
      <c r="BB505" s="178" t="str">
        <f t="shared" si="320"/>
        <v>No</v>
      </c>
      <c r="BC505" s="178" t="str">
        <f t="shared" si="321"/>
        <v>Yes</v>
      </c>
      <c r="BD505" s="174"/>
    </row>
    <row r="506" spans="1:56" s="175" customFormat="1" ht="23.65" thickBot="1" x14ac:dyDescent="0.5">
      <c r="A506" s="177">
        <v>25</v>
      </c>
      <c r="B506" s="71" t="s">
        <v>462</v>
      </c>
      <c r="C506" t="str">
        <f>IF(Grants!E29="Yes","Yes","No")</f>
        <v>No</v>
      </c>
      <c r="D506" t="str">
        <f>IF(AND(C506="No",Grants!F29="Yes"),"Yes","No")</f>
        <v>No</v>
      </c>
      <c r="E506" t="str">
        <f>IF(AND(C506="No",Grants!F29="N/A"),"N/A","No")</f>
        <v>No</v>
      </c>
      <c r="F506">
        <f>IF(OR(Grants!F29="Yes",Grants!F29="N/A"),0,1)</f>
        <v>1</v>
      </c>
      <c r="G506" t="str">
        <f>IF(OR(Grants!K29="Q3 2019",Grants!K29="Q4 2019"),"Yes","No")</f>
        <v>No</v>
      </c>
      <c r="H506" s="178" t="str">
        <f t="shared" si="273"/>
        <v>No</v>
      </c>
      <c r="I506" t="str">
        <f>IF(OR(Grants!K29="Q1 2020",Grants!K29="Q2 2020"),"Yes","No")</f>
        <v>No</v>
      </c>
      <c r="J506" s="178" t="str">
        <f t="shared" si="298"/>
        <v>No</v>
      </c>
      <c r="K506" t="str">
        <f>IF(OR(Grants!K29="Q3 2020",Grants!K29="Q4 2020"),"Yes","No")</f>
        <v>No</v>
      </c>
      <c r="L506" s="178" t="str">
        <f t="shared" si="299"/>
        <v>No</v>
      </c>
      <c r="M506" t="str">
        <f>IF(OR(Grants!K29="Q1 2021",Grants!K29="Q2 2021"),"Yes","No")</f>
        <v>No</v>
      </c>
      <c r="N506" s="178" t="str">
        <f t="shared" si="300"/>
        <v>No</v>
      </c>
      <c r="O506" t="str">
        <f>IF(OR(Grants!K29="Q3 2021",Grants!K29="Q4 2021"),"Yes","No")</f>
        <v>No</v>
      </c>
      <c r="P506" s="178" t="str">
        <f t="shared" si="301"/>
        <v>No</v>
      </c>
      <c r="Q506" t="str">
        <f>IF(OR(Grants!K29="Q1 2022",Grants!K29="Q2 2022"),"Yes","No")</f>
        <v>No</v>
      </c>
      <c r="R506" s="178" t="str">
        <f t="shared" si="302"/>
        <v>No</v>
      </c>
      <c r="S506" t="str">
        <f>IF(OR(Grants!K29="Q3 2022",Grants!K29="Q4 2022"),"Yes","No")</f>
        <v>No</v>
      </c>
      <c r="T506" s="178" t="str">
        <f t="shared" si="303"/>
        <v>No</v>
      </c>
      <c r="U506" t="str">
        <f>IF(OR(Grants!K29="Q1 2023",Grants!K29="Q2 2023"),"Yes","No")</f>
        <v>No</v>
      </c>
      <c r="V506" s="178" t="str">
        <f t="shared" si="304"/>
        <v>No</v>
      </c>
      <c r="W506" t="str">
        <f>IF(OR(Grants!K29="Q3 2023",Grants!K29="Q4 2023"),"Yes","No")</f>
        <v>No</v>
      </c>
      <c r="X506" s="178" t="str">
        <f t="shared" si="305"/>
        <v>No</v>
      </c>
      <c r="Y506" t="str">
        <f>IF(OR(Grants!K29="Q1 2024",Grants!K29="Q2 2024"),"Yes","No")</f>
        <v>No</v>
      </c>
      <c r="Z506" s="178" t="str">
        <f t="shared" si="306"/>
        <v>No</v>
      </c>
      <c r="AA506" t="str">
        <f>IF(OR(Grants!K29="Q3 2024",Grants!K29="Q4 2024"),"Yes","No")</f>
        <v>No</v>
      </c>
      <c r="AB506" s="178" t="str">
        <f t="shared" si="307"/>
        <v>No</v>
      </c>
      <c r="AC506" t="str">
        <f>IF(OR(Grants!K29="Q1 2025",Grants!K29="Q2 2025"),"Yes","No")</f>
        <v>No</v>
      </c>
      <c r="AD506" s="178" t="str">
        <f t="shared" si="308"/>
        <v>No</v>
      </c>
      <c r="AE506" t="str">
        <f>IF(OR(Grants!K29="Q3 2025",Grants!K29="Q4 2025"),"Yes","No")</f>
        <v>No</v>
      </c>
      <c r="AF506" s="178" t="str">
        <f t="shared" si="309"/>
        <v>No</v>
      </c>
      <c r="AG506" t="str">
        <f>IF(OR(Grants!K29="Q1 2026",Grants!K29="Q2 2026"),"Yes","No")</f>
        <v>No</v>
      </c>
      <c r="AH506" s="178" t="str">
        <f t="shared" si="310"/>
        <v>No</v>
      </c>
      <c r="AI506" t="str">
        <f>IF(OR(Grants!K29="Q3 2026",Grants!K29="Q4 2026"),"Yes","No")</f>
        <v>No</v>
      </c>
      <c r="AJ506" s="178" t="str">
        <f t="shared" si="311"/>
        <v>No</v>
      </c>
      <c r="AK506" t="str">
        <f>IF(OR(Grants!K29="Q1 2027",Grants!K29="Q2 2027"),"Yes","No")</f>
        <v>No</v>
      </c>
      <c r="AL506" s="178" t="str">
        <f t="shared" si="312"/>
        <v>No</v>
      </c>
      <c r="AM506" t="str">
        <f>IF(OR(Grants!K29="Q3 2027",Grants!K29="Q4 2027"),"Yes","No")</f>
        <v>No</v>
      </c>
      <c r="AN506" s="178" t="str">
        <f t="shared" si="313"/>
        <v>No</v>
      </c>
      <c r="AO506" t="str">
        <f>IF(OR(Grants!K29="Q1 2028",Grants!K29="Q2 2028"),"Yes","No")</f>
        <v>No</v>
      </c>
      <c r="AP506" s="178" t="str">
        <f t="shared" si="314"/>
        <v>No</v>
      </c>
      <c r="AQ506" t="str">
        <f>IF(OR(Grants!K29="Q3 2028",Grants!K29="Q4 2028"),"Yes","No")</f>
        <v>No</v>
      </c>
      <c r="AR506" s="178" t="str">
        <f t="shared" si="315"/>
        <v>No</v>
      </c>
      <c r="AS506" t="str">
        <f>IF(OR(Grants!K29="Q1 2029",Grants!K29="Q2 2029"),"Yes","No")</f>
        <v>No</v>
      </c>
      <c r="AT506" s="178" t="str">
        <f t="shared" si="316"/>
        <v>No</v>
      </c>
      <c r="AU506" t="str">
        <f>IF(OR(Grants!K29="Q3 2029",Grants!K29="Q4 2029"),"Yes","No")</f>
        <v>No</v>
      </c>
      <c r="AV506" s="178" t="str">
        <f t="shared" si="317"/>
        <v>No</v>
      </c>
      <c r="AW506" t="str">
        <f>IF(OR(Grants!K29="Q1 2030",Grants!K29="Q2 2030"),"Yes","No")</f>
        <v>No</v>
      </c>
      <c r="AX506" s="178" t="str">
        <f t="shared" si="318"/>
        <v>No</v>
      </c>
      <c r="AY506" t="str">
        <f>IF(OR(Grants!K29="Q3 2030",Grants!K29="Q4 2030"),"Yes","No")</f>
        <v>No</v>
      </c>
      <c r="AZ506" s="178" t="str">
        <f t="shared" si="319"/>
        <v>No</v>
      </c>
      <c r="BA506" t="str">
        <f>IF(Grants!K29="","No","Yes")</f>
        <v>No</v>
      </c>
      <c r="BB506" s="178" t="str">
        <f t="shared" si="320"/>
        <v>No</v>
      </c>
      <c r="BC506" s="178" t="str">
        <f t="shared" si="321"/>
        <v>Yes</v>
      </c>
      <c r="BD506" s="174"/>
    </row>
    <row r="507" spans="1:56" s="175" customFormat="1" ht="14.65" thickBot="1" x14ac:dyDescent="0.5">
      <c r="A507" s="177">
        <v>26</v>
      </c>
      <c r="B507" s="71" t="s">
        <v>463</v>
      </c>
      <c r="C507" t="str">
        <f>IF(Grants!E30="Yes","Yes","No")</f>
        <v>No</v>
      </c>
      <c r="D507" t="str">
        <f>IF(AND(C507="No",Grants!F30="Yes"),"Yes","No")</f>
        <v>No</v>
      </c>
      <c r="E507" t="str">
        <f>IF(AND(C507="No",Grants!F30="N/A"),"N/A","No")</f>
        <v>No</v>
      </c>
      <c r="F507">
        <f>IF(OR(Grants!F30="Yes",Grants!F30="N/A"),0,1)</f>
        <v>1</v>
      </c>
      <c r="G507" t="str">
        <f>IF(OR(Grants!K30="Q3 2019",Grants!K30="Q4 2019"),"Yes","No")</f>
        <v>No</v>
      </c>
      <c r="H507" s="178" t="str">
        <f t="shared" si="273"/>
        <v>No</v>
      </c>
      <c r="I507" t="str">
        <f>IF(OR(Grants!K30="Q1 2020",Grants!K30="Q2 2020"),"Yes","No")</f>
        <v>No</v>
      </c>
      <c r="J507" s="178" t="str">
        <f t="shared" si="298"/>
        <v>No</v>
      </c>
      <c r="K507" t="str">
        <f>IF(OR(Grants!K30="Q3 2020",Grants!K30="Q4 2020"),"Yes","No")</f>
        <v>No</v>
      </c>
      <c r="L507" s="178" t="str">
        <f t="shared" si="299"/>
        <v>No</v>
      </c>
      <c r="M507" t="str">
        <f>IF(OR(Grants!K30="Q1 2021",Grants!K30="Q2 2021"),"Yes","No")</f>
        <v>No</v>
      </c>
      <c r="N507" s="178" t="str">
        <f t="shared" si="300"/>
        <v>No</v>
      </c>
      <c r="O507" t="str">
        <f>IF(OR(Grants!K30="Q3 2021",Grants!K30="Q4 2021"),"Yes","No")</f>
        <v>No</v>
      </c>
      <c r="P507" s="178" t="str">
        <f t="shared" si="301"/>
        <v>No</v>
      </c>
      <c r="Q507" t="str">
        <f>IF(OR(Grants!K30="Q1 2022",Grants!K30="Q2 2022"),"Yes","No")</f>
        <v>No</v>
      </c>
      <c r="R507" s="178" t="str">
        <f t="shared" si="302"/>
        <v>No</v>
      </c>
      <c r="S507" t="str">
        <f>IF(OR(Grants!K30="Q3 2022",Grants!K30="Q4 2022"),"Yes","No")</f>
        <v>No</v>
      </c>
      <c r="T507" s="178" t="str">
        <f t="shared" si="303"/>
        <v>No</v>
      </c>
      <c r="U507" t="str">
        <f>IF(OR(Grants!K30="Q1 2023",Grants!K30="Q2 2023"),"Yes","No")</f>
        <v>No</v>
      </c>
      <c r="V507" s="178" t="str">
        <f t="shared" si="304"/>
        <v>No</v>
      </c>
      <c r="W507" t="str">
        <f>IF(OR(Grants!K30="Q3 2023",Grants!K30="Q4 2023"),"Yes","No")</f>
        <v>No</v>
      </c>
      <c r="X507" s="178" t="str">
        <f t="shared" si="305"/>
        <v>No</v>
      </c>
      <c r="Y507" t="str">
        <f>IF(OR(Grants!K30="Q1 2024",Grants!K30="Q2 2024"),"Yes","No")</f>
        <v>No</v>
      </c>
      <c r="Z507" s="178" t="str">
        <f t="shared" si="306"/>
        <v>No</v>
      </c>
      <c r="AA507" t="str">
        <f>IF(OR(Grants!K30="Q3 2024",Grants!K30="Q4 2024"),"Yes","No")</f>
        <v>No</v>
      </c>
      <c r="AB507" s="178" t="str">
        <f t="shared" si="307"/>
        <v>No</v>
      </c>
      <c r="AC507" t="str">
        <f>IF(OR(Grants!K30="Q1 2025",Grants!K30="Q2 2025"),"Yes","No")</f>
        <v>No</v>
      </c>
      <c r="AD507" s="178" t="str">
        <f t="shared" si="308"/>
        <v>No</v>
      </c>
      <c r="AE507" t="str">
        <f>IF(OR(Grants!K30="Q3 2025",Grants!K30="Q4 2025"),"Yes","No")</f>
        <v>No</v>
      </c>
      <c r="AF507" s="178" t="str">
        <f t="shared" si="309"/>
        <v>No</v>
      </c>
      <c r="AG507" t="str">
        <f>IF(OR(Grants!K30="Q1 2026",Grants!K30="Q2 2026"),"Yes","No")</f>
        <v>No</v>
      </c>
      <c r="AH507" s="178" t="str">
        <f t="shared" si="310"/>
        <v>No</v>
      </c>
      <c r="AI507" t="str">
        <f>IF(OR(Grants!K30="Q3 2026",Grants!K30="Q4 2026"),"Yes","No")</f>
        <v>No</v>
      </c>
      <c r="AJ507" s="178" t="str">
        <f t="shared" si="311"/>
        <v>No</v>
      </c>
      <c r="AK507" t="str">
        <f>IF(OR(Grants!K30="Q1 2027",Grants!K30="Q2 2027"),"Yes","No")</f>
        <v>No</v>
      </c>
      <c r="AL507" s="178" t="str">
        <f t="shared" si="312"/>
        <v>No</v>
      </c>
      <c r="AM507" t="str">
        <f>IF(OR(Grants!K30="Q3 2027",Grants!K30="Q4 2027"),"Yes","No")</f>
        <v>No</v>
      </c>
      <c r="AN507" s="178" t="str">
        <f t="shared" si="313"/>
        <v>No</v>
      </c>
      <c r="AO507" t="str">
        <f>IF(OR(Grants!K30="Q1 2028",Grants!K30="Q2 2028"),"Yes","No")</f>
        <v>No</v>
      </c>
      <c r="AP507" s="178" t="str">
        <f t="shared" si="314"/>
        <v>No</v>
      </c>
      <c r="AQ507" t="str">
        <f>IF(OR(Grants!K30="Q3 2028",Grants!K30="Q4 2028"),"Yes","No")</f>
        <v>No</v>
      </c>
      <c r="AR507" s="178" t="str">
        <f t="shared" si="315"/>
        <v>No</v>
      </c>
      <c r="AS507" t="str">
        <f>IF(OR(Grants!K30="Q1 2029",Grants!K30="Q2 2029"),"Yes","No")</f>
        <v>No</v>
      </c>
      <c r="AT507" s="178" t="str">
        <f t="shared" si="316"/>
        <v>No</v>
      </c>
      <c r="AU507" t="str">
        <f>IF(OR(Grants!K30="Q3 2029",Grants!K30="Q4 2029"),"Yes","No")</f>
        <v>No</v>
      </c>
      <c r="AV507" s="178" t="str">
        <f t="shared" si="317"/>
        <v>No</v>
      </c>
      <c r="AW507" t="str">
        <f>IF(OR(Grants!K30="Q1 2030",Grants!K30="Q2 2030"),"Yes","No")</f>
        <v>No</v>
      </c>
      <c r="AX507" s="178" t="str">
        <f t="shared" si="318"/>
        <v>No</v>
      </c>
      <c r="AY507" t="str">
        <f>IF(OR(Grants!K30="Q3 2030",Grants!K30="Q4 2030"),"Yes","No")</f>
        <v>No</v>
      </c>
      <c r="AZ507" s="178" t="str">
        <f t="shared" si="319"/>
        <v>No</v>
      </c>
      <c r="BA507" t="str">
        <f>IF(Grants!K30="","No","Yes")</f>
        <v>No</v>
      </c>
      <c r="BB507" s="178" t="str">
        <f t="shared" si="320"/>
        <v>No</v>
      </c>
      <c r="BC507" s="178" t="str">
        <f t="shared" si="321"/>
        <v>Yes</v>
      </c>
      <c r="BD507" s="174"/>
    </row>
    <row r="508" spans="1:56" s="175" customFormat="1" ht="23.65" thickBot="1" x14ac:dyDescent="0.5">
      <c r="A508" s="177">
        <v>27</v>
      </c>
      <c r="B508" s="71" t="s">
        <v>464</v>
      </c>
      <c r="C508" t="str">
        <f>IF(Grants!E31="Yes","Yes","No")</f>
        <v>No</v>
      </c>
      <c r="D508" t="str">
        <f>IF(AND(C508="No",Grants!F31="Yes"),"Yes","No")</f>
        <v>No</v>
      </c>
      <c r="E508" t="str">
        <f>IF(AND(C508="No",Grants!F31="N/A"),"N/A","No")</f>
        <v>No</v>
      </c>
      <c r="F508">
        <f>IF(OR(Grants!F31="Yes",Grants!F31="N/A"),0,1)</f>
        <v>1</v>
      </c>
      <c r="G508" t="str">
        <f>IF(OR(Grants!K31="Q3 2019",Grants!K31="Q4 2019"),"Yes","No")</f>
        <v>No</v>
      </c>
      <c r="H508" s="178" t="str">
        <f t="shared" si="273"/>
        <v>No</v>
      </c>
      <c r="I508" t="str">
        <f>IF(OR(Grants!K31="Q1 2020",Grants!K31="Q2 2020"),"Yes","No")</f>
        <v>No</v>
      </c>
      <c r="J508" s="178" t="str">
        <f t="shared" si="298"/>
        <v>No</v>
      </c>
      <c r="K508" t="str">
        <f>IF(OR(Grants!K31="Q3 2020",Grants!K31="Q4 2020"),"Yes","No")</f>
        <v>No</v>
      </c>
      <c r="L508" s="178" t="str">
        <f t="shared" si="299"/>
        <v>No</v>
      </c>
      <c r="M508" t="str">
        <f>IF(OR(Grants!K31="Q1 2021",Grants!K31="Q2 2021"),"Yes","No")</f>
        <v>No</v>
      </c>
      <c r="N508" s="178" t="str">
        <f t="shared" si="300"/>
        <v>No</v>
      </c>
      <c r="O508" t="str">
        <f>IF(OR(Grants!K31="Q3 2021",Grants!K31="Q4 2021"),"Yes","No")</f>
        <v>No</v>
      </c>
      <c r="P508" s="178" t="str">
        <f t="shared" si="301"/>
        <v>No</v>
      </c>
      <c r="Q508" t="str">
        <f>IF(OR(Grants!K31="Q1 2022",Grants!K31="Q2 2022"),"Yes","No")</f>
        <v>No</v>
      </c>
      <c r="R508" s="178" t="str">
        <f t="shared" si="302"/>
        <v>No</v>
      </c>
      <c r="S508" t="str">
        <f>IF(OR(Grants!K31="Q3 2022",Grants!K31="Q4 2022"),"Yes","No")</f>
        <v>No</v>
      </c>
      <c r="T508" s="178" t="str">
        <f t="shared" si="303"/>
        <v>No</v>
      </c>
      <c r="U508" t="str">
        <f>IF(OR(Grants!K31="Q1 2023",Grants!K31="Q2 2023"),"Yes","No")</f>
        <v>No</v>
      </c>
      <c r="V508" s="178" t="str">
        <f t="shared" si="304"/>
        <v>No</v>
      </c>
      <c r="W508" t="str">
        <f>IF(OR(Grants!K31="Q3 2023",Grants!K31="Q4 2023"),"Yes","No")</f>
        <v>No</v>
      </c>
      <c r="X508" s="178" t="str">
        <f t="shared" si="305"/>
        <v>No</v>
      </c>
      <c r="Y508" t="str">
        <f>IF(OR(Grants!K31="Q1 2024",Grants!K31="Q2 2024"),"Yes","No")</f>
        <v>No</v>
      </c>
      <c r="Z508" s="178" t="str">
        <f t="shared" si="306"/>
        <v>No</v>
      </c>
      <c r="AA508" t="str">
        <f>IF(OR(Grants!K31="Q3 2024",Grants!K31="Q4 2024"),"Yes","No")</f>
        <v>No</v>
      </c>
      <c r="AB508" s="178" t="str">
        <f t="shared" si="307"/>
        <v>No</v>
      </c>
      <c r="AC508" t="str">
        <f>IF(OR(Grants!K31="Q1 2025",Grants!K31="Q2 2025"),"Yes","No")</f>
        <v>No</v>
      </c>
      <c r="AD508" s="178" t="str">
        <f t="shared" si="308"/>
        <v>No</v>
      </c>
      <c r="AE508" t="str">
        <f>IF(OR(Grants!K31="Q3 2025",Grants!K31="Q4 2025"),"Yes","No")</f>
        <v>No</v>
      </c>
      <c r="AF508" s="178" t="str">
        <f t="shared" si="309"/>
        <v>No</v>
      </c>
      <c r="AG508" t="str">
        <f>IF(OR(Grants!K31="Q1 2026",Grants!K31="Q2 2026"),"Yes","No")</f>
        <v>No</v>
      </c>
      <c r="AH508" s="178" t="str">
        <f t="shared" si="310"/>
        <v>No</v>
      </c>
      <c r="AI508" t="str">
        <f>IF(OR(Grants!K31="Q3 2026",Grants!K31="Q4 2026"),"Yes","No")</f>
        <v>No</v>
      </c>
      <c r="AJ508" s="178" t="str">
        <f t="shared" si="311"/>
        <v>No</v>
      </c>
      <c r="AK508" t="str">
        <f>IF(OR(Grants!K31="Q1 2027",Grants!K31="Q2 2027"),"Yes","No")</f>
        <v>No</v>
      </c>
      <c r="AL508" s="178" t="str">
        <f t="shared" si="312"/>
        <v>No</v>
      </c>
      <c r="AM508" t="str">
        <f>IF(OR(Grants!K31="Q3 2027",Grants!K31="Q4 2027"),"Yes","No")</f>
        <v>No</v>
      </c>
      <c r="AN508" s="178" t="str">
        <f t="shared" si="313"/>
        <v>No</v>
      </c>
      <c r="AO508" t="str">
        <f>IF(OR(Grants!K31="Q1 2028",Grants!K31="Q2 2028"),"Yes","No")</f>
        <v>No</v>
      </c>
      <c r="AP508" s="178" t="str">
        <f t="shared" si="314"/>
        <v>No</v>
      </c>
      <c r="AQ508" t="str">
        <f>IF(OR(Grants!K31="Q3 2028",Grants!K31="Q4 2028"),"Yes","No")</f>
        <v>No</v>
      </c>
      <c r="AR508" s="178" t="str">
        <f t="shared" si="315"/>
        <v>No</v>
      </c>
      <c r="AS508" t="str">
        <f>IF(OR(Grants!K31="Q1 2029",Grants!K31="Q2 2029"),"Yes","No")</f>
        <v>No</v>
      </c>
      <c r="AT508" s="178" t="str">
        <f t="shared" si="316"/>
        <v>No</v>
      </c>
      <c r="AU508" t="str">
        <f>IF(OR(Grants!K31="Q3 2029",Grants!K31="Q4 2029"),"Yes","No")</f>
        <v>No</v>
      </c>
      <c r="AV508" s="178" t="str">
        <f t="shared" si="317"/>
        <v>No</v>
      </c>
      <c r="AW508" t="str">
        <f>IF(OR(Grants!K31="Q1 2030",Grants!K31="Q2 2030"),"Yes","No")</f>
        <v>No</v>
      </c>
      <c r="AX508" s="178" t="str">
        <f t="shared" si="318"/>
        <v>No</v>
      </c>
      <c r="AY508" t="str">
        <f>IF(OR(Grants!K31="Q3 2030",Grants!K31="Q4 2030"),"Yes","No")</f>
        <v>No</v>
      </c>
      <c r="AZ508" s="178" t="str">
        <f t="shared" si="319"/>
        <v>No</v>
      </c>
      <c r="BA508" t="str">
        <f>IF(Grants!K31="","No","Yes")</f>
        <v>No</v>
      </c>
      <c r="BB508" s="178" t="str">
        <f t="shared" si="320"/>
        <v>No</v>
      </c>
      <c r="BC508" s="178" t="str">
        <f t="shared" si="321"/>
        <v>Yes</v>
      </c>
      <c r="BD508" s="174"/>
    </row>
    <row r="509" spans="1:56" s="175" customFormat="1" ht="46.9" thickBot="1" x14ac:dyDescent="0.5">
      <c r="A509" s="177">
        <v>28</v>
      </c>
      <c r="B509" s="71" t="s">
        <v>465</v>
      </c>
      <c r="C509" t="str">
        <f>IF(Grants!E32="Yes","Yes","No")</f>
        <v>No</v>
      </c>
      <c r="D509" t="str">
        <f>IF(AND(C509="No",Grants!F32="Yes"),"Yes","No")</f>
        <v>No</v>
      </c>
      <c r="E509" t="str">
        <f>IF(AND(C509="No",Grants!F32="N/A"),"N/A","No")</f>
        <v>No</v>
      </c>
      <c r="F509">
        <f>IF(OR(Grants!F32="Yes",Grants!F32="N/A"),0,1)</f>
        <v>1</v>
      </c>
      <c r="G509" t="str">
        <f>IF(OR(Grants!K32="Q3 2019",Grants!K32="Q4 2019"),"Yes","No")</f>
        <v>No</v>
      </c>
      <c r="H509" s="178" t="str">
        <f t="shared" si="273"/>
        <v>No</v>
      </c>
      <c r="I509" t="str">
        <f>IF(OR(Grants!K32="Q1 2020",Grants!K32="Q2 2020"),"Yes","No")</f>
        <v>No</v>
      </c>
      <c r="J509" s="178" t="str">
        <f t="shared" si="298"/>
        <v>No</v>
      </c>
      <c r="K509" t="str">
        <f>IF(OR(Grants!K32="Q3 2020",Grants!K32="Q4 2020"),"Yes","No")</f>
        <v>No</v>
      </c>
      <c r="L509" s="178" t="str">
        <f t="shared" si="299"/>
        <v>No</v>
      </c>
      <c r="M509" t="str">
        <f>IF(OR(Grants!K32="Q1 2021",Grants!K32="Q2 2021"),"Yes","No")</f>
        <v>No</v>
      </c>
      <c r="N509" s="178" t="str">
        <f t="shared" si="300"/>
        <v>No</v>
      </c>
      <c r="O509" t="str">
        <f>IF(OR(Grants!K32="Q3 2021",Grants!K32="Q4 2021"),"Yes","No")</f>
        <v>No</v>
      </c>
      <c r="P509" s="178" t="str">
        <f t="shared" si="301"/>
        <v>No</v>
      </c>
      <c r="Q509" t="str">
        <f>IF(OR(Grants!K32="Q1 2022",Grants!K32="Q2 2022"),"Yes","No")</f>
        <v>No</v>
      </c>
      <c r="R509" s="178" t="str">
        <f t="shared" si="302"/>
        <v>No</v>
      </c>
      <c r="S509" t="str">
        <f>IF(OR(Grants!K32="Q3 2022",Grants!K32="Q4 2022"),"Yes","No")</f>
        <v>No</v>
      </c>
      <c r="T509" s="178" t="str">
        <f t="shared" si="303"/>
        <v>No</v>
      </c>
      <c r="U509" t="str">
        <f>IF(OR(Grants!K32="Q1 2023",Grants!K32="Q2 2023"),"Yes","No")</f>
        <v>No</v>
      </c>
      <c r="V509" s="178" t="str">
        <f t="shared" si="304"/>
        <v>No</v>
      </c>
      <c r="W509" t="str">
        <f>IF(OR(Grants!K32="Q3 2023",Grants!K32="Q4 2023"),"Yes","No")</f>
        <v>No</v>
      </c>
      <c r="X509" s="178" t="str">
        <f t="shared" si="305"/>
        <v>No</v>
      </c>
      <c r="Y509" t="str">
        <f>IF(OR(Grants!K32="Q1 2024",Grants!K32="Q2 2024"),"Yes","No")</f>
        <v>No</v>
      </c>
      <c r="Z509" s="178" t="str">
        <f t="shared" si="306"/>
        <v>No</v>
      </c>
      <c r="AA509" t="str">
        <f>IF(OR(Grants!K32="Q3 2024",Grants!K32="Q4 2024"),"Yes","No")</f>
        <v>No</v>
      </c>
      <c r="AB509" s="178" t="str">
        <f t="shared" si="307"/>
        <v>No</v>
      </c>
      <c r="AC509" t="str">
        <f>IF(OR(Grants!K32="Q1 2025",Grants!K32="Q2 2025"),"Yes","No")</f>
        <v>No</v>
      </c>
      <c r="AD509" s="178" t="str">
        <f t="shared" si="308"/>
        <v>No</v>
      </c>
      <c r="AE509" t="str">
        <f>IF(OR(Grants!K32="Q3 2025",Grants!K32="Q4 2025"),"Yes","No")</f>
        <v>No</v>
      </c>
      <c r="AF509" s="178" t="str">
        <f t="shared" si="309"/>
        <v>No</v>
      </c>
      <c r="AG509" t="str">
        <f>IF(OR(Grants!K32="Q1 2026",Grants!K32="Q2 2026"),"Yes","No")</f>
        <v>No</v>
      </c>
      <c r="AH509" s="178" t="str">
        <f t="shared" si="310"/>
        <v>No</v>
      </c>
      <c r="AI509" t="str">
        <f>IF(OR(Grants!K32="Q3 2026",Grants!K32="Q4 2026"),"Yes","No")</f>
        <v>No</v>
      </c>
      <c r="AJ509" s="178" t="str">
        <f t="shared" si="311"/>
        <v>No</v>
      </c>
      <c r="AK509" t="str">
        <f>IF(OR(Grants!K32="Q1 2027",Grants!K32="Q2 2027"),"Yes","No")</f>
        <v>No</v>
      </c>
      <c r="AL509" s="178" t="str">
        <f t="shared" si="312"/>
        <v>No</v>
      </c>
      <c r="AM509" t="str">
        <f>IF(OR(Grants!K32="Q3 2027",Grants!K32="Q4 2027"),"Yes","No")</f>
        <v>No</v>
      </c>
      <c r="AN509" s="178" t="str">
        <f t="shared" si="313"/>
        <v>No</v>
      </c>
      <c r="AO509" t="str">
        <f>IF(OR(Grants!K32="Q1 2028",Grants!K32="Q2 2028"),"Yes","No")</f>
        <v>No</v>
      </c>
      <c r="AP509" s="178" t="str">
        <f t="shared" si="314"/>
        <v>No</v>
      </c>
      <c r="AQ509" t="str">
        <f>IF(OR(Grants!K32="Q3 2028",Grants!K32="Q4 2028"),"Yes","No")</f>
        <v>No</v>
      </c>
      <c r="AR509" s="178" t="str">
        <f t="shared" si="315"/>
        <v>No</v>
      </c>
      <c r="AS509" t="str">
        <f>IF(OR(Grants!K32="Q1 2029",Grants!K32="Q2 2029"),"Yes","No")</f>
        <v>No</v>
      </c>
      <c r="AT509" s="178" t="str">
        <f t="shared" si="316"/>
        <v>No</v>
      </c>
      <c r="AU509" t="str">
        <f>IF(OR(Grants!K32="Q3 2029",Grants!K32="Q4 2029"),"Yes","No")</f>
        <v>No</v>
      </c>
      <c r="AV509" s="178" t="str">
        <f t="shared" si="317"/>
        <v>No</v>
      </c>
      <c r="AW509" t="str">
        <f>IF(OR(Grants!K32="Q1 2030",Grants!K32="Q2 2030"),"Yes","No")</f>
        <v>No</v>
      </c>
      <c r="AX509" s="178" t="str">
        <f t="shared" si="318"/>
        <v>No</v>
      </c>
      <c r="AY509" t="str">
        <f>IF(OR(Grants!K32="Q3 2030",Grants!K32="Q4 2030"),"Yes","No")</f>
        <v>No</v>
      </c>
      <c r="AZ509" s="178" t="str">
        <f t="shared" si="319"/>
        <v>No</v>
      </c>
      <c r="BA509" t="str">
        <f>IF(Grants!K32="","No","Yes")</f>
        <v>No</v>
      </c>
      <c r="BB509" s="178" t="str">
        <f t="shared" si="320"/>
        <v>No</v>
      </c>
      <c r="BC509" s="178" t="str">
        <f t="shared" si="321"/>
        <v>Yes</v>
      </c>
      <c r="BD509" s="174"/>
    </row>
    <row r="510" spans="1:56" s="175" customFormat="1" ht="14.65" thickBot="1" x14ac:dyDescent="0.5">
      <c r="A510" s="177">
        <v>29</v>
      </c>
      <c r="B510" s="71" t="s">
        <v>467</v>
      </c>
      <c r="C510" t="str">
        <f>IF(Grants!E33="Yes","Yes","No")</f>
        <v>No</v>
      </c>
      <c r="D510" t="str">
        <f>IF(AND(C510="No",Grants!F33="Yes"),"Yes","No")</f>
        <v>No</v>
      </c>
      <c r="E510" t="str">
        <f>IF(AND(C510="No",Grants!F33="N/A"),"N/A","No")</f>
        <v>No</v>
      </c>
      <c r="F510">
        <f>IF(OR(Grants!F33="Yes",Grants!F33="N/A"),0,1)</f>
        <v>1</v>
      </c>
      <c r="G510" t="str">
        <f>IF(OR(Grants!K33="Q3 2019",Grants!K33="Q4 2019"),"Yes","No")</f>
        <v>No</v>
      </c>
      <c r="H510" s="178" t="str">
        <f t="shared" si="273"/>
        <v>No</v>
      </c>
      <c r="I510" t="str">
        <f>IF(OR(Grants!K33="Q1 2020",Grants!K33="Q2 2020"),"Yes","No")</f>
        <v>No</v>
      </c>
      <c r="J510" s="178" t="str">
        <f t="shared" si="298"/>
        <v>No</v>
      </c>
      <c r="K510" t="str">
        <f>IF(OR(Grants!K33="Q3 2020",Grants!K33="Q4 2020"),"Yes","No")</f>
        <v>No</v>
      </c>
      <c r="L510" s="178" t="str">
        <f t="shared" si="299"/>
        <v>No</v>
      </c>
      <c r="M510" t="str">
        <f>IF(OR(Grants!K33="Q1 2021",Grants!K33="Q2 2021"),"Yes","No")</f>
        <v>No</v>
      </c>
      <c r="N510" s="178" t="str">
        <f t="shared" si="300"/>
        <v>No</v>
      </c>
      <c r="O510" t="str">
        <f>IF(OR(Grants!K33="Q3 2021",Grants!K33="Q4 2021"),"Yes","No")</f>
        <v>No</v>
      </c>
      <c r="P510" s="178" t="str">
        <f t="shared" si="301"/>
        <v>No</v>
      </c>
      <c r="Q510" t="str">
        <f>IF(OR(Grants!K33="Q1 2022",Grants!K33="Q2 2022"),"Yes","No")</f>
        <v>No</v>
      </c>
      <c r="R510" s="178" t="str">
        <f t="shared" si="302"/>
        <v>No</v>
      </c>
      <c r="S510" t="str">
        <f>IF(OR(Grants!K33="Q3 2022",Grants!K33="Q4 2022"),"Yes","No")</f>
        <v>No</v>
      </c>
      <c r="T510" s="178" t="str">
        <f t="shared" si="303"/>
        <v>No</v>
      </c>
      <c r="U510" t="str">
        <f>IF(OR(Grants!K33="Q1 2023",Grants!K33="Q2 2023"),"Yes","No")</f>
        <v>No</v>
      </c>
      <c r="V510" s="178" t="str">
        <f t="shared" si="304"/>
        <v>No</v>
      </c>
      <c r="W510" t="str">
        <f>IF(OR(Grants!K33="Q3 2023",Grants!K33="Q4 2023"),"Yes","No")</f>
        <v>No</v>
      </c>
      <c r="X510" s="178" t="str">
        <f t="shared" si="305"/>
        <v>No</v>
      </c>
      <c r="Y510" t="str">
        <f>IF(OR(Grants!K33="Q1 2024",Grants!K33="Q2 2024"),"Yes","No")</f>
        <v>No</v>
      </c>
      <c r="Z510" s="178" t="str">
        <f t="shared" si="306"/>
        <v>No</v>
      </c>
      <c r="AA510" t="str">
        <f>IF(OR(Grants!K33="Q3 2024",Grants!K33="Q4 2024"),"Yes","No")</f>
        <v>No</v>
      </c>
      <c r="AB510" s="178" t="str">
        <f t="shared" si="307"/>
        <v>No</v>
      </c>
      <c r="AC510" t="str">
        <f>IF(OR(Grants!K33="Q1 2025",Grants!K33="Q2 2025"),"Yes","No")</f>
        <v>No</v>
      </c>
      <c r="AD510" s="178" t="str">
        <f t="shared" si="308"/>
        <v>No</v>
      </c>
      <c r="AE510" t="str">
        <f>IF(OR(Grants!K33="Q3 2025",Grants!K33="Q4 2025"),"Yes","No")</f>
        <v>No</v>
      </c>
      <c r="AF510" s="178" t="str">
        <f t="shared" si="309"/>
        <v>No</v>
      </c>
      <c r="AG510" t="str">
        <f>IF(OR(Grants!K33="Q1 2026",Grants!K33="Q2 2026"),"Yes","No")</f>
        <v>No</v>
      </c>
      <c r="AH510" s="178" t="str">
        <f t="shared" si="310"/>
        <v>No</v>
      </c>
      <c r="AI510" t="str">
        <f>IF(OR(Grants!K33="Q3 2026",Grants!K33="Q4 2026"),"Yes","No")</f>
        <v>No</v>
      </c>
      <c r="AJ510" s="178" t="str">
        <f t="shared" si="311"/>
        <v>No</v>
      </c>
      <c r="AK510" t="str">
        <f>IF(OR(Grants!K33="Q1 2027",Grants!K33="Q2 2027"),"Yes","No")</f>
        <v>No</v>
      </c>
      <c r="AL510" s="178" t="str">
        <f t="shared" si="312"/>
        <v>No</v>
      </c>
      <c r="AM510" t="str">
        <f>IF(OR(Grants!K33="Q3 2027",Grants!K33="Q4 2027"),"Yes","No")</f>
        <v>No</v>
      </c>
      <c r="AN510" s="178" t="str">
        <f t="shared" si="313"/>
        <v>No</v>
      </c>
      <c r="AO510" t="str">
        <f>IF(OR(Grants!K33="Q1 2028",Grants!K33="Q2 2028"),"Yes","No")</f>
        <v>No</v>
      </c>
      <c r="AP510" s="178" t="str">
        <f t="shared" si="314"/>
        <v>No</v>
      </c>
      <c r="AQ510" t="str">
        <f>IF(OR(Grants!K33="Q3 2028",Grants!K33="Q4 2028"),"Yes","No")</f>
        <v>No</v>
      </c>
      <c r="AR510" s="178" t="str">
        <f t="shared" si="315"/>
        <v>No</v>
      </c>
      <c r="AS510" t="str">
        <f>IF(OR(Grants!K33="Q1 2029",Grants!K33="Q2 2029"),"Yes","No")</f>
        <v>No</v>
      </c>
      <c r="AT510" s="178" t="str">
        <f t="shared" si="316"/>
        <v>No</v>
      </c>
      <c r="AU510" t="str">
        <f>IF(OR(Grants!K33="Q3 2029",Grants!K33="Q4 2029"),"Yes","No")</f>
        <v>No</v>
      </c>
      <c r="AV510" s="178" t="str">
        <f t="shared" si="317"/>
        <v>No</v>
      </c>
      <c r="AW510" t="str">
        <f>IF(OR(Grants!K33="Q1 2030",Grants!K33="Q2 2030"),"Yes","No")</f>
        <v>No</v>
      </c>
      <c r="AX510" s="178" t="str">
        <f t="shared" si="318"/>
        <v>No</v>
      </c>
      <c r="AY510" t="str">
        <f>IF(OR(Grants!K33="Q3 2030",Grants!K33="Q4 2030"),"Yes","No")</f>
        <v>No</v>
      </c>
      <c r="AZ510" s="178" t="str">
        <f t="shared" si="319"/>
        <v>No</v>
      </c>
      <c r="BA510" t="str">
        <f>IF(Grants!K33="","No","Yes")</f>
        <v>No</v>
      </c>
      <c r="BB510" s="178" t="str">
        <f t="shared" si="320"/>
        <v>No</v>
      </c>
      <c r="BC510" s="178" t="str">
        <f t="shared" si="321"/>
        <v>Yes</v>
      </c>
      <c r="BD510" s="174"/>
    </row>
    <row r="511" spans="1:56" s="175" customFormat="1" ht="23.65" thickBot="1" x14ac:dyDescent="0.5">
      <c r="A511" s="177">
        <v>30</v>
      </c>
      <c r="B511" s="71" t="s">
        <v>468</v>
      </c>
      <c r="C511" t="str">
        <f>IF(Grants!E34="Yes","Yes","No")</f>
        <v>No</v>
      </c>
      <c r="D511" t="str">
        <f>IF(AND(C511="No",Grants!F34="Yes"),"Yes","No")</f>
        <v>No</v>
      </c>
      <c r="E511" t="str">
        <f>IF(AND(C511="No",Grants!F34="N/A"),"N/A","No")</f>
        <v>No</v>
      </c>
      <c r="F511">
        <f>IF(OR(Grants!F34="Yes",Grants!F34="N/A"),0,1)</f>
        <v>1</v>
      </c>
      <c r="G511" t="str">
        <f>IF(OR(Grants!K34="Q3 2019",Grants!K34="Q4 2019"),"Yes","No")</f>
        <v>No</v>
      </c>
      <c r="H511" s="178" t="str">
        <f t="shared" si="273"/>
        <v>No</v>
      </c>
      <c r="I511" t="str">
        <f>IF(OR(Grants!K34="Q1 2020",Grants!K34="Q2 2020"),"Yes","No")</f>
        <v>No</v>
      </c>
      <c r="J511" s="178" t="str">
        <f t="shared" si="298"/>
        <v>No</v>
      </c>
      <c r="K511" t="str">
        <f>IF(OR(Grants!K34="Q3 2020",Grants!K34="Q4 2020"),"Yes","No")</f>
        <v>No</v>
      </c>
      <c r="L511" s="178" t="str">
        <f t="shared" si="299"/>
        <v>No</v>
      </c>
      <c r="M511" t="str">
        <f>IF(OR(Grants!K34="Q1 2021",Grants!K34="Q2 2021"),"Yes","No")</f>
        <v>No</v>
      </c>
      <c r="N511" s="178" t="str">
        <f t="shared" si="300"/>
        <v>No</v>
      </c>
      <c r="O511" t="str">
        <f>IF(OR(Grants!K34="Q3 2021",Grants!K34="Q4 2021"),"Yes","No")</f>
        <v>No</v>
      </c>
      <c r="P511" s="178" t="str">
        <f t="shared" si="301"/>
        <v>No</v>
      </c>
      <c r="Q511" t="str">
        <f>IF(OR(Grants!K34="Q1 2022",Grants!K34="Q2 2022"),"Yes","No")</f>
        <v>No</v>
      </c>
      <c r="R511" s="178" t="str">
        <f t="shared" si="302"/>
        <v>No</v>
      </c>
      <c r="S511" t="str">
        <f>IF(OR(Grants!K34="Q3 2022",Grants!K34="Q4 2022"),"Yes","No")</f>
        <v>No</v>
      </c>
      <c r="T511" s="178" t="str">
        <f t="shared" si="303"/>
        <v>No</v>
      </c>
      <c r="U511" t="str">
        <f>IF(OR(Grants!K34="Q1 2023",Grants!K34="Q2 2023"),"Yes","No")</f>
        <v>No</v>
      </c>
      <c r="V511" s="178" t="str">
        <f t="shared" si="304"/>
        <v>No</v>
      </c>
      <c r="W511" t="str">
        <f>IF(OR(Grants!K34="Q3 2023",Grants!K34="Q4 2023"),"Yes","No")</f>
        <v>No</v>
      </c>
      <c r="X511" s="178" t="str">
        <f t="shared" si="305"/>
        <v>No</v>
      </c>
      <c r="Y511" t="str">
        <f>IF(OR(Grants!K34="Q1 2024",Grants!K34="Q2 2024"),"Yes","No")</f>
        <v>No</v>
      </c>
      <c r="Z511" s="178" t="str">
        <f t="shared" si="306"/>
        <v>No</v>
      </c>
      <c r="AA511" t="str">
        <f>IF(OR(Grants!K34="Q3 2024",Grants!K34="Q4 2024"),"Yes","No")</f>
        <v>No</v>
      </c>
      <c r="AB511" s="178" t="str">
        <f t="shared" si="307"/>
        <v>No</v>
      </c>
      <c r="AC511" t="str">
        <f>IF(OR(Grants!K34="Q1 2025",Grants!K34="Q2 2025"),"Yes","No")</f>
        <v>No</v>
      </c>
      <c r="AD511" s="178" t="str">
        <f t="shared" si="308"/>
        <v>No</v>
      </c>
      <c r="AE511" t="str">
        <f>IF(OR(Grants!K34="Q3 2025",Grants!K34="Q4 2025"),"Yes","No")</f>
        <v>No</v>
      </c>
      <c r="AF511" s="178" t="str">
        <f t="shared" si="309"/>
        <v>No</v>
      </c>
      <c r="AG511" t="str">
        <f>IF(OR(Grants!K34="Q1 2026",Grants!K34="Q2 2026"),"Yes","No")</f>
        <v>No</v>
      </c>
      <c r="AH511" s="178" t="str">
        <f t="shared" si="310"/>
        <v>No</v>
      </c>
      <c r="AI511" t="str">
        <f>IF(OR(Grants!K34="Q3 2026",Grants!K34="Q4 2026"),"Yes","No")</f>
        <v>No</v>
      </c>
      <c r="AJ511" s="178" t="str">
        <f t="shared" si="311"/>
        <v>No</v>
      </c>
      <c r="AK511" t="str">
        <f>IF(OR(Grants!K34="Q1 2027",Grants!K34="Q2 2027"),"Yes","No")</f>
        <v>No</v>
      </c>
      <c r="AL511" s="178" t="str">
        <f t="shared" si="312"/>
        <v>No</v>
      </c>
      <c r="AM511" t="str">
        <f>IF(OR(Grants!K34="Q3 2027",Grants!K34="Q4 2027"),"Yes","No")</f>
        <v>No</v>
      </c>
      <c r="AN511" s="178" t="str">
        <f t="shared" si="313"/>
        <v>No</v>
      </c>
      <c r="AO511" t="str">
        <f>IF(OR(Grants!K34="Q1 2028",Grants!K34="Q2 2028"),"Yes","No")</f>
        <v>No</v>
      </c>
      <c r="AP511" s="178" t="str">
        <f t="shared" si="314"/>
        <v>No</v>
      </c>
      <c r="AQ511" t="str">
        <f>IF(OR(Grants!K34="Q3 2028",Grants!K34="Q4 2028"),"Yes","No")</f>
        <v>No</v>
      </c>
      <c r="AR511" s="178" t="str">
        <f t="shared" si="315"/>
        <v>No</v>
      </c>
      <c r="AS511" t="str">
        <f>IF(OR(Grants!K34="Q1 2029",Grants!K34="Q2 2029"),"Yes","No")</f>
        <v>No</v>
      </c>
      <c r="AT511" s="178" t="str">
        <f t="shared" si="316"/>
        <v>No</v>
      </c>
      <c r="AU511" t="str">
        <f>IF(OR(Grants!K34="Q3 2029",Grants!K34="Q4 2029"),"Yes","No")</f>
        <v>No</v>
      </c>
      <c r="AV511" s="178" t="str">
        <f t="shared" si="317"/>
        <v>No</v>
      </c>
      <c r="AW511" t="str">
        <f>IF(OR(Grants!K34="Q1 2030",Grants!K34="Q2 2030"),"Yes","No")</f>
        <v>No</v>
      </c>
      <c r="AX511" s="178" t="str">
        <f t="shared" si="318"/>
        <v>No</v>
      </c>
      <c r="AY511" t="str">
        <f>IF(OR(Grants!K34="Q3 2030",Grants!K34="Q4 2030"),"Yes","No")</f>
        <v>No</v>
      </c>
      <c r="AZ511" s="178" t="str">
        <f t="shared" si="319"/>
        <v>No</v>
      </c>
      <c r="BA511" t="str">
        <f>IF(Grants!K34="","No","Yes")</f>
        <v>No</v>
      </c>
      <c r="BB511" s="178" t="str">
        <f t="shared" si="320"/>
        <v>No</v>
      </c>
      <c r="BC511" s="178" t="str">
        <f t="shared" si="321"/>
        <v>Yes</v>
      </c>
      <c r="BD511" s="174"/>
    </row>
    <row r="512" spans="1:56" s="175" customFormat="1" ht="14.65" thickBot="1" x14ac:dyDescent="0.5">
      <c r="A512" s="177">
        <v>31</v>
      </c>
      <c r="B512" s="71" t="s">
        <v>469</v>
      </c>
      <c r="C512" t="str">
        <f>IF(Grants!E35="Yes","Yes","No")</f>
        <v>No</v>
      </c>
      <c r="D512" t="str">
        <f>IF(AND(C512="No",Grants!F35="Yes"),"Yes","No")</f>
        <v>No</v>
      </c>
      <c r="E512" t="str">
        <f>IF(AND(C512="No",Grants!F35="N/A"),"N/A","No")</f>
        <v>No</v>
      </c>
      <c r="F512">
        <f>IF(OR(Grants!F35="Yes",Grants!F35="N/A"),0,1)</f>
        <v>1</v>
      </c>
      <c r="G512" t="str">
        <f>IF(OR(Grants!K35="Q3 2019",Grants!K35="Q4 2019"),"Yes","No")</f>
        <v>No</v>
      </c>
      <c r="H512" s="178" t="str">
        <f t="shared" si="273"/>
        <v>No</v>
      </c>
      <c r="I512" t="str">
        <f>IF(OR(Grants!K35="Q1 2020",Grants!K35="Q2 2020"),"Yes","No")</f>
        <v>No</v>
      </c>
      <c r="J512" s="178" t="str">
        <f t="shared" si="298"/>
        <v>No</v>
      </c>
      <c r="K512" t="str">
        <f>IF(OR(Grants!K35="Q3 2020",Grants!K35="Q4 2020"),"Yes","No")</f>
        <v>No</v>
      </c>
      <c r="L512" s="178" t="str">
        <f t="shared" si="299"/>
        <v>No</v>
      </c>
      <c r="M512" t="str">
        <f>IF(OR(Grants!K35="Q1 2021",Grants!K35="Q2 2021"),"Yes","No")</f>
        <v>No</v>
      </c>
      <c r="N512" s="178" t="str">
        <f t="shared" si="300"/>
        <v>No</v>
      </c>
      <c r="O512" t="str">
        <f>IF(OR(Grants!K35="Q3 2021",Grants!K35="Q4 2021"),"Yes","No")</f>
        <v>No</v>
      </c>
      <c r="P512" s="178" t="str">
        <f t="shared" si="301"/>
        <v>No</v>
      </c>
      <c r="Q512" t="str">
        <f>IF(OR(Grants!K35="Q1 2022",Grants!K35="Q2 2022"),"Yes","No")</f>
        <v>No</v>
      </c>
      <c r="R512" s="178" t="str">
        <f t="shared" si="302"/>
        <v>No</v>
      </c>
      <c r="S512" t="str">
        <f>IF(OR(Grants!K35="Q3 2022",Grants!K35="Q4 2022"),"Yes","No")</f>
        <v>No</v>
      </c>
      <c r="T512" s="178" t="str">
        <f t="shared" si="303"/>
        <v>No</v>
      </c>
      <c r="U512" t="str">
        <f>IF(OR(Grants!K35="Q1 2023",Grants!K35="Q2 2023"),"Yes","No")</f>
        <v>No</v>
      </c>
      <c r="V512" s="178" t="str">
        <f t="shared" si="304"/>
        <v>No</v>
      </c>
      <c r="W512" t="str">
        <f>IF(OR(Grants!K35="Q3 2023",Grants!K35="Q4 2023"),"Yes","No")</f>
        <v>No</v>
      </c>
      <c r="X512" s="178" t="str">
        <f t="shared" si="305"/>
        <v>No</v>
      </c>
      <c r="Y512" t="str">
        <f>IF(OR(Grants!K35="Q1 2024",Grants!K35="Q2 2024"),"Yes","No")</f>
        <v>No</v>
      </c>
      <c r="Z512" s="178" t="str">
        <f t="shared" si="306"/>
        <v>No</v>
      </c>
      <c r="AA512" t="str">
        <f>IF(OR(Grants!K35="Q3 2024",Grants!K35="Q4 2024"),"Yes","No")</f>
        <v>No</v>
      </c>
      <c r="AB512" s="178" t="str">
        <f t="shared" si="307"/>
        <v>No</v>
      </c>
      <c r="AC512" t="str">
        <f>IF(OR(Grants!K35="Q1 2025",Grants!K35="Q2 2025"),"Yes","No")</f>
        <v>No</v>
      </c>
      <c r="AD512" s="178" t="str">
        <f t="shared" si="308"/>
        <v>No</v>
      </c>
      <c r="AE512" t="str">
        <f>IF(OR(Grants!K35="Q3 2025",Grants!K35="Q4 2025"),"Yes","No")</f>
        <v>No</v>
      </c>
      <c r="AF512" s="178" t="str">
        <f t="shared" si="309"/>
        <v>No</v>
      </c>
      <c r="AG512" t="str">
        <f>IF(OR(Grants!K35="Q1 2026",Grants!K35="Q2 2026"),"Yes","No")</f>
        <v>No</v>
      </c>
      <c r="AH512" s="178" t="str">
        <f t="shared" si="310"/>
        <v>No</v>
      </c>
      <c r="AI512" t="str">
        <f>IF(OR(Grants!K35="Q3 2026",Grants!K35="Q4 2026"),"Yes","No")</f>
        <v>No</v>
      </c>
      <c r="AJ512" s="178" t="str">
        <f t="shared" si="311"/>
        <v>No</v>
      </c>
      <c r="AK512" t="str">
        <f>IF(OR(Grants!K35="Q1 2027",Grants!K35="Q2 2027"),"Yes","No")</f>
        <v>No</v>
      </c>
      <c r="AL512" s="178" t="str">
        <f t="shared" si="312"/>
        <v>No</v>
      </c>
      <c r="AM512" t="str">
        <f>IF(OR(Grants!K35="Q3 2027",Grants!K35="Q4 2027"),"Yes","No")</f>
        <v>No</v>
      </c>
      <c r="AN512" s="178" t="str">
        <f t="shared" si="313"/>
        <v>No</v>
      </c>
      <c r="AO512" t="str">
        <f>IF(OR(Grants!K35="Q1 2028",Grants!K35="Q2 2028"),"Yes","No")</f>
        <v>No</v>
      </c>
      <c r="AP512" s="178" t="str">
        <f t="shared" si="314"/>
        <v>No</v>
      </c>
      <c r="AQ512" t="str">
        <f>IF(OR(Grants!K35="Q3 2028",Grants!K35="Q4 2028"),"Yes","No")</f>
        <v>No</v>
      </c>
      <c r="AR512" s="178" t="str">
        <f t="shared" si="315"/>
        <v>No</v>
      </c>
      <c r="AS512" t="str">
        <f>IF(OR(Grants!K35="Q1 2029",Grants!K35="Q2 2029"),"Yes","No")</f>
        <v>No</v>
      </c>
      <c r="AT512" s="178" t="str">
        <f t="shared" si="316"/>
        <v>No</v>
      </c>
      <c r="AU512" t="str">
        <f>IF(OR(Grants!K35="Q3 2029",Grants!K35="Q4 2029"),"Yes","No")</f>
        <v>No</v>
      </c>
      <c r="AV512" s="178" t="str">
        <f t="shared" si="317"/>
        <v>No</v>
      </c>
      <c r="AW512" t="str">
        <f>IF(OR(Grants!K35="Q1 2030",Grants!K35="Q2 2030"),"Yes","No")</f>
        <v>No</v>
      </c>
      <c r="AX512" s="178" t="str">
        <f t="shared" si="318"/>
        <v>No</v>
      </c>
      <c r="AY512" t="str">
        <f>IF(OR(Grants!K35="Q3 2030",Grants!K35="Q4 2030"),"Yes","No")</f>
        <v>No</v>
      </c>
      <c r="AZ512" s="178" t="str">
        <f t="shared" si="319"/>
        <v>No</v>
      </c>
      <c r="BA512" t="str">
        <f>IF(Grants!K35="","No","Yes")</f>
        <v>No</v>
      </c>
      <c r="BB512" s="178" t="str">
        <f t="shared" si="320"/>
        <v>No</v>
      </c>
      <c r="BC512" s="178" t="str">
        <f t="shared" si="321"/>
        <v>Yes</v>
      </c>
      <c r="BD512" s="174"/>
    </row>
    <row r="513" spans="1:56" s="175" customFormat="1" ht="23.65" thickBot="1" x14ac:dyDescent="0.5">
      <c r="A513" s="177">
        <v>32</v>
      </c>
      <c r="B513" s="71" t="s">
        <v>470</v>
      </c>
      <c r="C513" t="str">
        <f>IF(Grants!E36="Yes","Yes","No")</f>
        <v>No</v>
      </c>
      <c r="D513" t="str">
        <f>IF(AND(C513="No",Grants!F36="Yes"),"Yes","No")</f>
        <v>No</v>
      </c>
      <c r="E513" t="str">
        <f>IF(AND(C513="No",Grants!F36="N/A"),"N/A","No")</f>
        <v>No</v>
      </c>
      <c r="F513">
        <f>IF(OR(Grants!F36="Yes",Grants!F36="N/A"),0,1)</f>
        <v>1</v>
      </c>
      <c r="G513" t="str">
        <f>IF(OR(Grants!K36="Q3 2019",Grants!K36="Q4 2019"),"Yes","No")</f>
        <v>No</v>
      </c>
      <c r="H513" s="178" t="str">
        <f t="shared" si="273"/>
        <v>No</v>
      </c>
      <c r="I513" t="str">
        <f>IF(OR(Grants!K36="Q1 2020",Grants!K36="Q2 2020"),"Yes","No")</f>
        <v>No</v>
      </c>
      <c r="J513" s="178" t="str">
        <f t="shared" si="298"/>
        <v>No</v>
      </c>
      <c r="K513" t="str">
        <f>IF(OR(Grants!K36="Q3 2020",Grants!K36="Q4 2020"),"Yes","No")</f>
        <v>No</v>
      </c>
      <c r="L513" s="178" t="str">
        <f t="shared" si="299"/>
        <v>No</v>
      </c>
      <c r="M513" t="str">
        <f>IF(OR(Grants!K36="Q1 2021",Grants!K36="Q2 2021"),"Yes","No")</f>
        <v>No</v>
      </c>
      <c r="N513" s="178" t="str">
        <f t="shared" si="300"/>
        <v>No</v>
      </c>
      <c r="O513" t="str">
        <f>IF(OR(Grants!K36="Q3 2021",Grants!K36="Q4 2021"),"Yes","No")</f>
        <v>No</v>
      </c>
      <c r="P513" s="178" t="str">
        <f t="shared" si="301"/>
        <v>No</v>
      </c>
      <c r="Q513" t="str">
        <f>IF(OR(Grants!K36="Q1 2022",Grants!K36="Q2 2022"),"Yes","No")</f>
        <v>No</v>
      </c>
      <c r="R513" s="178" t="str">
        <f t="shared" si="302"/>
        <v>No</v>
      </c>
      <c r="S513" t="str">
        <f>IF(OR(Grants!K36="Q3 2022",Grants!K36="Q4 2022"),"Yes","No")</f>
        <v>No</v>
      </c>
      <c r="T513" s="178" t="str">
        <f t="shared" si="303"/>
        <v>No</v>
      </c>
      <c r="U513" t="str">
        <f>IF(OR(Grants!K36="Q1 2023",Grants!K36="Q2 2023"),"Yes","No")</f>
        <v>No</v>
      </c>
      <c r="V513" s="178" t="str">
        <f t="shared" si="304"/>
        <v>No</v>
      </c>
      <c r="W513" t="str">
        <f>IF(OR(Grants!K36="Q3 2023",Grants!K36="Q4 2023"),"Yes","No")</f>
        <v>No</v>
      </c>
      <c r="X513" s="178" t="str">
        <f t="shared" si="305"/>
        <v>No</v>
      </c>
      <c r="Y513" t="str">
        <f>IF(OR(Grants!K36="Q1 2024",Grants!K36="Q2 2024"),"Yes","No")</f>
        <v>No</v>
      </c>
      <c r="Z513" s="178" t="str">
        <f t="shared" si="306"/>
        <v>No</v>
      </c>
      <c r="AA513" t="str">
        <f>IF(OR(Grants!K36="Q3 2024",Grants!K36="Q4 2024"),"Yes","No")</f>
        <v>No</v>
      </c>
      <c r="AB513" s="178" t="str">
        <f t="shared" si="307"/>
        <v>No</v>
      </c>
      <c r="AC513" t="str">
        <f>IF(OR(Grants!K36="Q1 2025",Grants!K36="Q2 2025"),"Yes","No")</f>
        <v>No</v>
      </c>
      <c r="AD513" s="178" t="str">
        <f t="shared" si="308"/>
        <v>No</v>
      </c>
      <c r="AE513" t="str">
        <f>IF(OR(Grants!K36="Q3 2025",Grants!K36="Q4 2025"),"Yes","No")</f>
        <v>No</v>
      </c>
      <c r="AF513" s="178" t="str">
        <f t="shared" si="309"/>
        <v>No</v>
      </c>
      <c r="AG513" t="str">
        <f>IF(OR(Grants!K36="Q1 2026",Grants!K36="Q2 2026"),"Yes","No")</f>
        <v>No</v>
      </c>
      <c r="AH513" s="178" t="str">
        <f t="shared" si="310"/>
        <v>No</v>
      </c>
      <c r="AI513" t="str">
        <f>IF(OR(Grants!K36="Q3 2026",Grants!K36="Q4 2026"),"Yes","No")</f>
        <v>No</v>
      </c>
      <c r="AJ513" s="178" t="str">
        <f t="shared" si="311"/>
        <v>No</v>
      </c>
      <c r="AK513" t="str">
        <f>IF(OR(Grants!K36="Q1 2027",Grants!K36="Q2 2027"),"Yes","No")</f>
        <v>No</v>
      </c>
      <c r="AL513" s="178" t="str">
        <f t="shared" si="312"/>
        <v>No</v>
      </c>
      <c r="AM513" t="str">
        <f>IF(OR(Grants!K36="Q3 2027",Grants!K36="Q4 2027"),"Yes","No")</f>
        <v>No</v>
      </c>
      <c r="AN513" s="178" t="str">
        <f t="shared" si="313"/>
        <v>No</v>
      </c>
      <c r="AO513" t="str">
        <f>IF(OR(Grants!K36="Q1 2028",Grants!K36="Q2 2028"),"Yes","No")</f>
        <v>No</v>
      </c>
      <c r="AP513" s="178" t="str">
        <f t="shared" si="314"/>
        <v>No</v>
      </c>
      <c r="AQ513" t="str">
        <f>IF(OR(Grants!K36="Q3 2028",Grants!K36="Q4 2028"),"Yes","No")</f>
        <v>No</v>
      </c>
      <c r="AR513" s="178" t="str">
        <f t="shared" si="315"/>
        <v>No</v>
      </c>
      <c r="AS513" t="str">
        <f>IF(OR(Grants!K36="Q1 2029",Grants!K36="Q2 2029"),"Yes","No")</f>
        <v>No</v>
      </c>
      <c r="AT513" s="178" t="str">
        <f t="shared" si="316"/>
        <v>No</v>
      </c>
      <c r="AU513" t="str">
        <f>IF(OR(Grants!K36="Q3 2029",Grants!K36="Q4 2029"),"Yes","No")</f>
        <v>No</v>
      </c>
      <c r="AV513" s="178" t="str">
        <f t="shared" si="317"/>
        <v>No</v>
      </c>
      <c r="AW513" t="str">
        <f>IF(OR(Grants!K36="Q1 2030",Grants!K36="Q2 2030"),"Yes","No")</f>
        <v>No</v>
      </c>
      <c r="AX513" s="178" t="str">
        <f t="shared" si="318"/>
        <v>No</v>
      </c>
      <c r="AY513" t="str">
        <f>IF(OR(Grants!K36="Q3 2030",Grants!K36="Q4 2030"),"Yes","No")</f>
        <v>No</v>
      </c>
      <c r="AZ513" s="178" t="str">
        <f t="shared" si="319"/>
        <v>No</v>
      </c>
      <c r="BA513" t="str">
        <f>IF(Grants!K36="","No","Yes")</f>
        <v>No</v>
      </c>
      <c r="BB513" s="178" t="str">
        <f t="shared" si="320"/>
        <v>No</v>
      </c>
      <c r="BC513" s="178" t="str">
        <f t="shared" si="321"/>
        <v>Yes</v>
      </c>
      <c r="BD513" s="174"/>
    </row>
    <row r="514" spans="1:56" s="175" customFormat="1" ht="23.65" thickBot="1" x14ac:dyDescent="0.5">
      <c r="A514" s="177">
        <v>33</v>
      </c>
      <c r="B514" s="71" t="s">
        <v>473</v>
      </c>
      <c r="C514" t="str">
        <f>IF(Grants!E37="Yes","Yes","No")</f>
        <v>No</v>
      </c>
      <c r="D514" t="str">
        <f>IF(AND(C514="No",Grants!F37="Yes"),"Yes","No")</f>
        <v>No</v>
      </c>
      <c r="E514" t="str">
        <f>IF(AND(C514="No",Grants!F37="N/A"),"N/A","No")</f>
        <v>No</v>
      </c>
      <c r="F514">
        <f>IF(OR(Grants!F37="Yes",Grants!F37="N/A"),0,1)</f>
        <v>1</v>
      </c>
      <c r="G514" t="str">
        <f>IF(OR(Grants!K37="Q3 2019",Grants!K37="Q4 2019"),"Yes","No")</f>
        <v>No</v>
      </c>
      <c r="H514" s="178" t="str">
        <f t="shared" si="273"/>
        <v>No</v>
      </c>
      <c r="I514" t="str">
        <f>IF(OR(Grants!K37="Q1 2020",Grants!K37="Q2 2020"),"Yes","No")</f>
        <v>No</v>
      </c>
      <c r="J514" s="178" t="str">
        <f t="shared" si="298"/>
        <v>No</v>
      </c>
      <c r="K514" t="str">
        <f>IF(OR(Grants!K37="Q3 2020",Grants!K37="Q4 2020"),"Yes","No")</f>
        <v>No</v>
      </c>
      <c r="L514" s="178" t="str">
        <f t="shared" si="299"/>
        <v>No</v>
      </c>
      <c r="M514" t="str">
        <f>IF(OR(Grants!K37="Q1 2021",Grants!K37="Q2 2021"),"Yes","No")</f>
        <v>No</v>
      </c>
      <c r="N514" s="178" t="str">
        <f t="shared" si="300"/>
        <v>No</v>
      </c>
      <c r="O514" t="str">
        <f>IF(OR(Grants!K37="Q3 2021",Grants!K37="Q4 2021"),"Yes","No")</f>
        <v>No</v>
      </c>
      <c r="P514" s="178" t="str">
        <f t="shared" si="301"/>
        <v>No</v>
      </c>
      <c r="Q514" t="str">
        <f>IF(OR(Grants!K37="Q1 2022",Grants!K37="Q2 2022"),"Yes","No")</f>
        <v>No</v>
      </c>
      <c r="R514" s="178" t="str">
        <f t="shared" si="302"/>
        <v>No</v>
      </c>
      <c r="S514" t="str">
        <f>IF(OR(Grants!K37="Q3 2022",Grants!K37="Q4 2022"),"Yes","No")</f>
        <v>No</v>
      </c>
      <c r="T514" s="178" t="str">
        <f t="shared" si="303"/>
        <v>No</v>
      </c>
      <c r="U514" t="str">
        <f>IF(OR(Grants!K37="Q1 2023",Grants!K37="Q2 2023"),"Yes","No")</f>
        <v>No</v>
      </c>
      <c r="V514" s="178" t="str">
        <f t="shared" si="304"/>
        <v>No</v>
      </c>
      <c r="W514" t="str">
        <f>IF(OR(Grants!K37="Q3 2023",Grants!K37="Q4 2023"),"Yes","No")</f>
        <v>No</v>
      </c>
      <c r="X514" s="178" t="str">
        <f t="shared" si="305"/>
        <v>No</v>
      </c>
      <c r="Y514" t="str">
        <f>IF(OR(Grants!K37="Q1 2024",Grants!K37="Q2 2024"),"Yes","No")</f>
        <v>No</v>
      </c>
      <c r="Z514" s="178" t="str">
        <f t="shared" si="306"/>
        <v>No</v>
      </c>
      <c r="AA514" t="str">
        <f>IF(OR(Grants!K37="Q3 2024",Grants!K37="Q4 2024"),"Yes","No")</f>
        <v>No</v>
      </c>
      <c r="AB514" s="178" t="str">
        <f t="shared" si="307"/>
        <v>No</v>
      </c>
      <c r="AC514" t="str">
        <f>IF(OR(Grants!K37="Q1 2025",Grants!K37="Q2 2025"),"Yes","No")</f>
        <v>No</v>
      </c>
      <c r="AD514" s="178" t="str">
        <f t="shared" si="308"/>
        <v>No</v>
      </c>
      <c r="AE514" t="str">
        <f>IF(OR(Grants!K37="Q3 2025",Grants!K37="Q4 2025"),"Yes","No")</f>
        <v>No</v>
      </c>
      <c r="AF514" s="178" t="str">
        <f t="shared" si="309"/>
        <v>No</v>
      </c>
      <c r="AG514" t="str">
        <f>IF(OR(Grants!K37="Q1 2026",Grants!K37="Q2 2026"),"Yes","No")</f>
        <v>No</v>
      </c>
      <c r="AH514" s="178" t="str">
        <f t="shared" si="310"/>
        <v>No</v>
      </c>
      <c r="AI514" t="str">
        <f>IF(OR(Grants!K37="Q3 2026",Grants!K37="Q4 2026"),"Yes","No")</f>
        <v>No</v>
      </c>
      <c r="AJ514" s="178" t="str">
        <f t="shared" si="311"/>
        <v>No</v>
      </c>
      <c r="AK514" t="str">
        <f>IF(OR(Grants!K37="Q1 2027",Grants!K37="Q2 2027"),"Yes","No")</f>
        <v>No</v>
      </c>
      <c r="AL514" s="178" t="str">
        <f t="shared" si="312"/>
        <v>No</v>
      </c>
      <c r="AM514" t="str">
        <f>IF(OR(Grants!K37="Q3 2027",Grants!K37="Q4 2027"),"Yes","No")</f>
        <v>No</v>
      </c>
      <c r="AN514" s="178" t="str">
        <f t="shared" si="313"/>
        <v>No</v>
      </c>
      <c r="AO514" t="str">
        <f>IF(OR(Grants!K37="Q1 2028",Grants!K37="Q2 2028"),"Yes","No")</f>
        <v>No</v>
      </c>
      <c r="AP514" s="178" t="str">
        <f t="shared" si="314"/>
        <v>No</v>
      </c>
      <c r="AQ514" t="str">
        <f>IF(OR(Grants!K37="Q3 2028",Grants!K37="Q4 2028"),"Yes","No")</f>
        <v>No</v>
      </c>
      <c r="AR514" s="178" t="str">
        <f t="shared" si="315"/>
        <v>No</v>
      </c>
      <c r="AS514" t="str">
        <f>IF(OR(Grants!K37="Q1 2029",Grants!K37="Q2 2029"),"Yes","No")</f>
        <v>No</v>
      </c>
      <c r="AT514" s="178" t="str">
        <f t="shared" si="316"/>
        <v>No</v>
      </c>
      <c r="AU514" t="str">
        <f>IF(OR(Grants!K37="Q3 2029",Grants!K37="Q4 2029"),"Yes","No")</f>
        <v>No</v>
      </c>
      <c r="AV514" s="178" t="str">
        <f t="shared" si="317"/>
        <v>No</v>
      </c>
      <c r="AW514" t="str">
        <f>IF(OR(Grants!K37="Q1 2030",Grants!K37="Q2 2030"),"Yes","No")</f>
        <v>No</v>
      </c>
      <c r="AX514" s="178" t="str">
        <f t="shared" si="318"/>
        <v>No</v>
      </c>
      <c r="AY514" t="str">
        <f>IF(OR(Grants!K37="Q3 2030",Grants!K37="Q4 2030"),"Yes","No")</f>
        <v>No</v>
      </c>
      <c r="AZ514" s="178" t="str">
        <f t="shared" si="319"/>
        <v>No</v>
      </c>
      <c r="BA514" t="str">
        <f>IF(Grants!K37="","No","Yes")</f>
        <v>No</v>
      </c>
      <c r="BB514" s="178" t="str">
        <f t="shared" si="320"/>
        <v>No</v>
      </c>
      <c r="BC514" s="178" t="str">
        <f t="shared" si="321"/>
        <v>Yes</v>
      </c>
      <c r="BD514" s="174"/>
    </row>
    <row r="515" spans="1:56" s="175" customFormat="1" ht="35.25" thickBot="1" x14ac:dyDescent="0.5">
      <c r="A515" s="177">
        <v>34</v>
      </c>
      <c r="B515" s="71" t="s">
        <v>474</v>
      </c>
      <c r="C515" t="str">
        <f>IF(Grants!E38="Yes","Yes","No")</f>
        <v>No</v>
      </c>
      <c r="D515" t="str">
        <f>IF(AND(C515="No",Grants!F38="Yes"),"Yes","No")</f>
        <v>No</v>
      </c>
      <c r="E515" t="str">
        <f>IF(AND(C515="No",Grants!F38="N/A"),"N/A","No")</f>
        <v>No</v>
      </c>
      <c r="F515">
        <f>IF(OR(Grants!F38="Yes",Grants!F38="N/A"),0,1)</f>
        <v>1</v>
      </c>
      <c r="G515" t="str">
        <f>IF(OR(Grants!K38="Q3 2019",Grants!K38="Q4 2019"),"Yes","No")</f>
        <v>No</v>
      </c>
      <c r="H515" s="178" t="str">
        <f t="shared" si="273"/>
        <v>No</v>
      </c>
      <c r="I515" t="str">
        <f>IF(OR(Grants!K38="Q1 2020",Grants!K38="Q2 2020"),"Yes","No")</f>
        <v>No</v>
      </c>
      <c r="J515" s="178" t="str">
        <f t="shared" si="298"/>
        <v>No</v>
      </c>
      <c r="K515" t="str">
        <f>IF(OR(Grants!K38="Q3 2020",Grants!K38="Q4 2020"),"Yes","No")</f>
        <v>No</v>
      </c>
      <c r="L515" s="178" t="str">
        <f t="shared" si="299"/>
        <v>No</v>
      </c>
      <c r="M515" t="str">
        <f>IF(OR(Grants!K38="Q1 2021",Grants!K38="Q2 2021"),"Yes","No")</f>
        <v>No</v>
      </c>
      <c r="N515" s="178" t="str">
        <f t="shared" si="300"/>
        <v>No</v>
      </c>
      <c r="O515" t="str">
        <f>IF(OR(Grants!K38="Q3 2021",Grants!K38="Q4 2021"),"Yes","No")</f>
        <v>No</v>
      </c>
      <c r="P515" s="178" t="str">
        <f t="shared" si="301"/>
        <v>No</v>
      </c>
      <c r="Q515" t="str">
        <f>IF(OR(Grants!K38="Q1 2022",Grants!K38="Q2 2022"),"Yes","No")</f>
        <v>No</v>
      </c>
      <c r="R515" s="178" t="str">
        <f t="shared" si="302"/>
        <v>No</v>
      </c>
      <c r="S515" t="str">
        <f>IF(OR(Grants!K38="Q3 2022",Grants!K38="Q4 2022"),"Yes","No")</f>
        <v>No</v>
      </c>
      <c r="T515" s="178" t="str">
        <f t="shared" si="303"/>
        <v>No</v>
      </c>
      <c r="U515" t="str">
        <f>IF(OR(Grants!K38="Q1 2023",Grants!K38="Q2 2023"),"Yes","No")</f>
        <v>No</v>
      </c>
      <c r="V515" s="178" t="str">
        <f t="shared" si="304"/>
        <v>No</v>
      </c>
      <c r="W515" t="str">
        <f>IF(OR(Grants!K38="Q3 2023",Grants!K38="Q4 2023"),"Yes","No")</f>
        <v>No</v>
      </c>
      <c r="X515" s="178" t="str">
        <f t="shared" si="305"/>
        <v>No</v>
      </c>
      <c r="Y515" t="str">
        <f>IF(OR(Grants!K38="Q1 2024",Grants!K38="Q2 2024"),"Yes","No")</f>
        <v>No</v>
      </c>
      <c r="Z515" s="178" t="str">
        <f t="shared" si="306"/>
        <v>No</v>
      </c>
      <c r="AA515" t="str">
        <f>IF(OR(Grants!K38="Q3 2024",Grants!K38="Q4 2024"),"Yes","No")</f>
        <v>No</v>
      </c>
      <c r="AB515" s="178" t="str">
        <f t="shared" si="307"/>
        <v>No</v>
      </c>
      <c r="AC515" t="str">
        <f>IF(OR(Grants!K38="Q1 2025",Grants!K38="Q2 2025"),"Yes","No")</f>
        <v>No</v>
      </c>
      <c r="AD515" s="178" t="str">
        <f t="shared" si="308"/>
        <v>No</v>
      </c>
      <c r="AE515" t="str">
        <f>IF(OR(Grants!K38="Q3 2025",Grants!K38="Q4 2025"),"Yes","No")</f>
        <v>No</v>
      </c>
      <c r="AF515" s="178" t="str">
        <f t="shared" si="309"/>
        <v>No</v>
      </c>
      <c r="AG515" t="str">
        <f>IF(OR(Grants!K38="Q1 2026",Grants!K38="Q2 2026"),"Yes","No")</f>
        <v>No</v>
      </c>
      <c r="AH515" s="178" t="str">
        <f t="shared" si="310"/>
        <v>No</v>
      </c>
      <c r="AI515" t="str">
        <f>IF(OR(Grants!K38="Q3 2026",Grants!K38="Q4 2026"),"Yes","No")</f>
        <v>No</v>
      </c>
      <c r="AJ515" s="178" t="str">
        <f t="shared" si="311"/>
        <v>No</v>
      </c>
      <c r="AK515" t="str">
        <f>IF(OR(Grants!K38="Q1 2027",Grants!K38="Q2 2027"),"Yes","No")</f>
        <v>No</v>
      </c>
      <c r="AL515" s="178" t="str">
        <f t="shared" si="312"/>
        <v>No</v>
      </c>
      <c r="AM515" t="str">
        <f>IF(OR(Grants!K38="Q3 2027",Grants!K38="Q4 2027"),"Yes","No")</f>
        <v>No</v>
      </c>
      <c r="AN515" s="178" t="str">
        <f t="shared" si="313"/>
        <v>No</v>
      </c>
      <c r="AO515" t="str">
        <f>IF(OR(Grants!K38="Q1 2028",Grants!K38="Q2 2028"),"Yes","No")</f>
        <v>No</v>
      </c>
      <c r="AP515" s="178" t="str">
        <f t="shared" si="314"/>
        <v>No</v>
      </c>
      <c r="AQ515" t="str">
        <f>IF(OR(Grants!K38="Q3 2028",Grants!K38="Q4 2028"),"Yes","No")</f>
        <v>No</v>
      </c>
      <c r="AR515" s="178" t="str">
        <f t="shared" si="315"/>
        <v>No</v>
      </c>
      <c r="AS515" t="str">
        <f>IF(OR(Grants!K38="Q1 2029",Grants!K38="Q2 2029"),"Yes","No")</f>
        <v>No</v>
      </c>
      <c r="AT515" s="178" t="str">
        <f t="shared" si="316"/>
        <v>No</v>
      </c>
      <c r="AU515" t="str">
        <f>IF(OR(Grants!K38="Q3 2029",Grants!K38="Q4 2029"),"Yes","No")</f>
        <v>No</v>
      </c>
      <c r="AV515" s="178" t="str">
        <f t="shared" si="317"/>
        <v>No</v>
      </c>
      <c r="AW515" t="str">
        <f>IF(OR(Grants!K38="Q1 2030",Grants!K38="Q2 2030"),"Yes","No")</f>
        <v>No</v>
      </c>
      <c r="AX515" s="178" t="str">
        <f t="shared" si="318"/>
        <v>No</v>
      </c>
      <c r="AY515" t="str">
        <f>IF(OR(Grants!K38="Q3 2030",Grants!K38="Q4 2030"),"Yes","No")</f>
        <v>No</v>
      </c>
      <c r="AZ515" s="178" t="str">
        <f t="shared" si="319"/>
        <v>No</v>
      </c>
      <c r="BA515" t="str">
        <f>IF(Grants!K38="","No","Yes")</f>
        <v>No</v>
      </c>
      <c r="BB515" s="178" t="str">
        <f t="shared" si="320"/>
        <v>No</v>
      </c>
      <c r="BC515" s="178" t="str">
        <f t="shared" si="321"/>
        <v>Yes</v>
      </c>
      <c r="BD515" s="174"/>
    </row>
    <row r="516" spans="1:56" s="175" customFormat="1" ht="23.65" thickBot="1" x14ac:dyDescent="0.5">
      <c r="A516" s="177">
        <v>35</v>
      </c>
      <c r="B516" s="71" t="s">
        <v>475</v>
      </c>
      <c r="C516" t="str">
        <f>IF(Grants!E39="Yes","Yes","No")</f>
        <v>No</v>
      </c>
      <c r="D516" t="str">
        <f>IF(AND(C516="No",Grants!F39="Yes"),"Yes","No")</f>
        <v>No</v>
      </c>
      <c r="E516" t="str">
        <f>IF(AND(C516="No",Grants!F39="N/A"),"N/A","No")</f>
        <v>No</v>
      </c>
      <c r="F516">
        <f>IF(OR(Grants!F39="Yes",Grants!F39="N/A"),0,1)</f>
        <v>1</v>
      </c>
      <c r="G516" t="str">
        <f>IF(OR(Grants!K39="Q3 2019",Grants!K39="Q4 2019"),"Yes","No")</f>
        <v>No</v>
      </c>
      <c r="H516" s="178" t="str">
        <f t="shared" si="273"/>
        <v>No</v>
      </c>
      <c r="I516" t="str">
        <f>IF(OR(Grants!K39="Q1 2020",Grants!K39="Q2 2020"),"Yes","No")</f>
        <v>No</v>
      </c>
      <c r="J516" s="178" t="str">
        <f t="shared" si="298"/>
        <v>No</v>
      </c>
      <c r="K516" t="str">
        <f>IF(OR(Grants!K39="Q3 2020",Grants!K39="Q4 2020"),"Yes","No")</f>
        <v>No</v>
      </c>
      <c r="L516" s="178" t="str">
        <f t="shared" si="299"/>
        <v>No</v>
      </c>
      <c r="M516" t="str">
        <f>IF(OR(Grants!K39="Q1 2021",Grants!K39="Q2 2021"),"Yes","No")</f>
        <v>No</v>
      </c>
      <c r="N516" s="178" t="str">
        <f t="shared" si="300"/>
        <v>No</v>
      </c>
      <c r="O516" t="str">
        <f>IF(OR(Grants!K39="Q3 2021",Grants!K39="Q4 2021"),"Yes","No")</f>
        <v>No</v>
      </c>
      <c r="P516" s="178" t="str">
        <f t="shared" si="301"/>
        <v>No</v>
      </c>
      <c r="Q516" t="str">
        <f>IF(OR(Grants!K39="Q1 2022",Grants!K39="Q2 2022"),"Yes","No")</f>
        <v>No</v>
      </c>
      <c r="R516" s="178" t="str">
        <f t="shared" si="302"/>
        <v>No</v>
      </c>
      <c r="S516" t="str">
        <f>IF(OR(Grants!K39="Q3 2022",Grants!K39="Q4 2022"),"Yes","No")</f>
        <v>No</v>
      </c>
      <c r="T516" s="178" t="str">
        <f t="shared" si="303"/>
        <v>No</v>
      </c>
      <c r="U516" t="str">
        <f>IF(OR(Grants!K39="Q1 2023",Grants!K39="Q2 2023"),"Yes","No")</f>
        <v>No</v>
      </c>
      <c r="V516" s="178" t="str">
        <f t="shared" si="304"/>
        <v>No</v>
      </c>
      <c r="W516" t="str">
        <f>IF(OR(Grants!K39="Q3 2023",Grants!K39="Q4 2023"),"Yes","No")</f>
        <v>No</v>
      </c>
      <c r="X516" s="178" t="str">
        <f t="shared" si="305"/>
        <v>No</v>
      </c>
      <c r="Y516" t="str">
        <f>IF(OR(Grants!K39="Q1 2024",Grants!K39="Q2 2024"),"Yes","No")</f>
        <v>No</v>
      </c>
      <c r="Z516" s="178" t="str">
        <f t="shared" si="306"/>
        <v>No</v>
      </c>
      <c r="AA516" t="str">
        <f>IF(OR(Grants!K39="Q3 2024",Grants!K39="Q4 2024"),"Yes","No")</f>
        <v>No</v>
      </c>
      <c r="AB516" s="178" t="str">
        <f t="shared" si="307"/>
        <v>No</v>
      </c>
      <c r="AC516" t="str">
        <f>IF(OR(Grants!K39="Q1 2025",Grants!K39="Q2 2025"),"Yes","No")</f>
        <v>No</v>
      </c>
      <c r="AD516" s="178" t="str">
        <f t="shared" si="308"/>
        <v>No</v>
      </c>
      <c r="AE516" t="str">
        <f>IF(OR(Grants!K39="Q3 2025",Grants!K39="Q4 2025"),"Yes","No")</f>
        <v>No</v>
      </c>
      <c r="AF516" s="178" t="str">
        <f t="shared" si="309"/>
        <v>No</v>
      </c>
      <c r="AG516" t="str">
        <f>IF(OR(Grants!K39="Q1 2026",Grants!K39="Q2 2026"),"Yes","No")</f>
        <v>No</v>
      </c>
      <c r="AH516" s="178" t="str">
        <f t="shared" si="310"/>
        <v>No</v>
      </c>
      <c r="AI516" t="str">
        <f>IF(OR(Grants!K39="Q3 2026",Grants!K39="Q4 2026"),"Yes","No")</f>
        <v>No</v>
      </c>
      <c r="AJ516" s="178" t="str">
        <f t="shared" si="311"/>
        <v>No</v>
      </c>
      <c r="AK516" t="str">
        <f>IF(OR(Grants!K39="Q1 2027",Grants!K39="Q2 2027"),"Yes","No")</f>
        <v>No</v>
      </c>
      <c r="AL516" s="178" t="str">
        <f t="shared" si="312"/>
        <v>No</v>
      </c>
      <c r="AM516" t="str">
        <f>IF(OR(Grants!K39="Q3 2027",Grants!K39="Q4 2027"),"Yes","No")</f>
        <v>No</v>
      </c>
      <c r="AN516" s="178" t="str">
        <f t="shared" si="313"/>
        <v>No</v>
      </c>
      <c r="AO516" t="str">
        <f>IF(OR(Grants!K39="Q1 2028",Grants!K39="Q2 2028"),"Yes","No")</f>
        <v>No</v>
      </c>
      <c r="AP516" s="178" t="str">
        <f t="shared" si="314"/>
        <v>No</v>
      </c>
      <c r="AQ516" t="str">
        <f>IF(OR(Grants!K39="Q3 2028",Grants!K39="Q4 2028"),"Yes","No")</f>
        <v>No</v>
      </c>
      <c r="AR516" s="178" t="str">
        <f t="shared" si="315"/>
        <v>No</v>
      </c>
      <c r="AS516" t="str">
        <f>IF(OR(Grants!K39="Q1 2029",Grants!K39="Q2 2029"),"Yes","No")</f>
        <v>No</v>
      </c>
      <c r="AT516" s="178" t="str">
        <f t="shared" si="316"/>
        <v>No</v>
      </c>
      <c r="AU516" t="str">
        <f>IF(OR(Grants!K39="Q3 2029",Grants!K39="Q4 2029"),"Yes","No")</f>
        <v>No</v>
      </c>
      <c r="AV516" s="178" t="str">
        <f t="shared" si="317"/>
        <v>No</v>
      </c>
      <c r="AW516" t="str">
        <f>IF(OR(Grants!K39="Q1 2030",Grants!K39="Q2 2030"),"Yes","No")</f>
        <v>No</v>
      </c>
      <c r="AX516" s="178" t="str">
        <f t="shared" si="318"/>
        <v>No</v>
      </c>
      <c r="AY516" t="str">
        <f>IF(OR(Grants!K39="Q3 2030",Grants!K39="Q4 2030"),"Yes","No")</f>
        <v>No</v>
      </c>
      <c r="AZ516" s="178" t="str">
        <f t="shared" si="319"/>
        <v>No</v>
      </c>
      <c r="BA516" t="str">
        <f>IF(Grants!K39="","No","Yes")</f>
        <v>No</v>
      </c>
      <c r="BB516" s="178" t="str">
        <f t="shared" si="320"/>
        <v>No</v>
      </c>
      <c r="BC516" s="178" t="str">
        <f t="shared" si="321"/>
        <v>Yes</v>
      </c>
      <c r="BD516" s="174"/>
    </row>
    <row r="517" spans="1:56" s="175" customFormat="1" ht="23.65" thickBot="1" x14ac:dyDescent="0.5">
      <c r="A517" s="177">
        <v>36</v>
      </c>
      <c r="B517" s="71" t="s">
        <v>476</v>
      </c>
      <c r="C517" t="str">
        <f>IF(Grants!E40="Yes","Yes","No")</f>
        <v>No</v>
      </c>
      <c r="D517" t="str">
        <f>IF(AND(C517="No",Grants!F40="Yes"),"Yes","No")</f>
        <v>No</v>
      </c>
      <c r="E517" t="str">
        <f>IF(AND(C517="No",Grants!F40="N/A"),"N/A","No")</f>
        <v>No</v>
      </c>
      <c r="F517">
        <f>IF(OR(Grants!F40="Yes",Grants!F40="N/A"),0,1)</f>
        <v>1</v>
      </c>
      <c r="G517" t="str">
        <f>IF(OR(Grants!K40="Q3 2019",Grants!K40="Q4 2019"),"Yes","No")</f>
        <v>No</v>
      </c>
      <c r="H517" s="178" t="str">
        <f t="shared" si="273"/>
        <v>No</v>
      </c>
      <c r="I517" t="str">
        <f>IF(OR(Grants!K40="Q1 2020",Grants!K40="Q2 2020"),"Yes","No")</f>
        <v>No</v>
      </c>
      <c r="J517" s="178" t="str">
        <f t="shared" si="298"/>
        <v>No</v>
      </c>
      <c r="K517" t="str">
        <f>IF(OR(Grants!K40="Q3 2020",Grants!K40="Q4 2020"),"Yes","No")</f>
        <v>No</v>
      </c>
      <c r="L517" s="178" t="str">
        <f t="shared" si="299"/>
        <v>No</v>
      </c>
      <c r="M517" t="str">
        <f>IF(OR(Grants!K40="Q1 2021",Grants!K40="Q2 2021"),"Yes","No")</f>
        <v>No</v>
      </c>
      <c r="N517" s="178" t="str">
        <f t="shared" si="300"/>
        <v>No</v>
      </c>
      <c r="O517" t="str">
        <f>IF(OR(Grants!K40="Q3 2021",Grants!K40="Q4 2021"),"Yes","No")</f>
        <v>No</v>
      </c>
      <c r="P517" s="178" t="str">
        <f t="shared" si="301"/>
        <v>No</v>
      </c>
      <c r="Q517" t="str">
        <f>IF(OR(Grants!K40="Q1 2022",Grants!K40="Q2 2022"),"Yes","No")</f>
        <v>No</v>
      </c>
      <c r="R517" s="178" t="str">
        <f t="shared" si="302"/>
        <v>No</v>
      </c>
      <c r="S517" t="str">
        <f>IF(OR(Grants!K40="Q3 2022",Grants!K40="Q4 2022"),"Yes","No")</f>
        <v>No</v>
      </c>
      <c r="T517" s="178" t="str">
        <f t="shared" si="303"/>
        <v>No</v>
      </c>
      <c r="U517" t="str">
        <f>IF(OR(Grants!K40="Q1 2023",Grants!K40="Q2 2023"),"Yes","No")</f>
        <v>No</v>
      </c>
      <c r="V517" s="178" t="str">
        <f t="shared" si="304"/>
        <v>No</v>
      </c>
      <c r="W517" t="str">
        <f>IF(OR(Grants!K40="Q3 2023",Grants!K40="Q4 2023"),"Yes","No")</f>
        <v>No</v>
      </c>
      <c r="X517" s="178" t="str">
        <f t="shared" si="305"/>
        <v>No</v>
      </c>
      <c r="Y517" t="str">
        <f>IF(OR(Grants!K40="Q1 2024",Grants!K40="Q2 2024"),"Yes","No")</f>
        <v>No</v>
      </c>
      <c r="Z517" s="178" t="str">
        <f t="shared" si="306"/>
        <v>No</v>
      </c>
      <c r="AA517" t="str">
        <f>IF(OR(Grants!K40="Q3 2024",Grants!K40="Q4 2024"),"Yes","No")</f>
        <v>No</v>
      </c>
      <c r="AB517" s="178" t="str">
        <f t="shared" si="307"/>
        <v>No</v>
      </c>
      <c r="AC517" t="str">
        <f>IF(OR(Grants!K40="Q1 2025",Grants!K40="Q2 2025"),"Yes","No")</f>
        <v>No</v>
      </c>
      <c r="AD517" s="178" t="str">
        <f t="shared" si="308"/>
        <v>No</v>
      </c>
      <c r="AE517" t="str">
        <f>IF(OR(Grants!K40="Q3 2025",Grants!K40="Q4 2025"),"Yes","No")</f>
        <v>No</v>
      </c>
      <c r="AF517" s="178" t="str">
        <f t="shared" si="309"/>
        <v>No</v>
      </c>
      <c r="AG517" t="str">
        <f>IF(OR(Grants!K40="Q1 2026",Grants!K40="Q2 2026"),"Yes","No")</f>
        <v>No</v>
      </c>
      <c r="AH517" s="178" t="str">
        <f t="shared" si="310"/>
        <v>No</v>
      </c>
      <c r="AI517" t="str">
        <f>IF(OR(Grants!K40="Q3 2026",Grants!K40="Q4 2026"),"Yes","No")</f>
        <v>No</v>
      </c>
      <c r="AJ517" s="178" t="str">
        <f t="shared" si="311"/>
        <v>No</v>
      </c>
      <c r="AK517" t="str">
        <f>IF(OR(Grants!K40="Q1 2027",Grants!K40="Q2 2027"),"Yes","No")</f>
        <v>No</v>
      </c>
      <c r="AL517" s="178" t="str">
        <f t="shared" si="312"/>
        <v>No</v>
      </c>
      <c r="AM517" t="str">
        <f>IF(OR(Grants!K40="Q3 2027",Grants!K40="Q4 2027"),"Yes","No")</f>
        <v>No</v>
      </c>
      <c r="AN517" s="178" t="str">
        <f t="shared" si="313"/>
        <v>No</v>
      </c>
      <c r="AO517" t="str">
        <f>IF(OR(Grants!K40="Q1 2028",Grants!K40="Q2 2028"),"Yes","No")</f>
        <v>No</v>
      </c>
      <c r="AP517" s="178" t="str">
        <f t="shared" si="314"/>
        <v>No</v>
      </c>
      <c r="AQ517" t="str">
        <f>IF(OR(Grants!K40="Q3 2028",Grants!K40="Q4 2028"),"Yes","No")</f>
        <v>No</v>
      </c>
      <c r="AR517" s="178" t="str">
        <f t="shared" si="315"/>
        <v>No</v>
      </c>
      <c r="AS517" t="str">
        <f>IF(OR(Grants!K40="Q1 2029",Grants!K40="Q2 2029"),"Yes","No")</f>
        <v>No</v>
      </c>
      <c r="AT517" s="178" t="str">
        <f t="shared" si="316"/>
        <v>No</v>
      </c>
      <c r="AU517" t="str">
        <f>IF(OR(Grants!K40="Q3 2029",Grants!K40="Q4 2029"),"Yes","No")</f>
        <v>No</v>
      </c>
      <c r="AV517" s="178" t="str">
        <f t="shared" si="317"/>
        <v>No</v>
      </c>
      <c r="AW517" t="str">
        <f>IF(OR(Grants!K40="Q1 2030",Grants!K40="Q2 2030"),"Yes","No")</f>
        <v>No</v>
      </c>
      <c r="AX517" s="178" t="str">
        <f t="shared" si="318"/>
        <v>No</v>
      </c>
      <c r="AY517" t="str">
        <f>IF(OR(Grants!K40="Q3 2030",Grants!K40="Q4 2030"),"Yes","No")</f>
        <v>No</v>
      </c>
      <c r="AZ517" s="178" t="str">
        <f t="shared" si="319"/>
        <v>No</v>
      </c>
      <c r="BA517" t="str">
        <f>IF(Grants!K40="","No","Yes")</f>
        <v>No</v>
      </c>
      <c r="BB517" s="178" t="str">
        <f t="shared" si="320"/>
        <v>No</v>
      </c>
      <c r="BC517" s="178" t="str">
        <f t="shared" si="321"/>
        <v>Yes</v>
      </c>
      <c r="BD517" s="174"/>
    </row>
    <row r="518" spans="1:56" s="175" customFormat="1" ht="14.65" thickBot="1" x14ac:dyDescent="0.5">
      <c r="A518" s="177">
        <v>37</v>
      </c>
      <c r="B518" s="71" t="s">
        <v>477</v>
      </c>
      <c r="C518" t="str">
        <f>IF(Grants!E41="Yes","Yes","No")</f>
        <v>No</v>
      </c>
      <c r="D518" t="str">
        <f>IF(AND(C518="No",Grants!F41="Yes"),"Yes","No")</f>
        <v>No</v>
      </c>
      <c r="E518" t="str">
        <f>IF(AND(C518="No",Grants!F41="N/A"),"N/A","No")</f>
        <v>No</v>
      </c>
      <c r="F518">
        <f>IF(OR(Grants!F41="Yes",Grants!F41="N/A"),0,1)</f>
        <v>1</v>
      </c>
      <c r="G518" t="str">
        <f>IF(OR(Grants!K41="Q3 2019",Grants!K41="Q4 2019"),"Yes","No")</f>
        <v>No</v>
      </c>
      <c r="H518" s="178" t="str">
        <f t="shared" si="273"/>
        <v>No</v>
      </c>
      <c r="I518" t="str">
        <f>IF(OR(Grants!K41="Q1 2020",Grants!K41="Q2 2020"),"Yes","No")</f>
        <v>No</v>
      </c>
      <c r="J518" s="178" t="str">
        <f t="shared" si="298"/>
        <v>No</v>
      </c>
      <c r="K518" t="str">
        <f>IF(OR(Grants!K41="Q3 2020",Grants!K41="Q4 2020"),"Yes","No")</f>
        <v>No</v>
      </c>
      <c r="L518" s="178" t="str">
        <f t="shared" si="299"/>
        <v>No</v>
      </c>
      <c r="M518" t="str">
        <f>IF(OR(Grants!K41="Q1 2021",Grants!K41="Q2 2021"),"Yes","No")</f>
        <v>No</v>
      </c>
      <c r="N518" s="178" t="str">
        <f t="shared" si="300"/>
        <v>No</v>
      </c>
      <c r="O518" t="str">
        <f>IF(OR(Grants!K41="Q3 2021",Grants!K41="Q4 2021"),"Yes","No")</f>
        <v>No</v>
      </c>
      <c r="P518" s="178" t="str">
        <f t="shared" si="301"/>
        <v>No</v>
      </c>
      <c r="Q518" t="str">
        <f>IF(OR(Grants!K41="Q1 2022",Grants!K41="Q2 2022"),"Yes","No")</f>
        <v>No</v>
      </c>
      <c r="R518" s="178" t="str">
        <f t="shared" si="302"/>
        <v>No</v>
      </c>
      <c r="S518" t="str">
        <f>IF(OR(Grants!K41="Q3 2022",Grants!K41="Q4 2022"),"Yes","No")</f>
        <v>No</v>
      </c>
      <c r="T518" s="178" t="str">
        <f t="shared" si="303"/>
        <v>No</v>
      </c>
      <c r="U518" t="str">
        <f>IF(OR(Grants!K41="Q1 2023",Grants!K41="Q2 2023"),"Yes","No")</f>
        <v>No</v>
      </c>
      <c r="V518" s="178" t="str">
        <f t="shared" si="304"/>
        <v>No</v>
      </c>
      <c r="W518" t="str">
        <f>IF(OR(Grants!K41="Q3 2023",Grants!K41="Q4 2023"),"Yes","No")</f>
        <v>No</v>
      </c>
      <c r="X518" s="178" t="str">
        <f t="shared" si="305"/>
        <v>No</v>
      </c>
      <c r="Y518" t="str">
        <f>IF(OR(Grants!K41="Q1 2024",Grants!K41="Q2 2024"),"Yes","No")</f>
        <v>No</v>
      </c>
      <c r="Z518" s="178" t="str">
        <f t="shared" si="306"/>
        <v>No</v>
      </c>
      <c r="AA518" t="str">
        <f>IF(OR(Grants!K41="Q3 2024",Grants!K41="Q4 2024"),"Yes","No")</f>
        <v>No</v>
      </c>
      <c r="AB518" s="178" t="str">
        <f t="shared" si="307"/>
        <v>No</v>
      </c>
      <c r="AC518" t="str">
        <f>IF(OR(Grants!K41="Q1 2025",Grants!K41="Q2 2025"),"Yes","No")</f>
        <v>No</v>
      </c>
      <c r="AD518" s="178" t="str">
        <f t="shared" si="308"/>
        <v>No</v>
      </c>
      <c r="AE518" t="str">
        <f>IF(OR(Grants!K41="Q3 2025",Grants!K41="Q4 2025"),"Yes","No")</f>
        <v>No</v>
      </c>
      <c r="AF518" s="178" t="str">
        <f t="shared" si="309"/>
        <v>No</v>
      </c>
      <c r="AG518" t="str">
        <f>IF(OR(Grants!K41="Q1 2026",Grants!K41="Q2 2026"),"Yes","No")</f>
        <v>No</v>
      </c>
      <c r="AH518" s="178" t="str">
        <f t="shared" si="310"/>
        <v>No</v>
      </c>
      <c r="AI518" t="str">
        <f>IF(OR(Grants!K41="Q3 2026",Grants!K41="Q4 2026"),"Yes","No")</f>
        <v>No</v>
      </c>
      <c r="AJ518" s="178" t="str">
        <f t="shared" si="311"/>
        <v>No</v>
      </c>
      <c r="AK518" t="str">
        <f>IF(OR(Grants!K41="Q1 2027",Grants!K41="Q2 2027"),"Yes","No")</f>
        <v>No</v>
      </c>
      <c r="AL518" s="178" t="str">
        <f t="shared" si="312"/>
        <v>No</v>
      </c>
      <c r="AM518" t="str">
        <f>IF(OR(Grants!K41="Q3 2027",Grants!K41="Q4 2027"),"Yes","No")</f>
        <v>No</v>
      </c>
      <c r="AN518" s="178" t="str">
        <f t="shared" si="313"/>
        <v>No</v>
      </c>
      <c r="AO518" t="str">
        <f>IF(OR(Grants!K41="Q1 2028",Grants!K41="Q2 2028"),"Yes","No")</f>
        <v>No</v>
      </c>
      <c r="AP518" s="178" t="str">
        <f t="shared" si="314"/>
        <v>No</v>
      </c>
      <c r="AQ518" t="str">
        <f>IF(OR(Grants!K41="Q3 2028",Grants!K41="Q4 2028"),"Yes","No")</f>
        <v>No</v>
      </c>
      <c r="AR518" s="178" t="str">
        <f t="shared" si="315"/>
        <v>No</v>
      </c>
      <c r="AS518" t="str">
        <f>IF(OR(Grants!K41="Q1 2029",Grants!K41="Q2 2029"),"Yes","No")</f>
        <v>No</v>
      </c>
      <c r="AT518" s="178" t="str">
        <f t="shared" si="316"/>
        <v>No</v>
      </c>
      <c r="AU518" t="str">
        <f>IF(OR(Grants!K41="Q3 2029",Grants!K41="Q4 2029"),"Yes","No")</f>
        <v>No</v>
      </c>
      <c r="AV518" s="178" t="str">
        <f t="shared" si="317"/>
        <v>No</v>
      </c>
      <c r="AW518" t="str">
        <f>IF(OR(Grants!K41="Q1 2030",Grants!K41="Q2 2030"),"Yes","No")</f>
        <v>No</v>
      </c>
      <c r="AX518" s="178" t="str">
        <f t="shared" si="318"/>
        <v>No</v>
      </c>
      <c r="AY518" t="str">
        <f>IF(OR(Grants!K41="Q3 2030",Grants!K41="Q4 2030"),"Yes","No")</f>
        <v>No</v>
      </c>
      <c r="AZ518" s="178" t="str">
        <f t="shared" si="319"/>
        <v>No</v>
      </c>
      <c r="BA518" t="str">
        <f>IF(Grants!K41="","No","Yes")</f>
        <v>No</v>
      </c>
      <c r="BB518" s="178" t="str">
        <f t="shared" si="320"/>
        <v>No</v>
      </c>
      <c r="BC518" s="178" t="str">
        <f t="shared" si="321"/>
        <v>Yes</v>
      </c>
      <c r="BD518" s="174"/>
    </row>
    <row r="519" spans="1:56" s="175" customFormat="1" ht="23.65" thickBot="1" x14ac:dyDescent="0.5">
      <c r="A519" s="177">
        <v>38</v>
      </c>
      <c r="B519" s="71" t="s">
        <v>480</v>
      </c>
      <c r="C519" t="str">
        <f>IF(Grants!E42="Yes","Yes","No")</f>
        <v>No</v>
      </c>
      <c r="D519" t="str">
        <f>IF(AND(C519="No",Grants!F42="Yes"),"Yes","No")</f>
        <v>No</v>
      </c>
      <c r="E519" t="str">
        <f>IF(AND(C519="No",Grants!F42="N/A"),"N/A","No")</f>
        <v>No</v>
      </c>
      <c r="F519">
        <f>IF(OR(Grants!F42="Yes",Grants!F42="N/A"),0,1)</f>
        <v>1</v>
      </c>
      <c r="G519" t="str">
        <f>IF(OR(Grants!K42="Q3 2019",Grants!K42="Q4 2019"),"Yes","No")</f>
        <v>No</v>
      </c>
      <c r="H519" s="178" t="str">
        <f t="shared" si="273"/>
        <v>No</v>
      </c>
      <c r="I519" t="str">
        <f>IF(OR(Grants!K42="Q1 2020",Grants!K42="Q2 2020"),"Yes","No")</f>
        <v>No</v>
      </c>
      <c r="J519" s="178" t="str">
        <f t="shared" si="298"/>
        <v>No</v>
      </c>
      <c r="K519" t="str">
        <f>IF(OR(Grants!K42="Q3 2020",Grants!K42="Q4 2020"),"Yes","No")</f>
        <v>No</v>
      </c>
      <c r="L519" s="178" t="str">
        <f t="shared" si="299"/>
        <v>No</v>
      </c>
      <c r="M519" t="str">
        <f>IF(OR(Grants!K42="Q1 2021",Grants!K42="Q2 2021"),"Yes","No")</f>
        <v>No</v>
      </c>
      <c r="N519" s="178" t="str">
        <f t="shared" si="300"/>
        <v>No</v>
      </c>
      <c r="O519" t="str">
        <f>IF(OR(Grants!K42="Q3 2021",Grants!K42="Q4 2021"),"Yes","No")</f>
        <v>No</v>
      </c>
      <c r="P519" s="178" t="str">
        <f t="shared" si="301"/>
        <v>No</v>
      </c>
      <c r="Q519" t="str">
        <f>IF(OR(Grants!K42="Q1 2022",Grants!K42="Q2 2022"),"Yes","No")</f>
        <v>No</v>
      </c>
      <c r="R519" s="178" t="str">
        <f t="shared" si="302"/>
        <v>No</v>
      </c>
      <c r="S519" t="str">
        <f>IF(OR(Grants!K42="Q3 2022",Grants!K42="Q4 2022"),"Yes","No")</f>
        <v>No</v>
      </c>
      <c r="T519" s="178" t="str">
        <f t="shared" si="303"/>
        <v>No</v>
      </c>
      <c r="U519" t="str">
        <f>IF(OR(Grants!K42="Q1 2023",Grants!K42="Q2 2023"),"Yes","No")</f>
        <v>No</v>
      </c>
      <c r="V519" s="178" t="str">
        <f t="shared" si="304"/>
        <v>No</v>
      </c>
      <c r="W519" t="str">
        <f>IF(OR(Grants!K42="Q3 2023",Grants!K42="Q4 2023"),"Yes","No")</f>
        <v>No</v>
      </c>
      <c r="X519" s="178" t="str">
        <f t="shared" si="305"/>
        <v>No</v>
      </c>
      <c r="Y519" t="str">
        <f>IF(OR(Grants!K42="Q1 2024",Grants!K42="Q2 2024"),"Yes","No")</f>
        <v>No</v>
      </c>
      <c r="Z519" s="178" t="str">
        <f t="shared" si="306"/>
        <v>No</v>
      </c>
      <c r="AA519" t="str">
        <f>IF(OR(Grants!K42="Q3 2024",Grants!K42="Q4 2024"),"Yes","No")</f>
        <v>No</v>
      </c>
      <c r="AB519" s="178" t="str">
        <f t="shared" si="307"/>
        <v>No</v>
      </c>
      <c r="AC519" t="str">
        <f>IF(OR(Grants!K42="Q1 2025",Grants!K42="Q2 2025"),"Yes","No")</f>
        <v>No</v>
      </c>
      <c r="AD519" s="178" t="str">
        <f t="shared" si="308"/>
        <v>No</v>
      </c>
      <c r="AE519" t="str">
        <f>IF(OR(Grants!K42="Q3 2025",Grants!K42="Q4 2025"),"Yes","No")</f>
        <v>No</v>
      </c>
      <c r="AF519" s="178" t="str">
        <f t="shared" si="309"/>
        <v>No</v>
      </c>
      <c r="AG519" t="str">
        <f>IF(OR(Grants!K42="Q1 2026",Grants!K42="Q2 2026"),"Yes","No")</f>
        <v>No</v>
      </c>
      <c r="AH519" s="178" t="str">
        <f t="shared" si="310"/>
        <v>No</v>
      </c>
      <c r="AI519" t="str">
        <f>IF(OR(Grants!K42="Q3 2026",Grants!K42="Q4 2026"),"Yes","No")</f>
        <v>No</v>
      </c>
      <c r="AJ519" s="178" t="str">
        <f t="shared" si="311"/>
        <v>No</v>
      </c>
      <c r="AK519" t="str">
        <f>IF(OR(Grants!K42="Q1 2027",Grants!K42="Q2 2027"),"Yes","No")</f>
        <v>No</v>
      </c>
      <c r="AL519" s="178" t="str">
        <f t="shared" si="312"/>
        <v>No</v>
      </c>
      <c r="AM519" t="str">
        <f>IF(OR(Grants!K42="Q3 2027",Grants!K42="Q4 2027"),"Yes","No")</f>
        <v>No</v>
      </c>
      <c r="AN519" s="178" t="str">
        <f t="shared" si="313"/>
        <v>No</v>
      </c>
      <c r="AO519" t="str">
        <f>IF(OR(Grants!K42="Q1 2028",Grants!K42="Q2 2028"),"Yes","No")</f>
        <v>No</v>
      </c>
      <c r="AP519" s="178" t="str">
        <f t="shared" si="314"/>
        <v>No</v>
      </c>
      <c r="AQ519" t="str">
        <f>IF(OR(Grants!K42="Q3 2028",Grants!K42="Q4 2028"),"Yes","No")</f>
        <v>No</v>
      </c>
      <c r="AR519" s="178" t="str">
        <f t="shared" si="315"/>
        <v>No</v>
      </c>
      <c r="AS519" t="str">
        <f>IF(OR(Grants!K42="Q1 2029",Grants!K42="Q2 2029"),"Yes","No")</f>
        <v>No</v>
      </c>
      <c r="AT519" s="178" t="str">
        <f t="shared" si="316"/>
        <v>No</v>
      </c>
      <c r="AU519" t="str">
        <f>IF(OR(Grants!K42="Q3 2029",Grants!K42="Q4 2029"),"Yes","No")</f>
        <v>No</v>
      </c>
      <c r="AV519" s="178" t="str">
        <f t="shared" si="317"/>
        <v>No</v>
      </c>
      <c r="AW519" t="str">
        <f>IF(OR(Grants!K42="Q1 2030",Grants!K42="Q2 2030"),"Yes","No")</f>
        <v>No</v>
      </c>
      <c r="AX519" s="178" t="str">
        <f t="shared" si="318"/>
        <v>No</v>
      </c>
      <c r="AY519" t="str">
        <f>IF(OR(Grants!K42="Q3 2030",Grants!K42="Q4 2030"),"Yes","No")</f>
        <v>No</v>
      </c>
      <c r="AZ519" s="178" t="str">
        <f t="shared" si="319"/>
        <v>No</v>
      </c>
      <c r="BA519" t="str">
        <f>IF(Grants!K42="","No","Yes")</f>
        <v>No</v>
      </c>
      <c r="BB519" s="178" t="str">
        <f t="shared" si="320"/>
        <v>No</v>
      </c>
      <c r="BC519" s="178" t="str">
        <f t="shared" si="321"/>
        <v>Yes</v>
      </c>
      <c r="BD519" s="174"/>
    </row>
    <row r="520" spans="1:56" s="175" customFormat="1" ht="23.65" thickBot="1" x14ac:dyDescent="0.5">
      <c r="A520" s="177">
        <v>39</v>
      </c>
      <c r="B520" s="71" t="s">
        <v>481</v>
      </c>
      <c r="C520" t="str">
        <f>IF(Grants!E43="Yes","Yes","No")</f>
        <v>No</v>
      </c>
      <c r="D520" t="str">
        <f>IF(AND(C520="No",Grants!F43="Yes"),"Yes","No")</f>
        <v>No</v>
      </c>
      <c r="E520" t="str">
        <f>IF(AND(C520="No",Grants!F43="N/A"),"N/A","No")</f>
        <v>No</v>
      </c>
      <c r="F520">
        <f>IF(OR(Grants!F43="Yes",Grants!F43="N/A"),0,1)</f>
        <v>1</v>
      </c>
      <c r="G520" t="str">
        <f>IF(OR(Grants!K43="Q3 2019",Grants!K43="Q4 2019"),"Yes","No")</f>
        <v>No</v>
      </c>
      <c r="H520" s="178" t="str">
        <f t="shared" si="273"/>
        <v>No</v>
      </c>
      <c r="I520" t="str">
        <f>IF(OR(Grants!K43="Q1 2020",Grants!K43="Q2 2020"),"Yes","No")</f>
        <v>No</v>
      </c>
      <c r="J520" s="178" t="str">
        <f t="shared" si="298"/>
        <v>No</v>
      </c>
      <c r="K520" t="str">
        <f>IF(OR(Grants!K43="Q3 2020",Grants!K43="Q4 2020"),"Yes","No")</f>
        <v>No</v>
      </c>
      <c r="L520" s="178" t="str">
        <f t="shared" si="299"/>
        <v>No</v>
      </c>
      <c r="M520" t="str">
        <f>IF(OR(Grants!K43="Q1 2021",Grants!K43="Q2 2021"),"Yes","No")</f>
        <v>No</v>
      </c>
      <c r="N520" s="178" t="str">
        <f t="shared" si="300"/>
        <v>No</v>
      </c>
      <c r="O520" t="str">
        <f>IF(OR(Grants!K43="Q3 2021",Grants!K43="Q4 2021"),"Yes","No")</f>
        <v>No</v>
      </c>
      <c r="P520" s="178" t="str">
        <f t="shared" si="301"/>
        <v>No</v>
      </c>
      <c r="Q520" t="str">
        <f>IF(OR(Grants!K43="Q1 2022",Grants!K43="Q2 2022"),"Yes","No")</f>
        <v>No</v>
      </c>
      <c r="R520" s="178" t="str">
        <f t="shared" si="302"/>
        <v>No</v>
      </c>
      <c r="S520" t="str">
        <f>IF(OR(Grants!K43="Q3 2022",Grants!K43="Q4 2022"),"Yes","No")</f>
        <v>No</v>
      </c>
      <c r="T520" s="178" t="str">
        <f t="shared" si="303"/>
        <v>No</v>
      </c>
      <c r="U520" t="str">
        <f>IF(OR(Grants!K43="Q1 2023",Grants!K43="Q2 2023"),"Yes","No")</f>
        <v>No</v>
      </c>
      <c r="V520" s="178" t="str">
        <f t="shared" si="304"/>
        <v>No</v>
      </c>
      <c r="W520" t="str">
        <f>IF(OR(Grants!K43="Q3 2023",Grants!K43="Q4 2023"),"Yes","No")</f>
        <v>No</v>
      </c>
      <c r="X520" s="178" t="str">
        <f t="shared" si="305"/>
        <v>No</v>
      </c>
      <c r="Y520" t="str">
        <f>IF(OR(Grants!K43="Q1 2024",Grants!K43="Q2 2024"),"Yes","No")</f>
        <v>No</v>
      </c>
      <c r="Z520" s="178" t="str">
        <f t="shared" si="306"/>
        <v>No</v>
      </c>
      <c r="AA520" t="str">
        <f>IF(OR(Grants!K43="Q3 2024",Grants!K43="Q4 2024"),"Yes","No")</f>
        <v>No</v>
      </c>
      <c r="AB520" s="178" t="str">
        <f t="shared" si="307"/>
        <v>No</v>
      </c>
      <c r="AC520" t="str">
        <f>IF(OR(Grants!K43="Q1 2025",Grants!K43="Q2 2025"),"Yes","No")</f>
        <v>No</v>
      </c>
      <c r="AD520" s="178" t="str">
        <f t="shared" si="308"/>
        <v>No</v>
      </c>
      <c r="AE520" t="str">
        <f>IF(OR(Grants!K43="Q3 2025",Grants!K43="Q4 2025"),"Yes","No")</f>
        <v>No</v>
      </c>
      <c r="AF520" s="178" t="str">
        <f t="shared" si="309"/>
        <v>No</v>
      </c>
      <c r="AG520" t="str">
        <f>IF(OR(Grants!K43="Q1 2026",Grants!K43="Q2 2026"),"Yes","No")</f>
        <v>No</v>
      </c>
      <c r="AH520" s="178" t="str">
        <f t="shared" si="310"/>
        <v>No</v>
      </c>
      <c r="AI520" t="str">
        <f>IF(OR(Grants!K43="Q3 2026",Grants!K43="Q4 2026"),"Yes","No")</f>
        <v>No</v>
      </c>
      <c r="AJ520" s="178" t="str">
        <f t="shared" si="311"/>
        <v>No</v>
      </c>
      <c r="AK520" t="str">
        <f>IF(OR(Grants!K43="Q1 2027",Grants!K43="Q2 2027"),"Yes","No")</f>
        <v>No</v>
      </c>
      <c r="AL520" s="178" t="str">
        <f t="shared" si="312"/>
        <v>No</v>
      </c>
      <c r="AM520" t="str">
        <f>IF(OR(Grants!K43="Q3 2027",Grants!K43="Q4 2027"),"Yes","No")</f>
        <v>No</v>
      </c>
      <c r="AN520" s="178" t="str">
        <f t="shared" si="313"/>
        <v>No</v>
      </c>
      <c r="AO520" t="str">
        <f>IF(OR(Grants!K43="Q1 2028",Grants!K43="Q2 2028"),"Yes","No")</f>
        <v>No</v>
      </c>
      <c r="AP520" s="178" t="str">
        <f t="shared" si="314"/>
        <v>No</v>
      </c>
      <c r="AQ520" t="str">
        <f>IF(OR(Grants!K43="Q3 2028",Grants!K43="Q4 2028"),"Yes","No")</f>
        <v>No</v>
      </c>
      <c r="AR520" s="178" t="str">
        <f t="shared" si="315"/>
        <v>No</v>
      </c>
      <c r="AS520" t="str">
        <f>IF(OR(Grants!K43="Q1 2029",Grants!K43="Q2 2029"),"Yes","No")</f>
        <v>No</v>
      </c>
      <c r="AT520" s="178" t="str">
        <f t="shared" si="316"/>
        <v>No</v>
      </c>
      <c r="AU520" t="str">
        <f>IF(OR(Grants!K43="Q3 2029",Grants!K43="Q4 2029"),"Yes","No")</f>
        <v>No</v>
      </c>
      <c r="AV520" s="178" t="str">
        <f t="shared" si="317"/>
        <v>No</v>
      </c>
      <c r="AW520" t="str">
        <f>IF(OR(Grants!K43="Q1 2030",Grants!K43="Q2 2030"),"Yes","No")</f>
        <v>No</v>
      </c>
      <c r="AX520" s="178" t="str">
        <f t="shared" si="318"/>
        <v>No</v>
      </c>
      <c r="AY520" t="str">
        <f>IF(OR(Grants!K43="Q3 2030",Grants!K43="Q4 2030"),"Yes","No")</f>
        <v>No</v>
      </c>
      <c r="AZ520" s="178" t="str">
        <f t="shared" si="319"/>
        <v>No</v>
      </c>
      <c r="BA520" t="str">
        <f>IF(Grants!K43="","No","Yes")</f>
        <v>No</v>
      </c>
      <c r="BB520" s="178" t="str">
        <f t="shared" si="320"/>
        <v>No</v>
      </c>
      <c r="BC520" s="178" t="str">
        <f t="shared" si="321"/>
        <v>Yes</v>
      </c>
      <c r="BD520" s="174"/>
    </row>
    <row r="521" spans="1:56" s="175" customFormat="1" ht="35.25" thickBot="1" x14ac:dyDescent="0.5">
      <c r="A521" s="177">
        <v>40</v>
      </c>
      <c r="B521" s="71" t="s">
        <v>482</v>
      </c>
      <c r="C521" t="str">
        <f>IF(Grants!E44="Yes","Yes","No")</f>
        <v>No</v>
      </c>
      <c r="D521" t="str">
        <f>IF(AND(C521="No",Grants!F44="Yes"),"Yes","No")</f>
        <v>No</v>
      </c>
      <c r="E521" t="str">
        <f>IF(AND(C521="No",Grants!F44="N/A"),"N/A","No")</f>
        <v>No</v>
      </c>
      <c r="F521">
        <f>IF(OR(Grants!F44="Yes",Grants!F44="N/A"),0,1)</f>
        <v>1</v>
      </c>
      <c r="G521" t="str">
        <f>IF(OR(Grants!K44="Q3 2019",Grants!K44="Q4 2019"),"Yes","No")</f>
        <v>No</v>
      </c>
      <c r="H521" s="178" t="str">
        <f t="shared" si="273"/>
        <v>No</v>
      </c>
      <c r="I521" t="str">
        <f>IF(OR(Grants!K44="Q1 2020",Grants!K44="Q2 2020"),"Yes","No")</f>
        <v>No</v>
      </c>
      <c r="J521" s="178" t="str">
        <f t="shared" si="298"/>
        <v>No</v>
      </c>
      <c r="K521" t="str">
        <f>IF(OR(Grants!K44="Q3 2020",Grants!K44="Q4 2020"),"Yes","No")</f>
        <v>No</v>
      </c>
      <c r="L521" s="178" t="str">
        <f t="shared" si="299"/>
        <v>No</v>
      </c>
      <c r="M521" t="str">
        <f>IF(OR(Grants!K44="Q1 2021",Grants!K44="Q2 2021"),"Yes","No")</f>
        <v>No</v>
      </c>
      <c r="N521" s="178" t="str">
        <f t="shared" si="300"/>
        <v>No</v>
      </c>
      <c r="O521" t="str">
        <f>IF(OR(Grants!K44="Q3 2021",Grants!K44="Q4 2021"),"Yes","No")</f>
        <v>No</v>
      </c>
      <c r="P521" s="178" t="str">
        <f t="shared" si="301"/>
        <v>No</v>
      </c>
      <c r="Q521" t="str">
        <f>IF(OR(Grants!K44="Q1 2022",Grants!K44="Q2 2022"),"Yes","No")</f>
        <v>No</v>
      </c>
      <c r="R521" s="178" t="str">
        <f t="shared" si="302"/>
        <v>No</v>
      </c>
      <c r="S521" t="str">
        <f>IF(OR(Grants!K44="Q3 2022",Grants!K44="Q4 2022"),"Yes","No")</f>
        <v>No</v>
      </c>
      <c r="T521" s="178" t="str">
        <f t="shared" si="303"/>
        <v>No</v>
      </c>
      <c r="U521" t="str">
        <f>IF(OR(Grants!K44="Q1 2023",Grants!K44="Q2 2023"),"Yes","No")</f>
        <v>No</v>
      </c>
      <c r="V521" s="178" t="str">
        <f t="shared" si="304"/>
        <v>No</v>
      </c>
      <c r="W521" t="str">
        <f>IF(OR(Grants!K44="Q3 2023",Grants!K44="Q4 2023"),"Yes","No")</f>
        <v>No</v>
      </c>
      <c r="X521" s="178" t="str">
        <f t="shared" si="305"/>
        <v>No</v>
      </c>
      <c r="Y521" t="str">
        <f>IF(OR(Grants!K44="Q1 2024",Grants!K44="Q2 2024"),"Yes","No")</f>
        <v>No</v>
      </c>
      <c r="Z521" s="178" t="str">
        <f t="shared" si="306"/>
        <v>No</v>
      </c>
      <c r="AA521" t="str">
        <f>IF(OR(Grants!K44="Q3 2024",Grants!K44="Q4 2024"),"Yes","No")</f>
        <v>No</v>
      </c>
      <c r="AB521" s="178" t="str">
        <f t="shared" si="307"/>
        <v>No</v>
      </c>
      <c r="AC521" t="str">
        <f>IF(OR(Grants!K44="Q1 2025",Grants!K44="Q2 2025"),"Yes","No")</f>
        <v>No</v>
      </c>
      <c r="AD521" s="178" t="str">
        <f t="shared" si="308"/>
        <v>No</v>
      </c>
      <c r="AE521" t="str">
        <f>IF(OR(Grants!K44="Q3 2025",Grants!K44="Q4 2025"),"Yes","No")</f>
        <v>No</v>
      </c>
      <c r="AF521" s="178" t="str">
        <f t="shared" si="309"/>
        <v>No</v>
      </c>
      <c r="AG521" t="str">
        <f>IF(OR(Grants!K44="Q1 2026",Grants!K44="Q2 2026"),"Yes","No")</f>
        <v>No</v>
      </c>
      <c r="AH521" s="178" t="str">
        <f t="shared" si="310"/>
        <v>No</v>
      </c>
      <c r="AI521" t="str">
        <f>IF(OR(Grants!K44="Q3 2026",Grants!K44="Q4 2026"),"Yes","No")</f>
        <v>No</v>
      </c>
      <c r="AJ521" s="178" t="str">
        <f t="shared" si="311"/>
        <v>No</v>
      </c>
      <c r="AK521" t="str">
        <f>IF(OR(Grants!K44="Q1 2027",Grants!K44="Q2 2027"),"Yes","No")</f>
        <v>No</v>
      </c>
      <c r="AL521" s="178" t="str">
        <f t="shared" si="312"/>
        <v>No</v>
      </c>
      <c r="AM521" t="str">
        <f>IF(OR(Grants!K44="Q3 2027",Grants!K44="Q4 2027"),"Yes","No")</f>
        <v>No</v>
      </c>
      <c r="AN521" s="178" t="str">
        <f t="shared" si="313"/>
        <v>No</v>
      </c>
      <c r="AO521" t="str">
        <f>IF(OR(Grants!K44="Q1 2028",Grants!K44="Q2 2028"),"Yes","No")</f>
        <v>No</v>
      </c>
      <c r="AP521" s="178" t="str">
        <f t="shared" si="314"/>
        <v>No</v>
      </c>
      <c r="AQ521" t="str">
        <f>IF(OR(Grants!K44="Q3 2028",Grants!K44="Q4 2028"),"Yes","No")</f>
        <v>No</v>
      </c>
      <c r="AR521" s="178" t="str">
        <f t="shared" si="315"/>
        <v>No</v>
      </c>
      <c r="AS521" t="str">
        <f>IF(OR(Grants!K44="Q1 2029",Grants!K44="Q2 2029"),"Yes","No")</f>
        <v>No</v>
      </c>
      <c r="AT521" s="178" t="str">
        <f t="shared" si="316"/>
        <v>No</v>
      </c>
      <c r="AU521" t="str">
        <f>IF(OR(Grants!K44="Q3 2029",Grants!K44="Q4 2029"),"Yes","No")</f>
        <v>No</v>
      </c>
      <c r="AV521" s="178" t="str">
        <f t="shared" si="317"/>
        <v>No</v>
      </c>
      <c r="AW521" t="str">
        <f>IF(OR(Grants!K44="Q1 2030",Grants!K44="Q2 2030"),"Yes","No")</f>
        <v>No</v>
      </c>
      <c r="AX521" s="178" t="str">
        <f t="shared" si="318"/>
        <v>No</v>
      </c>
      <c r="AY521" t="str">
        <f>IF(OR(Grants!K44="Q3 2030",Grants!K44="Q4 2030"),"Yes","No")</f>
        <v>No</v>
      </c>
      <c r="AZ521" s="178" t="str">
        <f t="shared" si="319"/>
        <v>No</v>
      </c>
      <c r="BA521" t="str">
        <f>IF(Grants!K44="","No","Yes")</f>
        <v>No</v>
      </c>
      <c r="BB521" s="178" t="str">
        <f t="shared" si="320"/>
        <v>No</v>
      </c>
      <c r="BC521" s="178" t="str">
        <f t="shared" si="321"/>
        <v>Yes</v>
      </c>
      <c r="BD521" s="174"/>
    </row>
    <row r="522" spans="1:56" s="175" customFormat="1" ht="35.25" thickBot="1" x14ac:dyDescent="0.5">
      <c r="A522" s="177">
        <v>41</v>
      </c>
      <c r="B522" s="71" t="s">
        <v>483</v>
      </c>
      <c r="C522" t="str">
        <f>IF(Grants!E45="Yes","Yes","No")</f>
        <v>No</v>
      </c>
      <c r="D522" t="str">
        <f>IF(AND(C522="No",Grants!F45="Yes"),"Yes","No")</f>
        <v>No</v>
      </c>
      <c r="E522" t="str">
        <f>IF(AND(C522="No",Grants!F45="N/A"),"N/A","No")</f>
        <v>No</v>
      </c>
      <c r="F522">
        <f>IF(OR(Grants!F45="Yes",Grants!F45="N/A"),0,1)</f>
        <v>1</v>
      </c>
      <c r="G522" t="str">
        <f>IF(OR(Grants!K45="Q3 2019",Grants!K45="Q4 2019"),"Yes","No")</f>
        <v>No</v>
      </c>
      <c r="H522" s="178" t="str">
        <f t="shared" si="273"/>
        <v>No</v>
      </c>
      <c r="I522" t="str">
        <f>IF(OR(Grants!K45="Q1 2020",Grants!K45="Q2 2020"),"Yes","No")</f>
        <v>No</v>
      </c>
      <c r="J522" s="178" t="str">
        <f t="shared" si="298"/>
        <v>No</v>
      </c>
      <c r="K522" t="str">
        <f>IF(OR(Grants!K45="Q3 2020",Grants!K45="Q4 2020"),"Yes","No")</f>
        <v>No</v>
      </c>
      <c r="L522" s="178" t="str">
        <f t="shared" si="299"/>
        <v>No</v>
      </c>
      <c r="M522" t="str">
        <f>IF(OR(Grants!K45="Q1 2021",Grants!K45="Q2 2021"),"Yes","No")</f>
        <v>No</v>
      </c>
      <c r="N522" s="178" t="str">
        <f t="shared" si="300"/>
        <v>No</v>
      </c>
      <c r="O522" t="str">
        <f>IF(OR(Grants!K45="Q3 2021",Grants!K45="Q4 2021"),"Yes","No")</f>
        <v>No</v>
      </c>
      <c r="P522" s="178" t="str">
        <f t="shared" si="301"/>
        <v>No</v>
      </c>
      <c r="Q522" t="str">
        <f>IF(OR(Grants!K45="Q1 2022",Grants!K45="Q2 2022"),"Yes","No")</f>
        <v>No</v>
      </c>
      <c r="R522" s="178" t="str">
        <f t="shared" si="302"/>
        <v>No</v>
      </c>
      <c r="S522" t="str">
        <f>IF(OR(Grants!K45="Q3 2022",Grants!K45="Q4 2022"),"Yes","No")</f>
        <v>No</v>
      </c>
      <c r="T522" s="178" t="str">
        <f t="shared" si="303"/>
        <v>No</v>
      </c>
      <c r="U522" t="str">
        <f>IF(OR(Grants!K45="Q1 2023",Grants!K45="Q2 2023"),"Yes","No")</f>
        <v>No</v>
      </c>
      <c r="V522" s="178" t="str">
        <f t="shared" si="304"/>
        <v>No</v>
      </c>
      <c r="W522" t="str">
        <f>IF(OR(Grants!K45="Q3 2023",Grants!K45="Q4 2023"),"Yes","No")</f>
        <v>No</v>
      </c>
      <c r="X522" s="178" t="str">
        <f t="shared" si="305"/>
        <v>No</v>
      </c>
      <c r="Y522" t="str">
        <f>IF(OR(Grants!K45="Q1 2024",Grants!K45="Q2 2024"),"Yes","No")</f>
        <v>No</v>
      </c>
      <c r="Z522" s="178" t="str">
        <f t="shared" si="306"/>
        <v>No</v>
      </c>
      <c r="AA522" t="str">
        <f>IF(OR(Grants!K45="Q3 2024",Grants!K45="Q4 2024"),"Yes","No")</f>
        <v>No</v>
      </c>
      <c r="AB522" s="178" t="str">
        <f t="shared" si="307"/>
        <v>No</v>
      </c>
      <c r="AC522" t="str">
        <f>IF(OR(Grants!K45="Q1 2025",Grants!K45="Q2 2025"),"Yes","No")</f>
        <v>No</v>
      </c>
      <c r="AD522" s="178" t="str">
        <f t="shared" si="308"/>
        <v>No</v>
      </c>
      <c r="AE522" t="str">
        <f>IF(OR(Grants!K45="Q3 2025",Grants!K45="Q4 2025"),"Yes","No")</f>
        <v>No</v>
      </c>
      <c r="AF522" s="178" t="str">
        <f t="shared" si="309"/>
        <v>No</v>
      </c>
      <c r="AG522" t="str">
        <f>IF(OR(Grants!K45="Q1 2026",Grants!K45="Q2 2026"),"Yes","No")</f>
        <v>No</v>
      </c>
      <c r="AH522" s="178" t="str">
        <f t="shared" si="310"/>
        <v>No</v>
      </c>
      <c r="AI522" t="str">
        <f>IF(OR(Grants!K45="Q3 2026",Grants!K45="Q4 2026"),"Yes","No")</f>
        <v>No</v>
      </c>
      <c r="AJ522" s="178" t="str">
        <f t="shared" si="311"/>
        <v>No</v>
      </c>
      <c r="AK522" t="str">
        <f>IF(OR(Grants!K45="Q1 2027",Grants!K45="Q2 2027"),"Yes","No")</f>
        <v>No</v>
      </c>
      <c r="AL522" s="178" t="str">
        <f t="shared" si="312"/>
        <v>No</v>
      </c>
      <c r="AM522" t="str">
        <f>IF(OR(Grants!K45="Q3 2027",Grants!K45="Q4 2027"),"Yes","No")</f>
        <v>No</v>
      </c>
      <c r="AN522" s="178" t="str">
        <f t="shared" si="313"/>
        <v>No</v>
      </c>
      <c r="AO522" t="str">
        <f>IF(OR(Grants!K45="Q1 2028",Grants!K45="Q2 2028"),"Yes","No")</f>
        <v>No</v>
      </c>
      <c r="AP522" s="178" t="str">
        <f t="shared" si="314"/>
        <v>No</v>
      </c>
      <c r="AQ522" t="str">
        <f>IF(OR(Grants!K45="Q3 2028",Grants!K45="Q4 2028"),"Yes","No")</f>
        <v>No</v>
      </c>
      <c r="AR522" s="178" t="str">
        <f t="shared" si="315"/>
        <v>No</v>
      </c>
      <c r="AS522" t="str">
        <f>IF(OR(Grants!K45="Q1 2029",Grants!K45="Q2 2029"),"Yes","No")</f>
        <v>No</v>
      </c>
      <c r="AT522" s="178" t="str">
        <f t="shared" si="316"/>
        <v>No</v>
      </c>
      <c r="AU522" t="str">
        <f>IF(OR(Grants!K45="Q3 2029",Grants!K45="Q4 2029"),"Yes","No")</f>
        <v>No</v>
      </c>
      <c r="AV522" s="178" t="str">
        <f t="shared" si="317"/>
        <v>No</v>
      </c>
      <c r="AW522" t="str">
        <f>IF(OR(Grants!K45="Q1 2030",Grants!K45="Q2 2030"),"Yes","No")</f>
        <v>No</v>
      </c>
      <c r="AX522" s="178" t="str">
        <f t="shared" si="318"/>
        <v>No</v>
      </c>
      <c r="AY522" t="str">
        <f>IF(OR(Grants!K45="Q3 2030",Grants!K45="Q4 2030"),"Yes","No")</f>
        <v>No</v>
      </c>
      <c r="AZ522" s="178" t="str">
        <f t="shared" si="319"/>
        <v>No</v>
      </c>
      <c r="BA522" t="str">
        <f>IF(Grants!K45="","No","Yes")</f>
        <v>No</v>
      </c>
      <c r="BB522" s="178" t="str">
        <f t="shared" si="320"/>
        <v>No</v>
      </c>
      <c r="BC522" s="178" t="str">
        <f t="shared" si="321"/>
        <v>Yes</v>
      </c>
      <c r="BD522" s="174"/>
    </row>
    <row r="523" spans="1:56" s="175" customFormat="1" ht="23.65" thickBot="1" x14ac:dyDescent="0.5">
      <c r="A523" s="177">
        <v>42</v>
      </c>
      <c r="B523" s="71" t="s">
        <v>485</v>
      </c>
      <c r="C523" t="str">
        <f>IF(Grants!E46="Yes","Yes","No")</f>
        <v>No</v>
      </c>
      <c r="D523" t="str">
        <f>IF(AND(C523="No",Grants!F46="Yes"),"Yes","No")</f>
        <v>No</v>
      </c>
      <c r="E523" t="str">
        <f>IF(AND(C523="No",Grants!F46="N/A"),"N/A","No")</f>
        <v>No</v>
      </c>
      <c r="F523">
        <f>IF(OR(Grants!F46="Yes",Grants!F46="N/A"),0,1)</f>
        <v>1</v>
      </c>
      <c r="G523" t="str">
        <f>IF(OR(Grants!K46="Q3 2019",Grants!K46="Q4 2019"),"Yes","No")</f>
        <v>No</v>
      </c>
      <c r="H523" s="178" t="str">
        <f t="shared" si="273"/>
        <v>No</v>
      </c>
      <c r="I523" t="str">
        <f>IF(OR(Grants!K46="Q1 2020",Grants!K46="Q2 2020"),"Yes","No")</f>
        <v>No</v>
      </c>
      <c r="J523" s="178" t="str">
        <f t="shared" si="298"/>
        <v>No</v>
      </c>
      <c r="K523" t="str">
        <f>IF(OR(Grants!K46="Q3 2020",Grants!K46="Q4 2020"),"Yes","No")</f>
        <v>No</v>
      </c>
      <c r="L523" s="178" t="str">
        <f t="shared" si="299"/>
        <v>No</v>
      </c>
      <c r="M523" t="str">
        <f>IF(OR(Grants!K46="Q1 2021",Grants!K46="Q2 2021"),"Yes","No")</f>
        <v>No</v>
      </c>
      <c r="N523" s="178" t="str">
        <f t="shared" si="300"/>
        <v>No</v>
      </c>
      <c r="O523" t="str">
        <f>IF(OR(Grants!K46="Q3 2021",Grants!K46="Q4 2021"),"Yes","No")</f>
        <v>No</v>
      </c>
      <c r="P523" s="178" t="str">
        <f t="shared" si="301"/>
        <v>No</v>
      </c>
      <c r="Q523" t="str">
        <f>IF(OR(Grants!K46="Q1 2022",Grants!K46="Q2 2022"),"Yes","No")</f>
        <v>No</v>
      </c>
      <c r="R523" s="178" t="str">
        <f t="shared" si="302"/>
        <v>No</v>
      </c>
      <c r="S523" t="str">
        <f>IF(OR(Grants!K46="Q3 2022",Grants!K46="Q4 2022"),"Yes","No")</f>
        <v>No</v>
      </c>
      <c r="T523" s="178" t="str">
        <f t="shared" si="303"/>
        <v>No</v>
      </c>
      <c r="U523" t="str">
        <f>IF(OR(Grants!K46="Q1 2023",Grants!K46="Q2 2023"),"Yes","No")</f>
        <v>No</v>
      </c>
      <c r="V523" s="178" t="str">
        <f t="shared" si="304"/>
        <v>No</v>
      </c>
      <c r="W523" t="str">
        <f>IF(OR(Grants!K46="Q3 2023",Grants!K46="Q4 2023"),"Yes","No")</f>
        <v>No</v>
      </c>
      <c r="X523" s="178" t="str">
        <f t="shared" si="305"/>
        <v>No</v>
      </c>
      <c r="Y523" t="str">
        <f>IF(OR(Grants!K46="Q1 2024",Grants!K46="Q2 2024"),"Yes","No")</f>
        <v>No</v>
      </c>
      <c r="Z523" s="178" t="str">
        <f t="shared" si="306"/>
        <v>No</v>
      </c>
      <c r="AA523" t="str">
        <f>IF(OR(Grants!K46="Q3 2024",Grants!K46="Q4 2024"),"Yes","No")</f>
        <v>No</v>
      </c>
      <c r="AB523" s="178" t="str">
        <f t="shared" si="307"/>
        <v>No</v>
      </c>
      <c r="AC523" t="str">
        <f>IF(OR(Grants!K46="Q1 2025",Grants!K46="Q2 2025"),"Yes","No")</f>
        <v>No</v>
      </c>
      <c r="AD523" s="178" t="str">
        <f t="shared" si="308"/>
        <v>No</v>
      </c>
      <c r="AE523" t="str">
        <f>IF(OR(Grants!K46="Q3 2025",Grants!K46="Q4 2025"),"Yes","No")</f>
        <v>No</v>
      </c>
      <c r="AF523" s="178" t="str">
        <f t="shared" si="309"/>
        <v>No</v>
      </c>
      <c r="AG523" t="str">
        <f>IF(OR(Grants!K46="Q1 2026",Grants!K46="Q2 2026"),"Yes","No")</f>
        <v>No</v>
      </c>
      <c r="AH523" s="178" t="str">
        <f t="shared" si="310"/>
        <v>No</v>
      </c>
      <c r="AI523" t="str">
        <f>IF(OR(Grants!K46="Q3 2026",Grants!K46="Q4 2026"),"Yes","No")</f>
        <v>No</v>
      </c>
      <c r="AJ523" s="178" t="str">
        <f t="shared" si="311"/>
        <v>No</v>
      </c>
      <c r="AK523" t="str">
        <f>IF(OR(Grants!K46="Q1 2027",Grants!K46="Q2 2027"),"Yes","No")</f>
        <v>No</v>
      </c>
      <c r="AL523" s="178" t="str">
        <f t="shared" si="312"/>
        <v>No</v>
      </c>
      <c r="AM523" t="str">
        <f>IF(OR(Grants!K46="Q3 2027",Grants!K46="Q4 2027"),"Yes","No")</f>
        <v>No</v>
      </c>
      <c r="AN523" s="178" t="str">
        <f t="shared" si="313"/>
        <v>No</v>
      </c>
      <c r="AO523" t="str">
        <f>IF(OR(Grants!K46="Q1 2028",Grants!K46="Q2 2028"),"Yes","No")</f>
        <v>No</v>
      </c>
      <c r="AP523" s="178" t="str">
        <f t="shared" si="314"/>
        <v>No</v>
      </c>
      <c r="AQ523" t="str">
        <f>IF(OR(Grants!K46="Q3 2028",Grants!K46="Q4 2028"),"Yes","No")</f>
        <v>No</v>
      </c>
      <c r="AR523" s="178" t="str">
        <f t="shared" si="315"/>
        <v>No</v>
      </c>
      <c r="AS523" t="str">
        <f>IF(OR(Grants!K46="Q1 2029",Grants!K46="Q2 2029"),"Yes","No")</f>
        <v>No</v>
      </c>
      <c r="AT523" s="178" t="str">
        <f t="shared" si="316"/>
        <v>No</v>
      </c>
      <c r="AU523" t="str">
        <f>IF(OR(Grants!K46="Q3 2029",Grants!K46="Q4 2029"),"Yes","No")</f>
        <v>No</v>
      </c>
      <c r="AV523" s="178" t="str">
        <f t="shared" si="317"/>
        <v>No</v>
      </c>
      <c r="AW523" t="str">
        <f>IF(OR(Grants!K46="Q1 2030",Grants!K46="Q2 2030"),"Yes","No")</f>
        <v>No</v>
      </c>
      <c r="AX523" s="178" t="str">
        <f t="shared" si="318"/>
        <v>No</v>
      </c>
      <c r="AY523" t="str">
        <f>IF(OR(Grants!K46="Q3 2030",Grants!K46="Q4 2030"),"Yes","No")</f>
        <v>No</v>
      </c>
      <c r="AZ523" s="178" t="str">
        <f t="shared" si="319"/>
        <v>No</v>
      </c>
      <c r="BA523" t="str">
        <f>IF(Grants!K46="","No","Yes")</f>
        <v>No</v>
      </c>
      <c r="BB523" s="178" t="str">
        <f t="shared" si="320"/>
        <v>No</v>
      </c>
      <c r="BC523" s="178" t="str">
        <f t="shared" si="321"/>
        <v>Yes</v>
      </c>
      <c r="BD523" s="174"/>
    </row>
    <row r="524" spans="1:56" s="175" customFormat="1" ht="23.65" thickBot="1" x14ac:dyDescent="0.5">
      <c r="A524" s="177">
        <v>43</v>
      </c>
      <c r="B524" s="71" t="s">
        <v>486</v>
      </c>
      <c r="C524" t="str">
        <f>IF(Grants!E47="Yes","Yes","No")</f>
        <v>No</v>
      </c>
      <c r="D524" t="str">
        <f>IF(AND(C524="No",Grants!F47="Yes"),"Yes","No")</f>
        <v>No</v>
      </c>
      <c r="E524" t="str">
        <f>IF(AND(C524="No",Grants!F47="N/A"),"N/A","No")</f>
        <v>No</v>
      </c>
      <c r="F524">
        <f>IF(OR(Grants!F47="Yes",Grants!F47="N/A"),0,1)</f>
        <v>1</v>
      </c>
      <c r="G524" t="str">
        <f>IF(OR(Grants!K47="Q3 2019",Grants!K47="Q4 2019"),"Yes","No")</f>
        <v>No</v>
      </c>
      <c r="H524" s="178" t="str">
        <f t="shared" si="273"/>
        <v>No</v>
      </c>
      <c r="I524" t="str">
        <f>IF(OR(Grants!K47="Q1 2020",Grants!K47="Q2 2020"),"Yes","No")</f>
        <v>No</v>
      </c>
      <c r="J524" s="178" t="str">
        <f t="shared" si="298"/>
        <v>No</v>
      </c>
      <c r="K524" t="str">
        <f>IF(OR(Grants!K47="Q3 2020",Grants!K47="Q4 2020"),"Yes","No")</f>
        <v>No</v>
      </c>
      <c r="L524" s="178" t="str">
        <f t="shared" si="299"/>
        <v>No</v>
      </c>
      <c r="M524" t="str">
        <f>IF(OR(Grants!K47="Q1 2021",Grants!K47="Q2 2021"),"Yes","No")</f>
        <v>No</v>
      </c>
      <c r="N524" s="178" t="str">
        <f t="shared" si="300"/>
        <v>No</v>
      </c>
      <c r="O524" t="str">
        <f>IF(OR(Grants!K47="Q3 2021",Grants!K47="Q4 2021"),"Yes","No")</f>
        <v>No</v>
      </c>
      <c r="P524" s="178" t="str">
        <f t="shared" si="301"/>
        <v>No</v>
      </c>
      <c r="Q524" t="str">
        <f>IF(OR(Grants!K47="Q1 2022",Grants!K47="Q2 2022"),"Yes","No")</f>
        <v>No</v>
      </c>
      <c r="R524" s="178" t="str">
        <f t="shared" si="302"/>
        <v>No</v>
      </c>
      <c r="S524" t="str">
        <f>IF(OR(Grants!K47="Q3 2022",Grants!K47="Q4 2022"),"Yes","No")</f>
        <v>No</v>
      </c>
      <c r="T524" s="178" t="str">
        <f t="shared" si="303"/>
        <v>No</v>
      </c>
      <c r="U524" t="str">
        <f>IF(OR(Grants!K47="Q1 2023",Grants!K47="Q2 2023"),"Yes","No")</f>
        <v>No</v>
      </c>
      <c r="V524" s="178" t="str">
        <f t="shared" si="304"/>
        <v>No</v>
      </c>
      <c r="W524" t="str">
        <f>IF(OR(Grants!K47="Q3 2023",Grants!K47="Q4 2023"),"Yes","No")</f>
        <v>No</v>
      </c>
      <c r="X524" s="178" t="str">
        <f t="shared" si="305"/>
        <v>No</v>
      </c>
      <c r="Y524" t="str">
        <f>IF(OR(Grants!K47="Q1 2024",Grants!K47="Q2 2024"),"Yes","No")</f>
        <v>No</v>
      </c>
      <c r="Z524" s="178" t="str">
        <f t="shared" si="306"/>
        <v>No</v>
      </c>
      <c r="AA524" t="str">
        <f>IF(OR(Grants!K47="Q3 2024",Grants!K47="Q4 2024"),"Yes","No")</f>
        <v>No</v>
      </c>
      <c r="AB524" s="178" t="str">
        <f t="shared" si="307"/>
        <v>No</v>
      </c>
      <c r="AC524" t="str">
        <f>IF(OR(Grants!K47="Q1 2025",Grants!K47="Q2 2025"),"Yes","No")</f>
        <v>No</v>
      </c>
      <c r="AD524" s="178" t="str">
        <f t="shared" si="308"/>
        <v>No</v>
      </c>
      <c r="AE524" t="str">
        <f>IF(OR(Grants!K47="Q3 2025",Grants!K47="Q4 2025"),"Yes","No")</f>
        <v>No</v>
      </c>
      <c r="AF524" s="178" t="str">
        <f t="shared" si="309"/>
        <v>No</v>
      </c>
      <c r="AG524" t="str">
        <f>IF(OR(Grants!K47="Q1 2026",Grants!K47="Q2 2026"),"Yes","No")</f>
        <v>No</v>
      </c>
      <c r="AH524" s="178" t="str">
        <f t="shared" si="310"/>
        <v>No</v>
      </c>
      <c r="AI524" t="str">
        <f>IF(OR(Grants!K47="Q3 2026",Grants!K47="Q4 2026"),"Yes","No")</f>
        <v>No</v>
      </c>
      <c r="AJ524" s="178" t="str">
        <f t="shared" si="311"/>
        <v>No</v>
      </c>
      <c r="AK524" t="str">
        <f>IF(OR(Grants!K47="Q1 2027",Grants!K47="Q2 2027"),"Yes","No")</f>
        <v>No</v>
      </c>
      <c r="AL524" s="178" t="str">
        <f t="shared" si="312"/>
        <v>No</v>
      </c>
      <c r="AM524" t="str">
        <f>IF(OR(Grants!K47="Q3 2027",Grants!K47="Q4 2027"),"Yes","No")</f>
        <v>No</v>
      </c>
      <c r="AN524" s="178" t="str">
        <f t="shared" si="313"/>
        <v>No</v>
      </c>
      <c r="AO524" t="str">
        <f>IF(OR(Grants!K47="Q1 2028",Grants!K47="Q2 2028"),"Yes","No")</f>
        <v>No</v>
      </c>
      <c r="AP524" s="178" t="str">
        <f t="shared" si="314"/>
        <v>No</v>
      </c>
      <c r="AQ524" t="str">
        <f>IF(OR(Grants!K47="Q3 2028",Grants!K47="Q4 2028"),"Yes","No")</f>
        <v>No</v>
      </c>
      <c r="AR524" s="178" t="str">
        <f t="shared" si="315"/>
        <v>No</v>
      </c>
      <c r="AS524" t="str">
        <f>IF(OR(Grants!K47="Q1 2029",Grants!K47="Q2 2029"),"Yes","No")</f>
        <v>No</v>
      </c>
      <c r="AT524" s="178" t="str">
        <f t="shared" si="316"/>
        <v>No</v>
      </c>
      <c r="AU524" t="str">
        <f>IF(OR(Grants!K47="Q3 2029",Grants!K47="Q4 2029"),"Yes","No")</f>
        <v>No</v>
      </c>
      <c r="AV524" s="178" t="str">
        <f t="shared" si="317"/>
        <v>No</v>
      </c>
      <c r="AW524" t="str">
        <f>IF(OR(Grants!K47="Q1 2030",Grants!K47="Q2 2030"),"Yes","No")</f>
        <v>No</v>
      </c>
      <c r="AX524" s="178" t="str">
        <f t="shared" si="318"/>
        <v>No</v>
      </c>
      <c r="AY524" t="str">
        <f>IF(OR(Grants!K47="Q3 2030",Grants!K47="Q4 2030"),"Yes","No")</f>
        <v>No</v>
      </c>
      <c r="AZ524" s="178" t="str">
        <f t="shared" si="319"/>
        <v>No</v>
      </c>
      <c r="BA524" t="str">
        <f>IF(Grants!K47="","No","Yes")</f>
        <v>No</v>
      </c>
      <c r="BB524" s="178" t="str">
        <f t="shared" si="320"/>
        <v>No</v>
      </c>
      <c r="BC524" s="178" t="str">
        <f t="shared" si="321"/>
        <v>Yes</v>
      </c>
      <c r="BD524" s="174"/>
    </row>
    <row r="525" spans="1:56" s="175" customFormat="1" ht="46.9" thickBot="1" x14ac:dyDescent="0.5">
      <c r="A525" s="177">
        <v>44</v>
      </c>
      <c r="B525" s="71" t="s">
        <v>487</v>
      </c>
      <c r="C525" t="str">
        <f>IF(Grants!E48="Yes","Yes","No")</f>
        <v>No</v>
      </c>
      <c r="D525" t="str">
        <f>IF(AND(C525="No",Grants!F48="Yes"),"Yes","No")</f>
        <v>No</v>
      </c>
      <c r="E525" t="str">
        <f>IF(AND(C525="No",Grants!F48="N/A"),"N/A","No")</f>
        <v>No</v>
      </c>
      <c r="F525">
        <f>IF(OR(Grants!F48="Yes",Grants!F48="N/A"),0,1)</f>
        <v>1</v>
      </c>
      <c r="G525" t="str">
        <f>IF(OR(Grants!K48="Q3 2019",Grants!K48="Q4 2019"),"Yes","No")</f>
        <v>No</v>
      </c>
      <c r="H525" s="178" t="str">
        <f t="shared" si="273"/>
        <v>No</v>
      </c>
      <c r="I525" t="str">
        <f>IF(OR(Grants!K48="Q1 2020",Grants!K48="Q2 2020"),"Yes","No")</f>
        <v>No</v>
      </c>
      <c r="J525" s="178" t="str">
        <f t="shared" si="298"/>
        <v>No</v>
      </c>
      <c r="K525" t="str">
        <f>IF(OR(Grants!K48="Q3 2020",Grants!K48="Q4 2020"),"Yes","No")</f>
        <v>No</v>
      </c>
      <c r="L525" s="178" t="str">
        <f t="shared" si="299"/>
        <v>No</v>
      </c>
      <c r="M525" t="str">
        <f>IF(OR(Grants!K48="Q1 2021",Grants!K48="Q2 2021"),"Yes","No")</f>
        <v>No</v>
      </c>
      <c r="N525" s="178" t="str">
        <f t="shared" si="300"/>
        <v>No</v>
      </c>
      <c r="O525" t="str">
        <f>IF(OR(Grants!K48="Q3 2021",Grants!K48="Q4 2021"),"Yes","No")</f>
        <v>No</v>
      </c>
      <c r="P525" s="178" t="str">
        <f t="shared" si="301"/>
        <v>No</v>
      </c>
      <c r="Q525" t="str">
        <f>IF(OR(Grants!K48="Q1 2022",Grants!K48="Q2 2022"),"Yes","No")</f>
        <v>No</v>
      </c>
      <c r="R525" s="178" t="str">
        <f t="shared" si="302"/>
        <v>No</v>
      </c>
      <c r="S525" t="str">
        <f>IF(OR(Grants!K48="Q3 2022",Grants!K48="Q4 2022"),"Yes","No")</f>
        <v>No</v>
      </c>
      <c r="T525" s="178" t="str">
        <f t="shared" si="303"/>
        <v>No</v>
      </c>
      <c r="U525" t="str">
        <f>IF(OR(Grants!K48="Q1 2023",Grants!K48="Q2 2023"),"Yes","No")</f>
        <v>No</v>
      </c>
      <c r="V525" s="178" t="str">
        <f t="shared" si="304"/>
        <v>No</v>
      </c>
      <c r="W525" t="str">
        <f>IF(OR(Grants!K48="Q3 2023",Grants!K48="Q4 2023"),"Yes","No")</f>
        <v>No</v>
      </c>
      <c r="X525" s="178" t="str">
        <f t="shared" si="305"/>
        <v>No</v>
      </c>
      <c r="Y525" t="str">
        <f>IF(OR(Grants!K48="Q1 2024",Grants!K48="Q2 2024"),"Yes","No")</f>
        <v>No</v>
      </c>
      <c r="Z525" s="178" t="str">
        <f t="shared" si="306"/>
        <v>No</v>
      </c>
      <c r="AA525" t="str">
        <f>IF(OR(Grants!K48="Q3 2024",Grants!K48="Q4 2024"),"Yes","No")</f>
        <v>No</v>
      </c>
      <c r="AB525" s="178" t="str">
        <f t="shared" si="307"/>
        <v>No</v>
      </c>
      <c r="AC525" t="str">
        <f>IF(OR(Grants!K48="Q1 2025",Grants!K48="Q2 2025"),"Yes","No")</f>
        <v>No</v>
      </c>
      <c r="AD525" s="178" t="str">
        <f t="shared" si="308"/>
        <v>No</v>
      </c>
      <c r="AE525" t="str">
        <f>IF(OR(Grants!K48="Q3 2025",Grants!K48="Q4 2025"),"Yes","No")</f>
        <v>No</v>
      </c>
      <c r="AF525" s="178" t="str">
        <f t="shared" si="309"/>
        <v>No</v>
      </c>
      <c r="AG525" t="str">
        <f>IF(OR(Grants!K48="Q1 2026",Grants!K48="Q2 2026"),"Yes","No")</f>
        <v>No</v>
      </c>
      <c r="AH525" s="178" t="str">
        <f t="shared" si="310"/>
        <v>No</v>
      </c>
      <c r="AI525" t="str">
        <f>IF(OR(Grants!K48="Q3 2026",Grants!K48="Q4 2026"),"Yes","No")</f>
        <v>No</v>
      </c>
      <c r="AJ525" s="178" t="str">
        <f t="shared" si="311"/>
        <v>No</v>
      </c>
      <c r="AK525" t="str">
        <f>IF(OR(Grants!K48="Q1 2027",Grants!K48="Q2 2027"),"Yes","No")</f>
        <v>No</v>
      </c>
      <c r="AL525" s="178" t="str">
        <f t="shared" si="312"/>
        <v>No</v>
      </c>
      <c r="AM525" t="str">
        <f>IF(OR(Grants!K48="Q3 2027",Grants!K48="Q4 2027"),"Yes","No")</f>
        <v>No</v>
      </c>
      <c r="AN525" s="178" t="str">
        <f t="shared" si="313"/>
        <v>No</v>
      </c>
      <c r="AO525" t="str">
        <f>IF(OR(Grants!K48="Q1 2028",Grants!K48="Q2 2028"),"Yes","No")</f>
        <v>No</v>
      </c>
      <c r="AP525" s="178" t="str">
        <f t="shared" si="314"/>
        <v>No</v>
      </c>
      <c r="AQ525" t="str">
        <f>IF(OR(Grants!K48="Q3 2028",Grants!K48="Q4 2028"),"Yes","No")</f>
        <v>No</v>
      </c>
      <c r="AR525" s="178" t="str">
        <f t="shared" si="315"/>
        <v>No</v>
      </c>
      <c r="AS525" t="str">
        <f>IF(OR(Grants!K48="Q1 2029",Grants!K48="Q2 2029"),"Yes","No")</f>
        <v>No</v>
      </c>
      <c r="AT525" s="178" t="str">
        <f t="shared" si="316"/>
        <v>No</v>
      </c>
      <c r="AU525" t="str">
        <f>IF(OR(Grants!K48="Q3 2029",Grants!K48="Q4 2029"),"Yes","No")</f>
        <v>No</v>
      </c>
      <c r="AV525" s="178" t="str">
        <f t="shared" si="317"/>
        <v>No</v>
      </c>
      <c r="AW525" t="str">
        <f>IF(OR(Grants!K48="Q1 2030",Grants!K48="Q2 2030"),"Yes","No")</f>
        <v>No</v>
      </c>
      <c r="AX525" s="178" t="str">
        <f t="shared" si="318"/>
        <v>No</v>
      </c>
      <c r="AY525" t="str">
        <f>IF(OR(Grants!K48="Q3 2030",Grants!K48="Q4 2030"),"Yes","No")</f>
        <v>No</v>
      </c>
      <c r="AZ525" s="178" t="str">
        <f t="shared" si="319"/>
        <v>No</v>
      </c>
      <c r="BA525" t="str">
        <f>IF(Grants!K48="","No","Yes")</f>
        <v>No</v>
      </c>
      <c r="BB525" s="178" t="str">
        <f t="shared" si="320"/>
        <v>No</v>
      </c>
      <c r="BC525" s="178" t="str">
        <f t="shared" si="321"/>
        <v>Yes</v>
      </c>
      <c r="BD525" s="174"/>
    </row>
    <row r="526" spans="1:56" s="175" customFormat="1" ht="35.25" thickBot="1" x14ac:dyDescent="0.5">
      <c r="A526" s="177">
        <v>45</v>
      </c>
      <c r="B526" s="71" t="s">
        <v>488</v>
      </c>
      <c r="C526" t="str">
        <f>IF(Grants!E49="Yes","Yes","No")</f>
        <v>No</v>
      </c>
      <c r="D526" t="str">
        <f>IF(AND(C526="No",Grants!F49="Yes"),"Yes","No")</f>
        <v>No</v>
      </c>
      <c r="E526" t="str">
        <f>IF(AND(C526="No",Grants!F49="N/A"),"N/A","No")</f>
        <v>No</v>
      </c>
      <c r="F526">
        <f>IF(OR(Grants!F49="Yes",Grants!F49="N/A"),0,1)</f>
        <v>1</v>
      </c>
      <c r="G526" t="str">
        <f>IF(OR(Grants!K49="Q3 2019",Grants!K49="Q4 2019"),"Yes","No")</f>
        <v>No</v>
      </c>
      <c r="H526" s="178" t="str">
        <f t="shared" si="273"/>
        <v>No</v>
      </c>
      <c r="I526" t="str">
        <f>IF(OR(Grants!K49="Q1 2020",Grants!K49="Q2 2020"),"Yes","No")</f>
        <v>No</v>
      </c>
      <c r="J526" s="178" t="str">
        <f t="shared" si="298"/>
        <v>No</v>
      </c>
      <c r="K526" t="str">
        <f>IF(OR(Grants!K49="Q3 2020",Grants!K49="Q4 2020"),"Yes","No")</f>
        <v>No</v>
      </c>
      <c r="L526" s="178" t="str">
        <f t="shared" si="299"/>
        <v>No</v>
      </c>
      <c r="M526" t="str">
        <f>IF(OR(Grants!K49="Q1 2021",Grants!K49="Q2 2021"),"Yes","No")</f>
        <v>No</v>
      </c>
      <c r="N526" s="178" t="str">
        <f t="shared" si="300"/>
        <v>No</v>
      </c>
      <c r="O526" t="str">
        <f>IF(OR(Grants!K49="Q3 2021",Grants!K49="Q4 2021"),"Yes","No")</f>
        <v>No</v>
      </c>
      <c r="P526" s="178" t="str">
        <f t="shared" si="301"/>
        <v>No</v>
      </c>
      <c r="Q526" t="str">
        <f>IF(OR(Grants!K49="Q1 2022",Grants!K49="Q2 2022"),"Yes","No")</f>
        <v>No</v>
      </c>
      <c r="R526" s="178" t="str">
        <f t="shared" si="302"/>
        <v>No</v>
      </c>
      <c r="S526" t="str">
        <f>IF(OR(Grants!K49="Q3 2022",Grants!K49="Q4 2022"),"Yes","No")</f>
        <v>No</v>
      </c>
      <c r="T526" s="178" t="str">
        <f t="shared" si="303"/>
        <v>No</v>
      </c>
      <c r="U526" t="str">
        <f>IF(OR(Grants!K49="Q1 2023",Grants!K49="Q2 2023"),"Yes","No")</f>
        <v>No</v>
      </c>
      <c r="V526" s="178" t="str">
        <f t="shared" si="304"/>
        <v>No</v>
      </c>
      <c r="W526" t="str">
        <f>IF(OR(Grants!K49="Q3 2023",Grants!K49="Q4 2023"),"Yes","No")</f>
        <v>No</v>
      </c>
      <c r="X526" s="178" t="str">
        <f t="shared" si="305"/>
        <v>No</v>
      </c>
      <c r="Y526" t="str">
        <f>IF(OR(Grants!K49="Q1 2024",Grants!K49="Q2 2024"),"Yes","No")</f>
        <v>No</v>
      </c>
      <c r="Z526" s="178" t="str">
        <f t="shared" si="306"/>
        <v>No</v>
      </c>
      <c r="AA526" t="str">
        <f>IF(OR(Grants!K49="Q3 2024",Grants!K49="Q4 2024"),"Yes","No")</f>
        <v>No</v>
      </c>
      <c r="AB526" s="178" t="str">
        <f t="shared" si="307"/>
        <v>No</v>
      </c>
      <c r="AC526" t="str">
        <f>IF(OR(Grants!K49="Q1 2025",Grants!K49="Q2 2025"),"Yes","No")</f>
        <v>No</v>
      </c>
      <c r="AD526" s="178" t="str">
        <f t="shared" si="308"/>
        <v>No</v>
      </c>
      <c r="AE526" t="str">
        <f>IF(OR(Grants!K49="Q3 2025",Grants!K49="Q4 2025"),"Yes","No")</f>
        <v>No</v>
      </c>
      <c r="AF526" s="178" t="str">
        <f t="shared" si="309"/>
        <v>No</v>
      </c>
      <c r="AG526" t="str">
        <f>IF(OR(Grants!K49="Q1 2026",Grants!K49="Q2 2026"),"Yes","No")</f>
        <v>No</v>
      </c>
      <c r="AH526" s="178" t="str">
        <f t="shared" si="310"/>
        <v>No</v>
      </c>
      <c r="AI526" t="str">
        <f>IF(OR(Grants!K49="Q3 2026",Grants!K49="Q4 2026"),"Yes","No")</f>
        <v>No</v>
      </c>
      <c r="AJ526" s="178" t="str">
        <f t="shared" si="311"/>
        <v>No</v>
      </c>
      <c r="AK526" t="str">
        <f>IF(OR(Grants!K49="Q1 2027",Grants!K49="Q2 2027"),"Yes","No")</f>
        <v>No</v>
      </c>
      <c r="AL526" s="178" t="str">
        <f t="shared" si="312"/>
        <v>No</v>
      </c>
      <c r="AM526" t="str">
        <f>IF(OR(Grants!K49="Q3 2027",Grants!K49="Q4 2027"),"Yes","No")</f>
        <v>No</v>
      </c>
      <c r="AN526" s="178" t="str">
        <f t="shared" si="313"/>
        <v>No</v>
      </c>
      <c r="AO526" t="str">
        <f>IF(OR(Grants!K49="Q1 2028",Grants!K49="Q2 2028"),"Yes","No")</f>
        <v>No</v>
      </c>
      <c r="AP526" s="178" t="str">
        <f t="shared" si="314"/>
        <v>No</v>
      </c>
      <c r="AQ526" t="str">
        <f>IF(OR(Grants!K49="Q3 2028",Grants!K49="Q4 2028"),"Yes","No")</f>
        <v>No</v>
      </c>
      <c r="AR526" s="178" t="str">
        <f t="shared" si="315"/>
        <v>No</v>
      </c>
      <c r="AS526" t="str">
        <f>IF(OR(Grants!K49="Q1 2029",Grants!K49="Q2 2029"),"Yes","No")</f>
        <v>No</v>
      </c>
      <c r="AT526" s="178" t="str">
        <f t="shared" si="316"/>
        <v>No</v>
      </c>
      <c r="AU526" t="str">
        <f>IF(OR(Grants!K49="Q3 2029",Grants!K49="Q4 2029"),"Yes","No")</f>
        <v>No</v>
      </c>
      <c r="AV526" s="178" t="str">
        <f t="shared" si="317"/>
        <v>No</v>
      </c>
      <c r="AW526" t="str">
        <f>IF(OR(Grants!K49="Q1 2030",Grants!K49="Q2 2030"),"Yes","No")</f>
        <v>No</v>
      </c>
      <c r="AX526" s="178" t="str">
        <f t="shared" si="318"/>
        <v>No</v>
      </c>
      <c r="AY526" t="str">
        <f>IF(OR(Grants!K49="Q3 2030",Grants!K49="Q4 2030"),"Yes","No")</f>
        <v>No</v>
      </c>
      <c r="AZ526" s="178" t="str">
        <f t="shared" si="319"/>
        <v>No</v>
      </c>
      <c r="BA526" t="str">
        <f>IF(Grants!K49="","No","Yes")</f>
        <v>No</v>
      </c>
      <c r="BB526" s="178" t="str">
        <f t="shared" si="320"/>
        <v>No</v>
      </c>
      <c r="BC526" s="178" t="str">
        <f t="shared" si="321"/>
        <v>Yes</v>
      </c>
      <c r="BD526" s="174"/>
    </row>
    <row r="527" spans="1:56" s="175" customFormat="1" ht="23.65" thickBot="1" x14ac:dyDescent="0.5">
      <c r="A527" s="177">
        <v>46</v>
      </c>
      <c r="B527" s="71" t="s">
        <v>489</v>
      </c>
      <c r="C527" t="str">
        <f>IF(Grants!E50="Yes","Yes","No")</f>
        <v>No</v>
      </c>
      <c r="D527" t="str">
        <f>IF(AND(C527="No",Grants!F50="Yes"),"Yes","No")</f>
        <v>No</v>
      </c>
      <c r="E527" t="str">
        <f>IF(AND(C527="No",Grants!F50="N/A"),"N/A","No")</f>
        <v>No</v>
      </c>
      <c r="F527">
        <f>IF(OR(Grants!F50="Yes",Grants!F50="N/A"),0,1)</f>
        <v>1</v>
      </c>
      <c r="G527" t="str">
        <f>IF(OR(Grants!K50="Q3 2019",Grants!K50="Q4 2019"),"Yes","No")</f>
        <v>No</v>
      </c>
      <c r="H527" s="178" t="str">
        <f t="shared" si="273"/>
        <v>No</v>
      </c>
      <c r="I527" t="str">
        <f>IF(OR(Grants!K50="Q1 2020",Grants!K50="Q2 2020"),"Yes","No")</f>
        <v>No</v>
      </c>
      <c r="J527" s="178" t="str">
        <f t="shared" si="298"/>
        <v>No</v>
      </c>
      <c r="K527" t="str">
        <f>IF(OR(Grants!K50="Q3 2020",Grants!K50="Q4 2020"),"Yes","No")</f>
        <v>No</v>
      </c>
      <c r="L527" s="178" t="str">
        <f t="shared" si="299"/>
        <v>No</v>
      </c>
      <c r="M527" t="str">
        <f>IF(OR(Grants!K50="Q1 2021",Grants!K50="Q2 2021"),"Yes","No")</f>
        <v>No</v>
      </c>
      <c r="N527" s="178" t="str">
        <f t="shared" si="300"/>
        <v>No</v>
      </c>
      <c r="O527" t="str">
        <f>IF(OR(Grants!K50="Q3 2021",Grants!K50="Q4 2021"),"Yes","No")</f>
        <v>No</v>
      </c>
      <c r="P527" s="178" t="str">
        <f t="shared" si="301"/>
        <v>No</v>
      </c>
      <c r="Q527" t="str">
        <f>IF(OR(Grants!K50="Q1 2022",Grants!K50="Q2 2022"),"Yes","No")</f>
        <v>No</v>
      </c>
      <c r="R527" s="178" t="str">
        <f t="shared" si="302"/>
        <v>No</v>
      </c>
      <c r="S527" t="str">
        <f>IF(OR(Grants!K50="Q3 2022",Grants!K50="Q4 2022"),"Yes","No")</f>
        <v>No</v>
      </c>
      <c r="T527" s="178" t="str">
        <f t="shared" si="303"/>
        <v>No</v>
      </c>
      <c r="U527" t="str">
        <f>IF(OR(Grants!K50="Q1 2023",Grants!K50="Q2 2023"),"Yes","No")</f>
        <v>No</v>
      </c>
      <c r="V527" s="178" t="str">
        <f t="shared" si="304"/>
        <v>No</v>
      </c>
      <c r="W527" t="str">
        <f>IF(OR(Grants!K50="Q3 2023",Grants!K50="Q4 2023"),"Yes","No")</f>
        <v>No</v>
      </c>
      <c r="X527" s="178" t="str">
        <f t="shared" si="305"/>
        <v>No</v>
      </c>
      <c r="Y527" t="str">
        <f>IF(OR(Grants!K50="Q1 2024",Grants!K50="Q2 2024"),"Yes","No")</f>
        <v>No</v>
      </c>
      <c r="Z527" s="178" t="str">
        <f t="shared" si="306"/>
        <v>No</v>
      </c>
      <c r="AA527" t="str">
        <f>IF(OR(Grants!K50="Q3 2024",Grants!K50="Q4 2024"),"Yes","No")</f>
        <v>No</v>
      </c>
      <c r="AB527" s="178" t="str">
        <f t="shared" si="307"/>
        <v>No</v>
      </c>
      <c r="AC527" t="str">
        <f>IF(OR(Grants!K50="Q1 2025",Grants!K50="Q2 2025"),"Yes","No")</f>
        <v>No</v>
      </c>
      <c r="AD527" s="178" t="str">
        <f t="shared" si="308"/>
        <v>No</v>
      </c>
      <c r="AE527" t="str">
        <f>IF(OR(Grants!K50="Q3 2025",Grants!K50="Q4 2025"),"Yes","No")</f>
        <v>No</v>
      </c>
      <c r="AF527" s="178" t="str">
        <f t="shared" si="309"/>
        <v>No</v>
      </c>
      <c r="AG527" t="str">
        <f>IF(OR(Grants!K50="Q1 2026",Grants!K50="Q2 2026"),"Yes","No")</f>
        <v>No</v>
      </c>
      <c r="AH527" s="178" t="str">
        <f t="shared" si="310"/>
        <v>No</v>
      </c>
      <c r="AI527" t="str">
        <f>IF(OR(Grants!K50="Q3 2026",Grants!K50="Q4 2026"),"Yes","No")</f>
        <v>No</v>
      </c>
      <c r="AJ527" s="178" t="str">
        <f t="shared" si="311"/>
        <v>No</v>
      </c>
      <c r="AK527" t="str">
        <f>IF(OR(Grants!K50="Q1 2027",Grants!K50="Q2 2027"),"Yes","No")</f>
        <v>No</v>
      </c>
      <c r="AL527" s="178" t="str">
        <f t="shared" si="312"/>
        <v>No</v>
      </c>
      <c r="AM527" t="str">
        <f>IF(OR(Grants!K50="Q3 2027",Grants!K50="Q4 2027"),"Yes","No")</f>
        <v>No</v>
      </c>
      <c r="AN527" s="178" t="str">
        <f t="shared" si="313"/>
        <v>No</v>
      </c>
      <c r="AO527" t="str">
        <f>IF(OR(Grants!K50="Q1 2028",Grants!K50="Q2 2028"),"Yes","No")</f>
        <v>No</v>
      </c>
      <c r="AP527" s="178" t="str">
        <f t="shared" si="314"/>
        <v>No</v>
      </c>
      <c r="AQ527" t="str">
        <f>IF(OR(Grants!K50="Q3 2028",Grants!K50="Q4 2028"),"Yes","No")</f>
        <v>No</v>
      </c>
      <c r="AR527" s="178" t="str">
        <f t="shared" si="315"/>
        <v>No</v>
      </c>
      <c r="AS527" t="str">
        <f>IF(OR(Grants!K50="Q1 2029",Grants!K50="Q2 2029"),"Yes","No")</f>
        <v>No</v>
      </c>
      <c r="AT527" s="178" t="str">
        <f t="shared" si="316"/>
        <v>No</v>
      </c>
      <c r="AU527" t="str">
        <f>IF(OR(Grants!K50="Q3 2029",Grants!K50="Q4 2029"),"Yes","No")</f>
        <v>No</v>
      </c>
      <c r="AV527" s="178" t="str">
        <f t="shared" si="317"/>
        <v>No</v>
      </c>
      <c r="AW527" t="str">
        <f>IF(OR(Grants!K50="Q1 2030",Grants!K50="Q2 2030"),"Yes","No")</f>
        <v>No</v>
      </c>
      <c r="AX527" s="178" t="str">
        <f t="shared" si="318"/>
        <v>No</v>
      </c>
      <c r="AY527" t="str">
        <f>IF(OR(Grants!K50="Q3 2030",Grants!K50="Q4 2030"),"Yes","No")</f>
        <v>No</v>
      </c>
      <c r="AZ527" s="178" t="str">
        <f t="shared" si="319"/>
        <v>No</v>
      </c>
      <c r="BA527" t="str">
        <f>IF(Grants!K50="","No","Yes")</f>
        <v>No</v>
      </c>
      <c r="BB527" s="178" t="str">
        <f t="shared" si="320"/>
        <v>No</v>
      </c>
      <c r="BC527" s="178" t="str">
        <f t="shared" si="321"/>
        <v>Yes</v>
      </c>
      <c r="BD527" s="174"/>
    </row>
    <row r="528" spans="1:56" s="175" customFormat="1" ht="35.25" thickBot="1" x14ac:dyDescent="0.5">
      <c r="A528" s="177">
        <v>47</v>
      </c>
      <c r="B528" s="71" t="s">
        <v>491</v>
      </c>
      <c r="C528" t="str">
        <f>IF(Grants!E51="Yes","Yes","No")</f>
        <v>No</v>
      </c>
      <c r="D528" t="str">
        <f>IF(AND(C528="No",Grants!F51="Yes"),"Yes","No")</f>
        <v>No</v>
      </c>
      <c r="E528" t="str">
        <f>IF(AND(C528="No",Grants!F51="N/A"),"N/A","No")</f>
        <v>No</v>
      </c>
      <c r="F528">
        <f>IF(OR(Grants!F51="Yes",Grants!F51="N/A"),0,1)</f>
        <v>1</v>
      </c>
      <c r="G528" t="str">
        <f>IF(OR(Grants!K51="Q3 2019",Grants!K51="Q4 2019"),"Yes","No")</f>
        <v>No</v>
      </c>
      <c r="H528" s="178" t="str">
        <f t="shared" si="273"/>
        <v>No</v>
      </c>
      <c r="I528" t="str">
        <f>IF(OR(Grants!K51="Q1 2020",Grants!K51="Q2 2020"),"Yes","No")</f>
        <v>No</v>
      </c>
      <c r="J528" s="178" t="str">
        <f t="shared" si="298"/>
        <v>No</v>
      </c>
      <c r="K528" t="str">
        <f>IF(OR(Grants!K51="Q3 2020",Grants!K51="Q4 2020"),"Yes","No")</f>
        <v>No</v>
      </c>
      <c r="L528" s="178" t="str">
        <f t="shared" si="299"/>
        <v>No</v>
      </c>
      <c r="M528" t="str">
        <f>IF(OR(Grants!K51="Q1 2021",Grants!K51="Q2 2021"),"Yes","No")</f>
        <v>No</v>
      </c>
      <c r="N528" s="178" t="str">
        <f t="shared" si="300"/>
        <v>No</v>
      </c>
      <c r="O528" t="str">
        <f>IF(OR(Grants!K51="Q3 2021",Grants!K51="Q4 2021"),"Yes","No")</f>
        <v>No</v>
      </c>
      <c r="P528" s="178" t="str">
        <f t="shared" si="301"/>
        <v>No</v>
      </c>
      <c r="Q528" t="str">
        <f>IF(OR(Grants!K51="Q1 2022",Grants!K51="Q2 2022"),"Yes","No")</f>
        <v>No</v>
      </c>
      <c r="R528" s="178" t="str">
        <f t="shared" si="302"/>
        <v>No</v>
      </c>
      <c r="S528" t="str">
        <f>IF(OR(Grants!K51="Q3 2022",Grants!K51="Q4 2022"),"Yes","No")</f>
        <v>No</v>
      </c>
      <c r="T528" s="178" t="str">
        <f t="shared" si="303"/>
        <v>No</v>
      </c>
      <c r="U528" t="str">
        <f>IF(OR(Grants!K51="Q1 2023",Grants!K51="Q2 2023"),"Yes","No")</f>
        <v>No</v>
      </c>
      <c r="V528" s="178" t="str">
        <f t="shared" si="304"/>
        <v>No</v>
      </c>
      <c r="W528" t="str">
        <f>IF(OR(Grants!K51="Q3 2023",Grants!K51="Q4 2023"),"Yes","No")</f>
        <v>No</v>
      </c>
      <c r="X528" s="178" t="str">
        <f t="shared" si="305"/>
        <v>No</v>
      </c>
      <c r="Y528" t="str">
        <f>IF(OR(Grants!K51="Q1 2024",Grants!K51="Q2 2024"),"Yes","No")</f>
        <v>No</v>
      </c>
      <c r="Z528" s="178" t="str">
        <f t="shared" si="306"/>
        <v>No</v>
      </c>
      <c r="AA528" t="str">
        <f>IF(OR(Grants!K51="Q3 2024",Grants!K51="Q4 2024"),"Yes","No")</f>
        <v>No</v>
      </c>
      <c r="AB528" s="178" t="str">
        <f t="shared" si="307"/>
        <v>No</v>
      </c>
      <c r="AC528" t="str">
        <f>IF(OR(Grants!K51="Q1 2025",Grants!K51="Q2 2025"),"Yes","No")</f>
        <v>No</v>
      </c>
      <c r="AD528" s="178" t="str">
        <f t="shared" si="308"/>
        <v>No</v>
      </c>
      <c r="AE528" t="str">
        <f>IF(OR(Grants!K51="Q3 2025",Grants!K51="Q4 2025"),"Yes","No")</f>
        <v>No</v>
      </c>
      <c r="AF528" s="178" t="str">
        <f t="shared" si="309"/>
        <v>No</v>
      </c>
      <c r="AG528" t="str">
        <f>IF(OR(Grants!K51="Q1 2026",Grants!K51="Q2 2026"),"Yes","No")</f>
        <v>No</v>
      </c>
      <c r="AH528" s="178" t="str">
        <f t="shared" si="310"/>
        <v>No</v>
      </c>
      <c r="AI528" t="str">
        <f>IF(OR(Grants!K51="Q3 2026",Grants!K51="Q4 2026"),"Yes","No")</f>
        <v>No</v>
      </c>
      <c r="AJ528" s="178" t="str">
        <f t="shared" si="311"/>
        <v>No</v>
      </c>
      <c r="AK528" t="str">
        <f>IF(OR(Grants!K51="Q1 2027",Grants!K51="Q2 2027"),"Yes","No")</f>
        <v>No</v>
      </c>
      <c r="AL528" s="178" t="str">
        <f t="shared" si="312"/>
        <v>No</v>
      </c>
      <c r="AM528" t="str">
        <f>IF(OR(Grants!K51="Q3 2027",Grants!K51="Q4 2027"),"Yes","No")</f>
        <v>No</v>
      </c>
      <c r="AN528" s="178" t="str">
        <f t="shared" si="313"/>
        <v>No</v>
      </c>
      <c r="AO528" t="str">
        <f>IF(OR(Grants!K51="Q1 2028",Grants!K51="Q2 2028"),"Yes","No")</f>
        <v>No</v>
      </c>
      <c r="AP528" s="178" t="str">
        <f t="shared" si="314"/>
        <v>No</v>
      </c>
      <c r="AQ528" t="str">
        <f>IF(OR(Grants!K51="Q3 2028",Grants!K51="Q4 2028"),"Yes","No")</f>
        <v>No</v>
      </c>
      <c r="AR528" s="178" t="str">
        <f t="shared" si="315"/>
        <v>No</v>
      </c>
      <c r="AS528" t="str">
        <f>IF(OR(Grants!K51="Q1 2029",Grants!K51="Q2 2029"),"Yes","No")</f>
        <v>No</v>
      </c>
      <c r="AT528" s="178" t="str">
        <f t="shared" si="316"/>
        <v>No</v>
      </c>
      <c r="AU528" t="str">
        <f>IF(OR(Grants!K51="Q3 2029",Grants!K51="Q4 2029"),"Yes","No")</f>
        <v>No</v>
      </c>
      <c r="AV528" s="178" t="str">
        <f t="shared" si="317"/>
        <v>No</v>
      </c>
      <c r="AW528" t="str">
        <f>IF(OR(Grants!K51="Q1 2030",Grants!K51="Q2 2030"),"Yes","No")</f>
        <v>No</v>
      </c>
      <c r="AX528" s="178" t="str">
        <f t="shared" si="318"/>
        <v>No</v>
      </c>
      <c r="AY528" t="str">
        <f>IF(OR(Grants!K51="Q3 2030",Grants!K51="Q4 2030"),"Yes","No")</f>
        <v>No</v>
      </c>
      <c r="AZ528" s="178" t="str">
        <f t="shared" si="319"/>
        <v>No</v>
      </c>
      <c r="BA528" t="str">
        <f>IF(Grants!K51="","No","Yes")</f>
        <v>No</v>
      </c>
      <c r="BB528" s="178" t="str">
        <f t="shared" si="320"/>
        <v>No</v>
      </c>
      <c r="BC528" s="178" t="str">
        <f t="shared" si="321"/>
        <v>Yes</v>
      </c>
      <c r="BD528" s="174"/>
    </row>
    <row r="529" spans="1:56" s="175" customFormat="1" ht="23.65" thickBot="1" x14ac:dyDescent="0.5">
      <c r="A529" s="177">
        <v>48</v>
      </c>
      <c r="B529" s="71" t="s">
        <v>492</v>
      </c>
      <c r="C529" t="str">
        <f>IF(Grants!E52="Yes","Yes","No")</f>
        <v>No</v>
      </c>
      <c r="D529" t="str">
        <f>IF(AND(C529="No",Grants!F52="Yes"),"Yes","No")</f>
        <v>No</v>
      </c>
      <c r="E529" t="str">
        <f>IF(AND(C529="No",Grants!F52="N/A"),"N/A","No")</f>
        <v>No</v>
      </c>
      <c r="F529">
        <f>IF(OR(Grants!F52="Yes",Grants!F52="N/A"),0,1)</f>
        <v>1</v>
      </c>
      <c r="G529" t="str">
        <f>IF(OR(Grants!K52="Q3 2019",Grants!K52="Q4 2019"),"Yes","No")</f>
        <v>No</v>
      </c>
      <c r="H529" s="178" t="str">
        <f t="shared" si="273"/>
        <v>No</v>
      </c>
      <c r="I529" t="str">
        <f>IF(OR(Grants!K52="Q1 2020",Grants!K52="Q2 2020"),"Yes","No")</f>
        <v>No</v>
      </c>
      <c r="J529" s="178" t="str">
        <f t="shared" si="298"/>
        <v>No</v>
      </c>
      <c r="K529" t="str">
        <f>IF(OR(Grants!K52="Q3 2020",Grants!K52="Q4 2020"),"Yes","No")</f>
        <v>No</v>
      </c>
      <c r="L529" s="178" t="str">
        <f t="shared" si="299"/>
        <v>No</v>
      </c>
      <c r="M529" t="str">
        <f>IF(OR(Grants!K52="Q1 2021",Grants!K52="Q2 2021"),"Yes","No")</f>
        <v>No</v>
      </c>
      <c r="N529" s="178" t="str">
        <f t="shared" si="300"/>
        <v>No</v>
      </c>
      <c r="O529" t="str">
        <f>IF(OR(Grants!K52="Q3 2021",Grants!K52="Q4 2021"),"Yes","No")</f>
        <v>No</v>
      </c>
      <c r="P529" s="178" t="str">
        <f t="shared" si="301"/>
        <v>No</v>
      </c>
      <c r="Q529" t="str">
        <f>IF(OR(Grants!K52="Q1 2022",Grants!K52="Q2 2022"),"Yes","No")</f>
        <v>No</v>
      </c>
      <c r="R529" s="178" t="str">
        <f t="shared" si="302"/>
        <v>No</v>
      </c>
      <c r="S529" t="str">
        <f>IF(OR(Grants!K52="Q3 2022",Grants!K52="Q4 2022"),"Yes","No")</f>
        <v>No</v>
      </c>
      <c r="T529" s="178" t="str">
        <f t="shared" si="303"/>
        <v>No</v>
      </c>
      <c r="U529" t="str">
        <f>IF(OR(Grants!K52="Q1 2023",Grants!K52="Q2 2023"),"Yes","No")</f>
        <v>No</v>
      </c>
      <c r="V529" s="178" t="str">
        <f t="shared" si="304"/>
        <v>No</v>
      </c>
      <c r="W529" t="str">
        <f>IF(OR(Grants!K52="Q3 2023",Grants!K52="Q4 2023"),"Yes","No")</f>
        <v>No</v>
      </c>
      <c r="X529" s="178" t="str">
        <f t="shared" si="305"/>
        <v>No</v>
      </c>
      <c r="Y529" t="str">
        <f>IF(OR(Grants!K52="Q1 2024",Grants!K52="Q2 2024"),"Yes","No")</f>
        <v>No</v>
      </c>
      <c r="Z529" s="178" t="str">
        <f t="shared" si="306"/>
        <v>No</v>
      </c>
      <c r="AA529" t="str">
        <f>IF(OR(Grants!K52="Q3 2024",Grants!K52="Q4 2024"),"Yes","No")</f>
        <v>No</v>
      </c>
      <c r="AB529" s="178" t="str">
        <f t="shared" si="307"/>
        <v>No</v>
      </c>
      <c r="AC529" t="str">
        <f>IF(OR(Grants!K52="Q1 2025",Grants!K52="Q2 2025"),"Yes","No")</f>
        <v>No</v>
      </c>
      <c r="AD529" s="178" t="str">
        <f t="shared" si="308"/>
        <v>No</v>
      </c>
      <c r="AE529" t="str">
        <f>IF(OR(Grants!K52="Q3 2025",Grants!K52="Q4 2025"),"Yes","No")</f>
        <v>No</v>
      </c>
      <c r="AF529" s="178" t="str">
        <f t="shared" si="309"/>
        <v>No</v>
      </c>
      <c r="AG529" t="str">
        <f>IF(OR(Grants!K52="Q1 2026",Grants!K52="Q2 2026"),"Yes","No")</f>
        <v>No</v>
      </c>
      <c r="AH529" s="178" t="str">
        <f t="shared" si="310"/>
        <v>No</v>
      </c>
      <c r="AI529" t="str">
        <f>IF(OR(Grants!K52="Q3 2026",Grants!K52="Q4 2026"),"Yes","No")</f>
        <v>No</v>
      </c>
      <c r="AJ529" s="178" t="str">
        <f t="shared" si="311"/>
        <v>No</v>
      </c>
      <c r="AK529" t="str">
        <f>IF(OR(Grants!K52="Q1 2027",Grants!K52="Q2 2027"),"Yes","No")</f>
        <v>No</v>
      </c>
      <c r="AL529" s="178" t="str">
        <f t="shared" si="312"/>
        <v>No</v>
      </c>
      <c r="AM529" t="str">
        <f>IF(OR(Grants!K52="Q3 2027",Grants!K52="Q4 2027"),"Yes","No")</f>
        <v>No</v>
      </c>
      <c r="AN529" s="178" t="str">
        <f t="shared" si="313"/>
        <v>No</v>
      </c>
      <c r="AO529" t="str">
        <f>IF(OR(Grants!K52="Q1 2028",Grants!K52="Q2 2028"),"Yes","No")</f>
        <v>No</v>
      </c>
      <c r="AP529" s="178" t="str">
        <f t="shared" si="314"/>
        <v>No</v>
      </c>
      <c r="AQ529" t="str">
        <f>IF(OR(Grants!K52="Q3 2028",Grants!K52="Q4 2028"),"Yes","No")</f>
        <v>No</v>
      </c>
      <c r="AR529" s="178" t="str">
        <f t="shared" si="315"/>
        <v>No</v>
      </c>
      <c r="AS529" t="str">
        <f>IF(OR(Grants!K52="Q1 2029",Grants!K52="Q2 2029"),"Yes","No")</f>
        <v>No</v>
      </c>
      <c r="AT529" s="178" t="str">
        <f t="shared" si="316"/>
        <v>No</v>
      </c>
      <c r="AU529" t="str">
        <f>IF(OR(Grants!K52="Q3 2029",Grants!K52="Q4 2029"),"Yes","No")</f>
        <v>No</v>
      </c>
      <c r="AV529" s="178" t="str">
        <f t="shared" si="317"/>
        <v>No</v>
      </c>
      <c r="AW529" t="str">
        <f>IF(OR(Grants!K52="Q1 2030",Grants!K52="Q2 2030"),"Yes","No")</f>
        <v>No</v>
      </c>
      <c r="AX529" s="178" t="str">
        <f t="shared" si="318"/>
        <v>No</v>
      </c>
      <c r="AY529" t="str">
        <f>IF(OR(Grants!K52="Q3 2030",Grants!K52="Q4 2030"),"Yes","No")</f>
        <v>No</v>
      </c>
      <c r="AZ529" s="178" t="str">
        <f t="shared" si="319"/>
        <v>No</v>
      </c>
      <c r="BA529" t="str">
        <f>IF(Grants!K52="","No","Yes")</f>
        <v>No</v>
      </c>
      <c r="BB529" s="178" t="str">
        <f t="shared" si="320"/>
        <v>No</v>
      </c>
      <c r="BC529" s="178" t="str">
        <f t="shared" si="321"/>
        <v>Yes</v>
      </c>
      <c r="BD529" s="174"/>
    </row>
    <row r="530" spans="1:56" s="175" customFormat="1" ht="23.65" thickBot="1" x14ac:dyDescent="0.5">
      <c r="A530" s="177">
        <v>49</v>
      </c>
      <c r="B530" s="71" t="s">
        <v>493</v>
      </c>
      <c r="C530" t="str">
        <f>IF(Grants!E53="Yes","Yes","No")</f>
        <v>No</v>
      </c>
      <c r="D530" t="str">
        <f>IF(AND(C530="No",Grants!F53="Yes"),"Yes","No")</f>
        <v>No</v>
      </c>
      <c r="E530" t="str">
        <f>IF(AND(C530="No",Grants!F53="N/A"),"N/A","No")</f>
        <v>No</v>
      </c>
      <c r="F530">
        <f>IF(OR(Grants!F53="Yes",Grants!F53="N/A"),0,1)</f>
        <v>1</v>
      </c>
      <c r="G530" t="str">
        <f>IF(OR(Grants!K53="Q3 2019",Grants!K53="Q4 2019"),"Yes","No")</f>
        <v>No</v>
      </c>
      <c r="H530" s="178" t="str">
        <f t="shared" si="273"/>
        <v>No</v>
      </c>
      <c r="I530" t="str">
        <f>IF(OR(Grants!K53="Q1 2020",Grants!K53="Q2 2020"),"Yes","No")</f>
        <v>No</v>
      </c>
      <c r="J530" s="178" t="str">
        <f t="shared" si="298"/>
        <v>No</v>
      </c>
      <c r="K530" t="str">
        <f>IF(OR(Grants!K53="Q3 2020",Grants!K53="Q4 2020"),"Yes","No")</f>
        <v>No</v>
      </c>
      <c r="L530" s="178" t="str">
        <f t="shared" si="299"/>
        <v>No</v>
      </c>
      <c r="M530" t="str">
        <f>IF(OR(Grants!K53="Q1 2021",Grants!K53="Q2 2021"),"Yes","No")</f>
        <v>No</v>
      </c>
      <c r="N530" s="178" t="str">
        <f t="shared" si="300"/>
        <v>No</v>
      </c>
      <c r="O530" t="str">
        <f>IF(OR(Grants!K53="Q3 2021",Grants!K53="Q4 2021"),"Yes","No")</f>
        <v>No</v>
      </c>
      <c r="P530" s="178" t="str">
        <f t="shared" si="301"/>
        <v>No</v>
      </c>
      <c r="Q530" t="str">
        <f>IF(OR(Grants!K53="Q1 2022",Grants!K53="Q2 2022"),"Yes","No")</f>
        <v>No</v>
      </c>
      <c r="R530" s="178" t="str">
        <f t="shared" si="302"/>
        <v>No</v>
      </c>
      <c r="S530" t="str">
        <f>IF(OR(Grants!K53="Q3 2022",Grants!K53="Q4 2022"),"Yes","No")</f>
        <v>No</v>
      </c>
      <c r="T530" s="178" t="str">
        <f t="shared" si="303"/>
        <v>No</v>
      </c>
      <c r="U530" t="str">
        <f>IF(OR(Grants!K53="Q1 2023",Grants!K53="Q2 2023"),"Yes","No")</f>
        <v>No</v>
      </c>
      <c r="V530" s="178" t="str">
        <f t="shared" si="304"/>
        <v>No</v>
      </c>
      <c r="W530" t="str">
        <f>IF(OR(Grants!K53="Q3 2023",Grants!K53="Q4 2023"),"Yes","No")</f>
        <v>No</v>
      </c>
      <c r="X530" s="178" t="str">
        <f t="shared" si="305"/>
        <v>No</v>
      </c>
      <c r="Y530" t="str">
        <f>IF(OR(Grants!K53="Q1 2024",Grants!K53="Q2 2024"),"Yes","No")</f>
        <v>No</v>
      </c>
      <c r="Z530" s="178" t="str">
        <f t="shared" si="306"/>
        <v>No</v>
      </c>
      <c r="AA530" t="str">
        <f>IF(OR(Grants!K53="Q3 2024",Grants!K53="Q4 2024"),"Yes","No")</f>
        <v>No</v>
      </c>
      <c r="AB530" s="178" t="str">
        <f t="shared" si="307"/>
        <v>No</v>
      </c>
      <c r="AC530" t="str">
        <f>IF(OR(Grants!K53="Q1 2025",Grants!K53="Q2 2025"),"Yes","No")</f>
        <v>No</v>
      </c>
      <c r="AD530" s="178" t="str">
        <f t="shared" si="308"/>
        <v>No</v>
      </c>
      <c r="AE530" t="str">
        <f>IF(OR(Grants!K53="Q3 2025",Grants!K53="Q4 2025"),"Yes","No")</f>
        <v>No</v>
      </c>
      <c r="AF530" s="178" t="str">
        <f t="shared" si="309"/>
        <v>No</v>
      </c>
      <c r="AG530" t="str">
        <f>IF(OR(Grants!K53="Q1 2026",Grants!K53="Q2 2026"),"Yes","No")</f>
        <v>No</v>
      </c>
      <c r="AH530" s="178" t="str">
        <f t="shared" si="310"/>
        <v>No</v>
      </c>
      <c r="AI530" t="str">
        <f>IF(OR(Grants!K53="Q3 2026",Grants!K53="Q4 2026"),"Yes","No")</f>
        <v>No</v>
      </c>
      <c r="AJ530" s="178" t="str">
        <f t="shared" si="311"/>
        <v>No</v>
      </c>
      <c r="AK530" t="str">
        <f>IF(OR(Grants!K53="Q1 2027",Grants!K53="Q2 2027"),"Yes","No")</f>
        <v>No</v>
      </c>
      <c r="AL530" s="178" t="str">
        <f t="shared" si="312"/>
        <v>No</v>
      </c>
      <c r="AM530" t="str">
        <f>IF(OR(Grants!K53="Q3 2027",Grants!K53="Q4 2027"),"Yes","No")</f>
        <v>No</v>
      </c>
      <c r="AN530" s="178" t="str">
        <f t="shared" si="313"/>
        <v>No</v>
      </c>
      <c r="AO530" t="str">
        <f>IF(OR(Grants!K53="Q1 2028",Grants!K53="Q2 2028"),"Yes","No")</f>
        <v>No</v>
      </c>
      <c r="AP530" s="178" t="str">
        <f t="shared" si="314"/>
        <v>No</v>
      </c>
      <c r="AQ530" t="str">
        <f>IF(OR(Grants!K53="Q3 2028",Grants!K53="Q4 2028"),"Yes","No")</f>
        <v>No</v>
      </c>
      <c r="AR530" s="178" t="str">
        <f t="shared" si="315"/>
        <v>No</v>
      </c>
      <c r="AS530" t="str">
        <f>IF(OR(Grants!K53="Q1 2029",Grants!K53="Q2 2029"),"Yes","No")</f>
        <v>No</v>
      </c>
      <c r="AT530" s="178" t="str">
        <f t="shared" si="316"/>
        <v>No</v>
      </c>
      <c r="AU530" t="str">
        <f>IF(OR(Grants!K53="Q3 2029",Grants!K53="Q4 2029"),"Yes","No")</f>
        <v>No</v>
      </c>
      <c r="AV530" s="178" t="str">
        <f t="shared" si="317"/>
        <v>No</v>
      </c>
      <c r="AW530" t="str">
        <f>IF(OR(Grants!K53="Q1 2030",Grants!K53="Q2 2030"),"Yes","No")</f>
        <v>No</v>
      </c>
      <c r="AX530" s="178" t="str">
        <f t="shared" si="318"/>
        <v>No</v>
      </c>
      <c r="AY530" t="str">
        <f>IF(OR(Grants!K53="Q3 2030",Grants!K53="Q4 2030"),"Yes","No")</f>
        <v>No</v>
      </c>
      <c r="AZ530" s="178" t="str">
        <f t="shared" si="319"/>
        <v>No</v>
      </c>
      <c r="BA530" t="str">
        <f>IF(Grants!K53="","No","Yes")</f>
        <v>No</v>
      </c>
      <c r="BB530" s="178" t="str">
        <f t="shared" si="320"/>
        <v>No</v>
      </c>
      <c r="BC530" s="178" t="str">
        <f t="shared" si="321"/>
        <v>Yes</v>
      </c>
      <c r="BD530" s="174"/>
    </row>
    <row r="531" spans="1:56" s="175" customFormat="1" ht="23.65" thickBot="1" x14ac:dyDescent="0.5">
      <c r="A531" s="177">
        <v>50</v>
      </c>
      <c r="B531" s="71" t="s">
        <v>494</v>
      </c>
      <c r="C531" t="str">
        <f>IF(Grants!E54="Yes","Yes","No")</f>
        <v>No</v>
      </c>
      <c r="D531" t="str">
        <f>IF(AND(C531="No",Grants!F54="Yes"),"Yes","No")</f>
        <v>No</v>
      </c>
      <c r="E531" t="str">
        <f>IF(AND(C531="No",Grants!F54="N/A"),"N/A","No")</f>
        <v>No</v>
      </c>
      <c r="F531">
        <f>IF(OR(Grants!F54="Yes",Grants!F54="N/A"),0,1)</f>
        <v>1</v>
      </c>
      <c r="G531" t="str">
        <f>IF(OR(Grants!K54="Q3 2019",Grants!K54="Q4 2019"),"Yes","No")</f>
        <v>No</v>
      </c>
      <c r="H531" s="178" t="str">
        <f t="shared" si="273"/>
        <v>No</v>
      </c>
      <c r="I531" t="str">
        <f>IF(OR(Grants!K54="Q1 2020",Grants!K54="Q2 2020"),"Yes","No")</f>
        <v>No</v>
      </c>
      <c r="J531" s="178" t="str">
        <f t="shared" si="298"/>
        <v>No</v>
      </c>
      <c r="K531" t="str">
        <f>IF(OR(Grants!K54="Q3 2020",Grants!K54="Q4 2020"),"Yes","No")</f>
        <v>No</v>
      </c>
      <c r="L531" s="178" t="str">
        <f t="shared" si="299"/>
        <v>No</v>
      </c>
      <c r="M531" t="str">
        <f>IF(OR(Grants!K54="Q1 2021",Grants!K54="Q2 2021"),"Yes","No")</f>
        <v>No</v>
      </c>
      <c r="N531" s="178" t="str">
        <f t="shared" si="300"/>
        <v>No</v>
      </c>
      <c r="O531" t="str">
        <f>IF(OR(Grants!K54="Q3 2021",Grants!K54="Q4 2021"),"Yes","No")</f>
        <v>No</v>
      </c>
      <c r="P531" s="178" t="str">
        <f t="shared" si="301"/>
        <v>No</v>
      </c>
      <c r="Q531" t="str">
        <f>IF(OR(Grants!K54="Q1 2022",Grants!K54="Q2 2022"),"Yes","No")</f>
        <v>No</v>
      </c>
      <c r="R531" s="178" t="str">
        <f t="shared" si="302"/>
        <v>No</v>
      </c>
      <c r="S531" t="str">
        <f>IF(OR(Grants!K54="Q3 2022",Grants!K54="Q4 2022"),"Yes","No")</f>
        <v>No</v>
      </c>
      <c r="T531" s="178" t="str">
        <f t="shared" si="303"/>
        <v>No</v>
      </c>
      <c r="U531" t="str">
        <f>IF(OR(Grants!K54="Q1 2023",Grants!K54="Q2 2023"),"Yes","No")</f>
        <v>No</v>
      </c>
      <c r="V531" s="178" t="str">
        <f t="shared" si="304"/>
        <v>No</v>
      </c>
      <c r="W531" t="str">
        <f>IF(OR(Grants!K54="Q3 2023",Grants!K54="Q4 2023"),"Yes","No")</f>
        <v>No</v>
      </c>
      <c r="X531" s="178" t="str">
        <f t="shared" si="305"/>
        <v>No</v>
      </c>
      <c r="Y531" t="str">
        <f>IF(OR(Grants!K54="Q1 2024",Grants!K54="Q2 2024"),"Yes","No")</f>
        <v>No</v>
      </c>
      <c r="Z531" s="178" t="str">
        <f t="shared" si="306"/>
        <v>No</v>
      </c>
      <c r="AA531" t="str">
        <f>IF(OR(Grants!K54="Q3 2024",Grants!K54="Q4 2024"),"Yes","No")</f>
        <v>No</v>
      </c>
      <c r="AB531" s="178" t="str">
        <f t="shared" si="307"/>
        <v>No</v>
      </c>
      <c r="AC531" t="str">
        <f>IF(OR(Grants!K54="Q1 2025",Grants!K54="Q2 2025"),"Yes","No")</f>
        <v>No</v>
      </c>
      <c r="AD531" s="178" t="str">
        <f t="shared" si="308"/>
        <v>No</v>
      </c>
      <c r="AE531" t="str">
        <f>IF(OR(Grants!K54="Q3 2025",Grants!K54="Q4 2025"),"Yes","No")</f>
        <v>No</v>
      </c>
      <c r="AF531" s="178" t="str">
        <f t="shared" si="309"/>
        <v>No</v>
      </c>
      <c r="AG531" t="str">
        <f>IF(OR(Grants!K54="Q1 2026",Grants!K54="Q2 2026"),"Yes","No")</f>
        <v>No</v>
      </c>
      <c r="AH531" s="178" t="str">
        <f t="shared" si="310"/>
        <v>No</v>
      </c>
      <c r="AI531" t="str">
        <f>IF(OR(Grants!K54="Q3 2026",Grants!K54="Q4 2026"),"Yes","No")</f>
        <v>No</v>
      </c>
      <c r="AJ531" s="178" t="str">
        <f t="shared" si="311"/>
        <v>No</v>
      </c>
      <c r="AK531" t="str">
        <f>IF(OR(Grants!K54="Q1 2027",Grants!K54="Q2 2027"),"Yes","No")</f>
        <v>No</v>
      </c>
      <c r="AL531" s="178" t="str">
        <f t="shared" si="312"/>
        <v>No</v>
      </c>
      <c r="AM531" t="str">
        <f>IF(OR(Grants!K54="Q3 2027",Grants!K54="Q4 2027"),"Yes","No")</f>
        <v>No</v>
      </c>
      <c r="AN531" s="178" t="str">
        <f t="shared" si="313"/>
        <v>No</v>
      </c>
      <c r="AO531" t="str">
        <f>IF(OR(Grants!K54="Q1 2028",Grants!K54="Q2 2028"),"Yes","No")</f>
        <v>No</v>
      </c>
      <c r="AP531" s="178" t="str">
        <f t="shared" si="314"/>
        <v>No</v>
      </c>
      <c r="AQ531" t="str">
        <f>IF(OR(Grants!K54="Q3 2028",Grants!K54="Q4 2028"),"Yes","No")</f>
        <v>No</v>
      </c>
      <c r="AR531" s="178" t="str">
        <f t="shared" si="315"/>
        <v>No</v>
      </c>
      <c r="AS531" t="str">
        <f>IF(OR(Grants!K54="Q1 2029",Grants!K54="Q2 2029"),"Yes","No")</f>
        <v>No</v>
      </c>
      <c r="AT531" s="178" t="str">
        <f t="shared" si="316"/>
        <v>No</v>
      </c>
      <c r="AU531" t="str">
        <f>IF(OR(Grants!K54="Q3 2029",Grants!K54="Q4 2029"),"Yes","No")</f>
        <v>No</v>
      </c>
      <c r="AV531" s="178" t="str">
        <f t="shared" si="317"/>
        <v>No</v>
      </c>
      <c r="AW531" t="str">
        <f>IF(OR(Grants!K54="Q1 2030",Grants!K54="Q2 2030"),"Yes","No")</f>
        <v>No</v>
      </c>
      <c r="AX531" s="178" t="str">
        <f t="shared" si="318"/>
        <v>No</v>
      </c>
      <c r="AY531" t="str">
        <f>IF(OR(Grants!K54="Q3 2030",Grants!K54="Q4 2030"),"Yes","No")</f>
        <v>No</v>
      </c>
      <c r="AZ531" s="178" t="str">
        <f t="shared" si="319"/>
        <v>No</v>
      </c>
      <c r="BA531" t="str">
        <f>IF(Grants!K54="","No","Yes")</f>
        <v>No</v>
      </c>
      <c r="BB531" s="178" t="str">
        <f t="shared" si="320"/>
        <v>No</v>
      </c>
      <c r="BC531" s="178" t="str">
        <f t="shared" si="321"/>
        <v>Yes</v>
      </c>
      <c r="BD531" s="174"/>
    </row>
    <row r="532" spans="1:56" s="175" customFormat="1" ht="23.65" thickBot="1" x14ac:dyDescent="0.5">
      <c r="A532" s="177">
        <v>51</v>
      </c>
      <c r="B532" s="71" t="s">
        <v>496</v>
      </c>
      <c r="C532" t="str">
        <f>IF(Grants!E55="Yes","Yes","No")</f>
        <v>No</v>
      </c>
      <c r="D532" t="str">
        <f>IF(AND(C532="No",Grants!F55="Yes"),"Yes","No")</f>
        <v>No</v>
      </c>
      <c r="E532" t="str">
        <f>IF(AND(C532="No",Grants!F55="N/A"),"N/A","No")</f>
        <v>No</v>
      </c>
      <c r="F532">
        <f>IF(OR(Grants!F55="Yes",Grants!F55="N/A"),0,1)</f>
        <v>1</v>
      </c>
      <c r="G532" t="str">
        <f>IF(OR(Grants!K55="Q3 2019",Grants!K55="Q4 2019"),"Yes","No")</f>
        <v>No</v>
      </c>
      <c r="H532" s="178" t="str">
        <f t="shared" si="273"/>
        <v>No</v>
      </c>
      <c r="I532" t="str">
        <f>IF(OR(Grants!K55="Q1 2020",Grants!K55="Q2 2020"),"Yes","No")</f>
        <v>No</v>
      </c>
      <c r="J532" s="178" t="str">
        <f t="shared" si="298"/>
        <v>No</v>
      </c>
      <c r="K532" t="str">
        <f>IF(OR(Grants!K55="Q3 2020",Grants!K55="Q4 2020"),"Yes","No")</f>
        <v>No</v>
      </c>
      <c r="L532" s="178" t="str">
        <f t="shared" si="299"/>
        <v>No</v>
      </c>
      <c r="M532" t="str">
        <f>IF(OR(Grants!K55="Q1 2021",Grants!K55="Q2 2021"),"Yes","No")</f>
        <v>No</v>
      </c>
      <c r="N532" s="178" t="str">
        <f t="shared" si="300"/>
        <v>No</v>
      </c>
      <c r="O532" t="str">
        <f>IF(OR(Grants!K55="Q3 2021",Grants!K55="Q4 2021"),"Yes","No")</f>
        <v>No</v>
      </c>
      <c r="P532" s="178" t="str">
        <f t="shared" si="301"/>
        <v>No</v>
      </c>
      <c r="Q532" t="str">
        <f>IF(OR(Grants!K55="Q1 2022",Grants!K55="Q2 2022"),"Yes","No")</f>
        <v>No</v>
      </c>
      <c r="R532" s="178" t="str">
        <f t="shared" si="302"/>
        <v>No</v>
      </c>
      <c r="S532" t="str">
        <f>IF(OR(Grants!K55="Q3 2022",Grants!K55="Q4 2022"),"Yes","No")</f>
        <v>No</v>
      </c>
      <c r="T532" s="178" t="str">
        <f t="shared" si="303"/>
        <v>No</v>
      </c>
      <c r="U532" t="str">
        <f>IF(OR(Grants!K55="Q1 2023",Grants!K55="Q2 2023"),"Yes","No")</f>
        <v>No</v>
      </c>
      <c r="V532" s="178" t="str">
        <f t="shared" si="304"/>
        <v>No</v>
      </c>
      <c r="W532" t="str">
        <f>IF(OR(Grants!K55="Q3 2023",Grants!K55="Q4 2023"),"Yes","No")</f>
        <v>No</v>
      </c>
      <c r="X532" s="178" t="str">
        <f t="shared" si="305"/>
        <v>No</v>
      </c>
      <c r="Y532" t="str">
        <f>IF(OR(Grants!K55="Q1 2024",Grants!K55="Q2 2024"),"Yes","No")</f>
        <v>No</v>
      </c>
      <c r="Z532" s="178" t="str">
        <f t="shared" si="306"/>
        <v>No</v>
      </c>
      <c r="AA532" t="str">
        <f>IF(OR(Grants!K55="Q3 2024",Grants!K55="Q4 2024"),"Yes","No")</f>
        <v>No</v>
      </c>
      <c r="AB532" s="178" t="str">
        <f t="shared" si="307"/>
        <v>No</v>
      </c>
      <c r="AC532" t="str">
        <f>IF(OR(Grants!K55="Q1 2025",Grants!K55="Q2 2025"),"Yes","No")</f>
        <v>No</v>
      </c>
      <c r="AD532" s="178" t="str">
        <f t="shared" si="308"/>
        <v>No</v>
      </c>
      <c r="AE532" t="str">
        <f>IF(OR(Grants!K55="Q3 2025",Grants!K55="Q4 2025"),"Yes","No")</f>
        <v>No</v>
      </c>
      <c r="AF532" s="178" t="str">
        <f t="shared" si="309"/>
        <v>No</v>
      </c>
      <c r="AG532" t="str">
        <f>IF(OR(Grants!K55="Q1 2026",Grants!K55="Q2 2026"),"Yes","No")</f>
        <v>No</v>
      </c>
      <c r="AH532" s="178" t="str">
        <f t="shared" si="310"/>
        <v>No</v>
      </c>
      <c r="AI532" t="str">
        <f>IF(OR(Grants!K55="Q3 2026",Grants!K55="Q4 2026"),"Yes","No")</f>
        <v>No</v>
      </c>
      <c r="AJ532" s="178" t="str">
        <f t="shared" si="311"/>
        <v>No</v>
      </c>
      <c r="AK532" t="str">
        <f>IF(OR(Grants!K55="Q1 2027",Grants!K55="Q2 2027"),"Yes","No")</f>
        <v>No</v>
      </c>
      <c r="AL532" s="178" t="str">
        <f t="shared" si="312"/>
        <v>No</v>
      </c>
      <c r="AM532" t="str">
        <f>IF(OR(Grants!K55="Q3 2027",Grants!K55="Q4 2027"),"Yes","No")</f>
        <v>No</v>
      </c>
      <c r="AN532" s="178" t="str">
        <f t="shared" si="313"/>
        <v>No</v>
      </c>
      <c r="AO532" t="str">
        <f>IF(OR(Grants!K55="Q1 2028",Grants!K55="Q2 2028"),"Yes","No")</f>
        <v>No</v>
      </c>
      <c r="AP532" s="178" t="str">
        <f t="shared" si="314"/>
        <v>No</v>
      </c>
      <c r="AQ532" t="str">
        <f>IF(OR(Grants!K55="Q3 2028",Grants!K55="Q4 2028"),"Yes","No")</f>
        <v>No</v>
      </c>
      <c r="AR532" s="178" t="str">
        <f t="shared" si="315"/>
        <v>No</v>
      </c>
      <c r="AS532" t="str">
        <f>IF(OR(Grants!K55="Q1 2029",Grants!K55="Q2 2029"),"Yes","No")</f>
        <v>No</v>
      </c>
      <c r="AT532" s="178" t="str">
        <f t="shared" si="316"/>
        <v>No</v>
      </c>
      <c r="AU532" t="str">
        <f>IF(OR(Grants!K55="Q3 2029",Grants!K55="Q4 2029"),"Yes","No")</f>
        <v>No</v>
      </c>
      <c r="AV532" s="178" t="str">
        <f t="shared" si="317"/>
        <v>No</v>
      </c>
      <c r="AW532" t="str">
        <f>IF(OR(Grants!K55="Q1 2030",Grants!K55="Q2 2030"),"Yes","No")</f>
        <v>No</v>
      </c>
      <c r="AX532" s="178" t="str">
        <f t="shared" si="318"/>
        <v>No</v>
      </c>
      <c r="AY532" t="str">
        <f>IF(OR(Grants!K55="Q3 2030",Grants!K55="Q4 2030"),"Yes","No")</f>
        <v>No</v>
      </c>
      <c r="AZ532" s="178" t="str">
        <f t="shared" si="319"/>
        <v>No</v>
      </c>
      <c r="BA532" t="str">
        <f>IF(Grants!K55="","No","Yes")</f>
        <v>No</v>
      </c>
      <c r="BB532" s="178" t="str">
        <f t="shared" si="320"/>
        <v>No</v>
      </c>
      <c r="BC532" s="178" t="str">
        <f t="shared" si="321"/>
        <v>Yes</v>
      </c>
      <c r="BD532" s="174"/>
    </row>
    <row r="533" spans="1:56" s="175" customFormat="1" ht="23.65" thickBot="1" x14ac:dyDescent="0.5">
      <c r="A533" s="177">
        <v>52</v>
      </c>
      <c r="B533" s="71" t="s">
        <v>497</v>
      </c>
      <c r="C533" t="str">
        <f>IF(Grants!E56="Yes","Yes","No")</f>
        <v>No</v>
      </c>
      <c r="D533" t="str">
        <f>IF(AND(C533="No",Grants!F56="Yes"),"Yes","No")</f>
        <v>No</v>
      </c>
      <c r="E533" t="str">
        <f>IF(AND(C533="No",Grants!F56="N/A"),"N/A","No")</f>
        <v>No</v>
      </c>
      <c r="F533">
        <f>IF(OR(Grants!F56="Yes",Grants!F56="N/A"),0,1)</f>
        <v>1</v>
      </c>
      <c r="G533" t="str">
        <f>IF(OR(Grants!K56="Q3 2019",Grants!K56="Q4 2019"),"Yes","No")</f>
        <v>No</v>
      </c>
      <c r="H533" s="178" t="str">
        <f t="shared" si="273"/>
        <v>No</v>
      </c>
      <c r="I533" t="str">
        <f>IF(OR(Grants!K56="Q1 2020",Grants!K56="Q2 2020"),"Yes","No")</f>
        <v>No</v>
      </c>
      <c r="J533" s="178" t="str">
        <f t="shared" si="298"/>
        <v>No</v>
      </c>
      <c r="K533" t="str">
        <f>IF(OR(Grants!K56="Q3 2020",Grants!K56="Q4 2020"),"Yes","No")</f>
        <v>No</v>
      </c>
      <c r="L533" s="178" t="str">
        <f t="shared" si="299"/>
        <v>No</v>
      </c>
      <c r="M533" t="str">
        <f>IF(OR(Grants!K56="Q1 2021",Grants!K56="Q2 2021"),"Yes","No")</f>
        <v>No</v>
      </c>
      <c r="N533" s="178" t="str">
        <f t="shared" si="300"/>
        <v>No</v>
      </c>
      <c r="O533" t="str">
        <f>IF(OR(Grants!K56="Q3 2021",Grants!K56="Q4 2021"),"Yes","No")</f>
        <v>No</v>
      </c>
      <c r="P533" s="178" t="str">
        <f t="shared" si="301"/>
        <v>No</v>
      </c>
      <c r="Q533" t="str">
        <f>IF(OR(Grants!K56="Q1 2022",Grants!K56="Q2 2022"),"Yes","No")</f>
        <v>No</v>
      </c>
      <c r="R533" s="178" t="str">
        <f t="shared" si="302"/>
        <v>No</v>
      </c>
      <c r="S533" t="str">
        <f>IF(OR(Grants!K56="Q3 2022",Grants!K56="Q4 2022"),"Yes","No")</f>
        <v>No</v>
      </c>
      <c r="T533" s="178" t="str">
        <f t="shared" si="303"/>
        <v>No</v>
      </c>
      <c r="U533" t="str">
        <f>IF(OR(Grants!K56="Q1 2023",Grants!K56="Q2 2023"),"Yes","No")</f>
        <v>No</v>
      </c>
      <c r="V533" s="178" t="str">
        <f t="shared" si="304"/>
        <v>No</v>
      </c>
      <c r="W533" t="str">
        <f>IF(OR(Grants!K56="Q3 2023",Grants!K56="Q4 2023"),"Yes","No")</f>
        <v>No</v>
      </c>
      <c r="X533" s="178" t="str">
        <f t="shared" si="305"/>
        <v>No</v>
      </c>
      <c r="Y533" t="str">
        <f>IF(OR(Grants!K56="Q1 2024",Grants!K56="Q2 2024"),"Yes","No")</f>
        <v>No</v>
      </c>
      <c r="Z533" s="178" t="str">
        <f t="shared" si="306"/>
        <v>No</v>
      </c>
      <c r="AA533" t="str">
        <f>IF(OR(Grants!K56="Q3 2024",Grants!K56="Q4 2024"),"Yes","No")</f>
        <v>No</v>
      </c>
      <c r="AB533" s="178" t="str">
        <f t="shared" si="307"/>
        <v>No</v>
      </c>
      <c r="AC533" t="str">
        <f>IF(OR(Grants!K56="Q1 2025",Grants!K56="Q2 2025"),"Yes","No")</f>
        <v>No</v>
      </c>
      <c r="AD533" s="178" t="str">
        <f t="shared" si="308"/>
        <v>No</v>
      </c>
      <c r="AE533" t="str">
        <f>IF(OR(Grants!K56="Q3 2025",Grants!K56="Q4 2025"),"Yes","No")</f>
        <v>No</v>
      </c>
      <c r="AF533" s="178" t="str">
        <f t="shared" si="309"/>
        <v>No</v>
      </c>
      <c r="AG533" t="str">
        <f>IF(OR(Grants!K56="Q1 2026",Grants!K56="Q2 2026"),"Yes","No")</f>
        <v>No</v>
      </c>
      <c r="AH533" s="178" t="str">
        <f t="shared" si="310"/>
        <v>No</v>
      </c>
      <c r="AI533" t="str">
        <f>IF(OR(Grants!K56="Q3 2026",Grants!K56="Q4 2026"),"Yes","No")</f>
        <v>No</v>
      </c>
      <c r="AJ533" s="178" t="str">
        <f t="shared" si="311"/>
        <v>No</v>
      </c>
      <c r="AK533" t="str">
        <f>IF(OR(Grants!K56="Q1 2027",Grants!K56="Q2 2027"),"Yes","No")</f>
        <v>No</v>
      </c>
      <c r="AL533" s="178" t="str">
        <f t="shared" si="312"/>
        <v>No</v>
      </c>
      <c r="AM533" t="str">
        <f>IF(OR(Grants!K56="Q3 2027",Grants!K56="Q4 2027"),"Yes","No")</f>
        <v>No</v>
      </c>
      <c r="AN533" s="178" t="str">
        <f t="shared" si="313"/>
        <v>No</v>
      </c>
      <c r="AO533" t="str">
        <f>IF(OR(Grants!K56="Q1 2028",Grants!K56="Q2 2028"),"Yes","No")</f>
        <v>No</v>
      </c>
      <c r="AP533" s="178" t="str">
        <f t="shared" si="314"/>
        <v>No</v>
      </c>
      <c r="AQ533" t="str">
        <f>IF(OR(Grants!K56="Q3 2028",Grants!K56="Q4 2028"),"Yes","No")</f>
        <v>No</v>
      </c>
      <c r="AR533" s="178" t="str">
        <f t="shared" si="315"/>
        <v>No</v>
      </c>
      <c r="AS533" t="str">
        <f>IF(OR(Grants!K56="Q1 2029",Grants!K56="Q2 2029"),"Yes","No")</f>
        <v>No</v>
      </c>
      <c r="AT533" s="178" t="str">
        <f t="shared" si="316"/>
        <v>No</v>
      </c>
      <c r="AU533" t="str">
        <f>IF(OR(Grants!K56="Q3 2029",Grants!K56="Q4 2029"),"Yes","No")</f>
        <v>No</v>
      </c>
      <c r="AV533" s="178" t="str">
        <f t="shared" si="317"/>
        <v>No</v>
      </c>
      <c r="AW533" t="str">
        <f>IF(OR(Grants!K56="Q1 2030",Grants!K56="Q2 2030"),"Yes","No")</f>
        <v>No</v>
      </c>
      <c r="AX533" s="178" t="str">
        <f t="shared" si="318"/>
        <v>No</v>
      </c>
      <c r="AY533" t="str">
        <f>IF(OR(Grants!K56="Q3 2030",Grants!K56="Q4 2030"),"Yes","No")</f>
        <v>No</v>
      </c>
      <c r="AZ533" s="178" t="str">
        <f t="shared" si="319"/>
        <v>No</v>
      </c>
      <c r="BA533" t="str">
        <f>IF(Grants!K56="","No","Yes")</f>
        <v>No</v>
      </c>
      <c r="BB533" s="178" t="str">
        <f t="shared" si="320"/>
        <v>No</v>
      </c>
      <c r="BC533" s="178" t="str">
        <f t="shared" si="321"/>
        <v>Yes</v>
      </c>
      <c r="BD533" s="174"/>
    </row>
    <row r="534" spans="1:56" s="175" customFormat="1" ht="14.65" thickBot="1" x14ac:dyDescent="0.5">
      <c r="A534" s="177">
        <v>53</v>
      </c>
      <c r="B534" s="71" t="s">
        <v>498</v>
      </c>
      <c r="C534" t="str">
        <f>IF(Grants!E57="Yes","Yes","No")</f>
        <v>No</v>
      </c>
      <c r="D534" t="str">
        <f>IF(AND(C534="No",Grants!F57="Yes"),"Yes","No")</f>
        <v>No</v>
      </c>
      <c r="E534" t="str">
        <f>IF(AND(C534="No",Grants!F57="N/A"),"N/A","No")</f>
        <v>No</v>
      </c>
      <c r="F534">
        <f>IF(OR(Grants!F57="Yes",Grants!F57="N/A"),0,1)</f>
        <v>1</v>
      </c>
      <c r="G534" t="str">
        <f>IF(OR(Grants!K57="Q3 2019",Grants!K57="Q4 2019"),"Yes","No")</f>
        <v>No</v>
      </c>
      <c r="H534" s="178" t="str">
        <f t="shared" si="273"/>
        <v>No</v>
      </c>
      <c r="I534" t="str">
        <f>IF(OR(Grants!K57="Q1 2020",Grants!K57="Q2 2020"),"Yes","No")</f>
        <v>No</v>
      </c>
      <c r="J534" s="178" t="str">
        <f t="shared" si="298"/>
        <v>No</v>
      </c>
      <c r="K534" t="str">
        <f>IF(OR(Grants!K57="Q3 2020",Grants!K57="Q4 2020"),"Yes","No")</f>
        <v>No</v>
      </c>
      <c r="L534" s="178" t="str">
        <f t="shared" si="299"/>
        <v>No</v>
      </c>
      <c r="M534" t="str">
        <f>IF(OR(Grants!K57="Q1 2021",Grants!K57="Q2 2021"),"Yes","No")</f>
        <v>No</v>
      </c>
      <c r="N534" s="178" t="str">
        <f t="shared" si="300"/>
        <v>No</v>
      </c>
      <c r="O534" t="str">
        <f>IF(OR(Grants!K57="Q3 2021",Grants!K57="Q4 2021"),"Yes","No")</f>
        <v>No</v>
      </c>
      <c r="P534" s="178" t="str">
        <f t="shared" si="301"/>
        <v>No</v>
      </c>
      <c r="Q534" t="str">
        <f>IF(OR(Grants!K57="Q1 2022",Grants!K57="Q2 2022"),"Yes","No")</f>
        <v>No</v>
      </c>
      <c r="R534" s="178" t="str">
        <f t="shared" si="302"/>
        <v>No</v>
      </c>
      <c r="S534" t="str">
        <f>IF(OR(Grants!K57="Q3 2022",Grants!K57="Q4 2022"),"Yes","No")</f>
        <v>No</v>
      </c>
      <c r="T534" s="178" t="str">
        <f t="shared" si="303"/>
        <v>No</v>
      </c>
      <c r="U534" t="str">
        <f>IF(OR(Grants!K57="Q1 2023",Grants!K57="Q2 2023"),"Yes","No")</f>
        <v>No</v>
      </c>
      <c r="V534" s="178" t="str">
        <f t="shared" si="304"/>
        <v>No</v>
      </c>
      <c r="W534" t="str">
        <f>IF(OR(Grants!K57="Q3 2023",Grants!K57="Q4 2023"),"Yes","No")</f>
        <v>No</v>
      </c>
      <c r="X534" s="178" t="str">
        <f t="shared" si="305"/>
        <v>No</v>
      </c>
      <c r="Y534" t="str">
        <f>IF(OR(Grants!K57="Q1 2024",Grants!K57="Q2 2024"),"Yes","No")</f>
        <v>No</v>
      </c>
      <c r="Z534" s="178" t="str">
        <f t="shared" si="306"/>
        <v>No</v>
      </c>
      <c r="AA534" t="str">
        <f>IF(OR(Grants!K57="Q3 2024",Grants!K57="Q4 2024"),"Yes","No")</f>
        <v>No</v>
      </c>
      <c r="AB534" s="178" t="str">
        <f t="shared" si="307"/>
        <v>No</v>
      </c>
      <c r="AC534" t="str">
        <f>IF(OR(Grants!K57="Q1 2025",Grants!K57="Q2 2025"),"Yes","No")</f>
        <v>No</v>
      </c>
      <c r="AD534" s="178" t="str">
        <f t="shared" si="308"/>
        <v>No</v>
      </c>
      <c r="AE534" t="str">
        <f>IF(OR(Grants!K57="Q3 2025",Grants!K57="Q4 2025"),"Yes","No")</f>
        <v>No</v>
      </c>
      <c r="AF534" s="178" t="str">
        <f t="shared" si="309"/>
        <v>No</v>
      </c>
      <c r="AG534" t="str">
        <f>IF(OR(Grants!K57="Q1 2026",Grants!K57="Q2 2026"),"Yes","No")</f>
        <v>No</v>
      </c>
      <c r="AH534" s="178" t="str">
        <f t="shared" si="310"/>
        <v>No</v>
      </c>
      <c r="AI534" t="str">
        <f>IF(OR(Grants!K57="Q3 2026",Grants!K57="Q4 2026"),"Yes","No")</f>
        <v>No</v>
      </c>
      <c r="AJ534" s="178" t="str">
        <f t="shared" si="311"/>
        <v>No</v>
      </c>
      <c r="AK534" t="str">
        <f>IF(OR(Grants!K57="Q1 2027",Grants!K57="Q2 2027"),"Yes","No")</f>
        <v>No</v>
      </c>
      <c r="AL534" s="178" t="str">
        <f t="shared" si="312"/>
        <v>No</v>
      </c>
      <c r="AM534" t="str">
        <f>IF(OR(Grants!K57="Q3 2027",Grants!K57="Q4 2027"),"Yes","No")</f>
        <v>No</v>
      </c>
      <c r="AN534" s="178" t="str">
        <f t="shared" si="313"/>
        <v>No</v>
      </c>
      <c r="AO534" t="str">
        <f>IF(OR(Grants!K57="Q1 2028",Grants!K57="Q2 2028"),"Yes","No")</f>
        <v>No</v>
      </c>
      <c r="AP534" s="178" t="str">
        <f t="shared" si="314"/>
        <v>No</v>
      </c>
      <c r="AQ534" t="str">
        <f>IF(OR(Grants!K57="Q3 2028",Grants!K57="Q4 2028"),"Yes","No")</f>
        <v>No</v>
      </c>
      <c r="AR534" s="178" t="str">
        <f t="shared" si="315"/>
        <v>No</v>
      </c>
      <c r="AS534" t="str">
        <f>IF(OR(Grants!K57="Q1 2029",Grants!K57="Q2 2029"),"Yes","No")</f>
        <v>No</v>
      </c>
      <c r="AT534" s="178" t="str">
        <f t="shared" si="316"/>
        <v>No</v>
      </c>
      <c r="AU534" t="str">
        <f>IF(OR(Grants!K57="Q3 2029",Grants!K57="Q4 2029"),"Yes","No")</f>
        <v>No</v>
      </c>
      <c r="AV534" s="178" t="str">
        <f t="shared" si="317"/>
        <v>No</v>
      </c>
      <c r="AW534" t="str">
        <f>IF(OR(Grants!K57="Q1 2030",Grants!K57="Q2 2030"),"Yes","No")</f>
        <v>No</v>
      </c>
      <c r="AX534" s="178" t="str">
        <f t="shared" si="318"/>
        <v>No</v>
      </c>
      <c r="AY534" t="str">
        <f>IF(OR(Grants!K57="Q3 2030",Grants!K57="Q4 2030"),"Yes","No")</f>
        <v>No</v>
      </c>
      <c r="AZ534" s="178" t="str">
        <f t="shared" si="319"/>
        <v>No</v>
      </c>
      <c r="BA534" t="str">
        <f>IF(Grants!K57="","No","Yes")</f>
        <v>No</v>
      </c>
      <c r="BB534" s="178" t="str">
        <f t="shared" si="320"/>
        <v>No</v>
      </c>
      <c r="BC534" s="178" t="str">
        <f t="shared" si="321"/>
        <v>Yes</v>
      </c>
      <c r="BD534" s="174"/>
    </row>
    <row r="535" spans="1:56" s="175" customFormat="1" ht="23.65" thickBot="1" x14ac:dyDescent="0.5">
      <c r="A535" s="177">
        <v>54</v>
      </c>
      <c r="B535" s="71" t="s">
        <v>500</v>
      </c>
      <c r="C535" t="str">
        <f>IF(Grants!E58="Yes","Yes","No")</f>
        <v>No</v>
      </c>
      <c r="D535" t="str">
        <f>IF(AND(C535="No",Grants!F58="Yes"),"Yes","No")</f>
        <v>No</v>
      </c>
      <c r="E535" t="str">
        <f>IF(AND(C535="No",Grants!F58="N/A"),"N/A","No")</f>
        <v>No</v>
      </c>
      <c r="F535">
        <f>IF(OR(Grants!F58="Yes",Grants!F58="N/A"),0,1)</f>
        <v>1</v>
      </c>
      <c r="G535" t="str">
        <f>IF(OR(Grants!K58="Q3 2019",Grants!K58="Q4 2019"),"Yes","No")</f>
        <v>No</v>
      </c>
      <c r="H535" s="178" t="str">
        <f t="shared" si="273"/>
        <v>No</v>
      </c>
      <c r="I535" t="str">
        <f>IF(OR(Grants!K58="Q1 2020",Grants!K58="Q2 2020"),"Yes","No")</f>
        <v>No</v>
      </c>
      <c r="J535" s="178" t="str">
        <f t="shared" si="298"/>
        <v>No</v>
      </c>
      <c r="K535" t="str">
        <f>IF(OR(Grants!K58="Q3 2020",Grants!K58="Q4 2020"),"Yes","No")</f>
        <v>No</v>
      </c>
      <c r="L535" s="178" t="str">
        <f t="shared" si="299"/>
        <v>No</v>
      </c>
      <c r="M535" t="str">
        <f>IF(OR(Grants!K58="Q1 2021",Grants!K58="Q2 2021"),"Yes","No")</f>
        <v>No</v>
      </c>
      <c r="N535" s="178" t="str">
        <f t="shared" si="300"/>
        <v>No</v>
      </c>
      <c r="O535" t="str">
        <f>IF(OR(Grants!K58="Q3 2021",Grants!K58="Q4 2021"),"Yes","No")</f>
        <v>No</v>
      </c>
      <c r="P535" s="178" t="str">
        <f t="shared" si="301"/>
        <v>No</v>
      </c>
      <c r="Q535" t="str">
        <f>IF(OR(Grants!K58="Q1 2022",Grants!K58="Q2 2022"),"Yes","No")</f>
        <v>No</v>
      </c>
      <c r="R535" s="178" t="str">
        <f t="shared" si="302"/>
        <v>No</v>
      </c>
      <c r="S535" t="str">
        <f>IF(OR(Grants!K58="Q3 2022",Grants!K58="Q4 2022"),"Yes","No")</f>
        <v>No</v>
      </c>
      <c r="T535" s="178" t="str">
        <f t="shared" si="303"/>
        <v>No</v>
      </c>
      <c r="U535" t="str">
        <f>IF(OR(Grants!K58="Q1 2023",Grants!K58="Q2 2023"),"Yes","No")</f>
        <v>No</v>
      </c>
      <c r="V535" s="178" t="str">
        <f t="shared" si="304"/>
        <v>No</v>
      </c>
      <c r="W535" t="str">
        <f>IF(OR(Grants!K58="Q3 2023",Grants!K58="Q4 2023"),"Yes","No")</f>
        <v>No</v>
      </c>
      <c r="X535" s="178" t="str">
        <f t="shared" si="305"/>
        <v>No</v>
      </c>
      <c r="Y535" t="str">
        <f>IF(OR(Grants!K58="Q1 2024",Grants!K58="Q2 2024"),"Yes","No")</f>
        <v>No</v>
      </c>
      <c r="Z535" s="178" t="str">
        <f t="shared" si="306"/>
        <v>No</v>
      </c>
      <c r="AA535" t="str">
        <f>IF(OR(Grants!K58="Q3 2024",Grants!K58="Q4 2024"),"Yes","No")</f>
        <v>No</v>
      </c>
      <c r="AB535" s="178" t="str">
        <f t="shared" si="307"/>
        <v>No</v>
      </c>
      <c r="AC535" t="str">
        <f>IF(OR(Grants!K58="Q1 2025",Grants!K58="Q2 2025"),"Yes","No")</f>
        <v>No</v>
      </c>
      <c r="AD535" s="178" t="str">
        <f t="shared" si="308"/>
        <v>No</v>
      </c>
      <c r="AE535" t="str">
        <f>IF(OR(Grants!K58="Q3 2025",Grants!K58="Q4 2025"),"Yes","No")</f>
        <v>No</v>
      </c>
      <c r="AF535" s="178" t="str">
        <f t="shared" si="309"/>
        <v>No</v>
      </c>
      <c r="AG535" t="str">
        <f>IF(OR(Grants!K58="Q1 2026",Grants!K58="Q2 2026"),"Yes","No")</f>
        <v>No</v>
      </c>
      <c r="AH535" s="178" t="str">
        <f t="shared" si="310"/>
        <v>No</v>
      </c>
      <c r="AI535" t="str">
        <f>IF(OR(Grants!K58="Q3 2026",Grants!K58="Q4 2026"),"Yes","No")</f>
        <v>No</v>
      </c>
      <c r="AJ535" s="178" t="str">
        <f t="shared" si="311"/>
        <v>No</v>
      </c>
      <c r="AK535" t="str">
        <f>IF(OR(Grants!K58="Q1 2027",Grants!K58="Q2 2027"),"Yes","No")</f>
        <v>No</v>
      </c>
      <c r="AL535" s="178" t="str">
        <f t="shared" si="312"/>
        <v>No</v>
      </c>
      <c r="AM535" t="str">
        <f>IF(OR(Grants!K58="Q3 2027",Grants!K58="Q4 2027"),"Yes","No")</f>
        <v>No</v>
      </c>
      <c r="AN535" s="178" t="str">
        <f t="shared" si="313"/>
        <v>No</v>
      </c>
      <c r="AO535" t="str">
        <f>IF(OR(Grants!K58="Q1 2028",Grants!K58="Q2 2028"),"Yes","No")</f>
        <v>No</v>
      </c>
      <c r="AP535" s="178" t="str">
        <f t="shared" si="314"/>
        <v>No</v>
      </c>
      <c r="AQ535" t="str">
        <f>IF(OR(Grants!K58="Q3 2028",Grants!K58="Q4 2028"),"Yes","No")</f>
        <v>No</v>
      </c>
      <c r="AR535" s="178" t="str">
        <f t="shared" si="315"/>
        <v>No</v>
      </c>
      <c r="AS535" t="str">
        <f>IF(OR(Grants!K58="Q1 2029",Grants!K58="Q2 2029"),"Yes","No")</f>
        <v>No</v>
      </c>
      <c r="AT535" s="178" t="str">
        <f t="shared" si="316"/>
        <v>No</v>
      </c>
      <c r="AU535" t="str">
        <f>IF(OR(Grants!K58="Q3 2029",Grants!K58="Q4 2029"),"Yes","No")</f>
        <v>No</v>
      </c>
      <c r="AV535" s="178" t="str">
        <f t="shared" si="317"/>
        <v>No</v>
      </c>
      <c r="AW535" t="str">
        <f>IF(OR(Grants!K58="Q1 2030",Grants!K58="Q2 2030"),"Yes","No")</f>
        <v>No</v>
      </c>
      <c r="AX535" s="178" t="str">
        <f t="shared" si="318"/>
        <v>No</v>
      </c>
      <c r="AY535" t="str">
        <f>IF(OR(Grants!K58="Q3 2030",Grants!K58="Q4 2030"),"Yes","No")</f>
        <v>No</v>
      </c>
      <c r="AZ535" s="178" t="str">
        <f t="shared" si="319"/>
        <v>No</v>
      </c>
      <c r="BA535" t="str">
        <f>IF(Grants!K58="","No","Yes")</f>
        <v>No</v>
      </c>
      <c r="BB535" s="178" t="str">
        <f t="shared" si="320"/>
        <v>No</v>
      </c>
      <c r="BC535" s="178" t="str">
        <f t="shared" si="321"/>
        <v>Yes</v>
      </c>
      <c r="BD535" s="174"/>
    </row>
    <row r="536" spans="1:56" s="175" customFormat="1" ht="23.65" thickBot="1" x14ac:dyDescent="0.5">
      <c r="A536" s="177">
        <v>55</v>
      </c>
      <c r="B536" s="71" t="s">
        <v>501</v>
      </c>
      <c r="C536" t="str">
        <f>IF(Grants!E59="Yes","Yes","No")</f>
        <v>No</v>
      </c>
      <c r="D536" t="str">
        <f>IF(AND(C536="No",Grants!F59="Yes"),"Yes","No")</f>
        <v>No</v>
      </c>
      <c r="E536" t="str">
        <f>IF(AND(C536="No",Grants!F59="N/A"),"N/A","No")</f>
        <v>No</v>
      </c>
      <c r="F536">
        <f>IF(OR(Grants!F59="Yes",Grants!F59="N/A"),0,1)</f>
        <v>1</v>
      </c>
      <c r="G536" t="str">
        <f>IF(OR(Grants!K59="Q3 2019",Grants!K59="Q4 2019"),"Yes","No")</f>
        <v>No</v>
      </c>
      <c r="H536" s="178" t="str">
        <f t="shared" si="273"/>
        <v>No</v>
      </c>
      <c r="I536" t="str">
        <f>IF(OR(Grants!K59="Q1 2020",Grants!K59="Q2 2020"),"Yes","No")</f>
        <v>No</v>
      </c>
      <c r="J536" s="178" t="str">
        <f t="shared" si="298"/>
        <v>No</v>
      </c>
      <c r="K536" t="str">
        <f>IF(OR(Grants!K59="Q3 2020",Grants!K59="Q4 2020"),"Yes","No")</f>
        <v>No</v>
      </c>
      <c r="L536" s="178" t="str">
        <f t="shared" si="299"/>
        <v>No</v>
      </c>
      <c r="M536" t="str">
        <f>IF(OR(Grants!K59="Q1 2021",Grants!K59="Q2 2021"),"Yes","No")</f>
        <v>No</v>
      </c>
      <c r="N536" s="178" t="str">
        <f t="shared" si="300"/>
        <v>No</v>
      </c>
      <c r="O536" t="str">
        <f>IF(OR(Grants!K59="Q3 2021",Grants!K59="Q4 2021"),"Yes","No")</f>
        <v>No</v>
      </c>
      <c r="P536" s="178" t="str">
        <f t="shared" si="301"/>
        <v>No</v>
      </c>
      <c r="Q536" t="str">
        <f>IF(OR(Grants!K59="Q1 2022",Grants!K59="Q2 2022"),"Yes","No")</f>
        <v>No</v>
      </c>
      <c r="R536" s="178" t="str">
        <f t="shared" si="302"/>
        <v>No</v>
      </c>
      <c r="S536" t="str">
        <f>IF(OR(Grants!K59="Q3 2022",Grants!K59="Q4 2022"),"Yes","No")</f>
        <v>No</v>
      </c>
      <c r="T536" s="178" t="str">
        <f t="shared" si="303"/>
        <v>No</v>
      </c>
      <c r="U536" t="str">
        <f>IF(OR(Grants!K59="Q1 2023",Grants!K59="Q2 2023"),"Yes","No")</f>
        <v>No</v>
      </c>
      <c r="V536" s="178" t="str">
        <f t="shared" si="304"/>
        <v>No</v>
      </c>
      <c r="W536" t="str">
        <f>IF(OR(Grants!K59="Q3 2023",Grants!K59="Q4 2023"),"Yes","No")</f>
        <v>No</v>
      </c>
      <c r="X536" s="178" t="str">
        <f t="shared" si="305"/>
        <v>No</v>
      </c>
      <c r="Y536" t="str">
        <f>IF(OR(Grants!K59="Q1 2024",Grants!K59="Q2 2024"),"Yes","No")</f>
        <v>No</v>
      </c>
      <c r="Z536" s="178" t="str">
        <f t="shared" si="306"/>
        <v>No</v>
      </c>
      <c r="AA536" t="str">
        <f>IF(OR(Grants!K59="Q3 2024",Grants!K59="Q4 2024"),"Yes","No")</f>
        <v>No</v>
      </c>
      <c r="AB536" s="178" t="str">
        <f t="shared" si="307"/>
        <v>No</v>
      </c>
      <c r="AC536" t="str">
        <f>IF(OR(Grants!K59="Q1 2025",Grants!K59="Q2 2025"),"Yes","No")</f>
        <v>No</v>
      </c>
      <c r="AD536" s="178" t="str">
        <f t="shared" si="308"/>
        <v>No</v>
      </c>
      <c r="AE536" t="str">
        <f>IF(OR(Grants!K59="Q3 2025",Grants!K59="Q4 2025"),"Yes","No")</f>
        <v>No</v>
      </c>
      <c r="AF536" s="178" t="str">
        <f t="shared" si="309"/>
        <v>No</v>
      </c>
      <c r="AG536" t="str">
        <f>IF(OR(Grants!K59="Q1 2026",Grants!K59="Q2 2026"),"Yes","No")</f>
        <v>No</v>
      </c>
      <c r="AH536" s="178" t="str">
        <f t="shared" si="310"/>
        <v>No</v>
      </c>
      <c r="AI536" t="str">
        <f>IF(OR(Grants!K59="Q3 2026",Grants!K59="Q4 2026"),"Yes","No")</f>
        <v>No</v>
      </c>
      <c r="AJ536" s="178" t="str">
        <f t="shared" si="311"/>
        <v>No</v>
      </c>
      <c r="AK536" t="str">
        <f>IF(OR(Grants!K59="Q1 2027",Grants!K59="Q2 2027"),"Yes","No")</f>
        <v>No</v>
      </c>
      <c r="AL536" s="178" t="str">
        <f t="shared" si="312"/>
        <v>No</v>
      </c>
      <c r="AM536" t="str">
        <f>IF(OR(Grants!K59="Q3 2027",Grants!K59="Q4 2027"),"Yes","No")</f>
        <v>No</v>
      </c>
      <c r="AN536" s="178" t="str">
        <f t="shared" si="313"/>
        <v>No</v>
      </c>
      <c r="AO536" t="str">
        <f>IF(OR(Grants!K59="Q1 2028",Grants!K59="Q2 2028"),"Yes","No")</f>
        <v>No</v>
      </c>
      <c r="AP536" s="178" t="str">
        <f t="shared" si="314"/>
        <v>No</v>
      </c>
      <c r="AQ536" t="str">
        <f>IF(OR(Grants!K59="Q3 2028",Grants!K59="Q4 2028"),"Yes","No")</f>
        <v>No</v>
      </c>
      <c r="AR536" s="178" t="str">
        <f t="shared" si="315"/>
        <v>No</v>
      </c>
      <c r="AS536" t="str">
        <f>IF(OR(Grants!K59="Q1 2029",Grants!K59="Q2 2029"),"Yes","No")</f>
        <v>No</v>
      </c>
      <c r="AT536" s="178" t="str">
        <f t="shared" si="316"/>
        <v>No</v>
      </c>
      <c r="AU536" t="str">
        <f>IF(OR(Grants!K59="Q3 2029",Grants!K59="Q4 2029"),"Yes","No")</f>
        <v>No</v>
      </c>
      <c r="AV536" s="178" t="str">
        <f t="shared" si="317"/>
        <v>No</v>
      </c>
      <c r="AW536" t="str">
        <f>IF(OR(Grants!K59="Q1 2030",Grants!K59="Q2 2030"),"Yes","No")</f>
        <v>No</v>
      </c>
      <c r="AX536" s="178" t="str">
        <f t="shared" si="318"/>
        <v>No</v>
      </c>
      <c r="AY536" t="str">
        <f>IF(OR(Grants!K59="Q3 2030",Grants!K59="Q4 2030"),"Yes","No")</f>
        <v>No</v>
      </c>
      <c r="AZ536" s="178" t="str">
        <f t="shared" si="319"/>
        <v>No</v>
      </c>
      <c r="BA536" t="str">
        <f>IF(Grants!K59="","No","Yes")</f>
        <v>No</v>
      </c>
      <c r="BB536" s="178" t="str">
        <f t="shared" si="320"/>
        <v>No</v>
      </c>
      <c r="BC536" s="178" t="str">
        <f t="shared" si="321"/>
        <v>Yes</v>
      </c>
      <c r="BD536" s="174"/>
    </row>
    <row r="537" spans="1:56" s="175" customFormat="1" ht="35.25" thickBot="1" x14ac:dyDescent="0.5">
      <c r="A537" s="177">
        <v>56</v>
      </c>
      <c r="B537" s="71" t="s">
        <v>502</v>
      </c>
      <c r="C537" t="str">
        <f>IF(Grants!E60="Yes","Yes","No")</f>
        <v>No</v>
      </c>
      <c r="D537" t="str">
        <f>IF(AND(C537="No",Grants!F60="Yes"),"Yes","No")</f>
        <v>No</v>
      </c>
      <c r="E537" t="str">
        <f>IF(AND(C537="No",Grants!F60="N/A"),"N/A","No")</f>
        <v>No</v>
      </c>
      <c r="F537">
        <f>IF(OR(Grants!F60="Yes",Grants!F60="N/A"),0,1)</f>
        <v>1</v>
      </c>
      <c r="G537" t="str">
        <f>IF(OR(Grants!K60="Q3 2019",Grants!K60="Q4 2019"),"Yes","No")</f>
        <v>No</v>
      </c>
      <c r="H537" s="178" t="str">
        <f t="shared" si="273"/>
        <v>No</v>
      </c>
      <c r="I537" t="str">
        <f>IF(OR(Grants!K60="Q1 2020",Grants!K60="Q2 2020"),"Yes","No")</f>
        <v>No</v>
      </c>
      <c r="J537" s="178" t="str">
        <f t="shared" si="298"/>
        <v>No</v>
      </c>
      <c r="K537" t="str">
        <f>IF(OR(Grants!K60="Q3 2020",Grants!K60="Q4 2020"),"Yes","No")</f>
        <v>No</v>
      </c>
      <c r="L537" s="178" t="str">
        <f t="shared" si="299"/>
        <v>No</v>
      </c>
      <c r="M537" t="str">
        <f>IF(OR(Grants!K60="Q1 2021",Grants!K60="Q2 2021"),"Yes","No")</f>
        <v>No</v>
      </c>
      <c r="N537" s="178" t="str">
        <f t="shared" si="300"/>
        <v>No</v>
      </c>
      <c r="O537" t="str">
        <f>IF(OR(Grants!K60="Q3 2021",Grants!K60="Q4 2021"),"Yes","No")</f>
        <v>No</v>
      </c>
      <c r="P537" s="178" t="str">
        <f t="shared" si="301"/>
        <v>No</v>
      </c>
      <c r="Q537" t="str">
        <f>IF(OR(Grants!K60="Q1 2022",Grants!K60="Q2 2022"),"Yes","No")</f>
        <v>No</v>
      </c>
      <c r="R537" s="178" t="str">
        <f t="shared" si="302"/>
        <v>No</v>
      </c>
      <c r="S537" t="str">
        <f>IF(OR(Grants!K60="Q3 2022",Grants!K60="Q4 2022"),"Yes","No")</f>
        <v>No</v>
      </c>
      <c r="T537" s="178" t="str">
        <f t="shared" si="303"/>
        <v>No</v>
      </c>
      <c r="U537" t="str">
        <f>IF(OR(Grants!K60="Q1 2023",Grants!K60="Q2 2023"),"Yes","No")</f>
        <v>No</v>
      </c>
      <c r="V537" s="178" t="str">
        <f t="shared" si="304"/>
        <v>No</v>
      </c>
      <c r="W537" t="str">
        <f>IF(OR(Grants!K60="Q3 2023",Grants!K60="Q4 2023"),"Yes","No")</f>
        <v>No</v>
      </c>
      <c r="X537" s="178" t="str">
        <f t="shared" si="305"/>
        <v>No</v>
      </c>
      <c r="Y537" t="str">
        <f>IF(OR(Grants!K60="Q1 2024",Grants!K60="Q2 2024"),"Yes","No")</f>
        <v>No</v>
      </c>
      <c r="Z537" s="178" t="str">
        <f t="shared" si="306"/>
        <v>No</v>
      </c>
      <c r="AA537" t="str">
        <f>IF(OR(Grants!K60="Q3 2024",Grants!K60="Q4 2024"),"Yes","No")</f>
        <v>No</v>
      </c>
      <c r="AB537" s="178" t="str">
        <f t="shared" si="307"/>
        <v>No</v>
      </c>
      <c r="AC537" t="str">
        <f>IF(OR(Grants!K60="Q1 2025",Grants!K60="Q2 2025"),"Yes","No")</f>
        <v>No</v>
      </c>
      <c r="AD537" s="178" t="str">
        <f t="shared" si="308"/>
        <v>No</v>
      </c>
      <c r="AE537" t="str">
        <f>IF(OR(Grants!K60="Q3 2025",Grants!K60="Q4 2025"),"Yes","No")</f>
        <v>No</v>
      </c>
      <c r="AF537" s="178" t="str">
        <f t="shared" si="309"/>
        <v>No</v>
      </c>
      <c r="AG537" t="str">
        <f>IF(OR(Grants!K60="Q1 2026",Grants!K60="Q2 2026"),"Yes","No")</f>
        <v>No</v>
      </c>
      <c r="AH537" s="178" t="str">
        <f t="shared" si="310"/>
        <v>No</v>
      </c>
      <c r="AI537" t="str">
        <f>IF(OR(Grants!K60="Q3 2026",Grants!K60="Q4 2026"),"Yes","No")</f>
        <v>No</v>
      </c>
      <c r="AJ537" s="178" t="str">
        <f t="shared" si="311"/>
        <v>No</v>
      </c>
      <c r="AK537" t="str">
        <f>IF(OR(Grants!K60="Q1 2027",Grants!K60="Q2 2027"),"Yes","No")</f>
        <v>No</v>
      </c>
      <c r="AL537" s="178" t="str">
        <f t="shared" si="312"/>
        <v>No</v>
      </c>
      <c r="AM537" t="str">
        <f>IF(OR(Grants!K60="Q3 2027",Grants!K60="Q4 2027"),"Yes","No")</f>
        <v>No</v>
      </c>
      <c r="AN537" s="178" t="str">
        <f t="shared" si="313"/>
        <v>No</v>
      </c>
      <c r="AO537" t="str">
        <f>IF(OR(Grants!K60="Q1 2028",Grants!K60="Q2 2028"),"Yes","No")</f>
        <v>No</v>
      </c>
      <c r="AP537" s="178" t="str">
        <f t="shared" si="314"/>
        <v>No</v>
      </c>
      <c r="AQ537" t="str">
        <f>IF(OR(Grants!K60="Q3 2028",Grants!K60="Q4 2028"),"Yes","No")</f>
        <v>No</v>
      </c>
      <c r="AR537" s="178" t="str">
        <f t="shared" si="315"/>
        <v>No</v>
      </c>
      <c r="AS537" t="str">
        <f>IF(OR(Grants!K60="Q1 2029",Grants!K60="Q2 2029"),"Yes","No")</f>
        <v>No</v>
      </c>
      <c r="AT537" s="178" t="str">
        <f t="shared" si="316"/>
        <v>No</v>
      </c>
      <c r="AU537" t="str">
        <f>IF(OR(Grants!K60="Q3 2029",Grants!K60="Q4 2029"),"Yes","No")</f>
        <v>No</v>
      </c>
      <c r="AV537" s="178" t="str">
        <f t="shared" si="317"/>
        <v>No</v>
      </c>
      <c r="AW537" t="str">
        <f>IF(OR(Grants!K60="Q1 2030",Grants!K60="Q2 2030"),"Yes","No")</f>
        <v>No</v>
      </c>
      <c r="AX537" s="178" t="str">
        <f t="shared" si="318"/>
        <v>No</v>
      </c>
      <c r="AY537" t="str">
        <f>IF(OR(Grants!K60="Q3 2030",Grants!K60="Q4 2030"),"Yes","No")</f>
        <v>No</v>
      </c>
      <c r="AZ537" s="178" t="str">
        <f t="shared" si="319"/>
        <v>No</v>
      </c>
      <c r="BA537" t="str">
        <f>IF(Grants!K60="","No","Yes")</f>
        <v>No</v>
      </c>
      <c r="BB537" s="178" t="str">
        <f t="shared" si="320"/>
        <v>No</v>
      </c>
      <c r="BC537" s="178" t="str">
        <f t="shared" si="321"/>
        <v>Yes</v>
      </c>
      <c r="BD537" s="174"/>
    </row>
    <row r="538" spans="1:56" s="175" customFormat="1" ht="23.65" thickBot="1" x14ac:dyDescent="0.5">
      <c r="A538" s="177">
        <v>57</v>
      </c>
      <c r="B538" s="71" t="s">
        <v>503</v>
      </c>
      <c r="C538" t="str">
        <f>IF(Grants!E61="Yes","Yes","No")</f>
        <v>No</v>
      </c>
      <c r="D538" t="str">
        <f>IF(AND(C538="No",Grants!F61="Yes"),"Yes","No")</f>
        <v>No</v>
      </c>
      <c r="E538" t="str">
        <f>IF(AND(C538="No",Grants!F61="N/A"),"N/A","No")</f>
        <v>No</v>
      </c>
      <c r="F538">
        <f>IF(OR(Grants!F61="Yes",Grants!F61="N/A"),0,1)</f>
        <v>1</v>
      </c>
      <c r="G538" t="str">
        <f>IF(OR(Grants!K61="Q3 2019",Grants!K61="Q4 2019"),"Yes","No")</f>
        <v>No</v>
      </c>
      <c r="H538" s="178" t="str">
        <f t="shared" si="273"/>
        <v>No</v>
      </c>
      <c r="I538" t="str">
        <f>IF(OR(Grants!K61="Q1 2020",Grants!K61="Q2 2020"),"Yes","No")</f>
        <v>No</v>
      </c>
      <c r="J538" s="178" t="str">
        <f t="shared" si="298"/>
        <v>No</v>
      </c>
      <c r="K538" t="str">
        <f>IF(OR(Grants!K61="Q3 2020",Grants!K61="Q4 2020"),"Yes","No")</f>
        <v>No</v>
      </c>
      <c r="L538" s="178" t="str">
        <f t="shared" si="299"/>
        <v>No</v>
      </c>
      <c r="M538" t="str">
        <f>IF(OR(Grants!K61="Q1 2021",Grants!K61="Q2 2021"),"Yes","No")</f>
        <v>No</v>
      </c>
      <c r="N538" s="178" t="str">
        <f t="shared" si="300"/>
        <v>No</v>
      </c>
      <c r="O538" t="str">
        <f>IF(OR(Grants!K61="Q3 2021",Grants!K61="Q4 2021"),"Yes","No")</f>
        <v>No</v>
      </c>
      <c r="P538" s="178" t="str">
        <f t="shared" si="301"/>
        <v>No</v>
      </c>
      <c r="Q538" t="str">
        <f>IF(OR(Grants!K61="Q1 2022",Grants!K61="Q2 2022"),"Yes","No")</f>
        <v>No</v>
      </c>
      <c r="R538" s="178" t="str">
        <f t="shared" si="302"/>
        <v>No</v>
      </c>
      <c r="S538" t="str">
        <f>IF(OR(Grants!K61="Q3 2022",Grants!K61="Q4 2022"),"Yes","No")</f>
        <v>No</v>
      </c>
      <c r="T538" s="178" t="str">
        <f t="shared" si="303"/>
        <v>No</v>
      </c>
      <c r="U538" t="str">
        <f>IF(OR(Grants!K61="Q1 2023",Grants!K61="Q2 2023"),"Yes","No")</f>
        <v>No</v>
      </c>
      <c r="V538" s="178" t="str">
        <f t="shared" si="304"/>
        <v>No</v>
      </c>
      <c r="W538" t="str">
        <f>IF(OR(Grants!K61="Q3 2023",Grants!K61="Q4 2023"),"Yes","No")</f>
        <v>No</v>
      </c>
      <c r="X538" s="178" t="str">
        <f t="shared" si="305"/>
        <v>No</v>
      </c>
      <c r="Y538" t="str">
        <f>IF(OR(Grants!K61="Q1 2024",Grants!K61="Q2 2024"),"Yes","No")</f>
        <v>No</v>
      </c>
      <c r="Z538" s="178" t="str">
        <f t="shared" si="306"/>
        <v>No</v>
      </c>
      <c r="AA538" t="str">
        <f>IF(OR(Grants!K61="Q3 2024",Grants!K61="Q4 2024"),"Yes","No")</f>
        <v>No</v>
      </c>
      <c r="AB538" s="178" t="str">
        <f t="shared" si="307"/>
        <v>No</v>
      </c>
      <c r="AC538" t="str">
        <f>IF(OR(Grants!K61="Q1 2025",Grants!K61="Q2 2025"),"Yes","No")</f>
        <v>No</v>
      </c>
      <c r="AD538" s="178" t="str">
        <f t="shared" si="308"/>
        <v>No</v>
      </c>
      <c r="AE538" t="str">
        <f>IF(OR(Grants!K61="Q3 2025",Grants!K61="Q4 2025"),"Yes","No")</f>
        <v>No</v>
      </c>
      <c r="AF538" s="178" t="str">
        <f t="shared" si="309"/>
        <v>No</v>
      </c>
      <c r="AG538" t="str">
        <f>IF(OR(Grants!K61="Q1 2026",Grants!K61="Q2 2026"),"Yes","No")</f>
        <v>No</v>
      </c>
      <c r="AH538" s="178" t="str">
        <f t="shared" si="310"/>
        <v>No</v>
      </c>
      <c r="AI538" t="str">
        <f>IF(OR(Grants!K61="Q3 2026",Grants!K61="Q4 2026"),"Yes","No")</f>
        <v>No</v>
      </c>
      <c r="AJ538" s="178" t="str">
        <f t="shared" si="311"/>
        <v>No</v>
      </c>
      <c r="AK538" t="str">
        <f>IF(OR(Grants!K61="Q1 2027",Grants!K61="Q2 2027"),"Yes","No")</f>
        <v>No</v>
      </c>
      <c r="AL538" s="178" t="str">
        <f t="shared" si="312"/>
        <v>No</v>
      </c>
      <c r="AM538" t="str">
        <f>IF(OR(Grants!K61="Q3 2027",Grants!K61="Q4 2027"),"Yes","No")</f>
        <v>No</v>
      </c>
      <c r="AN538" s="178" t="str">
        <f t="shared" si="313"/>
        <v>No</v>
      </c>
      <c r="AO538" t="str">
        <f>IF(OR(Grants!K61="Q1 2028",Grants!K61="Q2 2028"),"Yes","No")</f>
        <v>No</v>
      </c>
      <c r="AP538" s="178" t="str">
        <f t="shared" si="314"/>
        <v>No</v>
      </c>
      <c r="AQ538" t="str">
        <f>IF(OR(Grants!K61="Q3 2028",Grants!K61="Q4 2028"),"Yes","No")</f>
        <v>No</v>
      </c>
      <c r="AR538" s="178" t="str">
        <f t="shared" si="315"/>
        <v>No</v>
      </c>
      <c r="AS538" t="str">
        <f>IF(OR(Grants!K61="Q1 2029",Grants!K61="Q2 2029"),"Yes","No")</f>
        <v>No</v>
      </c>
      <c r="AT538" s="178" t="str">
        <f t="shared" si="316"/>
        <v>No</v>
      </c>
      <c r="AU538" t="str">
        <f>IF(OR(Grants!K61="Q3 2029",Grants!K61="Q4 2029"),"Yes","No")</f>
        <v>No</v>
      </c>
      <c r="AV538" s="178" t="str">
        <f t="shared" si="317"/>
        <v>No</v>
      </c>
      <c r="AW538" t="str">
        <f>IF(OR(Grants!K61="Q1 2030",Grants!K61="Q2 2030"),"Yes","No")</f>
        <v>No</v>
      </c>
      <c r="AX538" s="178" t="str">
        <f t="shared" si="318"/>
        <v>No</v>
      </c>
      <c r="AY538" t="str">
        <f>IF(OR(Grants!K61="Q3 2030",Grants!K61="Q4 2030"),"Yes","No")</f>
        <v>No</v>
      </c>
      <c r="AZ538" s="178" t="str">
        <f t="shared" si="319"/>
        <v>No</v>
      </c>
      <c r="BA538" t="str">
        <f>IF(Grants!K61="","No","Yes")</f>
        <v>No</v>
      </c>
      <c r="BB538" s="178" t="str">
        <f t="shared" si="320"/>
        <v>No</v>
      </c>
      <c r="BC538" s="178" t="str">
        <f t="shared" si="321"/>
        <v>Yes</v>
      </c>
      <c r="BD538" s="174"/>
    </row>
    <row r="539" spans="1:56" s="175" customFormat="1" ht="35.25" thickBot="1" x14ac:dyDescent="0.5">
      <c r="A539" s="177">
        <v>58</v>
      </c>
      <c r="B539" s="71" t="s">
        <v>504</v>
      </c>
      <c r="C539" t="str">
        <f>IF(Grants!E62="Yes","Yes","No")</f>
        <v>No</v>
      </c>
      <c r="D539" t="str">
        <f>IF(AND(C539="No",Grants!F62="Yes"),"Yes","No")</f>
        <v>No</v>
      </c>
      <c r="E539" t="str">
        <f>IF(AND(C539="No",Grants!F62="N/A"),"N/A","No")</f>
        <v>No</v>
      </c>
      <c r="F539">
        <f>IF(OR(Grants!F62="Yes",Grants!F62="N/A"),0,1)</f>
        <v>1</v>
      </c>
      <c r="G539" t="str">
        <f>IF(OR(Grants!K62="Q3 2019",Grants!K62="Q4 2019"),"Yes","No")</f>
        <v>No</v>
      </c>
      <c r="H539" s="178" t="str">
        <f t="shared" si="273"/>
        <v>No</v>
      </c>
      <c r="I539" t="str">
        <f>IF(OR(Grants!K62="Q1 2020",Grants!K62="Q2 2020"),"Yes","No")</f>
        <v>No</v>
      </c>
      <c r="J539" s="178" t="str">
        <f t="shared" si="298"/>
        <v>No</v>
      </c>
      <c r="K539" t="str">
        <f>IF(OR(Grants!K62="Q3 2020",Grants!K62="Q4 2020"),"Yes","No")</f>
        <v>No</v>
      </c>
      <c r="L539" s="178" t="str">
        <f t="shared" si="299"/>
        <v>No</v>
      </c>
      <c r="M539" t="str">
        <f>IF(OR(Grants!K62="Q1 2021",Grants!K62="Q2 2021"),"Yes","No")</f>
        <v>No</v>
      </c>
      <c r="N539" s="178" t="str">
        <f t="shared" si="300"/>
        <v>No</v>
      </c>
      <c r="O539" t="str">
        <f>IF(OR(Grants!K62="Q3 2021",Grants!K62="Q4 2021"),"Yes","No")</f>
        <v>No</v>
      </c>
      <c r="P539" s="178" t="str">
        <f t="shared" si="301"/>
        <v>No</v>
      </c>
      <c r="Q539" t="str">
        <f>IF(OR(Grants!K62="Q1 2022",Grants!K62="Q2 2022"),"Yes","No")</f>
        <v>No</v>
      </c>
      <c r="R539" s="178" t="str">
        <f t="shared" si="302"/>
        <v>No</v>
      </c>
      <c r="S539" t="str">
        <f>IF(OR(Grants!K62="Q3 2022",Grants!K62="Q4 2022"),"Yes","No")</f>
        <v>No</v>
      </c>
      <c r="T539" s="178" t="str">
        <f t="shared" si="303"/>
        <v>No</v>
      </c>
      <c r="U539" t="str">
        <f>IF(OR(Grants!K62="Q1 2023",Grants!K62="Q2 2023"),"Yes","No")</f>
        <v>No</v>
      </c>
      <c r="V539" s="178" t="str">
        <f t="shared" si="304"/>
        <v>No</v>
      </c>
      <c r="W539" t="str">
        <f>IF(OR(Grants!K62="Q3 2023",Grants!K62="Q4 2023"),"Yes","No")</f>
        <v>No</v>
      </c>
      <c r="X539" s="178" t="str">
        <f t="shared" si="305"/>
        <v>No</v>
      </c>
      <c r="Y539" t="str">
        <f>IF(OR(Grants!K62="Q1 2024",Grants!K62="Q2 2024"),"Yes","No")</f>
        <v>No</v>
      </c>
      <c r="Z539" s="178" t="str">
        <f t="shared" si="306"/>
        <v>No</v>
      </c>
      <c r="AA539" t="str">
        <f>IF(OR(Grants!K62="Q3 2024",Grants!K62="Q4 2024"),"Yes","No")</f>
        <v>No</v>
      </c>
      <c r="AB539" s="178" t="str">
        <f t="shared" si="307"/>
        <v>No</v>
      </c>
      <c r="AC539" t="str">
        <f>IF(OR(Grants!K62="Q1 2025",Grants!K62="Q2 2025"),"Yes","No")</f>
        <v>No</v>
      </c>
      <c r="AD539" s="178" t="str">
        <f t="shared" si="308"/>
        <v>No</v>
      </c>
      <c r="AE539" t="str">
        <f>IF(OR(Grants!K62="Q3 2025",Grants!K62="Q4 2025"),"Yes","No")</f>
        <v>No</v>
      </c>
      <c r="AF539" s="178" t="str">
        <f t="shared" si="309"/>
        <v>No</v>
      </c>
      <c r="AG539" t="str">
        <f>IF(OR(Grants!K62="Q1 2026",Grants!K62="Q2 2026"),"Yes","No")</f>
        <v>No</v>
      </c>
      <c r="AH539" s="178" t="str">
        <f t="shared" si="310"/>
        <v>No</v>
      </c>
      <c r="AI539" t="str">
        <f>IF(OR(Grants!K62="Q3 2026",Grants!K62="Q4 2026"),"Yes","No")</f>
        <v>No</v>
      </c>
      <c r="AJ539" s="178" t="str">
        <f t="shared" si="311"/>
        <v>No</v>
      </c>
      <c r="AK539" t="str">
        <f>IF(OR(Grants!K62="Q1 2027",Grants!K62="Q2 2027"),"Yes","No")</f>
        <v>No</v>
      </c>
      <c r="AL539" s="178" t="str">
        <f t="shared" si="312"/>
        <v>No</v>
      </c>
      <c r="AM539" t="str">
        <f>IF(OR(Grants!K62="Q3 2027",Grants!K62="Q4 2027"),"Yes","No")</f>
        <v>No</v>
      </c>
      <c r="AN539" s="178" t="str">
        <f t="shared" si="313"/>
        <v>No</v>
      </c>
      <c r="AO539" t="str">
        <f>IF(OR(Grants!K62="Q1 2028",Grants!K62="Q2 2028"),"Yes","No")</f>
        <v>No</v>
      </c>
      <c r="AP539" s="178" t="str">
        <f t="shared" si="314"/>
        <v>No</v>
      </c>
      <c r="AQ539" t="str">
        <f>IF(OR(Grants!K62="Q3 2028",Grants!K62="Q4 2028"),"Yes","No")</f>
        <v>No</v>
      </c>
      <c r="AR539" s="178" t="str">
        <f t="shared" si="315"/>
        <v>No</v>
      </c>
      <c r="AS539" t="str">
        <f>IF(OR(Grants!K62="Q1 2029",Grants!K62="Q2 2029"),"Yes","No")</f>
        <v>No</v>
      </c>
      <c r="AT539" s="178" t="str">
        <f t="shared" si="316"/>
        <v>No</v>
      </c>
      <c r="AU539" t="str">
        <f>IF(OR(Grants!K62="Q3 2029",Grants!K62="Q4 2029"),"Yes","No")</f>
        <v>No</v>
      </c>
      <c r="AV539" s="178" t="str">
        <f t="shared" si="317"/>
        <v>No</v>
      </c>
      <c r="AW539" t="str">
        <f>IF(OR(Grants!K62="Q1 2030",Grants!K62="Q2 2030"),"Yes","No")</f>
        <v>No</v>
      </c>
      <c r="AX539" s="178" t="str">
        <f t="shared" si="318"/>
        <v>No</v>
      </c>
      <c r="AY539" t="str">
        <f>IF(OR(Grants!K62="Q3 2030",Grants!K62="Q4 2030"),"Yes","No")</f>
        <v>No</v>
      </c>
      <c r="AZ539" s="178" t="str">
        <f t="shared" si="319"/>
        <v>No</v>
      </c>
      <c r="BA539" t="str">
        <f>IF(Grants!K62="","No","Yes")</f>
        <v>No</v>
      </c>
      <c r="BB539" s="178" t="str">
        <f t="shared" si="320"/>
        <v>No</v>
      </c>
      <c r="BC539" s="178" t="str">
        <f t="shared" si="321"/>
        <v>Yes</v>
      </c>
      <c r="BD539" s="174"/>
    </row>
    <row r="540" spans="1:56" s="175" customFormat="1" ht="23.65" thickBot="1" x14ac:dyDescent="0.5">
      <c r="A540" s="177">
        <v>59</v>
      </c>
      <c r="B540" s="71" t="s">
        <v>505</v>
      </c>
      <c r="C540" t="str">
        <f>IF(Grants!E63="Yes","Yes","No")</f>
        <v>No</v>
      </c>
      <c r="D540" t="str">
        <f>IF(AND(C540="No",Grants!F63="Yes"),"Yes","No")</f>
        <v>No</v>
      </c>
      <c r="E540" t="str">
        <f>IF(AND(C540="No",Grants!F63="N/A"),"N/A","No")</f>
        <v>No</v>
      </c>
      <c r="F540">
        <f>IF(OR(Grants!F63="Yes",Grants!F63="N/A"),0,1)</f>
        <v>1</v>
      </c>
      <c r="G540" t="str">
        <f>IF(OR(Grants!K63="Q3 2019",Grants!K63="Q4 2019"),"Yes","No")</f>
        <v>No</v>
      </c>
      <c r="H540" s="178" t="str">
        <f t="shared" si="273"/>
        <v>No</v>
      </c>
      <c r="I540" t="str">
        <f>IF(OR(Grants!K63="Q1 2020",Grants!K63="Q2 2020"),"Yes","No")</f>
        <v>No</v>
      </c>
      <c r="J540" s="178" t="str">
        <f t="shared" si="298"/>
        <v>No</v>
      </c>
      <c r="K540" t="str">
        <f>IF(OR(Grants!K63="Q3 2020",Grants!K63="Q4 2020"),"Yes","No")</f>
        <v>No</v>
      </c>
      <c r="L540" s="178" t="str">
        <f t="shared" si="299"/>
        <v>No</v>
      </c>
      <c r="M540" t="str">
        <f>IF(OR(Grants!K63="Q1 2021",Grants!K63="Q2 2021"),"Yes","No")</f>
        <v>No</v>
      </c>
      <c r="N540" s="178" t="str">
        <f t="shared" si="300"/>
        <v>No</v>
      </c>
      <c r="O540" t="str">
        <f>IF(OR(Grants!K63="Q3 2021",Grants!K63="Q4 2021"),"Yes","No")</f>
        <v>No</v>
      </c>
      <c r="P540" s="178" t="str">
        <f t="shared" si="301"/>
        <v>No</v>
      </c>
      <c r="Q540" t="str">
        <f>IF(OR(Grants!K63="Q1 2022",Grants!K63="Q2 2022"),"Yes","No")</f>
        <v>No</v>
      </c>
      <c r="R540" s="178" t="str">
        <f t="shared" si="302"/>
        <v>No</v>
      </c>
      <c r="S540" t="str">
        <f>IF(OR(Grants!K63="Q3 2022",Grants!K63="Q4 2022"),"Yes","No")</f>
        <v>No</v>
      </c>
      <c r="T540" s="178" t="str">
        <f t="shared" si="303"/>
        <v>No</v>
      </c>
      <c r="U540" t="str">
        <f>IF(OR(Grants!K63="Q1 2023",Grants!K63="Q2 2023"),"Yes","No")</f>
        <v>No</v>
      </c>
      <c r="V540" s="178" t="str">
        <f t="shared" si="304"/>
        <v>No</v>
      </c>
      <c r="W540" t="str">
        <f>IF(OR(Grants!K63="Q3 2023",Grants!K63="Q4 2023"),"Yes","No")</f>
        <v>No</v>
      </c>
      <c r="X540" s="178" t="str">
        <f t="shared" si="305"/>
        <v>No</v>
      </c>
      <c r="Y540" t="str">
        <f>IF(OR(Grants!K63="Q1 2024",Grants!K63="Q2 2024"),"Yes","No")</f>
        <v>No</v>
      </c>
      <c r="Z540" s="178" t="str">
        <f t="shared" si="306"/>
        <v>No</v>
      </c>
      <c r="AA540" t="str">
        <f>IF(OR(Grants!K63="Q3 2024",Grants!K63="Q4 2024"),"Yes","No")</f>
        <v>No</v>
      </c>
      <c r="AB540" s="178" t="str">
        <f t="shared" si="307"/>
        <v>No</v>
      </c>
      <c r="AC540" t="str">
        <f>IF(OR(Grants!K63="Q1 2025",Grants!K63="Q2 2025"),"Yes","No")</f>
        <v>No</v>
      </c>
      <c r="AD540" s="178" t="str">
        <f t="shared" si="308"/>
        <v>No</v>
      </c>
      <c r="AE540" t="str">
        <f>IF(OR(Grants!K63="Q3 2025",Grants!K63="Q4 2025"),"Yes","No")</f>
        <v>No</v>
      </c>
      <c r="AF540" s="178" t="str">
        <f t="shared" si="309"/>
        <v>No</v>
      </c>
      <c r="AG540" t="str">
        <f>IF(OR(Grants!K63="Q1 2026",Grants!K63="Q2 2026"),"Yes","No")</f>
        <v>No</v>
      </c>
      <c r="AH540" s="178" t="str">
        <f t="shared" si="310"/>
        <v>No</v>
      </c>
      <c r="AI540" t="str">
        <f>IF(OR(Grants!K63="Q3 2026",Grants!K63="Q4 2026"),"Yes","No")</f>
        <v>No</v>
      </c>
      <c r="AJ540" s="178" t="str">
        <f t="shared" si="311"/>
        <v>No</v>
      </c>
      <c r="AK540" t="str">
        <f>IF(OR(Grants!K63="Q1 2027",Grants!K63="Q2 2027"),"Yes","No")</f>
        <v>No</v>
      </c>
      <c r="AL540" s="178" t="str">
        <f t="shared" si="312"/>
        <v>No</v>
      </c>
      <c r="AM540" t="str">
        <f>IF(OR(Grants!K63="Q3 2027",Grants!K63="Q4 2027"),"Yes","No")</f>
        <v>No</v>
      </c>
      <c r="AN540" s="178" t="str">
        <f t="shared" si="313"/>
        <v>No</v>
      </c>
      <c r="AO540" t="str">
        <f>IF(OR(Grants!K63="Q1 2028",Grants!K63="Q2 2028"),"Yes","No")</f>
        <v>No</v>
      </c>
      <c r="AP540" s="178" t="str">
        <f t="shared" si="314"/>
        <v>No</v>
      </c>
      <c r="AQ540" t="str">
        <f>IF(OR(Grants!K63="Q3 2028",Grants!K63="Q4 2028"),"Yes","No")</f>
        <v>No</v>
      </c>
      <c r="AR540" s="178" t="str">
        <f t="shared" si="315"/>
        <v>No</v>
      </c>
      <c r="AS540" t="str">
        <f>IF(OR(Grants!K63="Q1 2029",Grants!K63="Q2 2029"),"Yes","No")</f>
        <v>No</v>
      </c>
      <c r="AT540" s="178" t="str">
        <f t="shared" si="316"/>
        <v>No</v>
      </c>
      <c r="AU540" t="str">
        <f>IF(OR(Grants!K63="Q3 2029",Grants!K63="Q4 2029"),"Yes","No")</f>
        <v>No</v>
      </c>
      <c r="AV540" s="178" t="str">
        <f t="shared" si="317"/>
        <v>No</v>
      </c>
      <c r="AW540" t="str">
        <f>IF(OR(Grants!K63="Q1 2030",Grants!K63="Q2 2030"),"Yes","No")</f>
        <v>No</v>
      </c>
      <c r="AX540" s="178" t="str">
        <f t="shared" si="318"/>
        <v>No</v>
      </c>
      <c r="AY540" t="str">
        <f>IF(OR(Grants!K63="Q3 2030",Grants!K63="Q4 2030"),"Yes","No")</f>
        <v>No</v>
      </c>
      <c r="AZ540" s="178" t="str">
        <f t="shared" si="319"/>
        <v>No</v>
      </c>
      <c r="BA540" t="str">
        <f>IF(Grants!K63="","No","Yes")</f>
        <v>No</v>
      </c>
      <c r="BB540" s="178" t="str">
        <f t="shared" si="320"/>
        <v>No</v>
      </c>
      <c r="BC540" s="178" t="str">
        <f t="shared" si="321"/>
        <v>Yes</v>
      </c>
      <c r="BD540" s="174"/>
    </row>
    <row r="541" spans="1:56" s="175" customFormat="1" ht="35.25" thickBot="1" x14ac:dyDescent="0.5">
      <c r="A541" s="177">
        <v>60</v>
      </c>
      <c r="B541" s="71" t="s">
        <v>506</v>
      </c>
      <c r="C541" t="str">
        <f>IF(Grants!E64="Yes","Yes","No")</f>
        <v>No</v>
      </c>
      <c r="D541" t="str">
        <f>IF(AND(C541="No",Grants!F64="Yes"),"Yes","No")</f>
        <v>No</v>
      </c>
      <c r="E541" t="str">
        <f>IF(AND(C541="No",Grants!F64="N/A"),"N/A","No")</f>
        <v>No</v>
      </c>
      <c r="F541">
        <f>IF(OR(Grants!F64="Yes",Grants!F64="N/A"),0,1)</f>
        <v>1</v>
      </c>
      <c r="G541" t="str">
        <f>IF(OR(Grants!K64="Q3 2019",Grants!K64="Q4 2019"),"Yes","No")</f>
        <v>No</v>
      </c>
      <c r="H541" s="178" t="str">
        <f t="shared" si="273"/>
        <v>No</v>
      </c>
      <c r="I541" t="str">
        <f>IF(OR(Grants!K64="Q1 2020",Grants!K64="Q2 2020"),"Yes","No")</f>
        <v>No</v>
      </c>
      <c r="J541" s="178" t="str">
        <f t="shared" si="298"/>
        <v>No</v>
      </c>
      <c r="K541" t="str">
        <f>IF(OR(Grants!K64="Q3 2020",Grants!K64="Q4 2020"),"Yes","No")</f>
        <v>No</v>
      </c>
      <c r="L541" s="178" t="str">
        <f t="shared" si="299"/>
        <v>No</v>
      </c>
      <c r="M541" t="str">
        <f>IF(OR(Grants!K64="Q1 2021",Grants!K64="Q2 2021"),"Yes","No")</f>
        <v>No</v>
      </c>
      <c r="N541" s="178" t="str">
        <f t="shared" si="300"/>
        <v>No</v>
      </c>
      <c r="O541" t="str">
        <f>IF(OR(Grants!K64="Q3 2021",Grants!K64="Q4 2021"),"Yes","No")</f>
        <v>No</v>
      </c>
      <c r="P541" s="178" t="str">
        <f t="shared" si="301"/>
        <v>No</v>
      </c>
      <c r="Q541" t="str">
        <f>IF(OR(Grants!K64="Q1 2022",Grants!K64="Q2 2022"),"Yes","No")</f>
        <v>No</v>
      </c>
      <c r="R541" s="178" t="str">
        <f t="shared" si="302"/>
        <v>No</v>
      </c>
      <c r="S541" t="str">
        <f>IF(OR(Grants!K64="Q3 2022",Grants!K64="Q4 2022"),"Yes","No")</f>
        <v>No</v>
      </c>
      <c r="T541" s="178" t="str">
        <f t="shared" si="303"/>
        <v>No</v>
      </c>
      <c r="U541" t="str">
        <f>IF(OR(Grants!K64="Q1 2023",Grants!K64="Q2 2023"),"Yes","No")</f>
        <v>No</v>
      </c>
      <c r="V541" s="178" t="str">
        <f t="shared" si="304"/>
        <v>No</v>
      </c>
      <c r="W541" t="str">
        <f>IF(OR(Grants!K64="Q3 2023",Grants!K64="Q4 2023"),"Yes","No")</f>
        <v>No</v>
      </c>
      <c r="X541" s="178" t="str">
        <f t="shared" si="305"/>
        <v>No</v>
      </c>
      <c r="Y541" t="str">
        <f>IF(OR(Grants!K64="Q1 2024",Grants!K64="Q2 2024"),"Yes","No")</f>
        <v>No</v>
      </c>
      <c r="Z541" s="178" t="str">
        <f t="shared" si="306"/>
        <v>No</v>
      </c>
      <c r="AA541" t="str">
        <f>IF(OR(Grants!K64="Q3 2024",Grants!K64="Q4 2024"),"Yes","No")</f>
        <v>No</v>
      </c>
      <c r="AB541" s="178" t="str">
        <f t="shared" si="307"/>
        <v>No</v>
      </c>
      <c r="AC541" t="str">
        <f>IF(OR(Grants!K64="Q1 2025",Grants!K64="Q2 2025"),"Yes","No")</f>
        <v>No</v>
      </c>
      <c r="AD541" s="178" t="str">
        <f t="shared" si="308"/>
        <v>No</v>
      </c>
      <c r="AE541" t="str">
        <f>IF(OR(Grants!K64="Q3 2025",Grants!K64="Q4 2025"),"Yes","No")</f>
        <v>No</v>
      </c>
      <c r="AF541" s="178" t="str">
        <f t="shared" si="309"/>
        <v>No</v>
      </c>
      <c r="AG541" t="str">
        <f>IF(OR(Grants!K64="Q1 2026",Grants!K64="Q2 2026"),"Yes","No")</f>
        <v>No</v>
      </c>
      <c r="AH541" s="178" t="str">
        <f t="shared" si="310"/>
        <v>No</v>
      </c>
      <c r="AI541" t="str">
        <f>IF(OR(Grants!K64="Q3 2026",Grants!K64="Q4 2026"),"Yes","No")</f>
        <v>No</v>
      </c>
      <c r="AJ541" s="178" t="str">
        <f t="shared" si="311"/>
        <v>No</v>
      </c>
      <c r="AK541" t="str">
        <f>IF(OR(Grants!K64="Q1 2027",Grants!K64="Q2 2027"),"Yes","No")</f>
        <v>No</v>
      </c>
      <c r="AL541" s="178" t="str">
        <f t="shared" si="312"/>
        <v>No</v>
      </c>
      <c r="AM541" t="str">
        <f>IF(OR(Grants!K64="Q3 2027",Grants!K64="Q4 2027"),"Yes","No")</f>
        <v>No</v>
      </c>
      <c r="AN541" s="178" t="str">
        <f t="shared" si="313"/>
        <v>No</v>
      </c>
      <c r="AO541" t="str">
        <f>IF(OR(Grants!K64="Q1 2028",Grants!K64="Q2 2028"),"Yes","No")</f>
        <v>No</v>
      </c>
      <c r="AP541" s="178" t="str">
        <f t="shared" si="314"/>
        <v>No</v>
      </c>
      <c r="AQ541" t="str">
        <f>IF(OR(Grants!K64="Q3 2028",Grants!K64="Q4 2028"),"Yes","No")</f>
        <v>No</v>
      </c>
      <c r="AR541" s="178" t="str">
        <f t="shared" si="315"/>
        <v>No</v>
      </c>
      <c r="AS541" t="str">
        <f>IF(OR(Grants!K64="Q1 2029",Grants!K64="Q2 2029"),"Yes","No")</f>
        <v>No</v>
      </c>
      <c r="AT541" s="178" t="str">
        <f t="shared" si="316"/>
        <v>No</v>
      </c>
      <c r="AU541" t="str">
        <f>IF(OR(Grants!K64="Q3 2029",Grants!K64="Q4 2029"),"Yes","No")</f>
        <v>No</v>
      </c>
      <c r="AV541" s="178" t="str">
        <f t="shared" si="317"/>
        <v>No</v>
      </c>
      <c r="AW541" t="str">
        <f>IF(OR(Grants!K64="Q1 2030",Grants!K64="Q2 2030"),"Yes","No")</f>
        <v>No</v>
      </c>
      <c r="AX541" s="178" t="str">
        <f t="shared" si="318"/>
        <v>No</v>
      </c>
      <c r="AY541" t="str">
        <f>IF(OR(Grants!K64="Q3 2030",Grants!K64="Q4 2030"),"Yes","No")</f>
        <v>No</v>
      </c>
      <c r="AZ541" s="178" t="str">
        <f t="shared" si="319"/>
        <v>No</v>
      </c>
      <c r="BA541" t="str">
        <f>IF(Grants!K64="","No","Yes")</f>
        <v>No</v>
      </c>
      <c r="BB541" s="178" t="str">
        <f t="shared" si="320"/>
        <v>No</v>
      </c>
      <c r="BC541" s="178" t="str">
        <f t="shared" si="321"/>
        <v>Yes</v>
      </c>
      <c r="BD541" s="174"/>
    </row>
    <row r="542" spans="1:56" s="175" customFormat="1" ht="46.9" thickBot="1" x14ac:dyDescent="0.5">
      <c r="A542" s="177">
        <v>61</v>
      </c>
      <c r="B542" s="71" t="s">
        <v>507</v>
      </c>
      <c r="C542" t="str">
        <f>IF(Grants!E65="Yes","Yes","No")</f>
        <v>No</v>
      </c>
      <c r="D542" t="str">
        <f>IF(AND(C542="No",Grants!F65="Yes"),"Yes","No")</f>
        <v>No</v>
      </c>
      <c r="E542" t="str">
        <f>IF(AND(C542="No",Grants!F65="N/A"),"N/A","No")</f>
        <v>No</v>
      </c>
      <c r="F542">
        <f>IF(OR(Grants!F65="Yes",Grants!F65="N/A"),0,1)</f>
        <v>1</v>
      </c>
      <c r="G542" t="str">
        <f>IF(OR(Grants!K65="Q3 2019",Grants!K65="Q4 2019"),"Yes","No")</f>
        <v>No</v>
      </c>
      <c r="H542" s="178" t="str">
        <f t="shared" si="273"/>
        <v>No</v>
      </c>
      <c r="I542" t="str">
        <f>IF(OR(Grants!K65="Q1 2020",Grants!K65="Q2 2020"),"Yes","No")</f>
        <v>No</v>
      </c>
      <c r="J542" s="178" t="str">
        <f t="shared" si="298"/>
        <v>No</v>
      </c>
      <c r="K542" t="str">
        <f>IF(OR(Grants!K65="Q3 2020",Grants!K65="Q4 2020"),"Yes","No")</f>
        <v>No</v>
      </c>
      <c r="L542" s="178" t="str">
        <f t="shared" si="299"/>
        <v>No</v>
      </c>
      <c r="M542" t="str">
        <f>IF(OR(Grants!K65="Q1 2021",Grants!K65="Q2 2021"),"Yes","No")</f>
        <v>No</v>
      </c>
      <c r="N542" s="178" t="str">
        <f t="shared" si="300"/>
        <v>No</v>
      </c>
      <c r="O542" t="str">
        <f>IF(OR(Grants!K65="Q3 2021",Grants!K65="Q4 2021"),"Yes","No")</f>
        <v>No</v>
      </c>
      <c r="P542" s="178" t="str">
        <f t="shared" si="301"/>
        <v>No</v>
      </c>
      <c r="Q542" t="str">
        <f>IF(OR(Grants!K65="Q1 2022",Grants!K65="Q2 2022"),"Yes","No")</f>
        <v>No</v>
      </c>
      <c r="R542" s="178" t="str">
        <f t="shared" si="302"/>
        <v>No</v>
      </c>
      <c r="S542" t="str">
        <f>IF(OR(Grants!K65="Q3 2022",Grants!K65="Q4 2022"),"Yes","No")</f>
        <v>No</v>
      </c>
      <c r="T542" s="178" t="str">
        <f t="shared" si="303"/>
        <v>No</v>
      </c>
      <c r="U542" t="str">
        <f>IF(OR(Grants!K65="Q1 2023",Grants!K65="Q2 2023"),"Yes","No")</f>
        <v>No</v>
      </c>
      <c r="V542" s="178" t="str">
        <f t="shared" si="304"/>
        <v>No</v>
      </c>
      <c r="W542" t="str">
        <f>IF(OR(Grants!K65="Q3 2023",Grants!K65="Q4 2023"),"Yes","No")</f>
        <v>No</v>
      </c>
      <c r="X542" s="178" t="str">
        <f t="shared" si="305"/>
        <v>No</v>
      </c>
      <c r="Y542" t="str">
        <f>IF(OR(Grants!K65="Q1 2024",Grants!K65="Q2 2024"),"Yes","No")</f>
        <v>No</v>
      </c>
      <c r="Z542" s="178" t="str">
        <f t="shared" si="306"/>
        <v>No</v>
      </c>
      <c r="AA542" t="str">
        <f>IF(OR(Grants!K65="Q3 2024",Grants!K65="Q4 2024"),"Yes","No")</f>
        <v>No</v>
      </c>
      <c r="AB542" s="178" t="str">
        <f t="shared" si="307"/>
        <v>No</v>
      </c>
      <c r="AC542" t="str">
        <f>IF(OR(Grants!K65="Q1 2025",Grants!K65="Q2 2025"),"Yes","No")</f>
        <v>No</v>
      </c>
      <c r="AD542" s="178" t="str">
        <f t="shared" si="308"/>
        <v>No</v>
      </c>
      <c r="AE542" t="str">
        <f>IF(OR(Grants!K65="Q3 2025",Grants!K65="Q4 2025"),"Yes","No")</f>
        <v>No</v>
      </c>
      <c r="AF542" s="178" t="str">
        <f t="shared" si="309"/>
        <v>No</v>
      </c>
      <c r="AG542" t="str">
        <f>IF(OR(Grants!K65="Q1 2026",Grants!K65="Q2 2026"),"Yes","No")</f>
        <v>No</v>
      </c>
      <c r="AH542" s="178" t="str">
        <f t="shared" si="310"/>
        <v>No</v>
      </c>
      <c r="AI542" t="str">
        <f>IF(OR(Grants!K65="Q3 2026",Grants!K65="Q4 2026"),"Yes","No")</f>
        <v>No</v>
      </c>
      <c r="AJ542" s="178" t="str">
        <f t="shared" si="311"/>
        <v>No</v>
      </c>
      <c r="AK542" t="str">
        <f>IF(OR(Grants!K65="Q1 2027",Grants!K65="Q2 2027"),"Yes","No")</f>
        <v>No</v>
      </c>
      <c r="AL542" s="178" t="str">
        <f t="shared" si="312"/>
        <v>No</v>
      </c>
      <c r="AM542" t="str">
        <f>IF(OR(Grants!K65="Q3 2027",Grants!K65="Q4 2027"),"Yes","No")</f>
        <v>No</v>
      </c>
      <c r="AN542" s="178" t="str">
        <f t="shared" si="313"/>
        <v>No</v>
      </c>
      <c r="AO542" t="str">
        <f>IF(OR(Grants!K65="Q1 2028",Grants!K65="Q2 2028"),"Yes","No")</f>
        <v>No</v>
      </c>
      <c r="AP542" s="178" t="str">
        <f t="shared" si="314"/>
        <v>No</v>
      </c>
      <c r="AQ542" t="str">
        <f>IF(OR(Grants!K65="Q3 2028",Grants!K65="Q4 2028"),"Yes","No")</f>
        <v>No</v>
      </c>
      <c r="AR542" s="178" t="str">
        <f t="shared" si="315"/>
        <v>No</v>
      </c>
      <c r="AS542" t="str">
        <f>IF(OR(Grants!K65="Q1 2029",Grants!K65="Q2 2029"),"Yes","No")</f>
        <v>No</v>
      </c>
      <c r="AT542" s="178" t="str">
        <f t="shared" si="316"/>
        <v>No</v>
      </c>
      <c r="AU542" t="str">
        <f>IF(OR(Grants!K65="Q3 2029",Grants!K65="Q4 2029"),"Yes","No")</f>
        <v>No</v>
      </c>
      <c r="AV542" s="178" t="str">
        <f t="shared" si="317"/>
        <v>No</v>
      </c>
      <c r="AW542" t="str">
        <f>IF(OR(Grants!K65="Q1 2030",Grants!K65="Q2 2030"),"Yes","No")</f>
        <v>No</v>
      </c>
      <c r="AX542" s="178" t="str">
        <f t="shared" si="318"/>
        <v>No</v>
      </c>
      <c r="AY542" t="str">
        <f>IF(OR(Grants!K65="Q3 2030",Grants!K65="Q4 2030"),"Yes","No")</f>
        <v>No</v>
      </c>
      <c r="AZ542" s="178" t="str">
        <f t="shared" si="319"/>
        <v>No</v>
      </c>
      <c r="BA542" t="str">
        <f>IF(Grants!K65="","No","Yes")</f>
        <v>No</v>
      </c>
      <c r="BB542" s="178" t="str">
        <f t="shared" si="320"/>
        <v>No</v>
      </c>
      <c r="BC542" s="178" t="str">
        <f t="shared" si="321"/>
        <v>Yes</v>
      </c>
      <c r="BD542" s="174"/>
    </row>
    <row r="543" spans="1:56" s="175" customFormat="1" ht="23.65" thickBot="1" x14ac:dyDescent="0.5">
      <c r="A543" s="177">
        <v>62</v>
      </c>
      <c r="B543" s="70" t="s">
        <v>508</v>
      </c>
      <c r="C543" t="str">
        <f>IF(Grants!E66="Yes","Yes","No")</f>
        <v>Yes</v>
      </c>
      <c r="D543" t="str">
        <f>IF(AND(C543="No",Grants!F66="Yes"),"Yes","No")</f>
        <v>No</v>
      </c>
      <c r="E543" t="str">
        <f>IF(AND(C543="No",Grants!F66="N/A"),"N/A","No")</f>
        <v>No</v>
      </c>
      <c r="F543">
        <f>IF(OR(Grants!F66="Yes",Grants!F66="N/A"),0,1)</f>
        <v>1</v>
      </c>
      <c r="G543" t="str">
        <f>IF(OR(Grants!K66="Q3 2019",Grants!K66="Q4 2019"),"Yes","No")</f>
        <v>No</v>
      </c>
      <c r="H543" s="178" t="str">
        <f t="shared" si="273"/>
        <v>No</v>
      </c>
      <c r="I543" t="str">
        <f>IF(OR(Grants!K66="Q1 2020",Grants!K66="Q2 2020"),"Yes","No")</f>
        <v>No</v>
      </c>
      <c r="J543" s="178" t="str">
        <f t="shared" si="298"/>
        <v>No</v>
      </c>
      <c r="K543" t="str">
        <f>IF(OR(Grants!K66="Q3 2020",Grants!K66="Q4 2020"),"Yes","No")</f>
        <v>No</v>
      </c>
      <c r="L543" s="178" t="str">
        <f t="shared" si="299"/>
        <v>No</v>
      </c>
      <c r="M543" t="str">
        <f>IF(OR(Grants!K66="Q1 2021",Grants!K66="Q2 2021"),"Yes","No")</f>
        <v>No</v>
      </c>
      <c r="N543" s="178" t="str">
        <f t="shared" si="300"/>
        <v>No</v>
      </c>
      <c r="O543" t="str">
        <f>IF(OR(Grants!K66="Q3 2021",Grants!K66="Q4 2021"),"Yes","No")</f>
        <v>No</v>
      </c>
      <c r="P543" s="178" t="str">
        <f t="shared" si="301"/>
        <v>No</v>
      </c>
      <c r="Q543" t="str">
        <f>IF(OR(Grants!K66="Q1 2022",Grants!K66="Q2 2022"),"Yes","No")</f>
        <v>No</v>
      </c>
      <c r="R543" s="178" t="str">
        <f t="shared" si="302"/>
        <v>No</v>
      </c>
      <c r="S543" t="str">
        <f>IF(OR(Grants!K66="Q3 2022",Grants!K66="Q4 2022"),"Yes","No")</f>
        <v>No</v>
      </c>
      <c r="T543" s="178" t="str">
        <f t="shared" si="303"/>
        <v>No</v>
      </c>
      <c r="U543" t="str">
        <f>IF(OR(Grants!K66="Q1 2023",Grants!K66="Q2 2023"),"Yes","No")</f>
        <v>No</v>
      </c>
      <c r="V543" s="178" t="str">
        <f t="shared" si="304"/>
        <v>No</v>
      </c>
      <c r="W543" t="str">
        <f>IF(OR(Grants!K66="Q3 2023",Grants!K66="Q4 2023"),"Yes","No")</f>
        <v>No</v>
      </c>
      <c r="X543" s="178" t="str">
        <f t="shared" si="305"/>
        <v>No</v>
      </c>
      <c r="Y543" t="str">
        <f>IF(OR(Grants!K66="Q1 2024",Grants!K66="Q2 2024"),"Yes","No")</f>
        <v>No</v>
      </c>
      <c r="Z543" s="178" t="str">
        <f t="shared" si="306"/>
        <v>No</v>
      </c>
      <c r="AA543" t="str">
        <f>IF(OR(Grants!K66="Q3 2024",Grants!K66="Q4 2024"),"Yes","No")</f>
        <v>No</v>
      </c>
      <c r="AB543" s="178" t="str">
        <f t="shared" si="307"/>
        <v>No</v>
      </c>
      <c r="AC543" t="str">
        <f>IF(OR(Grants!K66="Q1 2025",Grants!K66="Q2 2025"),"Yes","No")</f>
        <v>No</v>
      </c>
      <c r="AD543" s="178" t="str">
        <f t="shared" si="308"/>
        <v>No</v>
      </c>
      <c r="AE543" t="str">
        <f>IF(OR(Grants!K66="Q3 2025",Grants!K66="Q4 2025"),"Yes","No")</f>
        <v>No</v>
      </c>
      <c r="AF543" s="178" t="str">
        <f t="shared" si="309"/>
        <v>No</v>
      </c>
      <c r="AG543" t="str">
        <f>IF(OR(Grants!K66="Q1 2026",Grants!K66="Q2 2026"),"Yes","No")</f>
        <v>No</v>
      </c>
      <c r="AH543" s="178" t="str">
        <f t="shared" si="310"/>
        <v>No</v>
      </c>
      <c r="AI543" t="str">
        <f>IF(OR(Grants!K66="Q3 2026",Grants!K66="Q4 2026"),"Yes","No")</f>
        <v>No</v>
      </c>
      <c r="AJ543" s="178" t="str">
        <f t="shared" si="311"/>
        <v>No</v>
      </c>
      <c r="AK543" t="str">
        <f>IF(OR(Grants!K66="Q1 2027",Grants!K66="Q2 2027"),"Yes","No")</f>
        <v>No</v>
      </c>
      <c r="AL543" s="178" t="str">
        <f t="shared" si="312"/>
        <v>No</v>
      </c>
      <c r="AM543" t="str">
        <f>IF(OR(Grants!K66="Q3 2027",Grants!K66="Q4 2027"),"Yes","No")</f>
        <v>No</v>
      </c>
      <c r="AN543" s="178" t="str">
        <f t="shared" si="313"/>
        <v>No</v>
      </c>
      <c r="AO543" t="str">
        <f>IF(OR(Grants!K66="Q1 2028",Grants!K66="Q2 2028"),"Yes","No")</f>
        <v>No</v>
      </c>
      <c r="AP543" s="178" t="str">
        <f t="shared" si="314"/>
        <v>No</v>
      </c>
      <c r="AQ543" t="str">
        <f>IF(OR(Grants!K66="Q3 2028",Grants!K66="Q4 2028"),"Yes","No")</f>
        <v>No</v>
      </c>
      <c r="AR543" s="178" t="str">
        <f t="shared" si="315"/>
        <v>No</v>
      </c>
      <c r="AS543" t="str">
        <f>IF(OR(Grants!K66="Q1 2029",Grants!K66="Q2 2029"),"Yes","No")</f>
        <v>No</v>
      </c>
      <c r="AT543" s="178" t="str">
        <f t="shared" si="316"/>
        <v>No</v>
      </c>
      <c r="AU543" t="str">
        <f>IF(OR(Grants!K66="Q3 2029",Grants!K66="Q4 2029"),"Yes","No")</f>
        <v>No</v>
      </c>
      <c r="AV543" s="178" t="str">
        <f t="shared" si="317"/>
        <v>No</v>
      </c>
      <c r="AW543" t="str">
        <f>IF(OR(Grants!K66="Q1 2030",Grants!K66="Q2 2030"),"Yes","No")</f>
        <v>No</v>
      </c>
      <c r="AX543" s="178" t="str">
        <f t="shared" si="318"/>
        <v>No</v>
      </c>
      <c r="AY543" t="str">
        <f>IF(OR(Grants!K66="Q3 2030",Grants!K66="Q4 2030"),"Yes","No")</f>
        <v>No</v>
      </c>
      <c r="AZ543" s="178" t="str">
        <f t="shared" si="319"/>
        <v>No</v>
      </c>
      <c r="BA543" t="str">
        <f>IF(Grants!K66="","No","Yes")</f>
        <v>No</v>
      </c>
      <c r="BB543" s="178" t="str">
        <f t="shared" si="320"/>
        <v>No</v>
      </c>
      <c r="BC543" s="178" t="str">
        <f t="shared" si="321"/>
        <v>No</v>
      </c>
      <c r="BD543" s="174"/>
    </row>
    <row r="544" spans="1:56" s="175" customFormat="1" ht="23.65" thickBot="1" x14ac:dyDescent="0.5">
      <c r="A544" s="177">
        <v>63</v>
      </c>
      <c r="B544" s="71" t="s">
        <v>509</v>
      </c>
      <c r="C544" t="str">
        <f>IF(Grants!E67="Yes","Yes","No")</f>
        <v>No</v>
      </c>
      <c r="D544" t="str">
        <f>IF(AND(C544="No",Grants!F67="Yes"),"Yes","No")</f>
        <v>No</v>
      </c>
      <c r="E544" t="str">
        <f>IF(AND(C544="No",Grants!F67="N/A"),"N/A","No")</f>
        <v>No</v>
      </c>
      <c r="F544">
        <f>IF(OR(Grants!F67="Yes",Grants!F67="N/A"),0,1)</f>
        <v>1</v>
      </c>
      <c r="G544" t="str">
        <f>IF(OR(Grants!K67="Q3 2019",Grants!K67="Q4 2019"),"Yes","No")</f>
        <v>No</v>
      </c>
      <c r="H544" s="178" t="str">
        <f t="shared" si="273"/>
        <v>No</v>
      </c>
      <c r="I544" t="str">
        <f>IF(OR(Grants!K67="Q1 2020",Grants!K67="Q2 2020"),"Yes","No")</f>
        <v>No</v>
      </c>
      <c r="J544" s="178" t="str">
        <f t="shared" si="298"/>
        <v>No</v>
      </c>
      <c r="K544" t="str">
        <f>IF(OR(Grants!K67="Q3 2020",Grants!K67="Q4 2020"),"Yes","No")</f>
        <v>No</v>
      </c>
      <c r="L544" s="178" t="str">
        <f t="shared" si="299"/>
        <v>No</v>
      </c>
      <c r="M544" t="str">
        <f>IF(OR(Grants!K67="Q1 2021",Grants!K67="Q2 2021"),"Yes","No")</f>
        <v>No</v>
      </c>
      <c r="N544" s="178" t="str">
        <f t="shared" si="300"/>
        <v>No</v>
      </c>
      <c r="O544" t="str">
        <f>IF(OR(Grants!K67="Q3 2021",Grants!K67="Q4 2021"),"Yes","No")</f>
        <v>No</v>
      </c>
      <c r="P544" s="178" t="str">
        <f t="shared" si="301"/>
        <v>No</v>
      </c>
      <c r="Q544" t="str">
        <f>IF(OR(Grants!K67="Q1 2022",Grants!K67="Q2 2022"),"Yes","No")</f>
        <v>No</v>
      </c>
      <c r="R544" s="178" t="str">
        <f t="shared" si="302"/>
        <v>No</v>
      </c>
      <c r="S544" t="str">
        <f>IF(OR(Grants!K67="Q3 2022",Grants!K67="Q4 2022"),"Yes","No")</f>
        <v>No</v>
      </c>
      <c r="T544" s="178" t="str">
        <f t="shared" si="303"/>
        <v>No</v>
      </c>
      <c r="U544" t="str">
        <f>IF(OR(Grants!K67="Q1 2023",Grants!K67="Q2 2023"),"Yes","No")</f>
        <v>No</v>
      </c>
      <c r="V544" s="178" t="str">
        <f t="shared" si="304"/>
        <v>No</v>
      </c>
      <c r="W544" t="str">
        <f>IF(OR(Grants!K67="Q3 2023",Grants!K67="Q4 2023"),"Yes","No")</f>
        <v>No</v>
      </c>
      <c r="X544" s="178" t="str">
        <f t="shared" si="305"/>
        <v>No</v>
      </c>
      <c r="Y544" t="str">
        <f>IF(OR(Grants!K67="Q1 2024",Grants!K67="Q2 2024"),"Yes","No")</f>
        <v>No</v>
      </c>
      <c r="Z544" s="178" t="str">
        <f t="shared" si="306"/>
        <v>No</v>
      </c>
      <c r="AA544" t="str">
        <f>IF(OR(Grants!K67="Q3 2024",Grants!K67="Q4 2024"),"Yes","No")</f>
        <v>No</v>
      </c>
      <c r="AB544" s="178" t="str">
        <f t="shared" si="307"/>
        <v>No</v>
      </c>
      <c r="AC544" t="str">
        <f>IF(OR(Grants!K67="Q1 2025",Grants!K67="Q2 2025"),"Yes","No")</f>
        <v>No</v>
      </c>
      <c r="AD544" s="178" t="str">
        <f t="shared" si="308"/>
        <v>No</v>
      </c>
      <c r="AE544" t="str">
        <f>IF(OR(Grants!K67="Q3 2025",Grants!K67="Q4 2025"),"Yes","No")</f>
        <v>No</v>
      </c>
      <c r="AF544" s="178" t="str">
        <f t="shared" si="309"/>
        <v>No</v>
      </c>
      <c r="AG544" t="str">
        <f>IF(OR(Grants!K67="Q1 2026",Grants!K67="Q2 2026"),"Yes","No")</f>
        <v>No</v>
      </c>
      <c r="AH544" s="178" t="str">
        <f t="shared" si="310"/>
        <v>No</v>
      </c>
      <c r="AI544" t="str">
        <f>IF(OR(Grants!K67="Q3 2026",Grants!K67="Q4 2026"),"Yes","No")</f>
        <v>No</v>
      </c>
      <c r="AJ544" s="178" t="str">
        <f t="shared" si="311"/>
        <v>No</v>
      </c>
      <c r="AK544" t="str">
        <f>IF(OR(Grants!K67="Q1 2027",Grants!K67="Q2 2027"),"Yes","No")</f>
        <v>No</v>
      </c>
      <c r="AL544" s="178" t="str">
        <f t="shared" si="312"/>
        <v>No</v>
      </c>
      <c r="AM544" t="str">
        <f>IF(OR(Grants!K67="Q3 2027",Grants!K67="Q4 2027"),"Yes","No")</f>
        <v>No</v>
      </c>
      <c r="AN544" s="178" t="str">
        <f t="shared" si="313"/>
        <v>No</v>
      </c>
      <c r="AO544" t="str">
        <f>IF(OR(Grants!K67="Q1 2028",Grants!K67="Q2 2028"),"Yes","No")</f>
        <v>No</v>
      </c>
      <c r="AP544" s="178" t="str">
        <f t="shared" si="314"/>
        <v>No</v>
      </c>
      <c r="AQ544" t="str">
        <f>IF(OR(Grants!K67="Q3 2028",Grants!K67="Q4 2028"),"Yes","No")</f>
        <v>No</v>
      </c>
      <c r="AR544" s="178" t="str">
        <f t="shared" si="315"/>
        <v>No</v>
      </c>
      <c r="AS544" t="str">
        <f>IF(OR(Grants!K67="Q1 2029",Grants!K67="Q2 2029"),"Yes","No")</f>
        <v>No</v>
      </c>
      <c r="AT544" s="178" t="str">
        <f t="shared" si="316"/>
        <v>No</v>
      </c>
      <c r="AU544" t="str">
        <f>IF(OR(Grants!K67="Q3 2029",Grants!K67="Q4 2029"),"Yes","No")</f>
        <v>No</v>
      </c>
      <c r="AV544" s="178" t="str">
        <f t="shared" si="317"/>
        <v>No</v>
      </c>
      <c r="AW544" t="str">
        <f>IF(OR(Grants!K67="Q1 2030",Grants!K67="Q2 2030"),"Yes","No")</f>
        <v>No</v>
      </c>
      <c r="AX544" s="178" t="str">
        <f t="shared" si="318"/>
        <v>No</v>
      </c>
      <c r="AY544" t="str">
        <f>IF(OR(Grants!K67="Q3 2030",Grants!K67="Q4 2030"),"Yes","No")</f>
        <v>No</v>
      </c>
      <c r="AZ544" s="178" t="str">
        <f t="shared" si="319"/>
        <v>No</v>
      </c>
      <c r="BA544" t="str">
        <f>IF(Grants!K67="","No","Yes")</f>
        <v>No</v>
      </c>
      <c r="BB544" s="178" t="str">
        <f t="shared" si="320"/>
        <v>No</v>
      </c>
      <c r="BC544" s="178" t="str">
        <f t="shared" si="321"/>
        <v>Yes</v>
      </c>
      <c r="BD544" s="174"/>
    </row>
    <row r="545" spans="1:56" s="175" customFormat="1" ht="23.65" thickBot="1" x14ac:dyDescent="0.5">
      <c r="A545" s="177">
        <v>64</v>
      </c>
      <c r="B545" s="71" t="s">
        <v>510</v>
      </c>
      <c r="C545" t="str">
        <f>IF(Grants!E68="Yes","Yes","No")</f>
        <v>No</v>
      </c>
      <c r="D545" t="str">
        <f>IF(AND(C545="No",Grants!F68="Yes"),"Yes","No")</f>
        <v>No</v>
      </c>
      <c r="E545" t="str">
        <f>IF(AND(C545="No",Grants!F68="N/A"),"N/A","No")</f>
        <v>No</v>
      </c>
      <c r="F545">
        <f>IF(OR(Grants!F68="Yes",Grants!F68="N/A"),0,1)</f>
        <v>1</v>
      </c>
      <c r="G545" t="str">
        <f>IF(OR(Grants!K68="Q3 2019",Grants!K68="Q4 2019"),"Yes","No")</f>
        <v>No</v>
      </c>
      <c r="H545" s="178" t="str">
        <f t="shared" si="273"/>
        <v>No</v>
      </c>
      <c r="I545" t="str">
        <f>IF(OR(Grants!K68="Q1 2020",Grants!K68="Q2 2020"),"Yes","No")</f>
        <v>No</v>
      </c>
      <c r="J545" s="178" t="str">
        <f t="shared" si="298"/>
        <v>No</v>
      </c>
      <c r="K545" t="str">
        <f>IF(OR(Grants!K68="Q3 2020",Grants!K68="Q4 2020"),"Yes","No")</f>
        <v>No</v>
      </c>
      <c r="L545" s="178" t="str">
        <f t="shared" si="299"/>
        <v>No</v>
      </c>
      <c r="M545" t="str">
        <f>IF(OR(Grants!K68="Q1 2021",Grants!K68="Q2 2021"),"Yes","No")</f>
        <v>No</v>
      </c>
      <c r="N545" s="178" t="str">
        <f t="shared" si="300"/>
        <v>No</v>
      </c>
      <c r="O545" t="str">
        <f>IF(OR(Grants!K68="Q3 2021",Grants!K68="Q4 2021"),"Yes","No")</f>
        <v>No</v>
      </c>
      <c r="P545" s="178" t="str">
        <f t="shared" si="301"/>
        <v>No</v>
      </c>
      <c r="Q545" t="str">
        <f>IF(OR(Grants!K68="Q1 2022",Grants!K68="Q2 2022"),"Yes","No")</f>
        <v>No</v>
      </c>
      <c r="R545" s="178" t="str">
        <f t="shared" si="302"/>
        <v>No</v>
      </c>
      <c r="S545" t="str">
        <f>IF(OR(Grants!K68="Q3 2022",Grants!K68="Q4 2022"),"Yes","No")</f>
        <v>No</v>
      </c>
      <c r="T545" s="178" t="str">
        <f t="shared" si="303"/>
        <v>No</v>
      </c>
      <c r="U545" t="str">
        <f>IF(OR(Grants!K68="Q1 2023",Grants!K68="Q2 2023"),"Yes","No")</f>
        <v>No</v>
      </c>
      <c r="V545" s="178" t="str">
        <f t="shared" si="304"/>
        <v>No</v>
      </c>
      <c r="W545" t="str">
        <f>IF(OR(Grants!K68="Q3 2023",Grants!K68="Q4 2023"),"Yes","No")</f>
        <v>No</v>
      </c>
      <c r="X545" s="178" t="str">
        <f t="shared" si="305"/>
        <v>No</v>
      </c>
      <c r="Y545" t="str">
        <f>IF(OR(Grants!K68="Q1 2024",Grants!K68="Q2 2024"),"Yes","No")</f>
        <v>No</v>
      </c>
      <c r="Z545" s="178" t="str">
        <f t="shared" si="306"/>
        <v>No</v>
      </c>
      <c r="AA545" t="str">
        <f>IF(OR(Grants!K68="Q3 2024",Grants!K68="Q4 2024"),"Yes","No")</f>
        <v>No</v>
      </c>
      <c r="AB545" s="178" t="str">
        <f t="shared" si="307"/>
        <v>No</v>
      </c>
      <c r="AC545" t="str">
        <f>IF(OR(Grants!K68="Q1 2025",Grants!K68="Q2 2025"),"Yes","No")</f>
        <v>No</v>
      </c>
      <c r="AD545" s="178" t="str">
        <f t="shared" si="308"/>
        <v>No</v>
      </c>
      <c r="AE545" t="str">
        <f>IF(OR(Grants!K68="Q3 2025",Grants!K68="Q4 2025"),"Yes","No")</f>
        <v>No</v>
      </c>
      <c r="AF545" s="178" t="str">
        <f t="shared" si="309"/>
        <v>No</v>
      </c>
      <c r="AG545" t="str">
        <f>IF(OR(Grants!K68="Q1 2026",Grants!K68="Q2 2026"),"Yes","No")</f>
        <v>No</v>
      </c>
      <c r="AH545" s="178" t="str">
        <f t="shared" si="310"/>
        <v>No</v>
      </c>
      <c r="AI545" t="str">
        <f>IF(OR(Grants!K68="Q3 2026",Grants!K68="Q4 2026"),"Yes","No")</f>
        <v>No</v>
      </c>
      <c r="AJ545" s="178" t="str">
        <f t="shared" si="311"/>
        <v>No</v>
      </c>
      <c r="AK545" t="str">
        <f>IF(OR(Grants!K68="Q1 2027",Grants!K68="Q2 2027"),"Yes","No")</f>
        <v>No</v>
      </c>
      <c r="AL545" s="178" t="str">
        <f t="shared" si="312"/>
        <v>No</v>
      </c>
      <c r="AM545" t="str">
        <f>IF(OR(Grants!K68="Q3 2027",Grants!K68="Q4 2027"),"Yes","No")</f>
        <v>No</v>
      </c>
      <c r="AN545" s="178" t="str">
        <f t="shared" si="313"/>
        <v>No</v>
      </c>
      <c r="AO545" t="str">
        <f>IF(OR(Grants!K68="Q1 2028",Grants!K68="Q2 2028"),"Yes","No")</f>
        <v>No</v>
      </c>
      <c r="AP545" s="178" t="str">
        <f t="shared" si="314"/>
        <v>No</v>
      </c>
      <c r="AQ545" t="str">
        <f>IF(OR(Grants!K68="Q3 2028",Grants!K68="Q4 2028"),"Yes","No")</f>
        <v>No</v>
      </c>
      <c r="AR545" s="178" t="str">
        <f t="shared" si="315"/>
        <v>No</v>
      </c>
      <c r="AS545" t="str">
        <f>IF(OR(Grants!K68="Q1 2029",Grants!K68="Q2 2029"),"Yes","No")</f>
        <v>No</v>
      </c>
      <c r="AT545" s="178" t="str">
        <f t="shared" si="316"/>
        <v>No</v>
      </c>
      <c r="AU545" t="str">
        <f>IF(OR(Grants!K68="Q3 2029",Grants!K68="Q4 2029"),"Yes","No")</f>
        <v>No</v>
      </c>
      <c r="AV545" s="178" t="str">
        <f t="shared" si="317"/>
        <v>No</v>
      </c>
      <c r="AW545" t="str">
        <f>IF(OR(Grants!K68="Q1 2030",Grants!K68="Q2 2030"),"Yes","No")</f>
        <v>No</v>
      </c>
      <c r="AX545" s="178" t="str">
        <f t="shared" si="318"/>
        <v>No</v>
      </c>
      <c r="AY545" t="str">
        <f>IF(OR(Grants!K68="Q3 2030",Grants!K68="Q4 2030"),"Yes","No")</f>
        <v>No</v>
      </c>
      <c r="AZ545" s="178" t="str">
        <f t="shared" si="319"/>
        <v>No</v>
      </c>
      <c r="BA545" t="str">
        <f>IF(Grants!K68="","No","Yes")</f>
        <v>No</v>
      </c>
      <c r="BB545" s="178" t="str">
        <f t="shared" si="320"/>
        <v>No</v>
      </c>
      <c r="BC545" s="178" t="str">
        <f t="shared" si="321"/>
        <v>Yes</v>
      </c>
      <c r="BD545" s="174"/>
    </row>
    <row r="546" spans="1:56" s="175" customFormat="1" ht="23.65" thickBot="1" x14ac:dyDescent="0.5">
      <c r="A546" s="177">
        <v>65</v>
      </c>
      <c r="B546" s="71" t="s">
        <v>511</v>
      </c>
      <c r="C546" t="str">
        <f>IF(Grants!E69="Yes","Yes","No")</f>
        <v>No</v>
      </c>
      <c r="D546" t="str">
        <f>IF(AND(C546="No",Grants!F69="Yes"),"Yes","No")</f>
        <v>No</v>
      </c>
      <c r="E546" t="str">
        <f>IF(AND(C546="No",Grants!F69="N/A"),"N/A","No")</f>
        <v>No</v>
      </c>
      <c r="F546">
        <f>IF(OR(Grants!F69="Yes",Grants!F69="N/A"),0,1)</f>
        <v>1</v>
      </c>
      <c r="G546" t="str">
        <f>IF(OR(Grants!K69="Q3 2019",Grants!K69="Q4 2019"),"Yes","No")</f>
        <v>No</v>
      </c>
      <c r="H546" s="178" t="str">
        <f t="shared" ref="H546:H609" si="322">IF(AND(C546="No",D546="No",E546="No",G546="Yes"),"Yes","No")</f>
        <v>No</v>
      </c>
      <c r="I546" t="str">
        <f>IF(OR(Grants!K69="Q1 2020",Grants!K69="Q2 2020"),"Yes","No")</f>
        <v>No</v>
      </c>
      <c r="J546" s="178" t="str">
        <f t="shared" si="298"/>
        <v>No</v>
      </c>
      <c r="K546" t="str">
        <f>IF(OR(Grants!K69="Q3 2020",Grants!K69="Q4 2020"),"Yes","No")</f>
        <v>No</v>
      </c>
      <c r="L546" s="178" t="str">
        <f t="shared" si="299"/>
        <v>No</v>
      </c>
      <c r="M546" t="str">
        <f>IF(OR(Grants!K69="Q1 2021",Grants!K69="Q2 2021"),"Yes","No")</f>
        <v>No</v>
      </c>
      <c r="N546" s="178" t="str">
        <f t="shared" si="300"/>
        <v>No</v>
      </c>
      <c r="O546" t="str">
        <f>IF(OR(Grants!K69="Q3 2021",Grants!K69="Q4 2021"),"Yes","No")</f>
        <v>No</v>
      </c>
      <c r="P546" s="178" t="str">
        <f t="shared" si="301"/>
        <v>No</v>
      </c>
      <c r="Q546" t="str">
        <f>IF(OR(Grants!K69="Q1 2022",Grants!K69="Q2 2022"),"Yes","No")</f>
        <v>No</v>
      </c>
      <c r="R546" s="178" t="str">
        <f t="shared" si="302"/>
        <v>No</v>
      </c>
      <c r="S546" t="str">
        <f>IF(OR(Grants!K69="Q3 2022",Grants!K69="Q4 2022"),"Yes","No")</f>
        <v>No</v>
      </c>
      <c r="T546" s="178" t="str">
        <f t="shared" si="303"/>
        <v>No</v>
      </c>
      <c r="U546" t="str">
        <f>IF(OR(Grants!K69="Q1 2023",Grants!K69="Q2 2023"),"Yes","No")</f>
        <v>No</v>
      </c>
      <c r="V546" s="178" t="str">
        <f t="shared" si="304"/>
        <v>No</v>
      </c>
      <c r="W546" t="str">
        <f>IF(OR(Grants!K69="Q3 2023",Grants!K69="Q4 2023"),"Yes","No")</f>
        <v>No</v>
      </c>
      <c r="X546" s="178" t="str">
        <f t="shared" si="305"/>
        <v>No</v>
      </c>
      <c r="Y546" t="str">
        <f>IF(OR(Grants!K69="Q1 2024",Grants!K69="Q2 2024"),"Yes","No")</f>
        <v>No</v>
      </c>
      <c r="Z546" s="178" t="str">
        <f t="shared" si="306"/>
        <v>No</v>
      </c>
      <c r="AA546" t="str">
        <f>IF(OR(Grants!K69="Q3 2024",Grants!K69="Q4 2024"),"Yes","No")</f>
        <v>No</v>
      </c>
      <c r="AB546" s="178" t="str">
        <f t="shared" si="307"/>
        <v>No</v>
      </c>
      <c r="AC546" t="str">
        <f>IF(OR(Grants!K69="Q1 2025",Grants!K69="Q2 2025"),"Yes","No")</f>
        <v>No</v>
      </c>
      <c r="AD546" s="178" t="str">
        <f t="shared" si="308"/>
        <v>No</v>
      </c>
      <c r="AE546" t="str">
        <f>IF(OR(Grants!K69="Q3 2025",Grants!K69="Q4 2025"),"Yes","No")</f>
        <v>No</v>
      </c>
      <c r="AF546" s="178" t="str">
        <f t="shared" si="309"/>
        <v>No</v>
      </c>
      <c r="AG546" t="str">
        <f>IF(OR(Grants!K69="Q1 2026",Grants!K69="Q2 2026"),"Yes","No")</f>
        <v>No</v>
      </c>
      <c r="AH546" s="178" t="str">
        <f t="shared" si="310"/>
        <v>No</v>
      </c>
      <c r="AI546" t="str">
        <f>IF(OR(Grants!K69="Q3 2026",Grants!K69="Q4 2026"),"Yes","No")</f>
        <v>No</v>
      </c>
      <c r="AJ546" s="178" t="str">
        <f t="shared" si="311"/>
        <v>No</v>
      </c>
      <c r="AK546" t="str">
        <f>IF(OR(Grants!K69="Q1 2027",Grants!K69="Q2 2027"),"Yes","No")</f>
        <v>No</v>
      </c>
      <c r="AL546" s="178" t="str">
        <f t="shared" si="312"/>
        <v>No</v>
      </c>
      <c r="AM546" t="str">
        <f>IF(OR(Grants!K69="Q3 2027",Grants!K69="Q4 2027"),"Yes","No")</f>
        <v>No</v>
      </c>
      <c r="AN546" s="178" t="str">
        <f t="shared" si="313"/>
        <v>No</v>
      </c>
      <c r="AO546" t="str">
        <f>IF(OR(Grants!K69="Q1 2028",Grants!K69="Q2 2028"),"Yes","No")</f>
        <v>No</v>
      </c>
      <c r="AP546" s="178" t="str">
        <f t="shared" si="314"/>
        <v>No</v>
      </c>
      <c r="AQ546" t="str">
        <f>IF(OR(Grants!K69="Q3 2028",Grants!K69="Q4 2028"),"Yes","No")</f>
        <v>No</v>
      </c>
      <c r="AR546" s="178" t="str">
        <f t="shared" si="315"/>
        <v>No</v>
      </c>
      <c r="AS546" t="str">
        <f>IF(OR(Grants!K69="Q1 2029",Grants!K69="Q2 2029"),"Yes","No")</f>
        <v>No</v>
      </c>
      <c r="AT546" s="178" t="str">
        <f t="shared" si="316"/>
        <v>No</v>
      </c>
      <c r="AU546" t="str">
        <f>IF(OR(Grants!K69="Q3 2029",Grants!K69="Q4 2029"),"Yes","No")</f>
        <v>No</v>
      </c>
      <c r="AV546" s="178" t="str">
        <f t="shared" si="317"/>
        <v>No</v>
      </c>
      <c r="AW546" t="str">
        <f>IF(OR(Grants!K69="Q1 2030",Grants!K69="Q2 2030"),"Yes","No")</f>
        <v>No</v>
      </c>
      <c r="AX546" s="178" t="str">
        <f t="shared" si="318"/>
        <v>No</v>
      </c>
      <c r="AY546" t="str">
        <f>IF(OR(Grants!K69="Q3 2030",Grants!K69="Q4 2030"),"Yes","No")</f>
        <v>No</v>
      </c>
      <c r="AZ546" s="178" t="str">
        <f t="shared" si="319"/>
        <v>No</v>
      </c>
      <c r="BA546" t="str">
        <f>IF(Grants!K69="","No","Yes")</f>
        <v>No</v>
      </c>
      <c r="BB546" s="178" t="str">
        <f t="shared" si="320"/>
        <v>No</v>
      </c>
      <c r="BC546" s="178" t="str">
        <f t="shared" si="321"/>
        <v>Yes</v>
      </c>
      <c r="BD546" s="174"/>
    </row>
    <row r="547" spans="1:56" s="175" customFormat="1" ht="14.65" thickBot="1" x14ac:dyDescent="0.5">
      <c r="A547" s="177">
        <v>66</v>
      </c>
      <c r="B547" s="71" t="s">
        <v>512</v>
      </c>
      <c r="C547" t="str">
        <f>IF(Grants!E70="Yes","Yes","No")</f>
        <v>No</v>
      </c>
      <c r="D547" t="str">
        <f>IF(AND(C547="No",Grants!F70="Yes"),"Yes","No")</f>
        <v>No</v>
      </c>
      <c r="E547" t="str">
        <f>IF(AND(C547="No",Grants!F70="N/A"),"N/A","No")</f>
        <v>No</v>
      </c>
      <c r="F547">
        <f>IF(OR(Grants!F70="Yes",Grants!F70="N/A"),0,1)</f>
        <v>1</v>
      </c>
      <c r="G547" t="str">
        <f>IF(OR(Grants!K70="Q3 2019",Grants!K70="Q4 2019"),"Yes","No")</f>
        <v>No</v>
      </c>
      <c r="H547" s="178" t="str">
        <f t="shared" si="322"/>
        <v>No</v>
      </c>
      <c r="I547" t="str">
        <f>IF(OR(Grants!K70="Q1 2020",Grants!K70="Q2 2020"),"Yes","No")</f>
        <v>No</v>
      </c>
      <c r="J547" s="178" t="str">
        <f t="shared" ref="J547:J610" si="323">IF(AND(C547="No",D547="No",E547="No",I547="Yes"),"Yes","No")</f>
        <v>No</v>
      </c>
      <c r="K547" t="str">
        <f>IF(OR(Grants!K70="Q3 2020",Grants!K70="Q4 2020"),"Yes","No")</f>
        <v>No</v>
      </c>
      <c r="L547" s="178" t="str">
        <f t="shared" ref="L547:L610" si="324">IF(AND(C547="No",D547="No",E547="No",K547="Yes"),"Yes","No")</f>
        <v>No</v>
      </c>
      <c r="M547" t="str">
        <f>IF(OR(Grants!K70="Q1 2021",Grants!K70="Q2 2021"),"Yes","No")</f>
        <v>No</v>
      </c>
      <c r="N547" s="178" t="str">
        <f t="shared" ref="N547:N610" si="325">IF(AND(C547="No",D547="No",E547="No",M547="Yes"),"Yes","No")</f>
        <v>No</v>
      </c>
      <c r="O547" t="str">
        <f>IF(OR(Grants!K70="Q3 2021",Grants!K70="Q4 2021"),"Yes","No")</f>
        <v>No</v>
      </c>
      <c r="P547" s="178" t="str">
        <f t="shared" ref="P547:P610" si="326">IF(AND(C547="No",D547="No",E547="No",O547="Yes"),"Yes","No")</f>
        <v>No</v>
      </c>
      <c r="Q547" t="str">
        <f>IF(OR(Grants!K70="Q1 2022",Grants!K70="Q2 2022"),"Yes","No")</f>
        <v>No</v>
      </c>
      <c r="R547" s="178" t="str">
        <f t="shared" ref="R547:R610" si="327">IF(AND(C547="No",D547="No",E547="No",Q547="Yes"),"Yes","No")</f>
        <v>No</v>
      </c>
      <c r="S547" t="str">
        <f>IF(OR(Grants!K70="Q3 2022",Grants!K70="Q4 2022"),"Yes","No")</f>
        <v>No</v>
      </c>
      <c r="T547" s="178" t="str">
        <f t="shared" ref="T547:T610" si="328">IF(AND(C547="No",D547="No",E547="No",S547="Yes"),"Yes","No")</f>
        <v>No</v>
      </c>
      <c r="U547" t="str">
        <f>IF(OR(Grants!K70="Q1 2023",Grants!K70="Q2 2023"),"Yes","No")</f>
        <v>No</v>
      </c>
      <c r="V547" s="178" t="str">
        <f t="shared" ref="V547:V610" si="329">IF(AND(C547="No",D547="No",E547="No",U547="Yes"),"Yes","No")</f>
        <v>No</v>
      </c>
      <c r="W547" t="str">
        <f>IF(OR(Grants!K70="Q3 2023",Grants!K70="Q4 2023"),"Yes","No")</f>
        <v>No</v>
      </c>
      <c r="X547" s="178" t="str">
        <f t="shared" ref="X547:X610" si="330">IF(AND(C547="No",D547="No",E547="No",W547="Yes"),"Yes","No")</f>
        <v>No</v>
      </c>
      <c r="Y547" t="str">
        <f>IF(OR(Grants!K70="Q1 2024",Grants!K70="Q2 2024"),"Yes","No")</f>
        <v>No</v>
      </c>
      <c r="Z547" s="178" t="str">
        <f t="shared" ref="Z547:Z610" si="331">IF(AND(C547="No",D547="No",E547="No",Y547="Yes"),"Yes","No")</f>
        <v>No</v>
      </c>
      <c r="AA547" t="str">
        <f>IF(OR(Grants!K70="Q3 2024",Grants!K70="Q4 2024"),"Yes","No")</f>
        <v>No</v>
      </c>
      <c r="AB547" s="178" t="str">
        <f t="shared" ref="AB547:AB610" si="332">IF(AND(C547="No",D547="No",E547="No",AA547="Yes"),"Yes","No")</f>
        <v>No</v>
      </c>
      <c r="AC547" t="str">
        <f>IF(OR(Grants!K70="Q1 2025",Grants!K70="Q2 2025"),"Yes","No")</f>
        <v>No</v>
      </c>
      <c r="AD547" s="178" t="str">
        <f t="shared" ref="AD547:AD610" si="333">IF(AND(C547="No",D547="No",E547="No",AC547="Yes"),"Yes","No")</f>
        <v>No</v>
      </c>
      <c r="AE547" t="str">
        <f>IF(OR(Grants!K70="Q3 2025",Grants!K70="Q4 2025"),"Yes","No")</f>
        <v>No</v>
      </c>
      <c r="AF547" s="178" t="str">
        <f t="shared" ref="AF547:AF610" si="334">IF(AND(C547="No",D547="No",E547="No",AE547="Yes"),"Yes","No")</f>
        <v>No</v>
      </c>
      <c r="AG547" t="str">
        <f>IF(OR(Grants!K70="Q1 2026",Grants!K70="Q2 2026"),"Yes","No")</f>
        <v>No</v>
      </c>
      <c r="AH547" s="178" t="str">
        <f t="shared" ref="AH547:AH610" si="335">IF(AND(C547="No",D547="No",E547="No",AG547="Yes"),"Yes","No")</f>
        <v>No</v>
      </c>
      <c r="AI547" t="str">
        <f>IF(OR(Grants!K70="Q3 2026",Grants!K70="Q4 2026"),"Yes","No")</f>
        <v>No</v>
      </c>
      <c r="AJ547" s="178" t="str">
        <f t="shared" ref="AJ547:AJ610" si="336">IF(AND(C547="No",D547="No",E547="No",AI547="Yes"),"Yes","No")</f>
        <v>No</v>
      </c>
      <c r="AK547" t="str">
        <f>IF(OR(Grants!K70="Q1 2027",Grants!K70="Q2 2027"),"Yes","No")</f>
        <v>No</v>
      </c>
      <c r="AL547" s="178" t="str">
        <f t="shared" ref="AL547:AL610" si="337">IF(AND(C547="No",D547="No",E547="No",AK547="Yes"),"Yes","No")</f>
        <v>No</v>
      </c>
      <c r="AM547" t="str">
        <f>IF(OR(Grants!K70="Q3 2027",Grants!K70="Q4 2027"),"Yes","No")</f>
        <v>No</v>
      </c>
      <c r="AN547" s="178" t="str">
        <f t="shared" ref="AN547:AN610" si="338">IF(AND(C547="No",D547="No",E547="No",AM547="Yes"),"Yes","No")</f>
        <v>No</v>
      </c>
      <c r="AO547" t="str">
        <f>IF(OR(Grants!K70="Q1 2028",Grants!K70="Q2 2028"),"Yes","No")</f>
        <v>No</v>
      </c>
      <c r="AP547" s="178" t="str">
        <f t="shared" ref="AP547:AP610" si="339">IF(AND(C547="No",D547="No",E547="No",AO547="Yes"),"Yes","No")</f>
        <v>No</v>
      </c>
      <c r="AQ547" t="str">
        <f>IF(OR(Grants!K70="Q3 2028",Grants!K70="Q4 2028"),"Yes","No")</f>
        <v>No</v>
      </c>
      <c r="AR547" s="178" t="str">
        <f t="shared" ref="AR547:AR610" si="340">IF(AND(C547="No",D547="No",E547="No",AQ547="Yes"),"Yes","No")</f>
        <v>No</v>
      </c>
      <c r="AS547" t="str">
        <f>IF(OR(Grants!K70="Q1 2029",Grants!K70="Q2 2029"),"Yes","No")</f>
        <v>No</v>
      </c>
      <c r="AT547" s="178" t="str">
        <f t="shared" ref="AT547:AT610" si="341">IF(AND(C547="No",D547="No",E547="No",AS547="Yes"),"Yes","No")</f>
        <v>No</v>
      </c>
      <c r="AU547" t="str">
        <f>IF(OR(Grants!K70="Q3 2029",Grants!K70="Q4 2029"),"Yes","No")</f>
        <v>No</v>
      </c>
      <c r="AV547" s="178" t="str">
        <f t="shared" ref="AV547:AV610" si="342">IF(AND(C547="No",D547="No",E547="No",AU547="Yes"),"Yes","No")</f>
        <v>No</v>
      </c>
      <c r="AW547" t="str">
        <f>IF(OR(Grants!K70="Q1 2030",Grants!K70="Q2 2030"),"Yes","No")</f>
        <v>No</v>
      </c>
      <c r="AX547" s="178" t="str">
        <f t="shared" ref="AX547:AX610" si="343">IF(AND(C547="No",D547="No",E547="No",AW547="Yes"),"Yes","No")</f>
        <v>No</v>
      </c>
      <c r="AY547" t="str">
        <f>IF(OR(Grants!K70="Q3 2030",Grants!K70="Q4 2030"),"Yes","No")</f>
        <v>No</v>
      </c>
      <c r="AZ547" s="178" t="str">
        <f t="shared" ref="AZ547:AZ610" si="344">IF(AND(C547="No",D547="No",E547="No",AY547="Yes"),"Yes","No")</f>
        <v>No</v>
      </c>
      <c r="BA547" t="str">
        <f>IF(Grants!K70="","No","Yes")</f>
        <v>No</v>
      </c>
      <c r="BB547" s="178" t="str">
        <f t="shared" ref="BB547:BB610" si="345">IF(AND(C547="No",D547="No",E547="No",BA547="Yes"),"Yes","No")</f>
        <v>No</v>
      </c>
      <c r="BC547" s="178" t="str">
        <f t="shared" ref="BC547:BC610" si="346">IF(AND(C547="No",D547="No",E547="No",BB547="No"),"Yes","No")</f>
        <v>Yes</v>
      </c>
      <c r="BD547" s="174"/>
    </row>
    <row r="548" spans="1:56" s="175" customFormat="1" ht="23.65" thickBot="1" x14ac:dyDescent="0.5">
      <c r="A548" s="177">
        <v>67</v>
      </c>
      <c r="B548" s="71" t="s">
        <v>513</v>
      </c>
      <c r="C548" t="str">
        <f>IF(Grants!E71="Yes","Yes","No")</f>
        <v>No</v>
      </c>
      <c r="D548" t="str">
        <f>IF(AND(C548="No",Grants!F71="Yes"),"Yes","No")</f>
        <v>No</v>
      </c>
      <c r="E548" t="str">
        <f>IF(AND(C548="No",Grants!F71="N/A"),"N/A","No")</f>
        <v>No</v>
      </c>
      <c r="F548">
        <f>IF(OR(Grants!F71="Yes",Grants!F71="N/A"),0,1)</f>
        <v>1</v>
      </c>
      <c r="G548" t="str">
        <f>IF(OR(Grants!K71="Q3 2019",Grants!K71="Q4 2019"),"Yes","No")</f>
        <v>No</v>
      </c>
      <c r="H548" s="178" t="str">
        <f t="shared" si="322"/>
        <v>No</v>
      </c>
      <c r="I548" t="str">
        <f>IF(OR(Grants!K71="Q1 2020",Grants!K71="Q2 2020"),"Yes","No")</f>
        <v>No</v>
      </c>
      <c r="J548" s="178" t="str">
        <f t="shared" si="323"/>
        <v>No</v>
      </c>
      <c r="K548" t="str">
        <f>IF(OR(Grants!K71="Q3 2020",Grants!K71="Q4 2020"),"Yes","No")</f>
        <v>No</v>
      </c>
      <c r="L548" s="178" t="str">
        <f t="shared" si="324"/>
        <v>No</v>
      </c>
      <c r="M548" t="str">
        <f>IF(OR(Grants!K71="Q1 2021",Grants!K71="Q2 2021"),"Yes","No")</f>
        <v>No</v>
      </c>
      <c r="N548" s="178" t="str">
        <f t="shared" si="325"/>
        <v>No</v>
      </c>
      <c r="O548" t="str">
        <f>IF(OR(Grants!K71="Q3 2021",Grants!K71="Q4 2021"),"Yes","No")</f>
        <v>No</v>
      </c>
      <c r="P548" s="178" t="str">
        <f t="shared" si="326"/>
        <v>No</v>
      </c>
      <c r="Q548" t="str">
        <f>IF(OR(Grants!K71="Q1 2022",Grants!K71="Q2 2022"),"Yes","No")</f>
        <v>No</v>
      </c>
      <c r="R548" s="178" t="str">
        <f t="shared" si="327"/>
        <v>No</v>
      </c>
      <c r="S548" t="str">
        <f>IF(OR(Grants!K71="Q3 2022",Grants!K71="Q4 2022"),"Yes","No")</f>
        <v>No</v>
      </c>
      <c r="T548" s="178" t="str">
        <f t="shared" si="328"/>
        <v>No</v>
      </c>
      <c r="U548" t="str">
        <f>IF(OR(Grants!K71="Q1 2023",Grants!K71="Q2 2023"),"Yes","No")</f>
        <v>No</v>
      </c>
      <c r="V548" s="178" t="str">
        <f t="shared" si="329"/>
        <v>No</v>
      </c>
      <c r="W548" t="str">
        <f>IF(OR(Grants!K71="Q3 2023",Grants!K71="Q4 2023"),"Yes","No")</f>
        <v>No</v>
      </c>
      <c r="X548" s="178" t="str">
        <f t="shared" si="330"/>
        <v>No</v>
      </c>
      <c r="Y548" t="str">
        <f>IF(OR(Grants!K71="Q1 2024",Grants!K71="Q2 2024"),"Yes","No")</f>
        <v>No</v>
      </c>
      <c r="Z548" s="178" t="str">
        <f t="shared" si="331"/>
        <v>No</v>
      </c>
      <c r="AA548" t="str">
        <f>IF(OR(Grants!K71="Q3 2024",Grants!K71="Q4 2024"),"Yes","No")</f>
        <v>No</v>
      </c>
      <c r="AB548" s="178" t="str">
        <f t="shared" si="332"/>
        <v>No</v>
      </c>
      <c r="AC548" t="str">
        <f>IF(OR(Grants!K71="Q1 2025",Grants!K71="Q2 2025"),"Yes","No")</f>
        <v>No</v>
      </c>
      <c r="AD548" s="178" t="str">
        <f t="shared" si="333"/>
        <v>No</v>
      </c>
      <c r="AE548" t="str">
        <f>IF(OR(Grants!K71="Q3 2025",Grants!K71="Q4 2025"),"Yes","No")</f>
        <v>No</v>
      </c>
      <c r="AF548" s="178" t="str">
        <f t="shared" si="334"/>
        <v>No</v>
      </c>
      <c r="AG548" t="str">
        <f>IF(OR(Grants!K71="Q1 2026",Grants!K71="Q2 2026"),"Yes","No")</f>
        <v>No</v>
      </c>
      <c r="AH548" s="178" t="str">
        <f t="shared" si="335"/>
        <v>No</v>
      </c>
      <c r="AI548" t="str">
        <f>IF(OR(Grants!K71="Q3 2026",Grants!K71="Q4 2026"),"Yes","No")</f>
        <v>No</v>
      </c>
      <c r="AJ548" s="178" t="str">
        <f t="shared" si="336"/>
        <v>No</v>
      </c>
      <c r="AK548" t="str">
        <f>IF(OR(Grants!K71="Q1 2027",Grants!K71="Q2 2027"),"Yes","No")</f>
        <v>No</v>
      </c>
      <c r="AL548" s="178" t="str">
        <f t="shared" si="337"/>
        <v>No</v>
      </c>
      <c r="AM548" t="str">
        <f>IF(OR(Grants!K71="Q3 2027",Grants!K71="Q4 2027"),"Yes","No")</f>
        <v>No</v>
      </c>
      <c r="AN548" s="178" t="str">
        <f t="shared" si="338"/>
        <v>No</v>
      </c>
      <c r="AO548" t="str">
        <f>IF(OR(Grants!K71="Q1 2028",Grants!K71="Q2 2028"),"Yes","No")</f>
        <v>No</v>
      </c>
      <c r="AP548" s="178" t="str">
        <f t="shared" si="339"/>
        <v>No</v>
      </c>
      <c r="AQ548" t="str">
        <f>IF(OR(Grants!K71="Q3 2028",Grants!K71="Q4 2028"),"Yes","No")</f>
        <v>No</v>
      </c>
      <c r="AR548" s="178" t="str">
        <f t="shared" si="340"/>
        <v>No</v>
      </c>
      <c r="AS548" t="str">
        <f>IF(OR(Grants!K71="Q1 2029",Grants!K71="Q2 2029"),"Yes","No")</f>
        <v>No</v>
      </c>
      <c r="AT548" s="178" t="str">
        <f t="shared" si="341"/>
        <v>No</v>
      </c>
      <c r="AU548" t="str">
        <f>IF(OR(Grants!K71="Q3 2029",Grants!K71="Q4 2029"),"Yes","No")</f>
        <v>No</v>
      </c>
      <c r="AV548" s="178" t="str">
        <f t="shared" si="342"/>
        <v>No</v>
      </c>
      <c r="AW548" t="str">
        <f>IF(OR(Grants!K71="Q1 2030",Grants!K71="Q2 2030"),"Yes","No")</f>
        <v>No</v>
      </c>
      <c r="AX548" s="178" t="str">
        <f t="shared" si="343"/>
        <v>No</v>
      </c>
      <c r="AY548" t="str">
        <f>IF(OR(Grants!K71="Q3 2030",Grants!K71="Q4 2030"),"Yes","No")</f>
        <v>No</v>
      </c>
      <c r="AZ548" s="178" t="str">
        <f t="shared" si="344"/>
        <v>No</v>
      </c>
      <c r="BA548" t="str">
        <f>IF(Grants!K71="","No","Yes")</f>
        <v>No</v>
      </c>
      <c r="BB548" s="178" t="str">
        <f t="shared" si="345"/>
        <v>No</v>
      </c>
      <c r="BC548" s="178" t="str">
        <f t="shared" si="346"/>
        <v>Yes</v>
      </c>
      <c r="BD548" s="174"/>
    </row>
    <row r="549" spans="1:56" s="175" customFormat="1" ht="14.65" thickBot="1" x14ac:dyDescent="0.5">
      <c r="A549" s="177">
        <v>68</v>
      </c>
      <c r="B549" s="71" t="s">
        <v>514</v>
      </c>
      <c r="C549" t="str">
        <f>IF(Grants!E72="Yes","Yes","No")</f>
        <v>No</v>
      </c>
      <c r="D549" t="str">
        <f>IF(AND(C549="No",Grants!F72="Yes"),"Yes","No")</f>
        <v>No</v>
      </c>
      <c r="E549" t="str">
        <f>IF(AND(C549="No",Grants!F72="N/A"),"N/A","No")</f>
        <v>No</v>
      </c>
      <c r="F549">
        <f>IF(OR(Grants!F72="Yes",Grants!F72="N/A"),0,1)</f>
        <v>1</v>
      </c>
      <c r="G549" t="str">
        <f>IF(OR(Grants!K72="Q3 2019",Grants!K72="Q4 2019"),"Yes","No")</f>
        <v>No</v>
      </c>
      <c r="H549" s="178" t="str">
        <f t="shared" si="322"/>
        <v>No</v>
      </c>
      <c r="I549" t="str">
        <f>IF(OR(Grants!K72="Q1 2020",Grants!K72="Q2 2020"),"Yes","No")</f>
        <v>No</v>
      </c>
      <c r="J549" s="178" t="str">
        <f t="shared" si="323"/>
        <v>No</v>
      </c>
      <c r="K549" t="str">
        <f>IF(OR(Grants!K72="Q3 2020",Grants!K72="Q4 2020"),"Yes","No")</f>
        <v>No</v>
      </c>
      <c r="L549" s="178" t="str">
        <f t="shared" si="324"/>
        <v>No</v>
      </c>
      <c r="M549" t="str">
        <f>IF(OR(Grants!K72="Q1 2021",Grants!K72="Q2 2021"),"Yes","No")</f>
        <v>No</v>
      </c>
      <c r="N549" s="178" t="str">
        <f t="shared" si="325"/>
        <v>No</v>
      </c>
      <c r="O549" t="str">
        <f>IF(OR(Grants!K72="Q3 2021",Grants!K72="Q4 2021"),"Yes","No")</f>
        <v>No</v>
      </c>
      <c r="P549" s="178" t="str">
        <f t="shared" si="326"/>
        <v>No</v>
      </c>
      <c r="Q549" t="str">
        <f>IF(OR(Grants!K72="Q1 2022",Grants!K72="Q2 2022"),"Yes","No")</f>
        <v>No</v>
      </c>
      <c r="R549" s="178" t="str">
        <f t="shared" si="327"/>
        <v>No</v>
      </c>
      <c r="S549" t="str">
        <f>IF(OR(Grants!K72="Q3 2022",Grants!K72="Q4 2022"),"Yes","No")</f>
        <v>No</v>
      </c>
      <c r="T549" s="178" t="str">
        <f t="shared" si="328"/>
        <v>No</v>
      </c>
      <c r="U549" t="str">
        <f>IF(OR(Grants!K72="Q1 2023",Grants!K72="Q2 2023"),"Yes","No")</f>
        <v>No</v>
      </c>
      <c r="V549" s="178" t="str">
        <f t="shared" si="329"/>
        <v>No</v>
      </c>
      <c r="W549" t="str">
        <f>IF(OR(Grants!K72="Q3 2023",Grants!K72="Q4 2023"),"Yes","No")</f>
        <v>No</v>
      </c>
      <c r="X549" s="178" t="str">
        <f t="shared" si="330"/>
        <v>No</v>
      </c>
      <c r="Y549" t="str">
        <f>IF(OR(Grants!K72="Q1 2024",Grants!K72="Q2 2024"),"Yes","No")</f>
        <v>No</v>
      </c>
      <c r="Z549" s="178" t="str">
        <f t="shared" si="331"/>
        <v>No</v>
      </c>
      <c r="AA549" t="str">
        <f>IF(OR(Grants!K72="Q3 2024",Grants!K72="Q4 2024"),"Yes","No")</f>
        <v>No</v>
      </c>
      <c r="AB549" s="178" t="str">
        <f t="shared" si="332"/>
        <v>No</v>
      </c>
      <c r="AC549" t="str">
        <f>IF(OR(Grants!K72="Q1 2025",Grants!K72="Q2 2025"),"Yes","No")</f>
        <v>No</v>
      </c>
      <c r="AD549" s="178" t="str">
        <f t="shared" si="333"/>
        <v>No</v>
      </c>
      <c r="AE549" t="str">
        <f>IF(OR(Grants!K72="Q3 2025",Grants!K72="Q4 2025"),"Yes","No")</f>
        <v>No</v>
      </c>
      <c r="AF549" s="178" t="str">
        <f t="shared" si="334"/>
        <v>No</v>
      </c>
      <c r="AG549" t="str">
        <f>IF(OR(Grants!K72="Q1 2026",Grants!K72="Q2 2026"),"Yes","No")</f>
        <v>No</v>
      </c>
      <c r="AH549" s="178" t="str">
        <f t="shared" si="335"/>
        <v>No</v>
      </c>
      <c r="AI549" t="str">
        <f>IF(OR(Grants!K72="Q3 2026",Grants!K72="Q4 2026"),"Yes","No")</f>
        <v>No</v>
      </c>
      <c r="AJ549" s="178" t="str">
        <f t="shared" si="336"/>
        <v>No</v>
      </c>
      <c r="AK549" t="str">
        <f>IF(OR(Grants!K72="Q1 2027",Grants!K72="Q2 2027"),"Yes","No")</f>
        <v>No</v>
      </c>
      <c r="AL549" s="178" t="str">
        <f t="shared" si="337"/>
        <v>No</v>
      </c>
      <c r="AM549" t="str">
        <f>IF(OR(Grants!K72="Q3 2027",Grants!K72="Q4 2027"),"Yes","No")</f>
        <v>No</v>
      </c>
      <c r="AN549" s="178" t="str">
        <f t="shared" si="338"/>
        <v>No</v>
      </c>
      <c r="AO549" t="str">
        <f>IF(OR(Grants!K72="Q1 2028",Grants!K72="Q2 2028"),"Yes","No")</f>
        <v>No</v>
      </c>
      <c r="AP549" s="178" t="str">
        <f t="shared" si="339"/>
        <v>No</v>
      </c>
      <c r="AQ549" t="str">
        <f>IF(OR(Grants!K72="Q3 2028",Grants!K72="Q4 2028"),"Yes","No")</f>
        <v>No</v>
      </c>
      <c r="AR549" s="178" t="str">
        <f t="shared" si="340"/>
        <v>No</v>
      </c>
      <c r="AS549" t="str">
        <f>IF(OR(Grants!K72="Q1 2029",Grants!K72="Q2 2029"),"Yes","No")</f>
        <v>No</v>
      </c>
      <c r="AT549" s="178" t="str">
        <f t="shared" si="341"/>
        <v>No</v>
      </c>
      <c r="AU549" t="str">
        <f>IF(OR(Grants!K72="Q3 2029",Grants!K72="Q4 2029"),"Yes","No")</f>
        <v>No</v>
      </c>
      <c r="AV549" s="178" t="str">
        <f t="shared" si="342"/>
        <v>No</v>
      </c>
      <c r="AW549" t="str">
        <f>IF(OR(Grants!K72="Q1 2030",Grants!K72="Q2 2030"),"Yes","No")</f>
        <v>No</v>
      </c>
      <c r="AX549" s="178" t="str">
        <f t="shared" si="343"/>
        <v>No</v>
      </c>
      <c r="AY549" t="str">
        <f>IF(OR(Grants!K72="Q3 2030",Grants!K72="Q4 2030"),"Yes","No")</f>
        <v>No</v>
      </c>
      <c r="AZ549" s="178" t="str">
        <f t="shared" si="344"/>
        <v>No</v>
      </c>
      <c r="BA549" t="str">
        <f>IF(Grants!K72="","No","Yes")</f>
        <v>No</v>
      </c>
      <c r="BB549" s="178" t="str">
        <f t="shared" si="345"/>
        <v>No</v>
      </c>
      <c r="BC549" s="178" t="str">
        <f t="shared" si="346"/>
        <v>Yes</v>
      </c>
      <c r="BD549" s="174"/>
    </row>
    <row r="550" spans="1:56" s="175" customFormat="1" ht="23.65" thickBot="1" x14ac:dyDescent="0.5">
      <c r="A550" s="177">
        <v>69</v>
      </c>
      <c r="B550" s="71" t="s">
        <v>515</v>
      </c>
      <c r="C550" t="str">
        <f>IF(Grants!E73="Yes","Yes","No")</f>
        <v>No</v>
      </c>
      <c r="D550" t="str">
        <f>IF(AND(C550="No",Grants!F73="Yes"),"Yes","No")</f>
        <v>No</v>
      </c>
      <c r="E550" t="str">
        <f>IF(AND(C550="No",Grants!F73="N/A"),"N/A","No")</f>
        <v>No</v>
      </c>
      <c r="F550">
        <f>IF(OR(Grants!F73="Yes",Grants!F73="N/A"),0,1)</f>
        <v>1</v>
      </c>
      <c r="G550" t="str">
        <f>IF(OR(Grants!K73="Q3 2019",Grants!K73="Q4 2019"),"Yes","No")</f>
        <v>No</v>
      </c>
      <c r="H550" s="178" t="str">
        <f t="shared" si="322"/>
        <v>No</v>
      </c>
      <c r="I550" t="str">
        <f>IF(OR(Grants!K73="Q1 2020",Grants!K73="Q2 2020"),"Yes","No")</f>
        <v>No</v>
      </c>
      <c r="J550" s="178" t="str">
        <f t="shared" si="323"/>
        <v>No</v>
      </c>
      <c r="K550" t="str">
        <f>IF(OR(Grants!K73="Q3 2020",Grants!K73="Q4 2020"),"Yes","No")</f>
        <v>No</v>
      </c>
      <c r="L550" s="178" t="str">
        <f t="shared" si="324"/>
        <v>No</v>
      </c>
      <c r="M550" t="str">
        <f>IF(OR(Grants!K73="Q1 2021",Grants!K73="Q2 2021"),"Yes","No")</f>
        <v>No</v>
      </c>
      <c r="N550" s="178" t="str">
        <f t="shared" si="325"/>
        <v>No</v>
      </c>
      <c r="O550" t="str">
        <f>IF(OR(Grants!K73="Q3 2021",Grants!K73="Q4 2021"),"Yes","No")</f>
        <v>No</v>
      </c>
      <c r="P550" s="178" t="str">
        <f t="shared" si="326"/>
        <v>No</v>
      </c>
      <c r="Q550" t="str">
        <f>IF(OR(Grants!K73="Q1 2022",Grants!K73="Q2 2022"),"Yes","No")</f>
        <v>No</v>
      </c>
      <c r="R550" s="178" t="str">
        <f t="shared" si="327"/>
        <v>No</v>
      </c>
      <c r="S550" t="str">
        <f>IF(OR(Grants!K73="Q3 2022",Grants!K73="Q4 2022"),"Yes","No")</f>
        <v>No</v>
      </c>
      <c r="T550" s="178" t="str">
        <f t="shared" si="328"/>
        <v>No</v>
      </c>
      <c r="U550" t="str">
        <f>IF(OR(Grants!K73="Q1 2023",Grants!K73="Q2 2023"),"Yes","No")</f>
        <v>No</v>
      </c>
      <c r="V550" s="178" t="str">
        <f t="shared" si="329"/>
        <v>No</v>
      </c>
      <c r="W550" t="str">
        <f>IF(OR(Grants!K73="Q3 2023",Grants!K73="Q4 2023"),"Yes","No")</f>
        <v>No</v>
      </c>
      <c r="X550" s="178" t="str">
        <f t="shared" si="330"/>
        <v>No</v>
      </c>
      <c r="Y550" t="str">
        <f>IF(OR(Grants!K73="Q1 2024",Grants!K73="Q2 2024"),"Yes","No")</f>
        <v>No</v>
      </c>
      <c r="Z550" s="178" t="str">
        <f t="shared" si="331"/>
        <v>No</v>
      </c>
      <c r="AA550" t="str">
        <f>IF(OR(Grants!K73="Q3 2024",Grants!K73="Q4 2024"),"Yes","No")</f>
        <v>No</v>
      </c>
      <c r="AB550" s="178" t="str">
        <f t="shared" si="332"/>
        <v>No</v>
      </c>
      <c r="AC550" t="str">
        <f>IF(OR(Grants!K73="Q1 2025",Grants!K73="Q2 2025"),"Yes","No")</f>
        <v>No</v>
      </c>
      <c r="AD550" s="178" t="str">
        <f t="shared" si="333"/>
        <v>No</v>
      </c>
      <c r="AE550" t="str">
        <f>IF(OR(Grants!K73="Q3 2025",Grants!K73="Q4 2025"),"Yes","No")</f>
        <v>No</v>
      </c>
      <c r="AF550" s="178" t="str">
        <f t="shared" si="334"/>
        <v>No</v>
      </c>
      <c r="AG550" t="str">
        <f>IF(OR(Grants!K73="Q1 2026",Grants!K73="Q2 2026"),"Yes","No")</f>
        <v>No</v>
      </c>
      <c r="AH550" s="178" t="str">
        <f t="shared" si="335"/>
        <v>No</v>
      </c>
      <c r="AI550" t="str">
        <f>IF(OR(Grants!K73="Q3 2026",Grants!K73="Q4 2026"),"Yes","No")</f>
        <v>No</v>
      </c>
      <c r="AJ550" s="178" t="str">
        <f t="shared" si="336"/>
        <v>No</v>
      </c>
      <c r="AK550" t="str">
        <f>IF(OR(Grants!K73="Q1 2027",Grants!K73="Q2 2027"),"Yes","No")</f>
        <v>No</v>
      </c>
      <c r="AL550" s="178" t="str">
        <f t="shared" si="337"/>
        <v>No</v>
      </c>
      <c r="AM550" t="str">
        <f>IF(OR(Grants!K73="Q3 2027",Grants!K73="Q4 2027"),"Yes","No")</f>
        <v>No</v>
      </c>
      <c r="AN550" s="178" t="str">
        <f t="shared" si="338"/>
        <v>No</v>
      </c>
      <c r="AO550" t="str">
        <f>IF(OR(Grants!K73="Q1 2028",Grants!K73="Q2 2028"),"Yes","No")</f>
        <v>No</v>
      </c>
      <c r="AP550" s="178" t="str">
        <f t="shared" si="339"/>
        <v>No</v>
      </c>
      <c r="AQ550" t="str">
        <f>IF(OR(Grants!K73="Q3 2028",Grants!K73="Q4 2028"),"Yes","No")</f>
        <v>No</v>
      </c>
      <c r="AR550" s="178" t="str">
        <f t="shared" si="340"/>
        <v>No</v>
      </c>
      <c r="AS550" t="str">
        <f>IF(OR(Grants!K73="Q1 2029",Grants!K73="Q2 2029"),"Yes","No")</f>
        <v>No</v>
      </c>
      <c r="AT550" s="178" t="str">
        <f t="shared" si="341"/>
        <v>No</v>
      </c>
      <c r="AU550" t="str">
        <f>IF(OR(Grants!K73="Q3 2029",Grants!K73="Q4 2029"),"Yes","No")</f>
        <v>No</v>
      </c>
      <c r="AV550" s="178" t="str">
        <f t="shared" si="342"/>
        <v>No</v>
      </c>
      <c r="AW550" t="str">
        <f>IF(OR(Grants!K73="Q1 2030",Grants!K73="Q2 2030"),"Yes","No")</f>
        <v>No</v>
      </c>
      <c r="AX550" s="178" t="str">
        <f t="shared" si="343"/>
        <v>No</v>
      </c>
      <c r="AY550" t="str">
        <f>IF(OR(Grants!K73="Q3 2030",Grants!K73="Q4 2030"),"Yes","No")</f>
        <v>No</v>
      </c>
      <c r="AZ550" s="178" t="str">
        <f t="shared" si="344"/>
        <v>No</v>
      </c>
      <c r="BA550" t="str">
        <f>IF(Grants!K73="","No","Yes")</f>
        <v>No</v>
      </c>
      <c r="BB550" s="178" t="str">
        <f t="shared" si="345"/>
        <v>No</v>
      </c>
      <c r="BC550" s="178" t="str">
        <f t="shared" si="346"/>
        <v>Yes</v>
      </c>
      <c r="BD550" s="174"/>
    </row>
    <row r="551" spans="1:56" s="175" customFormat="1" ht="35.25" thickBot="1" x14ac:dyDescent="0.5">
      <c r="A551" s="177">
        <v>70</v>
      </c>
      <c r="B551" s="71" t="s">
        <v>518</v>
      </c>
      <c r="C551" t="str">
        <f>IF(Grants!E74="Yes","Yes","No")</f>
        <v>No</v>
      </c>
      <c r="D551" t="str">
        <f>IF(AND(C551="No",Grants!F74="Yes"),"Yes","No")</f>
        <v>No</v>
      </c>
      <c r="E551" t="str">
        <f>IF(AND(C551="No",Grants!F74="N/A"),"N/A","No")</f>
        <v>No</v>
      </c>
      <c r="F551">
        <f>IF(OR(Grants!F74="Yes",Grants!F74="N/A"),0,1)</f>
        <v>1</v>
      </c>
      <c r="G551" t="str">
        <f>IF(OR(Grants!K74="Q3 2019",Grants!K74="Q4 2019"),"Yes","No")</f>
        <v>No</v>
      </c>
      <c r="H551" s="178" t="str">
        <f t="shared" si="322"/>
        <v>No</v>
      </c>
      <c r="I551" t="str">
        <f>IF(OR(Grants!K74="Q1 2020",Grants!K74="Q2 2020"),"Yes","No")</f>
        <v>No</v>
      </c>
      <c r="J551" s="178" t="str">
        <f t="shared" si="323"/>
        <v>No</v>
      </c>
      <c r="K551" t="str">
        <f>IF(OR(Grants!K74="Q3 2020",Grants!K74="Q4 2020"),"Yes","No")</f>
        <v>No</v>
      </c>
      <c r="L551" s="178" t="str">
        <f t="shared" si="324"/>
        <v>No</v>
      </c>
      <c r="M551" t="str">
        <f>IF(OR(Grants!K74="Q1 2021",Grants!K74="Q2 2021"),"Yes","No")</f>
        <v>No</v>
      </c>
      <c r="N551" s="178" t="str">
        <f t="shared" si="325"/>
        <v>No</v>
      </c>
      <c r="O551" t="str">
        <f>IF(OR(Grants!K74="Q3 2021",Grants!K74="Q4 2021"),"Yes","No")</f>
        <v>No</v>
      </c>
      <c r="P551" s="178" t="str">
        <f t="shared" si="326"/>
        <v>No</v>
      </c>
      <c r="Q551" t="str">
        <f>IF(OR(Grants!K74="Q1 2022",Grants!K74="Q2 2022"),"Yes","No")</f>
        <v>No</v>
      </c>
      <c r="R551" s="178" t="str">
        <f t="shared" si="327"/>
        <v>No</v>
      </c>
      <c r="S551" t="str">
        <f>IF(OR(Grants!K74="Q3 2022",Grants!K74="Q4 2022"),"Yes","No")</f>
        <v>No</v>
      </c>
      <c r="T551" s="178" t="str">
        <f t="shared" si="328"/>
        <v>No</v>
      </c>
      <c r="U551" t="str">
        <f>IF(OR(Grants!K74="Q1 2023",Grants!K74="Q2 2023"),"Yes","No")</f>
        <v>No</v>
      </c>
      <c r="V551" s="178" t="str">
        <f t="shared" si="329"/>
        <v>No</v>
      </c>
      <c r="W551" t="str">
        <f>IF(OR(Grants!K74="Q3 2023",Grants!K74="Q4 2023"),"Yes","No")</f>
        <v>No</v>
      </c>
      <c r="X551" s="178" t="str">
        <f t="shared" si="330"/>
        <v>No</v>
      </c>
      <c r="Y551" t="str">
        <f>IF(OR(Grants!K74="Q1 2024",Grants!K74="Q2 2024"),"Yes","No")</f>
        <v>No</v>
      </c>
      <c r="Z551" s="178" t="str">
        <f t="shared" si="331"/>
        <v>No</v>
      </c>
      <c r="AA551" t="str">
        <f>IF(OR(Grants!K74="Q3 2024",Grants!K74="Q4 2024"),"Yes","No")</f>
        <v>No</v>
      </c>
      <c r="AB551" s="178" t="str">
        <f t="shared" si="332"/>
        <v>No</v>
      </c>
      <c r="AC551" t="str">
        <f>IF(OR(Grants!K74="Q1 2025",Grants!K74="Q2 2025"),"Yes","No")</f>
        <v>No</v>
      </c>
      <c r="AD551" s="178" t="str">
        <f t="shared" si="333"/>
        <v>No</v>
      </c>
      <c r="AE551" t="str">
        <f>IF(OR(Grants!K74="Q3 2025",Grants!K74="Q4 2025"),"Yes","No")</f>
        <v>No</v>
      </c>
      <c r="AF551" s="178" t="str">
        <f t="shared" si="334"/>
        <v>No</v>
      </c>
      <c r="AG551" t="str">
        <f>IF(OR(Grants!K74="Q1 2026",Grants!K74="Q2 2026"),"Yes","No")</f>
        <v>No</v>
      </c>
      <c r="AH551" s="178" t="str">
        <f t="shared" si="335"/>
        <v>No</v>
      </c>
      <c r="AI551" t="str">
        <f>IF(OR(Grants!K74="Q3 2026",Grants!K74="Q4 2026"),"Yes","No")</f>
        <v>No</v>
      </c>
      <c r="AJ551" s="178" t="str">
        <f t="shared" si="336"/>
        <v>No</v>
      </c>
      <c r="AK551" t="str">
        <f>IF(OR(Grants!K74="Q1 2027",Grants!K74="Q2 2027"),"Yes","No")</f>
        <v>No</v>
      </c>
      <c r="AL551" s="178" t="str">
        <f t="shared" si="337"/>
        <v>No</v>
      </c>
      <c r="AM551" t="str">
        <f>IF(OR(Grants!K74="Q3 2027",Grants!K74="Q4 2027"),"Yes","No")</f>
        <v>No</v>
      </c>
      <c r="AN551" s="178" t="str">
        <f t="shared" si="338"/>
        <v>No</v>
      </c>
      <c r="AO551" t="str">
        <f>IF(OR(Grants!K74="Q1 2028",Grants!K74="Q2 2028"),"Yes","No")</f>
        <v>No</v>
      </c>
      <c r="AP551" s="178" t="str">
        <f t="shared" si="339"/>
        <v>No</v>
      </c>
      <c r="AQ551" t="str">
        <f>IF(OR(Grants!K74="Q3 2028",Grants!K74="Q4 2028"),"Yes","No")</f>
        <v>No</v>
      </c>
      <c r="AR551" s="178" t="str">
        <f t="shared" si="340"/>
        <v>No</v>
      </c>
      <c r="AS551" t="str">
        <f>IF(OR(Grants!K74="Q1 2029",Grants!K74="Q2 2029"),"Yes","No")</f>
        <v>No</v>
      </c>
      <c r="AT551" s="178" t="str">
        <f t="shared" si="341"/>
        <v>No</v>
      </c>
      <c r="AU551" t="str">
        <f>IF(OR(Grants!K74="Q3 2029",Grants!K74="Q4 2029"),"Yes","No")</f>
        <v>No</v>
      </c>
      <c r="AV551" s="178" t="str">
        <f t="shared" si="342"/>
        <v>No</v>
      </c>
      <c r="AW551" t="str">
        <f>IF(OR(Grants!K74="Q1 2030",Grants!K74="Q2 2030"),"Yes","No")</f>
        <v>No</v>
      </c>
      <c r="AX551" s="178" t="str">
        <f t="shared" si="343"/>
        <v>No</v>
      </c>
      <c r="AY551" t="str">
        <f>IF(OR(Grants!K74="Q3 2030",Grants!K74="Q4 2030"),"Yes","No")</f>
        <v>No</v>
      </c>
      <c r="AZ551" s="178" t="str">
        <f t="shared" si="344"/>
        <v>No</v>
      </c>
      <c r="BA551" t="str">
        <f>IF(Grants!K74="","No","Yes")</f>
        <v>No</v>
      </c>
      <c r="BB551" s="178" t="str">
        <f t="shared" si="345"/>
        <v>No</v>
      </c>
      <c r="BC551" s="178" t="str">
        <f t="shared" si="346"/>
        <v>Yes</v>
      </c>
      <c r="BD551" s="174"/>
    </row>
    <row r="552" spans="1:56" s="175" customFormat="1" ht="23.65" thickBot="1" x14ac:dyDescent="0.5">
      <c r="A552" s="177">
        <v>71</v>
      </c>
      <c r="B552" s="71" t="s">
        <v>519</v>
      </c>
      <c r="C552" t="str">
        <f>IF(Grants!E75="Yes","Yes","No")</f>
        <v>No</v>
      </c>
      <c r="D552" t="str">
        <f>IF(AND(C552="No",Grants!F75="Yes"),"Yes","No")</f>
        <v>No</v>
      </c>
      <c r="E552" t="str">
        <f>IF(AND(C552="No",Grants!F75="N/A"),"N/A","No")</f>
        <v>No</v>
      </c>
      <c r="F552">
        <f>IF(OR(Grants!F75="Yes",Grants!F75="N/A"),0,1)</f>
        <v>1</v>
      </c>
      <c r="G552" t="str">
        <f>IF(OR(Grants!K75="Q3 2019",Grants!K75="Q4 2019"),"Yes","No")</f>
        <v>No</v>
      </c>
      <c r="H552" s="178" t="str">
        <f t="shared" si="322"/>
        <v>No</v>
      </c>
      <c r="I552" t="str">
        <f>IF(OR(Grants!K75="Q1 2020",Grants!K75="Q2 2020"),"Yes","No")</f>
        <v>No</v>
      </c>
      <c r="J552" s="178" t="str">
        <f t="shared" si="323"/>
        <v>No</v>
      </c>
      <c r="K552" t="str">
        <f>IF(OR(Grants!K75="Q3 2020",Grants!K75="Q4 2020"),"Yes","No")</f>
        <v>No</v>
      </c>
      <c r="L552" s="178" t="str">
        <f t="shared" si="324"/>
        <v>No</v>
      </c>
      <c r="M552" t="str">
        <f>IF(OR(Grants!K75="Q1 2021",Grants!K75="Q2 2021"),"Yes","No")</f>
        <v>No</v>
      </c>
      <c r="N552" s="178" t="str">
        <f t="shared" si="325"/>
        <v>No</v>
      </c>
      <c r="O552" t="str">
        <f>IF(OR(Grants!K75="Q3 2021",Grants!K75="Q4 2021"),"Yes","No")</f>
        <v>No</v>
      </c>
      <c r="P552" s="178" t="str">
        <f t="shared" si="326"/>
        <v>No</v>
      </c>
      <c r="Q552" t="str">
        <f>IF(OR(Grants!K75="Q1 2022",Grants!K75="Q2 2022"),"Yes","No")</f>
        <v>No</v>
      </c>
      <c r="R552" s="178" t="str">
        <f t="shared" si="327"/>
        <v>No</v>
      </c>
      <c r="S552" t="str">
        <f>IF(OR(Grants!K75="Q3 2022",Grants!K75="Q4 2022"),"Yes","No")</f>
        <v>No</v>
      </c>
      <c r="T552" s="178" t="str">
        <f t="shared" si="328"/>
        <v>No</v>
      </c>
      <c r="U552" t="str">
        <f>IF(OR(Grants!K75="Q1 2023",Grants!K75="Q2 2023"),"Yes","No")</f>
        <v>No</v>
      </c>
      <c r="V552" s="178" t="str">
        <f t="shared" si="329"/>
        <v>No</v>
      </c>
      <c r="W552" t="str">
        <f>IF(OR(Grants!K75="Q3 2023",Grants!K75="Q4 2023"),"Yes","No")</f>
        <v>No</v>
      </c>
      <c r="X552" s="178" t="str">
        <f t="shared" si="330"/>
        <v>No</v>
      </c>
      <c r="Y552" t="str">
        <f>IF(OR(Grants!K75="Q1 2024",Grants!K75="Q2 2024"),"Yes","No")</f>
        <v>No</v>
      </c>
      <c r="Z552" s="178" t="str">
        <f t="shared" si="331"/>
        <v>No</v>
      </c>
      <c r="AA552" t="str">
        <f>IF(OR(Grants!K75="Q3 2024",Grants!K75="Q4 2024"),"Yes","No")</f>
        <v>No</v>
      </c>
      <c r="AB552" s="178" t="str">
        <f t="shared" si="332"/>
        <v>No</v>
      </c>
      <c r="AC552" t="str">
        <f>IF(OR(Grants!K75="Q1 2025",Grants!K75="Q2 2025"),"Yes","No")</f>
        <v>No</v>
      </c>
      <c r="AD552" s="178" t="str">
        <f t="shared" si="333"/>
        <v>No</v>
      </c>
      <c r="AE552" t="str">
        <f>IF(OR(Grants!K75="Q3 2025",Grants!K75="Q4 2025"),"Yes","No")</f>
        <v>No</v>
      </c>
      <c r="AF552" s="178" t="str">
        <f t="shared" si="334"/>
        <v>No</v>
      </c>
      <c r="AG552" t="str">
        <f>IF(OR(Grants!K75="Q1 2026",Grants!K75="Q2 2026"),"Yes","No")</f>
        <v>No</v>
      </c>
      <c r="AH552" s="178" t="str">
        <f t="shared" si="335"/>
        <v>No</v>
      </c>
      <c r="AI552" t="str">
        <f>IF(OR(Grants!K75="Q3 2026",Grants!K75="Q4 2026"),"Yes","No")</f>
        <v>No</v>
      </c>
      <c r="AJ552" s="178" t="str">
        <f t="shared" si="336"/>
        <v>No</v>
      </c>
      <c r="AK552" t="str">
        <f>IF(OR(Grants!K75="Q1 2027",Grants!K75="Q2 2027"),"Yes","No")</f>
        <v>No</v>
      </c>
      <c r="AL552" s="178" t="str">
        <f t="shared" si="337"/>
        <v>No</v>
      </c>
      <c r="AM552" t="str">
        <f>IF(OR(Grants!K75="Q3 2027",Grants!K75="Q4 2027"),"Yes","No")</f>
        <v>No</v>
      </c>
      <c r="AN552" s="178" t="str">
        <f t="shared" si="338"/>
        <v>No</v>
      </c>
      <c r="AO552" t="str">
        <f>IF(OR(Grants!K75="Q1 2028",Grants!K75="Q2 2028"),"Yes","No")</f>
        <v>No</v>
      </c>
      <c r="AP552" s="178" t="str">
        <f t="shared" si="339"/>
        <v>No</v>
      </c>
      <c r="AQ552" t="str">
        <f>IF(OR(Grants!K75="Q3 2028",Grants!K75="Q4 2028"),"Yes","No")</f>
        <v>No</v>
      </c>
      <c r="AR552" s="178" t="str">
        <f t="shared" si="340"/>
        <v>No</v>
      </c>
      <c r="AS552" t="str">
        <f>IF(OR(Grants!K75="Q1 2029",Grants!K75="Q2 2029"),"Yes","No")</f>
        <v>No</v>
      </c>
      <c r="AT552" s="178" t="str">
        <f t="shared" si="341"/>
        <v>No</v>
      </c>
      <c r="AU552" t="str">
        <f>IF(OR(Grants!K75="Q3 2029",Grants!K75="Q4 2029"),"Yes","No")</f>
        <v>No</v>
      </c>
      <c r="AV552" s="178" t="str">
        <f t="shared" si="342"/>
        <v>No</v>
      </c>
      <c r="AW552" t="str">
        <f>IF(OR(Grants!K75="Q1 2030",Grants!K75="Q2 2030"),"Yes","No")</f>
        <v>No</v>
      </c>
      <c r="AX552" s="178" t="str">
        <f t="shared" si="343"/>
        <v>No</v>
      </c>
      <c r="AY552" t="str">
        <f>IF(OR(Grants!K75="Q3 2030",Grants!K75="Q4 2030"),"Yes","No")</f>
        <v>No</v>
      </c>
      <c r="AZ552" s="178" t="str">
        <f t="shared" si="344"/>
        <v>No</v>
      </c>
      <c r="BA552" t="str">
        <f>IF(Grants!K75="","No","Yes")</f>
        <v>No</v>
      </c>
      <c r="BB552" s="178" t="str">
        <f t="shared" si="345"/>
        <v>No</v>
      </c>
      <c r="BC552" s="178" t="str">
        <f t="shared" si="346"/>
        <v>Yes</v>
      </c>
      <c r="BD552" s="174"/>
    </row>
    <row r="553" spans="1:56" s="175" customFormat="1" ht="23.65" thickBot="1" x14ac:dyDescent="0.5">
      <c r="A553" s="177">
        <v>72</v>
      </c>
      <c r="B553" s="71" t="s">
        <v>520</v>
      </c>
      <c r="C553" t="str">
        <f>IF(Grants!E76="Yes","Yes","No")</f>
        <v>No</v>
      </c>
      <c r="D553" t="str">
        <f>IF(AND(C553="No",Grants!F76="Yes"),"Yes","No")</f>
        <v>No</v>
      </c>
      <c r="E553" t="str">
        <f>IF(AND(C553="No",Grants!F76="N/A"),"N/A","No")</f>
        <v>No</v>
      </c>
      <c r="F553">
        <f>IF(OR(Grants!F76="Yes",Grants!F76="N/A"),0,1)</f>
        <v>1</v>
      </c>
      <c r="G553" t="str">
        <f>IF(OR(Grants!K76="Q3 2019",Grants!K76="Q4 2019"),"Yes","No")</f>
        <v>No</v>
      </c>
      <c r="H553" s="178" t="str">
        <f t="shared" si="322"/>
        <v>No</v>
      </c>
      <c r="I553" t="str">
        <f>IF(OR(Grants!K76="Q1 2020",Grants!K76="Q2 2020"),"Yes","No")</f>
        <v>No</v>
      </c>
      <c r="J553" s="178" t="str">
        <f t="shared" si="323"/>
        <v>No</v>
      </c>
      <c r="K553" t="str">
        <f>IF(OR(Grants!K76="Q3 2020",Grants!K76="Q4 2020"),"Yes","No")</f>
        <v>No</v>
      </c>
      <c r="L553" s="178" t="str">
        <f t="shared" si="324"/>
        <v>No</v>
      </c>
      <c r="M553" t="str">
        <f>IF(OR(Grants!K76="Q1 2021",Grants!K76="Q2 2021"),"Yes","No")</f>
        <v>No</v>
      </c>
      <c r="N553" s="178" t="str">
        <f t="shared" si="325"/>
        <v>No</v>
      </c>
      <c r="O553" t="str">
        <f>IF(OR(Grants!K76="Q3 2021",Grants!K76="Q4 2021"),"Yes","No")</f>
        <v>No</v>
      </c>
      <c r="P553" s="178" t="str">
        <f t="shared" si="326"/>
        <v>No</v>
      </c>
      <c r="Q553" t="str">
        <f>IF(OR(Grants!K76="Q1 2022",Grants!K76="Q2 2022"),"Yes","No")</f>
        <v>No</v>
      </c>
      <c r="R553" s="178" t="str">
        <f t="shared" si="327"/>
        <v>No</v>
      </c>
      <c r="S553" t="str">
        <f>IF(OR(Grants!K76="Q3 2022",Grants!K76="Q4 2022"),"Yes","No")</f>
        <v>No</v>
      </c>
      <c r="T553" s="178" t="str">
        <f t="shared" si="328"/>
        <v>No</v>
      </c>
      <c r="U553" t="str">
        <f>IF(OR(Grants!K76="Q1 2023",Grants!K76="Q2 2023"),"Yes","No")</f>
        <v>No</v>
      </c>
      <c r="V553" s="178" t="str">
        <f t="shared" si="329"/>
        <v>No</v>
      </c>
      <c r="W553" t="str">
        <f>IF(OR(Grants!K76="Q3 2023",Grants!K76="Q4 2023"),"Yes","No")</f>
        <v>No</v>
      </c>
      <c r="X553" s="178" t="str">
        <f t="shared" si="330"/>
        <v>No</v>
      </c>
      <c r="Y553" t="str">
        <f>IF(OR(Grants!K76="Q1 2024",Grants!K76="Q2 2024"),"Yes","No")</f>
        <v>No</v>
      </c>
      <c r="Z553" s="178" t="str">
        <f t="shared" si="331"/>
        <v>No</v>
      </c>
      <c r="AA553" t="str">
        <f>IF(OR(Grants!K76="Q3 2024",Grants!K76="Q4 2024"),"Yes","No")</f>
        <v>No</v>
      </c>
      <c r="AB553" s="178" t="str">
        <f t="shared" si="332"/>
        <v>No</v>
      </c>
      <c r="AC553" t="str">
        <f>IF(OR(Grants!K76="Q1 2025",Grants!K76="Q2 2025"),"Yes","No")</f>
        <v>No</v>
      </c>
      <c r="AD553" s="178" t="str">
        <f t="shared" si="333"/>
        <v>No</v>
      </c>
      <c r="AE553" t="str">
        <f>IF(OR(Grants!K76="Q3 2025",Grants!K76="Q4 2025"),"Yes","No")</f>
        <v>No</v>
      </c>
      <c r="AF553" s="178" t="str">
        <f t="shared" si="334"/>
        <v>No</v>
      </c>
      <c r="AG553" t="str">
        <f>IF(OR(Grants!K76="Q1 2026",Grants!K76="Q2 2026"),"Yes","No")</f>
        <v>No</v>
      </c>
      <c r="AH553" s="178" t="str">
        <f t="shared" si="335"/>
        <v>No</v>
      </c>
      <c r="AI553" t="str">
        <f>IF(OR(Grants!K76="Q3 2026",Grants!K76="Q4 2026"),"Yes","No")</f>
        <v>No</v>
      </c>
      <c r="AJ553" s="178" t="str">
        <f t="shared" si="336"/>
        <v>No</v>
      </c>
      <c r="AK553" t="str">
        <f>IF(OR(Grants!K76="Q1 2027",Grants!K76="Q2 2027"),"Yes","No")</f>
        <v>No</v>
      </c>
      <c r="AL553" s="178" t="str">
        <f t="shared" si="337"/>
        <v>No</v>
      </c>
      <c r="AM553" t="str">
        <f>IF(OR(Grants!K76="Q3 2027",Grants!K76="Q4 2027"),"Yes","No")</f>
        <v>No</v>
      </c>
      <c r="AN553" s="178" t="str">
        <f t="shared" si="338"/>
        <v>No</v>
      </c>
      <c r="AO553" t="str">
        <f>IF(OR(Grants!K76="Q1 2028",Grants!K76="Q2 2028"),"Yes","No")</f>
        <v>No</v>
      </c>
      <c r="AP553" s="178" t="str">
        <f t="shared" si="339"/>
        <v>No</v>
      </c>
      <c r="AQ553" t="str">
        <f>IF(OR(Grants!K76="Q3 2028",Grants!K76="Q4 2028"),"Yes","No")</f>
        <v>No</v>
      </c>
      <c r="AR553" s="178" t="str">
        <f t="shared" si="340"/>
        <v>No</v>
      </c>
      <c r="AS553" t="str">
        <f>IF(OR(Grants!K76="Q1 2029",Grants!K76="Q2 2029"),"Yes","No")</f>
        <v>No</v>
      </c>
      <c r="AT553" s="178" t="str">
        <f t="shared" si="341"/>
        <v>No</v>
      </c>
      <c r="AU553" t="str">
        <f>IF(OR(Grants!K76="Q3 2029",Grants!K76="Q4 2029"),"Yes","No")</f>
        <v>No</v>
      </c>
      <c r="AV553" s="178" t="str">
        <f t="shared" si="342"/>
        <v>No</v>
      </c>
      <c r="AW553" t="str">
        <f>IF(OR(Grants!K76="Q1 2030",Grants!K76="Q2 2030"),"Yes","No")</f>
        <v>No</v>
      </c>
      <c r="AX553" s="178" t="str">
        <f t="shared" si="343"/>
        <v>No</v>
      </c>
      <c r="AY553" t="str">
        <f>IF(OR(Grants!K76="Q3 2030",Grants!K76="Q4 2030"),"Yes","No")</f>
        <v>No</v>
      </c>
      <c r="AZ553" s="178" t="str">
        <f t="shared" si="344"/>
        <v>No</v>
      </c>
      <c r="BA553" t="str">
        <f>IF(Grants!K76="","No","Yes")</f>
        <v>No</v>
      </c>
      <c r="BB553" s="178" t="str">
        <f t="shared" si="345"/>
        <v>No</v>
      </c>
      <c r="BC553" s="178" t="str">
        <f t="shared" si="346"/>
        <v>Yes</v>
      </c>
      <c r="BD553" s="174"/>
    </row>
    <row r="554" spans="1:56" s="175" customFormat="1" ht="23.65" thickBot="1" x14ac:dyDescent="0.5">
      <c r="A554" s="177">
        <v>73</v>
      </c>
      <c r="B554" s="71" t="s">
        <v>521</v>
      </c>
      <c r="C554" t="str">
        <f>IF(Grants!E77="Yes","Yes","No")</f>
        <v>No</v>
      </c>
      <c r="D554" t="str">
        <f>IF(AND(C554="No",Grants!F77="Yes"),"Yes","No")</f>
        <v>No</v>
      </c>
      <c r="E554" t="str">
        <f>IF(AND(C554="No",Grants!F77="N/A"),"N/A","No")</f>
        <v>No</v>
      </c>
      <c r="F554">
        <f>IF(OR(Grants!F77="Yes",Grants!F77="N/A"),0,1)</f>
        <v>1</v>
      </c>
      <c r="G554" t="str">
        <f>IF(OR(Grants!K77="Q3 2019",Grants!K77="Q4 2019"),"Yes","No")</f>
        <v>No</v>
      </c>
      <c r="H554" s="178" t="str">
        <f t="shared" si="322"/>
        <v>No</v>
      </c>
      <c r="I554" t="str">
        <f>IF(OR(Grants!K77="Q1 2020",Grants!K77="Q2 2020"),"Yes","No")</f>
        <v>No</v>
      </c>
      <c r="J554" s="178" t="str">
        <f t="shared" si="323"/>
        <v>No</v>
      </c>
      <c r="K554" t="str">
        <f>IF(OR(Grants!K77="Q3 2020",Grants!K77="Q4 2020"),"Yes","No")</f>
        <v>No</v>
      </c>
      <c r="L554" s="178" t="str">
        <f t="shared" si="324"/>
        <v>No</v>
      </c>
      <c r="M554" t="str">
        <f>IF(OR(Grants!K77="Q1 2021",Grants!K77="Q2 2021"),"Yes","No")</f>
        <v>No</v>
      </c>
      <c r="N554" s="178" t="str">
        <f t="shared" si="325"/>
        <v>No</v>
      </c>
      <c r="O554" t="str">
        <f>IF(OR(Grants!K77="Q3 2021",Grants!K77="Q4 2021"),"Yes","No")</f>
        <v>No</v>
      </c>
      <c r="P554" s="178" t="str">
        <f t="shared" si="326"/>
        <v>No</v>
      </c>
      <c r="Q554" t="str">
        <f>IF(OR(Grants!K77="Q1 2022",Grants!K77="Q2 2022"),"Yes","No")</f>
        <v>No</v>
      </c>
      <c r="R554" s="178" t="str">
        <f t="shared" si="327"/>
        <v>No</v>
      </c>
      <c r="S554" t="str">
        <f>IF(OR(Grants!K77="Q3 2022",Grants!K77="Q4 2022"),"Yes","No")</f>
        <v>No</v>
      </c>
      <c r="T554" s="178" t="str">
        <f t="shared" si="328"/>
        <v>No</v>
      </c>
      <c r="U554" t="str">
        <f>IF(OR(Grants!K77="Q1 2023",Grants!K77="Q2 2023"),"Yes","No")</f>
        <v>No</v>
      </c>
      <c r="V554" s="178" t="str">
        <f t="shared" si="329"/>
        <v>No</v>
      </c>
      <c r="W554" t="str">
        <f>IF(OR(Grants!K77="Q3 2023",Grants!K77="Q4 2023"),"Yes","No")</f>
        <v>No</v>
      </c>
      <c r="X554" s="178" t="str">
        <f t="shared" si="330"/>
        <v>No</v>
      </c>
      <c r="Y554" t="str">
        <f>IF(OR(Grants!K77="Q1 2024",Grants!K77="Q2 2024"),"Yes","No")</f>
        <v>No</v>
      </c>
      <c r="Z554" s="178" t="str">
        <f t="shared" si="331"/>
        <v>No</v>
      </c>
      <c r="AA554" t="str">
        <f>IF(OR(Grants!K77="Q3 2024",Grants!K77="Q4 2024"),"Yes","No")</f>
        <v>No</v>
      </c>
      <c r="AB554" s="178" t="str">
        <f t="shared" si="332"/>
        <v>No</v>
      </c>
      <c r="AC554" t="str">
        <f>IF(OR(Grants!K77="Q1 2025",Grants!K77="Q2 2025"),"Yes","No")</f>
        <v>No</v>
      </c>
      <c r="AD554" s="178" t="str">
        <f t="shared" si="333"/>
        <v>No</v>
      </c>
      <c r="AE554" t="str">
        <f>IF(OR(Grants!K77="Q3 2025",Grants!K77="Q4 2025"),"Yes","No")</f>
        <v>No</v>
      </c>
      <c r="AF554" s="178" t="str">
        <f t="shared" si="334"/>
        <v>No</v>
      </c>
      <c r="AG554" t="str">
        <f>IF(OR(Grants!K77="Q1 2026",Grants!K77="Q2 2026"),"Yes","No")</f>
        <v>No</v>
      </c>
      <c r="AH554" s="178" t="str">
        <f t="shared" si="335"/>
        <v>No</v>
      </c>
      <c r="AI554" t="str">
        <f>IF(OR(Grants!K77="Q3 2026",Grants!K77="Q4 2026"),"Yes","No")</f>
        <v>No</v>
      </c>
      <c r="AJ554" s="178" t="str">
        <f t="shared" si="336"/>
        <v>No</v>
      </c>
      <c r="AK554" t="str">
        <f>IF(OR(Grants!K77="Q1 2027",Grants!K77="Q2 2027"),"Yes","No")</f>
        <v>No</v>
      </c>
      <c r="AL554" s="178" t="str">
        <f t="shared" si="337"/>
        <v>No</v>
      </c>
      <c r="AM554" t="str">
        <f>IF(OR(Grants!K77="Q3 2027",Grants!K77="Q4 2027"),"Yes","No")</f>
        <v>No</v>
      </c>
      <c r="AN554" s="178" t="str">
        <f t="shared" si="338"/>
        <v>No</v>
      </c>
      <c r="AO554" t="str">
        <f>IF(OR(Grants!K77="Q1 2028",Grants!K77="Q2 2028"),"Yes","No")</f>
        <v>No</v>
      </c>
      <c r="AP554" s="178" t="str">
        <f t="shared" si="339"/>
        <v>No</v>
      </c>
      <c r="AQ554" t="str">
        <f>IF(OR(Grants!K77="Q3 2028",Grants!K77="Q4 2028"),"Yes","No")</f>
        <v>No</v>
      </c>
      <c r="AR554" s="178" t="str">
        <f t="shared" si="340"/>
        <v>No</v>
      </c>
      <c r="AS554" t="str">
        <f>IF(OR(Grants!K77="Q1 2029",Grants!K77="Q2 2029"),"Yes","No")</f>
        <v>No</v>
      </c>
      <c r="AT554" s="178" t="str">
        <f t="shared" si="341"/>
        <v>No</v>
      </c>
      <c r="AU554" t="str">
        <f>IF(OR(Grants!K77="Q3 2029",Grants!K77="Q4 2029"),"Yes","No")</f>
        <v>No</v>
      </c>
      <c r="AV554" s="178" t="str">
        <f t="shared" si="342"/>
        <v>No</v>
      </c>
      <c r="AW554" t="str">
        <f>IF(OR(Grants!K77="Q1 2030",Grants!K77="Q2 2030"),"Yes","No")</f>
        <v>No</v>
      </c>
      <c r="AX554" s="178" t="str">
        <f t="shared" si="343"/>
        <v>No</v>
      </c>
      <c r="AY554" t="str">
        <f>IF(OR(Grants!K77="Q3 2030",Grants!K77="Q4 2030"),"Yes","No")</f>
        <v>No</v>
      </c>
      <c r="AZ554" s="178" t="str">
        <f t="shared" si="344"/>
        <v>No</v>
      </c>
      <c r="BA554" t="str">
        <f>IF(Grants!K77="","No","Yes")</f>
        <v>No</v>
      </c>
      <c r="BB554" s="178" t="str">
        <f t="shared" si="345"/>
        <v>No</v>
      </c>
      <c r="BC554" s="178" t="str">
        <f t="shared" si="346"/>
        <v>Yes</v>
      </c>
      <c r="BD554" s="174"/>
    </row>
    <row r="555" spans="1:56" s="175" customFormat="1" ht="14.65" thickBot="1" x14ac:dyDescent="0.5">
      <c r="A555" s="177">
        <v>74</v>
      </c>
      <c r="B555" s="71" t="s">
        <v>522</v>
      </c>
      <c r="C555" t="str">
        <f>IF(Grants!E78="Yes","Yes","No")</f>
        <v>No</v>
      </c>
      <c r="D555" t="str">
        <f>IF(AND(C555="No",Grants!F78="Yes"),"Yes","No")</f>
        <v>No</v>
      </c>
      <c r="E555" t="str">
        <f>IF(AND(C555="No",Grants!F78="N/A"),"N/A","No")</f>
        <v>No</v>
      </c>
      <c r="F555">
        <f>IF(OR(Grants!F78="Yes",Grants!F78="N/A"),0,1)</f>
        <v>1</v>
      </c>
      <c r="G555" t="str">
        <f>IF(OR(Grants!K78="Q3 2019",Grants!K78="Q4 2019"),"Yes","No")</f>
        <v>No</v>
      </c>
      <c r="H555" s="178" t="str">
        <f t="shared" si="322"/>
        <v>No</v>
      </c>
      <c r="I555" t="str">
        <f>IF(OR(Grants!K78="Q1 2020",Grants!K78="Q2 2020"),"Yes","No")</f>
        <v>No</v>
      </c>
      <c r="J555" s="178" t="str">
        <f t="shared" si="323"/>
        <v>No</v>
      </c>
      <c r="K555" t="str">
        <f>IF(OR(Grants!K78="Q3 2020",Grants!K78="Q4 2020"),"Yes","No")</f>
        <v>No</v>
      </c>
      <c r="L555" s="178" t="str">
        <f t="shared" si="324"/>
        <v>No</v>
      </c>
      <c r="M555" t="str">
        <f>IF(OR(Grants!K78="Q1 2021",Grants!K78="Q2 2021"),"Yes","No")</f>
        <v>No</v>
      </c>
      <c r="N555" s="178" t="str">
        <f t="shared" si="325"/>
        <v>No</v>
      </c>
      <c r="O555" t="str">
        <f>IF(OR(Grants!K78="Q3 2021",Grants!K78="Q4 2021"),"Yes","No")</f>
        <v>No</v>
      </c>
      <c r="P555" s="178" t="str">
        <f t="shared" si="326"/>
        <v>No</v>
      </c>
      <c r="Q555" t="str">
        <f>IF(OR(Grants!K78="Q1 2022",Grants!K78="Q2 2022"),"Yes","No")</f>
        <v>No</v>
      </c>
      <c r="R555" s="178" t="str">
        <f t="shared" si="327"/>
        <v>No</v>
      </c>
      <c r="S555" t="str">
        <f>IF(OR(Grants!K78="Q3 2022",Grants!K78="Q4 2022"),"Yes","No")</f>
        <v>No</v>
      </c>
      <c r="T555" s="178" t="str">
        <f t="shared" si="328"/>
        <v>No</v>
      </c>
      <c r="U555" t="str">
        <f>IF(OR(Grants!K78="Q1 2023",Grants!K78="Q2 2023"),"Yes","No")</f>
        <v>No</v>
      </c>
      <c r="V555" s="178" t="str">
        <f t="shared" si="329"/>
        <v>No</v>
      </c>
      <c r="W555" t="str">
        <f>IF(OR(Grants!K78="Q3 2023",Grants!K78="Q4 2023"),"Yes","No")</f>
        <v>No</v>
      </c>
      <c r="X555" s="178" t="str">
        <f t="shared" si="330"/>
        <v>No</v>
      </c>
      <c r="Y555" t="str">
        <f>IF(OR(Grants!K78="Q1 2024",Grants!K78="Q2 2024"),"Yes","No")</f>
        <v>No</v>
      </c>
      <c r="Z555" s="178" t="str">
        <f t="shared" si="331"/>
        <v>No</v>
      </c>
      <c r="AA555" t="str">
        <f>IF(OR(Grants!K78="Q3 2024",Grants!K78="Q4 2024"),"Yes","No")</f>
        <v>No</v>
      </c>
      <c r="AB555" s="178" t="str">
        <f t="shared" si="332"/>
        <v>No</v>
      </c>
      <c r="AC555" t="str">
        <f>IF(OR(Grants!K78="Q1 2025",Grants!K78="Q2 2025"),"Yes","No")</f>
        <v>No</v>
      </c>
      <c r="AD555" s="178" t="str">
        <f t="shared" si="333"/>
        <v>No</v>
      </c>
      <c r="AE555" t="str">
        <f>IF(OR(Grants!K78="Q3 2025",Grants!K78="Q4 2025"),"Yes","No")</f>
        <v>No</v>
      </c>
      <c r="AF555" s="178" t="str">
        <f t="shared" si="334"/>
        <v>No</v>
      </c>
      <c r="AG555" t="str">
        <f>IF(OR(Grants!K78="Q1 2026",Grants!K78="Q2 2026"),"Yes","No")</f>
        <v>No</v>
      </c>
      <c r="AH555" s="178" t="str">
        <f t="shared" si="335"/>
        <v>No</v>
      </c>
      <c r="AI555" t="str">
        <f>IF(OR(Grants!K78="Q3 2026",Grants!K78="Q4 2026"),"Yes","No")</f>
        <v>No</v>
      </c>
      <c r="AJ555" s="178" t="str">
        <f t="shared" si="336"/>
        <v>No</v>
      </c>
      <c r="AK555" t="str">
        <f>IF(OR(Grants!K78="Q1 2027",Grants!K78="Q2 2027"),"Yes","No")</f>
        <v>No</v>
      </c>
      <c r="AL555" s="178" t="str">
        <f t="shared" si="337"/>
        <v>No</v>
      </c>
      <c r="AM555" t="str">
        <f>IF(OR(Grants!K78="Q3 2027",Grants!K78="Q4 2027"),"Yes","No")</f>
        <v>No</v>
      </c>
      <c r="AN555" s="178" t="str">
        <f t="shared" si="338"/>
        <v>No</v>
      </c>
      <c r="AO555" t="str">
        <f>IF(OR(Grants!K78="Q1 2028",Grants!K78="Q2 2028"),"Yes","No")</f>
        <v>No</v>
      </c>
      <c r="AP555" s="178" t="str">
        <f t="shared" si="339"/>
        <v>No</v>
      </c>
      <c r="AQ555" t="str">
        <f>IF(OR(Grants!K78="Q3 2028",Grants!K78="Q4 2028"),"Yes","No")</f>
        <v>No</v>
      </c>
      <c r="AR555" s="178" t="str">
        <f t="shared" si="340"/>
        <v>No</v>
      </c>
      <c r="AS555" t="str">
        <f>IF(OR(Grants!K78="Q1 2029",Grants!K78="Q2 2029"),"Yes","No")</f>
        <v>No</v>
      </c>
      <c r="AT555" s="178" t="str">
        <f t="shared" si="341"/>
        <v>No</v>
      </c>
      <c r="AU555" t="str">
        <f>IF(OR(Grants!K78="Q3 2029",Grants!K78="Q4 2029"),"Yes","No")</f>
        <v>No</v>
      </c>
      <c r="AV555" s="178" t="str">
        <f t="shared" si="342"/>
        <v>No</v>
      </c>
      <c r="AW555" t="str">
        <f>IF(OR(Grants!K78="Q1 2030",Grants!K78="Q2 2030"),"Yes","No")</f>
        <v>No</v>
      </c>
      <c r="AX555" s="178" t="str">
        <f t="shared" si="343"/>
        <v>No</v>
      </c>
      <c r="AY555" t="str">
        <f>IF(OR(Grants!K78="Q3 2030",Grants!K78="Q4 2030"),"Yes","No")</f>
        <v>No</v>
      </c>
      <c r="AZ555" s="178" t="str">
        <f t="shared" si="344"/>
        <v>No</v>
      </c>
      <c r="BA555" t="str">
        <f>IF(Grants!K78="","No","Yes")</f>
        <v>No</v>
      </c>
      <c r="BB555" s="178" t="str">
        <f t="shared" si="345"/>
        <v>No</v>
      </c>
      <c r="BC555" s="178" t="str">
        <f t="shared" si="346"/>
        <v>Yes</v>
      </c>
      <c r="BD555" s="174"/>
    </row>
    <row r="556" spans="1:56" s="175" customFormat="1" ht="35.25" thickBot="1" x14ac:dyDescent="0.5">
      <c r="A556" s="177">
        <v>75</v>
      </c>
      <c r="B556" s="109" t="s">
        <v>523</v>
      </c>
      <c r="C556" t="str">
        <f>IF(Grants!E79="Yes","Yes","No")</f>
        <v>No</v>
      </c>
      <c r="D556" t="str">
        <f>IF(AND(C556="No",Grants!F79="Yes"),"Yes","No")</f>
        <v>No</v>
      </c>
      <c r="E556" t="str">
        <f>IF(AND(C556="No",Grants!F79="N/A"),"N/A","No")</f>
        <v>No</v>
      </c>
      <c r="F556">
        <f>IF(OR(Grants!F79="Yes",Grants!F79="N/A"),0,1)</f>
        <v>1</v>
      </c>
      <c r="G556" t="str">
        <f>IF(OR(Grants!K79="Q3 2019",Grants!K79="Q4 2019"),"Yes","No")</f>
        <v>No</v>
      </c>
      <c r="H556" s="178" t="str">
        <f t="shared" si="322"/>
        <v>No</v>
      </c>
      <c r="I556" t="str">
        <f>IF(OR(Grants!K79="Q1 2020",Grants!K79="Q2 2020"),"Yes","No")</f>
        <v>No</v>
      </c>
      <c r="J556" s="178" t="str">
        <f t="shared" si="323"/>
        <v>No</v>
      </c>
      <c r="K556" t="str">
        <f>IF(OR(Grants!K79="Q3 2020",Grants!K79="Q4 2020"),"Yes","No")</f>
        <v>No</v>
      </c>
      <c r="L556" s="178" t="str">
        <f t="shared" si="324"/>
        <v>No</v>
      </c>
      <c r="M556" t="str">
        <f>IF(OR(Grants!K79="Q1 2021",Grants!K79="Q2 2021"),"Yes","No")</f>
        <v>No</v>
      </c>
      <c r="N556" s="178" t="str">
        <f t="shared" si="325"/>
        <v>No</v>
      </c>
      <c r="O556" t="str">
        <f>IF(OR(Grants!K79="Q3 2021",Grants!K79="Q4 2021"),"Yes","No")</f>
        <v>No</v>
      </c>
      <c r="P556" s="178" t="str">
        <f t="shared" si="326"/>
        <v>No</v>
      </c>
      <c r="Q556" t="str">
        <f>IF(OR(Grants!K79="Q1 2022",Grants!K79="Q2 2022"),"Yes","No")</f>
        <v>No</v>
      </c>
      <c r="R556" s="178" t="str">
        <f t="shared" si="327"/>
        <v>No</v>
      </c>
      <c r="S556" t="str">
        <f>IF(OR(Grants!K79="Q3 2022",Grants!K79="Q4 2022"),"Yes","No")</f>
        <v>No</v>
      </c>
      <c r="T556" s="178" t="str">
        <f t="shared" si="328"/>
        <v>No</v>
      </c>
      <c r="U556" t="str">
        <f>IF(OR(Grants!K79="Q1 2023",Grants!K79="Q2 2023"),"Yes","No")</f>
        <v>No</v>
      </c>
      <c r="V556" s="178" t="str">
        <f t="shared" si="329"/>
        <v>No</v>
      </c>
      <c r="W556" t="str">
        <f>IF(OR(Grants!K79="Q3 2023",Grants!K79="Q4 2023"),"Yes","No")</f>
        <v>No</v>
      </c>
      <c r="X556" s="178" t="str">
        <f t="shared" si="330"/>
        <v>No</v>
      </c>
      <c r="Y556" t="str">
        <f>IF(OR(Grants!K79="Q1 2024",Grants!K79="Q2 2024"),"Yes","No")</f>
        <v>No</v>
      </c>
      <c r="Z556" s="178" t="str">
        <f t="shared" si="331"/>
        <v>No</v>
      </c>
      <c r="AA556" t="str">
        <f>IF(OR(Grants!K79="Q3 2024",Grants!K79="Q4 2024"),"Yes","No")</f>
        <v>No</v>
      </c>
      <c r="AB556" s="178" t="str">
        <f t="shared" si="332"/>
        <v>No</v>
      </c>
      <c r="AC556" t="str">
        <f>IF(OR(Grants!K79="Q1 2025",Grants!K79="Q2 2025"),"Yes","No")</f>
        <v>No</v>
      </c>
      <c r="AD556" s="178" t="str">
        <f t="shared" si="333"/>
        <v>No</v>
      </c>
      <c r="AE556" t="str">
        <f>IF(OR(Grants!K79="Q3 2025",Grants!K79="Q4 2025"),"Yes","No")</f>
        <v>No</v>
      </c>
      <c r="AF556" s="178" t="str">
        <f t="shared" si="334"/>
        <v>No</v>
      </c>
      <c r="AG556" t="str">
        <f>IF(OR(Grants!K79="Q1 2026",Grants!K79="Q2 2026"),"Yes","No")</f>
        <v>No</v>
      </c>
      <c r="AH556" s="178" t="str">
        <f t="shared" si="335"/>
        <v>No</v>
      </c>
      <c r="AI556" t="str">
        <f>IF(OR(Grants!K79="Q3 2026",Grants!K79="Q4 2026"),"Yes","No")</f>
        <v>No</v>
      </c>
      <c r="AJ556" s="178" t="str">
        <f t="shared" si="336"/>
        <v>No</v>
      </c>
      <c r="AK556" t="str">
        <f>IF(OR(Grants!K79="Q1 2027",Grants!K79="Q2 2027"),"Yes","No")</f>
        <v>No</v>
      </c>
      <c r="AL556" s="178" t="str">
        <f t="shared" si="337"/>
        <v>No</v>
      </c>
      <c r="AM556" t="str">
        <f>IF(OR(Grants!K79="Q3 2027",Grants!K79="Q4 2027"),"Yes","No")</f>
        <v>No</v>
      </c>
      <c r="AN556" s="178" t="str">
        <f t="shared" si="338"/>
        <v>No</v>
      </c>
      <c r="AO556" t="str">
        <f>IF(OR(Grants!K79="Q1 2028",Grants!K79="Q2 2028"),"Yes","No")</f>
        <v>No</v>
      </c>
      <c r="AP556" s="178" t="str">
        <f t="shared" si="339"/>
        <v>No</v>
      </c>
      <c r="AQ556" t="str">
        <f>IF(OR(Grants!K79="Q3 2028",Grants!K79="Q4 2028"),"Yes","No")</f>
        <v>No</v>
      </c>
      <c r="AR556" s="178" t="str">
        <f t="shared" si="340"/>
        <v>No</v>
      </c>
      <c r="AS556" t="str">
        <f>IF(OR(Grants!K79="Q1 2029",Grants!K79="Q2 2029"),"Yes","No")</f>
        <v>No</v>
      </c>
      <c r="AT556" s="178" t="str">
        <f t="shared" si="341"/>
        <v>No</v>
      </c>
      <c r="AU556" t="str">
        <f>IF(OR(Grants!K79="Q3 2029",Grants!K79="Q4 2029"),"Yes","No")</f>
        <v>No</v>
      </c>
      <c r="AV556" s="178" t="str">
        <f t="shared" si="342"/>
        <v>No</v>
      </c>
      <c r="AW556" t="str">
        <f>IF(OR(Grants!K79="Q1 2030",Grants!K79="Q2 2030"),"Yes","No")</f>
        <v>No</v>
      </c>
      <c r="AX556" s="178" t="str">
        <f t="shared" si="343"/>
        <v>No</v>
      </c>
      <c r="AY556" t="str">
        <f>IF(OR(Grants!K79="Q3 2030",Grants!K79="Q4 2030"),"Yes","No")</f>
        <v>No</v>
      </c>
      <c r="AZ556" s="178" t="str">
        <f t="shared" si="344"/>
        <v>No</v>
      </c>
      <c r="BA556" t="str">
        <f>IF(Grants!K79="","No","Yes")</f>
        <v>No</v>
      </c>
      <c r="BB556" s="178" t="str">
        <f t="shared" si="345"/>
        <v>No</v>
      </c>
      <c r="BC556" s="178" t="str">
        <f t="shared" si="346"/>
        <v>Yes</v>
      </c>
      <c r="BD556" s="174"/>
    </row>
    <row r="557" spans="1:56" s="175" customFormat="1" ht="35.25" thickBot="1" x14ac:dyDescent="0.5">
      <c r="A557" s="177">
        <v>76</v>
      </c>
      <c r="B557" s="109" t="s">
        <v>524</v>
      </c>
      <c r="C557" t="str">
        <f>IF(Grants!E80="Yes","Yes","No")</f>
        <v>No</v>
      </c>
      <c r="D557" t="str">
        <f>IF(AND(C557="No",Grants!F80="Yes"),"Yes","No")</f>
        <v>No</v>
      </c>
      <c r="E557" t="str">
        <f>IF(AND(C557="No",Grants!F80="N/A"),"N/A","No")</f>
        <v>No</v>
      </c>
      <c r="F557">
        <f>IF(OR(Grants!F80="Yes",Grants!F80="N/A"),0,1)</f>
        <v>1</v>
      </c>
      <c r="G557" t="str">
        <f>IF(OR(Grants!K80="Q3 2019",Grants!K80="Q4 2019"),"Yes","No")</f>
        <v>No</v>
      </c>
      <c r="H557" s="178" t="str">
        <f t="shared" si="322"/>
        <v>No</v>
      </c>
      <c r="I557" t="str">
        <f>IF(OR(Grants!K80="Q1 2020",Grants!K80="Q2 2020"),"Yes","No")</f>
        <v>No</v>
      </c>
      <c r="J557" s="178" t="str">
        <f t="shared" si="323"/>
        <v>No</v>
      </c>
      <c r="K557" t="str">
        <f>IF(OR(Grants!K80="Q3 2020",Grants!K80="Q4 2020"),"Yes","No")</f>
        <v>No</v>
      </c>
      <c r="L557" s="178" t="str">
        <f t="shared" si="324"/>
        <v>No</v>
      </c>
      <c r="M557" t="str">
        <f>IF(OR(Grants!K80="Q1 2021",Grants!K80="Q2 2021"),"Yes","No")</f>
        <v>No</v>
      </c>
      <c r="N557" s="178" t="str">
        <f t="shared" si="325"/>
        <v>No</v>
      </c>
      <c r="O557" t="str">
        <f>IF(OR(Grants!K80="Q3 2021",Grants!K80="Q4 2021"),"Yes","No")</f>
        <v>No</v>
      </c>
      <c r="P557" s="178" t="str">
        <f t="shared" si="326"/>
        <v>No</v>
      </c>
      <c r="Q557" t="str">
        <f>IF(OR(Grants!K80="Q1 2022",Grants!K80="Q2 2022"),"Yes","No")</f>
        <v>No</v>
      </c>
      <c r="R557" s="178" t="str">
        <f t="shared" si="327"/>
        <v>No</v>
      </c>
      <c r="S557" t="str">
        <f>IF(OR(Grants!K80="Q3 2022",Grants!K80="Q4 2022"),"Yes","No")</f>
        <v>No</v>
      </c>
      <c r="T557" s="178" t="str">
        <f t="shared" si="328"/>
        <v>No</v>
      </c>
      <c r="U557" t="str">
        <f>IF(OR(Grants!K80="Q1 2023",Grants!K80="Q2 2023"),"Yes","No")</f>
        <v>No</v>
      </c>
      <c r="V557" s="178" t="str">
        <f t="shared" si="329"/>
        <v>No</v>
      </c>
      <c r="W557" t="str">
        <f>IF(OR(Grants!K80="Q3 2023",Grants!K80="Q4 2023"),"Yes","No")</f>
        <v>No</v>
      </c>
      <c r="X557" s="178" t="str">
        <f t="shared" si="330"/>
        <v>No</v>
      </c>
      <c r="Y557" t="str">
        <f>IF(OR(Grants!K80="Q1 2024",Grants!K80="Q2 2024"),"Yes","No")</f>
        <v>No</v>
      </c>
      <c r="Z557" s="178" t="str">
        <f t="shared" si="331"/>
        <v>No</v>
      </c>
      <c r="AA557" t="str">
        <f>IF(OR(Grants!K80="Q3 2024",Grants!K80="Q4 2024"),"Yes","No")</f>
        <v>No</v>
      </c>
      <c r="AB557" s="178" t="str">
        <f t="shared" si="332"/>
        <v>No</v>
      </c>
      <c r="AC557" t="str">
        <f>IF(OR(Grants!K80="Q1 2025",Grants!K80="Q2 2025"),"Yes","No")</f>
        <v>No</v>
      </c>
      <c r="AD557" s="178" t="str">
        <f t="shared" si="333"/>
        <v>No</v>
      </c>
      <c r="AE557" t="str">
        <f>IF(OR(Grants!K80="Q3 2025",Grants!K80="Q4 2025"),"Yes","No")</f>
        <v>No</v>
      </c>
      <c r="AF557" s="178" t="str">
        <f t="shared" si="334"/>
        <v>No</v>
      </c>
      <c r="AG557" t="str">
        <f>IF(OR(Grants!K80="Q1 2026",Grants!K80="Q2 2026"),"Yes","No")</f>
        <v>No</v>
      </c>
      <c r="AH557" s="178" t="str">
        <f t="shared" si="335"/>
        <v>No</v>
      </c>
      <c r="AI557" t="str">
        <f>IF(OR(Grants!K80="Q3 2026",Grants!K80="Q4 2026"),"Yes","No")</f>
        <v>No</v>
      </c>
      <c r="AJ557" s="178" t="str">
        <f t="shared" si="336"/>
        <v>No</v>
      </c>
      <c r="AK557" t="str">
        <f>IF(OR(Grants!K80="Q1 2027",Grants!K80="Q2 2027"),"Yes","No")</f>
        <v>No</v>
      </c>
      <c r="AL557" s="178" t="str">
        <f t="shared" si="337"/>
        <v>No</v>
      </c>
      <c r="AM557" t="str">
        <f>IF(OR(Grants!K80="Q3 2027",Grants!K80="Q4 2027"),"Yes","No")</f>
        <v>No</v>
      </c>
      <c r="AN557" s="178" t="str">
        <f t="shared" si="338"/>
        <v>No</v>
      </c>
      <c r="AO557" t="str">
        <f>IF(OR(Grants!K80="Q1 2028",Grants!K80="Q2 2028"),"Yes","No")</f>
        <v>No</v>
      </c>
      <c r="AP557" s="178" t="str">
        <f t="shared" si="339"/>
        <v>No</v>
      </c>
      <c r="AQ557" t="str">
        <f>IF(OR(Grants!K80="Q3 2028",Grants!K80="Q4 2028"),"Yes","No")</f>
        <v>No</v>
      </c>
      <c r="AR557" s="178" t="str">
        <f t="shared" si="340"/>
        <v>No</v>
      </c>
      <c r="AS557" t="str">
        <f>IF(OR(Grants!K80="Q1 2029",Grants!K80="Q2 2029"),"Yes","No")</f>
        <v>No</v>
      </c>
      <c r="AT557" s="178" t="str">
        <f t="shared" si="341"/>
        <v>No</v>
      </c>
      <c r="AU557" t="str">
        <f>IF(OR(Grants!K80="Q3 2029",Grants!K80="Q4 2029"),"Yes","No")</f>
        <v>No</v>
      </c>
      <c r="AV557" s="178" t="str">
        <f t="shared" si="342"/>
        <v>No</v>
      </c>
      <c r="AW557" t="str">
        <f>IF(OR(Grants!K80="Q1 2030",Grants!K80="Q2 2030"),"Yes","No")</f>
        <v>No</v>
      </c>
      <c r="AX557" s="178" t="str">
        <f t="shared" si="343"/>
        <v>No</v>
      </c>
      <c r="AY557" t="str">
        <f>IF(OR(Grants!K80="Q3 2030",Grants!K80="Q4 2030"),"Yes","No")</f>
        <v>No</v>
      </c>
      <c r="AZ557" s="178" t="str">
        <f t="shared" si="344"/>
        <v>No</v>
      </c>
      <c r="BA557" t="str">
        <f>IF(Grants!K80="","No","Yes")</f>
        <v>No</v>
      </c>
      <c r="BB557" s="178" t="str">
        <f t="shared" si="345"/>
        <v>No</v>
      </c>
      <c r="BC557" s="178" t="str">
        <f t="shared" si="346"/>
        <v>Yes</v>
      </c>
      <c r="BD557" s="174"/>
    </row>
    <row r="558" spans="1:56" s="175" customFormat="1" ht="35.25" thickBot="1" x14ac:dyDescent="0.5">
      <c r="A558" s="177">
        <v>77</v>
      </c>
      <c r="B558" s="109" t="s">
        <v>525</v>
      </c>
      <c r="C558" t="str">
        <f>IF(Grants!E81="Yes","Yes","No")</f>
        <v>No</v>
      </c>
      <c r="D558" t="str">
        <f>IF(AND(C558="No",Grants!F81="Yes"),"Yes","No")</f>
        <v>No</v>
      </c>
      <c r="E558" t="str">
        <f>IF(AND(C558="No",Grants!F81="N/A"),"N/A","No")</f>
        <v>No</v>
      </c>
      <c r="F558">
        <f>IF(OR(Grants!F81="Yes",Grants!F81="N/A"),0,1)</f>
        <v>1</v>
      </c>
      <c r="G558" t="str">
        <f>IF(OR(Grants!K81="Q3 2019",Grants!K81="Q4 2019"),"Yes","No")</f>
        <v>No</v>
      </c>
      <c r="H558" s="178" t="str">
        <f t="shared" si="322"/>
        <v>No</v>
      </c>
      <c r="I558" t="str">
        <f>IF(OR(Grants!K81="Q1 2020",Grants!K81="Q2 2020"),"Yes","No")</f>
        <v>No</v>
      </c>
      <c r="J558" s="178" t="str">
        <f t="shared" si="323"/>
        <v>No</v>
      </c>
      <c r="K558" t="str">
        <f>IF(OR(Grants!K81="Q3 2020",Grants!K81="Q4 2020"),"Yes","No")</f>
        <v>No</v>
      </c>
      <c r="L558" s="178" t="str">
        <f t="shared" si="324"/>
        <v>No</v>
      </c>
      <c r="M558" t="str">
        <f>IF(OR(Grants!K81="Q1 2021",Grants!K81="Q2 2021"),"Yes","No")</f>
        <v>No</v>
      </c>
      <c r="N558" s="178" t="str">
        <f t="shared" si="325"/>
        <v>No</v>
      </c>
      <c r="O558" t="str">
        <f>IF(OR(Grants!K81="Q3 2021",Grants!K81="Q4 2021"),"Yes","No")</f>
        <v>No</v>
      </c>
      <c r="P558" s="178" t="str">
        <f t="shared" si="326"/>
        <v>No</v>
      </c>
      <c r="Q558" t="str">
        <f>IF(OR(Grants!K81="Q1 2022",Grants!K81="Q2 2022"),"Yes","No")</f>
        <v>No</v>
      </c>
      <c r="R558" s="178" t="str">
        <f t="shared" si="327"/>
        <v>No</v>
      </c>
      <c r="S558" t="str">
        <f>IF(OR(Grants!K81="Q3 2022",Grants!K81="Q4 2022"),"Yes","No")</f>
        <v>No</v>
      </c>
      <c r="T558" s="178" t="str">
        <f t="shared" si="328"/>
        <v>No</v>
      </c>
      <c r="U558" t="str">
        <f>IF(OR(Grants!K81="Q1 2023",Grants!K81="Q2 2023"),"Yes","No")</f>
        <v>No</v>
      </c>
      <c r="V558" s="178" t="str">
        <f t="shared" si="329"/>
        <v>No</v>
      </c>
      <c r="W558" t="str">
        <f>IF(OR(Grants!K81="Q3 2023",Grants!K81="Q4 2023"),"Yes","No")</f>
        <v>No</v>
      </c>
      <c r="X558" s="178" t="str">
        <f t="shared" si="330"/>
        <v>No</v>
      </c>
      <c r="Y558" t="str">
        <f>IF(OR(Grants!K81="Q1 2024",Grants!K81="Q2 2024"),"Yes","No")</f>
        <v>No</v>
      </c>
      <c r="Z558" s="178" t="str">
        <f t="shared" si="331"/>
        <v>No</v>
      </c>
      <c r="AA558" t="str">
        <f>IF(OR(Grants!K81="Q3 2024",Grants!K81="Q4 2024"),"Yes","No")</f>
        <v>No</v>
      </c>
      <c r="AB558" s="178" t="str">
        <f t="shared" si="332"/>
        <v>No</v>
      </c>
      <c r="AC558" t="str">
        <f>IF(OR(Grants!K81="Q1 2025",Grants!K81="Q2 2025"),"Yes","No")</f>
        <v>No</v>
      </c>
      <c r="AD558" s="178" t="str">
        <f t="shared" si="333"/>
        <v>No</v>
      </c>
      <c r="AE558" t="str">
        <f>IF(OR(Grants!K81="Q3 2025",Grants!K81="Q4 2025"),"Yes","No")</f>
        <v>No</v>
      </c>
      <c r="AF558" s="178" t="str">
        <f t="shared" si="334"/>
        <v>No</v>
      </c>
      <c r="AG558" t="str">
        <f>IF(OR(Grants!K81="Q1 2026",Grants!K81="Q2 2026"),"Yes","No")</f>
        <v>No</v>
      </c>
      <c r="AH558" s="178" t="str">
        <f t="shared" si="335"/>
        <v>No</v>
      </c>
      <c r="AI558" t="str">
        <f>IF(OR(Grants!K81="Q3 2026",Grants!K81="Q4 2026"),"Yes","No")</f>
        <v>No</v>
      </c>
      <c r="AJ558" s="178" t="str">
        <f t="shared" si="336"/>
        <v>No</v>
      </c>
      <c r="AK558" t="str">
        <f>IF(OR(Grants!K81="Q1 2027",Grants!K81="Q2 2027"),"Yes","No")</f>
        <v>No</v>
      </c>
      <c r="AL558" s="178" t="str">
        <f t="shared" si="337"/>
        <v>No</v>
      </c>
      <c r="AM558" t="str">
        <f>IF(OR(Grants!K81="Q3 2027",Grants!K81="Q4 2027"),"Yes","No")</f>
        <v>No</v>
      </c>
      <c r="AN558" s="178" t="str">
        <f t="shared" si="338"/>
        <v>No</v>
      </c>
      <c r="AO558" t="str">
        <f>IF(OR(Grants!K81="Q1 2028",Grants!K81="Q2 2028"),"Yes","No")</f>
        <v>No</v>
      </c>
      <c r="AP558" s="178" t="str">
        <f t="shared" si="339"/>
        <v>No</v>
      </c>
      <c r="AQ558" t="str">
        <f>IF(OR(Grants!K81="Q3 2028",Grants!K81="Q4 2028"),"Yes","No")</f>
        <v>No</v>
      </c>
      <c r="AR558" s="178" t="str">
        <f t="shared" si="340"/>
        <v>No</v>
      </c>
      <c r="AS558" t="str">
        <f>IF(OR(Grants!K81="Q1 2029",Grants!K81="Q2 2029"),"Yes","No")</f>
        <v>No</v>
      </c>
      <c r="AT558" s="178" t="str">
        <f t="shared" si="341"/>
        <v>No</v>
      </c>
      <c r="AU558" t="str">
        <f>IF(OR(Grants!K81="Q3 2029",Grants!K81="Q4 2029"),"Yes","No")</f>
        <v>No</v>
      </c>
      <c r="AV558" s="178" t="str">
        <f t="shared" si="342"/>
        <v>No</v>
      </c>
      <c r="AW558" t="str">
        <f>IF(OR(Grants!K81="Q1 2030",Grants!K81="Q2 2030"),"Yes","No")</f>
        <v>No</v>
      </c>
      <c r="AX558" s="178" t="str">
        <f t="shared" si="343"/>
        <v>No</v>
      </c>
      <c r="AY558" t="str">
        <f>IF(OR(Grants!K81="Q3 2030",Grants!K81="Q4 2030"),"Yes","No")</f>
        <v>No</v>
      </c>
      <c r="AZ558" s="178" t="str">
        <f t="shared" si="344"/>
        <v>No</v>
      </c>
      <c r="BA558" t="str">
        <f>IF(Grants!K81="","No","Yes")</f>
        <v>No</v>
      </c>
      <c r="BB558" s="178" t="str">
        <f t="shared" si="345"/>
        <v>No</v>
      </c>
      <c r="BC558" s="178" t="str">
        <f t="shared" si="346"/>
        <v>Yes</v>
      </c>
      <c r="BD558" s="174"/>
    </row>
    <row r="559" spans="1:56" s="175" customFormat="1" ht="46.9" thickBot="1" x14ac:dyDescent="0.5">
      <c r="A559" s="177">
        <v>78</v>
      </c>
      <c r="B559" s="109" t="s">
        <v>526</v>
      </c>
      <c r="C559" t="str">
        <f>IF(Grants!E82="Yes","Yes","No")</f>
        <v>No</v>
      </c>
      <c r="D559" t="str">
        <f>IF(AND(C559="No",Grants!F82="Yes"),"Yes","No")</f>
        <v>No</v>
      </c>
      <c r="E559" t="str">
        <f>IF(AND(C559="No",Grants!F82="N/A"),"N/A","No")</f>
        <v>No</v>
      </c>
      <c r="F559">
        <f>IF(OR(Grants!F82="Yes",Grants!F82="N/A"),0,1)</f>
        <v>1</v>
      </c>
      <c r="G559" t="str">
        <f>IF(OR(Grants!K82="Q3 2019",Grants!K82="Q4 2019"),"Yes","No")</f>
        <v>No</v>
      </c>
      <c r="H559" s="178" t="str">
        <f t="shared" si="322"/>
        <v>No</v>
      </c>
      <c r="I559" t="str">
        <f>IF(OR(Grants!K82="Q1 2020",Grants!K82="Q2 2020"),"Yes","No")</f>
        <v>No</v>
      </c>
      <c r="J559" s="178" t="str">
        <f t="shared" si="323"/>
        <v>No</v>
      </c>
      <c r="K559" t="str">
        <f>IF(OR(Grants!K82="Q3 2020",Grants!K82="Q4 2020"),"Yes","No")</f>
        <v>No</v>
      </c>
      <c r="L559" s="178" t="str">
        <f t="shared" si="324"/>
        <v>No</v>
      </c>
      <c r="M559" t="str">
        <f>IF(OR(Grants!K82="Q1 2021",Grants!K82="Q2 2021"),"Yes","No")</f>
        <v>No</v>
      </c>
      <c r="N559" s="178" t="str">
        <f t="shared" si="325"/>
        <v>No</v>
      </c>
      <c r="O559" t="str">
        <f>IF(OR(Grants!K82="Q3 2021",Grants!K82="Q4 2021"),"Yes","No")</f>
        <v>No</v>
      </c>
      <c r="P559" s="178" t="str">
        <f t="shared" si="326"/>
        <v>No</v>
      </c>
      <c r="Q559" t="str">
        <f>IF(OR(Grants!K82="Q1 2022",Grants!K82="Q2 2022"),"Yes","No")</f>
        <v>No</v>
      </c>
      <c r="R559" s="178" t="str">
        <f t="shared" si="327"/>
        <v>No</v>
      </c>
      <c r="S559" t="str">
        <f>IF(OR(Grants!K82="Q3 2022",Grants!K82="Q4 2022"),"Yes","No")</f>
        <v>No</v>
      </c>
      <c r="T559" s="178" t="str">
        <f t="shared" si="328"/>
        <v>No</v>
      </c>
      <c r="U559" t="str">
        <f>IF(OR(Grants!K82="Q1 2023",Grants!K82="Q2 2023"),"Yes","No")</f>
        <v>No</v>
      </c>
      <c r="V559" s="178" t="str">
        <f t="shared" si="329"/>
        <v>No</v>
      </c>
      <c r="W559" t="str">
        <f>IF(OR(Grants!K82="Q3 2023",Grants!K82="Q4 2023"),"Yes","No")</f>
        <v>No</v>
      </c>
      <c r="X559" s="178" t="str">
        <f t="shared" si="330"/>
        <v>No</v>
      </c>
      <c r="Y559" t="str">
        <f>IF(OR(Grants!K82="Q1 2024",Grants!K82="Q2 2024"),"Yes","No")</f>
        <v>No</v>
      </c>
      <c r="Z559" s="178" t="str">
        <f t="shared" si="331"/>
        <v>No</v>
      </c>
      <c r="AA559" t="str">
        <f>IF(OR(Grants!K82="Q3 2024",Grants!K82="Q4 2024"),"Yes","No")</f>
        <v>No</v>
      </c>
      <c r="AB559" s="178" t="str">
        <f t="shared" si="332"/>
        <v>No</v>
      </c>
      <c r="AC559" t="str">
        <f>IF(OR(Grants!K82="Q1 2025",Grants!K82="Q2 2025"),"Yes","No")</f>
        <v>No</v>
      </c>
      <c r="AD559" s="178" t="str">
        <f t="shared" si="333"/>
        <v>No</v>
      </c>
      <c r="AE559" t="str">
        <f>IF(OR(Grants!K82="Q3 2025",Grants!K82="Q4 2025"),"Yes","No")</f>
        <v>No</v>
      </c>
      <c r="AF559" s="178" t="str">
        <f t="shared" si="334"/>
        <v>No</v>
      </c>
      <c r="AG559" t="str">
        <f>IF(OR(Grants!K82="Q1 2026",Grants!K82="Q2 2026"),"Yes","No")</f>
        <v>No</v>
      </c>
      <c r="AH559" s="178" t="str">
        <f t="shared" si="335"/>
        <v>No</v>
      </c>
      <c r="AI559" t="str">
        <f>IF(OR(Grants!K82="Q3 2026",Grants!K82="Q4 2026"),"Yes","No")</f>
        <v>No</v>
      </c>
      <c r="AJ559" s="178" t="str">
        <f t="shared" si="336"/>
        <v>No</v>
      </c>
      <c r="AK559" t="str">
        <f>IF(OR(Grants!K82="Q1 2027",Grants!K82="Q2 2027"),"Yes","No")</f>
        <v>No</v>
      </c>
      <c r="AL559" s="178" t="str">
        <f t="shared" si="337"/>
        <v>No</v>
      </c>
      <c r="AM559" t="str">
        <f>IF(OR(Grants!K82="Q3 2027",Grants!K82="Q4 2027"),"Yes","No")</f>
        <v>No</v>
      </c>
      <c r="AN559" s="178" t="str">
        <f t="shared" si="338"/>
        <v>No</v>
      </c>
      <c r="AO559" t="str">
        <f>IF(OR(Grants!K82="Q1 2028",Grants!K82="Q2 2028"),"Yes","No")</f>
        <v>No</v>
      </c>
      <c r="AP559" s="178" t="str">
        <f t="shared" si="339"/>
        <v>No</v>
      </c>
      <c r="AQ559" t="str">
        <f>IF(OR(Grants!K82="Q3 2028",Grants!K82="Q4 2028"),"Yes","No")</f>
        <v>No</v>
      </c>
      <c r="AR559" s="178" t="str">
        <f t="shared" si="340"/>
        <v>No</v>
      </c>
      <c r="AS559" t="str">
        <f>IF(OR(Grants!K82="Q1 2029",Grants!K82="Q2 2029"),"Yes","No")</f>
        <v>No</v>
      </c>
      <c r="AT559" s="178" t="str">
        <f t="shared" si="341"/>
        <v>No</v>
      </c>
      <c r="AU559" t="str">
        <f>IF(OR(Grants!K82="Q3 2029",Grants!K82="Q4 2029"),"Yes","No")</f>
        <v>No</v>
      </c>
      <c r="AV559" s="178" t="str">
        <f t="shared" si="342"/>
        <v>No</v>
      </c>
      <c r="AW559" t="str">
        <f>IF(OR(Grants!K82="Q1 2030",Grants!K82="Q2 2030"),"Yes","No")</f>
        <v>No</v>
      </c>
      <c r="AX559" s="178" t="str">
        <f t="shared" si="343"/>
        <v>No</v>
      </c>
      <c r="AY559" t="str">
        <f>IF(OR(Grants!K82="Q3 2030",Grants!K82="Q4 2030"),"Yes","No")</f>
        <v>No</v>
      </c>
      <c r="AZ559" s="178" t="str">
        <f t="shared" si="344"/>
        <v>No</v>
      </c>
      <c r="BA559" t="str">
        <f>IF(Grants!K82="","No","Yes")</f>
        <v>No</v>
      </c>
      <c r="BB559" s="178" t="str">
        <f t="shared" si="345"/>
        <v>No</v>
      </c>
      <c r="BC559" s="178" t="str">
        <f t="shared" si="346"/>
        <v>Yes</v>
      </c>
      <c r="BD559" s="174"/>
    </row>
    <row r="560" spans="1:56" s="175" customFormat="1" ht="23.65" thickBot="1" x14ac:dyDescent="0.5">
      <c r="A560" s="177">
        <v>79</v>
      </c>
      <c r="B560" s="109" t="s">
        <v>528</v>
      </c>
      <c r="C560" t="str">
        <f>IF(Grants!E83="Yes","Yes","No")</f>
        <v>No</v>
      </c>
      <c r="D560" t="str">
        <f>IF(AND(C560="No",Grants!F83="Yes"),"Yes","No")</f>
        <v>No</v>
      </c>
      <c r="E560" t="str">
        <f>IF(AND(C560="No",Grants!F83="N/A"),"N/A","No")</f>
        <v>No</v>
      </c>
      <c r="F560">
        <f>IF(OR(Grants!F83="Yes",Grants!F83="N/A"),0,1)</f>
        <v>1</v>
      </c>
      <c r="G560" t="str">
        <f>IF(OR(Grants!K83="Q3 2019",Grants!K83="Q4 2019"),"Yes","No")</f>
        <v>No</v>
      </c>
      <c r="H560" s="178" t="str">
        <f t="shared" si="322"/>
        <v>No</v>
      </c>
      <c r="I560" t="str">
        <f>IF(OR(Grants!K83="Q1 2020",Grants!K83="Q2 2020"),"Yes","No")</f>
        <v>No</v>
      </c>
      <c r="J560" s="178" t="str">
        <f t="shared" si="323"/>
        <v>No</v>
      </c>
      <c r="K560" t="str">
        <f>IF(OR(Grants!K83="Q3 2020",Grants!K83="Q4 2020"),"Yes","No")</f>
        <v>No</v>
      </c>
      <c r="L560" s="178" t="str">
        <f t="shared" si="324"/>
        <v>No</v>
      </c>
      <c r="M560" t="str">
        <f>IF(OR(Grants!K83="Q1 2021",Grants!K83="Q2 2021"),"Yes","No")</f>
        <v>No</v>
      </c>
      <c r="N560" s="178" t="str">
        <f t="shared" si="325"/>
        <v>No</v>
      </c>
      <c r="O560" t="str">
        <f>IF(OR(Grants!K83="Q3 2021",Grants!K83="Q4 2021"),"Yes","No")</f>
        <v>No</v>
      </c>
      <c r="P560" s="178" t="str">
        <f t="shared" si="326"/>
        <v>No</v>
      </c>
      <c r="Q560" t="str">
        <f>IF(OR(Grants!K83="Q1 2022",Grants!K83="Q2 2022"),"Yes","No")</f>
        <v>No</v>
      </c>
      <c r="R560" s="178" t="str">
        <f t="shared" si="327"/>
        <v>No</v>
      </c>
      <c r="S560" t="str">
        <f>IF(OR(Grants!K83="Q3 2022",Grants!K83="Q4 2022"),"Yes","No")</f>
        <v>No</v>
      </c>
      <c r="T560" s="178" t="str">
        <f t="shared" si="328"/>
        <v>No</v>
      </c>
      <c r="U560" t="str">
        <f>IF(OR(Grants!K83="Q1 2023",Grants!K83="Q2 2023"),"Yes","No")</f>
        <v>No</v>
      </c>
      <c r="V560" s="178" t="str">
        <f t="shared" si="329"/>
        <v>No</v>
      </c>
      <c r="W560" t="str">
        <f>IF(OR(Grants!K83="Q3 2023",Grants!K83="Q4 2023"),"Yes","No")</f>
        <v>No</v>
      </c>
      <c r="X560" s="178" t="str">
        <f t="shared" si="330"/>
        <v>No</v>
      </c>
      <c r="Y560" t="str">
        <f>IF(OR(Grants!K83="Q1 2024",Grants!K83="Q2 2024"),"Yes","No")</f>
        <v>No</v>
      </c>
      <c r="Z560" s="178" t="str">
        <f t="shared" si="331"/>
        <v>No</v>
      </c>
      <c r="AA560" t="str">
        <f>IF(OR(Grants!K83="Q3 2024",Grants!K83="Q4 2024"),"Yes","No")</f>
        <v>No</v>
      </c>
      <c r="AB560" s="178" t="str">
        <f t="shared" si="332"/>
        <v>No</v>
      </c>
      <c r="AC560" t="str">
        <f>IF(OR(Grants!K83="Q1 2025",Grants!K83="Q2 2025"),"Yes","No")</f>
        <v>No</v>
      </c>
      <c r="AD560" s="178" t="str">
        <f t="shared" si="333"/>
        <v>No</v>
      </c>
      <c r="AE560" t="str">
        <f>IF(OR(Grants!K83="Q3 2025",Grants!K83="Q4 2025"),"Yes","No")</f>
        <v>No</v>
      </c>
      <c r="AF560" s="178" t="str">
        <f t="shared" si="334"/>
        <v>No</v>
      </c>
      <c r="AG560" t="str">
        <f>IF(OR(Grants!K83="Q1 2026",Grants!K83="Q2 2026"),"Yes","No")</f>
        <v>No</v>
      </c>
      <c r="AH560" s="178" t="str">
        <f t="shared" si="335"/>
        <v>No</v>
      </c>
      <c r="AI560" t="str">
        <f>IF(OR(Grants!K83="Q3 2026",Grants!K83="Q4 2026"),"Yes","No")</f>
        <v>No</v>
      </c>
      <c r="AJ560" s="178" t="str">
        <f t="shared" si="336"/>
        <v>No</v>
      </c>
      <c r="AK560" t="str">
        <f>IF(OR(Grants!K83="Q1 2027",Grants!K83="Q2 2027"),"Yes","No")</f>
        <v>No</v>
      </c>
      <c r="AL560" s="178" t="str">
        <f t="shared" si="337"/>
        <v>No</v>
      </c>
      <c r="AM560" t="str">
        <f>IF(OR(Grants!K83="Q3 2027",Grants!K83="Q4 2027"),"Yes","No")</f>
        <v>No</v>
      </c>
      <c r="AN560" s="178" t="str">
        <f t="shared" si="338"/>
        <v>No</v>
      </c>
      <c r="AO560" t="str">
        <f>IF(OR(Grants!K83="Q1 2028",Grants!K83="Q2 2028"),"Yes","No")</f>
        <v>No</v>
      </c>
      <c r="AP560" s="178" t="str">
        <f t="shared" si="339"/>
        <v>No</v>
      </c>
      <c r="AQ560" t="str">
        <f>IF(OR(Grants!K83="Q3 2028",Grants!K83="Q4 2028"),"Yes","No")</f>
        <v>No</v>
      </c>
      <c r="AR560" s="178" t="str">
        <f t="shared" si="340"/>
        <v>No</v>
      </c>
      <c r="AS560" t="str">
        <f>IF(OR(Grants!K83="Q1 2029",Grants!K83="Q2 2029"),"Yes","No")</f>
        <v>No</v>
      </c>
      <c r="AT560" s="178" t="str">
        <f t="shared" si="341"/>
        <v>No</v>
      </c>
      <c r="AU560" t="str">
        <f>IF(OR(Grants!K83="Q3 2029",Grants!K83="Q4 2029"),"Yes","No")</f>
        <v>No</v>
      </c>
      <c r="AV560" s="178" t="str">
        <f t="shared" si="342"/>
        <v>No</v>
      </c>
      <c r="AW560" t="str">
        <f>IF(OR(Grants!K83="Q1 2030",Grants!K83="Q2 2030"),"Yes","No")</f>
        <v>No</v>
      </c>
      <c r="AX560" s="178" t="str">
        <f t="shared" si="343"/>
        <v>No</v>
      </c>
      <c r="AY560" t="str">
        <f>IF(OR(Grants!K83="Q3 2030",Grants!K83="Q4 2030"),"Yes","No")</f>
        <v>No</v>
      </c>
      <c r="AZ560" s="178" t="str">
        <f t="shared" si="344"/>
        <v>No</v>
      </c>
      <c r="BA560" t="str">
        <f>IF(Grants!K83="","No","Yes")</f>
        <v>No</v>
      </c>
      <c r="BB560" s="178" t="str">
        <f t="shared" si="345"/>
        <v>No</v>
      </c>
      <c r="BC560" s="178" t="str">
        <f t="shared" si="346"/>
        <v>Yes</v>
      </c>
      <c r="BD560" s="174"/>
    </row>
    <row r="561" spans="1:56" s="175" customFormat="1" ht="23.65" thickBot="1" x14ac:dyDescent="0.5">
      <c r="A561" s="177">
        <v>80</v>
      </c>
      <c r="B561" s="109" t="s">
        <v>529</v>
      </c>
      <c r="C561" t="str">
        <f>IF(Grants!E84="Yes","Yes","No")</f>
        <v>No</v>
      </c>
      <c r="D561" t="str">
        <f>IF(AND(C561="No",Grants!F84="Yes"),"Yes","No")</f>
        <v>No</v>
      </c>
      <c r="E561" t="str">
        <f>IF(AND(C561="No",Grants!F84="N/A"),"N/A","No")</f>
        <v>No</v>
      </c>
      <c r="F561">
        <f>IF(OR(Grants!F84="Yes",Grants!F84="N/A"),0,1)</f>
        <v>1</v>
      </c>
      <c r="G561" t="str">
        <f>IF(OR(Grants!K84="Q3 2019",Grants!K84="Q4 2019"),"Yes","No")</f>
        <v>No</v>
      </c>
      <c r="H561" s="178" t="str">
        <f t="shared" si="322"/>
        <v>No</v>
      </c>
      <c r="I561" t="str">
        <f>IF(OR(Grants!K84="Q1 2020",Grants!K84="Q2 2020"),"Yes","No")</f>
        <v>No</v>
      </c>
      <c r="J561" s="178" t="str">
        <f t="shared" si="323"/>
        <v>No</v>
      </c>
      <c r="K561" t="str">
        <f>IF(OR(Grants!K84="Q3 2020",Grants!K84="Q4 2020"),"Yes","No")</f>
        <v>No</v>
      </c>
      <c r="L561" s="178" t="str">
        <f t="shared" si="324"/>
        <v>No</v>
      </c>
      <c r="M561" t="str">
        <f>IF(OR(Grants!K84="Q1 2021",Grants!K84="Q2 2021"),"Yes","No")</f>
        <v>No</v>
      </c>
      <c r="N561" s="178" t="str">
        <f t="shared" si="325"/>
        <v>No</v>
      </c>
      <c r="O561" t="str">
        <f>IF(OR(Grants!K84="Q3 2021",Grants!K84="Q4 2021"),"Yes","No")</f>
        <v>No</v>
      </c>
      <c r="P561" s="178" t="str">
        <f t="shared" si="326"/>
        <v>No</v>
      </c>
      <c r="Q561" t="str">
        <f>IF(OR(Grants!K84="Q1 2022",Grants!K84="Q2 2022"),"Yes","No")</f>
        <v>No</v>
      </c>
      <c r="R561" s="178" t="str">
        <f t="shared" si="327"/>
        <v>No</v>
      </c>
      <c r="S561" t="str">
        <f>IF(OR(Grants!K84="Q3 2022",Grants!K84="Q4 2022"),"Yes","No")</f>
        <v>No</v>
      </c>
      <c r="T561" s="178" t="str">
        <f t="shared" si="328"/>
        <v>No</v>
      </c>
      <c r="U561" t="str">
        <f>IF(OR(Grants!K84="Q1 2023",Grants!K84="Q2 2023"),"Yes","No")</f>
        <v>No</v>
      </c>
      <c r="V561" s="178" t="str">
        <f t="shared" si="329"/>
        <v>No</v>
      </c>
      <c r="W561" t="str">
        <f>IF(OR(Grants!K84="Q3 2023",Grants!K84="Q4 2023"),"Yes","No")</f>
        <v>No</v>
      </c>
      <c r="X561" s="178" t="str">
        <f t="shared" si="330"/>
        <v>No</v>
      </c>
      <c r="Y561" t="str">
        <f>IF(OR(Grants!K84="Q1 2024",Grants!K84="Q2 2024"),"Yes","No")</f>
        <v>No</v>
      </c>
      <c r="Z561" s="178" t="str">
        <f t="shared" si="331"/>
        <v>No</v>
      </c>
      <c r="AA561" t="str">
        <f>IF(OR(Grants!K84="Q3 2024",Grants!K84="Q4 2024"),"Yes","No")</f>
        <v>No</v>
      </c>
      <c r="AB561" s="178" t="str">
        <f t="shared" si="332"/>
        <v>No</v>
      </c>
      <c r="AC561" t="str">
        <f>IF(OR(Grants!K84="Q1 2025",Grants!K84="Q2 2025"),"Yes","No")</f>
        <v>No</v>
      </c>
      <c r="AD561" s="178" t="str">
        <f t="shared" si="333"/>
        <v>No</v>
      </c>
      <c r="AE561" t="str">
        <f>IF(OR(Grants!K84="Q3 2025",Grants!K84="Q4 2025"),"Yes","No")</f>
        <v>No</v>
      </c>
      <c r="AF561" s="178" t="str">
        <f t="shared" si="334"/>
        <v>No</v>
      </c>
      <c r="AG561" t="str">
        <f>IF(OR(Grants!K84="Q1 2026",Grants!K84="Q2 2026"),"Yes","No")</f>
        <v>No</v>
      </c>
      <c r="AH561" s="178" t="str">
        <f t="shared" si="335"/>
        <v>No</v>
      </c>
      <c r="AI561" t="str">
        <f>IF(OR(Grants!K84="Q3 2026",Grants!K84="Q4 2026"),"Yes","No")</f>
        <v>No</v>
      </c>
      <c r="AJ561" s="178" t="str">
        <f t="shared" si="336"/>
        <v>No</v>
      </c>
      <c r="AK561" t="str">
        <f>IF(OR(Grants!K84="Q1 2027",Grants!K84="Q2 2027"),"Yes","No")</f>
        <v>No</v>
      </c>
      <c r="AL561" s="178" t="str">
        <f t="shared" si="337"/>
        <v>No</v>
      </c>
      <c r="AM561" t="str">
        <f>IF(OR(Grants!K84="Q3 2027",Grants!K84="Q4 2027"),"Yes","No")</f>
        <v>No</v>
      </c>
      <c r="AN561" s="178" t="str">
        <f t="shared" si="338"/>
        <v>No</v>
      </c>
      <c r="AO561" t="str">
        <f>IF(OR(Grants!K84="Q1 2028",Grants!K84="Q2 2028"),"Yes","No")</f>
        <v>No</v>
      </c>
      <c r="AP561" s="178" t="str">
        <f t="shared" si="339"/>
        <v>No</v>
      </c>
      <c r="AQ561" t="str">
        <f>IF(OR(Grants!K84="Q3 2028",Grants!K84="Q4 2028"),"Yes","No")</f>
        <v>No</v>
      </c>
      <c r="AR561" s="178" t="str">
        <f t="shared" si="340"/>
        <v>No</v>
      </c>
      <c r="AS561" t="str">
        <f>IF(OR(Grants!K84="Q1 2029",Grants!K84="Q2 2029"),"Yes","No")</f>
        <v>No</v>
      </c>
      <c r="AT561" s="178" t="str">
        <f t="shared" si="341"/>
        <v>No</v>
      </c>
      <c r="AU561" t="str">
        <f>IF(OR(Grants!K84="Q3 2029",Grants!K84="Q4 2029"),"Yes","No")</f>
        <v>No</v>
      </c>
      <c r="AV561" s="178" t="str">
        <f t="shared" si="342"/>
        <v>No</v>
      </c>
      <c r="AW561" t="str">
        <f>IF(OR(Grants!K84="Q1 2030",Grants!K84="Q2 2030"),"Yes","No")</f>
        <v>No</v>
      </c>
      <c r="AX561" s="178" t="str">
        <f t="shared" si="343"/>
        <v>No</v>
      </c>
      <c r="AY561" t="str">
        <f>IF(OR(Grants!K84="Q3 2030",Grants!K84="Q4 2030"),"Yes","No")</f>
        <v>No</v>
      </c>
      <c r="AZ561" s="178" t="str">
        <f t="shared" si="344"/>
        <v>No</v>
      </c>
      <c r="BA561" t="str">
        <f>IF(Grants!K84="","No","Yes")</f>
        <v>No</v>
      </c>
      <c r="BB561" s="178" t="str">
        <f t="shared" si="345"/>
        <v>No</v>
      </c>
      <c r="BC561" s="178" t="str">
        <f t="shared" si="346"/>
        <v>Yes</v>
      </c>
      <c r="BD561" s="174"/>
    </row>
    <row r="562" spans="1:56" s="175" customFormat="1" ht="23.65" thickBot="1" x14ac:dyDescent="0.5">
      <c r="A562" s="177">
        <v>81</v>
      </c>
      <c r="B562" s="109" t="s">
        <v>530</v>
      </c>
      <c r="C562" t="str">
        <f>IF(Grants!E85="Yes","Yes","No")</f>
        <v>No</v>
      </c>
      <c r="D562" t="str">
        <f>IF(AND(C562="No",Grants!F85="Yes"),"Yes","No")</f>
        <v>No</v>
      </c>
      <c r="E562" t="str">
        <f>IF(AND(C562="No",Grants!F85="N/A"),"N/A","No")</f>
        <v>No</v>
      </c>
      <c r="F562">
        <f>IF(OR(Grants!F85="Yes",Grants!F85="N/A"),0,1)</f>
        <v>1</v>
      </c>
      <c r="G562" t="str">
        <f>IF(OR(Grants!K85="Q3 2019",Grants!K85="Q4 2019"),"Yes","No")</f>
        <v>No</v>
      </c>
      <c r="H562" s="178" t="str">
        <f t="shared" si="322"/>
        <v>No</v>
      </c>
      <c r="I562" t="str">
        <f>IF(OR(Grants!K85="Q1 2020",Grants!K85="Q2 2020"),"Yes","No")</f>
        <v>No</v>
      </c>
      <c r="J562" s="178" t="str">
        <f t="shared" si="323"/>
        <v>No</v>
      </c>
      <c r="K562" t="str">
        <f>IF(OR(Grants!K85="Q3 2020",Grants!K85="Q4 2020"),"Yes","No")</f>
        <v>No</v>
      </c>
      <c r="L562" s="178" t="str">
        <f t="shared" si="324"/>
        <v>No</v>
      </c>
      <c r="M562" t="str">
        <f>IF(OR(Grants!K85="Q1 2021",Grants!K85="Q2 2021"),"Yes","No")</f>
        <v>No</v>
      </c>
      <c r="N562" s="178" t="str">
        <f t="shared" si="325"/>
        <v>No</v>
      </c>
      <c r="O562" t="str">
        <f>IF(OR(Grants!K85="Q3 2021",Grants!K85="Q4 2021"),"Yes","No")</f>
        <v>No</v>
      </c>
      <c r="P562" s="178" t="str">
        <f t="shared" si="326"/>
        <v>No</v>
      </c>
      <c r="Q562" t="str">
        <f>IF(OR(Grants!K85="Q1 2022",Grants!K85="Q2 2022"),"Yes","No")</f>
        <v>No</v>
      </c>
      <c r="R562" s="178" t="str">
        <f t="shared" si="327"/>
        <v>No</v>
      </c>
      <c r="S562" t="str">
        <f>IF(OR(Grants!K85="Q3 2022",Grants!K85="Q4 2022"),"Yes","No")</f>
        <v>No</v>
      </c>
      <c r="T562" s="178" t="str">
        <f t="shared" si="328"/>
        <v>No</v>
      </c>
      <c r="U562" t="str">
        <f>IF(OR(Grants!K85="Q1 2023",Grants!K85="Q2 2023"),"Yes","No")</f>
        <v>No</v>
      </c>
      <c r="V562" s="178" t="str">
        <f t="shared" si="329"/>
        <v>No</v>
      </c>
      <c r="W562" t="str">
        <f>IF(OR(Grants!K85="Q3 2023",Grants!K85="Q4 2023"),"Yes","No")</f>
        <v>No</v>
      </c>
      <c r="X562" s="178" t="str">
        <f t="shared" si="330"/>
        <v>No</v>
      </c>
      <c r="Y562" t="str">
        <f>IF(OR(Grants!K85="Q1 2024",Grants!K85="Q2 2024"),"Yes","No")</f>
        <v>No</v>
      </c>
      <c r="Z562" s="178" t="str">
        <f t="shared" si="331"/>
        <v>No</v>
      </c>
      <c r="AA562" t="str">
        <f>IF(OR(Grants!K85="Q3 2024",Grants!K85="Q4 2024"),"Yes","No")</f>
        <v>No</v>
      </c>
      <c r="AB562" s="178" t="str">
        <f t="shared" si="332"/>
        <v>No</v>
      </c>
      <c r="AC562" t="str">
        <f>IF(OR(Grants!K85="Q1 2025",Grants!K85="Q2 2025"),"Yes","No")</f>
        <v>No</v>
      </c>
      <c r="AD562" s="178" t="str">
        <f t="shared" si="333"/>
        <v>No</v>
      </c>
      <c r="AE562" t="str">
        <f>IF(OR(Grants!K85="Q3 2025",Grants!K85="Q4 2025"),"Yes","No")</f>
        <v>No</v>
      </c>
      <c r="AF562" s="178" t="str">
        <f t="shared" si="334"/>
        <v>No</v>
      </c>
      <c r="AG562" t="str">
        <f>IF(OR(Grants!K85="Q1 2026",Grants!K85="Q2 2026"),"Yes","No")</f>
        <v>No</v>
      </c>
      <c r="AH562" s="178" t="str">
        <f t="shared" si="335"/>
        <v>No</v>
      </c>
      <c r="AI562" t="str">
        <f>IF(OR(Grants!K85="Q3 2026",Grants!K85="Q4 2026"),"Yes","No")</f>
        <v>No</v>
      </c>
      <c r="AJ562" s="178" t="str">
        <f t="shared" si="336"/>
        <v>No</v>
      </c>
      <c r="AK562" t="str">
        <f>IF(OR(Grants!K85="Q1 2027",Grants!K85="Q2 2027"),"Yes","No")</f>
        <v>No</v>
      </c>
      <c r="AL562" s="178" t="str">
        <f t="shared" si="337"/>
        <v>No</v>
      </c>
      <c r="AM562" t="str">
        <f>IF(OR(Grants!K85="Q3 2027",Grants!K85="Q4 2027"),"Yes","No")</f>
        <v>No</v>
      </c>
      <c r="AN562" s="178" t="str">
        <f t="shared" si="338"/>
        <v>No</v>
      </c>
      <c r="AO562" t="str">
        <f>IF(OR(Grants!K85="Q1 2028",Grants!K85="Q2 2028"),"Yes","No")</f>
        <v>No</v>
      </c>
      <c r="AP562" s="178" t="str">
        <f t="shared" si="339"/>
        <v>No</v>
      </c>
      <c r="AQ562" t="str">
        <f>IF(OR(Grants!K85="Q3 2028",Grants!K85="Q4 2028"),"Yes","No")</f>
        <v>No</v>
      </c>
      <c r="AR562" s="178" t="str">
        <f t="shared" si="340"/>
        <v>No</v>
      </c>
      <c r="AS562" t="str">
        <f>IF(OR(Grants!K85="Q1 2029",Grants!K85="Q2 2029"),"Yes","No")</f>
        <v>No</v>
      </c>
      <c r="AT562" s="178" t="str">
        <f t="shared" si="341"/>
        <v>No</v>
      </c>
      <c r="AU562" t="str">
        <f>IF(OR(Grants!K85="Q3 2029",Grants!K85="Q4 2029"),"Yes","No")</f>
        <v>No</v>
      </c>
      <c r="AV562" s="178" t="str">
        <f t="shared" si="342"/>
        <v>No</v>
      </c>
      <c r="AW562" t="str">
        <f>IF(OR(Grants!K85="Q1 2030",Grants!K85="Q2 2030"),"Yes","No")</f>
        <v>No</v>
      </c>
      <c r="AX562" s="178" t="str">
        <f t="shared" si="343"/>
        <v>No</v>
      </c>
      <c r="AY562" t="str">
        <f>IF(OR(Grants!K85="Q3 2030",Grants!K85="Q4 2030"),"Yes","No")</f>
        <v>No</v>
      </c>
      <c r="AZ562" s="178" t="str">
        <f t="shared" si="344"/>
        <v>No</v>
      </c>
      <c r="BA562" t="str">
        <f>IF(Grants!K85="","No","Yes")</f>
        <v>No</v>
      </c>
      <c r="BB562" s="178" t="str">
        <f t="shared" si="345"/>
        <v>No</v>
      </c>
      <c r="BC562" s="178" t="str">
        <f t="shared" si="346"/>
        <v>Yes</v>
      </c>
      <c r="BD562" s="174"/>
    </row>
    <row r="563" spans="1:56" s="175" customFormat="1" ht="14.65" thickBot="1" x14ac:dyDescent="0.5">
      <c r="A563" s="177">
        <v>82</v>
      </c>
      <c r="B563" s="109" t="s">
        <v>531</v>
      </c>
      <c r="C563" t="str">
        <f>IF(Grants!E86="Yes","Yes","No")</f>
        <v>No</v>
      </c>
      <c r="D563" t="str">
        <f>IF(AND(C563="No",Grants!F86="Yes"),"Yes","No")</f>
        <v>No</v>
      </c>
      <c r="E563" t="str">
        <f>IF(AND(C563="No",Grants!F86="N/A"),"N/A","No")</f>
        <v>No</v>
      </c>
      <c r="F563">
        <f>IF(OR(Grants!F86="Yes",Grants!F86="N/A"),0,1)</f>
        <v>1</v>
      </c>
      <c r="G563" t="str">
        <f>IF(OR(Grants!K86="Q3 2019",Grants!K86="Q4 2019"),"Yes","No")</f>
        <v>No</v>
      </c>
      <c r="H563" s="178" t="str">
        <f t="shared" si="322"/>
        <v>No</v>
      </c>
      <c r="I563" t="str">
        <f>IF(OR(Grants!K86="Q1 2020",Grants!K86="Q2 2020"),"Yes","No")</f>
        <v>No</v>
      </c>
      <c r="J563" s="178" t="str">
        <f t="shared" si="323"/>
        <v>No</v>
      </c>
      <c r="K563" t="str">
        <f>IF(OR(Grants!K86="Q3 2020",Grants!K86="Q4 2020"),"Yes","No")</f>
        <v>No</v>
      </c>
      <c r="L563" s="178" t="str">
        <f t="shared" si="324"/>
        <v>No</v>
      </c>
      <c r="M563" t="str">
        <f>IF(OR(Grants!K86="Q1 2021",Grants!K86="Q2 2021"),"Yes","No")</f>
        <v>No</v>
      </c>
      <c r="N563" s="178" t="str">
        <f t="shared" si="325"/>
        <v>No</v>
      </c>
      <c r="O563" t="str">
        <f>IF(OR(Grants!K86="Q3 2021",Grants!K86="Q4 2021"),"Yes","No")</f>
        <v>No</v>
      </c>
      <c r="P563" s="178" t="str">
        <f t="shared" si="326"/>
        <v>No</v>
      </c>
      <c r="Q563" t="str">
        <f>IF(OR(Grants!K86="Q1 2022",Grants!K86="Q2 2022"),"Yes","No")</f>
        <v>No</v>
      </c>
      <c r="R563" s="178" t="str">
        <f t="shared" si="327"/>
        <v>No</v>
      </c>
      <c r="S563" t="str">
        <f>IF(OR(Grants!K86="Q3 2022",Grants!K86="Q4 2022"),"Yes","No")</f>
        <v>No</v>
      </c>
      <c r="T563" s="178" t="str">
        <f t="shared" si="328"/>
        <v>No</v>
      </c>
      <c r="U563" t="str">
        <f>IF(OR(Grants!K86="Q1 2023",Grants!K86="Q2 2023"),"Yes","No")</f>
        <v>No</v>
      </c>
      <c r="V563" s="178" t="str">
        <f t="shared" si="329"/>
        <v>No</v>
      </c>
      <c r="W563" t="str">
        <f>IF(OR(Grants!K86="Q3 2023",Grants!K86="Q4 2023"),"Yes","No")</f>
        <v>No</v>
      </c>
      <c r="X563" s="178" t="str">
        <f t="shared" si="330"/>
        <v>No</v>
      </c>
      <c r="Y563" t="str">
        <f>IF(OR(Grants!K86="Q1 2024",Grants!K86="Q2 2024"),"Yes","No")</f>
        <v>No</v>
      </c>
      <c r="Z563" s="178" t="str">
        <f t="shared" si="331"/>
        <v>No</v>
      </c>
      <c r="AA563" t="str">
        <f>IF(OR(Grants!K86="Q3 2024",Grants!K86="Q4 2024"),"Yes","No")</f>
        <v>No</v>
      </c>
      <c r="AB563" s="178" t="str">
        <f t="shared" si="332"/>
        <v>No</v>
      </c>
      <c r="AC563" t="str">
        <f>IF(OR(Grants!K86="Q1 2025",Grants!K86="Q2 2025"),"Yes","No")</f>
        <v>No</v>
      </c>
      <c r="AD563" s="178" t="str">
        <f t="shared" si="333"/>
        <v>No</v>
      </c>
      <c r="AE563" t="str">
        <f>IF(OR(Grants!K86="Q3 2025",Grants!K86="Q4 2025"),"Yes","No")</f>
        <v>No</v>
      </c>
      <c r="AF563" s="178" t="str">
        <f t="shared" si="334"/>
        <v>No</v>
      </c>
      <c r="AG563" t="str">
        <f>IF(OR(Grants!K86="Q1 2026",Grants!K86="Q2 2026"),"Yes","No")</f>
        <v>No</v>
      </c>
      <c r="AH563" s="178" t="str">
        <f t="shared" si="335"/>
        <v>No</v>
      </c>
      <c r="AI563" t="str">
        <f>IF(OR(Grants!K86="Q3 2026",Grants!K86="Q4 2026"),"Yes","No")</f>
        <v>No</v>
      </c>
      <c r="AJ563" s="178" t="str">
        <f t="shared" si="336"/>
        <v>No</v>
      </c>
      <c r="AK563" t="str">
        <f>IF(OR(Grants!K86="Q1 2027",Grants!K86="Q2 2027"),"Yes","No")</f>
        <v>No</v>
      </c>
      <c r="AL563" s="178" t="str">
        <f t="shared" si="337"/>
        <v>No</v>
      </c>
      <c r="AM563" t="str">
        <f>IF(OR(Grants!K86="Q3 2027",Grants!K86="Q4 2027"),"Yes","No")</f>
        <v>No</v>
      </c>
      <c r="AN563" s="178" t="str">
        <f t="shared" si="338"/>
        <v>No</v>
      </c>
      <c r="AO563" t="str">
        <f>IF(OR(Grants!K86="Q1 2028",Grants!K86="Q2 2028"),"Yes","No")</f>
        <v>No</v>
      </c>
      <c r="AP563" s="178" t="str">
        <f t="shared" si="339"/>
        <v>No</v>
      </c>
      <c r="AQ563" t="str">
        <f>IF(OR(Grants!K86="Q3 2028",Grants!K86="Q4 2028"),"Yes","No")</f>
        <v>No</v>
      </c>
      <c r="AR563" s="178" t="str">
        <f t="shared" si="340"/>
        <v>No</v>
      </c>
      <c r="AS563" t="str">
        <f>IF(OR(Grants!K86="Q1 2029",Grants!K86="Q2 2029"),"Yes","No")</f>
        <v>No</v>
      </c>
      <c r="AT563" s="178" t="str">
        <f t="shared" si="341"/>
        <v>No</v>
      </c>
      <c r="AU563" t="str">
        <f>IF(OR(Grants!K86="Q3 2029",Grants!K86="Q4 2029"),"Yes","No")</f>
        <v>No</v>
      </c>
      <c r="AV563" s="178" t="str">
        <f t="shared" si="342"/>
        <v>No</v>
      </c>
      <c r="AW563" t="str">
        <f>IF(OR(Grants!K86="Q1 2030",Grants!K86="Q2 2030"),"Yes","No")</f>
        <v>No</v>
      </c>
      <c r="AX563" s="178" t="str">
        <f t="shared" si="343"/>
        <v>No</v>
      </c>
      <c r="AY563" t="str">
        <f>IF(OR(Grants!K86="Q3 2030",Grants!K86="Q4 2030"),"Yes","No")</f>
        <v>No</v>
      </c>
      <c r="AZ563" s="178" t="str">
        <f t="shared" si="344"/>
        <v>No</v>
      </c>
      <c r="BA563" t="str">
        <f>IF(Grants!K86="","No","Yes")</f>
        <v>No</v>
      </c>
      <c r="BB563" s="178" t="str">
        <f t="shared" si="345"/>
        <v>No</v>
      </c>
      <c r="BC563" s="178" t="str">
        <f t="shared" si="346"/>
        <v>Yes</v>
      </c>
      <c r="BD563" s="174"/>
    </row>
    <row r="564" spans="1:56" s="175" customFormat="1" ht="14.65" thickBot="1" x14ac:dyDescent="0.5">
      <c r="A564" s="177">
        <v>83</v>
      </c>
      <c r="B564" s="109" t="s">
        <v>532</v>
      </c>
      <c r="C564" t="str">
        <f>IF(Grants!E87="Yes","Yes","No")</f>
        <v>No</v>
      </c>
      <c r="D564" t="str">
        <f>IF(AND(C564="No",Grants!F87="Yes"),"Yes","No")</f>
        <v>No</v>
      </c>
      <c r="E564" t="str">
        <f>IF(AND(C564="No",Grants!F87="N/A"),"N/A","No")</f>
        <v>No</v>
      </c>
      <c r="F564">
        <f>IF(OR(Grants!F87="Yes",Grants!F87="N/A"),0,1)</f>
        <v>1</v>
      </c>
      <c r="G564" t="str">
        <f>IF(OR(Grants!K87="Q3 2019",Grants!K87="Q4 2019"),"Yes","No")</f>
        <v>No</v>
      </c>
      <c r="H564" s="178" t="str">
        <f t="shared" si="322"/>
        <v>No</v>
      </c>
      <c r="I564" t="str">
        <f>IF(OR(Grants!K87="Q1 2020",Grants!K87="Q2 2020"),"Yes","No")</f>
        <v>No</v>
      </c>
      <c r="J564" s="178" t="str">
        <f t="shared" si="323"/>
        <v>No</v>
      </c>
      <c r="K564" t="str">
        <f>IF(OR(Grants!K87="Q3 2020",Grants!K87="Q4 2020"),"Yes","No")</f>
        <v>No</v>
      </c>
      <c r="L564" s="178" t="str">
        <f t="shared" si="324"/>
        <v>No</v>
      </c>
      <c r="M564" t="str">
        <f>IF(OR(Grants!K87="Q1 2021",Grants!K87="Q2 2021"),"Yes","No")</f>
        <v>No</v>
      </c>
      <c r="N564" s="178" t="str">
        <f t="shared" si="325"/>
        <v>No</v>
      </c>
      <c r="O564" t="str">
        <f>IF(OR(Grants!K87="Q3 2021",Grants!K87="Q4 2021"),"Yes","No")</f>
        <v>No</v>
      </c>
      <c r="P564" s="178" t="str">
        <f t="shared" si="326"/>
        <v>No</v>
      </c>
      <c r="Q564" t="str">
        <f>IF(OR(Grants!K87="Q1 2022",Grants!K87="Q2 2022"),"Yes","No")</f>
        <v>No</v>
      </c>
      <c r="R564" s="178" t="str">
        <f t="shared" si="327"/>
        <v>No</v>
      </c>
      <c r="S564" t="str">
        <f>IF(OR(Grants!K87="Q3 2022",Grants!K87="Q4 2022"),"Yes","No")</f>
        <v>No</v>
      </c>
      <c r="T564" s="178" t="str">
        <f t="shared" si="328"/>
        <v>No</v>
      </c>
      <c r="U564" t="str">
        <f>IF(OR(Grants!K87="Q1 2023",Grants!K87="Q2 2023"),"Yes","No")</f>
        <v>No</v>
      </c>
      <c r="V564" s="178" t="str">
        <f t="shared" si="329"/>
        <v>No</v>
      </c>
      <c r="W564" t="str">
        <f>IF(OR(Grants!K87="Q3 2023",Grants!K87="Q4 2023"),"Yes","No")</f>
        <v>No</v>
      </c>
      <c r="X564" s="178" t="str">
        <f t="shared" si="330"/>
        <v>No</v>
      </c>
      <c r="Y564" t="str">
        <f>IF(OR(Grants!K87="Q1 2024",Grants!K87="Q2 2024"),"Yes","No")</f>
        <v>No</v>
      </c>
      <c r="Z564" s="178" t="str">
        <f t="shared" si="331"/>
        <v>No</v>
      </c>
      <c r="AA564" t="str">
        <f>IF(OR(Grants!K87="Q3 2024",Grants!K87="Q4 2024"),"Yes","No")</f>
        <v>No</v>
      </c>
      <c r="AB564" s="178" t="str">
        <f t="shared" si="332"/>
        <v>No</v>
      </c>
      <c r="AC564" t="str">
        <f>IF(OR(Grants!K87="Q1 2025",Grants!K87="Q2 2025"),"Yes","No")</f>
        <v>No</v>
      </c>
      <c r="AD564" s="178" t="str">
        <f t="shared" si="333"/>
        <v>No</v>
      </c>
      <c r="AE564" t="str">
        <f>IF(OR(Grants!K87="Q3 2025",Grants!K87="Q4 2025"),"Yes","No")</f>
        <v>No</v>
      </c>
      <c r="AF564" s="178" t="str">
        <f t="shared" si="334"/>
        <v>No</v>
      </c>
      <c r="AG564" t="str">
        <f>IF(OR(Grants!K87="Q1 2026",Grants!K87="Q2 2026"),"Yes","No")</f>
        <v>No</v>
      </c>
      <c r="AH564" s="178" t="str">
        <f t="shared" si="335"/>
        <v>No</v>
      </c>
      <c r="AI564" t="str">
        <f>IF(OR(Grants!K87="Q3 2026",Grants!K87="Q4 2026"),"Yes","No")</f>
        <v>No</v>
      </c>
      <c r="AJ564" s="178" t="str">
        <f t="shared" si="336"/>
        <v>No</v>
      </c>
      <c r="AK564" t="str">
        <f>IF(OR(Grants!K87="Q1 2027",Grants!K87="Q2 2027"),"Yes","No")</f>
        <v>No</v>
      </c>
      <c r="AL564" s="178" t="str">
        <f t="shared" si="337"/>
        <v>No</v>
      </c>
      <c r="AM564" t="str">
        <f>IF(OR(Grants!K87="Q3 2027",Grants!K87="Q4 2027"),"Yes","No")</f>
        <v>No</v>
      </c>
      <c r="AN564" s="178" t="str">
        <f t="shared" si="338"/>
        <v>No</v>
      </c>
      <c r="AO564" t="str">
        <f>IF(OR(Grants!K87="Q1 2028",Grants!K87="Q2 2028"),"Yes","No")</f>
        <v>No</v>
      </c>
      <c r="AP564" s="178" t="str">
        <f t="shared" si="339"/>
        <v>No</v>
      </c>
      <c r="AQ564" t="str">
        <f>IF(OR(Grants!K87="Q3 2028",Grants!K87="Q4 2028"),"Yes","No")</f>
        <v>No</v>
      </c>
      <c r="AR564" s="178" t="str">
        <f t="shared" si="340"/>
        <v>No</v>
      </c>
      <c r="AS564" t="str">
        <f>IF(OR(Grants!K87="Q1 2029",Grants!K87="Q2 2029"),"Yes","No")</f>
        <v>No</v>
      </c>
      <c r="AT564" s="178" t="str">
        <f t="shared" si="341"/>
        <v>No</v>
      </c>
      <c r="AU564" t="str">
        <f>IF(OR(Grants!K87="Q3 2029",Grants!K87="Q4 2029"),"Yes","No")</f>
        <v>No</v>
      </c>
      <c r="AV564" s="178" t="str">
        <f t="shared" si="342"/>
        <v>No</v>
      </c>
      <c r="AW564" t="str">
        <f>IF(OR(Grants!K87="Q1 2030",Grants!K87="Q2 2030"),"Yes","No")</f>
        <v>No</v>
      </c>
      <c r="AX564" s="178" t="str">
        <f t="shared" si="343"/>
        <v>No</v>
      </c>
      <c r="AY564" t="str">
        <f>IF(OR(Grants!K87="Q3 2030",Grants!K87="Q4 2030"),"Yes","No")</f>
        <v>No</v>
      </c>
      <c r="AZ564" s="178" t="str">
        <f t="shared" si="344"/>
        <v>No</v>
      </c>
      <c r="BA564" t="str">
        <f>IF(Grants!K87="","No","Yes")</f>
        <v>No</v>
      </c>
      <c r="BB564" s="178" t="str">
        <f t="shared" si="345"/>
        <v>No</v>
      </c>
      <c r="BC564" s="178" t="str">
        <f t="shared" si="346"/>
        <v>Yes</v>
      </c>
      <c r="BD564" s="174"/>
    </row>
    <row r="565" spans="1:56" s="175" customFormat="1" ht="23.65" thickBot="1" x14ac:dyDescent="0.5">
      <c r="A565" s="177">
        <v>84</v>
      </c>
      <c r="B565" s="109" t="s">
        <v>534</v>
      </c>
      <c r="C565" t="str">
        <f>IF(Grants!E88="Yes","Yes","No")</f>
        <v>No</v>
      </c>
      <c r="D565" t="str">
        <f>IF(AND(C565="No",Grants!F88="Yes"),"Yes","No")</f>
        <v>No</v>
      </c>
      <c r="E565" t="str">
        <f>IF(AND(C565="No",Grants!F88="N/A"),"N/A","No")</f>
        <v>No</v>
      </c>
      <c r="F565">
        <f>IF(OR(Grants!F88="Yes",Grants!F88="N/A"),0,1)</f>
        <v>1</v>
      </c>
      <c r="G565" t="str">
        <f>IF(OR(Grants!K88="Q3 2019",Grants!K88="Q4 2019"),"Yes","No")</f>
        <v>No</v>
      </c>
      <c r="H565" s="178" t="str">
        <f t="shared" si="322"/>
        <v>No</v>
      </c>
      <c r="I565" t="str">
        <f>IF(OR(Grants!K88="Q1 2020",Grants!K88="Q2 2020"),"Yes","No")</f>
        <v>No</v>
      </c>
      <c r="J565" s="178" t="str">
        <f t="shared" si="323"/>
        <v>No</v>
      </c>
      <c r="K565" t="str">
        <f>IF(OR(Grants!K88="Q3 2020",Grants!K88="Q4 2020"),"Yes","No")</f>
        <v>No</v>
      </c>
      <c r="L565" s="178" t="str">
        <f t="shared" si="324"/>
        <v>No</v>
      </c>
      <c r="M565" t="str">
        <f>IF(OR(Grants!K88="Q1 2021",Grants!K88="Q2 2021"),"Yes","No")</f>
        <v>No</v>
      </c>
      <c r="N565" s="178" t="str">
        <f t="shared" si="325"/>
        <v>No</v>
      </c>
      <c r="O565" t="str">
        <f>IF(OR(Grants!K88="Q3 2021",Grants!K88="Q4 2021"),"Yes","No")</f>
        <v>No</v>
      </c>
      <c r="P565" s="178" t="str">
        <f t="shared" si="326"/>
        <v>No</v>
      </c>
      <c r="Q565" t="str">
        <f>IF(OR(Grants!K88="Q1 2022",Grants!K88="Q2 2022"),"Yes","No")</f>
        <v>No</v>
      </c>
      <c r="R565" s="178" t="str">
        <f t="shared" si="327"/>
        <v>No</v>
      </c>
      <c r="S565" t="str">
        <f>IF(OR(Grants!K88="Q3 2022",Grants!K88="Q4 2022"),"Yes","No")</f>
        <v>No</v>
      </c>
      <c r="T565" s="178" t="str">
        <f t="shared" si="328"/>
        <v>No</v>
      </c>
      <c r="U565" t="str">
        <f>IF(OR(Grants!K88="Q1 2023",Grants!K88="Q2 2023"),"Yes","No")</f>
        <v>No</v>
      </c>
      <c r="V565" s="178" t="str">
        <f t="shared" si="329"/>
        <v>No</v>
      </c>
      <c r="W565" t="str">
        <f>IF(OR(Grants!K88="Q3 2023",Grants!K88="Q4 2023"),"Yes","No")</f>
        <v>No</v>
      </c>
      <c r="X565" s="178" t="str">
        <f t="shared" si="330"/>
        <v>No</v>
      </c>
      <c r="Y565" t="str">
        <f>IF(OR(Grants!K88="Q1 2024",Grants!K88="Q2 2024"),"Yes","No")</f>
        <v>No</v>
      </c>
      <c r="Z565" s="178" t="str">
        <f t="shared" si="331"/>
        <v>No</v>
      </c>
      <c r="AA565" t="str">
        <f>IF(OR(Grants!K88="Q3 2024",Grants!K88="Q4 2024"),"Yes","No")</f>
        <v>No</v>
      </c>
      <c r="AB565" s="178" t="str">
        <f t="shared" si="332"/>
        <v>No</v>
      </c>
      <c r="AC565" t="str">
        <f>IF(OR(Grants!K88="Q1 2025",Grants!K88="Q2 2025"),"Yes","No")</f>
        <v>No</v>
      </c>
      <c r="AD565" s="178" t="str">
        <f t="shared" si="333"/>
        <v>No</v>
      </c>
      <c r="AE565" t="str">
        <f>IF(OR(Grants!K88="Q3 2025",Grants!K88="Q4 2025"),"Yes","No")</f>
        <v>No</v>
      </c>
      <c r="AF565" s="178" t="str">
        <f t="shared" si="334"/>
        <v>No</v>
      </c>
      <c r="AG565" t="str">
        <f>IF(OR(Grants!K88="Q1 2026",Grants!K88="Q2 2026"),"Yes","No")</f>
        <v>No</v>
      </c>
      <c r="AH565" s="178" t="str">
        <f t="shared" si="335"/>
        <v>No</v>
      </c>
      <c r="AI565" t="str">
        <f>IF(OR(Grants!K88="Q3 2026",Grants!K88="Q4 2026"),"Yes","No")</f>
        <v>No</v>
      </c>
      <c r="AJ565" s="178" t="str">
        <f t="shared" si="336"/>
        <v>No</v>
      </c>
      <c r="AK565" t="str">
        <f>IF(OR(Grants!K88="Q1 2027",Grants!K88="Q2 2027"),"Yes","No")</f>
        <v>No</v>
      </c>
      <c r="AL565" s="178" t="str">
        <f t="shared" si="337"/>
        <v>No</v>
      </c>
      <c r="AM565" t="str">
        <f>IF(OR(Grants!K88="Q3 2027",Grants!K88="Q4 2027"),"Yes","No")</f>
        <v>No</v>
      </c>
      <c r="AN565" s="178" t="str">
        <f t="shared" si="338"/>
        <v>No</v>
      </c>
      <c r="AO565" t="str">
        <f>IF(OR(Grants!K88="Q1 2028",Grants!K88="Q2 2028"),"Yes","No")</f>
        <v>No</v>
      </c>
      <c r="AP565" s="178" t="str">
        <f t="shared" si="339"/>
        <v>No</v>
      </c>
      <c r="AQ565" t="str">
        <f>IF(OR(Grants!K88="Q3 2028",Grants!K88="Q4 2028"),"Yes","No")</f>
        <v>No</v>
      </c>
      <c r="AR565" s="178" t="str">
        <f t="shared" si="340"/>
        <v>No</v>
      </c>
      <c r="AS565" t="str">
        <f>IF(OR(Grants!K88="Q1 2029",Grants!K88="Q2 2029"),"Yes","No")</f>
        <v>No</v>
      </c>
      <c r="AT565" s="178" t="str">
        <f t="shared" si="341"/>
        <v>No</v>
      </c>
      <c r="AU565" t="str">
        <f>IF(OR(Grants!K88="Q3 2029",Grants!K88="Q4 2029"),"Yes","No")</f>
        <v>No</v>
      </c>
      <c r="AV565" s="178" t="str">
        <f t="shared" si="342"/>
        <v>No</v>
      </c>
      <c r="AW565" t="str">
        <f>IF(OR(Grants!K88="Q1 2030",Grants!K88="Q2 2030"),"Yes","No")</f>
        <v>No</v>
      </c>
      <c r="AX565" s="178" t="str">
        <f t="shared" si="343"/>
        <v>No</v>
      </c>
      <c r="AY565" t="str">
        <f>IF(OR(Grants!K88="Q3 2030",Grants!K88="Q4 2030"),"Yes","No")</f>
        <v>No</v>
      </c>
      <c r="AZ565" s="178" t="str">
        <f t="shared" si="344"/>
        <v>No</v>
      </c>
      <c r="BA565" t="str">
        <f>IF(Grants!K88="","No","Yes")</f>
        <v>No</v>
      </c>
      <c r="BB565" s="178" t="str">
        <f t="shared" si="345"/>
        <v>No</v>
      </c>
      <c r="BC565" s="178" t="str">
        <f t="shared" si="346"/>
        <v>Yes</v>
      </c>
      <c r="BD565" s="174"/>
    </row>
    <row r="566" spans="1:56" s="175" customFormat="1" ht="23.65" thickBot="1" x14ac:dyDescent="0.5">
      <c r="A566" s="177">
        <v>85</v>
      </c>
      <c r="B566" s="109" t="s">
        <v>535</v>
      </c>
      <c r="C566" t="str">
        <f>IF(Grants!E89="Yes","Yes","No")</f>
        <v>No</v>
      </c>
      <c r="D566" t="str">
        <f>IF(AND(C566="No",Grants!F89="Yes"),"Yes","No")</f>
        <v>No</v>
      </c>
      <c r="E566" t="str">
        <f>IF(AND(C566="No",Grants!F89="N/A"),"N/A","No")</f>
        <v>No</v>
      </c>
      <c r="F566">
        <f>IF(OR(Grants!F89="Yes",Grants!F89="N/A"),0,1)</f>
        <v>1</v>
      </c>
      <c r="G566" t="str">
        <f>IF(OR(Grants!K89="Q3 2019",Grants!K89="Q4 2019"),"Yes","No")</f>
        <v>No</v>
      </c>
      <c r="H566" s="178" t="str">
        <f t="shared" si="322"/>
        <v>No</v>
      </c>
      <c r="I566" t="str">
        <f>IF(OR(Grants!K89="Q1 2020",Grants!K89="Q2 2020"),"Yes","No")</f>
        <v>No</v>
      </c>
      <c r="J566" s="178" t="str">
        <f t="shared" si="323"/>
        <v>No</v>
      </c>
      <c r="K566" t="str">
        <f>IF(OR(Grants!K89="Q3 2020",Grants!K89="Q4 2020"),"Yes","No")</f>
        <v>No</v>
      </c>
      <c r="L566" s="178" t="str">
        <f t="shared" si="324"/>
        <v>No</v>
      </c>
      <c r="M566" t="str">
        <f>IF(OR(Grants!K89="Q1 2021",Grants!K89="Q2 2021"),"Yes","No")</f>
        <v>No</v>
      </c>
      <c r="N566" s="178" t="str">
        <f t="shared" si="325"/>
        <v>No</v>
      </c>
      <c r="O566" t="str">
        <f>IF(OR(Grants!K89="Q3 2021",Grants!K89="Q4 2021"),"Yes","No")</f>
        <v>No</v>
      </c>
      <c r="P566" s="178" t="str">
        <f t="shared" si="326"/>
        <v>No</v>
      </c>
      <c r="Q566" t="str">
        <f>IF(OR(Grants!K89="Q1 2022",Grants!K89="Q2 2022"),"Yes","No")</f>
        <v>No</v>
      </c>
      <c r="R566" s="178" t="str">
        <f t="shared" si="327"/>
        <v>No</v>
      </c>
      <c r="S566" t="str">
        <f>IF(OR(Grants!K89="Q3 2022",Grants!K89="Q4 2022"),"Yes","No")</f>
        <v>No</v>
      </c>
      <c r="T566" s="178" t="str">
        <f t="shared" si="328"/>
        <v>No</v>
      </c>
      <c r="U566" t="str">
        <f>IF(OR(Grants!K89="Q1 2023",Grants!K89="Q2 2023"),"Yes","No")</f>
        <v>No</v>
      </c>
      <c r="V566" s="178" t="str">
        <f t="shared" si="329"/>
        <v>No</v>
      </c>
      <c r="W566" t="str">
        <f>IF(OR(Grants!K89="Q3 2023",Grants!K89="Q4 2023"),"Yes","No")</f>
        <v>No</v>
      </c>
      <c r="X566" s="178" t="str">
        <f t="shared" si="330"/>
        <v>No</v>
      </c>
      <c r="Y566" t="str">
        <f>IF(OR(Grants!K89="Q1 2024",Grants!K89="Q2 2024"),"Yes","No")</f>
        <v>No</v>
      </c>
      <c r="Z566" s="178" t="str">
        <f t="shared" si="331"/>
        <v>No</v>
      </c>
      <c r="AA566" t="str">
        <f>IF(OR(Grants!K89="Q3 2024",Grants!K89="Q4 2024"),"Yes","No")</f>
        <v>No</v>
      </c>
      <c r="AB566" s="178" t="str">
        <f t="shared" si="332"/>
        <v>No</v>
      </c>
      <c r="AC566" t="str">
        <f>IF(OR(Grants!K89="Q1 2025",Grants!K89="Q2 2025"),"Yes","No")</f>
        <v>No</v>
      </c>
      <c r="AD566" s="178" t="str">
        <f t="shared" si="333"/>
        <v>No</v>
      </c>
      <c r="AE566" t="str">
        <f>IF(OR(Grants!K89="Q3 2025",Grants!K89="Q4 2025"),"Yes","No")</f>
        <v>No</v>
      </c>
      <c r="AF566" s="178" t="str">
        <f t="shared" si="334"/>
        <v>No</v>
      </c>
      <c r="AG566" t="str">
        <f>IF(OR(Grants!K89="Q1 2026",Grants!K89="Q2 2026"),"Yes","No")</f>
        <v>No</v>
      </c>
      <c r="AH566" s="178" t="str">
        <f t="shared" si="335"/>
        <v>No</v>
      </c>
      <c r="AI566" t="str">
        <f>IF(OR(Grants!K89="Q3 2026",Grants!K89="Q4 2026"),"Yes","No")</f>
        <v>No</v>
      </c>
      <c r="AJ566" s="178" t="str">
        <f t="shared" si="336"/>
        <v>No</v>
      </c>
      <c r="AK566" t="str">
        <f>IF(OR(Grants!K89="Q1 2027",Grants!K89="Q2 2027"),"Yes","No")</f>
        <v>No</v>
      </c>
      <c r="AL566" s="178" t="str">
        <f t="shared" si="337"/>
        <v>No</v>
      </c>
      <c r="AM566" t="str">
        <f>IF(OR(Grants!K89="Q3 2027",Grants!K89="Q4 2027"),"Yes","No")</f>
        <v>No</v>
      </c>
      <c r="AN566" s="178" t="str">
        <f t="shared" si="338"/>
        <v>No</v>
      </c>
      <c r="AO566" t="str">
        <f>IF(OR(Grants!K89="Q1 2028",Grants!K89="Q2 2028"),"Yes","No")</f>
        <v>No</v>
      </c>
      <c r="AP566" s="178" t="str">
        <f t="shared" si="339"/>
        <v>No</v>
      </c>
      <c r="AQ566" t="str">
        <f>IF(OR(Grants!K89="Q3 2028",Grants!K89="Q4 2028"),"Yes","No")</f>
        <v>No</v>
      </c>
      <c r="AR566" s="178" t="str">
        <f t="shared" si="340"/>
        <v>No</v>
      </c>
      <c r="AS566" t="str">
        <f>IF(OR(Grants!K89="Q1 2029",Grants!K89="Q2 2029"),"Yes","No")</f>
        <v>No</v>
      </c>
      <c r="AT566" s="178" t="str">
        <f t="shared" si="341"/>
        <v>No</v>
      </c>
      <c r="AU566" t="str">
        <f>IF(OR(Grants!K89="Q3 2029",Grants!K89="Q4 2029"),"Yes","No")</f>
        <v>No</v>
      </c>
      <c r="AV566" s="178" t="str">
        <f t="shared" si="342"/>
        <v>No</v>
      </c>
      <c r="AW566" t="str">
        <f>IF(OR(Grants!K89="Q1 2030",Grants!K89="Q2 2030"),"Yes","No")</f>
        <v>No</v>
      </c>
      <c r="AX566" s="178" t="str">
        <f t="shared" si="343"/>
        <v>No</v>
      </c>
      <c r="AY566" t="str">
        <f>IF(OR(Grants!K89="Q3 2030",Grants!K89="Q4 2030"),"Yes","No")</f>
        <v>No</v>
      </c>
      <c r="AZ566" s="178" t="str">
        <f t="shared" si="344"/>
        <v>No</v>
      </c>
      <c r="BA566" t="str">
        <f>IF(Grants!K89="","No","Yes")</f>
        <v>No</v>
      </c>
      <c r="BB566" s="178" t="str">
        <f t="shared" si="345"/>
        <v>No</v>
      </c>
      <c r="BC566" s="178" t="str">
        <f t="shared" si="346"/>
        <v>Yes</v>
      </c>
      <c r="BD566" s="174"/>
    </row>
    <row r="567" spans="1:56" s="175" customFormat="1" ht="23.65" thickBot="1" x14ac:dyDescent="0.5">
      <c r="A567" s="177">
        <v>86</v>
      </c>
      <c r="B567" s="109" t="s">
        <v>536</v>
      </c>
      <c r="C567" t="str">
        <f>IF(Grants!E90="Yes","Yes","No")</f>
        <v>No</v>
      </c>
      <c r="D567" t="str">
        <f>IF(AND(C567="No",Grants!F90="Yes"),"Yes","No")</f>
        <v>No</v>
      </c>
      <c r="E567" t="str">
        <f>IF(AND(C567="No",Grants!F90="N/A"),"N/A","No")</f>
        <v>No</v>
      </c>
      <c r="F567">
        <f>IF(OR(Grants!F90="Yes",Grants!F90="N/A"),0,1)</f>
        <v>1</v>
      </c>
      <c r="G567" t="str">
        <f>IF(OR(Grants!K90="Q3 2019",Grants!K90="Q4 2019"),"Yes","No")</f>
        <v>No</v>
      </c>
      <c r="H567" s="178" t="str">
        <f t="shared" si="322"/>
        <v>No</v>
      </c>
      <c r="I567" t="str">
        <f>IF(OR(Grants!K90="Q1 2020",Grants!K90="Q2 2020"),"Yes","No")</f>
        <v>No</v>
      </c>
      <c r="J567" s="178" t="str">
        <f t="shared" si="323"/>
        <v>No</v>
      </c>
      <c r="K567" t="str">
        <f>IF(OR(Grants!K90="Q3 2020",Grants!K90="Q4 2020"),"Yes","No")</f>
        <v>No</v>
      </c>
      <c r="L567" s="178" t="str">
        <f t="shared" si="324"/>
        <v>No</v>
      </c>
      <c r="M567" t="str">
        <f>IF(OR(Grants!K90="Q1 2021",Grants!K90="Q2 2021"),"Yes","No")</f>
        <v>No</v>
      </c>
      <c r="N567" s="178" t="str">
        <f t="shared" si="325"/>
        <v>No</v>
      </c>
      <c r="O567" t="str">
        <f>IF(OR(Grants!K90="Q3 2021",Grants!K90="Q4 2021"),"Yes","No")</f>
        <v>No</v>
      </c>
      <c r="P567" s="178" t="str">
        <f t="shared" si="326"/>
        <v>No</v>
      </c>
      <c r="Q567" t="str">
        <f>IF(OR(Grants!K90="Q1 2022",Grants!K90="Q2 2022"),"Yes","No")</f>
        <v>No</v>
      </c>
      <c r="R567" s="178" t="str">
        <f t="shared" si="327"/>
        <v>No</v>
      </c>
      <c r="S567" t="str">
        <f>IF(OR(Grants!K90="Q3 2022",Grants!K90="Q4 2022"),"Yes","No")</f>
        <v>No</v>
      </c>
      <c r="T567" s="178" t="str">
        <f t="shared" si="328"/>
        <v>No</v>
      </c>
      <c r="U567" t="str">
        <f>IF(OR(Grants!K90="Q1 2023",Grants!K90="Q2 2023"),"Yes","No")</f>
        <v>No</v>
      </c>
      <c r="V567" s="178" t="str">
        <f t="shared" si="329"/>
        <v>No</v>
      </c>
      <c r="W567" t="str">
        <f>IF(OR(Grants!K90="Q3 2023",Grants!K90="Q4 2023"),"Yes","No")</f>
        <v>No</v>
      </c>
      <c r="X567" s="178" t="str">
        <f t="shared" si="330"/>
        <v>No</v>
      </c>
      <c r="Y567" t="str">
        <f>IF(OR(Grants!K90="Q1 2024",Grants!K90="Q2 2024"),"Yes","No")</f>
        <v>No</v>
      </c>
      <c r="Z567" s="178" t="str">
        <f t="shared" si="331"/>
        <v>No</v>
      </c>
      <c r="AA567" t="str">
        <f>IF(OR(Grants!K90="Q3 2024",Grants!K90="Q4 2024"),"Yes","No")</f>
        <v>No</v>
      </c>
      <c r="AB567" s="178" t="str">
        <f t="shared" si="332"/>
        <v>No</v>
      </c>
      <c r="AC567" t="str">
        <f>IF(OR(Grants!K90="Q1 2025",Grants!K90="Q2 2025"),"Yes","No")</f>
        <v>No</v>
      </c>
      <c r="AD567" s="178" t="str">
        <f t="shared" si="333"/>
        <v>No</v>
      </c>
      <c r="AE567" t="str">
        <f>IF(OR(Grants!K90="Q3 2025",Grants!K90="Q4 2025"),"Yes","No")</f>
        <v>No</v>
      </c>
      <c r="AF567" s="178" t="str">
        <f t="shared" si="334"/>
        <v>No</v>
      </c>
      <c r="AG567" t="str">
        <f>IF(OR(Grants!K90="Q1 2026",Grants!K90="Q2 2026"),"Yes","No")</f>
        <v>No</v>
      </c>
      <c r="AH567" s="178" t="str">
        <f t="shared" si="335"/>
        <v>No</v>
      </c>
      <c r="AI567" t="str">
        <f>IF(OR(Grants!K90="Q3 2026",Grants!K90="Q4 2026"),"Yes","No")</f>
        <v>No</v>
      </c>
      <c r="AJ567" s="178" t="str">
        <f t="shared" si="336"/>
        <v>No</v>
      </c>
      <c r="AK567" t="str">
        <f>IF(OR(Grants!K90="Q1 2027",Grants!K90="Q2 2027"),"Yes","No")</f>
        <v>No</v>
      </c>
      <c r="AL567" s="178" t="str">
        <f t="shared" si="337"/>
        <v>No</v>
      </c>
      <c r="AM567" t="str">
        <f>IF(OR(Grants!K90="Q3 2027",Grants!K90="Q4 2027"),"Yes","No")</f>
        <v>No</v>
      </c>
      <c r="AN567" s="178" t="str">
        <f t="shared" si="338"/>
        <v>No</v>
      </c>
      <c r="AO567" t="str">
        <f>IF(OR(Grants!K90="Q1 2028",Grants!K90="Q2 2028"),"Yes","No")</f>
        <v>No</v>
      </c>
      <c r="AP567" s="178" t="str">
        <f t="shared" si="339"/>
        <v>No</v>
      </c>
      <c r="AQ567" t="str">
        <f>IF(OR(Grants!K90="Q3 2028",Grants!K90="Q4 2028"),"Yes","No")</f>
        <v>No</v>
      </c>
      <c r="AR567" s="178" t="str">
        <f t="shared" si="340"/>
        <v>No</v>
      </c>
      <c r="AS567" t="str">
        <f>IF(OR(Grants!K90="Q1 2029",Grants!K90="Q2 2029"),"Yes","No")</f>
        <v>No</v>
      </c>
      <c r="AT567" s="178" t="str">
        <f t="shared" si="341"/>
        <v>No</v>
      </c>
      <c r="AU567" t="str">
        <f>IF(OR(Grants!K90="Q3 2029",Grants!K90="Q4 2029"),"Yes","No")</f>
        <v>No</v>
      </c>
      <c r="AV567" s="178" t="str">
        <f t="shared" si="342"/>
        <v>No</v>
      </c>
      <c r="AW567" t="str">
        <f>IF(OR(Grants!K90="Q1 2030",Grants!K90="Q2 2030"),"Yes","No")</f>
        <v>No</v>
      </c>
      <c r="AX567" s="178" t="str">
        <f t="shared" si="343"/>
        <v>No</v>
      </c>
      <c r="AY567" t="str">
        <f>IF(OR(Grants!K90="Q3 2030",Grants!K90="Q4 2030"),"Yes","No")</f>
        <v>No</v>
      </c>
      <c r="AZ567" s="178" t="str">
        <f t="shared" si="344"/>
        <v>No</v>
      </c>
      <c r="BA567" t="str">
        <f>IF(Grants!K90="","No","Yes")</f>
        <v>No</v>
      </c>
      <c r="BB567" s="178" t="str">
        <f t="shared" si="345"/>
        <v>No</v>
      </c>
      <c r="BC567" s="178" t="str">
        <f t="shared" si="346"/>
        <v>Yes</v>
      </c>
      <c r="BD567" s="174"/>
    </row>
    <row r="568" spans="1:56" s="175" customFormat="1" ht="23.65" thickBot="1" x14ac:dyDescent="0.5">
      <c r="A568" s="177">
        <v>87</v>
      </c>
      <c r="B568" s="109" t="s">
        <v>538</v>
      </c>
      <c r="C568" t="str">
        <f>IF(Grants!E91="Yes","Yes","No")</f>
        <v>No</v>
      </c>
      <c r="D568" t="str">
        <f>IF(AND(C568="No",Grants!F91="Yes"),"Yes","No")</f>
        <v>No</v>
      </c>
      <c r="E568" t="str">
        <f>IF(AND(C568="No",Grants!F91="N/A"),"N/A","No")</f>
        <v>No</v>
      </c>
      <c r="F568">
        <f>IF(OR(Grants!F91="Yes",Grants!F91="N/A"),0,1)</f>
        <v>1</v>
      </c>
      <c r="G568" t="str">
        <f>IF(OR(Grants!K91="Q3 2019",Grants!K91="Q4 2019"),"Yes","No")</f>
        <v>No</v>
      </c>
      <c r="H568" s="178" t="str">
        <f t="shared" si="322"/>
        <v>No</v>
      </c>
      <c r="I568" t="str">
        <f>IF(OR(Grants!K91="Q1 2020",Grants!K91="Q2 2020"),"Yes","No")</f>
        <v>No</v>
      </c>
      <c r="J568" s="178" t="str">
        <f t="shared" si="323"/>
        <v>No</v>
      </c>
      <c r="K568" t="str">
        <f>IF(OR(Grants!K91="Q3 2020",Grants!K91="Q4 2020"),"Yes","No")</f>
        <v>No</v>
      </c>
      <c r="L568" s="178" t="str">
        <f t="shared" si="324"/>
        <v>No</v>
      </c>
      <c r="M568" t="str">
        <f>IF(OR(Grants!K91="Q1 2021",Grants!K91="Q2 2021"),"Yes","No")</f>
        <v>No</v>
      </c>
      <c r="N568" s="178" t="str">
        <f t="shared" si="325"/>
        <v>No</v>
      </c>
      <c r="O568" t="str">
        <f>IF(OR(Grants!K91="Q3 2021",Grants!K91="Q4 2021"),"Yes","No")</f>
        <v>No</v>
      </c>
      <c r="P568" s="178" t="str">
        <f t="shared" si="326"/>
        <v>No</v>
      </c>
      <c r="Q568" t="str">
        <f>IF(OR(Grants!K91="Q1 2022",Grants!K91="Q2 2022"),"Yes","No")</f>
        <v>No</v>
      </c>
      <c r="R568" s="178" t="str">
        <f t="shared" si="327"/>
        <v>No</v>
      </c>
      <c r="S568" t="str">
        <f>IF(OR(Grants!K91="Q3 2022",Grants!K91="Q4 2022"),"Yes","No")</f>
        <v>No</v>
      </c>
      <c r="T568" s="178" t="str">
        <f t="shared" si="328"/>
        <v>No</v>
      </c>
      <c r="U568" t="str">
        <f>IF(OR(Grants!K91="Q1 2023",Grants!K91="Q2 2023"),"Yes","No")</f>
        <v>No</v>
      </c>
      <c r="V568" s="178" t="str">
        <f t="shared" si="329"/>
        <v>No</v>
      </c>
      <c r="W568" t="str">
        <f>IF(OR(Grants!K91="Q3 2023",Grants!K91="Q4 2023"),"Yes","No")</f>
        <v>No</v>
      </c>
      <c r="X568" s="178" t="str">
        <f t="shared" si="330"/>
        <v>No</v>
      </c>
      <c r="Y568" t="str">
        <f>IF(OR(Grants!K91="Q1 2024",Grants!K91="Q2 2024"),"Yes","No")</f>
        <v>No</v>
      </c>
      <c r="Z568" s="178" t="str">
        <f t="shared" si="331"/>
        <v>No</v>
      </c>
      <c r="AA568" t="str">
        <f>IF(OR(Grants!K91="Q3 2024",Grants!K91="Q4 2024"),"Yes","No")</f>
        <v>No</v>
      </c>
      <c r="AB568" s="178" t="str">
        <f t="shared" si="332"/>
        <v>No</v>
      </c>
      <c r="AC568" t="str">
        <f>IF(OR(Grants!K91="Q1 2025",Grants!K91="Q2 2025"),"Yes","No")</f>
        <v>No</v>
      </c>
      <c r="AD568" s="178" t="str">
        <f t="shared" si="333"/>
        <v>No</v>
      </c>
      <c r="AE568" t="str">
        <f>IF(OR(Grants!K91="Q3 2025",Grants!K91="Q4 2025"),"Yes","No")</f>
        <v>No</v>
      </c>
      <c r="AF568" s="178" t="str">
        <f t="shared" si="334"/>
        <v>No</v>
      </c>
      <c r="AG568" t="str">
        <f>IF(OR(Grants!K91="Q1 2026",Grants!K91="Q2 2026"),"Yes","No")</f>
        <v>No</v>
      </c>
      <c r="AH568" s="178" t="str">
        <f t="shared" si="335"/>
        <v>No</v>
      </c>
      <c r="AI568" t="str">
        <f>IF(OR(Grants!K91="Q3 2026",Grants!K91="Q4 2026"),"Yes","No")</f>
        <v>No</v>
      </c>
      <c r="AJ568" s="178" t="str">
        <f t="shared" si="336"/>
        <v>No</v>
      </c>
      <c r="AK568" t="str">
        <f>IF(OR(Grants!K91="Q1 2027",Grants!K91="Q2 2027"),"Yes","No")</f>
        <v>No</v>
      </c>
      <c r="AL568" s="178" t="str">
        <f t="shared" si="337"/>
        <v>No</v>
      </c>
      <c r="AM568" t="str">
        <f>IF(OR(Grants!K91="Q3 2027",Grants!K91="Q4 2027"),"Yes","No")</f>
        <v>No</v>
      </c>
      <c r="AN568" s="178" t="str">
        <f t="shared" si="338"/>
        <v>No</v>
      </c>
      <c r="AO568" t="str">
        <f>IF(OR(Grants!K91="Q1 2028",Grants!K91="Q2 2028"),"Yes","No")</f>
        <v>No</v>
      </c>
      <c r="AP568" s="178" t="str">
        <f t="shared" si="339"/>
        <v>No</v>
      </c>
      <c r="AQ568" t="str">
        <f>IF(OR(Grants!K91="Q3 2028",Grants!K91="Q4 2028"),"Yes","No")</f>
        <v>No</v>
      </c>
      <c r="AR568" s="178" t="str">
        <f t="shared" si="340"/>
        <v>No</v>
      </c>
      <c r="AS568" t="str">
        <f>IF(OR(Grants!K91="Q1 2029",Grants!K91="Q2 2029"),"Yes","No")</f>
        <v>No</v>
      </c>
      <c r="AT568" s="178" t="str">
        <f t="shared" si="341"/>
        <v>No</v>
      </c>
      <c r="AU568" t="str">
        <f>IF(OR(Grants!K91="Q3 2029",Grants!K91="Q4 2029"),"Yes","No")</f>
        <v>No</v>
      </c>
      <c r="AV568" s="178" t="str">
        <f t="shared" si="342"/>
        <v>No</v>
      </c>
      <c r="AW568" t="str">
        <f>IF(OR(Grants!K91="Q1 2030",Grants!K91="Q2 2030"),"Yes","No")</f>
        <v>No</v>
      </c>
      <c r="AX568" s="178" t="str">
        <f t="shared" si="343"/>
        <v>No</v>
      </c>
      <c r="AY568" t="str">
        <f>IF(OR(Grants!K91="Q3 2030",Grants!K91="Q4 2030"),"Yes","No")</f>
        <v>No</v>
      </c>
      <c r="AZ568" s="178" t="str">
        <f t="shared" si="344"/>
        <v>No</v>
      </c>
      <c r="BA568" t="str">
        <f>IF(Grants!K91="","No","Yes")</f>
        <v>No</v>
      </c>
      <c r="BB568" s="178" t="str">
        <f t="shared" si="345"/>
        <v>No</v>
      </c>
      <c r="BC568" s="178" t="str">
        <f t="shared" si="346"/>
        <v>Yes</v>
      </c>
      <c r="BD568" s="174"/>
    </row>
    <row r="569" spans="1:56" s="175" customFormat="1" ht="23.65" thickBot="1" x14ac:dyDescent="0.5">
      <c r="A569" s="177">
        <v>88</v>
      </c>
      <c r="B569" s="109" t="s">
        <v>539</v>
      </c>
      <c r="C569" t="str">
        <f>IF(Grants!E92="Yes","Yes","No")</f>
        <v>No</v>
      </c>
      <c r="D569" t="str">
        <f>IF(AND(C569="No",Grants!F92="Yes"),"Yes","No")</f>
        <v>No</v>
      </c>
      <c r="E569" t="str">
        <f>IF(AND(C569="No",Grants!F92="N/A"),"N/A","No")</f>
        <v>No</v>
      </c>
      <c r="F569">
        <f>IF(OR(Grants!F92="Yes",Grants!F92="N/A"),0,1)</f>
        <v>1</v>
      </c>
      <c r="G569" t="str">
        <f>IF(OR(Grants!K92="Q3 2019",Grants!K92="Q4 2019"),"Yes","No")</f>
        <v>No</v>
      </c>
      <c r="H569" s="178" t="str">
        <f t="shared" si="322"/>
        <v>No</v>
      </c>
      <c r="I569" t="str">
        <f>IF(OR(Grants!K92="Q1 2020",Grants!K92="Q2 2020"),"Yes","No")</f>
        <v>No</v>
      </c>
      <c r="J569" s="178" t="str">
        <f t="shared" si="323"/>
        <v>No</v>
      </c>
      <c r="K569" t="str">
        <f>IF(OR(Grants!K92="Q3 2020",Grants!K92="Q4 2020"),"Yes","No")</f>
        <v>No</v>
      </c>
      <c r="L569" s="178" t="str">
        <f t="shared" si="324"/>
        <v>No</v>
      </c>
      <c r="M569" t="str">
        <f>IF(OR(Grants!K92="Q1 2021",Grants!K92="Q2 2021"),"Yes","No")</f>
        <v>No</v>
      </c>
      <c r="N569" s="178" t="str">
        <f t="shared" si="325"/>
        <v>No</v>
      </c>
      <c r="O569" t="str">
        <f>IF(OR(Grants!K92="Q3 2021",Grants!K92="Q4 2021"),"Yes","No")</f>
        <v>No</v>
      </c>
      <c r="P569" s="178" t="str">
        <f t="shared" si="326"/>
        <v>No</v>
      </c>
      <c r="Q569" t="str">
        <f>IF(OR(Grants!K92="Q1 2022",Grants!K92="Q2 2022"),"Yes","No")</f>
        <v>No</v>
      </c>
      <c r="R569" s="178" t="str">
        <f t="shared" si="327"/>
        <v>No</v>
      </c>
      <c r="S569" t="str">
        <f>IF(OR(Grants!K92="Q3 2022",Grants!K92="Q4 2022"),"Yes","No")</f>
        <v>No</v>
      </c>
      <c r="T569" s="178" t="str">
        <f t="shared" si="328"/>
        <v>No</v>
      </c>
      <c r="U569" t="str">
        <f>IF(OR(Grants!K92="Q1 2023",Grants!K92="Q2 2023"),"Yes","No")</f>
        <v>No</v>
      </c>
      <c r="V569" s="178" t="str">
        <f t="shared" si="329"/>
        <v>No</v>
      </c>
      <c r="W569" t="str">
        <f>IF(OR(Grants!K92="Q3 2023",Grants!K92="Q4 2023"),"Yes","No")</f>
        <v>No</v>
      </c>
      <c r="X569" s="178" t="str">
        <f t="shared" si="330"/>
        <v>No</v>
      </c>
      <c r="Y569" t="str">
        <f>IF(OR(Grants!K92="Q1 2024",Grants!K92="Q2 2024"),"Yes","No")</f>
        <v>No</v>
      </c>
      <c r="Z569" s="178" t="str">
        <f t="shared" si="331"/>
        <v>No</v>
      </c>
      <c r="AA569" t="str">
        <f>IF(OR(Grants!K92="Q3 2024",Grants!K92="Q4 2024"),"Yes","No")</f>
        <v>No</v>
      </c>
      <c r="AB569" s="178" t="str">
        <f t="shared" si="332"/>
        <v>No</v>
      </c>
      <c r="AC569" t="str">
        <f>IF(OR(Grants!K92="Q1 2025",Grants!K92="Q2 2025"),"Yes","No")</f>
        <v>No</v>
      </c>
      <c r="AD569" s="178" t="str">
        <f t="shared" si="333"/>
        <v>No</v>
      </c>
      <c r="AE569" t="str">
        <f>IF(OR(Grants!K92="Q3 2025",Grants!K92="Q4 2025"),"Yes","No")</f>
        <v>No</v>
      </c>
      <c r="AF569" s="178" t="str">
        <f t="shared" si="334"/>
        <v>No</v>
      </c>
      <c r="AG569" t="str">
        <f>IF(OR(Grants!K92="Q1 2026",Grants!K92="Q2 2026"),"Yes","No")</f>
        <v>No</v>
      </c>
      <c r="AH569" s="178" t="str">
        <f t="shared" si="335"/>
        <v>No</v>
      </c>
      <c r="AI569" t="str">
        <f>IF(OR(Grants!K92="Q3 2026",Grants!K92="Q4 2026"),"Yes","No")</f>
        <v>No</v>
      </c>
      <c r="AJ569" s="178" t="str">
        <f t="shared" si="336"/>
        <v>No</v>
      </c>
      <c r="AK569" t="str">
        <f>IF(OR(Grants!K92="Q1 2027",Grants!K92="Q2 2027"),"Yes","No")</f>
        <v>No</v>
      </c>
      <c r="AL569" s="178" t="str">
        <f t="shared" si="337"/>
        <v>No</v>
      </c>
      <c r="AM569" t="str">
        <f>IF(OR(Grants!K92="Q3 2027",Grants!K92="Q4 2027"),"Yes","No")</f>
        <v>No</v>
      </c>
      <c r="AN569" s="178" t="str">
        <f t="shared" si="338"/>
        <v>No</v>
      </c>
      <c r="AO569" t="str">
        <f>IF(OR(Grants!K92="Q1 2028",Grants!K92="Q2 2028"),"Yes","No")</f>
        <v>No</v>
      </c>
      <c r="AP569" s="178" t="str">
        <f t="shared" si="339"/>
        <v>No</v>
      </c>
      <c r="AQ569" t="str">
        <f>IF(OR(Grants!K92="Q3 2028",Grants!K92="Q4 2028"),"Yes","No")</f>
        <v>No</v>
      </c>
      <c r="AR569" s="178" t="str">
        <f t="shared" si="340"/>
        <v>No</v>
      </c>
      <c r="AS569" t="str">
        <f>IF(OR(Grants!K92="Q1 2029",Grants!K92="Q2 2029"),"Yes","No")</f>
        <v>No</v>
      </c>
      <c r="AT569" s="178" t="str">
        <f t="shared" si="341"/>
        <v>No</v>
      </c>
      <c r="AU569" t="str">
        <f>IF(OR(Grants!K92="Q3 2029",Grants!K92="Q4 2029"),"Yes","No")</f>
        <v>No</v>
      </c>
      <c r="AV569" s="178" t="str">
        <f t="shared" si="342"/>
        <v>No</v>
      </c>
      <c r="AW569" t="str">
        <f>IF(OR(Grants!K92="Q1 2030",Grants!K92="Q2 2030"),"Yes","No")</f>
        <v>No</v>
      </c>
      <c r="AX569" s="178" t="str">
        <f t="shared" si="343"/>
        <v>No</v>
      </c>
      <c r="AY569" t="str">
        <f>IF(OR(Grants!K92="Q3 2030",Grants!K92="Q4 2030"),"Yes","No")</f>
        <v>No</v>
      </c>
      <c r="AZ569" s="178" t="str">
        <f t="shared" si="344"/>
        <v>No</v>
      </c>
      <c r="BA569" t="str">
        <f>IF(Grants!K92="","No","Yes")</f>
        <v>No</v>
      </c>
      <c r="BB569" s="178" t="str">
        <f t="shared" si="345"/>
        <v>No</v>
      </c>
      <c r="BC569" s="178" t="str">
        <f t="shared" si="346"/>
        <v>Yes</v>
      </c>
      <c r="BD569" s="174"/>
    </row>
    <row r="570" spans="1:56" s="175" customFormat="1" ht="35.25" thickBot="1" x14ac:dyDescent="0.5">
      <c r="A570" s="177">
        <v>89</v>
      </c>
      <c r="B570" s="109" t="s">
        <v>540</v>
      </c>
      <c r="C570" t="str">
        <f>IF(Grants!E93="Yes","Yes","No")</f>
        <v>No</v>
      </c>
      <c r="D570" t="str">
        <f>IF(AND(C570="No",Grants!F93="Yes"),"Yes","No")</f>
        <v>No</v>
      </c>
      <c r="E570" t="str">
        <f>IF(AND(C570="No",Grants!F93="N/A"),"N/A","No")</f>
        <v>No</v>
      </c>
      <c r="F570">
        <f>IF(OR(Grants!F93="Yes",Grants!F93="N/A"),0,1)</f>
        <v>1</v>
      </c>
      <c r="G570" t="str">
        <f>IF(OR(Grants!K93="Q3 2019",Grants!K93="Q4 2019"),"Yes","No")</f>
        <v>No</v>
      </c>
      <c r="H570" s="178" t="str">
        <f t="shared" si="322"/>
        <v>No</v>
      </c>
      <c r="I570" t="str">
        <f>IF(OR(Grants!K93="Q1 2020",Grants!K93="Q2 2020"),"Yes","No")</f>
        <v>No</v>
      </c>
      <c r="J570" s="178" t="str">
        <f t="shared" si="323"/>
        <v>No</v>
      </c>
      <c r="K570" t="str">
        <f>IF(OR(Grants!K93="Q3 2020",Grants!K93="Q4 2020"),"Yes","No")</f>
        <v>No</v>
      </c>
      <c r="L570" s="178" t="str">
        <f t="shared" si="324"/>
        <v>No</v>
      </c>
      <c r="M570" t="str">
        <f>IF(OR(Grants!K93="Q1 2021",Grants!K93="Q2 2021"),"Yes","No")</f>
        <v>No</v>
      </c>
      <c r="N570" s="178" t="str">
        <f t="shared" si="325"/>
        <v>No</v>
      </c>
      <c r="O570" t="str">
        <f>IF(OR(Grants!K93="Q3 2021",Grants!K93="Q4 2021"),"Yes","No")</f>
        <v>No</v>
      </c>
      <c r="P570" s="178" t="str">
        <f t="shared" si="326"/>
        <v>No</v>
      </c>
      <c r="Q570" t="str">
        <f>IF(OR(Grants!K93="Q1 2022",Grants!K93="Q2 2022"),"Yes","No")</f>
        <v>No</v>
      </c>
      <c r="R570" s="178" t="str">
        <f t="shared" si="327"/>
        <v>No</v>
      </c>
      <c r="S570" t="str">
        <f>IF(OR(Grants!K93="Q3 2022",Grants!K93="Q4 2022"),"Yes","No")</f>
        <v>No</v>
      </c>
      <c r="T570" s="178" t="str">
        <f t="shared" si="328"/>
        <v>No</v>
      </c>
      <c r="U570" t="str">
        <f>IF(OR(Grants!K93="Q1 2023",Grants!K93="Q2 2023"),"Yes","No")</f>
        <v>No</v>
      </c>
      <c r="V570" s="178" t="str">
        <f t="shared" si="329"/>
        <v>No</v>
      </c>
      <c r="W570" t="str">
        <f>IF(OR(Grants!K93="Q3 2023",Grants!K93="Q4 2023"),"Yes","No")</f>
        <v>No</v>
      </c>
      <c r="X570" s="178" t="str">
        <f t="shared" si="330"/>
        <v>No</v>
      </c>
      <c r="Y570" t="str">
        <f>IF(OR(Grants!K93="Q1 2024",Grants!K93="Q2 2024"),"Yes","No")</f>
        <v>No</v>
      </c>
      <c r="Z570" s="178" t="str">
        <f t="shared" si="331"/>
        <v>No</v>
      </c>
      <c r="AA570" t="str">
        <f>IF(OR(Grants!K93="Q3 2024",Grants!K93="Q4 2024"),"Yes","No")</f>
        <v>No</v>
      </c>
      <c r="AB570" s="178" t="str">
        <f t="shared" si="332"/>
        <v>No</v>
      </c>
      <c r="AC570" t="str">
        <f>IF(OR(Grants!K93="Q1 2025",Grants!K93="Q2 2025"),"Yes","No")</f>
        <v>No</v>
      </c>
      <c r="AD570" s="178" t="str">
        <f t="shared" si="333"/>
        <v>No</v>
      </c>
      <c r="AE570" t="str">
        <f>IF(OR(Grants!K93="Q3 2025",Grants!K93="Q4 2025"),"Yes","No")</f>
        <v>No</v>
      </c>
      <c r="AF570" s="178" t="str">
        <f t="shared" si="334"/>
        <v>No</v>
      </c>
      <c r="AG570" t="str">
        <f>IF(OR(Grants!K93="Q1 2026",Grants!K93="Q2 2026"),"Yes","No")</f>
        <v>No</v>
      </c>
      <c r="AH570" s="178" t="str">
        <f t="shared" si="335"/>
        <v>No</v>
      </c>
      <c r="AI570" t="str">
        <f>IF(OR(Grants!K93="Q3 2026",Grants!K93="Q4 2026"),"Yes","No")</f>
        <v>No</v>
      </c>
      <c r="AJ570" s="178" t="str">
        <f t="shared" si="336"/>
        <v>No</v>
      </c>
      <c r="AK570" t="str">
        <f>IF(OR(Grants!K93="Q1 2027",Grants!K93="Q2 2027"),"Yes","No")</f>
        <v>No</v>
      </c>
      <c r="AL570" s="178" t="str">
        <f t="shared" si="337"/>
        <v>No</v>
      </c>
      <c r="AM570" t="str">
        <f>IF(OR(Grants!K93="Q3 2027",Grants!K93="Q4 2027"),"Yes","No")</f>
        <v>No</v>
      </c>
      <c r="AN570" s="178" t="str">
        <f t="shared" si="338"/>
        <v>No</v>
      </c>
      <c r="AO570" t="str">
        <f>IF(OR(Grants!K93="Q1 2028",Grants!K93="Q2 2028"),"Yes","No")</f>
        <v>No</v>
      </c>
      <c r="AP570" s="178" t="str">
        <f t="shared" si="339"/>
        <v>No</v>
      </c>
      <c r="AQ570" t="str">
        <f>IF(OR(Grants!K93="Q3 2028",Grants!K93="Q4 2028"),"Yes","No")</f>
        <v>No</v>
      </c>
      <c r="AR570" s="178" t="str">
        <f t="shared" si="340"/>
        <v>No</v>
      </c>
      <c r="AS570" t="str">
        <f>IF(OR(Grants!K93="Q1 2029",Grants!K93="Q2 2029"),"Yes","No")</f>
        <v>No</v>
      </c>
      <c r="AT570" s="178" t="str">
        <f t="shared" si="341"/>
        <v>No</v>
      </c>
      <c r="AU570" t="str">
        <f>IF(OR(Grants!K93="Q3 2029",Grants!K93="Q4 2029"),"Yes","No")</f>
        <v>No</v>
      </c>
      <c r="AV570" s="178" t="str">
        <f t="shared" si="342"/>
        <v>No</v>
      </c>
      <c r="AW570" t="str">
        <f>IF(OR(Grants!K93="Q1 2030",Grants!K93="Q2 2030"),"Yes","No")</f>
        <v>No</v>
      </c>
      <c r="AX570" s="178" t="str">
        <f t="shared" si="343"/>
        <v>No</v>
      </c>
      <c r="AY570" t="str">
        <f>IF(OR(Grants!K93="Q3 2030",Grants!K93="Q4 2030"),"Yes","No")</f>
        <v>No</v>
      </c>
      <c r="AZ570" s="178" t="str">
        <f t="shared" si="344"/>
        <v>No</v>
      </c>
      <c r="BA570" t="str">
        <f>IF(Grants!K93="","No","Yes")</f>
        <v>No</v>
      </c>
      <c r="BB570" s="178" t="str">
        <f t="shared" si="345"/>
        <v>No</v>
      </c>
      <c r="BC570" s="178" t="str">
        <f t="shared" si="346"/>
        <v>Yes</v>
      </c>
      <c r="BD570" s="174"/>
    </row>
    <row r="571" spans="1:56" s="175" customFormat="1" ht="23.65" thickBot="1" x14ac:dyDescent="0.5">
      <c r="A571" s="177">
        <v>90</v>
      </c>
      <c r="B571" s="109" t="s">
        <v>541</v>
      </c>
      <c r="C571" t="str">
        <f>IF(Grants!E94="Yes","Yes","No")</f>
        <v>No</v>
      </c>
      <c r="D571" t="str">
        <f>IF(AND(C571="No",Grants!F94="Yes"),"Yes","No")</f>
        <v>No</v>
      </c>
      <c r="E571" t="str">
        <f>IF(AND(C571="No",Grants!F94="N/A"),"N/A","No")</f>
        <v>No</v>
      </c>
      <c r="F571">
        <f>IF(OR(Grants!F94="Yes",Grants!F94="N/A"),0,1)</f>
        <v>1</v>
      </c>
      <c r="G571" t="str">
        <f>IF(OR(Grants!K94="Q3 2019",Grants!K94="Q4 2019"),"Yes","No")</f>
        <v>No</v>
      </c>
      <c r="H571" s="178" t="str">
        <f t="shared" si="322"/>
        <v>No</v>
      </c>
      <c r="I571" t="str">
        <f>IF(OR(Grants!K94="Q1 2020",Grants!K94="Q2 2020"),"Yes","No")</f>
        <v>No</v>
      </c>
      <c r="J571" s="178" t="str">
        <f t="shared" si="323"/>
        <v>No</v>
      </c>
      <c r="K571" t="str">
        <f>IF(OR(Grants!K94="Q3 2020",Grants!K94="Q4 2020"),"Yes","No")</f>
        <v>No</v>
      </c>
      <c r="L571" s="178" t="str">
        <f t="shared" si="324"/>
        <v>No</v>
      </c>
      <c r="M571" t="str">
        <f>IF(OR(Grants!K94="Q1 2021",Grants!K94="Q2 2021"),"Yes","No")</f>
        <v>No</v>
      </c>
      <c r="N571" s="178" t="str">
        <f t="shared" si="325"/>
        <v>No</v>
      </c>
      <c r="O571" t="str">
        <f>IF(OR(Grants!K94="Q3 2021",Grants!K94="Q4 2021"),"Yes","No")</f>
        <v>No</v>
      </c>
      <c r="P571" s="178" t="str">
        <f t="shared" si="326"/>
        <v>No</v>
      </c>
      <c r="Q571" t="str">
        <f>IF(OR(Grants!K94="Q1 2022",Grants!K94="Q2 2022"),"Yes","No")</f>
        <v>No</v>
      </c>
      <c r="R571" s="178" t="str">
        <f t="shared" si="327"/>
        <v>No</v>
      </c>
      <c r="S571" t="str">
        <f>IF(OR(Grants!K94="Q3 2022",Grants!K94="Q4 2022"),"Yes","No")</f>
        <v>No</v>
      </c>
      <c r="T571" s="178" t="str">
        <f t="shared" si="328"/>
        <v>No</v>
      </c>
      <c r="U571" t="str">
        <f>IF(OR(Grants!K94="Q1 2023",Grants!K94="Q2 2023"),"Yes","No")</f>
        <v>No</v>
      </c>
      <c r="V571" s="178" t="str">
        <f t="shared" si="329"/>
        <v>No</v>
      </c>
      <c r="W571" t="str">
        <f>IF(OR(Grants!K94="Q3 2023",Grants!K94="Q4 2023"),"Yes","No")</f>
        <v>No</v>
      </c>
      <c r="X571" s="178" t="str">
        <f t="shared" si="330"/>
        <v>No</v>
      </c>
      <c r="Y571" t="str">
        <f>IF(OR(Grants!K94="Q1 2024",Grants!K94="Q2 2024"),"Yes","No")</f>
        <v>No</v>
      </c>
      <c r="Z571" s="178" t="str">
        <f t="shared" si="331"/>
        <v>No</v>
      </c>
      <c r="AA571" t="str">
        <f>IF(OR(Grants!K94="Q3 2024",Grants!K94="Q4 2024"),"Yes","No")</f>
        <v>No</v>
      </c>
      <c r="AB571" s="178" t="str">
        <f t="shared" si="332"/>
        <v>No</v>
      </c>
      <c r="AC571" t="str">
        <f>IF(OR(Grants!K94="Q1 2025",Grants!K94="Q2 2025"),"Yes","No")</f>
        <v>No</v>
      </c>
      <c r="AD571" s="178" t="str">
        <f t="shared" si="333"/>
        <v>No</v>
      </c>
      <c r="AE571" t="str">
        <f>IF(OR(Grants!K94="Q3 2025",Grants!K94="Q4 2025"),"Yes","No")</f>
        <v>No</v>
      </c>
      <c r="AF571" s="178" t="str">
        <f t="shared" si="334"/>
        <v>No</v>
      </c>
      <c r="AG571" t="str">
        <f>IF(OR(Grants!K94="Q1 2026",Grants!K94="Q2 2026"),"Yes","No")</f>
        <v>No</v>
      </c>
      <c r="AH571" s="178" t="str">
        <f t="shared" si="335"/>
        <v>No</v>
      </c>
      <c r="AI571" t="str">
        <f>IF(OR(Grants!K94="Q3 2026",Grants!K94="Q4 2026"),"Yes","No")</f>
        <v>No</v>
      </c>
      <c r="AJ571" s="178" t="str">
        <f t="shared" si="336"/>
        <v>No</v>
      </c>
      <c r="AK571" t="str">
        <f>IF(OR(Grants!K94="Q1 2027",Grants!K94="Q2 2027"),"Yes","No")</f>
        <v>No</v>
      </c>
      <c r="AL571" s="178" t="str">
        <f t="shared" si="337"/>
        <v>No</v>
      </c>
      <c r="AM571" t="str">
        <f>IF(OR(Grants!K94="Q3 2027",Grants!K94="Q4 2027"),"Yes","No")</f>
        <v>No</v>
      </c>
      <c r="AN571" s="178" t="str">
        <f t="shared" si="338"/>
        <v>No</v>
      </c>
      <c r="AO571" t="str">
        <f>IF(OR(Grants!K94="Q1 2028",Grants!K94="Q2 2028"),"Yes","No")</f>
        <v>No</v>
      </c>
      <c r="AP571" s="178" t="str">
        <f t="shared" si="339"/>
        <v>No</v>
      </c>
      <c r="AQ571" t="str">
        <f>IF(OR(Grants!K94="Q3 2028",Grants!K94="Q4 2028"),"Yes","No")</f>
        <v>No</v>
      </c>
      <c r="AR571" s="178" t="str">
        <f t="shared" si="340"/>
        <v>No</v>
      </c>
      <c r="AS571" t="str">
        <f>IF(OR(Grants!K94="Q1 2029",Grants!K94="Q2 2029"),"Yes","No")</f>
        <v>No</v>
      </c>
      <c r="AT571" s="178" t="str">
        <f t="shared" si="341"/>
        <v>No</v>
      </c>
      <c r="AU571" t="str">
        <f>IF(OR(Grants!K94="Q3 2029",Grants!K94="Q4 2029"),"Yes","No")</f>
        <v>No</v>
      </c>
      <c r="AV571" s="178" t="str">
        <f t="shared" si="342"/>
        <v>No</v>
      </c>
      <c r="AW571" t="str">
        <f>IF(OR(Grants!K94="Q1 2030",Grants!K94="Q2 2030"),"Yes","No")</f>
        <v>No</v>
      </c>
      <c r="AX571" s="178" t="str">
        <f t="shared" si="343"/>
        <v>No</v>
      </c>
      <c r="AY571" t="str">
        <f>IF(OR(Grants!K94="Q3 2030",Grants!K94="Q4 2030"),"Yes","No")</f>
        <v>No</v>
      </c>
      <c r="AZ571" s="178" t="str">
        <f t="shared" si="344"/>
        <v>No</v>
      </c>
      <c r="BA571" t="str">
        <f>IF(Grants!K94="","No","Yes")</f>
        <v>No</v>
      </c>
      <c r="BB571" s="178" t="str">
        <f t="shared" si="345"/>
        <v>No</v>
      </c>
      <c r="BC571" s="178" t="str">
        <f t="shared" si="346"/>
        <v>Yes</v>
      </c>
      <c r="BD571" s="174"/>
    </row>
    <row r="572" spans="1:56" s="175" customFormat="1" ht="23.65" thickBot="1" x14ac:dyDescent="0.5">
      <c r="A572" s="177">
        <v>91</v>
      </c>
      <c r="B572" s="109" t="s">
        <v>543</v>
      </c>
      <c r="C572" t="str">
        <f>IF(Grants!E95="Yes","Yes","No")</f>
        <v>No</v>
      </c>
      <c r="D572" t="str">
        <f>IF(AND(C572="No",Grants!F95="Yes"),"Yes","No")</f>
        <v>No</v>
      </c>
      <c r="E572" t="str">
        <f>IF(AND(C572="No",Grants!F95="N/A"),"N/A","No")</f>
        <v>No</v>
      </c>
      <c r="F572">
        <f>IF(OR(Grants!F95="Yes",Grants!F95="N/A"),0,1)</f>
        <v>1</v>
      </c>
      <c r="G572" t="str">
        <f>IF(OR(Grants!K95="Q3 2019",Grants!K95="Q4 2019"),"Yes","No")</f>
        <v>No</v>
      </c>
      <c r="H572" s="178" t="str">
        <f t="shared" si="322"/>
        <v>No</v>
      </c>
      <c r="I572" t="str">
        <f>IF(OR(Grants!K95="Q1 2020",Grants!K95="Q2 2020"),"Yes","No")</f>
        <v>No</v>
      </c>
      <c r="J572" s="178" t="str">
        <f t="shared" si="323"/>
        <v>No</v>
      </c>
      <c r="K572" t="str">
        <f>IF(OR(Grants!K95="Q3 2020",Grants!K95="Q4 2020"),"Yes","No")</f>
        <v>No</v>
      </c>
      <c r="L572" s="178" t="str">
        <f t="shared" si="324"/>
        <v>No</v>
      </c>
      <c r="M572" t="str">
        <f>IF(OR(Grants!K95="Q1 2021",Grants!K95="Q2 2021"),"Yes","No")</f>
        <v>No</v>
      </c>
      <c r="N572" s="178" t="str">
        <f t="shared" si="325"/>
        <v>No</v>
      </c>
      <c r="O572" t="str">
        <f>IF(OR(Grants!K95="Q3 2021",Grants!K95="Q4 2021"),"Yes","No")</f>
        <v>No</v>
      </c>
      <c r="P572" s="178" t="str">
        <f t="shared" si="326"/>
        <v>No</v>
      </c>
      <c r="Q572" t="str">
        <f>IF(OR(Grants!K95="Q1 2022",Grants!K95="Q2 2022"),"Yes","No")</f>
        <v>No</v>
      </c>
      <c r="R572" s="178" t="str">
        <f t="shared" si="327"/>
        <v>No</v>
      </c>
      <c r="S572" t="str">
        <f>IF(OR(Grants!K95="Q3 2022",Grants!K95="Q4 2022"),"Yes","No")</f>
        <v>No</v>
      </c>
      <c r="T572" s="178" t="str">
        <f t="shared" si="328"/>
        <v>No</v>
      </c>
      <c r="U572" t="str">
        <f>IF(OR(Grants!K95="Q1 2023",Grants!K95="Q2 2023"),"Yes","No")</f>
        <v>No</v>
      </c>
      <c r="V572" s="178" t="str">
        <f t="shared" si="329"/>
        <v>No</v>
      </c>
      <c r="W572" t="str">
        <f>IF(OR(Grants!K95="Q3 2023",Grants!K95="Q4 2023"),"Yes","No")</f>
        <v>No</v>
      </c>
      <c r="X572" s="178" t="str">
        <f t="shared" si="330"/>
        <v>No</v>
      </c>
      <c r="Y572" t="str">
        <f>IF(OR(Grants!K95="Q1 2024",Grants!K95="Q2 2024"),"Yes","No")</f>
        <v>No</v>
      </c>
      <c r="Z572" s="178" t="str">
        <f t="shared" si="331"/>
        <v>No</v>
      </c>
      <c r="AA572" t="str">
        <f>IF(OR(Grants!K95="Q3 2024",Grants!K95="Q4 2024"),"Yes","No")</f>
        <v>No</v>
      </c>
      <c r="AB572" s="178" t="str">
        <f t="shared" si="332"/>
        <v>No</v>
      </c>
      <c r="AC572" t="str">
        <f>IF(OR(Grants!K95="Q1 2025",Grants!K95="Q2 2025"),"Yes","No")</f>
        <v>No</v>
      </c>
      <c r="AD572" s="178" t="str">
        <f t="shared" si="333"/>
        <v>No</v>
      </c>
      <c r="AE572" t="str">
        <f>IF(OR(Grants!K95="Q3 2025",Grants!K95="Q4 2025"),"Yes","No")</f>
        <v>No</v>
      </c>
      <c r="AF572" s="178" t="str">
        <f t="shared" si="334"/>
        <v>No</v>
      </c>
      <c r="AG572" t="str">
        <f>IF(OR(Grants!K95="Q1 2026",Grants!K95="Q2 2026"),"Yes","No")</f>
        <v>No</v>
      </c>
      <c r="AH572" s="178" t="str">
        <f t="shared" si="335"/>
        <v>No</v>
      </c>
      <c r="AI572" t="str">
        <f>IF(OR(Grants!K95="Q3 2026",Grants!K95="Q4 2026"),"Yes","No")</f>
        <v>No</v>
      </c>
      <c r="AJ572" s="178" t="str">
        <f t="shared" si="336"/>
        <v>No</v>
      </c>
      <c r="AK572" t="str">
        <f>IF(OR(Grants!K95="Q1 2027",Grants!K95="Q2 2027"),"Yes","No")</f>
        <v>No</v>
      </c>
      <c r="AL572" s="178" t="str">
        <f t="shared" si="337"/>
        <v>No</v>
      </c>
      <c r="AM572" t="str">
        <f>IF(OR(Grants!K95="Q3 2027",Grants!K95="Q4 2027"),"Yes","No")</f>
        <v>No</v>
      </c>
      <c r="AN572" s="178" t="str">
        <f t="shared" si="338"/>
        <v>No</v>
      </c>
      <c r="AO572" t="str">
        <f>IF(OR(Grants!K95="Q1 2028",Grants!K95="Q2 2028"),"Yes","No")</f>
        <v>No</v>
      </c>
      <c r="AP572" s="178" t="str">
        <f t="shared" si="339"/>
        <v>No</v>
      </c>
      <c r="AQ572" t="str">
        <f>IF(OR(Grants!K95="Q3 2028",Grants!K95="Q4 2028"),"Yes","No")</f>
        <v>No</v>
      </c>
      <c r="AR572" s="178" t="str">
        <f t="shared" si="340"/>
        <v>No</v>
      </c>
      <c r="AS572" t="str">
        <f>IF(OR(Grants!K95="Q1 2029",Grants!K95="Q2 2029"),"Yes","No")</f>
        <v>No</v>
      </c>
      <c r="AT572" s="178" t="str">
        <f t="shared" si="341"/>
        <v>No</v>
      </c>
      <c r="AU572" t="str">
        <f>IF(OR(Grants!K95="Q3 2029",Grants!K95="Q4 2029"),"Yes","No")</f>
        <v>No</v>
      </c>
      <c r="AV572" s="178" t="str">
        <f t="shared" si="342"/>
        <v>No</v>
      </c>
      <c r="AW572" t="str">
        <f>IF(OR(Grants!K95="Q1 2030",Grants!K95="Q2 2030"),"Yes","No")</f>
        <v>No</v>
      </c>
      <c r="AX572" s="178" t="str">
        <f t="shared" si="343"/>
        <v>No</v>
      </c>
      <c r="AY572" t="str">
        <f>IF(OR(Grants!K95="Q3 2030",Grants!K95="Q4 2030"),"Yes","No")</f>
        <v>No</v>
      </c>
      <c r="AZ572" s="178" t="str">
        <f t="shared" si="344"/>
        <v>No</v>
      </c>
      <c r="BA572" t="str">
        <f>IF(Grants!K95="","No","Yes")</f>
        <v>No</v>
      </c>
      <c r="BB572" s="178" t="str">
        <f t="shared" si="345"/>
        <v>No</v>
      </c>
      <c r="BC572" s="178" t="str">
        <f t="shared" si="346"/>
        <v>Yes</v>
      </c>
      <c r="BD572" s="174"/>
    </row>
    <row r="573" spans="1:56" s="175" customFormat="1" ht="23.65" thickBot="1" x14ac:dyDescent="0.5">
      <c r="A573" s="177">
        <v>92</v>
      </c>
      <c r="B573" s="109" t="s">
        <v>544</v>
      </c>
      <c r="C573" t="str">
        <f>IF(Grants!E96="Yes","Yes","No")</f>
        <v>No</v>
      </c>
      <c r="D573" t="str">
        <f>IF(AND(C573="No",Grants!F96="Yes"),"Yes","No")</f>
        <v>No</v>
      </c>
      <c r="E573" t="str">
        <f>IF(AND(C573="No",Grants!F96="N/A"),"N/A","No")</f>
        <v>No</v>
      </c>
      <c r="F573">
        <f>IF(OR(Grants!F96="Yes",Grants!F96="N/A"),0,1)</f>
        <v>1</v>
      </c>
      <c r="G573" t="str">
        <f>IF(OR(Grants!K96="Q3 2019",Grants!K96="Q4 2019"),"Yes","No")</f>
        <v>No</v>
      </c>
      <c r="H573" s="178" t="str">
        <f t="shared" si="322"/>
        <v>No</v>
      </c>
      <c r="I573" t="str">
        <f>IF(OR(Grants!K96="Q1 2020",Grants!K96="Q2 2020"),"Yes","No")</f>
        <v>No</v>
      </c>
      <c r="J573" s="178" t="str">
        <f t="shared" si="323"/>
        <v>No</v>
      </c>
      <c r="K573" t="str">
        <f>IF(OR(Grants!K96="Q3 2020",Grants!K96="Q4 2020"),"Yes","No")</f>
        <v>No</v>
      </c>
      <c r="L573" s="178" t="str">
        <f t="shared" si="324"/>
        <v>No</v>
      </c>
      <c r="M573" t="str">
        <f>IF(OR(Grants!K96="Q1 2021",Grants!K96="Q2 2021"),"Yes","No")</f>
        <v>No</v>
      </c>
      <c r="N573" s="178" t="str">
        <f t="shared" si="325"/>
        <v>No</v>
      </c>
      <c r="O573" t="str">
        <f>IF(OR(Grants!K96="Q3 2021",Grants!K96="Q4 2021"),"Yes","No")</f>
        <v>No</v>
      </c>
      <c r="P573" s="178" t="str">
        <f t="shared" si="326"/>
        <v>No</v>
      </c>
      <c r="Q573" t="str">
        <f>IF(OR(Grants!K96="Q1 2022",Grants!K96="Q2 2022"),"Yes","No")</f>
        <v>No</v>
      </c>
      <c r="R573" s="178" t="str">
        <f t="shared" si="327"/>
        <v>No</v>
      </c>
      <c r="S573" t="str">
        <f>IF(OR(Grants!K96="Q3 2022",Grants!K96="Q4 2022"),"Yes","No")</f>
        <v>No</v>
      </c>
      <c r="T573" s="178" t="str">
        <f t="shared" si="328"/>
        <v>No</v>
      </c>
      <c r="U573" t="str">
        <f>IF(OR(Grants!K96="Q1 2023",Grants!K96="Q2 2023"),"Yes","No")</f>
        <v>No</v>
      </c>
      <c r="V573" s="178" t="str">
        <f t="shared" si="329"/>
        <v>No</v>
      </c>
      <c r="W573" t="str">
        <f>IF(OR(Grants!K96="Q3 2023",Grants!K96="Q4 2023"),"Yes","No")</f>
        <v>No</v>
      </c>
      <c r="X573" s="178" t="str">
        <f t="shared" si="330"/>
        <v>No</v>
      </c>
      <c r="Y573" t="str">
        <f>IF(OR(Grants!K96="Q1 2024",Grants!K96="Q2 2024"),"Yes","No")</f>
        <v>No</v>
      </c>
      <c r="Z573" s="178" t="str">
        <f t="shared" si="331"/>
        <v>No</v>
      </c>
      <c r="AA573" t="str">
        <f>IF(OR(Grants!K96="Q3 2024",Grants!K96="Q4 2024"),"Yes","No")</f>
        <v>No</v>
      </c>
      <c r="AB573" s="178" t="str">
        <f t="shared" si="332"/>
        <v>No</v>
      </c>
      <c r="AC573" t="str">
        <f>IF(OR(Grants!K96="Q1 2025",Grants!K96="Q2 2025"),"Yes","No")</f>
        <v>No</v>
      </c>
      <c r="AD573" s="178" t="str">
        <f t="shared" si="333"/>
        <v>No</v>
      </c>
      <c r="AE573" t="str">
        <f>IF(OR(Grants!K96="Q3 2025",Grants!K96="Q4 2025"),"Yes","No")</f>
        <v>No</v>
      </c>
      <c r="AF573" s="178" t="str">
        <f t="shared" si="334"/>
        <v>No</v>
      </c>
      <c r="AG573" t="str">
        <f>IF(OR(Grants!K96="Q1 2026",Grants!K96="Q2 2026"),"Yes","No")</f>
        <v>No</v>
      </c>
      <c r="AH573" s="178" t="str">
        <f t="shared" si="335"/>
        <v>No</v>
      </c>
      <c r="AI573" t="str">
        <f>IF(OR(Grants!K96="Q3 2026",Grants!K96="Q4 2026"),"Yes","No")</f>
        <v>No</v>
      </c>
      <c r="AJ573" s="178" t="str">
        <f t="shared" si="336"/>
        <v>No</v>
      </c>
      <c r="AK573" t="str">
        <f>IF(OR(Grants!K96="Q1 2027",Grants!K96="Q2 2027"),"Yes","No")</f>
        <v>No</v>
      </c>
      <c r="AL573" s="178" t="str">
        <f t="shared" si="337"/>
        <v>No</v>
      </c>
      <c r="AM573" t="str">
        <f>IF(OR(Grants!K96="Q3 2027",Grants!K96="Q4 2027"),"Yes","No")</f>
        <v>No</v>
      </c>
      <c r="AN573" s="178" t="str">
        <f t="shared" si="338"/>
        <v>No</v>
      </c>
      <c r="AO573" t="str">
        <f>IF(OR(Grants!K96="Q1 2028",Grants!K96="Q2 2028"),"Yes","No")</f>
        <v>No</v>
      </c>
      <c r="AP573" s="178" t="str">
        <f t="shared" si="339"/>
        <v>No</v>
      </c>
      <c r="AQ573" t="str">
        <f>IF(OR(Grants!K96="Q3 2028",Grants!K96="Q4 2028"),"Yes","No")</f>
        <v>No</v>
      </c>
      <c r="AR573" s="178" t="str">
        <f t="shared" si="340"/>
        <v>No</v>
      </c>
      <c r="AS573" t="str">
        <f>IF(OR(Grants!K96="Q1 2029",Grants!K96="Q2 2029"),"Yes","No")</f>
        <v>No</v>
      </c>
      <c r="AT573" s="178" t="str">
        <f t="shared" si="341"/>
        <v>No</v>
      </c>
      <c r="AU573" t="str">
        <f>IF(OR(Grants!K96="Q3 2029",Grants!K96="Q4 2029"),"Yes","No")</f>
        <v>No</v>
      </c>
      <c r="AV573" s="178" t="str">
        <f t="shared" si="342"/>
        <v>No</v>
      </c>
      <c r="AW573" t="str">
        <f>IF(OR(Grants!K96="Q1 2030",Grants!K96="Q2 2030"),"Yes","No")</f>
        <v>No</v>
      </c>
      <c r="AX573" s="178" t="str">
        <f t="shared" si="343"/>
        <v>No</v>
      </c>
      <c r="AY573" t="str">
        <f>IF(OR(Grants!K96="Q3 2030",Grants!K96="Q4 2030"),"Yes","No")</f>
        <v>No</v>
      </c>
      <c r="AZ573" s="178" t="str">
        <f t="shared" si="344"/>
        <v>No</v>
      </c>
      <c r="BA573" t="str">
        <f>IF(Grants!K96="","No","Yes")</f>
        <v>No</v>
      </c>
      <c r="BB573" s="178" t="str">
        <f t="shared" si="345"/>
        <v>No</v>
      </c>
      <c r="BC573" s="178" t="str">
        <f t="shared" si="346"/>
        <v>Yes</v>
      </c>
      <c r="BD573" s="174"/>
    </row>
    <row r="574" spans="1:56" s="175" customFormat="1" ht="23.65" thickBot="1" x14ac:dyDescent="0.5">
      <c r="A574" s="177">
        <v>93</v>
      </c>
      <c r="B574" s="109" t="s">
        <v>545</v>
      </c>
      <c r="C574" t="str">
        <f>IF(Grants!E97="Yes","Yes","No")</f>
        <v>No</v>
      </c>
      <c r="D574" t="str">
        <f>IF(AND(C574="No",Grants!F97="Yes"),"Yes","No")</f>
        <v>No</v>
      </c>
      <c r="E574" t="str">
        <f>IF(AND(C574="No",Grants!F97="N/A"),"N/A","No")</f>
        <v>No</v>
      </c>
      <c r="F574">
        <f>IF(OR(Grants!F97="Yes",Grants!F97="N/A"),0,1)</f>
        <v>1</v>
      </c>
      <c r="G574" t="str">
        <f>IF(OR(Grants!K97="Q3 2019",Grants!K97="Q4 2019"),"Yes","No")</f>
        <v>No</v>
      </c>
      <c r="H574" s="178" t="str">
        <f t="shared" si="322"/>
        <v>No</v>
      </c>
      <c r="I574" t="str">
        <f>IF(OR(Grants!K97="Q1 2020",Grants!K97="Q2 2020"),"Yes","No")</f>
        <v>No</v>
      </c>
      <c r="J574" s="178" t="str">
        <f t="shared" si="323"/>
        <v>No</v>
      </c>
      <c r="K574" t="str">
        <f>IF(OR(Grants!K97="Q3 2020",Grants!K97="Q4 2020"),"Yes","No")</f>
        <v>No</v>
      </c>
      <c r="L574" s="178" t="str">
        <f t="shared" si="324"/>
        <v>No</v>
      </c>
      <c r="M574" t="str">
        <f>IF(OR(Grants!K97="Q1 2021",Grants!K97="Q2 2021"),"Yes","No")</f>
        <v>No</v>
      </c>
      <c r="N574" s="178" t="str">
        <f t="shared" si="325"/>
        <v>No</v>
      </c>
      <c r="O574" t="str">
        <f>IF(OR(Grants!K97="Q3 2021",Grants!K97="Q4 2021"),"Yes","No")</f>
        <v>No</v>
      </c>
      <c r="P574" s="178" t="str">
        <f t="shared" si="326"/>
        <v>No</v>
      </c>
      <c r="Q574" t="str">
        <f>IF(OR(Grants!K97="Q1 2022",Grants!K97="Q2 2022"),"Yes","No")</f>
        <v>No</v>
      </c>
      <c r="R574" s="178" t="str">
        <f t="shared" si="327"/>
        <v>No</v>
      </c>
      <c r="S574" t="str">
        <f>IF(OR(Grants!K97="Q3 2022",Grants!K97="Q4 2022"),"Yes","No")</f>
        <v>No</v>
      </c>
      <c r="T574" s="178" t="str">
        <f t="shared" si="328"/>
        <v>No</v>
      </c>
      <c r="U574" t="str">
        <f>IF(OR(Grants!K97="Q1 2023",Grants!K97="Q2 2023"),"Yes","No")</f>
        <v>No</v>
      </c>
      <c r="V574" s="178" t="str">
        <f t="shared" si="329"/>
        <v>No</v>
      </c>
      <c r="W574" t="str">
        <f>IF(OR(Grants!K97="Q3 2023",Grants!K97="Q4 2023"),"Yes","No")</f>
        <v>No</v>
      </c>
      <c r="X574" s="178" t="str">
        <f t="shared" si="330"/>
        <v>No</v>
      </c>
      <c r="Y574" t="str">
        <f>IF(OR(Grants!K97="Q1 2024",Grants!K97="Q2 2024"),"Yes","No")</f>
        <v>No</v>
      </c>
      <c r="Z574" s="178" t="str">
        <f t="shared" si="331"/>
        <v>No</v>
      </c>
      <c r="AA574" t="str">
        <f>IF(OR(Grants!K97="Q3 2024",Grants!K97="Q4 2024"),"Yes","No")</f>
        <v>No</v>
      </c>
      <c r="AB574" s="178" t="str">
        <f t="shared" si="332"/>
        <v>No</v>
      </c>
      <c r="AC574" t="str">
        <f>IF(OR(Grants!K97="Q1 2025",Grants!K97="Q2 2025"),"Yes","No")</f>
        <v>No</v>
      </c>
      <c r="AD574" s="178" t="str">
        <f t="shared" si="333"/>
        <v>No</v>
      </c>
      <c r="AE574" t="str">
        <f>IF(OR(Grants!K97="Q3 2025",Grants!K97="Q4 2025"),"Yes","No")</f>
        <v>No</v>
      </c>
      <c r="AF574" s="178" t="str">
        <f t="shared" si="334"/>
        <v>No</v>
      </c>
      <c r="AG574" t="str">
        <f>IF(OR(Grants!K97="Q1 2026",Grants!K97="Q2 2026"),"Yes","No")</f>
        <v>No</v>
      </c>
      <c r="AH574" s="178" t="str">
        <f t="shared" si="335"/>
        <v>No</v>
      </c>
      <c r="AI574" t="str">
        <f>IF(OR(Grants!K97="Q3 2026",Grants!K97="Q4 2026"),"Yes","No")</f>
        <v>No</v>
      </c>
      <c r="AJ574" s="178" t="str">
        <f t="shared" si="336"/>
        <v>No</v>
      </c>
      <c r="AK574" t="str">
        <f>IF(OR(Grants!K97="Q1 2027",Grants!K97="Q2 2027"),"Yes","No")</f>
        <v>No</v>
      </c>
      <c r="AL574" s="178" t="str">
        <f t="shared" si="337"/>
        <v>No</v>
      </c>
      <c r="AM574" t="str">
        <f>IF(OR(Grants!K97="Q3 2027",Grants!K97="Q4 2027"),"Yes","No")</f>
        <v>No</v>
      </c>
      <c r="AN574" s="178" t="str">
        <f t="shared" si="338"/>
        <v>No</v>
      </c>
      <c r="AO574" t="str">
        <f>IF(OR(Grants!K97="Q1 2028",Grants!K97="Q2 2028"),"Yes","No")</f>
        <v>No</v>
      </c>
      <c r="AP574" s="178" t="str">
        <f t="shared" si="339"/>
        <v>No</v>
      </c>
      <c r="AQ574" t="str">
        <f>IF(OR(Grants!K97="Q3 2028",Grants!K97="Q4 2028"),"Yes","No")</f>
        <v>No</v>
      </c>
      <c r="AR574" s="178" t="str">
        <f t="shared" si="340"/>
        <v>No</v>
      </c>
      <c r="AS574" t="str">
        <f>IF(OR(Grants!K97="Q1 2029",Grants!K97="Q2 2029"),"Yes","No")</f>
        <v>No</v>
      </c>
      <c r="AT574" s="178" t="str">
        <f t="shared" si="341"/>
        <v>No</v>
      </c>
      <c r="AU574" t="str">
        <f>IF(OR(Grants!K97="Q3 2029",Grants!K97="Q4 2029"),"Yes","No")</f>
        <v>No</v>
      </c>
      <c r="AV574" s="178" t="str">
        <f t="shared" si="342"/>
        <v>No</v>
      </c>
      <c r="AW574" t="str">
        <f>IF(OR(Grants!K97="Q1 2030",Grants!K97="Q2 2030"),"Yes","No")</f>
        <v>No</v>
      </c>
      <c r="AX574" s="178" t="str">
        <f t="shared" si="343"/>
        <v>No</v>
      </c>
      <c r="AY574" t="str">
        <f>IF(OR(Grants!K97="Q3 2030",Grants!K97="Q4 2030"),"Yes","No")</f>
        <v>No</v>
      </c>
      <c r="AZ574" s="178" t="str">
        <f t="shared" si="344"/>
        <v>No</v>
      </c>
      <c r="BA574" t="str">
        <f>IF(Grants!K97="","No","Yes")</f>
        <v>No</v>
      </c>
      <c r="BB574" s="178" t="str">
        <f t="shared" si="345"/>
        <v>No</v>
      </c>
      <c r="BC574" s="178" t="str">
        <f t="shared" si="346"/>
        <v>Yes</v>
      </c>
      <c r="BD574" s="174"/>
    </row>
    <row r="575" spans="1:56" s="175" customFormat="1" ht="35.25" thickBot="1" x14ac:dyDescent="0.5">
      <c r="A575" s="177">
        <v>94</v>
      </c>
      <c r="B575" s="109" t="s">
        <v>546</v>
      </c>
      <c r="C575" t="str">
        <f>IF(Grants!E98="Yes","Yes","No")</f>
        <v>No</v>
      </c>
      <c r="D575" t="str">
        <f>IF(AND(C575="No",Grants!F98="Yes"),"Yes","No")</f>
        <v>No</v>
      </c>
      <c r="E575" t="str">
        <f>IF(AND(C575="No",Grants!F98="N/A"),"N/A","No")</f>
        <v>No</v>
      </c>
      <c r="F575">
        <f>IF(OR(Grants!F98="Yes",Grants!F98="N/A"),0,1)</f>
        <v>1</v>
      </c>
      <c r="G575" t="str">
        <f>IF(OR(Grants!K98="Q3 2019",Grants!K98="Q4 2019"),"Yes","No")</f>
        <v>No</v>
      </c>
      <c r="H575" s="178" t="str">
        <f t="shared" si="322"/>
        <v>No</v>
      </c>
      <c r="I575" t="str">
        <f>IF(OR(Grants!K98="Q1 2020",Grants!K98="Q2 2020"),"Yes","No")</f>
        <v>No</v>
      </c>
      <c r="J575" s="178" t="str">
        <f t="shared" si="323"/>
        <v>No</v>
      </c>
      <c r="K575" t="str">
        <f>IF(OR(Grants!K98="Q3 2020",Grants!K98="Q4 2020"),"Yes","No")</f>
        <v>No</v>
      </c>
      <c r="L575" s="178" t="str">
        <f t="shared" si="324"/>
        <v>No</v>
      </c>
      <c r="M575" t="str">
        <f>IF(OR(Grants!K98="Q1 2021",Grants!K98="Q2 2021"),"Yes","No")</f>
        <v>No</v>
      </c>
      <c r="N575" s="178" t="str">
        <f t="shared" si="325"/>
        <v>No</v>
      </c>
      <c r="O575" t="str">
        <f>IF(OR(Grants!K98="Q3 2021",Grants!K98="Q4 2021"),"Yes","No")</f>
        <v>No</v>
      </c>
      <c r="P575" s="178" t="str">
        <f t="shared" si="326"/>
        <v>No</v>
      </c>
      <c r="Q575" t="str">
        <f>IF(OR(Grants!K98="Q1 2022",Grants!K98="Q2 2022"),"Yes","No")</f>
        <v>No</v>
      </c>
      <c r="R575" s="178" t="str">
        <f t="shared" si="327"/>
        <v>No</v>
      </c>
      <c r="S575" t="str">
        <f>IF(OR(Grants!K98="Q3 2022",Grants!K98="Q4 2022"),"Yes","No")</f>
        <v>No</v>
      </c>
      <c r="T575" s="178" t="str">
        <f t="shared" si="328"/>
        <v>No</v>
      </c>
      <c r="U575" t="str">
        <f>IF(OR(Grants!K98="Q1 2023",Grants!K98="Q2 2023"),"Yes","No")</f>
        <v>No</v>
      </c>
      <c r="V575" s="178" t="str">
        <f t="shared" si="329"/>
        <v>No</v>
      </c>
      <c r="W575" t="str">
        <f>IF(OR(Grants!K98="Q3 2023",Grants!K98="Q4 2023"),"Yes","No")</f>
        <v>No</v>
      </c>
      <c r="X575" s="178" t="str">
        <f t="shared" si="330"/>
        <v>No</v>
      </c>
      <c r="Y575" t="str">
        <f>IF(OR(Grants!K98="Q1 2024",Grants!K98="Q2 2024"),"Yes","No")</f>
        <v>No</v>
      </c>
      <c r="Z575" s="178" t="str">
        <f t="shared" si="331"/>
        <v>No</v>
      </c>
      <c r="AA575" t="str">
        <f>IF(OR(Grants!K98="Q3 2024",Grants!K98="Q4 2024"),"Yes","No")</f>
        <v>No</v>
      </c>
      <c r="AB575" s="178" t="str">
        <f t="shared" si="332"/>
        <v>No</v>
      </c>
      <c r="AC575" t="str">
        <f>IF(OR(Grants!K98="Q1 2025",Grants!K98="Q2 2025"),"Yes","No")</f>
        <v>No</v>
      </c>
      <c r="AD575" s="178" t="str">
        <f t="shared" si="333"/>
        <v>No</v>
      </c>
      <c r="AE575" t="str">
        <f>IF(OR(Grants!K98="Q3 2025",Grants!K98="Q4 2025"),"Yes","No")</f>
        <v>No</v>
      </c>
      <c r="AF575" s="178" t="str">
        <f t="shared" si="334"/>
        <v>No</v>
      </c>
      <c r="AG575" t="str">
        <f>IF(OR(Grants!K98="Q1 2026",Grants!K98="Q2 2026"),"Yes","No")</f>
        <v>No</v>
      </c>
      <c r="AH575" s="178" t="str">
        <f t="shared" si="335"/>
        <v>No</v>
      </c>
      <c r="AI575" t="str">
        <f>IF(OR(Grants!K98="Q3 2026",Grants!K98="Q4 2026"),"Yes","No")</f>
        <v>No</v>
      </c>
      <c r="AJ575" s="178" t="str">
        <f t="shared" si="336"/>
        <v>No</v>
      </c>
      <c r="AK575" t="str">
        <f>IF(OR(Grants!K98="Q1 2027",Grants!K98="Q2 2027"),"Yes","No")</f>
        <v>No</v>
      </c>
      <c r="AL575" s="178" t="str">
        <f t="shared" si="337"/>
        <v>No</v>
      </c>
      <c r="AM575" t="str">
        <f>IF(OR(Grants!K98="Q3 2027",Grants!K98="Q4 2027"),"Yes","No")</f>
        <v>No</v>
      </c>
      <c r="AN575" s="178" t="str">
        <f t="shared" si="338"/>
        <v>No</v>
      </c>
      <c r="AO575" t="str">
        <f>IF(OR(Grants!K98="Q1 2028",Grants!K98="Q2 2028"),"Yes","No")</f>
        <v>No</v>
      </c>
      <c r="AP575" s="178" t="str">
        <f t="shared" si="339"/>
        <v>No</v>
      </c>
      <c r="AQ575" t="str">
        <f>IF(OR(Grants!K98="Q3 2028",Grants!K98="Q4 2028"),"Yes","No")</f>
        <v>No</v>
      </c>
      <c r="AR575" s="178" t="str">
        <f t="shared" si="340"/>
        <v>No</v>
      </c>
      <c r="AS575" t="str">
        <f>IF(OR(Grants!K98="Q1 2029",Grants!K98="Q2 2029"),"Yes","No")</f>
        <v>No</v>
      </c>
      <c r="AT575" s="178" t="str">
        <f t="shared" si="341"/>
        <v>No</v>
      </c>
      <c r="AU575" t="str">
        <f>IF(OR(Grants!K98="Q3 2029",Grants!K98="Q4 2029"),"Yes","No")</f>
        <v>No</v>
      </c>
      <c r="AV575" s="178" t="str">
        <f t="shared" si="342"/>
        <v>No</v>
      </c>
      <c r="AW575" t="str">
        <f>IF(OR(Grants!K98="Q1 2030",Grants!K98="Q2 2030"),"Yes","No")</f>
        <v>No</v>
      </c>
      <c r="AX575" s="178" t="str">
        <f t="shared" si="343"/>
        <v>No</v>
      </c>
      <c r="AY575" t="str">
        <f>IF(OR(Grants!K98="Q3 2030",Grants!K98="Q4 2030"),"Yes","No")</f>
        <v>No</v>
      </c>
      <c r="AZ575" s="178" t="str">
        <f t="shared" si="344"/>
        <v>No</v>
      </c>
      <c r="BA575" t="str">
        <f>IF(Grants!K98="","No","Yes")</f>
        <v>No</v>
      </c>
      <c r="BB575" s="178" t="str">
        <f t="shared" si="345"/>
        <v>No</v>
      </c>
      <c r="BC575" s="178" t="str">
        <f t="shared" si="346"/>
        <v>Yes</v>
      </c>
      <c r="BD575" s="174"/>
    </row>
    <row r="576" spans="1:56" s="175" customFormat="1" ht="23.65" thickBot="1" x14ac:dyDescent="0.5">
      <c r="A576" s="177">
        <v>95</v>
      </c>
      <c r="B576" s="109" t="s">
        <v>547</v>
      </c>
      <c r="C576" t="str">
        <f>IF(Grants!E99="Yes","Yes","No")</f>
        <v>No</v>
      </c>
      <c r="D576" t="str">
        <f>IF(AND(C576="No",Grants!F99="Yes"),"Yes","No")</f>
        <v>No</v>
      </c>
      <c r="E576" t="str">
        <f>IF(AND(C576="No",Grants!F99="N/A"),"N/A","No")</f>
        <v>No</v>
      </c>
      <c r="F576">
        <f>IF(OR(Grants!F99="Yes",Grants!F99="N/A"),0,1)</f>
        <v>1</v>
      </c>
      <c r="G576" t="str">
        <f>IF(OR(Grants!K99="Q3 2019",Grants!K99="Q4 2019"),"Yes","No")</f>
        <v>No</v>
      </c>
      <c r="H576" s="178" t="str">
        <f t="shared" si="322"/>
        <v>No</v>
      </c>
      <c r="I576" t="str">
        <f>IF(OR(Grants!K99="Q1 2020",Grants!K99="Q2 2020"),"Yes","No")</f>
        <v>No</v>
      </c>
      <c r="J576" s="178" t="str">
        <f t="shared" si="323"/>
        <v>No</v>
      </c>
      <c r="K576" t="str">
        <f>IF(OR(Grants!K99="Q3 2020",Grants!K99="Q4 2020"),"Yes","No")</f>
        <v>No</v>
      </c>
      <c r="L576" s="178" t="str">
        <f t="shared" si="324"/>
        <v>No</v>
      </c>
      <c r="M576" t="str">
        <f>IF(OR(Grants!K99="Q1 2021",Grants!K99="Q2 2021"),"Yes","No")</f>
        <v>No</v>
      </c>
      <c r="N576" s="178" t="str">
        <f t="shared" si="325"/>
        <v>No</v>
      </c>
      <c r="O576" t="str">
        <f>IF(OR(Grants!K99="Q3 2021",Grants!K99="Q4 2021"),"Yes","No")</f>
        <v>No</v>
      </c>
      <c r="P576" s="178" t="str">
        <f t="shared" si="326"/>
        <v>No</v>
      </c>
      <c r="Q576" t="str">
        <f>IF(OR(Grants!K99="Q1 2022",Grants!K99="Q2 2022"),"Yes","No")</f>
        <v>No</v>
      </c>
      <c r="R576" s="178" t="str">
        <f t="shared" si="327"/>
        <v>No</v>
      </c>
      <c r="S576" t="str">
        <f>IF(OR(Grants!K99="Q3 2022",Grants!K99="Q4 2022"),"Yes","No")</f>
        <v>No</v>
      </c>
      <c r="T576" s="178" t="str">
        <f t="shared" si="328"/>
        <v>No</v>
      </c>
      <c r="U576" t="str">
        <f>IF(OR(Grants!K99="Q1 2023",Grants!K99="Q2 2023"),"Yes","No")</f>
        <v>No</v>
      </c>
      <c r="V576" s="178" t="str">
        <f t="shared" si="329"/>
        <v>No</v>
      </c>
      <c r="W576" t="str">
        <f>IF(OR(Grants!K99="Q3 2023",Grants!K99="Q4 2023"),"Yes","No")</f>
        <v>No</v>
      </c>
      <c r="X576" s="178" t="str">
        <f t="shared" si="330"/>
        <v>No</v>
      </c>
      <c r="Y576" t="str">
        <f>IF(OR(Grants!K99="Q1 2024",Grants!K99="Q2 2024"),"Yes","No")</f>
        <v>No</v>
      </c>
      <c r="Z576" s="178" t="str">
        <f t="shared" si="331"/>
        <v>No</v>
      </c>
      <c r="AA576" t="str">
        <f>IF(OR(Grants!K99="Q3 2024",Grants!K99="Q4 2024"),"Yes","No")</f>
        <v>No</v>
      </c>
      <c r="AB576" s="178" t="str">
        <f t="shared" si="332"/>
        <v>No</v>
      </c>
      <c r="AC576" t="str">
        <f>IF(OR(Grants!K99="Q1 2025",Grants!K99="Q2 2025"),"Yes","No")</f>
        <v>No</v>
      </c>
      <c r="AD576" s="178" t="str">
        <f t="shared" si="333"/>
        <v>No</v>
      </c>
      <c r="AE576" t="str">
        <f>IF(OR(Grants!K99="Q3 2025",Grants!K99="Q4 2025"),"Yes","No")</f>
        <v>No</v>
      </c>
      <c r="AF576" s="178" t="str">
        <f t="shared" si="334"/>
        <v>No</v>
      </c>
      <c r="AG576" t="str">
        <f>IF(OR(Grants!K99="Q1 2026",Grants!K99="Q2 2026"),"Yes","No")</f>
        <v>No</v>
      </c>
      <c r="AH576" s="178" t="str">
        <f t="shared" si="335"/>
        <v>No</v>
      </c>
      <c r="AI576" t="str">
        <f>IF(OR(Grants!K99="Q3 2026",Grants!K99="Q4 2026"),"Yes","No")</f>
        <v>No</v>
      </c>
      <c r="AJ576" s="178" t="str">
        <f t="shared" si="336"/>
        <v>No</v>
      </c>
      <c r="AK576" t="str">
        <f>IF(OR(Grants!K99="Q1 2027",Grants!K99="Q2 2027"),"Yes","No")</f>
        <v>No</v>
      </c>
      <c r="AL576" s="178" t="str">
        <f t="shared" si="337"/>
        <v>No</v>
      </c>
      <c r="AM576" t="str">
        <f>IF(OR(Grants!K99="Q3 2027",Grants!K99="Q4 2027"),"Yes","No")</f>
        <v>No</v>
      </c>
      <c r="AN576" s="178" t="str">
        <f t="shared" si="338"/>
        <v>No</v>
      </c>
      <c r="AO576" t="str">
        <f>IF(OR(Grants!K99="Q1 2028",Grants!K99="Q2 2028"),"Yes","No")</f>
        <v>No</v>
      </c>
      <c r="AP576" s="178" t="str">
        <f t="shared" si="339"/>
        <v>No</v>
      </c>
      <c r="AQ576" t="str">
        <f>IF(OR(Grants!K99="Q3 2028",Grants!K99="Q4 2028"),"Yes","No")</f>
        <v>No</v>
      </c>
      <c r="AR576" s="178" t="str">
        <f t="shared" si="340"/>
        <v>No</v>
      </c>
      <c r="AS576" t="str">
        <f>IF(OR(Grants!K99="Q1 2029",Grants!K99="Q2 2029"),"Yes","No")</f>
        <v>No</v>
      </c>
      <c r="AT576" s="178" t="str">
        <f t="shared" si="341"/>
        <v>No</v>
      </c>
      <c r="AU576" t="str">
        <f>IF(OR(Grants!K99="Q3 2029",Grants!K99="Q4 2029"),"Yes","No")</f>
        <v>No</v>
      </c>
      <c r="AV576" s="178" t="str">
        <f t="shared" si="342"/>
        <v>No</v>
      </c>
      <c r="AW576" t="str">
        <f>IF(OR(Grants!K99="Q1 2030",Grants!K99="Q2 2030"),"Yes","No")</f>
        <v>No</v>
      </c>
      <c r="AX576" s="178" t="str">
        <f t="shared" si="343"/>
        <v>No</v>
      </c>
      <c r="AY576" t="str">
        <f>IF(OR(Grants!K99="Q3 2030",Grants!K99="Q4 2030"),"Yes","No")</f>
        <v>No</v>
      </c>
      <c r="AZ576" s="178" t="str">
        <f t="shared" si="344"/>
        <v>No</v>
      </c>
      <c r="BA576" t="str">
        <f>IF(Grants!K99="","No","Yes")</f>
        <v>No</v>
      </c>
      <c r="BB576" s="178" t="str">
        <f t="shared" si="345"/>
        <v>No</v>
      </c>
      <c r="BC576" s="178" t="str">
        <f t="shared" si="346"/>
        <v>Yes</v>
      </c>
      <c r="BD576" s="174"/>
    </row>
    <row r="577" spans="1:56" s="175" customFormat="1" ht="23.65" thickBot="1" x14ac:dyDescent="0.5">
      <c r="A577" s="177">
        <v>96</v>
      </c>
      <c r="B577" s="109" t="s">
        <v>548</v>
      </c>
      <c r="C577" t="str">
        <f>IF(Grants!E100="Yes","Yes","No")</f>
        <v>No</v>
      </c>
      <c r="D577" t="str">
        <f>IF(AND(C577="No",Grants!F100="Yes"),"Yes","No")</f>
        <v>No</v>
      </c>
      <c r="E577" t="str">
        <f>IF(AND(C577="No",Grants!F100="N/A"),"N/A","No")</f>
        <v>No</v>
      </c>
      <c r="F577">
        <f>IF(OR(Grants!F100="Yes",Grants!F100="N/A"),0,1)</f>
        <v>1</v>
      </c>
      <c r="G577" t="str">
        <f>IF(OR(Grants!K100="Q3 2019",Grants!K100="Q4 2019"),"Yes","No")</f>
        <v>No</v>
      </c>
      <c r="H577" s="178" t="str">
        <f t="shared" si="322"/>
        <v>No</v>
      </c>
      <c r="I577" t="str">
        <f>IF(OR(Grants!K100="Q1 2020",Grants!K100="Q2 2020"),"Yes","No")</f>
        <v>No</v>
      </c>
      <c r="J577" s="178" t="str">
        <f t="shared" si="323"/>
        <v>No</v>
      </c>
      <c r="K577" t="str">
        <f>IF(OR(Grants!K100="Q3 2020",Grants!K100="Q4 2020"),"Yes","No")</f>
        <v>No</v>
      </c>
      <c r="L577" s="178" t="str">
        <f t="shared" si="324"/>
        <v>No</v>
      </c>
      <c r="M577" t="str">
        <f>IF(OR(Grants!K100="Q1 2021",Grants!K100="Q2 2021"),"Yes","No")</f>
        <v>No</v>
      </c>
      <c r="N577" s="178" t="str">
        <f t="shared" si="325"/>
        <v>No</v>
      </c>
      <c r="O577" t="str">
        <f>IF(OR(Grants!K100="Q3 2021",Grants!K100="Q4 2021"),"Yes","No")</f>
        <v>No</v>
      </c>
      <c r="P577" s="178" t="str">
        <f t="shared" si="326"/>
        <v>No</v>
      </c>
      <c r="Q577" t="str">
        <f>IF(OR(Grants!K100="Q1 2022",Grants!K100="Q2 2022"),"Yes","No")</f>
        <v>No</v>
      </c>
      <c r="R577" s="178" t="str">
        <f t="shared" si="327"/>
        <v>No</v>
      </c>
      <c r="S577" t="str">
        <f>IF(OR(Grants!K100="Q3 2022",Grants!K100="Q4 2022"),"Yes","No")</f>
        <v>No</v>
      </c>
      <c r="T577" s="178" t="str">
        <f t="shared" si="328"/>
        <v>No</v>
      </c>
      <c r="U577" t="str">
        <f>IF(OR(Grants!K100="Q1 2023",Grants!K100="Q2 2023"),"Yes","No")</f>
        <v>No</v>
      </c>
      <c r="V577" s="178" t="str">
        <f t="shared" si="329"/>
        <v>No</v>
      </c>
      <c r="W577" t="str">
        <f>IF(OR(Grants!K100="Q3 2023",Grants!K100="Q4 2023"),"Yes","No")</f>
        <v>No</v>
      </c>
      <c r="X577" s="178" t="str">
        <f t="shared" si="330"/>
        <v>No</v>
      </c>
      <c r="Y577" t="str">
        <f>IF(OR(Grants!K100="Q1 2024",Grants!K100="Q2 2024"),"Yes","No")</f>
        <v>No</v>
      </c>
      <c r="Z577" s="178" t="str">
        <f t="shared" si="331"/>
        <v>No</v>
      </c>
      <c r="AA577" t="str">
        <f>IF(OR(Grants!K100="Q3 2024",Grants!K100="Q4 2024"),"Yes","No")</f>
        <v>No</v>
      </c>
      <c r="AB577" s="178" t="str">
        <f t="shared" si="332"/>
        <v>No</v>
      </c>
      <c r="AC577" t="str">
        <f>IF(OR(Grants!K100="Q1 2025",Grants!K100="Q2 2025"),"Yes","No")</f>
        <v>No</v>
      </c>
      <c r="AD577" s="178" t="str">
        <f t="shared" si="333"/>
        <v>No</v>
      </c>
      <c r="AE577" t="str">
        <f>IF(OR(Grants!K100="Q3 2025",Grants!K100="Q4 2025"),"Yes","No")</f>
        <v>No</v>
      </c>
      <c r="AF577" s="178" t="str">
        <f t="shared" si="334"/>
        <v>No</v>
      </c>
      <c r="AG577" t="str">
        <f>IF(OR(Grants!K100="Q1 2026",Grants!K100="Q2 2026"),"Yes","No")</f>
        <v>No</v>
      </c>
      <c r="AH577" s="178" t="str">
        <f t="shared" si="335"/>
        <v>No</v>
      </c>
      <c r="AI577" t="str">
        <f>IF(OR(Grants!K100="Q3 2026",Grants!K100="Q4 2026"),"Yes","No")</f>
        <v>No</v>
      </c>
      <c r="AJ577" s="178" t="str">
        <f t="shared" si="336"/>
        <v>No</v>
      </c>
      <c r="AK577" t="str">
        <f>IF(OR(Grants!K100="Q1 2027",Grants!K100="Q2 2027"),"Yes","No")</f>
        <v>No</v>
      </c>
      <c r="AL577" s="178" t="str">
        <f t="shared" si="337"/>
        <v>No</v>
      </c>
      <c r="AM577" t="str">
        <f>IF(OR(Grants!K100="Q3 2027",Grants!K100="Q4 2027"),"Yes","No")</f>
        <v>No</v>
      </c>
      <c r="AN577" s="178" t="str">
        <f t="shared" si="338"/>
        <v>No</v>
      </c>
      <c r="AO577" t="str">
        <f>IF(OR(Grants!K100="Q1 2028",Grants!K100="Q2 2028"),"Yes","No")</f>
        <v>No</v>
      </c>
      <c r="AP577" s="178" t="str">
        <f t="shared" si="339"/>
        <v>No</v>
      </c>
      <c r="AQ577" t="str">
        <f>IF(OR(Grants!K100="Q3 2028",Grants!K100="Q4 2028"),"Yes","No")</f>
        <v>No</v>
      </c>
      <c r="AR577" s="178" t="str">
        <f t="shared" si="340"/>
        <v>No</v>
      </c>
      <c r="AS577" t="str">
        <f>IF(OR(Grants!K100="Q1 2029",Grants!K100="Q2 2029"),"Yes","No")</f>
        <v>No</v>
      </c>
      <c r="AT577" s="178" t="str">
        <f t="shared" si="341"/>
        <v>No</v>
      </c>
      <c r="AU577" t="str">
        <f>IF(OR(Grants!K100="Q3 2029",Grants!K100="Q4 2029"),"Yes","No")</f>
        <v>No</v>
      </c>
      <c r="AV577" s="178" t="str">
        <f t="shared" si="342"/>
        <v>No</v>
      </c>
      <c r="AW577" t="str">
        <f>IF(OR(Grants!K100="Q1 2030",Grants!K100="Q2 2030"),"Yes","No")</f>
        <v>No</v>
      </c>
      <c r="AX577" s="178" t="str">
        <f t="shared" si="343"/>
        <v>No</v>
      </c>
      <c r="AY577" t="str">
        <f>IF(OR(Grants!K100="Q3 2030",Grants!K100="Q4 2030"),"Yes","No")</f>
        <v>No</v>
      </c>
      <c r="AZ577" s="178" t="str">
        <f t="shared" si="344"/>
        <v>No</v>
      </c>
      <c r="BA577" t="str">
        <f>IF(Grants!K100="","No","Yes")</f>
        <v>No</v>
      </c>
      <c r="BB577" s="178" t="str">
        <f t="shared" si="345"/>
        <v>No</v>
      </c>
      <c r="BC577" s="178" t="str">
        <f t="shared" si="346"/>
        <v>Yes</v>
      </c>
      <c r="BD577" s="174"/>
    </row>
    <row r="578" spans="1:56" s="175" customFormat="1" ht="23.65" thickBot="1" x14ac:dyDescent="0.5">
      <c r="A578" s="177">
        <v>97</v>
      </c>
      <c r="B578" s="109" t="s">
        <v>549</v>
      </c>
      <c r="C578" t="str">
        <f>IF(Grants!E101="Yes","Yes","No")</f>
        <v>No</v>
      </c>
      <c r="D578" t="str">
        <f>IF(AND(C578="No",Grants!F101="Yes"),"Yes","No")</f>
        <v>No</v>
      </c>
      <c r="E578" t="str">
        <f>IF(AND(C578="No",Grants!F101="N/A"),"N/A","No")</f>
        <v>No</v>
      </c>
      <c r="F578">
        <f>IF(OR(Grants!F101="Yes",Grants!F101="N/A"),0,1)</f>
        <v>1</v>
      </c>
      <c r="G578" t="str">
        <f>IF(OR(Grants!K101="Q3 2019",Grants!K101="Q4 2019"),"Yes","No")</f>
        <v>No</v>
      </c>
      <c r="H578" s="178" t="str">
        <f t="shared" si="322"/>
        <v>No</v>
      </c>
      <c r="I578" t="str">
        <f>IF(OR(Grants!K101="Q1 2020",Grants!K101="Q2 2020"),"Yes","No")</f>
        <v>No</v>
      </c>
      <c r="J578" s="178" t="str">
        <f t="shared" si="323"/>
        <v>No</v>
      </c>
      <c r="K578" t="str">
        <f>IF(OR(Grants!K101="Q3 2020",Grants!K101="Q4 2020"),"Yes","No")</f>
        <v>No</v>
      </c>
      <c r="L578" s="178" t="str">
        <f t="shared" si="324"/>
        <v>No</v>
      </c>
      <c r="M578" t="str">
        <f>IF(OR(Grants!K101="Q1 2021",Grants!K101="Q2 2021"),"Yes","No")</f>
        <v>No</v>
      </c>
      <c r="N578" s="178" t="str">
        <f t="shared" si="325"/>
        <v>No</v>
      </c>
      <c r="O578" t="str">
        <f>IF(OR(Grants!K101="Q3 2021",Grants!K101="Q4 2021"),"Yes","No")</f>
        <v>No</v>
      </c>
      <c r="P578" s="178" t="str">
        <f t="shared" si="326"/>
        <v>No</v>
      </c>
      <c r="Q578" t="str">
        <f>IF(OR(Grants!K101="Q1 2022",Grants!K101="Q2 2022"),"Yes","No")</f>
        <v>No</v>
      </c>
      <c r="R578" s="178" t="str">
        <f t="shared" si="327"/>
        <v>No</v>
      </c>
      <c r="S578" t="str">
        <f>IF(OR(Grants!K101="Q3 2022",Grants!K101="Q4 2022"),"Yes","No")</f>
        <v>No</v>
      </c>
      <c r="T578" s="178" t="str">
        <f t="shared" si="328"/>
        <v>No</v>
      </c>
      <c r="U578" t="str">
        <f>IF(OR(Grants!K101="Q1 2023",Grants!K101="Q2 2023"),"Yes","No")</f>
        <v>No</v>
      </c>
      <c r="V578" s="178" t="str">
        <f t="shared" si="329"/>
        <v>No</v>
      </c>
      <c r="W578" t="str">
        <f>IF(OR(Grants!K101="Q3 2023",Grants!K101="Q4 2023"),"Yes","No")</f>
        <v>No</v>
      </c>
      <c r="X578" s="178" t="str">
        <f t="shared" si="330"/>
        <v>No</v>
      </c>
      <c r="Y578" t="str">
        <f>IF(OR(Grants!K101="Q1 2024",Grants!K101="Q2 2024"),"Yes","No")</f>
        <v>No</v>
      </c>
      <c r="Z578" s="178" t="str">
        <f t="shared" si="331"/>
        <v>No</v>
      </c>
      <c r="AA578" t="str">
        <f>IF(OR(Grants!K101="Q3 2024",Grants!K101="Q4 2024"),"Yes","No")</f>
        <v>No</v>
      </c>
      <c r="AB578" s="178" t="str">
        <f t="shared" si="332"/>
        <v>No</v>
      </c>
      <c r="AC578" t="str">
        <f>IF(OR(Grants!K101="Q1 2025",Grants!K101="Q2 2025"),"Yes","No")</f>
        <v>No</v>
      </c>
      <c r="AD578" s="178" t="str">
        <f t="shared" si="333"/>
        <v>No</v>
      </c>
      <c r="AE578" t="str">
        <f>IF(OR(Grants!K101="Q3 2025",Grants!K101="Q4 2025"),"Yes","No")</f>
        <v>No</v>
      </c>
      <c r="AF578" s="178" t="str">
        <f t="shared" si="334"/>
        <v>No</v>
      </c>
      <c r="AG578" t="str">
        <f>IF(OR(Grants!K101="Q1 2026",Grants!K101="Q2 2026"),"Yes","No")</f>
        <v>No</v>
      </c>
      <c r="AH578" s="178" t="str">
        <f t="shared" si="335"/>
        <v>No</v>
      </c>
      <c r="AI578" t="str">
        <f>IF(OR(Grants!K101="Q3 2026",Grants!K101="Q4 2026"),"Yes","No")</f>
        <v>No</v>
      </c>
      <c r="AJ578" s="178" t="str">
        <f t="shared" si="336"/>
        <v>No</v>
      </c>
      <c r="AK578" t="str">
        <f>IF(OR(Grants!K101="Q1 2027",Grants!K101="Q2 2027"),"Yes","No")</f>
        <v>No</v>
      </c>
      <c r="AL578" s="178" t="str">
        <f t="shared" si="337"/>
        <v>No</v>
      </c>
      <c r="AM578" t="str">
        <f>IF(OR(Grants!K101="Q3 2027",Grants!K101="Q4 2027"),"Yes","No")</f>
        <v>No</v>
      </c>
      <c r="AN578" s="178" t="str">
        <f t="shared" si="338"/>
        <v>No</v>
      </c>
      <c r="AO578" t="str">
        <f>IF(OR(Grants!K101="Q1 2028",Grants!K101="Q2 2028"),"Yes","No")</f>
        <v>No</v>
      </c>
      <c r="AP578" s="178" t="str">
        <f t="shared" si="339"/>
        <v>No</v>
      </c>
      <c r="AQ578" t="str">
        <f>IF(OR(Grants!K101="Q3 2028",Grants!K101="Q4 2028"),"Yes","No")</f>
        <v>No</v>
      </c>
      <c r="AR578" s="178" t="str">
        <f t="shared" si="340"/>
        <v>No</v>
      </c>
      <c r="AS578" t="str">
        <f>IF(OR(Grants!K101="Q1 2029",Grants!K101="Q2 2029"),"Yes","No")</f>
        <v>No</v>
      </c>
      <c r="AT578" s="178" t="str">
        <f t="shared" si="341"/>
        <v>No</v>
      </c>
      <c r="AU578" t="str">
        <f>IF(OR(Grants!K101="Q3 2029",Grants!K101="Q4 2029"),"Yes","No")</f>
        <v>No</v>
      </c>
      <c r="AV578" s="178" t="str">
        <f t="shared" si="342"/>
        <v>No</v>
      </c>
      <c r="AW578" t="str">
        <f>IF(OR(Grants!K101="Q1 2030",Grants!K101="Q2 2030"),"Yes","No")</f>
        <v>No</v>
      </c>
      <c r="AX578" s="178" t="str">
        <f t="shared" si="343"/>
        <v>No</v>
      </c>
      <c r="AY578" t="str">
        <f>IF(OR(Grants!K101="Q3 2030",Grants!K101="Q4 2030"),"Yes","No")</f>
        <v>No</v>
      </c>
      <c r="AZ578" s="178" t="str">
        <f t="shared" si="344"/>
        <v>No</v>
      </c>
      <c r="BA578" t="str">
        <f>IF(Grants!K101="","No","Yes")</f>
        <v>No</v>
      </c>
      <c r="BB578" s="178" t="str">
        <f t="shared" si="345"/>
        <v>No</v>
      </c>
      <c r="BC578" s="178" t="str">
        <f t="shared" si="346"/>
        <v>Yes</v>
      </c>
      <c r="BD578" s="174"/>
    </row>
    <row r="579" spans="1:56" s="175" customFormat="1" ht="23.65" thickBot="1" x14ac:dyDescent="0.5">
      <c r="A579" s="177">
        <v>98</v>
      </c>
      <c r="B579" s="74" t="s">
        <v>550</v>
      </c>
      <c r="C579" t="str">
        <f>IF(Grants!E102="Yes","Yes","No")</f>
        <v>Yes</v>
      </c>
      <c r="D579" t="str">
        <f>IF(AND(C579="No",Grants!F102="Yes"),"Yes","No")</f>
        <v>No</v>
      </c>
      <c r="E579" t="str">
        <f>IF(AND(C579="No",Grants!F102="N/A"),"N/A","No")</f>
        <v>No</v>
      </c>
      <c r="F579">
        <f>IF(OR(Grants!F102="Yes",Grants!F102="N/A"),0,1)</f>
        <v>1</v>
      </c>
      <c r="G579" t="str">
        <f>IF(OR(Grants!K102="Q3 2019",Grants!K102="Q4 2019"),"Yes","No")</f>
        <v>No</v>
      </c>
      <c r="H579" s="178" t="str">
        <f t="shared" si="322"/>
        <v>No</v>
      </c>
      <c r="I579" t="str">
        <f>IF(OR(Grants!K102="Q1 2020",Grants!K102="Q2 2020"),"Yes","No")</f>
        <v>No</v>
      </c>
      <c r="J579" s="178" t="str">
        <f t="shared" si="323"/>
        <v>No</v>
      </c>
      <c r="K579" t="str">
        <f>IF(OR(Grants!K102="Q3 2020",Grants!K102="Q4 2020"),"Yes","No")</f>
        <v>No</v>
      </c>
      <c r="L579" s="178" t="str">
        <f t="shared" si="324"/>
        <v>No</v>
      </c>
      <c r="M579" t="str">
        <f>IF(OR(Grants!K102="Q1 2021",Grants!K102="Q2 2021"),"Yes","No")</f>
        <v>No</v>
      </c>
      <c r="N579" s="178" t="str">
        <f t="shared" si="325"/>
        <v>No</v>
      </c>
      <c r="O579" t="str">
        <f>IF(OR(Grants!K102="Q3 2021",Grants!K102="Q4 2021"),"Yes","No")</f>
        <v>No</v>
      </c>
      <c r="P579" s="178" t="str">
        <f t="shared" si="326"/>
        <v>No</v>
      </c>
      <c r="Q579" t="str">
        <f>IF(OR(Grants!K102="Q1 2022",Grants!K102="Q2 2022"),"Yes","No")</f>
        <v>No</v>
      </c>
      <c r="R579" s="178" t="str">
        <f t="shared" si="327"/>
        <v>No</v>
      </c>
      <c r="S579" t="str">
        <f>IF(OR(Grants!K102="Q3 2022",Grants!K102="Q4 2022"),"Yes","No")</f>
        <v>No</v>
      </c>
      <c r="T579" s="178" t="str">
        <f t="shared" si="328"/>
        <v>No</v>
      </c>
      <c r="U579" t="str">
        <f>IF(OR(Grants!K102="Q1 2023",Grants!K102="Q2 2023"),"Yes","No")</f>
        <v>No</v>
      </c>
      <c r="V579" s="178" t="str">
        <f t="shared" si="329"/>
        <v>No</v>
      </c>
      <c r="W579" t="str">
        <f>IF(OR(Grants!K102="Q3 2023",Grants!K102="Q4 2023"),"Yes","No")</f>
        <v>No</v>
      </c>
      <c r="X579" s="178" t="str">
        <f t="shared" si="330"/>
        <v>No</v>
      </c>
      <c r="Y579" t="str">
        <f>IF(OR(Grants!K102="Q1 2024",Grants!K102="Q2 2024"),"Yes","No")</f>
        <v>No</v>
      </c>
      <c r="Z579" s="178" t="str">
        <f t="shared" si="331"/>
        <v>No</v>
      </c>
      <c r="AA579" t="str">
        <f>IF(OR(Grants!K102="Q3 2024",Grants!K102="Q4 2024"),"Yes","No")</f>
        <v>No</v>
      </c>
      <c r="AB579" s="178" t="str">
        <f t="shared" si="332"/>
        <v>No</v>
      </c>
      <c r="AC579" t="str">
        <f>IF(OR(Grants!K102="Q1 2025",Grants!K102="Q2 2025"),"Yes","No")</f>
        <v>No</v>
      </c>
      <c r="AD579" s="178" t="str">
        <f t="shared" si="333"/>
        <v>No</v>
      </c>
      <c r="AE579" t="str">
        <f>IF(OR(Grants!K102="Q3 2025",Grants!K102="Q4 2025"),"Yes","No")</f>
        <v>No</v>
      </c>
      <c r="AF579" s="178" t="str">
        <f t="shared" si="334"/>
        <v>No</v>
      </c>
      <c r="AG579" t="str">
        <f>IF(OR(Grants!K102="Q1 2026",Grants!K102="Q2 2026"),"Yes","No")</f>
        <v>No</v>
      </c>
      <c r="AH579" s="178" t="str">
        <f t="shared" si="335"/>
        <v>No</v>
      </c>
      <c r="AI579" t="str">
        <f>IF(OR(Grants!K102="Q3 2026",Grants!K102="Q4 2026"),"Yes","No")</f>
        <v>No</v>
      </c>
      <c r="AJ579" s="178" t="str">
        <f t="shared" si="336"/>
        <v>No</v>
      </c>
      <c r="AK579" t="str">
        <f>IF(OR(Grants!K102="Q1 2027",Grants!K102="Q2 2027"),"Yes","No")</f>
        <v>No</v>
      </c>
      <c r="AL579" s="178" t="str">
        <f t="shared" si="337"/>
        <v>No</v>
      </c>
      <c r="AM579" t="str">
        <f>IF(OR(Grants!K102="Q3 2027",Grants!K102="Q4 2027"),"Yes","No")</f>
        <v>No</v>
      </c>
      <c r="AN579" s="178" t="str">
        <f t="shared" si="338"/>
        <v>No</v>
      </c>
      <c r="AO579" t="str">
        <f>IF(OR(Grants!K102="Q1 2028",Grants!K102="Q2 2028"),"Yes","No")</f>
        <v>No</v>
      </c>
      <c r="AP579" s="178" t="str">
        <f t="shared" si="339"/>
        <v>No</v>
      </c>
      <c r="AQ579" t="str">
        <f>IF(OR(Grants!K102="Q3 2028",Grants!K102="Q4 2028"),"Yes","No")</f>
        <v>No</v>
      </c>
      <c r="AR579" s="178" t="str">
        <f t="shared" si="340"/>
        <v>No</v>
      </c>
      <c r="AS579" t="str">
        <f>IF(OR(Grants!K102="Q1 2029",Grants!K102="Q2 2029"),"Yes","No")</f>
        <v>No</v>
      </c>
      <c r="AT579" s="178" t="str">
        <f t="shared" si="341"/>
        <v>No</v>
      </c>
      <c r="AU579" t="str">
        <f>IF(OR(Grants!K102="Q3 2029",Grants!K102="Q4 2029"),"Yes","No")</f>
        <v>No</v>
      </c>
      <c r="AV579" s="178" t="str">
        <f t="shared" si="342"/>
        <v>No</v>
      </c>
      <c r="AW579" t="str">
        <f>IF(OR(Grants!K102="Q1 2030",Grants!K102="Q2 2030"),"Yes","No")</f>
        <v>No</v>
      </c>
      <c r="AX579" s="178" t="str">
        <f t="shared" si="343"/>
        <v>No</v>
      </c>
      <c r="AY579" t="str">
        <f>IF(OR(Grants!K102="Q3 2030",Grants!K102="Q4 2030"),"Yes","No")</f>
        <v>No</v>
      </c>
      <c r="AZ579" s="178" t="str">
        <f t="shared" si="344"/>
        <v>No</v>
      </c>
      <c r="BA579" t="str">
        <f>IF(Grants!K102="","No","Yes")</f>
        <v>No</v>
      </c>
      <c r="BB579" s="178" t="str">
        <f t="shared" si="345"/>
        <v>No</v>
      </c>
      <c r="BC579" s="178" t="str">
        <f t="shared" si="346"/>
        <v>No</v>
      </c>
      <c r="BD579" s="174"/>
    </row>
    <row r="580" spans="1:56" s="175" customFormat="1" ht="46.9" thickBot="1" x14ac:dyDescent="0.5">
      <c r="A580" s="177">
        <v>99</v>
      </c>
      <c r="B580" s="109" t="s">
        <v>553</v>
      </c>
      <c r="C580" t="str">
        <f>IF(Grants!E103="Yes","Yes","No")</f>
        <v>No</v>
      </c>
      <c r="D580" t="str">
        <f>IF(AND(C580="No",Grants!F103="Yes"),"Yes","No")</f>
        <v>No</v>
      </c>
      <c r="E580" t="str">
        <f>IF(AND(C580="No",Grants!F103="N/A"),"N/A","No")</f>
        <v>No</v>
      </c>
      <c r="F580">
        <f>IF(OR(Grants!F103="Yes",Grants!F103="N/A"),0,1)</f>
        <v>1</v>
      </c>
      <c r="G580" t="str">
        <f>IF(OR(Grants!K103="Q3 2019",Grants!K103="Q4 2019"),"Yes","No")</f>
        <v>No</v>
      </c>
      <c r="H580" s="178" t="str">
        <f t="shared" si="322"/>
        <v>No</v>
      </c>
      <c r="I580" t="str">
        <f>IF(OR(Grants!K103="Q1 2020",Grants!K103="Q2 2020"),"Yes","No")</f>
        <v>No</v>
      </c>
      <c r="J580" s="178" t="str">
        <f t="shared" si="323"/>
        <v>No</v>
      </c>
      <c r="K580" t="str">
        <f>IF(OR(Grants!K103="Q3 2020",Grants!K103="Q4 2020"),"Yes","No")</f>
        <v>No</v>
      </c>
      <c r="L580" s="178" t="str">
        <f t="shared" si="324"/>
        <v>No</v>
      </c>
      <c r="M580" t="str">
        <f>IF(OR(Grants!K103="Q1 2021",Grants!K103="Q2 2021"),"Yes","No")</f>
        <v>No</v>
      </c>
      <c r="N580" s="178" t="str">
        <f t="shared" si="325"/>
        <v>No</v>
      </c>
      <c r="O580" t="str">
        <f>IF(OR(Grants!K103="Q3 2021",Grants!K103="Q4 2021"),"Yes","No")</f>
        <v>No</v>
      </c>
      <c r="P580" s="178" t="str">
        <f t="shared" si="326"/>
        <v>No</v>
      </c>
      <c r="Q580" t="str">
        <f>IF(OR(Grants!K103="Q1 2022",Grants!K103="Q2 2022"),"Yes","No")</f>
        <v>No</v>
      </c>
      <c r="R580" s="178" t="str">
        <f t="shared" si="327"/>
        <v>No</v>
      </c>
      <c r="S580" t="str">
        <f>IF(OR(Grants!K103="Q3 2022",Grants!K103="Q4 2022"),"Yes","No")</f>
        <v>No</v>
      </c>
      <c r="T580" s="178" t="str">
        <f t="shared" si="328"/>
        <v>No</v>
      </c>
      <c r="U580" t="str">
        <f>IF(OR(Grants!K103="Q1 2023",Grants!K103="Q2 2023"),"Yes","No")</f>
        <v>No</v>
      </c>
      <c r="V580" s="178" t="str">
        <f t="shared" si="329"/>
        <v>No</v>
      </c>
      <c r="W580" t="str">
        <f>IF(OR(Grants!K103="Q3 2023",Grants!K103="Q4 2023"),"Yes","No")</f>
        <v>No</v>
      </c>
      <c r="X580" s="178" t="str">
        <f t="shared" si="330"/>
        <v>No</v>
      </c>
      <c r="Y580" t="str">
        <f>IF(OR(Grants!K103="Q1 2024",Grants!K103="Q2 2024"),"Yes","No")</f>
        <v>No</v>
      </c>
      <c r="Z580" s="178" t="str">
        <f t="shared" si="331"/>
        <v>No</v>
      </c>
      <c r="AA580" t="str">
        <f>IF(OR(Grants!K103="Q3 2024",Grants!K103="Q4 2024"),"Yes","No")</f>
        <v>No</v>
      </c>
      <c r="AB580" s="178" t="str">
        <f t="shared" si="332"/>
        <v>No</v>
      </c>
      <c r="AC580" t="str">
        <f>IF(OR(Grants!K103="Q1 2025",Grants!K103="Q2 2025"),"Yes","No")</f>
        <v>No</v>
      </c>
      <c r="AD580" s="178" t="str">
        <f t="shared" si="333"/>
        <v>No</v>
      </c>
      <c r="AE580" t="str">
        <f>IF(OR(Grants!K103="Q3 2025",Grants!K103="Q4 2025"),"Yes","No")</f>
        <v>No</v>
      </c>
      <c r="AF580" s="178" t="str">
        <f t="shared" si="334"/>
        <v>No</v>
      </c>
      <c r="AG580" t="str">
        <f>IF(OR(Grants!K103="Q1 2026",Grants!K103="Q2 2026"),"Yes","No")</f>
        <v>No</v>
      </c>
      <c r="AH580" s="178" t="str">
        <f t="shared" si="335"/>
        <v>No</v>
      </c>
      <c r="AI580" t="str">
        <f>IF(OR(Grants!K103="Q3 2026",Grants!K103="Q4 2026"),"Yes","No")</f>
        <v>No</v>
      </c>
      <c r="AJ580" s="178" t="str">
        <f t="shared" si="336"/>
        <v>No</v>
      </c>
      <c r="AK580" t="str">
        <f>IF(OR(Grants!K103="Q1 2027",Grants!K103="Q2 2027"),"Yes","No")</f>
        <v>No</v>
      </c>
      <c r="AL580" s="178" t="str">
        <f t="shared" si="337"/>
        <v>No</v>
      </c>
      <c r="AM580" t="str">
        <f>IF(OR(Grants!K103="Q3 2027",Grants!K103="Q4 2027"),"Yes","No")</f>
        <v>No</v>
      </c>
      <c r="AN580" s="178" t="str">
        <f t="shared" si="338"/>
        <v>No</v>
      </c>
      <c r="AO580" t="str">
        <f>IF(OR(Grants!K103="Q1 2028",Grants!K103="Q2 2028"),"Yes","No")</f>
        <v>No</v>
      </c>
      <c r="AP580" s="178" t="str">
        <f t="shared" si="339"/>
        <v>No</v>
      </c>
      <c r="AQ580" t="str">
        <f>IF(OR(Grants!K103="Q3 2028",Grants!K103="Q4 2028"),"Yes","No")</f>
        <v>No</v>
      </c>
      <c r="AR580" s="178" t="str">
        <f t="shared" si="340"/>
        <v>No</v>
      </c>
      <c r="AS580" t="str">
        <f>IF(OR(Grants!K103="Q1 2029",Grants!K103="Q2 2029"),"Yes","No")</f>
        <v>No</v>
      </c>
      <c r="AT580" s="178" t="str">
        <f t="shared" si="341"/>
        <v>No</v>
      </c>
      <c r="AU580" t="str">
        <f>IF(OR(Grants!K103="Q3 2029",Grants!K103="Q4 2029"),"Yes","No")</f>
        <v>No</v>
      </c>
      <c r="AV580" s="178" t="str">
        <f t="shared" si="342"/>
        <v>No</v>
      </c>
      <c r="AW580" t="str">
        <f>IF(OR(Grants!K103="Q1 2030",Grants!K103="Q2 2030"),"Yes","No")</f>
        <v>No</v>
      </c>
      <c r="AX580" s="178" t="str">
        <f t="shared" si="343"/>
        <v>No</v>
      </c>
      <c r="AY580" t="str">
        <f>IF(OR(Grants!K103="Q3 2030",Grants!K103="Q4 2030"),"Yes","No")</f>
        <v>No</v>
      </c>
      <c r="AZ580" s="178" t="str">
        <f t="shared" si="344"/>
        <v>No</v>
      </c>
      <c r="BA580" t="str">
        <f>IF(Grants!K103="","No","Yes")</f>
        <v>No</v>
      </c>
      <c r="BB580" s="178" t="str">
        <f t="shared" si="345"/>
        <v>No</v>
      </c>
      <c r="BC580" s="178" t="str">
        <f t="shared" si="346"/>
        <v>Yes</v>
      </c>
      <c r="BD580" s="174"/>
    </row>
    <row r="581" spans="1:56" s="175" customFormat="1" ht="23.65" thickBot="1" x14ac:dyDescent="0.5">
      <c r="A581" s="177">
        <v>100</v>
      </c>
      <c r="B581" s="109" t="s">
        <v>555</v>
      </c>
      <c r="C581" t="str">
        <f>IF(Grants!E104="Yes","Yes","No")</f>
        <v>No</v>
      </c>
      <c r="D581" t="str">
        <f>IF(AND(C581="No",Grants!F104="Yes"),"Yes","No")</f>
        <v>No</v>
      </c>
      <c r="E581" t="str">
        <f>IF(AND(C581="No",Grants!F104="N/A"),"N/A","No")</f>
        <v>No</v>
      </c>
      <c r="F581">
        <f>IF(OR(Grants!F104="Yes",Grants!F104="N/A"),0,1)</f>
        <v>1</v>
      </c>
      <c r="G581" t="str">
        <f>IF(OR(Grants!K104="Q3 2019",Grants!K104="Q4 2019"),"Yes","No")</f>
        <v>No</v>
      </c>
      <c r="H581" s="178" t="str">
        <f t="shared" si="322"/>
        <v>No</v>
      </c>
      <c r="I581" t="str">
        <f>IF(OR(Grants!K104="Q1 2020",Grants!K104="Q2 2020"),"Yes","No")</f>
        <v>No</v>
      </c>
      <c r="J581" s="178" t="str">
        <f t="shared" si="323"/>
        <v>No</v>
      </c>
      <c r="K581" t="str">
        <f>IF(OR(Grants!K104="Q3 2020",Grants!K104="Q4 2020"),"Yes","No")</f>
        <v>No</v>
      </c>
      <c r="L581" s="178" t="str">
        <f t="shared" si="324"/>
        <v>No</v>
      </c>
      <c r="M581" t="str">
        <f>IF(OR(Grants!K104="Q1 2021",Grants!K104="Q2 2021"),"Yes","No")</f>
        <v>No</v>
      </c>
      <c r="N581" s="178" t="str">
        <f t="shared" si="325"/>
        <v>No</v>
      </c>
      <c r="O581" t="str">
        <f>IF(OR(Grants!K104="Q3 2021",Grants!K104="Q4 2021"),"Yes","No")</f>
        <v>No</v>
      </c>
      <c r="P581" s="178" t="str">
        <f t="shared" si="326"/>
        <v>No</v>
      </c>
      <c r="Q581" t="str">
        <f>IF(OR(Grants!K104="Q1 2022",Grants!K104="Q2 2022"),"Yes","No")</f>
        <v>No</v>
      </c>
      <c r="R581" s="178" t="str">
        <f t="shared" si="327"/>
        <v>No</v>
      </c>
      <c r="S581" t="str">
        <f>IF(OR(Grants!K104="Q3 2022",Grants!K104="Q4 2022"),"Yes","No")</f>
        <v>No</v>
      </c>
      <c r="T581" s="178" t="str">
        <f t="shared" si="328"/>
        <v>No</v>
      </c>
      <c r="U581" t="str">
        <f>IF(OR(Grants!K104="Q1 2023",Grants!K104="Q2 2023"),"Yes","No")</f>
        <v>No</v>
      </c>
      <c r="V581" s="178" t="str">
        <f t="shared" si="329"/>
        <v>No</v>
      </c>
      <c r="W581" t="str">
        <f>IF(OR(Grants!K104="Q3 2023",Grants!K104="Q4 2023"),"Yes","No")</f>
        <v>No</v>
      </c>
      <c r="X581" s="178" t="str">
        <f t="shared" si="330"/>
        <v>No</v>
      </c>
      <c r="Y581" t="str">
        <f>IF(OR(Grants!K104="Q1 2024",Grants!K104="Q2 2024"),"Yes","No")</f>
        <v>No</v>
      </c>
      <c r="Z581" s="178" t="str">
        <f t="shared" si="331"/>
        <v>No</v>
      </c>
      <c r="AA581" t="str">
        <f>IF(OR(Grants!K104="Q3 2024",Grants!K104="Q4 2024"),"Yes","No")</f>
        <v>No</v>
      </c>
      <c r="AB581" s="178" t="str">
        <f t="shared" si="332"/>
        <v>No</v>
      </c>
      <c r="AC581" t="str">
        <f>IF(OR(Grants!K104="Q1 2025",Grants!K104="Q2 2025"),"Yes","No")</f>
        <v>No</v>
      </c>
      <c r="AD581" s="178" t="str">
        <f t="shared" si="333"/>
        <v>No</v>
      </c>
      <c r="AE581" t="str">
        <f>IF(OR(Grants!K104="Q3 2025",Grants!K104="Q4 2025"),"Yes","No")</f>
        <v>No</v>
      </c>
      <c r="AF581" s="178" t="str">
        <f t="shared" si="334"/>
        <v>No</v>
      </c>
      <c r="AG581" t="str">
        <f>IF(OR(Grants!K104="Q1 2026",Grants!K104="Q2 2026"),"Yes","No")</f>
        <v>No</v>
      </c>
      <c r="AH581" s="178" t="str">
        <f t="shared" si="335"/>
        <v>No</v>
      </c>
      <c r="AI581" t="str">
        <f>IF(OR(Grants!K104="Q3 2026",Grants!K104="Q4 2026"),"Yes","No")</f>
        <v>No</v>
      </c>
      <c r="AJ581" s="178" t="str">
        <f t="shared" si="336"/>
        <v>No</v>
      </c>
      <c r="AK581" t="str">
        <f>IF(OR(Grants!K104="Q1 2027",Grants!K104="Q2 2027"),"Yes","No")</f>
        <v>No</v>
      </c>
      <c r="AL581" s="178" t="str">
        <f t="shared" si="337"/>
        <v>No</v>
      </c>
      <c r="AM581" t="str">
        <f>IF(OR(Grants!K104="Q3 2027",Grants!K104="Q4 2027"),"Yes","No")</f>
        <v>No</v>
      </c>
      <c r="AN581" s="178" t="str">
        <f t="shared" si="338"/>
        <v>No</v>
      </c>
      <c r="AO581" t="str">
        <f>IF(OR(Grants!K104="Q1 2028",Grants!K104="Q2 2028"),"Yes","No")</f>
        <v>No</v>
      </c>
      <c r="AP581" s="178" t="str">
        <f t="shared" si="339"/>
        <v>No</v>
      </c>
      <c r="AQ581" t="str">
        <f>IF(OR(Grants!K104="Q3 2028",Grants!K104="Q4 2028"),"Yes","No")</f>
        <v>No</v>
      </c>
      <c r="AR581" s="178" t="str">
        <f t="shared" si="340"/>
        <v>No</v>
      </c>
      <c r="AS581" t="str">
        <f>IF(OR(Grants!K104="Q1 2029",Grants!K104="Q2 2029"),"Yes","No")</f>
        <v>No</v>
      </c>
      <c r="AT581" s="178" t="str">
        <f t="shared" si="341"/>
        <v>No</v>
      </c>
      <c r="AU581" t="str">
        <f>IF(OR(Grants!K104="Q3 2029",Grants!K104="Q4 2029"),"Yes","No")</f>
        <v>No</v>
      </c>
      <c r="AV581" s="178" t="str">
        <f t="shared" si="342"/>
        <v>No</v>
      </c>
      <c r="AW581" t="str">
        <f>IF(OR(Grants!K104="Q1 2030",Grants!K104="Q2 2030"),"Yes","No")</f>
        <v>No</v>
      </c>
      <c r="AX581" s="178" t="str">
        <f t="shared" si="343"/>
        <v>No</v>
      </c>
      <c r="AY581" t="str">
        <f>IF(OR(Grants!K104="Q3 2030",Grants!K104="Q4 2030"),"Yes","No")</f>
        <v>No</v>
      </c>
      <c r="AZ581" s="178" t="str">
        <f t="shared" si="344"/>
        <v>No</v>
      </c>
      <c r="BA581" t="str">
        <f>IF(Grants!K104="","No","Yes")</f>
        <v>No</v>
      </c>
      <c r="BB581" s="178" t="str">
        <f t="shared" si="345"/>
        <v>No</v>
      </c>
      <c r="BC581" s="178" t="str">
        <f t="shared" si="346"/>
        <v>Yes</v>
      </c>
      <c r="BD581" s="174"/>
    </row>
    <row r="582" spans="1:56" s="175" customFormat="1" ht="14.65" thickBot="1" x14ac:dyDescent="0.5">
      <c r="A582" s="177">
        <v>101</v>
      </c>
      <c r="B582" s="109" t="s">
        <v>556</v>
      </c>
      <c r="C582" t="str">
        <f>IF(Grants!E105="Yes","Yes","No")</f>
        <v>No</v>
      </c>
      <c r="D582" t="str">
        <f>IF(AND(C582="No",Grants!F105="Yes"),"Yes","No")</f>
        <v>No</v>
      </c>
      <c r="E582" t="str">
        <f>IF(AND(C582="No",Grants!F105="N/A"),"N/A","No")</f>
        <v>No</v>
      </c>
      <c r="F582">
        <f>IF(OR(Grants!F105="Yes",Grants!F105="N/A"),0,1)</f>
        <v>1</v>
      </c>
      <c r="G582" t="str">
        <f>IF(OR(Grants!K105="Q3 2019",Grants!K105="Q4 2019"),"Yes","No")</f>
        <v>No</v>
      </c>
      <c r="H582" s="178" t="str">
        <f t="shared" si="322"/>
        <v>No</v>
      </c>
      <c r="I582" t="str">
        <f>IF(OR(Grants!K105="Q1 2020",Grants!K105="Q2 2020"),"Yes","No")</f>
        <v>No</v>
      </c>
      <c r="J582" s="178" t="str">
        <f t="shared" si="323"/>
        <v>No</v>
      </c>
      <c r="K582" t="str">
        <f>IF(OR(Grants!K105="Q3 2020",Grants!K105="Q4 2020"),"Yes","No")</f>
        <v>No</v>
      </c>
      <c r="L582" s="178" t="str">
        <f t="shared" si="324"/>
        <v>No</v>
      </c>
      <c r="M582" t="str">
        <f>IF(OR(Grants!K105="Q1 2021",Grants!K105="Q2 2021"),"Yes","No")</f>
        <v>No</v>
      </c>
      <c r="N582" s="178" t="str">
        <f t="shared" si="325"/>
        <v>No</v>
      </c>
      <c r="O582" t="str">
        <f>IF(OR(Grants!K105="Q3 2021",Grants!K105="Q4 2021"),"Yes","No")</f>
        <v>No</v>
      </c>
      <c r="P582" s="178" t="str">
        <f t="shared" si="326"/>
        <v>No</v>
      </c>
      <c r="Q582" t="str">
        <f>IF(OR(Grants!K105="Q1 2022",Grants!K105="Q2 2022"),"Yes","No")</f>
        <v>No</v>
      </c>
      <c r="R582" s="178" t="str">
        <f t="shared" si="327"/>
        <v>No</v>
      </c>
      <c r="S582" t="str">
        <f>IF(OR(Grants!K105="Q3 2022",Grants!K105="Q4 2022"),"Yes","No")</f>
        <v>No</v>
      </c>
      <c r="T582" s="178" t="str">
        <f t="shared" si="328"/>
        <v>No</v>
      </c>
      <c r="U582" t="str">
        <f>IF(OR(Grants!K105="Q1 2023",Grants!K105="Q2 2023"),"Yes","No")</f>
        <v>No</v>
      </c>
      <c r="V582" s="178" t="str">
        <f t="shared" si="329"/>
        <v>No</v>
      </c>
      <c r="W582" t="str">
        <f>IF(OR(Grants!K105="Q3 2023",Grants!K105="Q4 2023"),"Yes","No")</f>
        <v>No</v>
      </c>
      <c r="X582" s="178" t="str">
        <f t="shared" si="330"/>
        <v>No</v>
      </c>
      <c r="Y582" t="str">
        <f>IF(OR(Grants!K105="Q1 2024",Grants!K105="Q2 2024"),"Yes","No")</f>
        <v>No</v>
      </c>
      <c r="Z582" s="178" t="str">
        <f t="shared" si="331"/>
        <v>No</v>
      </c>
      <c r="AA582" t="str">
        <f>IF(OR(Grants!K105="Q3 2024",Grants!K105="Q4 2024"),"Yes","No")</f>
        <v>No</v>
      </c>
      <c r="AB582" s="178" t="str">
        <f t="shared" si="332"/>
        <v>No</v>
      </c>
      <c r="AC582" t="str">
        <f>IF(OR(Grants!K105="Q1 2025",Grants!K105="Q2 2025"),"Yes","No")</f>
        <v>No</v>
      </c>
      <c r="AD582" s="178" t="str">
        <f t="shared" si="333"/>
        <v>No</v>
      </c>
      <c r="AE582" t="str">
        <f>IF(OR(Grants!K105="Q3 2025",Grants!K105="Q4 2025"),"Yes","No")</f>
        <v>No</v>
      </c>
      <c r="AF582" s="178" t="str">
        <f t="shared" si="334"/>
        <v>No</v>
      </c>
      <c r="AG582" t="str">
        <f>IF(OR(Grants!K105="Q1 2026",Grants!K105="Q2 2026"),"Yes","No")</f>
        <v>No</v>
      </c>
      <c r="AH582" s="178" t="str">
        <f t="shared" si="335"/>
        <v>No</v>
      </c>
      <c r="AI582" t="str">
        <f>IF(OR(Grants!K105="Q3 2026",Grants!K105="Q4 2026"),"Yes","No")</f>
        <v>No</v>
      </c>
      <c r="AJ582" s="178" t="str">
        <f t="shared" si="336"/>
        <v>No</v>
      </c>
      <c r="AK582" t="str">
        <f>IF(OR(Grants!K105="Q1 2027",Grants!K105="Q2 2027"),"Yes","No")</f>
        <v>No</v>
      </c>
      <c r="AL582" s="178" t="str">
        <f t="shared" si="337"/>
        <v>No</v>
      </c>
      <c r="AM582" t="str">
        <f>IF(OR(Grants!K105="Q3 2027",Grants!K105="Q4 2027"),"Yes","No")</f>
        <v>No</v>
      </c>
      <c r="AN582" s="178" t="str">
        <f t="shared" si="338"/>
        <v>No</v>
      </c>
      <c r="AO582" t="str">
        <f>IF(OR(Grants!K105="Q1 2028",Grants!K105="Q2 2028"),"Yes","No")</f>
        <v>No</v>
      </c>
      <c r="AP582" s="178" t="str">
        <f t="shared" si="339"/>
        <v>No</v>
      </c>
      <c r="AQ582" t="str">
        <f>IF(OR(Grants!K105="Q3 2028",Grants!K105="Q4 2028"),"Yes","No")</f>
        <v>No</v>
      </c>
      <c r="AR582" s="178" t="str">
        <f t="shared" si="340"/>
        <v>No</v>
      </c>
      <c r="AS582" t="str">
        <f>IF(OR(Grants!K105="Q1 2029",Grants!K105="Q2 2029"),"Yes","No")</f>
        <v>No</v>
      </c>
      <c r="AT582" s="178" t="str">
        <f t="shared" si="341"/>
        <v>No</v>
      </c>
      <c r="AU582" t="str">
        <f>IF(OR(Grants!K105="Q3 2029",Grants!K105="Q4 2029"),"Yes","No")</f>
        <v>No</v>
      </c>
      <c r="AV582" s="178" t="str">
        <f t="shared" si="342"/>
        <v>No</v>
      </c>
      <c r="AW582" t="str">
        <f>IF(OR(Grants!K105="Q1 2030",Grants!K105="Q2 2030"),"Yes","No")</f>
        <v>No</v>
      </c>
      <c r="AX582" s="178" t="str">
        <f t="shared" si="343"/>
        <v>No</v>
      </c>
      <c r="AY582" t="str">
        <f>IF(OR(Grants!K105="Q3 2030",Grants!K105="Q4 2030"),"Yes","No")</f>
        <v>No</v>
      </c>
      <c r="AZ582" s="178" t="str">
        <f t="shared" si="344"/>
        <v>No</v>
      </c>
      <c r="BA582" t="str">
        <f>IF(Grants!K105="","No","Yes")</f>
        <v>No</v>
      </c>
      <c r="BB582" s="178" t="str">
        <f t="shared" si="345"/>
        <v>No</v>
      </c>
      <c r="BC582" s="178" t="str">
        <f t="shared" si="346"/>
        <v>Yes</v>
      </c>
      <c r="BD582" s="174"/>
    </row>
    <row r="583" spans="1:56" s="175" customFormat="1" ht="35.25" thickBot="1" x14ac:dyDescent="0.5">
      <c r="A583" s="177">
        <v>102</v>
      </c>
      <c r="B583" s="109" t="s">
        <v>557</v>
      </c>
      <c r="C583" t="str">
        <f>IF(Grants!E106="Yes","Yes","No")</f>
        <v>No</v>
      </c>
      <c r="D583" t="str">
        <f>IF(AND(C583="No",Grants!F106="Yes"),"Yes","No")</f>
        <v>No</v>
      </c>
      <c r="E583" t="str">
        <f>IF(AND(C583="No",Grants!F106="N/A"),"N/A","No")</f>
        <v>No</v>
      </c>
      <c r="F583">
        <f>IF(OR(Grants!F106="Yes",Grants!F106="N/A"),0,1)</f>
        <v>1</v>
      </c>
      <c r="G583" t="str">
        <f>IF(OR(Grants!K106="Q3 2019",Grants!K106="Q4 2019"),"Yes","No")</f>
        <v>No</v>
      </c>
      <c r="H583" s="178" t="str">
        <f t="shared" si="322"/>
        <v>No</v>
      </c>
      <c r="I583" t="str">
        <f>IF(OR(Grants!K106="Q1 2020",Grants!K106="Q2 2020"),"Yes","No")</f>
        <v>No</v>
      </c>
      <c r="J583" s="178" t="str">
        <f t="shared" si="323"/>
        <v>No</v>
      </c>
      <c r="K583" t="str">
        <f>IF(OR(Grants!K106="Q3 2020",Grants!K106="Q4 2020"),"Yes","No")</f>
        <v>No</v>
      </c>
      <c r="L583" s="178" t="str">
        <f t="shared" si="324"/>
        <v>No</v>
      </c>
      <c r="M583" t="str">
        <f>IF(OR(Grants!K106="Q1 2021",Grants!K106="Q2 2021"),"Yes","No")</f>
        <v>No</v>
      </c>
      <c r="N583" s="178" t="str">
        <f t="shared" si="325"/>
        <v>No</v>
      </c>
      <c r="O583" t="str">
        <f>IF(OR(Grants!K106="Q3 2021",Grants!K106="Q4 2021"),"Yes","No")</f>
        <v>No</v>
      </c>
      <c r="P583" s="178" t="str">
        <f t="shared" si="326"/>
        <v>No</v>
      </c>
      <c r="Q583" t="str">
        <f>IF(OR(Grants!K106="Q1 2022",Grants!K106="Q2 2022"),"Yes","No")</f>
        <v>No</v>
      </c>
      <c r="R583" s="178" t="str">
        <f t="shared" si="327"/>
        <v>No</v>
      </c>
      <c r="S583" t="str">
        <f>IF(OR(Grants!K106="Q3 2022",Grants!K106="Q4 2022"),"Yes","No")</f>
        <v>No</v>
      </c>
      <c r="T583" s="178" t="str">
        <f t="shared" si="328"/>
        <v>No</v>
      </c>
      <c r="U583" t="str">
        <f>IF(OR(Grants!K106="Q1 2023",Grants!K106="Q2 2023"),"Yes","No")</f>
        <v>No</v>
      </c>
      <c r="V583" s="178" t="str">
        <f t="shared" si="329"/>
        <v>No</v>
      </c>
      <c r="W583" t="str">
        <f>IF(OR(Grants!K106="Q3 2023",Grants!K106="Q4 2023"),"Yes","No")</f>
        <v>No</v>
      </c>
      <c r="X583" s="178" t="str">
        <f t="shared" si="330"/>
        <v>No</v>
      </c>
      <c r="Y583" t="str">
        <f>IF(OR(Grants!K106="Q1 2024",Grants!K106="Q2 2024"),"Yes","No")</f>
        <v>No</v>
      </c>
      <c r="Z583" s="178" t="str">
        <f t="shared" si="331"/>
        <v>No</v>
      </c>
      <c r="AA583" t="str">
        <f>IF(OR(Grants!K106="Q3 2024",Grants!K106="Q4 2024"),"Yes","No")</f>
        <v>No</v>
      </c>
      <c r="AB583" s="178" t="str">
        <f t="shared" si="332"/>
        <v>No</v>
      </c>
      <c r="AC583" t="str">
        <f>IF(OR(Grants!K106="Q1 2025",Grants!K106="Q2 2025"),"Yes","No")</f>
        <v>No</v>
      </c>
      <c r="AD583" s="178" t="str">
        <f t="shared" si="333"/>
        <v>No</v>
      </c>
      <c r="AE583" t="str">
        <f>IF(OR(Grants!K106="Q3 2025",Grants!K106="Q4 2025"),"Yes","No")</f>
        <v>No</v>
      </c>
      <c r="AF583" s="178" t="str">
        <f t="shared" si="334"/>
        <v>No</v>
      </c>
      <c r="AG583" t="str">
        <f>IF(OR(Grants!K106="Q1 2026",Grants!K106="Q2 2026"),"Yes","No")</f>
        <v>No</v>
      </c>
      <c r="AH583" s="178" t="str">
        <f t="shared" si="335"/>
        <v>No</v>
      </c>
      <c r="AI583" t="str">
        <f>IF(OR(Grants!K106="Q3 2026",Grants!K106="Q4 2026"),"Yes","No")</f>
        <v>No</v>
      </c>
      <c r="AJ583" s="178" t="str">
        <f t="shared" si="336"/>
        <v>No</v>
      </c>
      <c r="AK583" t="str">
        <f>IF(OR(Grants!K106="Q1 2027",Grants!K106="Q2 2027"),"Yes","No")</f>
        <v>No</v>
      </c>
      <c r="AL583" s="178" t="str">
        <f t="shared" si="337"/>
        <v>No</v>
      </c>
      <c r="AM583" t="str">
        <f>IF(OR(Grants!K106="Q3 2027",Grants!K106="Q4 2027"),"Yes","No")</f>
        <v>No</v>
      </c>
      <c r="AN583" s="178" t="str">
        <f t="shared" si="338"/>
        <v>No</v>
      </c>
      <c r="AO583" t="str">
        <f>IF(OR(Grants!K106="Q1 2028",Grants!K106="Q2 2028"),"Yes","No")</f>
        <v>No</v>
      </c>
      <c r="AP583" s="178" t="str">
        <f t="shared" si="339"/>
        <v>No</v>
      </c>
      <c r="AQ583" t="str">
        <f>IF(OR(Grants!K106="Q3 2028",Grants!K106="Q4 2028"),"Yes","No")</f>
        <v>No</v>
      </c>
      <c r="AR583" s="178" t="str">
        <f t="shared" si="340"/>
        <v>No</v>
      </c>
      <c r="AS583" t="str">
        <f>IF(OR(Grants!K106="Q1 2029",Grants!K106="Q2 2029"),"Yes","No")</f>
        <v>No</v>
      </c>
      <c r="AT583" s="178" t="str">
        <f t="shared" si="341"/>
        <v>No</v>
      </c>
      <c r="AU583" t="str">
        <f>IF(OR(Grants!K106="Q3 2029",Grants!K106="Q4 2029"),"Yes","No")</f>
        <v>No</v>
      </c>
      <c r="AV583" s="178" t="str">
        <f t="shared" si="342"/>
        <v>No</v>
      </c>
      <c r="AW583" t="str">
        <f>IF(OR(Grants!K106="Q1 2030",Grants!K106="Q2 2030"),"Yes","No")</f>
        <v>No</v>
      </c>
      <c r="AX583" s="178" t="str">
        <f t="shared" si="343"/>
        <v>No</v>
      </c>
      <c r="AY583" t="str">
        <f>IF(OR(Grants!K106="Q3 2030",Grants!K106="Q4 2030"),"Yes","No")</f>
        <v>No</v>
      </c>
      <c r="AZ583" s="178" t="str">
        <f t="shared" si="344"/>
        <v>No</v>
      </c>
      <c r="BA583" t="str">
        <f>IF(Grants!K106="","No","Yes")</f>
        <v>No</v>
      </c>
      <c r="BB583" s="178" t="str">
        <f t="shared" si="345"/>
        <v>No</v>
      </c>
      <c r="BC583" s="178" t="str">
        <f t="shared" si="346"/>
        <v>Yes</v>
      </c>
      <c r="BD583" s="174"/>
    </row>
    <row r="584" spans="1:56" s="175" customFormat="1" ht="23.65" thickBot="1" x14ac:dyDescent="0.5">
      <c r="A584" s="177">
        <v>103</v>
      </c>
      <c r="B584" s="109" t="s">
        <v>558</v>
      </c>
      <c r="C584" t="str">
        <f>IF(Grants!E107="Yes","Yes","No")</f>
        <v>No</v>
      </c>
      <c r="D584" t="str">
        <f>IF(AND(C584="No",Grants!F107="Yes"),"Yes","No")</f>
        <v>No</v>
      </c>
      <c r="E584" t="str">
        <f>IF(AND(C584="No",Grants!F107="N/A"),"N/A","No")</f>
        <v>No</v>
      </c>
      <c r="F584">
        <f>IF(OR(Grants!F107="Yes",Grants!F107="N/A"),0,1)</f>
        <v>1</v>
      </c>
      <c r="G584" t="str">
        <f>IF(OR(Grants!K107="Q3 2019",Grants!K107="Q4 2019"),"Yes","No")</f>
        <v>No</v>
      </c>
      <c r="H584" s="178" t="str">
        <f t="shared" si="322"/>
        <v>No</v>
      </c>
      <c r="I584" t="str">
        <f>IF(OR(Grants!K107="Q1 2020",Grants!K107="Q2 2020"),"Yes","No")</f>
        <v>No</v>
      </c>
      <c r="J584" s="178" t="str">
        <f t="shared" si="323"/>
        <v>No</v>
      </c>
      <c r="K584" t="str">
        <f>IF(OR(Grants!K107="Q3 2020",Grants!K107="Q4 2020"),"Yes","No")</f>
        <v>No</v>
      </c>
      <c r="L584" s="178" t="str">
        <f t="shared" si="324"/>
        <v>No</v>
      </c>
      <c r="M584" t="str">
        <f>IF(OR(Grants!K107="Q1 2021",Grants!K107="Q2 2021"),"Yes","No")</f>
        <v>No</v>
      </c>
      <c r="N584" s="178" t="str">
        <f t="shared" si="325"/>
        <v>No</v>
      </c>
      <c r="O584" t="str">
        <f>IF(OR(Grants!K107="Q3 2021",Grants!K107="Q4 2021"),"Yes","No")</f>
        <v>No</v>
      </c>
      <c r="P584" s="178" t="str">
        <f t="shared" si="326"/>
        <v>No</v>
      </c>
      <c r="Q584" t="str">
        <f>IF(OR(Grants!K107="Q1 2022",Grants!K107="Q2 2022"),"Yes","No")</f>
        <v>No</v>
      </c>
      <c r="R584" s="178" t="str">
        <f t="shared" si="327"/>
        <v>No</v>
      </c>
      <c r="S584" t="str">
        <f>IF(OR(Grants!K107="Q3 2022",Grants!K107="Q4 2022"),"Yes","No")</f>
        <v>No</v>
      </c>
      <c r="T584" s="178" t="str">
        <f t="shared" si="328"/>
        <v>No</v>
      </c>
      <c r="U584" t="str">
        <f>IF(OR(Grants!K107="Q1 2023",Grants!K107="Q2 2023"),"Yes","No")</f>
        <v>No</v>
      </c>
      <c r="V584" s="178" t="str">
        <f t="shared" si="329"/>
        <v>No</v>
      </c>
      <c r="W584" t="str">
        <f>IF(OR(Grants!K107="Q3 2023",Grants!K107="Q4 2023"),"Yes","No")</f>
        <v>No</v>
      </c>
      <c r="X584" s="178" t="str">
        <f t="shared" si="330"/>
        <v>No</v>
      </c>
      <c r="Y584" t="str">
        <f>IF(OR(Grants!K107="Q1 2024",Grants!K107="Q2 2024"),"Yes","No")</f>
        <v>No</v>
      </c>
      <c r="Z584" s="178" t="str">
        <f t="shared" si="331"/>
        <v>No</v>
      </c>
      <c r="AA584" t="str">
        <f>IF(OR(Grants!K107="Q3 2024",Grants!K107="Q4 2024"),"Yes","No")</f>
        <v>No</v>
      </c>
      <c r="AB584" s="178" t="str">
        <f t="shared" si="332"/>
        <v>No</v>
      </c>
      <c r="AC584" t="str">
        <f>IF(OR(Grants!K107="Q1 2025",Grants!K107="Q2 2025"),"Yes","No")</f>
        <v>No</v>
      </c>
      <c r="AD584" s="178" t="str">
        <f t="shared" si="333"/>
        <v>No</v>
      </c>
      <c r="AE584" t="str">
        <f>IF(OR(Grants!K107="Q3 2025",Grants!K107="Q4 2025"),"Yes","No")</f>
        <v>No</v>
      </c>
      <c r="AF584" s="178" t="str">
        <f t="shared" si="334"/>
        <v>No</v>
      </c>
      <c r="AG584" t="str">
        <f>IF(OR(Grants!K107="Q1 2026",Grants!K107="Q2 2026"),"Yes","No")</f>
        <v>No</v>
      </c>
      <c r="AH584" s="178" t="str">
        <f t="shared" si="335"/>
        <v>No</v>
      </c>
      <c r="AI584" t="str">
        <f>IF(OR(Grants!K107="Q3 2026",Grants!K107="Q4 2026"),"Yes","No")</f>
        <v>No</v>
      </c>
      <c r="AJ584" s="178" t="str">
        <f t="shared" si="336"/>
        <v>No</v>
      </c>
      <c r="AK584" t="str">
        <f>IF(OR(Grants!K107="Q1 2027",Grants!K107="Q2 2027"),"Yes","No")</f>
        <v>No</v>
      </c>
      <c r="AL584" s="178" t="str">
        <f t="shared" si="337"/>
        <v>No</v>
      </c>
      <c r="AM584" t="str">
        <f>IF(OR(Grants!K107="Q3 2027",Grants!K107="Q4 2027"),"Yes","No")</f>
        <v>No</v>
      </c>
      <c r="AN584" s="178" t="str">
        <f t="shared" si="338"/>
        <v>No</v>
      </c>
      <c r="AO584" t="str">
        <f>IF(OR(Grants!K107="Q1 2028",Grants!K107="Q2 2028"),"Yes","No")</f>
        <v>No</v>
      </c>
      <c r="AP584" s="178" t="str">
        <f t="shared" si="339"/>
        <v>No</v>
      </c>
      <c r="AQ584" t="str">
        <f>IF(OR(Grants!K107="Q3 2028",Grants!K107="Q4 2028"),"Yes","No")</f>
        <v>No</v>
      </c>
      <c r="AR584" s="178" t="str">
        <f t="shared" si="340"/>
        <v>No</v>
      </c>
      <c r="AS584" t="str">
        <f>IF(OR(Grants!K107="Q1 2029",Grants!K107="Q2 2029"),"Yes","No")</f>
        <v>No</v>
      </c>
      <c r="AT584" s="178" t="str">
        <f t="shared" si="341"/>
        <v>No</v>
      </c>
      <c r="AU584" t="str">
        <f>IF(OR(Grants!K107="Q3 2029",Grants!K107="Q4 2029"),"Yes","No")</f>
        <v>No</v>
      </c>
      <c r="AV584" s="178" t="str">
        <f t="shared" si="342"/>
        <v>No</v>
      </c>
      <c r="AW584" t="str">
        <f>IF(OR(Grants!K107="Q1 2030",Grants!K107="Q2 2030"),"Yes","No")</f>
        <v>No</v>
      </c>
      <c r="AX584" s="178" t="str">
        <f t="shared" si="343"/>
        <v>No</v>
      </c>
      <c r="AY584" t="str">
        <f>IF(OR(Grants!K107="Q3 2030",Grants!K107="Q4 2030"),"Yes","No")</f>
        <v>No</v>
      </c>
      <c r="AZ584" s="178" t="str">
        <f t="shared" si="344"/>
        <v>No</v>
      </c>
      <c r="BA584" t="str">
        <f>IF(Grants!K107="","No","Yes")</f>
        <v>No</v>
      </c>
      <c r="BB584" s="178" t="str">
        <f t="shared" si="345"/>
        <v>No</v>
      </c>
      <c r="BC584" s="178" t="str">
        <f t="shared" si="346"/>
        <v>Yes</v>
      </c>
      <c r="BD584" s="174"/>
    </row>
    <row r="585" spans="1:56" s="175" customFormat="1" ht="23.65" thickBot="1" x14ac:dyDescent="0.5">
      <c r="A585" s="177">
        <v>104</v>
      </c>
      <c r="B585" s="109" t="s">
        <v>559</v>
      </c>
      <c r="C585" t="str">
        <f>IF(Grants!E108="Yes","Yes","No")</f>
        <v>No</v>
      </c>
      <c r="D585" t="str">
        <f>IF(AND(C585="No",Grants!F108="Yes"),"Yes","No")</f>
        <v>No</v>
      </c>
      <c r="E585" t="str">
        <f>IF(AND(C585="No",Grants!F108="N/A"),"N/A","No")</f>
        <v>No</v>
      </c>
      <c r="F585">
        <f>IF(OR(Grants!F108="Yes",Grants!F108="N/A"),0,1)</f>
        <v>1</v>
      </c>
      <c r="G585" t="str">
        <f>IF(OR(Grants!K108="Q3 2019",Grants!K108="Q4 2019"),"Yes","No")</f>
        <v>No</v>
      </c>
      <c r="H585" s="178" t="str">
        <f t="shared" si="322"/>
        <v>No</v>
      </c>
      <c r="I585" t="str">
        <f>IF(OR(Grants!K108="Q1 2020",Grants!K108="Q2 2020"),"Yes","No")</f>
        <v>No</v>
      </c>
      <c r="J585" s="178" t="str">
        <f t="shared" si="323"/>
        <v>No</v>
      </c>
      <c r="K585" t="str">
        <f>IF(OR(Grants!K108="Q3 2020",Grants!K108="Q4 2020"),"Yes","No")</f>
        <v>No</v>
      </c>
      <c r="L585" s="178" t="str">
        <f t="shared" si="324"/>
        <v>No</v>
      </c>
      <c r="M585" t="str">
        <f>IF(OR(Grants!K108="Q1 2021",Grants!K108="Q2 2021"),"Yes","No")</f>
        <v>No</v>
      </c>
      <c r="N585" s="178" t="str">
        <f t="shared" si="325"/>
        <v>No</v>
      </c>
      <c r="O585" t="str">
        <f>IF(OR(Grants!K108="Q3 2021",Grants!K108="Q4 2021"),"Yes","No")</f>
        <v>No</v>
      </c>
      <c r="P585" s="178" t="str">
        <f t="shared" si="326"/>
        <v>No</v>
      </c>
      <c r="Q585" t="str">
        <f>IF(OR(Grants!K108="Q1 2022",Grants!K108="Q2 2022"),"Yes","No")</f>
        <v>No</v>
      </c>
      <c r="R585" s="178" t="str">
        <f t="shared" si="327"/>
        <v>No</v>
      </c>
      <c r="S585" t="str">
        <f>IF(OR(Grants!K108="Q3 2022",Grants!K108="Q4 2022"),"Yes","No")</f>
        <v>No</v>
      </c>
      <c r="T585" s="178" t="str">
        <f t="shared" si="328"/>
        <v>No</v>
      </c>
      <c r="U585" t="str">
        <f>IF(OR(Grants!K108="Q1 2023",Grants!K108="Q2 2023"),"Yes","No")</f>
        <v>No</v>
      </c>
      <c r="V585" s="178" t="str">
        <f t="shared" si="329"/>
        <v>No</v>
      </c>
      <c r="W585" t="str">
        <f>IF(OR(Grants!K108="Q3 2023",Grants!K108="Q4 2023"),"Yes","No")</f>
        <v>No</v>
      </c>
      <c r="X585" s="178" t="str">
        <f t="shared" si="330"/>
        <v>No</v>
      </c>
      <c r="Y585" t="str">
        <f>IF(OR(Grants!K108="Q1 2024",Grants!K108="Q2 2024"),"Yes","No")</f>
        <v>No</v>
      </c>
      <c r="Z585" s="178" t="str">
        <f t="shared" si="331"/>
        <v>No</v>
      </c>
      <c r="AA585" t="str">
        <f>IF(OR(Grants!K108="Q3 2024",Grants!K108="Q4 2024"),"Yes","No")</f>
        <v>No</v>
      </c>
      <c r="AB585" s="178" t="str">
        <f t="shared" si="332"/>
        <v>No</v>
      </c>
      <c r="AC585" t="str">
        <f>IF(OR(Grants!K108="Q1 2025",Grants!K108="Q2 2025"),"Yes","No")</f>
        <v>No</v>
      </c>
      <c r="AD585" s="178" t="str">
        <f t="shared" si="333"/>
        <v>No</v>
      </c>
      <c r="AE585" t="str">
        <f>IF(OR(Grants!K108="Q3 2025",Grants!K108="Q4 2025"),"Yes","No")</f>
        <v>No</v>
      </c>
      <c r="AF585" s="178" t="str">
        <f t="shared" si="334"/>
        <v>No</v>
      </c>
      <c r="AG585" t="str">
        <f>IF(OR(Grants!K108="Q1 2026",Grants!K108="Q2 2026"),"Yes","No")</f>
        <v>No</v>
      </c>
      <c r="AH585" s="178" t="str">
        <f t="shared" si="335"/>
        <v>No</v>
      </c>
      <c r="AI585" t="str">
        <f>IF(OR(Grants!K108="Q3 2026",Grants!K108="Q4 2026"),"Yes","No")</f>
        <v>No</v>
      </c>
      <c r="AJ585" s="178" t="str">
        <f t="shared" si="336"/>
        <v>No</v>
      </c>
      <c r="AK585" t="str">
        <f>IF(OR(Grants!K108="Q1 2027",Grants!K108="Q2 2027"),"Yes","No")</f>
        <v>No</v>
      </c>
      <c r="AL585" s="178" t="str">
        <f t="shared" si="337"/>
        <v>No</v>
      </c>
      <c r="AM585" t="str">
        <f>IF(OR(Grants!K108="Q3 2027",Grants!K108="Q4 2027"),"Yes","No")</f>
        <v>No</v>
      </c>
      <c r="AN585" s="178" t="str">
        <f t="shared" si="338"/>
        <v>No</v>
      </c>
      <c r="AO585" t="str">
        <f>IF(OR(Grants!K108="Q1 2028",Grants!K108="Q2 2028"),"Yes","No")</f>
        <v>No</v>
      </c>
      <c r="AP585" s="178" t="str">
        <f t="shared" si="339"/>
        <v>No</v>
      </c>
      <c r="AQ585" t="str">
        <f>IF(OR(Grants!K108="Q3 2028",Grants!K108="Q4 2028"),"Yes","No")</f>
        <v>No</v>
      </c>
      <c r="AR585" s="178" t="str">
        <f t="shared" si="340"/>
        <v>No</v>
      </c>
      <c r="AS585" t="str">
        <f>IF(OR(Grants!K108="Q1 2029",Grants!K108="Q2 2029"),"Yes","No")</f>
        <v>No</v>
      </c>
      <c r="AT585" s="178" t="str">
        <f t="shared" si="341"/>
        <v>No</v>
      </c>
      <c r="AU585" t="str">
        <f>IF(OR(Grants!K108="Q3 2029",Grants!K108="Q4 2029"),"Yes","No")</f>
        <v>No</v>
      </c>
      <c r="AV585" s="178" t="str">
        <f t="shared" si="342"/>
        <v>No</v>
      </c>
      <c r="AW585" t="str">
        <f>IF(OR(Grants!K108="Q1 2030",Grants!K108="Q2 2030"),"Yes","No")</f>
        <v>No</v>
      </c>
      <c r="AX585" s="178" t="str">
        <f t="shared" si="343"/>
        <v>No</v>
      </c>
      <c r="AY585" t="str">
        <f>IF(OR(Grants!K108="Q3 2030",Grants!K108="Q4 2030"),"Yes","No")</f>
        <v>No</v>
      </c>
      <c r="AZ585" s="178" t="str">
        <f t="shared" si="344"/>
        <v>No</v>
      </c>
      <c r="BA585" t="str">
        <f>IF(Grants!K108="","No","Yes")</f>
        <v>No</v>
      </c>
      <c r="BB585" s="178" t="str">
        <f t="shared" si="345"/>
        <v>No</v>
      </c>
      <c r="BC585" s="178" t="str">
        <f t="shared" si="346"/>
        <v>Yes</v>
      </c>
      <c r="BD585" s="174"/>
    </row>
    <row r="586" spans="1:56" s="175" customFormat="1" ht="23.65" thickBot="1" x14ac:dyDescent="0.5">
      <c r="A586" s="177">
        <v>105</v>
      </c>
      <c r="B586" s="109" t="s">
        <v>561</v>
      </c>
      <c r="C586" t="str">
        <f>IF(Grants!E109="Yes","Yes","No")</f>
        <v>No</v>
      </c>
      <c r="D586" t="str">
        <f>IF(AND(C586="No",Grants!F109="Yes"),"Yes","No")</f>
        <v>No</v>
      </c>
      <c r="E586" t="str">
        <f>IF(AND(C586="No",Grants!F109="N/A"),"N/A","No")</f>
        <v>No</v>
      </c>
      <c r="F586">
        <f>IF(OR(Grants!F109="Yes",Grants!F109="N/A"),0,1)</f>
        <v>1</v>
      </c>
      <c r="G586" t="str">
        <f>IF(OR(Grants!K109="Q3 2019",Grants!K109="Q4 2019"),"Yes","No")</f>
        <v>No</v>
      </c>
      <c r="H586" s="178" t="str">
        <f t="shared" si="322"/>
        <v>No</v>
      </c>
      <c r="I586" t="str">
        <f>IF(OR(Grants!K109="Q1 2020",Grants!K109="Q2 2020"),"Yes","No")</f>
        <v>No</v>
      </c>
      <c r="J586" s="178" t="str">
        <f t="shared" si="323"/>
        <v>No</v>
      </c>
      <c r="K586" t="str">
        <f>IF(OR(Grants!K109="Q3 2020",Grants!K109="Q4 2020"),"Yes","No")</f>
        <v>No</v>
      </c>
      <c r="L586" s="178" t="str">
        <f t="shared" si="324"/>
        <v>No</v>
      </c>
      <c r="M586" t="str">
        <f>IF(OR(Grants!K109="Q1 2021",Grants!K109="Q2 2021"),"Yes","No")</f>
        <v>No</v>
      </c>
      <c r="N586" s="178" t="str">
        <f t="shared" si="325"/>
        <v>No</v>
      </c>
      <c r="O586" t="str">
        <f>IF(OR(Grants!K109="Q3 2021",Grants!K109="Q4 2021"),"Yes","No")</f>
        <v>No</v>
      </c>
      <c r="P586" s="178" t="str">
        <f t="shared" si="326"/>
        <v>No</v>
      </c>
      <c r="Q586" t="str">
        <f>IF(OR(Grants!K109="Q1 2022",Grants!K109="Q2 2022"),"Yes","No")</f>
        <v>No</v>
      </c>
      <c r="R586" s="178" t="str">
        <f t="shared" si="327"/>
        <v>No</v>
      </c>
      <c r="S586" t="str">
        <f>IF(OR(Grants!K109="Q3 2022",Grants!K109="Q4 2022"),"Yes","No")</f>
        <v>No</v>
      </c>
      <c r="T586" s="178" t="str">
        <f t="shared" si="328"/>
        <v>No</v>
      </c>
      <c r="U586" t="str">
        <f>IF(OR(Grants!K109="Q1 2023",Grants!K109="Q2 2023"),"Yes","No")</f>
        <v>No</v>
      </c>
      <c r="V586" s="178" t="str">
        <f t="shared" si="329"/>
        <v>No</v>
      </c>
      <c r="W586" t="str">
        <f>IF(OR(Grants!K109="Q3 2023",Grants!K109="Q4 2023"),"Yes","No")</f>
        <v>No</v>
      </c>
      <c r="X586" s="178" t="str">
        <f t="shared" si="330"/>
        <v>No</v>
      </c>
      <c r="Y586" t="str">
        <f>IF(OR(Grants!K109="Q1 2024",Grants!K109="Q2 2024"),"Yes","No")</f>
        <v>No</v>
      </c>
      <c r="Z586" s="178" t="str">
        <f t="shared" si="331"/>
        <v>No</v>
      </c>
      <c r="AA586" t="str">
        <f>IF(OR(Grants!K109="Q3 2024",Grants!K109="Q4 2024"),"Yes","No")</f>
        <v>No</v>
      </c>
      <c r="AB586" s="178" t="str">
        <f t="shared" si="332"/>
        <v>No</v>
      </c>
      <c r="AC586" t="str">
        <f>IF(OR(Grants!K109="Q1 2025",Grants!K109="Q2 2025"),"Yes","No")</f>
        <v>No</v>
      </c>
      <c r="AD586" s="178" t="str">
        <f t="shared" si="333"/>
        <v>No</v>
      </c>
      <c r="AE586" t="str">
        <f>IF(OR(Grants!K109="Q3 2025",Grants!K109="Q4 2025"),"Yes","No")</f>
        <v>No</v>
      </c>
      <c r="AF586" s="178" t="str">
        <f t="shared" si="334"/>
        <v>No</v>
      </c>
      <c r="AG586" t="str">
        <f>IF(OR(Grants!K109="Q1 2026",Grants!K109="Q2 2026"),"Yes","No")</f>
        <v>No</v>
      </c>
      <c r="AH586" s="178" t="str">
        <f t="shared" si="335"/>
        <v>No</v>
      </c>
      <c r="AI586" t="str">
        <f>IF(OR(Grants!K109="Q3 2026",Grants!K109="Q4 2026"),"Yes","No")</f>
        <v>No</v>
      </c>
      <c r="AJ586" s="178" t="str">
        <f t="shared" si="336"/>
        <v>No</v>
      </c>
      <c r="AK586" t="str">
        <f>IF(OR(Grants!K109="Q1 2027",Grants!K109="Q2 2027"),"Yes","No")</f>
        <v>No</v>
      </c>
      <c r="AL586" s="178" t="str">
        <f t="shared" si="337"/>
        <v>No</v>
      </c>
      <c r="AM586" t="str">
        <f>IF(OR(Grants!K109="Q3 2027",Grants!K109="Q4 2027"),"Yes","No")</f>
        <v>No</v>
      </c>
      <c r="AN586" s="178" t="str">
        <f t="shared" si="338"/>
        <v>No</v>
      </c>
      <c r="AO586" t="str">
        <f>IF(OR(Grants!K109="Q1 2028",Grants!K109="Q2 2028"),"Yes","No")</f>
        <v>No</v>
      </c>
      <c r="AP586" s="178" t="str">
        <f t="shared" si="339"/>
        <v>No</v>
      </c>
      <c r="AQ586" t="str">
        <f>IF(OR(Grants!K109="Q3 2028",Grants!K109="Q4 2028"),"Yes","No")</f>
        <v>No</v>
      </c>
      <c r="AR586" s="178" t="str">
        <f t="shared" si="340"/>
        <v>No</v>
      </c>
      <c r="AS586" t="str">
        <f>IF(OR(Grants!K109="Q1 2029",Grants!K109="Q2 2029"),"Yes","No")</f>
        <v>No</v>
      </c>
      <c r="AT586" s="178" t="str">
        <f t="shared" si="341"/>
        <v>No</v>
      </c>
      <c r="AU586" t="str">
        <f>IF(OR(Grants!K109="Q3 2029",Grants!K109="Q4 2029"),"Yes","No")</f>
        <v>No</v>
      </c>
      <c r="AV586" s="178" t="str">
        <f t="shared" si="342"/>
        <v>No</v>
      </c>
      <c r="AW586" t="str">
        <f>IF(OR(Grants!K109="Q1 2030",Grants!K109="Q2 2030"),"Yes","No")</f>
        <v>No</v>
      </c>
      <c r="AX586" s="178" t="str">
        <f t="shared" si="343"/>
        <v>No</v>
      </c>
      <c r="AY586" t="str">
        <f>IF(OR(Grants!K109="Q3 2030",Grants!K109="Q4 2030"),"Yes","No")</f>
        <v>No</v>
      </c>
      <c r="AZ586" s="178" t="str">
        <f t="shared" si="344"/>
        <v>No</v>
      </c>
      <c r="BA586" t="str">
        <f>IF(Grants!K109="","No","Yes")</f>
        <v>No</v>
      </c>
      <c r="BB586" s="178" t="str">
        <f t="shared" si="345"/>
        <v>No</v>
      </c>
      <c r="BC586" s="178" t="str">
        <f t="shared" si="346"/>
        <v>Yes</v>
      </c>
      <c r="BD586" s="174"/>
    </row>
    <row r="587" spans="1:56" s="175" customFormat="1" ht="23.65" thickBot="1" x14ac:dyDescent="0.5">
      <c r="A587" s="177">
        <v>106</v>
      </c>
      <c r="B587" s="109" t="s">
        <v>562</v>
      </c>
      <c r="C587" t="str">
        <f>IF(Grants!E110="Yes","Yes","No")</f>
        <v>No</v>
      </c>
      <c r="D587" t="str">
        <f>IF(AND(C587="No",Grants!F110="Yes"),"Yes","No")</f>
        <v>No</v>
      </c>
      <c r="E587" t="str">
        <f>IF(AND(C587="No",Grants!F110="N/A"),"N/A","No")</f>
        <v>No</v>
      </c>
      <c r="F587">
        <f>IF(OR(Grants!F110="Yes",Grants!F110="N/A"),0,1)</f>
        <v>1</v>
      </c>
      <c r="G587" t="str">
        <f>IF(OR(Grants!K110="Q3 2019",Grants!K110="Q4 2019"),"Yes","No")</f>
        <v>No</v>
      </c>
      <c r="H587" s="178" t="str">
        <f t="shared" si="322"/>
        <v>No</v>
      </c>
      <c r="I587" t="str">
        <f>IF(OR(Grants!K110="Q1 2020",Grants!K110="Q2 2020"),"Yes","No")</f>
        <v>No</v>
      </c>
      <c r="J587" s="178" t="str">
        <f t="shared" si="323"/>
        <v>No</v>
      </c>
      <c r="K587" t="str">
        <f>IF(OR(Grants!K110="Q3 2020",Grants!K110="Q4 2020"),"Yes","No")</f>
        <v>No</v>
      </c>
      <c r="L587" s="178" t="str">
        <f t="shared" si="324"/>
        <v>No</v>
      </c>
      <c r="M587" t="str">
        <f>IF(OR(Grants!K110="Q1 2021",Grants!K110="Q2 2021"),"Yes","No")</f>
        <v>No</v>
      </c>
      <c r="N587" s="178" t="str">
        <f t="shared" si="325"/>
        <v>No</v>
      </c>
      <c r="O587" t="str">
        <f>IF(OR(Grants!K110="Q3 2021",Grants!K110="Q4 2021"),"Yes","No")</f>
        <v>No</v>
      </c>
      <c r="P587" s="178" t="str">
        <f t="shared" si="326"/>
        <v>No</v>
      </c>
      <c r="Q587" t="str">
        <f>IF(OR(Grants!K110="Q1 2022",Grants!K110="Q2 2022"),"Yes","No")</f>
        <v>No</v>
      </c>
      <c r="R587" s="178" t="str">
        <f t="shared" si="327"/>
        <v>No</v>
      </c>
      <c r="S587" t="str">
        <f>IF(OR(Grants!K110="Q3 2022",Grants!K110="Q4 2022"),"Yes","No")</f>
        <v>No</v>
      </c>
      <c r="T587" s="178" t="str">
        <f t="shared" si="328"/>
        <v>No</v>
      </c>
      <c r="U587" t="str">
        <f>IF(OR(Grants!K110="Q1 2023",Grants!K110="Q2 2023"),"Yes","No")</f>
        <v>No</v>
      </c>
      <c r="V587" s="178" t="str">
        <f t="shared" si="329"/>
        <v>No</v>
      </c>
      <c r="W587" t="str">
        <f>IF(OR(Grants!K110="Q3 2023",Grants!K110="Q4 2023"),"Yes","No")</f>
        <v>No</v>
      </c>
      <c r="X587" s="178" t="str">
        <f t="shared" si="330"/>
        <v>No</v>
      </c>
      <c r="Y587" t="str">
        <f>IF(OR(Grants!K110="Q1 2024",Grants!K110="Q2 2024"),"Yes","No")</f>
        <v>No</v>
      </c>
      <c r="Z587" s="178" t="str">
        <f t="shared" si="331"/>
        <v>No</v>
      </c>
      <c r="AA587" t="str">
        <f>IF(OR(Grants!K110="Q3 2024",Grants!K110="Q4 2024"),"Yes","No")</f>
        <v>No</v>
      </c>
      <c r="AB587" s="178" t="str">
        <f t="shared" si="332"/>
        <v>No</v>
      </c>
      <c r="AC587" t="str">
        <f>IF(OR(Grants!K110="Q1 2025",Grants!K110="Q2 2025"),"Yes","No")</f>
        <v>No</v>
      </c>
      <c r="AD587" s="178" t="str">
        <f t="shared" si="333"/>
        <v>No</v>
      </c>
      <c r="AE587" t="str">
        <f>IF(OR(Grants!K110="Q3 2025",Grants!K110="Q4 2025"),"Yes","No")</f>
        <v>No</v>
      </c>
      <c r="AF587" s="178" t="str">
        <f t="shared" si="334"/>
        <v>No</v>
      </c>
      <c r="AG587" t="str">
        <f>IF(OR(Grants!K110="Q1 2026",Grants!K110="Q2 2026"),"Yes","No")</f>
        <v>No</v>
      </c>
      <c r="AH587" s="178" t="str">
        <f t="shared" si="335"/>
        <v>No</v>
      </c>
      <c r="AI587" t="str">
        <f>IF(OR(Grants!K110="Q3 2026",Grants!K110="Q4 2026"),"Yes","No")</f>
        <v>No</v>
      </c>
      <c r="AJ587" s="178" t="str">
        <f t="shared" si="336"/>
        <v>No</v>
      </c>
      <c r="AK587" t="str">
        <f>IF(OR(Grants!K110="Q1 2027",Grants!K110="Q2 2027"),"Yes","No")</f>
        <v>No</v>
      </c>
      <c r="AL587" s="178" t="str">
        <f t="shared" si="337"/>
        <v>No</v>
      </c>
      <c r="AM587" t="str">
        <f>IF(OR(Grants!K110="Q3 2027",Grants!K110="Q4 2027"),"Yes","No")</f>
        <v>No</v>
      </c>
      <c r="AN587" s="178" t="str">
        <f t="shared" si="338"/>
        <v>No</v>
      </c>
      <c r="AO587" t="str">
        <f>IF(OR(Grants!K110="Q1 2028",Grants!K110="Q2 2028"),"Yes","No")</f>
        <v>No</v>
      </c>
      <c r="AP587" s="178" t="str">
        <f t="shared" si="339"/>
        <v>No</v>
      </c>
      <c r="AQ587" t="str">
        <f>IF(OR(Grants!K110="Q3 2028",Grants!K110="Q4 2028"),"Yes","No")</f>
        <v>No</v>
      </c>
      <c r="AR587" s="178" t="str">
        <f t="shared" si="340"/>
        <v>No</v>
      </c>
      <c r="AS587" t="str">
        <f>IF(OR(Grants!K110="Q1 2029",Grants!K110="Q2 2029"),"Yes","No")</f>
        <v>No</v>
      </c>
      <c r="AT587" s="178" t="str">
        <f t="shared" si="341"/>
        <v>No</v>
      </c>
      <c r="AU587" t="str">
        <f>IF(OR(Grants!K110="Q3 2029",Grants!K110="Q4 2029"),"Yes","No")</f>
        <v>No</v>
      </c>
      <c r="AV587" s="178" t="str">
        <f t="shared" si="342"/>
        <v>No</v>
      </c>
      <c r="AW587" t="str">
        <f>IF(OR(Grants!K110="Q1 2030",Grants!K110="Q2 2030"),"Yes","No")</f>
        <v>No</v>
      </c>
      <c r="AX587" s="178" t="str">
        <f t="shared" si="343"/>
        <v>No</v>
      </c>
      <c r="AY587" t="str">
        <f>IF(OR(Grants!K110="Q3 2030",Grants!K110="Q4 2030"),"Yes","No")</f>
        <v>No</v>
      </c>
      <c r="AZ587" s="178" t="str">
        <f t="shared" si="344"/>
        <v>No</v>
      </c>
      <c r="BA587" t="str">
        <f>IF(Grants!K110="","No","Yes")</f>
        <v>No</v>
      </c>
      <c r="BB587" s="178" t="str">
        <f t="shared" si="345"/>
        <v>No</v>
      </c>
      <c r="BC587" s="178" t="str">
        <f t="shared" si="346"/>
        <v>Yes</v>
      </c>
      <c r="BD587" s="174"/>
    </row>
    <row r="588" spans="1:56" s="175" customFormat="1" ht="23.65" thickBot="1" x14ac:dyDescent="0.5">
      <c r="A588" s="177">
        <v>107</v>
      </c>
      <c r="B588" s="109" t="s">
        <v>563</v>
      </c>
      <c r="C588" t="str">
        <f>IF(Grants!E111="Yes","Yes","No")</f>
        <v>No</v>
      </c>
      <c r="D588" t="str">
        <f>IF(AND(C588="No",Grants!F111="Yes"),"Yes","No")</f>
        <v>No</v>
      </c>
      <c r="E588" t="str">
        <f>IF(AND(C588="No",Grants!F111="N/A"),"N/A","No")</f>
        <v>No</v>
      </c>
      <c r="F588">
        <f>IF(OR(Grants!F111="Yes",Grants!F111="N/A"),0,1)</f>
        <v>1</v>
      </c>
      <c r="G588" t="str">
        <f>IF(OR(Grants!K111="Q3 2019",Grants!K111="Q4 2019"),"Yes","No")</f>
        <v>No</v>
      </c>
      <c r="H588" s="178" t="str">
        <f t="shared" si="322"/>
        <v>No</v>
      </c>
      <c r="I588" t="str">
        <f>IF(OR(Grants!K111="Q1 2020",Grants!K111="Q2 2020"),"Yes","No")</f>
        <v>No</v>
      </c>
      <c r="J588" s="178" t="str">
        <f t="shared" si="323"/>
        <v>No</v>
      </c>
      <c r="K588" t="str">
        <f>IF(OR(Grants!K111="Q3 2020",Grants!K111="Q4 2020"),"Yes","No")</f>
        <v>No</v>
      </c>
      <c r="L588" s="178" t="str">
        <f t="shared" si="324"/>
        <v>No</v>
      </c>
      <c r="M588" t="str">
        <f>IF(OR(Grants!K111="Q1 2021",Grants!K111="Q2 2021"),"Yes","No")</f>
        <v>No</v>
      </c>
      <c r="N588" s="178" t="str">
        <f t="shared" si="325"/>
        <v>No</v>
      </c>
      <c r="O588" t="str">
        <f>IF(OR(Grants!K111="Q3 2021",Grants!K111="Q4 2021"),"Yes","No")</f>
        <v>No</v>
      </c>
      <c r="P588" s="178" t="str">
        <f t="shared" si="326"/>
        <v>No</v>
      </c>
      <c r="Q588" t="str">
        <f>IF(OR(Grants!K111="Q1 2022",Grants!K111="Q2 2022"),"Yes","No")</f>
        <v>No</v>
      </c>
      <c r="R588" s="178" t="str">
        <f t="shared" si="327"/>
        <v>No</v>
      </c>
      <c r="S588" t="str">
        <f>IF(OR(Grants!K111="Q3 2022",Grants!K111="Q4 2022"),"Yes","No")</f>
        <v>No</v>
      </c>
      <c r="T588" s="178" t="str">
        <f t="shared" si="328"/>
        <v>No</v>
      </c>
      <c r="U588" t="str">
        <f>IF(OR(Grants!K111="Q1 2023",Grants!K111="Q2 2023"),"Yes","No")</f>
        <v>No</v>
      </c>
      <c r="V588" s="178" t="str">
        <f t="shared" si="329"/>
        <v>No</v>
      </c>
      <c r="W588" t="str">
        <f>IF(OR(Grants!K111="Q3 2023",Grants!K111="Q4 2023"),"Yes","No")</f>
        <v>No</v>
      </c>
      <c r="X588" s="178" t="str">
        <f t="shared" si="330"/>
        <v>No</v>
      </c>
      <c r="Y588" t="str">
        <f>IF(OR(Grants!K111="Q1 2024",Grants!K111="Q2 2024"),"Yes","No")</f>
        <v>No</v>
      </c>
      <c r="Z588" s="178" t="str">
        <f t="shared" si="331"/>
        <v>No</v>
      </c>
      <c r="AA588" t="str">
        <f>IF(OR(Grants!K111="Q3 2024",Grants!K111="Q4 2024"),"Yes","No")</f>
        <v>No</v>
      </c>
      <c r="AB588" s="178" t="str">
        <f t="shared" si="332"/>
        <v>No</v>
      </c>
      <c r="AC588" t="str">
        <f>IF(OR(Grants!K111="Q1 2025",Grants!K111="Q2 2025"),"Yes","No")</f>
        <v>No</v>
      </c>
      <c r="AD588" s="178" t="str">
        <f t="shared" si="333"/>
        <v>No</v>
      </c>
      <c r="AE588" t="str">
        <f>IF(OR(Grants!K111="Q3 2025",Grants!K111="Q4 2025"),"Yes","No")</f>
        <v>No</v>
      </c>
      <c r="AF588" s="178" t="str">
        <f t="shared" si="334"/>
        <v>No</v>
      </c>
      <c r="AG588" t="str">
        <f>IF(OR(Grants!K111="Q1 2026",Grants!K111="Q2 2026"),"Yes","No")</f>
        <v>No</v>
      </c>
      <c r="AH588" s="178" t="str">
        <f t="shared" si="335"/>
        <v>No</v>
      </c>
      <c r="AI588" t="str">
        <f>IF(OR(Grants!K111="Q3 2026",Grants!K111="Q4 2026"),"Yes","No")</f>
        <v>No</v>
      </c>
      <c r="AJ588" s="178" t="str">
        <f t="shared" si="336"/>
        <v>No</v>
      </c>
      <c r="AK588" t="str">
        <f>IF(OR(Grants!K111="Q1 2027",Grants!K111="Q2 2027"),"Yes","No")</f>
        <v>No</v>
      </c>
      <c r="AL588" s="178" t="str">
        <f t="shared" si="337"/>
        <v>No</v>
      </c>
      <c r="AM588" t="str">
        <f>IF(OR(Grants!K111="Q3 2027",Grants!K111="Q4 2027"),"Yes","No")</f>
        <v>No</v>
      </c>
      <c r="AN588" s="178" t="str">
        <f t="shared" si="338"/>
        <v>No</v>
      </c>
      <c r="AO588" t="str">
        <f>IF(OR(Grants!K111="Q1 2028",Grants!K111="Q2 2028"),"Yes","No")</f>
        <v>No</v>
      </c>
      <c r="AP588" s="178" t="str">
        <f t="shared" si="339"/>
        <v>No</v>
      </c>
      <c r="AQ588" t="str">
        <f>IF(OR(Grants!K111="Q3 2028",Grants!K111="Q4 2028"),"Yes","No")</f>
        <v>No</v>
      </c>
      <c r="AR588" s="178" t="str">
        <f t="shared" si="340"/>
        <v>No</v>
      </c>
      <c r="AS588" t="str">
        <f>IF(OR(Grants!K111="Q1 2029",Grants!K111="Q2 2029"),"Yes","No")</f>
        <v>No</v>
      </c>
      <c r="AT588" s="178" t="str">
        <f t="shared" si="341"/>
        <v>No</v>
      </c>
      <c r="AU588" t="str">
        <f>IF(OR(Grants!K111="Q3 2029",Grants!K111="Q4 2029"),"Yes","No")</f>
        <v>No</v>
      </c>
      <c r="AV588" s="178" t="str">
        <f t="shared" si="342"/>
        <v>No</v>
      </c>
      <c r="AW588" t="str">
        <f>IF(OR(Grants!K111="Q1 2030",Grants!K111="Q2 2030"),"Yes","No")</f>
        <v>No</v>
      </c>
      <c r="AX588" s="178" t="str">
        <f t="shared" si="343"/>
        <v>No</v>
      </c>
      <c r="AY588" t="str">
        <f>IF(OR(Grants!K111="Q3 2030",Grants!K111="Q4 2030"),"Yes","No")</f>
        <v>No</v>
      </c>
      <c r="AZ588" s="178" t="str">
        <f t="shared" si="344"/>
        <v>No</v>
      </c>
      <c r="BA588" t="str">
        <f>IF(Grants!K111="","No","Yes")</f>
        <v>No</v>
      </c>
      <c r="BB588" s="178" t="str">
        <f t="shared" si="345"/>
        <v>No</v>
      </c>
      <c r="BC588" s="178" t="str">
        <f t="shared" si="346"/>
        <v>Yes</v>
      </c>
      <c r="BD588" s="174"/>
    </row>
    <row r="589" spans="1:56" s="175" customFormat="1" ht="23.65" thickBot="1" x14ac:dyDescent="0.5">
      <c r="A589" s="177">
        <v>108</v>
      </c>
      <c r="B589" s="109" t="s">
        <v>564</v>
      </c>
      <c r="C589" t="str">
        <f>IF(Grants!E112="Yes","Yes","No")</f>
        <v>No</v>
      </c>
      <c r="D589" t="str">
        <f>IF(AND(C589="No",Grants!F112="Yes"),"Yes","No")</f>
        <v>No</v>
      </c>
      <c r="E589" t="str">
        <f>IF(AND(C589="No",Grants!F112="N/A"),"N/A","No")</f>
        <v>No</v>
      </c>
      <c r="F589">
        <f>IF(OR(Grants!F112="Yes",Grants!F112="N/A"),0,1)</f>
        <v>1</v>
      </c>
      <c r="G589" t="str">
        <f>IF(OR(Grants!K112="Q3 2019",Grants!K112="Q4 2019"),"Yes","No")</f>
        <v>No</v>
      </c>
      <c r="H589" s="178" t="str">
        <f t="shared" si="322"/>
        <v>No</v>
      </c>
      <c r="I589" t="str">
        <f>IF(OR(Grants!K112="Q1 2020",Grants!K112="Q2 2020"),"Yes","No")</f>
        <v>No</v>
      </c>
      <c r="J589" s="178" t="str">
        <f t="shared" si="323"/>
        <v>No</v>
      </c>
      <c r="K589" t="str">
        <f>IF(OR(Grants!K112="Q3 2020",Grants!K112="Q4 2020"),"Yes","No")</f>
        <v>No</v>
      </c>
      <c r="L589" s="178" t="str">
        <f t="shared" si="324"/>
        <v>No</v>
      </c>
      <c r="M589" t="str">
        <f>IF(OR(Grants!K112="Q1 2021",Grants!K112="Q2 2021"),"Yes","No")</f>
        <v>No</v>
      </c>
      <c r="N589" s="178" t="str">
        <f t="shared" si="325"/>
        <v>No</v>
      </c>
      <c r="O589" t="str">
        <f>IF(OR(Grants!K112="Q3 2021",Grants!K112="Q4 2021"),"Yes","No")</f>
        <v>No</v>
      </c>
      <c r="P589" s="178" t="str">
        <f t="shared" si="326"/>
        <v>No</v>
      </c>
      <c r="Q589" t="str">
        <f>IF(OR(Grants!K112="Q1 2022",Grants!K112="Q2 2022"),"Yes","No")</f>
        <v>No</v>
      </c>
      <c r="R589" s="178" t="str">
        <f t="shared" si="327"/>
        <v>No</v>
      </c>
      <c r="S589" t="str">
        <f>IF(OR(Grants!K112="Q3 2022",Grants!K112="Q4 2022"),"Yes","No")</f>
        <v>No</v>
      </c>
      <c r="T589" s="178" t="str">
        <f t="shared" si="328"/>
        <v>No</v>
      </c>
      <c r="U589" t="str">
        <f>IF(OR(Grants!K112="Q1 2023",Grants!K112="Q2 2023"),"Yes","No")</f>
        <v>No</v>
      </c>
      <c r="V589" s="178" t="str">
        <f t="shared" si="329"/>
        <v>No</v>
      </c>
      <c r="W589" t="str">
        <f>IF(OR(Grants!K112="Q3 2023",Grants!K112="Q4 2023"),"Yes","No")</f>
        <v>No</v>
      </c>
      <c r="X589" s="178" t="str">
        <f t="shared" si="330"/>
        <v>No</v>
      </c>
      <c r="Y589" t="str">
        <f>IF(OR(Grants!K112="Q1 2024",Grants!K112="Q2 2024"),"Yes","No")</f>
        <v>No</v>
      </c>
      <c r="Z589" s="178" t="str">
        <f t="shared" si="331"/>
        <v>No</v>
      </c>
      <c r="AA589" t="str">
        <f>IF(OR(Grants!K112="Q3 2024",Grants!K112="Q4 2024"),"Yes","No")</f>
        <v>No</v>
      </c>
      <c r="AB589" s="178" t="str">
        <f t="shared" si="332"/>
        <v>No</v>
      </c>
      <c r="AC589" t="str">
        <f>IF(OR(Grants!K112="Q1 2025",Grants!K112="Q2 2025"),"Yes","No")</f>
        <v>No</v>
      </c>
      <c r="AD589" s="178" t="str">
        <f t="shared" si="333"/>
        <v>No</v>
      </c>
      <c r="AE589" t="str">
        <f>IF(OR(Grants!K112="Q3 2025",Grants!K112="Q4 2025"),"Yes","No")</f>
        <v>No</v>
      </c>
      <c r="AF589" s="178" t="str">
        <f t="shared" si="334"/>
        <v>No</v>
      </c>
      <c r="AG589" t="str">
        <f>IF(OR(Grants!K112="Q1 2026",Grants!K112="Q2 2026"),"Yes","No")</f>
        <v>No</v>
      </c>
      <c r="AH589" s="178" t="str">
        <f t="shared" si="335"/>
        <v>No</v>
      </c>
      <c r="AI589" t="str">
        <f>IF(OR(Grants!K112="Q3 2026",Grants!K112="Q4 2026"),"Yes","No")</f>
        <v>No</v>
      </c>
      <c r="AJ589" s="178" t="str">
        <f t="shared" si="336"/>
        <v>No</v>
      </c>
      <c r="AK589" t="str">
        <f>IF(OR(Grants!K112="Q1 2027",Grants!K112="Q2 2027"),"Yes","No")</f>
        <v>No</v>
      </c>
      <c r="AL589" s="178" t="str">
        <f t="shared" si="337"/>
        <v>No</v>
      </c>
      <c r="AM589" t="str">
        <f>IF(OR(Grants!K112="Q3 2027",Grants!K112="Q4 2027"),"Yes","No")</f>
        <v>No</v>
      </c>
      <c r="AN589" s="178" t="str">
        <f t="shared" si="338"/>
        <v>No</v>
      </c>
      <c r="AO589" t="str">
        <f>IF(OR(Grants!K112="Q1 2028",Grants!K112="Q2 2028"),"Yes","No")</f>
        <v>No</v>
      </c>
      <c r="AP589" s="178" t="str">
        <f t="shared" si="339"/>
        <v>No</v>
      </c>
      <c r="AQ589" t="str">
        <f>IF(OR(Grants!K112="Q3 2028",Grants!K112="Q4 2028"),"Yes","No")</f>
        <v>No</v>
      </c>
      <c r="AR589" s="178" t="str">
        <f t="shared" si="340"/>
        <v>No</v>
      </c>
      <c r="AS589" t="str">
        <f>IF(OR(Grants!K112="Q1 2029",Grants!K112="Q2 2029"),"Yes","No")</f>
        <v>No</v>
      </c>
      <c r="AT589" s="178" t="str">
        <f t="shared" si="341"/>
        <v>No</v>
      </c>
      <c r="AU589" t="str">
        <f>IF(OR(Grants!K112="Q3 2029",Grants!K112="Q4 2029"),"Yes","No")</f>
        <v>No</v>
      </c>
      <c r="AV589" s="178" t="str">
        <f t="shared" si="342"/>
        <v>No</v>
      </c>
      <c r="AW589" t="str">
        <f>IF(OR(Grants!K112="Q1 2030",Grants!K112="Q2 2030"),"Yes","No")</f>
        <v>No</v>
      </c>
      <c r="AX589" s="178" t="str">
        <f t="shared" si="343"/>
        <v>No</v>
      </c>
      <c r="AY589" t="str">
        <f>IF(OR(Grants!K112="Q3 2030",Grants!K112="Q4 2030"),"Yes","No")</f>
        <v>No</v>
      </c>
      <c r="AZ589" s="178" t="str">
        <f t="shared" si="344"/>
        <v>No</v>
      </c>
      <c r="BA589" t="str">
        <f>IF(Grants!K112="","No","Yes")</f>
        <v>No</v>
      </c>
      <c r="BB589" s="178" t="str">
        <f t="shared" si="345"/>
        <v>No</v>
      </c>
      <c r="BC589" s="178" t="str">
        <f t="shared" si="346"/>
        <v>Yes</v>
      </c>
      <c r="BD589" s="174"/>
    </row>
    <row r="590" spans="1:56" s="175" customFormat="1" ht="23.65" thickBot="1" x14ac:dyDescent="0.5">
      <c r="A590" s="177">
        <v>109</v>
      </c>
      <c r="B590" s="109" t="s">
        <v>565</v>
      </c>
      <c r="C590" t="str">
        <f>IF(Grants!E113="Yes","Yes","No")</f>
        <v>No</v>
      </c>
      <c r="D590" t="str">
        <f>IF(AND(C590="No",Grants!F113="Yes"),"Yes","No")</f>
        <v>No</v>
      </c>
      <c r="E590" t="str">
        <f>IF(AND(C590="No",Grants!F113="N/A"),"N/A","No")</f>
        <v>No</v>
      </c>
      <c r="F590">
        <f>IF(OR(Grants!F113="Yes",Grants!F113="N/A"),0,1)</f>
        <v>1</v>
      </c>
      <c r="G590" t="str">
        <f>IF(OR(Grants!K113="Q3 2019",Grants!K113="Q4 2019"),"Yes","No")</f>
        <v>No</v>
      </c>
      <c r="H590" s="178" t="str">
        <f t="shared" si="322"/>
        <v>No</v>
      </c>
      <c r="I590" t="str">
        <f>IF(OR(Grants!K113="Q1 2020",Grants!K113="Q2 2020"),"Yes","No")</f>
        <v>No</v>
      </c>
      <c r="J590" s="178" t="str">
        <f t="shared" si="323"/>
        <v>No</v>
      </c>
      <c r="K590" t="str">
        <f>IF(OR(Grants!K113="Q3 2020",Grants!K113="Q4 2020"),"Yes","No")</f>
        <v>No</v>
      </c>
      <c r="L590" s="178" t="str">
        <f t="shared" si="324"/>
        <v>No</v>
      </c>
      <c r="M590" t="str">
        <f>IF(OR(Grants!K113="Q1 2021",Grants!K113="Q2 2021"),"Yes","No")</f>
        <v>No</v>
      </c>
      <c r="N590" s="178" t="str">
        <f t="shared" si="325"/>
        <v>No</v>
      </c>
      <c r="O590" t="str">
        <f>IF(OR(Grants!K113="Q3 2021",Grants!K113="Q4 2021"),"Yes","No")</f>
        <v>No</v>
      </c>
      <c r="P590" s="178" t="str">
        <f t="shared" si="326"/>
        <v>No</v>
      </c>
      <c r="Q590" t="str">
        <f>IF(OR(Grants!K113="Q1 2022",Grants!K113="Q2 2022"),"Yes","No")</f>
        <v>No</v>
      </c>
      <c r="R590" s="178" t="str">
        <f t="shared" si="327"/>
        <v>No</v>
      </c>
      <c r="S590" t="str">
        <f>IF(OR(Grants!K113="Q3 2022",Grants!K113="Q4 2022"),"Yes","No")</f>
        <v>No</v>
      </c>
      <c r="T590" s="178" t="str">
        <f t="shared" si="328"/>
        <v>No</v>
      </c>
      <c r="U590" t="str">
        <f>IF(OR(Grants!K113="Q1 2023",Grants!K113="Q2 2023"),"Yes","No")</f>
        <v>No</v>
      </c>
      <c r="V590" s="178" t="str">
        <f t="shared" si="329"/>
        <v>No</v>
      </c>
      <c r="W590" t="str">
        <f>IF(OR(Grants!K113="Q3 2023",Grants!K113="Q4 2023"),"Yes","No")</f>
        <v>No</v>
      </c>
      <c r="X590" s="178" t="str">
        <f t="shared" si="330"/>
        <v>No</v>
      </c>
      <c r="Y590" t="str">
        <f>IF(OR(Grants!K113="Q1 2024",Grants!K113="Q2 2024"),"Yes","No")</f>
        <v>No</v>
      </c>
      <c r="Z590" s="178" t="str">
        <f t="shared" si="331"/>
        <v>No</v>
      </c>
      <c r="AA590" t="str">
        <f>IF(OR(Grants!K113="Q3 2024",Grants!K113="Q4 2024"),"Yes","No")</f>
        <v>No</v>
      </c>
      <c r="AB590" s="178" t="str">
        <f t="shared" si="332"/>
        <v>No</v>
      </c>
      <c r="AC590" t="str">
        <f>IF(OR(Grants!K113="Q1 2025",Grants!K113="Q2 2025"),"Yes","No")</f>
        <v>No</v>
      </c>
      <c r="AD590" s="178" t="str">
        <f t="shared" si="333"/>
        <v>No</v>
      </c>
      <c r="AE590" t="str">
        <f>IF(OR(Grants!K113="Q3 2025",Grants!K113="Q4 2025"),"Yes","No")</f>
        <v>No</v>
      </c>
      <c r="AF590" s="178" t="str">
        <f t="shared" si="334"/>
        <v>No</v>
      </c>
      <c r="AG590" t="str">
        <f>IF(OR(Grants!K113="Q1 2026",Grants!K113="Q2 2026"),"Yes","No")</f>
        <v>No</v>
      </c>
      <c r="AH590" s="178" t="str">
        <f t="shared" si="335"/>
        <v>No</v>
      </c>
      <c r="AI590" t="str">
        <f>IF(OR(Grants!K113="Q3 2026",Grants!K113="Q4 2026"),"Yes","No")</f>
        <v>No</v>
      </c>
      <c r="AJ590" s="178" t="str">
        <f t="shared" si="336"/>
        <v>No</v>
      </c>
      <c r="AK590" t="str">
        <f>IF(OR(Grants!K113="Q1 2027",Grants!K113="Q2 2027"),"Yes","No")</f>
        <v>No</v>
      </c>
      <c r="AL590" s="178" t="str">
        <f t="shared" si="337"/>
        <v>No</v>
      </c>
      <c r="AM590" t="str">
        <f>IF(OR(Grants!K113="Q3 2027",Grants!K113="Q4 2027"),"Yes","No")</f>
        <v>No</v>
      </c>
      <c r="AN590" s="178" t="str">
        <f t="shared" si="338"/>
        <v>No</v>
      </c>
      <c r="AO590" t="str">
        <f>IF(OR(Grants!K113="Q1 2028",Grants!K113="Q2 2028"),"Yes","No")</f>
        <v>No</v>
      </c>
      <c r="AP590" s="178" t="str">
        <f t="shared" si="339"/>
        <v>No</v>
      </c>
      <c r="AQ590" t="str">
        <f>IF(OR(Grants!K113="Q3 2028",Grants!K113="Q4 2028"),"Yes","No")</f>
        <v>No</v>
      </c>
      <c r="AR590" s="178" t="str">
        <f t="shared" si="340"/>
        <v>No</v>
      </c>
      <c r="AS590" t="str">
        <f>IF(OR(Grants!K113="Q1 2029",Grants!K113="Q2 2029"),"Yes","No")</f>
        <v>No</v>
      </c>
      <c r="AT590" s="178" t="str">
        <f t="shared" si="341"/>
        <v>No</v>
      </c>
      <c r="AU590" t="str">
        <f>IF(OR(Grants!K113="Q3 2029",Grants!K113="Q4 2029"),"Yes","No")</f>
        <v>No</v>
      </c>
      <c r="AV590" s="178" t="str">
        <f t="shared" si="342"/>
        <v>No</v>
      </c>
      <c r="AW590" t="str">
        <f>IF(OR(Grants!K113="Q1 2030",Grants!K113="Q2 2030"),"Yes","No")</f>
        <v>No</v>
      </c>
      <c r="AX590" s="178" t="str">
        <f t="shared" si="343"/>
        <v>No</v>
      </c>
      <c r="AY590" t="str">
        <f>IF(OR(Grants!K113="Q3 2030",Grants!K113="Q4 2030"),"Yes","No")</f>
        <v>No</v>
      </c>
      <c r="AZ590" s="178" t="str">
        <f t="shared" si="344"/>
        <v>No</v>
      </c>
      <c r="BA590" t="str">
        <f>IF(Grants!K113="","No","Yes")</f>
        <v>No</v>
      </c>
      <c r="BB590" s="178" t="str">
        <f t="shared" si="345"/>
        <v>No</v>
      </c>
      <c r="BC590" s="178" t="str">
        <f t="shared" si="346"/>
        <v>Yes</v>
      </c>
      <c r="BD590" s="174"/>
    </row>
    <row r="591" spans="1:56" s="175" customFormat="1" ht="23.65" thickBot="1" x14ac:dyDescent="0.5">
      <c r="A591" s="177">
        <v>110</v>
      </c>
      <c r="B591" s="109" t="s">
        <v>566</v>
      </c>
      <c r="C591" t="str">
        <f>IF(Grants!E114="Yes","Yes","No")</f>
        <v>No</v>
      </c>
      <c r="D591" t="str">
        <f>IF(AND(C591="No",Grants!F114="Yes"),"Yes","No")</f>
        <v>No</v>
      </c>
      <c r="E591" t="str">
        <f>IF(AND(C591="No",Grants!F114="N/A"),"N/A","No")</f>
        <v>No</v>
      </c>
      <c r="F591">
        <f>IF(OR(Grants!F114="Yes",Grants!F114="N/A"),0,1)</f>
        <v>1</v>
      </c>
      <c r="G591" t="str">
        <f>IF(OR(Grants!K114="Q3 2019",Grants!K114="Q4 2019"),"Yes","No")</f>
        <v>No</v>
      </c>
      <c r="H591" s="178" t="str">
        <f t="shared" si="322"/>
        <v>No</v>
      </c>
      <c r="I591" t="str">
        <f>IF(OR(Grants!K114="Q1 2020",Grants!K114="Q2 2020"),"Yes","No")</f>
        <v>No</v>
      </c>
      <c r="J591" s="178" t="str">
        <f t="shared" si="323"/>
        <v>No</v>
      </c>
      <c r="K591" t="str">
        <f>IF(OR(Grants!K114="Q3 2020",Grants!K114="Q4 2020"),"Yes","No")</f>
        <v>No</v>
      </c>
      <c r="L591" s="178" t="str">
        <f t="shared" si="324"/>
        <v>No</v>
      </c>
      <c r="M591" t="str">
        <f>IF(OR(Grants!K114="Q1 2021",Grants!K114="Q2 2021"),"Yes","No")</f>
        <v>No</v>
      </c>
      <c r="N591" s="178" t="str">
        <f t="shared" si="325"/>
        <v>No</v>
      </c>
      <c r="O591" t="str">
        <f>IF(OR(Grants!K114="Q3 2021",Grants!K114="Q4 2021"),"Yes","No")</f>
        <v>No</v>
      </c>
      <c r="P591" s="178" t="str">
        <f t="shared" si="326"/>
        <v>No</v>
      </c>
      <c r="Q591" t="str">
        <f>IF(OR(Grants!K114="Q1 2022",Grants!K114="Q2 2022"),"Yes","No")</f>
        <v>No</v>
      </c>
      <c r="R591" s="178" t="str">
        <f t="shared" si="327"/>
        <v>No</v>
      </c>
      <c r="S591" t="str">
        <f>IF(OR(Grants!K114="Q3 2022",Grants!K114="Q4 2022"),"Yes","No")</f>
        <v>No</v>
      </c>
      <c r="T591" s="178" t="str">
        <f t="shared" si="328"/>
        <v>No</v>
      </c>
      <c r="U591" t="str">
        <f>IF(OR(Grants!K114="Q1 2023",Grants!K114="Q2 2023"),"Yes","No")</f>
        <v>No</v>
      </c>
      <c r="V591" s="178" t="str">
        <f t="shared" si="329"/>
        <v>No</v>
      </c>
      <c r="W591" t="str">
        <f>IF(OR(Grants!K114="Q3 2023",Grants!K114="Q4 2023"),"Yes","No")</f>
        <v>No</v>
      </c>
      <c r="X591" s="178" t="str">
        <f t="shared" si="330"/>
        <v>No</v>
      </c>
      <c r="Y591" t="str">
        <f>IF(OR(Grants!K114="Q1 2024",Grants!K114="Q2 2024"),"Yes","No")</f>
        <v>No</v>
      </c>
      <c r="Z591" s="178" t="str">
        <f t="shared" si="331"/>
        <v>No</v>
      </c>
      <c r="AA591" t="str">
        <f>IF(OR(Grants!K114="Q3 2024",Grants!K114="Q4 2024"),"Yes","No")</f>
        <v>No</v>
      </c>
      <c r="AB591" s="178" t="str">
        <f t="shared" si="332"/>
        <v>No</v>
      </c>
      <c r="AC591" t="str">
        <f>IF(OR(Grants!K114="Q1 2025",Grants!K114="Q2 2025"),"Yes","No")</f>
        <v>No</v>
      </c>
      <c r="AD591" s="178" t="str">
        <f t="shared" si="333"/>
        <v>No</v>
      </c>
      <c r="AE591" t="str">
        <f>IF(OR(Grants!K114="Q3 2025",Grants!K114="Q4 2025"),"Yes","No")</f>
        <v>No</v>
      </c>
      <c r="AF591" s="178" t="str">
        <f t="shared" si="334"/>
        <v>No</v>
      </c>
      <c r="AG591" t="str">
        <f>IF(OR(Grants!K114="Q1 2026",Grants!K114="Q2 2026"),"Yes","No")</f>
        <v>No</v>
      </c>
      <c r="AH591" s="178" t="str">
        <f t="shared" si="335"/>
        <v>No</v>
      </c>
      <c r="AI591" t="str">
        <f>IF(OR(Grants!K114="Q3 2026",Grants!K114="Q4 2026"),"Yes","No")</f>
        <v>No</v>
      </c>
      <c r="AJ591" s="178" t="str">
        <f t="shared" si="336"/>
        <v>No</v>
      </c>
      <c r="AK591" t="str">
        <f>IF(OR(Grants!K114="Q1 2027",Grants!K114="Q2 2027"),"Yes","No")</f>
        <v>No</v>
      </c>
      <c r="AL591" s="178" t="str">
        <f t="shared" si="337"/>
        <v>No</v>
      </c>
      <c r="AM591" t="str">
        <f>IF(OR(Grants!K114="Q3 2027",Grants!K114="Q4 2027"),"Yes","No")</f>
        <v>No</v>
      </c>
      <c r="AN591" s="178" t="str">
        <f t="shared" si="338"/>
        <v>No</v>
      </c>
      <c r="AO591" t="str">
        <f>IF(OR(Grants!K114="Q1 2028",Grants!K114="Q2 2028"),"Yes","No")</f>
        <v>No</v>
      </c>
      <c r="AP591" s="178" t="str">
        <f t="shared" si="339"/>
        <v>No</v>
      </c>
      <c r="AQ591" t="str">
        <f>IF(OR(Grants!K114="Q3 2028",Grants!K114="Q4 2028"),"Yes","No")</f>
        <v>No</v>
      </c>
      <c r="AR591" s="178" t="str">
        <f t="shared" si="340"/>
        <v>No</v>
      </c>
      <c r="AS591" t="str">
        <f>IF(OR(Grants!K114="Q1 2029",Grants!K114="Q2 2029"),"Yes","No")</f>
        <v>No</v>
      </c>
      <c r="AT591" s="178" t="str">
        <f t="shared" si="341"/>
        <v>No</v>
      </c>
      <c r="AU591" t="str">
        <f>IF(OR(Grants!K114="Q3 2029",Grants!K114="Q4 2029"),"Yes","No")</f>
        <v>No</v>
      </c>
      <c r="AV591" s="178" t="str">
        <f t="shared" si="342"/>
        <v>No</v>
      </c>
      <c r="AW591" t="str">
        <f>IF(OR(Grants!K114="Q1 2030",Grants!K114="Q2 2030"),"Yes","No")</f>
        <v>No</v>
      </c>
      <c r="AX591" s="178" t="str">
        <f t="shared" si="343"/>
        <v>No</v>
      </c>
      <c r="AY591" t="str">
        <f>IF(OR(Grants!K114="Q3 2030",Grants!K114="Q4 2030"),"Yes","No")</f>
        <v>No</v>
      </c>
      <c r="AZ591" s="178" t="str">
        <f t="shared" si="344"/>
        <v>No</v>
      </c>
      <c r="BA591" t="str">
        <f>IF(Grants!K114="","No","Yes")</f>
        <v>No</v>
      </c>
      <c r="BB591" s="178" t="str">
        <f t="shared" si="345"/>
        <v>No</v>
      </c>
      <c r="BC591" s="178" t="str">
        <f t="shared" si="346"/>
        <v>Yes</v>
      </c>
      <c r="BD591" s="174"/>
    </row>
    <row r="592" spans="1:56" s="175" customFormat="1" ht="23.65" thickBot="1" x14ac:dyDescent="0.5">
      <c r="A592" s="177">
        <v>111</v>
      </c>
      <c r="B592" s="109" t="s">
        <v>567</v>
      </c>
      <c r="C592" t="str">
        <f>IF(Grants!E115="Yes","Yes","No")</f>
        <v>No</v>
      </c>
      <c r="D592" t="str">
        <f>IF(AND(C592="No",Grants!F115="Yes"),"Yes","No")</f>
        <v>No</v>
      </c>
      <c r="E592" t="str">
        <f>IF(AND(C592="No",Grants!F115="N/A"),"N/A","No")</f>
        <v>No</v>
      </c>
      <c r="F592">
        <f>IF(OR(Grants!F115="Yes",Grants!F115="N/A"),0,1)</f>
        <v>1</v>
      </c>
      <c r="G592" t="str">
        <f>IF(OR(Grants!K115="Q3 2019",Grants!K115="Q4 2019"),"Yes","No")</f>
        <v>No</v>
      </c>
      <c r="H592" s="178" t="str">
        <f t="shared" si="322"/>
        <v>No</v>
      </c>
      <c r="I592" t="str">
        <f>IF(OR(Grants!K115="Q1 2020",Grants!K115="Q2 2020"),"Yes","No")</f>
        <v>No</v>
      </c>
      <c r="J592" s="178" t="str">
        <f t="shared" si="323"/>
        <v>No</v>
      </c>
      <c r="K592" t="str">
        <f>IF(OR(Grants!K115="Q3 2020",Grants!K115="Q4 2020"),"Yes","No")</f>
        <v>No</v>
      </c>
      <c r="L592" s="178" t="str">
        <f t="shared" si="324"/>
        <v>No</v>
      </c>
      <c r="M592" t="str">
        <f>IF(OR(Grants!K115="Q1 2021",Grants!K115="Q2 2021"),"Yes","No")</f>
        <v>No</v>
      </c>
      <c r="N592" s="178" t="str">
        <f t="shared" si="325"/>
        <v>No</v>
      </c>
      <c r="O592" t="str">
        <f>IF(OR(Grants!K115="Q3 2021",Grants!K115="Q4 2021"),"Yes","No")</f>
        <v>No</v>
      </c>
      <c r="P592" s="178" t="str">
        <f t="shared" si="326"/>
        <v>No</v>
      </c>
      <c r="Q592" t="str">
        <f>IF(OR(Grants!K115="Q1 2022",Grants!K115="Q2 2022"),"Yes","No")</f>
        <v>No</v>
      </c>
      <c r="R592" s="178" t="str">
        <f t="shared" si="327"/>
        <v>No</v>
      </c>
      <c r="S592" t="str">
        <f>IF(OR(Grants!K115="Q3 2022",Grants!K115="Q4 2022"),"Yes","No")</f>
        <v>No</v>
      </c>
      <c r="T592" s="178" t="str">
        <f t="shared" si="328"/>
        <v>No</v>
      </c>
      <c r="U592" t="str">
        <f>IF(OR(Grants!K115="Q1 2023",Grants!K115="Q2 2023"),"Yes","No")</f>
        <v>No</v>
      </c>
      <c r="V592" s="178" t="str">
        <f t="shared" si="329"/>
        <v>No</v>
      </c>
      <c r="W592" t="str">
        <f>IF(OR(Grants!K115="Q3 2023",Grants!K115="Q4 2023"),"Yes","No")</f>
        <v>No</v>
      </c>
      <c r="X592" s="178" t="str">
        <f t="shared" si="330"/>
        <v>No</v>
      </c>
      <c r="Y592" t="str">
        <f>IF(OR(Grants!K115="Q1 2024",Grants!K115="Q2 2024"),"Yes","No")</f>
        <v>No</v>
      </c>
      <c r="Z592" s="178" t="str">
        <f t="shared" si="331"/>
        <v>No</v>
      </c>
      <c r="AA592" t="str">
        <f>IF(OR(Grants!K115="Q3 2024",Grants!K115="Q4 2024"),"Yes","No")</f>
        <v>No</v>
      </c>
      <c r="AB592" s="178" t="str">
        <f t="shared" si="332"/>
        <v>No</v>
      </c>
      <c r="AC592" t="str">
        <f>IF(OR(Grants!K115="Q1 2025",Grants!K115="Q2 2025"),"Yes","No")</f>
        <v>No</v>
      </c>
      <c r="AD592" s="178" t="str">
        <f t="shared" si="333"/>
        <v>No</v>
      </c>
      <c r="AE592" t="str">
        <f>IF(OR(Grants!K115="Q3 2025",Grants!K115="Q4 2025"),"Yes","No")</f>
        <v>No</v>
      </c>
      <c r="AF592" s="178" t="str">
        <f t="shared" si="334"/>
        <v>No</v>
      </c>
      <c r="AG592" t="str">
        <f>IF(OR(Grants!K115="Q1 2026",Grants!K115="Q2 2026"),"Yes","No")</f>
        <v>No</v>
      </c>
      <c r="AH592" s="178" t="str">
        <f t="shared" si="335"/>
        <v>No</v>
      </c>
      <c r="AI592" t="str">
        <f>IF(OR(Grants!K115="Q3 2026",Grants!K115="Q4 2026"),"Yes","No")</f>
        <v>No</v>
      </c>
      <c r="AJ592" s="178" t="str">
        <f t="shared" si="336"/>
        <v>No</v>
      </c>
      <c r="AK592" t="str">
        <f>IF(OR(Grants!K115="Q1 2027",Grants!K115="Q2 2027"),"Yes","No")</f>
        <v>No</v>
      </c>
      <c r="AL592" s="178" t="str">
        <f t="shared" si="337"/>
        <v>No</v>
      </c>
      <c r="AM592" t="str">
        <f>IF(OR(Grants!K115="Q3 2027",Grants!K115="Q4 2027"),"Yes","No")</f>
        <v>No</v>
      </c>
      <c r="AN592" s="178" t="str">
        <f t="shared" si="338"/>
        <v>No</v>
      </c>
      <c r="AO592" t="str">
        <f>IF(OR(Grants!K115="Q1 2028",Grants!K115="Q2 2028"),"Yes","No")</f>
        <v>No</v>
      </c>
      <c r="AP592" s="178" t="str">
        <f t="shared" si="339"/>
        <v>No</v>
      </c>
      <c r="AQ592" t="str">
        <f>IF(OR(Grants!K115="Q3 2028",Grants!K115="Q4 2028"),"Yes","No")</f>
        <v>No</v>
      </c>
      <c r="AR592" s="178" t="str">
        <f t="shared" si="340"/>
        <v>No</v>
      </c>
      <c r="AS592" t="str">
        <f>IF(OR(Grants!K115="Q1 2029",Grants!K115="Q2 2029"),"Yes","No")</f>
        <v>No</v>
      </c>
      <c r="AT592" s="178" t="str">
        <f t="shared" si="341"/>
        <v>No</v>
      </c>
      <c r="AU592" t="str">
        <f>IF(OR(Grants!K115="Q3 2029",Grants!K115="Q4 2029"),"Yes","No")</f>
        <v>No</v>
      </c>
      <c r="AV592" s="178" t="str">
        <f t="shared" si="342"/>
        <v>No</v>
      </c>
      <c r="AW592" t="str">
        <f>IF(OR(Grants!K115="Q1 2030",Grants!K115="Q2 2030"),"Yes","No")</f>
        <v>No</v>
      </c>
      <c r="AX592" s="178" t="str">
        <f t="shared" si="343"/>
        <v>No</v>
      </c>
      <c r="AY592" t="str">
        <f>IF(OR(Grants!K115="Q3 2030",Grants!K115="Q4 2030"),"Yes","No")</f>
        <v>No</v>
      </c>
      <c r="AZ592" s="178" t="str">
        <f t="shared" si="344"/>
        <v>No</v>
      </c>
      <c r="BA592" t="str">
        <f>IF(Grants!K115="","No","Yes")</f>
        <v>No</v>
      </c>
      <c r="BB592" s="178" t="str">
        <f t="shared" si="345"/>
        <v>No</v>
      </c>
      <c r="BC592" s="178" t="str">
        <f t="shared" si="346"/>
        <v>Yes</v>
      </c>
      <c r="BD592" s="174"/>
    </row>
    <row r="593" spans="1:56" s="175" customFormat="1" ht="23.65" thickBot="1" x14ac:dyDescent="0.5">
      <c r="A593" s="177">
        <v>112</v>
      </c>
      <c r="B593" s="109" t="s">
        <v>568</v>
      </c>
      <c r="C593" t="str">
        <f>IF(Grants!E116="Yes","Yes","No")</f>
        <v>No</v>
      </c>
      <c r="D593" t="str">
        <f>IF(AND(C593="No",Grants!F116="Yes"),"Yes","No")</f>
        <v>No</v>
      </c>
      <c r="E593" t="str">
        <f>IF(AND(C593="No",Grants!F116="N/A"),"N/A","No")</f>
        <v>No</v>
      </c>
      <c r="F593">
        <f>IF(OR(Grants!F116="Yes",Grants!F116="N/A"),0,1)</f>
        <v>1</v>
      </c>
      <c r="G593" t="str">
        <f>IF(OR(Grants!K116="Q3 2019",Grants!K116="Q4 2019"),"Yes","No")</f>
        <v>No</v>
      </c>
      <c r="H593" s="178" t="str">
        <f t="shared" si="322"/>
        <v>No</v>
      </c>
      <c r="I593" t="str">
        <f>IF(OR(Grants!K116="Q1 2020",Grants!K116="Q2 2020"),"Yes","No")</f>
        <v>No</v>
      </c>
      <c r="J593" s="178" t="str">
        <f t="shared" si="323"/>
        <v>No</v>
      </c>
      <c r="K593" t="str">
        <f>IF(OR(Grants!K116="Q3 2020",Grants!K116="Q4 2020"),"Yes","No")</f>
        <v>No</v>
      </c>
      <c r="L593" s="178" t="str">
        <f t="shared" si="324"/>
        <v>No</v>
      </c>
      <c r="M593" t="str">
        <f>IF(OR(Grants!K116="Q1 2021",Grants!K116="Q2 2021"),"Yes","No")</f>
        <v>No</v>
      </c>
      <c r="N593" s="178" t="str">
        <f t="shared" si="325"/>
        <v>No</v>
      </c>
      <c r="O593" t="str">
        <f>IF(OR(Grants!K116="Q3 2021",Grants!K116="Q4 2021"),"Yes","No")</f>
        <v>No</v>
      </c>
      <c r="P593" s="178" t="str">
        <f t="shared" si="326"/>
        <v>No</v>
      </c>
      <c r="Q593" t="str">
        <f>IF(OR(Grants!K116="Q1 2022",Grants!K116="Q2 2022"),"Yes","No")</f>
        <v>No</v>
      </c>
      <c r="R593" s="178" t="str">
        <f t="shared" si="327"/>
        <v>No</v>
      </c>
      <c r="S593" t="str">
        <f>IF(OR(Grants!K116="Q3 2022",Grants!K116="Q4 2022"),"Yes","No")</f>
        <v>No</v>
      </c>
      <c r="T593" s="178" t="str">
        <f t="shared" si="328"/>
        <v>No</v>
      </c>
      <c r="U593" t="str">
        <f>IF(OR(Grants!K116="Q1 2023",Grants!K116="Q2 2023"),"Yes","No")</f>
        <v>No</v>
      </c>
      <c r="V593" s="178" t="str">
        <f t="shared" si="329"/>
        <v>No</v>
      </c>
      <c r="W593" t="str">
        <f>IF(OR(Grants!K116="Q3 2023",Grants!K116="Q4 2023"),"Yes","No")</f>
        <v>No</v>
      </c>
      <c r="X593" s="178" t="str">
        <f t="shared" si="330"/>
        <v>No</v>
      </c>
      <c r="Y593" t="str">
        <f>IF(OR(Grants!K116="Q1 2024",Grants!K116="Q2 2024"),"Yes","No")</f>
        <v>No</v>
      </c>
      <c r="Z593" s="178" t="str">
        <f t="shared" si="331"/>
        <v>No</v>
      </c>
      <c r="AA593" t="str">
        <f>IF(OR(Grants!K116="Q3 2024",Grants!K116="Q4 2024"),"Yes","No")</f>
        <v>No</v>
      </c>
      <c r="AB593" s="178" t="str">
        <f t="shared" si="332"/>
        <v>No</v>
      </c>
      <c r="AC593" t="str">
        <f>IF(OR(Grants!K116="Q1 2025",Grants!K116="Q2 2025"),"Yes","No")</f>
        <v>No</v>
      </c>
      <c r="AD593" s="178" t="str">
        <f t="shared" si="333"/>
        <v>No</v>
      </c>
      <c r="AE593" t="str">
        <f>IF(OR(Grants!K116="Q3 2025",Grants!K116="Q4 2025"),"Yes","No")</f>
        <v>No</v>
      </c>
      <c r="AF593" s="178" t="str">
        <f t="shared" si="334"/>
        <v>No</v>
      </c>
      <c r="AG593" t="str">
        <f>IF(OR(Grants!K116="Q1 2026",Grants!K116="Q2 2026"),"Yes","No")</f>
        <v>No</v>
      </c>
      <c r="AH593" s="178" t="str">
        <f t="shared" si="335"/>
        <v>No</v>
      </c>
      <c r="AI593" t="str">
        <f>IF(OR(Grants!K116="Q3 2026",Grants!K116="Q4 2026"),"Yes","No")</f>
        <v>No</v>
      </c>
      <c r="AJ593" s="178" t="str">
        <f t="shared" si="336"/>
        <v>No</v>
      </c>
      <c r="AK593" t="str">
        <f>IF(OR(Grants!K116="Q1 2027",Grants!K116="Q2 2027"),"Yes","No")</f>
        <v>No</v>
      </c>
      <c r="AL593" s="178" t="str">
        <f t="shared" si="337"/>
        <v>No</v>
      </c>
      <c r="AM593" t="str">
        <f>IF(OR(Grants!K116="Q3 2027",Grants!K116="Q4 2027"),"Yes","No")</f>
        <v>No</v>
      </c>
      <c r="AN593" s="178" t="str">
        <f t="shared" si="338"/>
        <v>No</v>
      </c>
      <c r="AO593" t="str">
        <f>IF(OR(Grants!K116="Q1 2028",Grants!K116="Q2 2028"),"Yes","No")</f>
        <v>No</v>
      </c>
      <c r="AP593" s="178" t="str">
        <f t="shared" si="339"/>
        <v>No</v>
      </c>
      <c r="AQ593" t="str">
        <f>IF(OR(Grants!K116="Q3 2028",Grants!K116="Q4 2028"),"Yes","No")</f>
        <v>No</v>
      </c>
      <c r="AR593" s="178" t="str">
        <f t="shared" si="340"/>
        <v>No</v>
      </c>
      <c r="AS593" t="str">
        <f>IF(OR(Grants!K116="Q1 2029",Grants!K116="Q2 2029"),"Yes","No")</f>
        <v>No</v>
      </c>
      <c r="AT593" s="178" t="str">
        <f t="shared" si="341"/>
        <v>No</v>
      </c>
      <c r="AU593" t="str">
        <f>IF(OR(Grants!K116="Q3 2029",Grants!K116="Q4 2029"),"Yes","No")</f>
        <v>No</v>
      </c>
      <c r="AV593" s="178" t="str">
        <f t="shared" si="342"/>
        <v>No</v>
      </c>
      <c r="AW593" t="str">
        <f>IF(OR(Grants!K116="Q1 2030",Grants!K116="Q2 2030"),"Yes","No")</f>
        <v>No</v>
      </c>
      <c r="AX593" s="178" t="str">
        <f t="shared" si="343"/>
        <v>No</v>
      </c>
      <c r="AY593" t="str">
        <f>IF(OR(Grants!K116="Q3 2030",Grants!K116="Q4 2030"),"Yes","No")</f>
        <v>No</v>
      </c>
      <c r="AZ593" s="178" t="str">
        <f t="shared" si="344"/>
        <v>No</v>
      </c>
      <c r="BA593" t="str">
        <f>IF(Grants!K116="","No","Yes")</f>
        <v>No</v>
      </c>
      <c r="BB593" s="178" t="str">
        <f t="shared" si="345"/>
        <v>No</v>
      </c>
      <c r="BC593" s="178" t="str">
        <f t="shared" si="346"/>
        <v>Yes</v>
      </c>
      <c r="BD593" s="174"/>
    </row>
    <row r="594" spans="1:56" s="175" customFormat="1" ht="35.25" thickBot="1" x14ac:dyDescent="0.5">
      <c r="A594" s="177">
        <v>113</v>
      </c>
      <c r="B594" s="109" t="s">
        <v>569</v>
      </c>
      <c r="C594" t="str">
        <f>IF(Grants!E117="Yes","Yes","No")</f>
        <v>No</v>
      </c>
      <c r="D594" t="str">
        <f>IF(AND(C594="No",Grants!F117="Yes"),"Yes","No")</f>
        <v>No</v>
      </c>
      <c r="E594" t="str">
        <f>IF(AND(C594="No",Grants!F117="N/A"),"N/A","No")</f>
        <v>No</v>
      </c>
      <c r="F594">
        <f>IF(OR(Grants!F117="Yes",Grants!F117="N/A"),0,1)</f>
        <v>1</v>
      </c>
      <c r="G594" t="str">
        <f>IF(OR(Grants!K117="Q3 2019",Grants!K117="Q4 2019"),"Yes","No")</f>
        <v>No</v>
      </c>
      <c r="H594" s="178" t="str">
        <f t="shared" si="322"/>
        <v>No</v>
      </c>
      <c r="I594" t="str">
        <f>IF(OR(Grants!K117="Q1 2020",Grants!K117="Q2 2020"),"Yes","No")</f>
        <v>No</v>
      </c>
      <c r="J594" s="178" t="str">
        <f t="shared" si="323"/>
        <v>No</v>
      </c>
      <c r="K594" t="str">
        <f>IF(OR(Grants!K117="Q3 2020",Grants!K117="Q4 2020"),"Yes","No")</f>
        <v>No</v>
      </c>
      <c r="L594" s="178" t="str">
        <f t="shared" si="324"/>
        <v>No</v>
      </c>
      <c r="M594" t="str">
        <f>IF(OR(Grants!K117="Q1 2021",Grants!K117="Q2 2021"),"Yes","No")</f>
        <v>No</v>
      </c>
      <c r="N594" s="178" t="str">
        <f t="shared" si="325"/>
        <v>No</v>
      </c>
      <c r="O594" t="str">
        <f>IF(OR(Grants!K117="Q3 2021",Grants!K117="Q4 2021"),"Yes","No")</f>
        <v>No</v>
      </c>
      <c r="P594" s="178" t="str">
        <f t="shared" si="326"/>
        <v>No</v>
      </c>
      <c r="Q594" t="str">
        <f>IF(OR(Grants!K117="Q1 2022",Grants!K117="Q2 2022"),"Yes","No")</f>
        <v>No</v>
      </c>
      <c r="R594" s="178" t="str">
        <f t="shared" si="327"/>
        <v>No</v>
      </c>
      <c r="S594" t="str">
        <f>IF(OR(Grants!K117="Q3 2022",Grants!K117="Q4 2022"),"Yes","No")</f>
        <v>No</v>
      </c>
      <c r="T594" s="178" t="str">
        <f t="shared" si="328"/>
        <v>No</v>
      </c>
      <c r="U594" t="str">
        <f>IF(OR(Grants!K117="Q1 2023",Grants!K117="Q2 2023"),"Yes","No")</f>
        <v>No</v>
      </c>
      <c r="V594" s="178" t="str">
        <f t="shared" si="329"/>
        <v>No</v>
      </c>
      <c r="W594" t="str">
        <f>IF(OR(Grants!K117="Q3 2023",Grants!K117="Q4 2023"),"Yes","No")</f>
        <v>No</v>
      </c>
      <c r="X594" s="178" t="str">
        <f t="shared" si="330"/>
        <v>No</v>
      </c>
      <c r="Y594" t="str">
        <f>IF(OR(Grants!K117="Q1 2024",Grants!K117="Q2 2024"),"Yes","No")</f>
        <v>No</v>
      </c>
      <c r="Z594" s="178" t="str">
        <f t="shared" si="331"/>
        <v>No</v>
      </c>
      <c r="AA594" t="str">
        <f>IF(OR(Grants!K117="Q3 2024",Grants!K117="Q4 2024"),"Yes","No")</f>
        <v>No</v>
      </c>
      <c r="AB594" s="178" t="str">
        <f t="shared" si="332"/>
        <v>No</v>
      </c>
      <c r="AC594" t="str">
        <f>IF(OR(Grants!K117="Q1 2025",Grants!K117="Q2 2025"),"Yes","No")</f>
        <v>No</v>
      </c>
      <c r="AD594" s="178" t="str">
        <f t="shared" si="333"/>
        <v>No</v>
      </c>
      <c r="AE594" t="str">
        <f>IF(OR(Grants!K117="Q3 2025",Grants!K117="Q4 2025"),"Yes","No")</f>
        <v>No</v>
      </c>
      <c r="AF594" s="178" t="str">
        <f t="shared" si="334"/>
        <v>No</v>
      </c>
      <c r="AG594" t="str">
        <f>IF(OR(Grants!K117="Q1 2026",Grants!K117="Q2 2026"),"Yes","No")</f>
        <v>No</v>
      </c>
      <c r="AH594" s="178" t="str">
        <f t="shared" si="335"/>
        <v>No</v>
      </c>
      <c r="AI594" t="str">
        <f>IF(OR(Grants!K117="Q3 2026",Grants!K117="Q4 2026"),"Yes","No")</f>
        <v>No</v>
      </c>
      <c r="AJ594" s="178" t="str">
        <f t="shared" si="336"/>
        <v>No</v>
      </c>
      <c r="AK594" t="str">
        <f>IF(OR(Grants!K117="Q1 2027",Grants!K117="Q2 2027"),"Yes","No")</f>
        <v>No</v>
      </c>
      <c r="AL594" s="178" t="str">
        <f t="shared" si="337"/>
        <v>No</v>
      </c>
      <c r="AM594" t="str">
        <f>IF(OR(Grants!K117="Q3 2027",Grants!K117="Q4 2027"),"Yes","No")</f>
        <v>No</v>
      </c>
      <c r="AN594" s="178" t="str">
        <f t="shared" si="338"/>
        <v>No</v>
      </c>
      <c r="AO594" t="str">
        <f>IF(OR(Grants!K117="Q1 2028",Grants!K117="Q2 2028"),"Yes","No")</f>
        <v>No</v>
      </c>
      <c r="AP594" s="178" t="str">
        <f t="shared" si="339"/>
        <v>No</v>
      </c>
      <c r="AQ594" t="str">
        <f>IF(OR(Grants!K117="Q3 2028",Grants!K117="Q4 2028"),"Yes","No")</f>
        <v>No</v>
      </c>
      <c r="AR594" s="178" t="str">
        <f t="shared" si="340"/>
        <v>No</v>
      </c>
      <c r="AS594" t="str">
        <f>IF(OR(Grants!K117="Q1 2029",Grants!K117="Q2 2029"),"Yes","No")</f>
        <v>No</v>
      </c>
      <c r="AT594" s="178" t="str">
        <f t="shared" si="341"/>
        <v>No</v>
      </c>
      <c r="AU594" t="str">
        <f>IF(OR(Grants!K117="Q3 2029",Grants!K117="Q4 2029"),"Yes","No")</f>
        <v>No</v>
      </c>
      <c r="AV594" s="178" t="str">
        <f t="shared" si="342"/>
        <v>No</v>
      </c>
      <c r="AW594" t="str">
        <f>IF(OR(Grants!K117="Q1 2030",Grants!K117="Q2 2030"),"Yes","No")</f>
        <v>No</v>
      </c>
      <c r="AX594" s="178" t="str">
        <f t="shared" si="343"/>
        <v>No</v>
      </c>
      <c r="AY594" t="str">
        <f>IF(OR(Grants!K117="Q3 2030",Grants!K117="Q4 2030"),"Yes","No")</f>
        <v>No</v>
      </c>
      <c r="AZ594" s="178" t="str">
        <f t="shared" si="344"/>
        <v>No</v>
      </c>
      <c r="BA594" t="str">
        <f>IF(Grants!K117="","No","Yes")</f>
        <v>No</v>
      </c>
      <c r="BB594" s="178" t="str">
        <f t="shared" si="345"/>
        <v>No</v>
      </c>
      <c r="BC594" s="178" t="str">
        <f t="shared" si="346"/>
        <v>Yes</v>
      </c>
      <c r="BD594" s="174"/>
    </row>
    <row r="595" spans="1:56" s="175" customFormat="1" ht="23.65" thickBot="1" x14ac:dyDescent="0.5">
      <c r="A595" s="177">
        <v>114</v>
      </c>
      <c r="B595" s="109" t="s">
        <v>570</v>
      </c>
      <c r="C595" t="str">
        <f>IF(Grants!E118="Yes","Yes","No")</f>
        <v>No</v>
      </c>
      <c r="D595" t="str">
        <f>IF(AND(C595="No",Grants!F118="Yes"),"Yes","No")</f>
        <v>No</v>
      </c>
      <c r="E595" t="str">
        <f>IF(AND(C595="No",Grants!F118="N/A"),"N/A","No")</f>
        <v>No</v>
      </c>
      <c r="F595">
        <f>IF(OR(Grants!F118="Yes",Grants!F118="N/A"),0,1)</f>
        <v>1</v>
      </c>
      <c r="G595" t="str">
        <f>IF(OR(Grants!K118="Q3 2019",Grants!K118="Q4 2019"),"Yes","No")</f>
        <v>No</v>
      </c>
      <c r="H595" s="178" t="str">
        <f t="shared" si="322"/>
        <v>No</v>
      </c>
      <c r="I595" t="str">
        <f>IF(OR(Grants!K118="Q1 2020",Grants!K118="Q2 2020"),"Yes","No")</f>
        <v>No</v>
      </c>
      <c r="J595" s="178" t="str">
        <f t="shared" si="323"/>
        <v>No</v>
      </c>
      <c r="K595" t="str">
        <f>IF(OR(Grants!K118="Q3 2020",Grants!K118="Q4 2020"),"Yes","No")</f>
        <v>No</v>
      </c>
      <c r="L595" s="178" t="str">
        <f t="shared" si="324"/>
        <v>No</v>
      </c>
      <c r="M595" t="str">
        <f>IF(OR(Grants!K118="Q1 2021",Grants!K118="Q2 2021"),"Yes","No")</f>
        <v>No</v>
      </c>
      <c r="N595" s="178" t="str">
        <f t="shared" si="325"/>
        <v>No</v>
      </c>
      <c r="O595" t="str">
        <f>IF(OR(Grants!K118="Q3 2021",Grants!K118="Q4 2021"),"Yes","No")</f>
        <v>No</v>
      </c>
      <c r="P595" s="178" t="str">
        <f t="shared" si="326"/>
        <v>No</v>
      </c>
      <c r="Q595" t="str">
        <f>IF(OR(Grants!K118="Q1 2022",Grants!K118="Q2 2022"),"Yes","No")</f>
        <v>No</v>
      </c>
      <c r="R595" s="178" t="str">
        <f t="shared" si="327"/>
        <v>No</v>
      </c>
      <c r="S595" t="str">
        <f>IF(OR(Grants!K118="Q3 2022",Grants!K118="Q4 2022"),"Yes","No")</f>
        <v>No</v>
      </c>
      <c r="T595" s="178" t="str">
        <f t="shared" si="328"/>
        <v>No</v>
      </c>
      <c r="U595" t="str">
        <f>IF(OR(Grants!K118="Q1 2023",Grants!K118="Q2 2023"),"Yes","No")</f>
        <v>No</v>
      </c>
      <c r="V595" s="178" t="str">
        <f t="shared" si="329"/>
        <v>No</v>
      </c>
      <c r="W595" t="str">
        <f>IF(OR(Grants!K118="Q3 2023",Grants!K118="Q4 2023"),"Yes","No")</f>
        <v>No</v>
      </c>
      <c r="X595" s="178" t="str">
        <f t="shared" si="330"/>
        <v>No</v>
      </c>
      <c r="Y595" t="str">
        <f>IF(OR(Grants!K118="Q1 2024",Grants!K118="Q2 2024"),"Yes","No")</f>
        <v>No</v>
      </c>
      <c r="Z595" s="178" t="str">
        <f t="shared" si="331"/>
        <v>No</v>
      </c>
      <c r="AA595" t="str">
        <f>IF(OR(Grants!K118="Q3 2024",Grants!K118="Q4 2024"),"Yes","No")</f>
        <v>No</v>
      </c>
      <c r="AB595" s="178" t="str">
        <f t="shared" si="332"/>
        <v>No</v>
      </c>
      <c r="AC595" t="str">
        <f>IF(OR(Grants!K118="Q1 2025",Grants!K118="Q2 2025"),"Yes","No")</f>
        <v>No</v>
      </c>
      <c r="AD595" s="178" t="str">
        <f t="shared" si="333"/>
        <v>No</v>
      </c>
      <c r="AE595" t="str">
        <f>IF(OR(Grants!K118="Q3 2025",Grants!K118="Q4 2025"),"Yes","No")</f>
        <v>No</v>
      </c>
      <c r="AF595" s="178" t="str">
        <f t="shared" si="334"/>
        <v>No</v>
      </c>
      <c r="AG595" t="str">
        <f>IF(OR(Grants!K118="Q1 2026",Grants!K118="Q2 2026"),"Yes","No")</f>
        <v>No</v>
      </c>
      <c r="AH595" s="178" t="str">
        <f t="shared" si="335"/>
        <v>No</v>
      </c>
      <c r="AI595" t="str">
        <f>IF(OR(Grants!K118="Q3 2026",Grants!K118="Q4 2026"),"Yes","No")</f>
        <v>No</v>
      </c>
      <c r="AJ595" s="178" t="str">
        <f t="shared" si="336"/>
        <v>No</v>
      </c>
      <c r="AK595" t="str">
        <f>IF(OR(Grants!K118="Q1 2027",Grants!K118="Q2 2027"),"Yes","No")</f>
        <v>No</v>
      </c>
      <c r="AL595" s="178" t="str">
        <f t="shared" si="337"/>
        <v>No</v>
      </c>
      <c r="AM595" t="str">
        <f>IF(OR(Grants!K118="Q3 2027",Grants!K118="Q4 2027"),"Yes","No")</f>
        <v>No</v>
      </c>
      <c r="AN595" s="178" t="str">
        <f t="shared" si="338"/>
        <v>No</v>
      </c>
      <c r="AO595" t="str">
        <f>IF(OR(Grants!K118="Q1 2028",Grants!K118="Q2 2028"),"Yes","No")</f>
        <v>No</v>
      </c>
      <c r="AP595" s="178" t="str">
        <f t="shared" si="339"/>
        <v>No</v>
      </c>
      <c r="AQ595" t="str">
        <f>IF(OR(Grants!K118="Q3 2028",Grants!K118="Q4 2028"),"Yes","No")</f>
        <v>No</v>
      </c>
      <c r="AR595" s="178" t="str">
        <f t="shared" si="340"/>
        <v>No</v>
      </c>
      <c r="AS595" t="str">
        <f>IF(OR(Grants!K118="Q1 2029",Grants!K118="Q2 2029"),"Yes","No")</f>
        <v>No</v>
      </c>
      <c r="AT595" s="178" t="str">
        <f t="shared" si="341"/>
        <v>No</v>
      </c>
      <c r="AU595" t="str">
        <f>IF(OR(Grants!K118="Q3 2029",Grants!K118="Q4 2029"),"Yes","No")</f>
        <v>No</v>
      </c>
      <c r="AV595" s="178" t="str">
        <f t="shared" si="342"/>
        <v>No</v>
      </c>
      <c r="AW595" t="str">
        <f>IF(OR(Grants!K118="Q1 2030",Grants!K118="Q2 2030"),"Yes","No")</f>
        <v>No</v>
      </c>
      <c r="AX595" s="178" t="str">
        <f t="shared" si="343"/>
        <v>No</v>
      </c>
      <c r="AY595" t="str">
        <f>IF(OR(Grants!K118="Q3 2030",Grants!K118="Q4 2030"),"Yes","No")</f>
        <v>No</v>
      </c>
      <c r="AZ595" s="178" t="str">
        <f t="shared" si="344"/>
        <v>No</v>
      </c>
      <c r="BA595" t="str">
        <f>IF(Grants!K118="","No","Yes")</f>
        <v>No</v>
      </c>
      <c r="BB595" s="178" t="str">
        <f t="shared" si="345"/>
        <v>No</v>
      </c>
      <c r="BC595" s="178" t="str">
        <f t="shared" si="346"/>
        <v>Yes</v>
      </c>
      <c r="BD595" s="174"/>
    </row>
    <row r="596" spans="1:56" s="175" customFormat="1" ht="23.65" thickBot="1" x14ac:dyDescent="0.5">
      <c r="A596" s="177">
        <v>115</v>
      </c>
      <c r="B596" s="109" t="s">
        <v>571</v>
      </c>
      <c r="C596" t="str">
        <f>IF(Grants!E119="Yes","Yes","No")</f>
        <v>No</v>
      </c>
      <c r="D596" t="str">
        <f>IF(AND(C596="No",Grants!F119="Yes"),"Yes","No")</f>
        <v>No</v>
      </c>
      <c r="E596" t="str">
        <f>IF(AND(C596="No",Grants!F119="N/A"),"N/A","No")</f>
        <v>No</v>
      </c>
      <c r="F596">
        <f>IF(OR(Grants!F119="Yes",Grants!F119="N/A"),0,1)</f>
        <v>1</v>
      </c>
      <c r="G596" t="str">
        <f>IF(OR(Grants!K119="Q3 2019",Grants!K119="Q4 2019"),"Yes","No")</f>
        <v>No</v>
      </c>
      <c r="H596" s="178" t="str">
        <f t="shared" si="322"/>
        <v>No</v>
      </c>
      <c r="I596" t="str">
        <f>IF(OR(Grants!K119="Q1 2020",Grants!K119="Q2 2020"),"Yes","No")</f>
        <v>No</v>
      </c>
      <c r="J596" s="178" t="str">
        <f t="shared" si="323"/>
        <v>No</v>
      </c>
      <c r="K596" t="str">
        <f>IF(OR(Grants!K119="Q3 2020",Grants!K119="Q4 2020"),"Yes","No")</f>
        <v>No</v>
      </c>
      <c r="L596" s="178" t="str">
        <f t="shared" si="324"/>
        <v>No</v>
      </c>
      <c r="M596" t="str">
        <f>IF(OR(Grants!K119="Q1 2021",Grants!K119="Q2 2021"),"Yes","No")</f>
        <v>No</v>
      </c>
      <c r="N596" s="178" t="str">
        <f t="shared" si="325"/>
        <v>No</v>
      </c>
      <c r="O596" t="str">
        <f>IF(OR(Grants!K119="Q3 2021",Grants!K119="Q4 2021"),"Yes","No")</f>
        <v>No</v>
      </c>
      <c r="P596" s="178" t="str">
        <f t="shared" si="326"/>
        <v>No</v>
      </c>
      <c r="Q596" t="str">
        <f>IF(OR(Grants!K119="Q1 2022",Grants!K119="Q2 2022"),"Yes","No")</f>
        <v>No</v>
      </c>
      <c r="R596" s="178" t="str">
        <f t="shared" si="327"/>
        <v>No</v>
      </c>
      <c r="S596" t="str">
        <f>IF(OR(Grants!K119="Q3 2022",Grants!K119="Q4 2022"),"Yes","No")</f>
        <v>No</v>
      </c>
      <c r="T596" s="178" t="str">
        <f t="shared" si="328"/>
        <v>No</v>
      </c>
      <c r="U596" t="str">
        <f>IF(OR(Grants!K119="Q1 2023",Grants!K119="Q2 2023"),"Yes","No")</f>
        <v>No</v>
      </c>
      <c r="V596" s="178" t="str">
        <f t="shared" si="329"/>
        <v>No</v>
      </c>
      <c r="W596" t="str">
        <f>IF(OR(Grants!K119="Q3 2023",Grants!K119="Q4 2023"),"Yes","No")</f>
        <v>No</v>
      </c>
      <c r="X596" s="178" t="str">
        <f t="shared" si="330"/>
        <v>No</v>
      </c>
      <c r="Y596" t="str">
        <f>IF(OR(Grants!K119="Q1 2024",Grants!K119="Q2 2024"),"Yes","No")</f>
        <v>No</v>
      </c>
      <c r="Z596" s="178" t="str">
        <f t="shared" si="331"/>
        <v>No</v>
      </c>
      <c r="AA596" t="str">
        <f>IF(OR(Grants!K119="Q3 2024",Grants!K119="Q4 2024"),"Yes","No")</f>
        <v>No</v>
      </c>
      <c r="AB596" s="178" t="str">
        <f t="shared" si="332"/>
        <v>No</v>
      </c>
      <c r="AC596" t="str">
        <f>IF(OR(Grants!K119="Q1 2025",Grants!K119="Q2 2025"),"Yes","No")</f>
        <v>No</v>
      </c>
      <c r="AD596" s="178" t="str">
        <f t="shared" si="333"/>
        <v>No</v>
      </c>
      <c r="AE596" t="str">
        <f>IF(OR(Grants!K119="Q3 2025",Grants!K119="Q4 2025"),"Yes","No")</f>
        <v>No</v>
      </c>
      <c r="AF596" s="178" t="str">
        <f t="shared" si="334"/>
        <v>No</v>
      </c>
      <c r="AG596" t="str">
        <f>IF(OR(Grants!K119="Q1 2026",Grants!K119="Q2 2026"),"Yes","No")</f>
        <v>No</v>
      </c>
      <c r="AH596" s="178" t="str">
        <f t="shared" si="335"/>
        <v>No</v>
      </c>
      <c r="AI596" t="str">
        <f>IF(OR(Grants!K119="Q3 2026",Grants!K119="Q4 2026"),"Yes","No")</f>
        <v>No</v>
      </c>
      <c r="AJ596" s="178" t="str">
        <f t="shared" si="336"/>
        <v>No</v>
      </c>
      <c r="AK596" t="str">
        <f>IF(OR(Grants!K119="Q1 2027",Grants!K119="Q2 2027"),"Yes","No")</f>
        <v>No</v>
      </c>
      <c r="AL596" s="178" t="str">
        <f t="shared" si="337"/>
        <v>No</v>
      </c>
      <c r="AM596" t="str">
        <f>IF(OR(Grants!K119="Q3 2027",Grants!K119="Q4 2027"),"Yes","No")</f>
        <v>No</v>
      </c>
      <c r="AN596" s="178" t="str">
        <f t="shared" si="338"/>
        <v>No</v>
      </c>
      <c r="AO596" t="str">
        <f>IF(OR(Grants!K119="Q1 2028",Grants!K119="Q2 2028"),"Yes","No")</f>
        <v>No</v>
      </c>
      <c r="AP596" s="178" t="str">
        <f t="shared" si="339"/>
        <v>No</v>
      </c>
      <c r="AQ596" t="str">
        <f>IF(OR(Grants!K119="Q3 2028",Grants!K119="Q4 2028"),"Yes","No")</f>
        <v>No</v>
      </c>
      <c r="AR596" s="178" t="str">
        <f t="shared" si="340"/>
        <v>No</v>
      </c>
      <c r="AS596" t="str">
        <f>IF(OR(Grants!K119="Q1 2029",Grants!K119="Q2 2029"),"Yes","No")</f>
        <v>No</v>
      </c>
      <c r="AT596" s="178" t="str">
        <f t="shared" si="341"/>
        <v>No</v>
      </c>
      <c r="AU596" t="str">
        <f>IF(OR(Grants!K119="Q3 2029",Grants!K119="Q4 2029"),"Yes","No")</f>
        <v>No</v>
      </c>
      <c r="AV596" s="178" t="str">
        <f t="shared" si="342"/>
        <v>No</v>
      </c>
      <c r="AW596" t="str">
        <f>IF(OR(Grants!K119="Q1 2030",Grants!K119="Q2 2030"),"Yes","No")</f>
        <v>No</v>
      </c>
      <c r="AX596" s="178" t="str">
        <f t="shared" si="343"/>
        <v>No</v>
      </c>
      <c r="AY596" t="str">
        <f>IF(OR(Grants!K119="Q3 2030",Grants!K119="Q4 2030"),"Yes","No")</f>
        <v>No</v>
      </c>
      <c r="AZ596" s="178" t="str">
        <f t="shared" si="344"/>
        <v>No</v>
      </c>
      <c r="BA596" t="str">
        <f>IF(Grants!K119="","No","Yes")</f>
        <v>No</v>
      </c>
      <c r="BB596" s="178" t="str">
        <f t="shared" si="345"/>
        <v>No</v>
      </c>
      <c r="BC596" s="178" t="str">
        <f t="shared" si="346"/>
        <v>Yes</v>
      </c>
      <c r="BD596" s="174"/>
    </row>
    <row r="597" spans="1:56" s="175" customFormat="1" ht="35.25" thickBot="1" x14ac:dyDescent="0.5">
      <c r="A597" s="177">
        <v>116</v>
      </c>
      <c r="B597" s="74" t="s">
        <v>572</v>
      </c>
      <c r="C597" t="str">
        <f>IF(Grants!E120="Yes","Yes","No")</f>
        <v>Yes</v>
      </c>
      <c r="D597" t="str">
        <f>IF(AND(C597="No",Grants!F120="Yes"),"Yes","No")</f>
        <v>No</v>
      </c>
      <c r="E597" t="str">
        <f>IF(AND(C597="No",Grants!F120="N/A"),"N/A","No")</f>
        <v>No</v>
      </c>
      <c r="F597">
        <f>IF(OR(Grants!F120="Yes",Grants!F120="N/A"),0,1)</f>
        <v>1</v>
      </c>
      <c r="G597" t="str">
        <f>IF(OR(Grants!K120="Q3 2019",Grants!K120="Q4 2019"),"Yes","No")</f>
        <v>No</v>
      </c>
      <c r="H597" s="178" t="str">
        <f t="shared" si="322"/>
        <v>No</v>
      </c>
      <c r="I597" t="str">
        <f>IF(OR(Grants!K120="Q1 2020",Grants!K120="Q2 2020"),"Yes","No")</f>
        <v>No</v>
      </c>
      <c r="J597" s="178" t="str">
        <f t="shared" si="323"/>
        <v>No</v>
      </c>
      <c r="K597" t="str">
        <f>IF(OR(Grants!K120="Q3 2020",Grants!K120="Q4 2020"),"Yes","No")</f>
        <v>No</v>
      </c>
      <c r="L597" s="178" t="str">
        <f t="shared" si="324"/>
        <v>No</v>
      </c>
      <c r="M597" t="str">
        <f>IF(OR(Grants!K120="Q1 2021",Grants!K120="Q2 2021"),"Yes","No")</f>
        <v>No</v>
      </c>
      <c r="N597" s="178" t="str">
        <f t="shared" si="325"/>
        <v>No</v>
      </c>
      <c r="O597" t="str">
        <f>IF(OR(Grants!K120="Q3 2021",Grants!K120="Q4 2021"),"Yes","No")</f>
        <v>No</v>
      </c>
      <c r="P597" s="178" t="str">
        <f t="shared" si="326"/>
        <v>No</v>
      </c>
      <c r="Q597" t="str">
        <f>IF(OR(Grants!K120="Q1 2022",Grants!K120="Q2 2022"),"Yes","No")</f>
        <v>No</v>
      </c>
      <c r="R597" s="178" t="str">
        <f t="shared" si="327"/>
        <v>No</v>
      </c>
      <c r="S597" t="str">
        <f>IF(OR(Grants!K120="Q3 2022",Grants!K120="Q4 2022"),"Yes","No")</f>
        <v>No</v>
      </c>
      <c r="T597" s="178" t="str">
        <f t="shared" si="328"/>
        <v>No</v>
      </c>
      <c r="U597" t="str">
        <f>IF(OR(Grants!K120="Q1 2023",Grants!K120="Q2 2023"),"Yes","No")</f>
        <v>No</v>
      </c>
      <c r="V597" s="178" t="str">
        <f t="shared" si="329"/>
        <v>No</v>
      </c>
      <c r="W597" t="str">
        <f>IF(OR(Grants!K120="Q3 2023",Grants!K120="Q4 2023"),"Yes","No")</f>
        <v>No</v>
      </c>
      <c r="X597" s="178" t="str">
        <f t="shared" si="330"/>
        <v>No</v>
      </c>
      <c r="Y597" t="str">
        <f>IF(OR(Grants!K120="Q1 2024",Grants!K120="Q2 2024"),"Yes","No")</f>
        <v>No</v>
      </c>
      <c r="Z597" s="178" t="str">
        <f t="shared" si="331"/>
        <v>No</v>
      </c>
      <c r="AA597" t="str">
        <f>IF(OR(Grants!K120="Q3 2024",Grants!K120="Q4 2024"),"Yes","No")</f>
        <v>No</v>
      </c>
      <c r="AB597" s="178" t="str">
        <f t="shared" si="332"/>
        <v>No</v>
      </c>
      <c r="AC597" t="str">
        <f>IF(OR(Grants!K120="Q1 2025",Grants!K120="Q2 2025"),"Yes","No")</f>
        <v>No</v>
      </c>
      <c r="AD597" s="178" t="str">
        <f t="shared" si="333"/>
        <v>No</v>
      </c>
      <c r="AE597" t="str">
        <f>IF(OR(Grants!K120="Q3 2025",Grants!K120="Q4 2025"),"Yes","No")</f>
        <v>No</v>
      </c>
      <c r="AF597" s="178" t="str">
        <f t="shared" si="334"/>
        <v>No</v>
      </c>
      <c r="AG597" t="str">
        <f>IF(OR(Grants!K120="Q1 2026",Grants!K120="Q2 2026"),"Yes","No")</f>
        <v>No</v>
      </c>
      <c r="AH597" s="178" t="str">
        <f t="shared" si="335"/>
        <v>No</v>
      </c>
      <c r="AI597" t="str">
        <f>IF(OR(Grants!K120="Q3 2026",Grants!K120="Q4 2026"),"Yes","No")</f>
        <v>No</v>
      </c>
      <c r="AJ597" s="178" t="str">
        <f t="shared" si="336"/>
        <v>No</v>
      </c>
      <c r="AK597" t="str">
        <f>IF(OR(Grants!K120="Q1 2027",Grants!K120="Q2 2027"),"Yes","No")</f>
        <v>No</v>
      </c>
      <c r="AL597" s="178" t="str">
        <f t="shared" si="337"/>
        <v>No</v>
      </c>
      <c r="AM597" t="str">
        <f>IF(OR(Grants!K120="Q3 2027",Grants!K120="Q4 2027"),"Yes","No")</f>
        <v>No</v>
      </c>
      <c r="AN597" s="178" t="str">
        <f t="shared" si="338"/>
        <v>No</v>
      </c>
      <c r="AO597" t="str">
        <f>IF(OR(Grants!K120="Q1 2028",Grants!K120="Q2 2028"),"Yes","No")</f>
        <v>No</v>
      </c>
      <c r="AP597" s="178" t="str">
        <f t="shared" si="339"/>
        <v>No</v>
      </c>
      <c r="AQ597" t="str">
        <f>IF(OR(Grants!K120="Q3 2028",Grants!K120="Q4 2028"),"Yes","No")</f>
        <v>No</v>
      </c>
      <c r="AR597" s="178" t="str">
        <f t="shared" si="340"/>
        <v>No</v>
      </c>
      <c r="AS597" t="str">
        <f>IF(OR(Grants!K120="Q1 2029",Grants!K120="Q2 2029"),"Yes","No")</f>
        <v>No</v>
      </c>
      <c r="AT597" s="178" t="str">
        <f t="shared" si="341"/>
        <v>No</v>
      </c>
      <c r="AU597" t="str">
        <f>IF(OR(Grants!K120="Q3 2029",Grants!K120="Q4 2029"),"Yes","No")</f>
        <v>No</v>
      </c>
      <c r="AV597" s="178" t="str">
        <f t="shared" si="342"/>
        <v>No</v>
      </c>
      <c r="AW597" t="str">
        <f>IF(OR(Grants!K120="Q1 2030",Grants!K120="Q2 2030"),"Yes","No")</f>
        <v>No</v>
      </c>
      <c r="AX597" s="178" t="str">
        <f t="shared" si="343"/>
        <v>No</v>
      </c>
      <c r="AY597" t="str">
        <f>IF(OR(Grants!K120="Q3 2030",Grants!K120="Q4 2030"),"Yes","No")</f>
        <v>No</v>
      </c>
      <c r="AZ597" s="178" t="str">
        <f t="shared" si="344"/>
        <v>No</v>
      </c>
      <c r="BA597" t="str">
        <f>IF(Grants!K120="","No","Yes")</f>
        <v>No</v>
      </c>
      <c r="BB597" s="178" t="str">
        <f t="shared" si="345"/>
        <v>No</v>
      </c>
      <c r="BC597" s="178" t="str">
        <f t="shared" si="346"/>
        <v>No</v>
      </c>
      <c r="BD597" s="174"/>
    </row>
    <row r="598" spans="1:56" s="175" customFormat="1" ht="23.65" thickBot="1" x14ac:dyDescent="0.5">
      <c r="A598" s="177">
        <v>117</v>
      </c>
      <c r="B598" s="109" t="s">
        <v>573</v>
      </c>
      <c r="C598" t="str">
        <f>IF(Grants!E121="Yes","Yes","No")</f>
        <v>No</v>
      </c>
      <c r="D598" t="str">
        <f>IF(AND(C598="No",Grants!F121="Yes"),"Yes","No")</f>
        <v>No</v>
      </c>
      <c r="E598" t="str">
        <f>IF(AND(C598="No",Grants!F121="N/A"),"N/A","No")</f>
        <v>No</v>
      </c>
      <c r="F598">
        <f>IF(OR(Grants!F121="Yes",Grants!F121="N/A"),0,1)</f>
        <v>1</v>
      </c>
      <c r="G598" t="str">
        <f>IF(OR(Grants!K121="Q3 2019",Grants!K121="Q4 2019"),"Yes","No")</f>
        <v>No</v>
      </c>
      <c r="H598" s="178" t="str">
        <f t="shared" si="322"/>
        <v>No</v>
      </c>
      <c r="I598" t="str">
        <f>IF(OR(Grants!K121="Q1 2020",Grants!K121="Q2 2020"),"Yes","No")</f>
        <v>No</v>
      </c>
      <c r="J598" s="178" t="str">
        <f t="shared" si="323"/>
        <v>No</v>
      </c>
      <c r="K598" t="str">
        <f>IF(OR(Grants!K121="Q3 2020",Grants!K121="Q4 2020"),"Yes","No")</f>
        <v>No</v>
      </c>
      <c r="L598" s="178" t="str">
        <f t="shared" si="324"/>
        <v>No</v>
      </c>
      <c r="M598" t="str">
        <f>IF(OR(Grants!K121="Q1 2021",Grants!K121="Q2 2021"),"Yes","No")</f>
        <v>No</v>
      </c>
      <c r="N598" s="178" t="str">
        <f t="shared" si="325"/>
        <v>No</v>
      </c>
      <c r="O598" t="str">
        <f>IF(OR(Grants!K121="Q3 2021",Grants!K121="Q4 2021"),"Yes","No")</f>
        <v>No</v>
      </c>
      <c r="P598" s="178" t="str">
        <f t="shared" si="326"/>
        <v>No</v>
      </c>
      <c r="Q598" t="str">
        <f>IF(OR(Grants!K121="Q1 2022",Grants!K121="Q2 2022"),"Yes","No")</f>
        <v>No</v>
      </c>
      <c r="R598" s="178" t="str">
        <f t="shared" si="327"/>
        <v>No</v>
      </c>
      <c r="S598" t="str">
        <f>IF(OR(Grants!K121="Q3 2022",Grants!K121="Q4 2022"),"Yes","No")</f>
        <v>No</v>
      </c>
      <c r="T598" s="178" t="str">
        <f t="shared" si="328"/>
        <v>No</v>
      </c>
      <c r="U598" t="str">
        <f>IF(OR(Grants!K121="Q1 2023",Grants!K121="Q2 2023"),"Yes","No")</f>
        <v>No</v>
      </c>
      <c r="V598" s="178" t="str">
        <f t="shared" si="329"/>
        <v>No</v>
      </c>
      <c r="W598" t="str">
        <f>IF(OR(Grants!K121="Q3 2023",Grants!K121="Q4 2023"),"Yes","No")</f>
        <v>No</v>
      </c>
      <c r="X598" s="178" t="str">
        <f t="shared" si="330"/>
        <v>No</v>
      </c>
      <c r="Y598" t="str">
        <f>IF(OR(Grants!K121="Q1 2024",Grants!K121="Q2 2024"),"Yes","No")</f>
        <v>No</v>
      </c>
      <c r="Z598" s="178" t="str">
        <f t="shared" si="331"/>
        <v>No</v>
      </c>
      <c r="AA598" t="str">
        <f>IF(OR(Grants!K121="Q3 2024",Grants!K121="Q4 2024"),"Yes","No")</f>
        <v>No</v>
      </c>
      <c r="AB598" s="178" t="str">
        <f t="shared" si="332"/>
        <v>No</v>
      </c>
      <c r="AC598" t="str">
        <f>IF(OR(Grants!K121="Q1 2025",Grants!K121="Q2 2025"),"Yes","No")</f>
        <v>No</v>
      </c>
      <c r="AD598" s="178" t="str">
        <f t="shared" si="333"/>
        <v>No</v>
      </c>
      <c r="AE598" t="str">
        <f>IF(OR(Grants!K121="Q3 2025",Grants!K121="Q4 2025"),"Yes","No")</f>
        <v>No</v>
      </c>
      <c r="AF598" s="178" t="str">
        <f t="shared" si="334"/>
        <v>No</v>
      </c>
      <c r="AG598" t="str">
        <f>IF(OR(Grants!K121="Q1 2026",Grants!K121="Q2 2026"),"Yes","No")</f>
        <v>No</v>
      </c>
      <c r="AH598" s="178" t="str">
        <f t="shared" si="335"/>
        <v>No</v>
      </c>
      <c r="AI598" t="str">
        <f>IF(OR(Grants!K121="Q3 2026",Grants!K121="Q4 2026"),"Yes","No")</f>
        <v>No</v>
      </c>
      <c r="AJ598" s="178" t="str">
        <f t="shared" si="336"/>
        <v>No</v>
      </c>
      <c r="AK598" t="str">
        <f>IF(OR(Grants!K121="Q1 2027",Grants!K121="Q2 2027"),"Yes","No")</f>
        <v>No</v>
      </c>
      <c r="AL598" s="178" t="str">
        <f t="shared" si="337"/>
        <v>No</v>
      </c>
      <c r="AM598" t="str">
        <f>IF(OR(Grants!K121="Q3 2027",Grants!K121="Q4 2027"),"Yes","No")</f>
        <v>No</v>
      </c>
      <c r="AN598" s="178" t="str">
        <f t="shared" si="338"/>
        <v>No</v>
      </c>
      <c r="AO598" t="str">
        <f>IF(OR(Grants!K121="Q1 2028",Grants!K121="Q2 2028"),"Yes","No")</f>
        <v>No</v>
      </c>
      <c r="AP598" s="178" t="str">
        <f t="shared" si="339"/>
        <v>No</v>
      </c>
      <c r="AQ598" t="str">
        <f>IF(OR(Grants!K121="Q3 2028",Grants!K121="Q4 2028"),"Yes","No")</f>
        <v>No</v>
      </c>
      <c r="AR598" s="178" t="str">
        <f t="shared" si="340"/>
        <v>No</v>
      </c>
      <c r="AS598" t="str">
        <f>IF(OR(Grants!K121="Q1 2029",Grants!K121="Q2 2029"),"Yes","No")</f>
        <v>No</v>
      </c>
      <c r="AT598" s="178" t="str">
        <f t="shared" si="341"/>
        <v>No</v>
      </c>
      <c r="AU598" t="str">
        <f>IF(OR(Grants!K121="Q3 2029",Grants!K121="Q4 2029"),"Yes","No")</f>
        <v>No</v>
      </c>
      <c r="AV598" s="178" t="str">
        <f t="shared" si="342"/>
        <v>No</v>
      </c>
      <c r="AW598" t="str">
        <f>IF(OR(Grants!K121="Q1 2030",Grants!K121="Q2 2030"),"Yes","No")</f>
        <v>No</v>
      </c>
      <c r="AX598" s="178" t="str">
        <f t="shared" si="343"/>
        <v>No</v>
      </c>
      <c r="AY598" t="str">
        <f>IF(OR(Grants!K121="Q3 2030",Grants!K121="Q4 2030"),"Yes","No")</f>
        <v>No</v>
      </c>
      <c r="AZ598" s="178" t="str">
        <f t="shared" si="344"/>
        <v>No</v>
      </c>
      <c r="BA598" t="str">
        <f>IF(Grants!K121="","No","Yes")</f>
        <v>No</v>
      </c>
      <c r="BB598" s="178" t="str">
        <f t="shared" si="345"/>
        <v>No</v>
      </c>
      <c r="BC598" s="178" t="str">
        <f t="shared" si="346"/>
        <v>Yes</v>
      </c>
      <c r="BD598" s="174"/>
    </row>
    <row r="599" spans="1:56" s="175" customFormat="1" ht="23.65" thickBot="1" x14ac:dyDescent="0.5">
      <c r="A599" s="177">
        <v>118</v>
      </c>
      <c r="B599" s="109" t="s">
        <v>574</v>
      </c>
      <c r="C599" t="str">
        <f>IF(Grants!E122="Yes","Yes","No")</f>
        <v>No</v>
      </c>
      <c r="D599" t="str">
        <f>IF(AND(C599="No",Grants!F122="Yes"),"Yes","No")</f>
        <v>No</v>
      </c>
      <c r="E599" t="str">
        <f>IF(AND(C599="No",Grants!F122="N/A"),"N/A","No")</f>
        <v>No</v>
      </c>
      <c r="F599">
        <f>IF(OR(Grants!F122="Yes",Grants!F122="N/A"),0,1)</f>
        <v>1</v>
      </c>
      <c r="G599" t="str">
        <f>IF(OR(Grants!K122="Q3 2019",Grants!K122="Q4 2019"),"Yes","No")</f>
        <v>No</v>
      </c>
      <c r="H599" s="178" t="str">
        <f t="shared" si="322"/>
        <v>No</v>
      </c>
      <c r="I599" t="str">
        <f>IF(OR(Grants!K122="Q1 2020",Grants!K122="Q2 2020"),"Yes","No")</f>
        <v>No</v>
      </c>
      <c r="J599" s="178" t="str">
        <f t="shared" si="323"/>
        <v>No</v>
      </c>
      <c r="K599" t="str">
        <f>IF(OR(Grants!K122="Q3 2020",Grants!K122="Q4 2020"),"Yes","No")</f>
        <v>No</v>
      </c>
      <c r="L599" s="178" t="str">
        <f t="shared" si="324"/>
        <v>No</v>
      </c>
      <c r="M599" t="str">
        <f>IF(OR(Grants!K122="Q1 2021",Grants!K122="Q2 2021"),"Yes","No")</f>
        <v>No</v>
      </c>
      <c r="N599" s="178" t="str">
        <f t="shared" si="325"/>
        <v>No</v>
      </c>
      <c r="O599" t="str">
        <f>IF(OR(Grants!K122="Q3 2021",Grants!K122="Q4 2021"),"Yes","No")</f>
        <v>No</v>
      </c>
      <c r="P599" s="178" t="str">
        <f t="shared" si="326"/>
        <v>No</v>
      </c>
      <c r="Q599" t="str">
        <f>IF(OR(Grants!K122="Q1 2022",Grants!K122="Q2 2022"),"Yes","No")</f>
        <v>No</v>
      </c>
      <c r="R599" s="178" t="str">
        <f t="shared" si="327"/>
        <v>No</v>
      </c>
      <c r="S599" t="str">
        <f>IF(OR(Grants!K122="Q3 2022",Grants!K122="Q4 2022"),"Yes","No")</f>
        <v>No</v>
      </c>
      <c r="T599" s="178" t="str">
        <f t="shared" si="328"/>
        <v>No</v>
      </c>
      <c r="U599" t="str">
        <f>IF(OR(Grants!K122="Q1 2023",Grants!K122="Q2 2023"),"Yes","No")</f>
        <v>No</v>
      </c>
      <c r="V599" s="178" t="str">
        <f t="shared" si="329"/>
        <v>No</v>
      </c>
      <c r="W599" t="str">
        <f>IF(OR(Grants!K122="Q3 2023",Grants!K122="Q4 2023"),"Yes","No")</f>
        <v>No</v>
      </c>
      <c r="X599" s="178" t="str">
        <f t="shared" si="330"/>
        <v>No</v>
      </c>
      <c r="Y599" t="str">
        <f>IF(OR(Grants!K122="Q1 2024",Grants!K122="Q2 2024"),"Yes","No")</f>
        <v>No</v>
      </c>
      <c r="Z599" s="178" t="str">
        <f t="shared" si="331"/>
        <v>No</v>
      </c>
      <c r="AA599" t="str">
        <f>IF(OR(Grants!K122="Q3 2024",Grants!K122="Q4 2024"),"Yes","No")</f>
        <v>No</v>
      </c>
      <c r="AB599" s="178" t="str">
        <f t="shared" si="332"/>
        <v>No</v>
      </c>
      <c r="AC599" t="str">
        <f>IF(OR(Grants!K122="Q1 2025",Grants!K122="Q2 2025"),"Yes","No")</f>
        <v>No</v>
      </c>
      <c r="AD599" s="178" t="str">
        <f t="shared" si="333"/>
        <v>No</v>
      </c>
      <c r="AE599" t="str">
        <f>IF(OR(Grants!K122="Q3 2025",Grants!K122="Q4 2025"),"Yes","No")</f>
        <v>No</v>
      </c>
      <c r="AF599" s="178" t="str">
        <f t="shared" si="334"/>
        <v>No</v>
      </c>
      <c r="AG599" t="str">
        <f>IF(OR(Grants!K122="Q1 2026",Grants!K122="Q2 2026"),"Yes","No")</f>
        <v>No</v>
      </c>
      <c r="AH599" s="178" t="str">
        <f t="shared" si="335"/>
        <v>No</v>
      </c>
      <c r="AI599" t="str">
        <f>IF(OR(Grants!K122="Q3 2026",Grants!K122="Q4 2026"),"Yes","No")</f>
        <v>No</v>
      </c>
      <c r="AJ599" s="178" t="str">
        <f t="shared" si="336"/>
        <v>No</v>
      </c>
      <c r="AK599" t="str">
        <f>IF(OR(Grants!K122="Q1 2027",Grants!K122="Q2 2027"),"Yes","No")</f>
        <v>No</v>
      </c>
      <c r="AL599" s="178" t="str">
        <f t="shared" si="337"/>
        <v>No</v>
      </c>
      <c r="AM599" t="str">
        <f>IF(OR(Grants!K122="Q3 2027",Grants!K122="Q4 2027"),"Yes","No")</f>
        <v>No</v>
      </c>
      <c r="AN599" s="178" t="str">
        <f t="shared" si="338"/>
        <v>No</v>
      </c>
      <c r="AO599" t="str">
        <f>IF(OR(Grants!K122="Q1 2028",Grants!K122="Q2 2028"),"Yes","No")</f>
        <v>No</v>
      </c>
      <c r="AP599" s="178" t="str">
        <f t="shared" si="339"/>
        <v>No</v>
      </c>
      <c r="AQ599" t="str">
        <f>IF(OR(Grants!K122="Q3 2028",Grants!K122="Q4 2028"),"Yes","No")</f>
        <v>No</v>
      </c>
      <c r="AR599" s="178" t="str">
        <f t="shared" si="340"/>
        <v>No</v>
      </c>
      <c r="AS599" t="str">
        <f>IF(OR(Grants!K122="Q1 2029",Grants!K122="Q2 2029"),"Yes","No")</f>
        <v>No</v>
      </c>
      <c r="AT599" s="178" t="str">
        <f t="shared" si="341"/>
        <v>No</v>
      </c>
      <c r="AU599" t="str">
        <f>IF(OR(Grants!K122="Q3 2029",Grants!K122="Q4 2029"),"Yes","No")</f>
        <v>No</v>
      </c>
      <c r="AV599" s="178" t="str">
        <f t="shared" si="342"/>
        <v>No</v>
      </c>
      <c r="AW599" t="str">
        <f>IF(OR(Grants!K122="Q1 2030",Grants!K122="Q2 2030"),"Yes","No")</f>
        <v>No</v>
      </c>
      <c r="AX599" s="178" t="str">
        <f t="shared" si="343"/>
        <v>No</v>
      </c>
      <c r="AY599" t="str">
        <f>IF(OR(Grants!K122="Q3 2030",Grants!K122="Q4 2030"),"Yes","No")</f>
        <v>No</v>
      </c>
      <c r="AZ599" s="178" t="str">
        <f t="shared" si="344"/>
        <v>No</v>
      </c>
      <c r="BA599" t="str">
        <f>IF(Grants!K122="","No","Yes")</f>
        <v>No</v>
      </c>
      <c r="BB599" s="178" t="str">
        <f t="shared" si="345"/>
        <v>No</v>
      </c>
      <c r="BC599" s="178" t="str">
        <f t="shared" si="346"/>
        <v>Yes</v>
      </c>
      <c r="BD599" s="174"/>
    </row>
    <row r="600" spans="1:56" s="175" customFormat="1" ht="23.65" thickBot="1" x14ac:dyDescent="0.5">
      <c r="A600" s="177">
        <v>119</v>
      </c>
      <c r="B600" s="109" t="s">
        <v>575</v>
      </c>
      <c r="C600" t="str">
        <f>IF(Grants!E123="Yes","Yes","No")</f>
        <v>No</v>
      </c>
      <c r="D600" t="str">
        <f>IF(AND(C600="No",Grants!F123="Yes"),"Yes","No")</f>
        <v>No</v>
      </c>
      <c r="E600" t="str">
        <f>IF(AND(C600="No",Grants!F123="N/A"),"N/A","No")</f>
        <v>No</v>
      </c>
      <c r="F600">
        <f>IF(OR(Grants!F123="Yes",Grants!F123="N/A"),0,1)</f>
        <v>1</v>
      </c>
      <c r="G600" t="str">
        <f>IF(OR(Grants!K123="Q3 2019",Grants!K123="Q4 2019"),"Yes","No")</f>
        <v>No</v>
      </c>
      <c r="H600" s="178" t="str">
        <f t="shared" si="322"/>
        <v>No</v>
      </c>
      <c r="I600" t="str">
        <f>IF(OR(Grants!K123="Q1 2020",Grants!K123="Q2 2020"),"Yes","No")</f>
        <v>No</v>
      </c>
      <c r="J600" s="178" t="str">
        <f t="shared" si="323"/>
        <v>No</v>
      </c>
      <c r="K600" t="str">
        <f>IF(OR(Grants!K123="Q3 2020",Grants!K123="Q4 2020"),"Yes","No")</f>
        <v>No</v>
      </c>
      <c r="L600" s="178" t="str">
        <f t="shared" si="324"/>
        <v>No</v>
      </c>
      <c r="M600" t="str">
        <f>IF(OR(Grants!K123="Q1 2021",Grants!K123="Q2 2021"),"Yes","No")</f>
        <v>No</v>
      </c>
      <c r="N600" s="178" t="str">
        <f t="shared" si="325"/>
        <v>No</v>
      </c>
      <c r="O600" t="str">
        <f>IF(OR(Grants!K123="Q3 2021",Grants!K123="Q4 2021"),"Yes","No")</f>
        <v>No</v>
      </c>
      <c r="P600" s="178" t="str">
        <f t="shared" si="326"/>
        <v>No</v>
      </c>
      <c r="Q600" t="str">
        <f>IF(OR(Grants!K123="Q1 2022",Grants!K123="Q2 2022"),"Yes","No")</f>
        <v>No</v>
      </c>
      <c r="R600" s="178" t="str">
        <f t="shared" si="327"/>
        <v>No</v>
      </c>
      <c r="S600" t="str">
        <f>IF(OR(Grants!K123="Q3 2022",Grants!K123="Q4 2022"),"Yes","No")</f>
        <v>No</v>
      </c>
      <c r="T600" s="178" t="str">
        <f t="shared" si="328"/>
        <v>No</v>
      </c>
      <c r="U600" t="str">
        <f>IF(OR(Grants!K123="Q1 2023",Grants!K123="Q2 2023"),"Yes","No")</f>
        <v>No</v>
      </c>
      <c r="V600" s="178" t="str">
        <f t="shared" si="329"/>
        <v>No</v>
      </c>
      <c r="W600" t="str">
        <f>IF(OR(Grants!K123="Q3 2023",Grants!K123="Q4 2023"),"Yes","No")</f>
        <v>No</v>
      </c>
      <c r="X600" s="178" t="str">
        <f t="shared" si="330"/>
        <v>No</v>
      </c>
      <c r="Y600" t="str">
        <f>IF(OR(Grants!K123="Q1 2024",Grants!K123="Q2 2024"),"Yes","No")</f>
        <v>No</v>
      </c>
      <c r="Z600" s="178" t="str">
        <f t="shared" si="331"/>
        <v>No</v>
      </c>
      <c r="AA600" t="str">
        <f>IF(OR(Grants!K123="Q3 2024",Grants!K123="Q4 2024"),"Yes","No")</f>
        <v>No</v>
      </c>
      <c r="AB600" s="178" t="str">
        <f t="shared" si="332"/>
        <v>No</v>
      </c>
      <c r="AC600" t="str">
        <f>IF(OR(Grants!K123="Q1 2025",Grants!K123="Q2 2025"),"Yes","No")</f>
        <v>No</v>
      </c>
      <c r="AD600" s="178" t="str">
        <f t="shared" si="333"/>
        <v>No</v>
      </c>
      <c r="AE600" t="str">
        <f>IF(OR(Grants!K123="Q3 2025",Grants!K123="Q4 2025"),"Yes","No")</f>
        <v>No</v>
      </c>
      <c r="AF600" s="178" t="str">
        <f t="shared" si="334"/>
        <v>No</v>
      </c>
      <c r="AG600" t="str">
        <f>IF(OR(Grants!K123="Q1 2026",Grants!K123="Q2 2026"),"Yes","No")</f>
        <v>No</v>
      </c>
      <c r="AH600" s="178" t="str">
        <f t="shared" si="335"/>
        <v>No</v>
      </c>
      <c r="AI600" t="str">
        <f>IF(OR(Grants!K123="Q3 2026",Grants!K123="Q4 2026"),"Yes","No")</f>
        <v>No</v>
      </c>
      <c r="AJ600" s="178" t="str">
        <f t="shared" si="336"/>
        <v>No</v>
      </c>
      <c r="AK600" t="str">
        <f>IF(OR(Grants!K123="Q1 2027",Grants!K123="Q2 2027"),"Yes","No")</f>
        <v>No</v>
      </c>
      <c r="AL600" s="178" t="str">
        <f t="shared" si="337"/>
        <v>No</v>
      </c>
      <c r="AM600" t="str">
        <f>IF(OR(Grants!K123="Q3 2027",Grants!K123="Q4 2027"),"Yes","No")</f>
        <v>No</v>
      </c>
      <c r="AN600" s="178" t="str">
        <f t="shared" si="338"/>
        <v>No</v>
      </c>
      <c r="AO600" t="str">
        <f>IF(OR(Grants!K123="Q1 2028",Grants!K123="Q2 2028"),"Yes","No")</f>
        <v>No</v>
      </c>
      <c r="AP600" s="178" t="str">
        <f t="shared" si="339"/>
        <v>No</v>
      </c>
      <c r="AQ600" t="str">
        <f>IF(OR(Grants!K123="Q3 2028",Grants!K123="Q4 2028"),"Yes","No")</f>
        <v>No</v>
      </c>
      <c r="AR600" s="178" t="str">
        <f t="shared" si="340"/>
        <v>No</v>
      </c>
      <c r="AS600" t="str">
        <f>IF(OR(Grants!K123="Q1 2029",Grants!K123="Q2 2029"),"Yes","No")</f>
        <v>No</v>
      </c>
      <c r="AT600" s="178" t="str">
        <f t="shared" si="341"/>
        <v>No</v>
      </c>
      <c r="AU600" t="str">
        <f>IF(OR(Grants!K123="Q3 2029",Grants!K123="Q4 2029"),"Yes","No")</f>
        <v>No</v>
      </c>
      <c r="AV600" s="178" t="str">
        <f t="shared" si="342"/>
        <v>No</v>
      </c>
      <c r="AW600" t="str">
        <f>IF(OR(Grants!K123="Q1 2030",Grants!K123="Q2 2030"),"Yes","No")</f>
        <v>No</v>
      </c>
      <c r="AX600" s="178" t="str">
        <f t="shared" si="343"/>
        <v>No</v>
      </c>
      <c r="AY600" t="str">
        <f>IF(OR(Grants!K123="Q3 2030",Grants!K123="Q4 2030"),"Yes","No")</f>
        <v>No</v>
      </c>
      <c r="AZ600" s="178" t="str">
        <f t="shared" si="344"/>
        <v>No</v>
      </c>
      <c r="BA600" t="str">
        <f>IF(Grants!K123="","No","Yes")</f>
        <v>No</v>
      </c>
      <c r="BB600" s="178" t="str">
        <f t="shared" si="345"/>
        <v>No</v>
      </c>
      <c r="BC600" s="178" t="str">
        <f t="shared" si="346"/>
        <v>Yes</v>
      </c>
      <c r="BD600" s="174"/>
    </row>
    <row r="601" spans="1:56" s="175" customFormat="1" ht="14.65" thickBot="1" x14ac:dyDescent="0.5">
      <c r="A601" s="177">
        <v>120</v>
      </c>
      <c r="B601" s="109" t="s">
        <v>576</v>
      </c>
      <c r="C601" t="str">
        <f>IF(Grants!E124="Yes","Yes","No")</f>
        <v>No</v>
      </c>
      <c r="D601" t="str">
        <f>IF(AND(C601="No",Grants!F124="Yes"),"Yes","No")</f>
        <v>No</v>
      </c>
      <c r="E601" t="str">
        <f>IF(AND(C601="No",Grants!F124="N/A"),"N/A","No")</f>
        <v>No</v>
      </c>
      <c r="F601">
        <f>IF(OR(Grants!F124="Yes",Grants!F124="N/A"),0,1)</f>
        <v>1</v>
      </c>
      <c r="G601" t="str">
        <f>IF(OR(Grants!K124="Q3 2019",Grants!K124="Q4 2019"),"Yes","No")</f>
        <v>No</v>
      </c>
      <c r="H601" s="178" t="str">
        <f t="shared" si="322"/>
        <v>No</v>
      </c>
      <c r="I601" t="str">
        <f>IF(OR(Grants!K124="Q1 2020",Grants!K124="Q2 2020"),"Yes","No")</f>
        <v>No</v>
      </c>
      <c r="J601" s="178" t="str">
        <f t="shared" si="323"/>
        <v>No</v>
      </c>
      <c r="K601" t="str">
        <f>IF(OR(Grants!K124="Q3 2020",Grants!K124="Q4 2020"),"Yes","No")</f>
        <v>No</v>
      </c>
      <c r="L601" s="178" t="str">
        <f t="shared" si="324"/>
        <v>No</v>
      </c>
      <c r="M601" t="str">
        <f>IF(OR(Grants!K124="Q1 2021",Grants!K124="Q2 2021"),"Yes","No")</f>
        <v>No</v>
      </c>
      <c r="N601" s="178" t="str">
        <f t="shared" si="325"/>
        <v>No</v>
      </c>
      <c r="O601" t="str">
        <f>IF(OR(Grants!K124="Q3 2021",Grants!K124="Q4 2021"),"Yes","No")</f>
        <v>No</v>
      </c>
      <c r="P601" s="178" t="str">
        <f t="shared" si="326"/>
        <v>No</v>
      </c>
      <c r="Q601" t="str">
        <f>IF(OR(Grants!K124="Q1 2022",Grants!K124="Q2 2022"),"Yes","No")</f>
        <v>No</v>
      </c>
      <c r="R601" s="178" t="str">
        <f t="shared" si="327"/>
        <v>No</v>
      </c>
      <c r="S601" t="str">
        <f>IF(OR(Grants!K124="Q3 2022",Grants!K124="Q4 2022"),"Yes","No")</f>
        <v>No</v>
      </c>
      <c r="T601" s="178" t="str">
        <f t="shared" si="328"/>
        <v>No</v>
      </c>
      <c r="U601" t="str">
        <f>IF(OR(Grants!K124="Q1 2023",Grants!K124="Q2 2023"),"Yes","No")</f>
        <v>No</v>
      </c>
      <c r="V601" s="178" t="str">
        <f t="shared" si="329"/>
        <v>No</v>
      </c>
      <c r="W601" t="str">
        <f>IF(OR(Grants!K124="Q3 2023",Grants!K124="Q4 2023"),"Yes","No")</f>
        <v>No</v>
      </c>
      <c r="X601" s="178" t="str">
        <f t="shared" si="330"/>
        <v>No</v>
      </c>
      <c r="Y601" t="str">
        <f>IF(OR(Grants!K124="Q1 2024",Grants!K124="Q2 2024"),"Yes","No")</f>
        <v>No</v>
      </c>
      <c r="Z601" s="178" t="str">
        <f t="shared" si="331"/>
        <v>No</v>
      </c>
      <c r="AA601" t="str">
        <f>IF(OR(Grants!K124="Q3 2024",Grants!K124="Q4 2024"),"Yes","No")</f>
        <v>No</v>
      </c>
      <c r="AB601" s="178" t="str">
        <f t="shared" si="332"/>
        <v>No</v>
      </c>
      <c r="AC601" t="str">
        <f>IF(OR(Grants!K124="Q1 2025",Grants!K124="Q2 2025"),"Yes","No")</f>
        <v>No</v>
      </c>
      <c r="AD601" s="178" t="str">
        <f t="shared" si="333"/>
        <v>No</v>
      </c>
      <c r="AE601" t="str">
        <f>IF(OR(Grants!K124="Q3 2025",Grants!K124="Q4 2025"),"Yes","No")</f>
        <v>No</v>
      </c>
      <c r="AF601" s="178" t="str">
        <f t="shared" si="334"/>
        <v>No</v>
      </c>
      <c r="AG601" t="str">
        <f>IF(OR(Grants!K124="Q1 2026",Grants!K124="Q2 2026"),"Yes","No")</f>
        <v>No</v>
      </c>
      <c r="AH601" s="178" t="str">
        <f t="shared" si="335"/>
        <v>No</v>
      </c>
      <c r="AI601" t="str">
        <f>IF(OR(Grants!K124="Q3 2026",Grants!K124="Q4 2026"),"Yes","No")</f>
        <v>No</v>
      </c>
      <c r="AJ601" s="178" t="str">
        <f t="shared" si="336"/>
        <v>No</v>
      </c>
      <c r="AK601" t="str">
        <f>IF(OR(Grants!K124="Q1 2027",Grants!K124="Q2 2027"),"Yes","No")</f>
        <v>No</v>
      </c>
      <c r="AL601" s="178" t="str">
        <f t="shared" si="337"/>
        <v>No</v>
      </c>
      <c r="AM601" t="str">
        <f>IF(OR(Grants!K124="Q3 2027",Grants!K124="Q4 2027"),"Yes","No")</f>
        <v>No</v>
      </c>
      <c r="AN601" s="178" t="str">
        <f t="shared" si="338"/>
        <v>No</v>
      </c>
      <c r="AO601" t="str">
        <f>IF(OR(Grants!K124="Q1 2028",Grants!K124="Q2 2028"),"Yes","No")</f>
        <v>No</v>
      </c>
      <c r="AP601" s="178" t="str">
        <f t="shared" si="339"/>
        <v>No</v>
      </c>
      <c r="AQ601" t="str">
        <f>IF(OR(Grants!K124="Q3 2028",Grants!K124="Q4 2028"),"Yes","No")</f>
        <v>No</v>
      </c>
      <c r="AR601" s="178" t="str">
        <f t="shared" si="340"/>
        <v>No</v>
      </c>
      <c r="AS601" t="str">
        <f>IF(OR(Grants!K124="Q1 2029",Grants!K124="Q2 2029"),"Yes","No")</f>
        <v>No</v>
      </c>
      <c r="AT601" s="178" t="str">
        <f t="shared" si="341"/>
        <v>No</v>
      </c>
      <c r="AU601" t="str">
        <f>IF(OR(Grants!K124="Q3 2029",Grants!K124="Q4 2029"),"Yes","No")</f>
        <v>No</v>
      </c>
      <c r="AV601" s="178" t="str">
        <f t="shared" si="342"/>
        <v>No</v>
      </c>
      <c r="AW601" t="str">
        <f>IF(OR(Grants!K124="Q1 2030",Grants!K124="Q2 2030"),"Yes","No")</f>
        <v>No</v>
      </c>
      <c r="AX601" s="178" t="str">
        <f t="shared" si="343"/>
        <v>No</v>
      </c>
      <c r="AY601" t="str">
        <f>IF(OR(Grants!K124="Q3 2030",Grants!K124="Q4 2030"),"Yes","No")</f>
        <v>No</v>
      </c>
      <c r="AZ601" s="178" t="str">
        <f t="shared" si="344"/>
        <v>No</v>
      </c>
      <c r="BA601" t="str">
        <f>IF(Grants!K124="","No","Yes")</f>
        <v>No</v>
      </c>
      <c r="BB601" s="178" t="str">
        <f t="shared" si="345"/>
        <v>No</v>
      </c>
      <c r="BC601" s="178" t="str">
        <f t="shared" si="346"/>
        <v>Yes</v>
      </c>
      <c r="BD601" s="174"/>
    </row>
    <row r="602" spans="1:56" s="175" customFormat="1" ht="14.65" thickBot="1" x14ac:dyDescent="0.5">
      <c r="A602" s="177">
        <v>121</v>
      </c>
      <c r="B602" s="109" t="s">
        <v>577</v>
      </c>
      <c r="C602" t="str">
        <f>IF(Grants!E125="Yes","Yes","No")</f>
        <v>No</v>
      </c>
      <c r="D602" t="str">
        <f>IF(AND(C602="No",Grants!F125="Yes"),"Yes","No")</f>
        <v>No</v>
      </c>
      <c r="E602" t="str">
        <f>IF(AND(C602="No",Grants!F125="N/A"),"N/A","No")</f>
        <v>No</v>
      </c>
      <c r="F602">
        <f>IF(OR(Grants!F125="Yes",Grants!F125="N/A"),0,1)</f>
        <v>1</v>
      </c>
      <c r="G602" t="str">
        <f>IF(OR(Grants!K125="Q3 2019",Grants!K125="Q4 2019"),"Yes","No")</f>
        <v>No</v>
      </c>
      <c r="H602" s="178" t="str">
        <f t="shared" si="322"/>
        <v>No</v>
      </c>
      <c r="I602" t="str">
        <f>IF(OR(Grants!K125="Q1 2020",Grants!K125="Q2 2020"),"Yes","No")</f>
        <v>No</v>
      </c>
      <c r="J602" s="178" t="str">
        <f t="shared" si="323"/>
        <v>No</v>
      </c>
      <c r="K602" t="str">
        <f>IF(OR(Grants!K125="Q3 2020",Grants!K125="Q4 2020"),"Yes","No")</f>
        <v>No</v>
      </c>
      <c r="L602" s="178" t="str">
        <f t="shared" si="324"/>
        <v>No</v>
      </c>
      <c r="M602" t="str">
        <f>IF(OR(Grants!K125="Q1 2021",Grants!K125="Q2 2021"),"Yes","No")</f>
        <v>No</v>
      </c>
      <c r="N602" s="178" t="str">
        <f t="shared" si="325"/>
        <v>No</v>
      </c>
      <c r="O602" t="str">
        <f>IF(OR(Grants!K125="Q3 2021",Grants!K125="Q4 2021"),"Yes","No")</f>
        <v>No</v>
      </c>
      <c r="P602" s="178" t="str">
        <f t="shared" si="326"/>
        <v>No</v>
      </c>
      <c r="Q602" t="str">
        <f>IF(OR(Grants!K125="Q1 2022",Grants!K125="Q2 2022"),"Yes","No")</f>
        <v>No</v>
      </c>
      <c r="R602" s="178" t="str">
        <f t="shared" si="327"/>
        <v>No</v>
      </c>
      <c r="S602" t="str">
        <f>IF(OR(Grants!K125="Q3 2022",Grants!K125="Q4 2022"),"Yes","No")</f>
        <v>No</v>
      </c>
      <c r="T602" s="178" t="str">
        <f t="shared" si="328"/>
        <v>No</v>
      </c>
      <c r="U602" t="str">
        <f>IF(OR(Grants!K125="Q1 2023",Grants!K125="Q2 2023"),"Yes","No")</f>
        <v>No</v>
      </c>
      <c r="V602" s="178" t="str">
        <f t="shared" si="329"/>
        <v>No</v>
      </c>
      <c r="W602" t="str">
        <f>IF(OR(Grants!K125="Q3 2023",Grants!K125="Q4 2023"),"Yes","No")</f>
        <v>No</v>
      </c>
      <c r="X602" s="178" t="str">
        <f t="shared" si="330"/>
        <v>No</v>
      </c>
      <c r="Y602" t="str">
        <f>IF(OR(Grants!K125="Q1 2024",Grants!K125="Q2 2024"),"Yes","No")</f>
        <v>No</v>
      </c>
      <c r="Z602" s="178" t="str">
        <f t="shared" si="331"/>
        <v>No</v>
      </c>
      <c r="AA602" t="str">
        <f>IF(OR(Grants!K125="Q3 2024",Grants!K125="Q4 2024"),"Yes","No")</f>
        <v>No</v>
      </c>
      <c r="AB602" s="178" t="str">
        <f t="shared" si="332"/>
        <v>No</v>
      </c>
      <c r="AC602" t="str">
        <f>IF(OR(Grants!K125="Q1 2025",Grants!K125="Q2 2025"),"Yes","No")</f>
        <v>No</v>
      </c>
      <c r="AD602" s="178" t="str">
        <f t="shared" si="333"/>
        <v>No</v>
      </c>
      <c r="AE602" t="str">
        <f>IF(OR(Grants!K125="Q3 2025",Grants!K125="Q4 2025"),"Yes","No")</f>
        <v>No</v>
      </c>
      <c r="AF602" s="178" t="str">
        <f t="shared" si="334"/>
        <v>No</v>
      </c>
      <c r="AG602" t="str">
        <f>IF(OR(Grants!K125="Q1 2026",Grants!K125="Q2 2026"),"Yes","No")</f>
        <v>No</v>
      </c>
      <c r="AH602" s="178" t="str">
        <f t="shared" si="335"/>
        <v>No</v>
      </c>
      <c r="AI602" t="str">
        <f>IF(OR(Grants!K125="Q3 2026",Grants!K125="Q4 2026"),"Yes","No")</f>
        <v>No</v>
      </c>
      <c r="AJ602" s="178" t="str">
        <f t="shared" si="336"/>
        <v>No</v>
      </c>
      <c r="AK602" t="str">
        <f>IF(OR(Grants!K125="Q1 2027",Grants!K125="Q2 2027"),"Yes","No")</f>
        <v>No</v>
      </c>
      <c r="AL602" s="178" t="str">
        <f t="shared" si="337"/>
        <v>No</v>
      </c>
      <c r="AM602" t="str">
        <f>IF(OR(Grants!K125="Q3 2027",Grants!K125="Q4 2027"),"Yes","No")</f>
        <v>No</v>
      </c>
      <c r="AN602" s="178" t="str">
        <f t="shared" si="338"/>
        <v>No</v>
      </c>
      <c r="AO602" t="str">
        <f>IF(OR(Grants!K125="Q1 2028",Grants!K125="Q2 2028"),"Yes","No")</f>
        <v>No</v>
      </c>
      <c r="AP602" s="178" t="str">
        <f t="shared" si="339"/>
        <v>No</v>
      </c>
      <c r="AQ602" t="str">
        <f>IF(OR(Grants!K125="Q3 2028",Grants!K125="Q4 2028"),"Yes","No")</f>
        <v>No</v>
      </c>
      <c r="AR602" s="178" t="str">
        <f t="shared" si="340"/>
        <v>No</v>
      </c>
      <c r="AS602" t="str">
        <f>IF(OR(Grants!K125="Q1 2029",Grants!K125="Q2 2029"),"Yes","No")</f>
        <v>No</v>
      </c>
      <c r="AT602" s="178" t="str">
        <f t="shared" si="341"/>
        <v>No</v>
      </c>
      <c r="AU602" t="str">
        <f>IF(OR(Grants!K125="Q3 2029",Grants!K125="Q4 2029"),"Yes","No")</f>
        <v>No</v>
      </c>
      <c r="AV602" s="178" t="str">
        <f t="shared" si="342"/>
        <v>No</v>
      </c>
      <c r="AW602" t="str">
        <f>IF(OR(Grants!K125="Q1 2030",Grants!K125="Q2 2030"),"Yes","No")</f>
        <v>No</v>
      </c>
      <c r="AX602" s="178" t="str">
        <f t="shared" si="343"/>
        <v>No</v>
      </c>
      <c r="AY602" t="str">
        <f>IF(OR(Grants!K125="Q3 2030",Grants!K125="Q4 2030"),"Yes","No")</f>
        <v>No</v>
      </c>
      <c r="AZ602" s="178" t="str">
        <f t="shared" si="344"/>
        <v>No</v>
      </c>
      <c r="BA602" t="str">
        <f>IF(Grants!K125="","No","Yes")</f>
        <v>No</v>
      </c>
      <c r="BB602" s="178" t="str">
        <f t="shared" si="345"/>
        <v>No</v>
      </c>
      <c r="BC602" s="178" t="str">
        <f t="shared" si="346"/>
        <v>Yes</v>
      </c>
      <c r="BD602" s="174"/>
    </row>
    <row r="603" spans="1:56" s="175" customFormat="1" ht="23.65" thickBot="1" x14ac:dyDescent="0.5">
      <c r="A603" s="177">
        <v>122</v>
      </c>
      <c r="B603" s="109" t="s">
        <v>578</v>
      </c>
      <c r="C603" t="str">
        <f>IF(Grants!E126="Yes","Yes","No")</f>
        <v>No</v>
      </c>
      <c r="D603" t="str">
        <f>IF(AND(C603="No",Grants!F126="Yes"),"Yes","No")</f>
        <v>No</v>
      </c>
      <c r="E603" t="str">
        <f>IF(AND(C603="No",Grants!F126="N/A"),"N/A","No")</f>
        <v>No</v>
      </c>
      <c r="F603">
        <f>IF(OR(Grants!F126="Yes",Grants!F126="N/A"),0,1)</f>
        <v>1</v>
      </c>
      <c r="G603" t="str">
        <f>IF(OR(Grants!K126="Q3 2019",Grants!K126="Q4 2019"),"Yes","No")</f>
        <v>No</v>
      </c>
      <c r="H603" s="178" t="str">
        <f t="shared" si="322"/>
        <v>No</v>
      </c>
      <c r="I603" t="str">
        <f>IF(OR(Grants!K126="Q1 2020",Grants!K126="Q2 2020"),"Yes","No")</f>
        <v>No</v>
      </c>
      <c r="J603" s="178" t="str">
        <f t="shared" si="323"/>
        <v>No</v>
      </c>
      <c r="K603" t="str">
        <f>IF(OR(Grants!K126="Q3 2020",Grants!K126="Q4 2020"),"Yes","No")</f>
        <v>No</v>
      </c>
      <c r="L603" s="178" t="str">
        <f t="shared" si="324"/>
        <v>No</v>
      </c>
      <c r="M603" t="str">
        <f>IF(OR(Grants!K126="Q1 2021",Grants!K126="Q2 2021"),"Yes","No")</f>
        <v>No</v>
      </c>
      <c r="N603" s="178" t="str">
        <f t="shared" si="325"/>
        <v>No</v>
      </c>
      <c r="O603" t="str">
        <f>IF(OR(Grants!K126="Q3 2021",Grants!K126="Q4 2021"),"Yes","No")</f>
        <v>No</v>
      </c>
      <c r="P603" s="178" t="str">
        <f t="shared" si="326"/>
        <v>No</v>
      </c>
      <c r="Q603" t="str">
        <f>IF(OR(Grants!K126="Q1 2022",Grants!K126="Q2 2022"),"Yes","No")</f>
        <v>No</v>
      </c>
      <c r="R603" s="178" t="str">
        <f t="shared" si="327"/>
        <v>No</v>
      </c>
      <c r="S603" t="str">
        <f>IF(OR(Grants!K126="Q3 2022",Grants!K126="Q4 2022"),"Yes","No")</f>
        <v>No</v>
      </c>
      <c r="T603" s="178" t="str">
        <f t="shared" si="328"/>
        <v>No</v>
      </c>
      <c r="U603" t="str">
        <f>IF(OR(Grants!K126="Q1 2023",Grants!K126="Q2 2023"),"Yes","No")</f>
        <v>No</v>
      </c>
      <c r="V603" s="178" t="str">
        <f t="shared" si="329"/>
        <v>No</v>
      </c>
      <c r="W603" t="str">
        <f>IF(OR(Grants!K126="Q3 2023",Grants!K126="Q4 2023"),"Yes","No")</f>
        <v>No</v>
      </c>
      <c r="X603" s="178" t="str">
        <f t="shared" si="330"/>
        <v>No</v>
      </c>
      <c r="Y603" t="str">
        <f>IF(OR(Grants!K126="Q1 2024",Grants!K126="Q2 2024"),"Yes","No")</f>
        <v>No</v>
      </c>
      <c r="Z603" s="178" t="str">
        <f t="shared" si="331"/>
        <v>No</v>
      </c>
      <c r="AA603" t="str">
        <f>IF(OR(Grants!K126="Q3 2024",Grants!K126="Q4 2024"),"Yes","No")</f>
        <v>No</v>
      </c>
      <c r="AB603" s="178" t="str">
        <f t="shared" si="332"/>
        <v>No</v>
      </c>
      <c r="AC603" t="str">
        <f>IF(OR(Grants!K126="Q1 2025",Grants!K126="Q2 2025"),"Yes","No")</f>
        <v>No</v>
      </c>
      <c r="AD603" s="178" t="str">
        <f t="shared" si="333"/>
        <v>No</v>
      </c>
      <c r="AE603" t="str">
        <f>IF(OR(Grants!K126="Q3 2025",Grants!K126="Q4 2025"),"Yes","No")</f>
        <v>No</v>
      </c>
      <c r="AF603" s="178" t="str">
        <f t="shared" si="334"/>
        <v>No</v>
      </c>
      <c r="AG603" t="str">
        <f>IF(OR(Grants!K126="Q1 2026",Grants!K126="Q2 2026"),"Yes","No")</f>
        <v>No</v>
      </c>
      <c r="AH603" s="178" t="str">
        <f t="shared" si="335"/>
        <v>No</v>
      </c>
      <c r="AI603" t="str">
        <f>IF(OR(Grants!K126="Q3 2026",Grants!K126="Q4 2026"),"Yes","No")</f>
        <v>No</v>
      </c>
      <c r="AJ603" s="178" t="str">
        <f t="shared" si="336"/>
        <v>No</v>
      </c>
      <c r="AK603" t="str">
        <f>IF(OR(Grants!K126="Q1 2027",Grants!K126="Q2 2027"),"Yes","No")</f>
        <v>No</v>
      </c>
      <c r="AL603" s="178" t="str">
        <f t="shared" si="337"/>
        <v>No</v>
      </c>
      <c r="AM603" t="str">
        <f>IF(OR(Grants!K126="Q3 2027",Grants!K126="Q4 2027"),"Yes","No")</f>
        <v>No</v>
      </c>
      <c r="AN603" s="178" t="str">
        <f t="shared" si="338"/>
        <v>No</v>
      </c>
      <c r="AO603" t="str">
        <f>IF(OR(Grants!K126="Q1 2028",Grants!K126="Q2 2028"),"Yes","No")</f>
        <v>No</v>
      </c>
      <c r="AP603" s="178" t="str">
        <f t="shared" si="339"/>
        <v>No</v>
      </c>
      <c r="AQ603" t="str">
        <f>IF(OR(Grants!K126="Q3 2028",Grants!K126="Q4 2028"),"Yes","No")</f>
        <v>No</v>
      </c>
      <c r="AR603" s="178" t="str">
        <f t="shared" si="340"/>
        <v>No</v>
      </c>
      <c r="AS603" t="str">
        <f>IF(OR(Grants!K126="Q1 2029",Grants!K126="Q2 2029"),"Yes","No")</f>
        <v>No</v>
      </c>
      <c r="AT603" s="178" t="str">
        <f t="shared" si="341"/>
        <v>No</v>
      </c>
      <c r="AU603" t="str">
        <f>IF(OR(Grants!K126="Q3 2029",Grants!K126="Q4 2029"),"Yes","No")</f>
        <v>No</v>
      </c>
      <c r="AV603" s="178" t="str">
        <f t="shared" si="342"/>
        <v>No</v>
      </c>
      <c r="AW603" t="str">
        <f>IF(OR(Grants!K126="Q1 2030",Grants!K126="Q2 2030"),"Yes","No")</f>
        <v>No</v>
      </c>
      <c r="AX603" s="178" t="str">
        <f t="shared" si="343"/>
        <v>No</v>
      </c>
      <c r="AY603" t="str">
        <f>IF(OR(Grants!K126="Q3 2030",Grants!K126="Q4 2030"),"Yes","No")</f>
        <v>No</v>
      </c>
      <c r="AZ603" s="178" t="str">
        <f t="shared" si="344"/>
        <v>No</v>
      </c>
      <c r="BA603" t="str">
        <f>IF(Grants!K126="","No","Yes")</f>
        <v>No</v>
      </c>
      <c r="BB603" s="178" t="str">
        <f t="shared" si="345"/>
        <v>No</v>
      </c>
      <c r="BC603" s="178" t="str">
        <f t="shared" si="346"/>
        <v>Yes</v>
      </c>
      <c r="BD603" s="174"/>
    </row>
    <row r="604" spans="1:56" s="175" customFormat="1" ht="23.65" thickBot="1" x14ac:dyDescent="0.5">
      <c r="A604" s="177">
        <v>123</v>
      </c>
      <c r="B604" s="109" t="s">
        <v>579</v>
      </c>
      <c r="C604" t="str">
        <f>IF(Grants!E127="Yes","Yes","No")</f>
        <v>No</v>
      </c>
      <c r="D604" t="str">
        <f>IF(AND(C604="No",Grants!F127="Yes"),"Yes","No")</f>
        <v>No</v>
      </c>
      <c r="E604" t="str">
        <f>IF(AND(C604="No",Grants!F127="N/A"),"N/A","No")</f>
        <v>No</v>
      </c>
      <c r="F604">
        <f>IF(OR(Grants!F127="Yes",Grants!F127="N/A"),0,1)</f>
        <v>1</v>
      </c>
      <c r="G604" t="str">
        <f>IF(OR(Grants!K127="Q3 2019",Grants!K127="Q4 2019"),"Yes","No")</f>
        <v>No</v>
      </c>
      <c r="H604" s="178" t="str">
        <f t="shared" si="322"/>
        <v>No</v>
      </c>
      <c r="I604" t="str">
        <f>IF(OR(Grants!K127="Q1 2020",Grants!K127="Q2 2020"),"Yes","No")</f>
        <v>No</v>
      </c>
      <c r="J604" s="178" t="str">
        <f t="shared" si="323"/>
        <v>No</v>
      </c>
      <c r="K604" t="str">
        <f>IF(OR(Grants!K127="Q3 2020",Grants!K127="Q4 2020"),"Yes","No")</f>
        <v>No</v>
      </c>
      <c r="L604" s="178" t="str">
        <f t="shared" si="324"/>
        <v>No</v>
      </c>
      <c r="M604" t="str">
        <f>IF(OR(Grants!K127="Q1 2021",Grants!K127="Q2 2021"),"Yes","No")</f>
        <v>No</v>
      </c>
      <c r="N604" s="178" t="str">
        <f t="shared" si="325"/>
        <v>No</v>
      </c>
      <c r="O604" t="str">
        <f>IF(OR(Grants!K127="Q3 2021",Grants!K127="Q4 2021"),"Yes","No")</f>
        <v>No</v>
      </c>
      <c r="P604" s="178" t="str">
        <f t="shared" si="326"/>
        <v>No</v>
      </c>
      <c r="Q604" t="str">
        <f>IF(OR(Grants!K127="Q1 2022",Grants!K127="Q2 2022"),"Yes","No")</f>
        <v>No</v>
      </c>
      <c r="R604" s="178" t="str">
        <f t="shared" si="327"/>
        <v>No</v>
      </c>
      <c r="S604" t="str">
        <f>IF(OR(Grants!K127="Q3 2022",Grants!K127="Q4 2022"),"Yes","No")</f>
        <v>No</v>
      </c>
      <c r="T604" s="178" t="str">
        <f t="shared" si="328"/>
        <v>No</v>
      </c>
      <c r="U604" t="str">
        <f>IF(OR(Grants!K127="Q1 2023",Grants!K127="Q2 2023"),"Yes","No")</f>
        <v>No</v>
      </c>
      <c r="V604" s="178" t="str">
        <f t="shared" si="329"/>
        <v>No</v>
      </c>
      <c r="W604" t="str">
        <f>IF(OR(Grants!K127="Q3 2023",Grants!K127="Q4 2023"),"Yes","No")</f>
        <v>No</v>
      </c>
      <c r="X604" s="178" t="str">
        <f t="shared" si="330"/>
        <v>No</v>
      </c>
      <c r="Y604" t="str">
        <f>IF(OR(Grants!K127="Q1 2024",Grants!K127="Q2 2024"),"Yes","No")</f>
        <v>No</v>
      </c>
      <c r="Z604" s="178" t="str">
        <f t="shared" si="331"/>
        <v>No</v>
      </c>
      <c r="AA604" t="str">
        <f>IF(OR(Grants!K127="Q3 2024",Grants!K127="Q4 2024"),"Yes","No")</f>
        <v>No</v>
      </c>
      <c r="AB604" s="178" t="str">
        <f t="shared" si="332"/>
        <v>No</v>
      </c>
      <c r="AC604" t="str">
        <f>IF(OR(Grants!K127="Q1 2025",Grants!K127="Q2 2025"),"Yes","No")</f>
        <v>No</v>
      </c>
      <c r="AD604" s="178" t="str">
        <f t="shared" si="333"/>
        <v>No</v>
      </c>
      <c r="AE604" t="str">
        <f>IF(OR(Grants!K127="Q3 2025",Grants!K127="Q4 2025"),"Yes","No")</f>
        <v>No</v>
      </c>
      <c r="AF604" s="178" t="str">
        <f t="shared" si="334"/>
        <v>No</v>
      </c>
      <c r="AG604" t="str">
        <f>IF(OR(Grants!K127="Q1 2026",Grants!K127="Q2 2026"),"Yes","No")</f>
        <v>No</v>
      </c>
      <c r="AH604" s="178" t="str">
        <f t="shared" si="335"/>
        <v>No</v>
      </c>
      <c r="AI604" t="str">
        <f>IF(OR(Grants!K127="Q3 2026",Grants!K127="Q4 2026"),"Yes","No")</f>
        <v>No</v>
      </c>
      <c r="AJ604" s="178" t="str">
        <f t="shared" si="336"/>
        <v>No</v>
      </c>
      <c r="AK604" t="str">
        <f>IF(OR(Grants!K127="Q1 2027",Grants!K127="Q2 2027"),"Yes","No")</f>
        <v>No</v>
      </c>
      <c r="AL604" s="178" t="str">
        <f t="shared" si="337"/>
        <v>No</v>
      </c>
      <c r="AM604" t="str">
        <f>IF(OR(Grants!K127="Q3 2027",Grants!K127="Q4 2027"),"Yes","No")</f>
        <v>No</v>
      </c>
      <c r="AN604" s="178" t="str">
        <f t="shared" si="338"/>
        <v>No</v>
      </c>
      <c r="AO604" t="str">
        <f>IF(OR(Grants!K127="Q1 2028",Grants!K127="Q2 2028"),"Yes","No")</f>
        <v>No</v>
      </c>
      <c r="AP604" s="178" t="str">
        <f t="shared" si="339"/>
        <v>No</v>
      </c>
      <c r="AQ604" t="str">
        <f>IF(OR(Grants!K127="Q3 2028",Grants!K127="Q4 2028"),"Yes","No")</f>
        <v>No</v>
      </c>
      <c r="AR604" s="178" t="str">
        <f t="shared" si="340"/>
        <v>No</v>
      </c>
      <c r="AS604" t="str">
        <f>IF(OR(Grants!K127="Q1 2029",Grants!K127="Q2 2029"),"Yes","No")</f>
        <v>No</v>
      </c>
      <c r="AT604" s="178" t="str">
        <f t="shared" si="341"/>
        <v>No</v>
      </c>
      <c r="AU604" t="str">
        <f>IF(OR(Grants!K127="Q3 2029",Grants!K127="Q4 2029"),"Yes","No")</f>
        <v>No</v>
      </c>
      <c r="AV604" s="178" t="str">
        <f t="shared" si="342"/>
        <v>No</v>
      </c>
      <c r="AW604" t="str">
        <f>IF(OR(Grants!K127="Q1 2030",Grants!K127="Q2 2030"),"Yes","No")</f>
        <v>No</v>
      </c>
      <c r="AX604" s="178" t="str">
        <f t="shared" si="343"/>
        <v>No</v>
      </c>
      <c r="AY604" t="str">
        <f>IF(OR(Grants!K127="Q3 2030",Grants!K127="Q4 2030"),"Yes","No")</f>
        <v>No</v>
      </c>
      <c r="AZ604" s="178" t="str">
        <f t="shared" si="344"/>
        <v>No</v>
      </c>
      <c r="BA604" t="str">
        <f>IF(Grants!K127="","No","Yes")</f>
        <v>No</v>
      </c>
      <c r="BB604" s="178" t="str">
        <f t="shared" si="345"/>
        <v>No</v>
      </c>
      <c r="BC604" s="178" t="str">
        <f t="shared" si="346"/>
        <v>Yes</v>
      </c>
      <c r="BD604" s="174"/>
    </row>
    <row r="605" spans="1:56" s="175" customFormat="1" ht="70.150000000000006" thickBot="1" x14ac:dyDescent="0.5">
      <c r="A605" s="177">
        <v>124</v>
      </c>
      <c r="B605" s="109" t="s">
        <v>581</v>
      </c>
      <c r="C605" t="str">
        <f>IF(Grants!E128="Yes","Yes","No")</f>
        <v>No</v>
      </c>
      <c r="D605" t="str">
        <f>IF(AND(C605="No",Grants!F128="Yes"),"Yes","No")</f>
        <v>No</v>
      </c>
      <c r="E605" t="str">
        <f>IF(AND(C605="No",Grants!F128="N/A"),"N/A","No")</f>
        <v>No</v>
      </c>
      <c r="F605">
        <f>IF(OR(Grants!F128="Yes",Grants!F128="N/A"),0,1)</f>
        <v>1</v>
      </c>
      <c r="G605" t="str">
        <f>IF(OR(Grants!K128="Q3 2019",Grants!K128="Q4 2019"),"Yes","No")</f>
        <v>No</v>
      </c>
      <c r="H605" s="178" t="str">
        <f t="shared" si="322"/>
        <v>No</v>
      </c>
      <c r="I605" t="str">
        <f>IF(OR(Grants!K128="Q1 2020",Grants!K128="Q2 2020"),"Yes","No")</f>
        <v>No</v>
      </c>
      <c r="J605" s="178" t="str">
        <f t="shared" si="323"/>
        <v>No</v>
      </c>
      <c r="K605" t="str">
        <f>IF(OR(Grants!K128="Q3 2020",Grants!K128="Q4 2020"),"Yes","No")</f>
        <v>No</v>
      </c>
      <c r="L605" s="178" t="str">
        <f t="shared" si="324"/>
        <v>No</v>
      </c>
      <c r="M605" t="str">
        <f>IF(OR(Grants!K128="Q1 2021",Grants!K128="Q2 2021"),"Yes","No")</f>
        <v>No</v>
      </c>
      <c r="N605" s="178" t="str">
        <f t="shared" si="325"/>
        <v>No</v>
      </c>
      <c r="O605" t="str">
        <f>IF(OR(Grants!K128="Q3 2021",Grants!K128="Q4 2021"),"Yes","No")</f>
        <v>No</v>
      </c>
      <c r="P605" s="178" t="str">
        <f t="shared" si="326"/>
        <v>No</v>
      </c>
      <c r="Q605" t="str">
        <f>IF(OR(Grants!K128="Q1 2022",Grants!K128="Q2 2022"),"Yes","No")</f>
        <v>No</v>
      </c>
      <c r="R605" s="178" t="str">
        <f t="shared" si="327"/>
        <v>No</v>
      </c>
      <c r="S605" t="str">
        <f>IF(OR(Grants!K128="Q3 2022",Grants!K128="Q4 2022"),"Yes","No")</f>
        <v>No</v>
      </c>
      <c r="T605" s="178" t="str">
        <f t="shared" si="328"/>
        <v>No</v>
      </c>
      <c r="U605" t="str">
        <f>IF(OR(Grants!K128="Q1 2023",Grants!K128="Q2 2023"),"Yes","No")</f>
        <v>No</v>
      </c>
      <c r="V605" s="178" t="str">
        <f t="shared" si="329"/>
        <v>No</v>
      </c>
      <c r="W605" t="str">
        <f>IF(OR(Grants!K128="Q3 2023",Grants!K128="Q4 2023"),"Yes","No")</f>
        <v>No</v>
      </c>
      <c r="X605" s="178" t="str">
        <f t="shared" si="330"/>
        <v>No</v>
      </c>
      <c r="Y605" t="str">
        <f>IF(OR(Grants!K128="Q1 2024",Grants!K128="Q2 2024"),"Yes","No")</f>
        <v>No</v>
      </c>
      <c r="Z605" s="178" t="str">
        <f t="shared" si="331"/>
        <v>No</v>
      </c>
      <c r="AA605" t="str">
        <f>IF(OR(Grants!K128="Q3 2024",Grants!K128="Q4 2024"),"Yes","No")</f>
        <v>No</v>
      </c>
      <c r="AB605" s="178" t="str">
        <f t="shared" si="332"/>
        <v>No</v>
      </c>
      <c r="AC605" t="str">
        <f>IF(OR(Grants!K128="Q1 2025",Grants!K128="Q2 2025"),"Yes","No")</f>
        <v>No</v>
      </c>
      <c r="AD605" s="178" t="str">
        <f t="shared" si="333"/>
        <v>No</v>
      </c>
      <c r="AE605" t="str">
        <f>IF(OR(Grants!K128="Q3 2025",Grants!K128="Q4 2025"),"Yes","No")</f>
        <v>No</v>
      </c>
      <c r="AF605" s="178" t="str">
        <f t="shared" si="334"/>
        <v>No</v>
      </c>
      <c r="AG605" t="str">
        <f>IF(OR(Grants!K128="Q1 2026",Grants!K128="Q2 2026"),"Yes","No")</f>
        <v>No</v>
      </c>
      <c r="AH605" s="178" t="str">
        <f t="shared" si="335"/>
        <v>No</v>
      </c>
      <c r="AI605" t="str">
        <f>IF(OR(Grants!K128="Q3 2026",Grants!K128="Q4 2026"),"Yes","No")</f>
        <v>No</v>
      </c>
      <c r="AJ605" s="178" t="str">
        <f t="shared" si="336"/>
        <v>No</v>
      </c>
      <c r="AK605" t="str">
        <f>IF(OR(Grants!K128="Q1 2027",Grants!K128="Q2 2027"),"Yes","No")</f>
        <v>No</v>
      </c>
      <c r="AL605" s="178" t="str">
        <f t="shared" si="337"/>
        <v>No</v>
      </c>
      <c r="AM605" t="str">
        <f>IF(OR(Grants!K128="Q3 2027",Grants!K128="Q4 2027"),"Yes","No")</f>
        <v>No</v>
      </c>
      <c r="AN605" s="178" t="str">
        <f t="shared" si="338"/>
        <v>No</v>
      </c>
      <c r="AO605" t="str">
        <f>IF(OR(Grants!K128="Q1 2028",Grants!K128="Q2 2028"),"Yes","No")</f>
        <v>No</v>
      </c>
      <c r="AP605" s="178" t="str">
        <f t="shared" si="339"/>
        <v>No</v>
      </c>
      <c r="AQ605" t="str">
        <f>IF(OR(Grants!K128="Q3 2028",Grants!K128="Q4 2028"),"Yes","No")</f>
        <v>No</v>
      </c>
      <c r="AR605" s="178" t="str">
        <f t="shared" si="340"/>
        <v>No</v>
      </c>
      <c r="AS605" t="str">
        <f>IF(OR(Grants!K128="Q1 2029",Grants!K128="Q2 2029"),"Yes","No")</f>
        <v>No</v>
      </c>
      <c r="AT605" s="178" t="str">
        <f t="shared" si="341"/>
        <v>No</v>
      </c>
      <c r="AU605" t="str">
        <f>IF(OR(Grants!K128="Q3 2029",Grants!K128="Q4 2029"),"Yes","No")</f>
        <v>No</v>
      </c>
      <c r="AV605" s="178" t="str">
        <f t="shared" si="342"/>
        <v>No</v>
      </c>
      <c r="AW605" t="str">
        <f>IF(OR(Grants!K128="Q1 2030",Grants!K128="Q2 2030"),"Yes","No")</f>
        <v>No</v>
      </c>
      <c r="AX605" s="178" t="str">
        <f t="shared" si="343"/>
        <v>No</v>
      </c>
      <c r="AY605" t="str">
        <f>IF(OR(Grants!K128="Q3 2030",Grants!K128="Q4 2030"),"Yes","No")</f>
        <v>No</v>
      </c>
      <c r="AZ605" s="178" t="str">
        <f t="shared" si="344"/>
        <v>No</v>
      </c>
      <c r="BA605" t="str">
        <f>IF(Grants!K128="","No","Yes")</f>
        <v>No</v>
      </c>
      <c r="BB605" s="178" t="str">
        <f t="shared" si="345"/>
        <v>No</v>
      </c>
      <c r="BC605" s="178" t="str">
        <f t="shared" si="346"/>
        <v>Yes</v>
      </c>
      <c r="BD605" s="174"/>
    </row>
    <row r="606" spans="1:56" s="175" customFormat="1" ht="23.65" thickBot="1" x14ac:dyDescent="0.5">
      <c r="A606" s="177">
        <v>125</v>
      </c>
      <c r="B606" s="109" t="s">
        <v>485</v>
      </c>
      <c r="C606" t="str">
        <f>IF(Grants!E129="Yes","Yes","No")</f>
        <v>No</v>
      </c>
      <c r="D606" t="str">
        <f>IF(AND(C606="No",Grants!F129="Yes"),"Yes","No")</f>
        <v>No</v>
      </c>
      <c r="E606" t="str">
        <f>IF(AND(C606="No",Grants!F129="N/A"),"N/A","No")</f>
        <v>No</v>
      </c>
      <c r="F606">
        <f>IF(OR(Grants!F129="Yes",Grants!F129="N/A"),0,1)</f>
        <v>1</v>
      </c>
      <c r="G606" t="str">
        <f>IF(OR(Grants!K129="Q3 2019",Grants!K129="Q4 2019"),"Yes","No")</f>
        <v>No</v>
      </c>
      <c r="H606" s="178" t="str">
        <f t="shared" si="322"/>
        <v>No</v>
      </c>
      <c r="I606" t="str">
        <f>IF(OR(Grants!K129="Q1 2020",Grants!K129="Q2 2020"),"Yes","No")</f>
        <v>No</v>
      </c>
      <c r="J606" s="178" t="str">
        <f t="shared" si="323"/>
        <v>No</v>
      </c>
      <c r="K606" t="str">
        <f>IF(OR(Grants!K129="Q3 2020",Grants!K129="Q4 2020"),"Yes","No")</f>
        <v>No</v>
      </c>
      <c r="L606" s="178" t="str">
        <f t="shared" si="324"/>
        <v>No</v>
      </c>
      <c r="M606" t="str">
        <f>IF(OR(Grants!K129="Q1 2021",Grants!K129="Q2 2021"),"Yes","No")</f>
        <v>No</v>
      </c>
      <c r="N606" s="178" t="str">
        <f t="shared" si="325"/>
        <v>No</v>
      </c>
      <c r="O606" t="str">
        <f>IF(OR(Grants!K129="Q3 2021",Grants!K129="Q4 2021"),"Yes","No")</f>
        <v>No</v>
      </c>
      <c r="P606" s="178" t="str">
        <f t="shared" si="326"/>
        <v>No</v>
      </c>
      <c r="Q606" t="str">
        <f>IF(OR(Grants!K129="Q1 2022",Grants!K129="Q2 2022"),"Yes","No")</f>
        <v>No</v>
      </c>
      <c r="R606" s="178" t="str">
        <f t="shared" si="327"/>
        <v>No</v>
      </c>
      <c r="S606" t="str">
        <f>IF(OR(Grants!K129="Q3 2022",Grants!K129="Q4 2022"),"Yes","No")</f>
        <v>No</v>
      </c>
      <c r="T606" s="178" t="str">
        <f t="shared" si="328"/>
        <v>No</v>
      </c>
      <c r="U606" t="str">
        <f>IF(OR(Grants!K129="Q1 2023",Grants!K129="Q2 2023"),"Yes","No")</f>
        <v>No</v>
      </c>
      <c r="V606" s="178" t="str">
        <f t="shared" si="329"/>
        <v>No</v>
      </c>
      <c r="W606" t="str">
        <f>IF(OR(Grants!K129="Q3 2023",Grants!K129="Q4 2023"),"Yes","No")</f>
        <v>No</v>
      </c>
      <c r="X606" s="178" t="str">
        <f t="shared" si="330"/>
        <v>No</v>
      </c>
      <c r="Y606" t="str">
        <f>IF(OR(Grants!K129="Q1 2024",Grants!K129="Q2 2024"),"Yes","No")</f>
        <v>No</v>
      </c>
      <c r="Z606" s="178" t="str">
        <f t="shared" si="331"/>
        <v>No</v>
      </c>
      <c r="AA606" t="str">
        <f>IF(OR(Grants!K129="Q3 2024",Grants!K129="Q4 2024"),"Yes","No")</f>
        <v>No</v>
      </c>
      <c r="AB606" s="178" t="str">
        <f t="shared" si="332"/>
        <v>No</v>
      </c>
      <c r="AC606" t="str">
        <f>IF(OR(Grants!K129="Q1 2025",Grants!K129="Q2 2025"),"Yes","No")</f>
        <v>No</v>
      </c>
      <c r="AD606" s="178" t="str">
        <f t="shared" si="333"/>
        <v>No</v>
      </c>
      <c r="AE606" t="str">
        <f>IF(OR(Grants!K129="Q3 2025",Grants!K129="Q4 2025"),"Yes","No")</f>
        <v>No</v>
      </c>
      <c r="AF606" s="178" t="str">
        <f t="shared" si="334"/>
        <v>No</v>
      </c>
      <c r="AG606" t="str">
        <f>IF(OR(Grants!K129="Q1 2026",Grants!K129="Q2 2026"),"Yes","No")</f>
        <v>No</v>
      </c>
      <c r="AH606" s="178" t="str">
        <f t="shared" si="335"/>
        <v>No</v>
      </c>
      <c r="AI606" t="str">
        <f>IF(OR(Grants!K129="Q3 2026",Grants!K129="Q4 2026"),"Yes","No")</f>
        <v>No</v>
      </c>
      <c r="AJ606" s="178" t="str">
        <f t="shared" si="336"/>
        <v>No</v>
      </c>
      <c r="AK606" t="str">
        <f>IF(OR(Grants!K129="Q1 2027",Grants!K129="Q2 2027"),"Yes","No")</f>
        <v>No</v>
      </c>
      <c r="AL606" s="178" t="str">
        <f t="shared" si="337"/>
        <v>No</v>
      </c>
      <c r="AM606" t="str">
        <f>IF(OR(Grants!K129="Q3 2027",Grants!K129="Q4 2027"),"Yes","No")</f>
        <v>No</v>
      </c>
      <c r="AN606" s="178" t="str">
        <f t="shared" si="338"/>
        <v>No</v>
      </c>
      <c r="AO606" t="str">
        <f>IF(OR(Grants!K129="Q1 2028",Grants!K129="Q2 2028"),"Yes","No")</f>
        <v>No</v>
      </c>
      <c r="AP606" s="178" t="str">
        <f t="shared" si="339"/>
        <v>No</v>
      </c>
      <c r="AQ606" t="str">
        <f>IF(OR(Grants!K129="Q3 2028",Grants!K129="Q4 2028"),"Yes","No")</f>
        <v>No</v>
      </c>
      <c r="AR606" s="178" t="str">
        <f t="shared" si="340"/>
        <v>No</v>
      </c>
      <c r="AS606" t="str">
        <f>IF(OR(Grants!K129="Q1 2029",Grants!K129="Q2 2029"),"Yes","No")</f>
        <v>No</v>
      </c>
      <c r="AT606" s="178" t="str">
        <f t="shared" si="341"/>
        <v>No</v>
      </c>
      <c r="AU606" t="str">
        <f>IF(OR(Grants!K129="Q3 2029",Grants!K129="Q4 2029"),"Yes","No")</f>
        <v>No</v>
      </c>
      <c r="AV606" s="178" t="str">
        <f t="shared" si="342"/>
        <v>No</v>
      </c>
      <c r="AW606" t="str">
        <f>IF(OR(Grants!K129="Q1 2030",Grants!K129="Q2 2030"),"Yes","No")</f>
        <v>No</v>
      </c>
      <c r="AX606" s="178" t="str">
        <f t="shared" si="343"/>
        <v>No</v>
      </c>
      <c r="AY606" t="str">
        <f>IF(OR(Grants!K129="Q3 2030",Grants!K129="Q4 2030"),"Yes","No")</f>
        <v>No</v>
      </c>
      <c r="AZ606" s="178" t="str">
        <f t="shared" si="344"/>
        <v>No</v>
      </c>
      <c r="BA606" t="str">
        <f>IF(Grants!K129="","No","Yes")</f>
        <v>No</v>
      </c>
      <c r="BB606" s="178" t="str">
        <f t="shared" si="345"/>
        <v>No</v>
      </c>
      <c r="BC606" s="178" t="str">
        <f t="shared" si="346"/>
        <v>Yes</v>
      </c>
      <c r="BD606" s="174"/>
    </row>
    <row r="607" spans="1:56" s="175" customFormat="1" ht="46.9" thickBot="1" x14ac:dyDescent="0.5">
      <c r="A607" s="177">
        <v>126</v>
      </c>
      <c r="B607" s="109" t="s">
        <v>583</v>
      </c>
      <c r="C607" t="str">
        <f>IF(Grants!E130="Yes","Yes","No")</f>
        <v>No</v>
      </c>
      <c r="D607" t="str">
        <f>IF(AND(C607="No",Grants!F130="Yes"),"Yes","No")</f>
        <v>No</v>
      </c>
      <c r="E607" t="str">
        <f>IF(AND(C607="No",Grants!F130="N/A"),"N/A","No")</f>
        <v>No</v>
      </c>
      <c r="F607">
        <f>IF(OR(Grants!F130="Yes",Grants!F130="N/A"),0,1)</f>
        <v>1</v>
      </c>
      <c r="G607" t="str">
        <f>IF(OR(Grants!K130="Q3 2019",Grants!K130="Q4 2019"),"Yes","No")</f>
        <v>No</v>
      </c>
      <c r="H607" s="178" t="str">
        <f t="shared" si="322"/>
        <v>No</v>
      </c>
      <c r="I607" t="str">
        <f>IF(OR(Grants!K130="Q1 2020",Grants!K130="Q2 2020"),"Yes","No")</f>
        <v>No</v>
      </c>
      <c r="J607" s="178" t="str">
        <f t="shared" si="323"/>
        <v>No</v>
      </c>
      <c r="K607" t="str">
        <f>IF(OR(Grants!K130="Q3 2020",Grants!K130="Q4 2020"),"Yes","No")</f>
        <v>No</v>
      </c>
      <c r="L607" s="178" t="str">
        <f t="shared" si="324"/>
        <v>No</v>
      </c>
      <c r="M607" t="str">
        <f>IF(OR(Grants!K130="Q1 2021",Grants!K130="Q2 2021"),"Yes","No")</f>
        <v>No</v>
      </c>
      <c r="N607" s="178" t="str">
        <f t="shared" si="325"/>
        <v>No</v>
      </c>
      <c r="O607" t="str">
        <f>IF(OR(Grants!K130="Q3 2021",Grants!K130="Q4 2021"),"Yes","No")</f>
        <v>No</v>
      </c>
      <c r="P607" s="178" t="str">
        <f t="shared" si="326"/>
        <v>No</v>
      </c>
      <c r="Q607" t="str">
        <f>IF(OR(Grants!K130="Q1 2022",Grants!K130="Q2 2022"),"Yes","No")</f>
        <v>No</v>
      </c>
      <c r="R607" s="178" t="str">
        <f t="shared" si="327"/>
        <v>No</v>
      </c>
      <c r="S607" t="str">
        <f>IF(OR(Grants!K130="Q3 2022",Grants!K130="Q4 2022"),"Yes","No")</f>
        <v>No</v>
      </c>
      <c r="T607" s="178" t="str">
        <f t="shared" si="328"/>
        <v>No</v>
      </c>
      <c r="U607" t="str">
        <f>IF(OR(Grants!K130="Q1 2023",Grants!K130="Q2 2023"),"Yes","No")</f>
        <v>No</v>
      </c>
      <c r="V607" s="178" t="str">
        <f t="shared" si="329"/>
        <v>No</v>
      </c>
      <c r="W607" t="str">
        <f>IF(OR(Grants!K130="Q3 2023",Grants!K130="Q4 2023"),"Yes","No")</f>
        <v>No</v>
      </c>
      <c r="X607" s="178" t="str">
        <f t="shared" si="330"/>
        <v>No</v>
      </c>
      <c r="Y607" t="str">
        <f>IF(OR(Grants!K130="Q1 2024",Grants!K130="Q2 2024"),"Yes","No")</f>
        <v>No</v>
      </c>
      <c r="Z607" s="178" t="str">
        <f t="shared" si="331"/>
        <v>No</v>
      </c>
      <c r="AA607" t="str">
        <f>IF(OR(Grants!K130="Q3 2024",Grants!K130="Q4 2024"),"Yes","No")</f>
        <v>No</v>
      </c>
      <c r="AB607" s="178" t="str">
        <f t="shared" si="332"/>
        <v>No</v>
      </c>
      <c r="AC607" t="str">
        <f>IF(OR(Grants!K130="Q1 2025",Grants!K130="Q2 2025"),"Yes","No")</f>
        <v>No</v>
      </c>
      <c r="AD607" s="178" t="str">
        <f t="shared" si="333"/>
        <v>No</v>
      </c>
      <c r="AE607" t="str">
        <f>IF(OR(Grants!K130="Q3 2025",Grants!K130="Q4 2025"),"Yes","No")</f>
        <v>No</v>
      </c>
      <c r="AF607" s="178" t="str">
        <f t="shared" si="334"/>
        <v>No</v>
      </c>
      <c r="AG607" t="str">
        <f>IF(OR(Grants!K130="Q1 2026",Grants!K130="Q2 2026"),"Yes","No")</f>
        <v>No</v>
      </c>
      <c r="AH607" s="178" t="str">
        <f t="shared" si="335"/>
        <v>No</v>
      </c>
      <c r="AI607" t="str">
        <f>IF(OR(Grants!K130="Q3 2026",Grants!K130="Q4 2026"),"Yes","No")</f>
        <v>No</v>
      </c>
      <c r="AJ607" s="178" t="str">
        <f t="shared" si="336"/>
        <v>No</v>
      </c>
      <c r="AK607" t="str">
        <f>IF(OR(Grants!K130="Q1 2027",Grants!K130="Q2 2027"),"Yes","No")</f>
        <v>No</v>
      </c>
      <c r="AL607" s="178" t="str">
        <f t="shared" si="337"/>
        <v>No</v>
      </c>
      <c r="AM607" t="str">
        <f>IF(OR(Grants!K130="Q3 2027",Grants!K130="Q4 2027"),"Yes","No")</f>
        <v>No</v>
      </c>
      <c r="AN607" s="178" t="str">
        <f t="shared" si="338"/>
        <v>No</v>
      </c>
      <c r="AO607" t="str">
        <f>IF(OR(Grants!K130="Q1 2028",Grants!K130="Q2 2028"),"Yes","No")</f>
        <v>No</v>
      </c>
      <c r="AP607" s="178" t="str">
        <f t="shared" si="339"/>
        <v>No</v>
      </c>
      <c r="AQ607" t="str">
        <f>IF(OR(Grants!K130="Q3 2028",Grants!K130="Q4 2028"),"Yes","No")</f>
        <v>No</v>
      </c>
      <c r="AR607" s="178" t="str">
        <f t="shared" si="340"/>
        <v>No</v>
      </c>
      <c r="AS607" t="str">
        <f>IF(OR(Grants!K130="Q1 2029",Grants!K130="Q2 2029"),"Yes","No")</f>
        <v>No</v>
      </c>
      <c r="AT607" s="178" t="str">
        <f t="shared" si="341"/>
        <v>No</v>
      </c>
      <c r="AU607" t="str">
        <f>IF(OR(Grants!K130="Q3 2029",Grants!K130="Q4 2029"),"Yes","No")</f>
        <v>No</v>
      </c>
      <c r="AV607" s="178" t="str">
        <f t="shared" si="342"/>
        <v>No</v>
      </c>
      <c r="AW607" t="str">
        <f>IF(OR(Grants!K130="Q1 2030",Grants!K130="Q2 2030"),"Yes","No")</f>
        <v>No</v>
      </c>
      <c r="AX607" s="178" t="str">
        <f t="shared" si="343"/>
        <v>No</v>
      </c>
      <c r="AY607" t="str">
        <f>IF(OR(Grants!K130="Q3 2030",Grants!K130="Q4 2030"),"Yes","No")</f>
        <v>No</v>
      </c>
      <c r="AZ607" s="178" t="str">
        <f t="shared" si="344"/>
        <v>No</v>
      </c>
      <c r="BA607" t="str">
        <f>IF(Grants!K130="","No","Yes")</f>
        <v>No</v>
      </c>
      <c r="BB607" s="178" t="str">
        <f t="shared" si="345"/>
        <v>No</v>
      </c>
      <c r="BC607" s="178" t="str">
        <f t="shared" si="346"/>
        <v>Yes</v>
      </c>
      <c r="BD607" s="174"/>
    </row>
    <row r="608" spans="1:56" s="175" customFormat="1" ht="23.65" thickBot="1" x14ac:dyDescent="0.5">
      <c r="A608" s="177">
        <v>127</v>
      </c>
      <c r="B608" s="109" t="s">
        <v>584</v>
      </c>
      <c r="C608" t="str">
        <f>IF(Grants!E131="Yes","Yes","No")</f>
        <v>No</v>
      </c>
      <c r="D608" t="str">
        <f>IF(AND(C608="No",Grants!F131="Yes"),"Yes","No")</f>
        <v>No</v>
      </c>
      <c r="E608" t="str">
        <f>IF(AND(C608="No",Grants!F131="N/A"),"N/A","No")</f>
        <v>No</v>
      </c>
      <c r="F608">
        <f>IF(OR(Grants!F131="Yes",Grants!F131="N/A"),0,1)</f>
        <v>1</v>
      </c>
      <c r="G608" t="str">
        <f>IF(OR(Grants!K131="Q3 2019",Grants!K131="Q4 2019"),"Yes","No")</f>
        <v>No</v>
      </c>
      <c r="H608" s="178" t="str">
        <f t="shared" si="322"/>
        <v>No</v>
      </c>
      <c r="I608" t="str">
        <f>IF(OR(Grants!K131="Q1 2020",Grants!K131="Q2 2020"),"Yes","No")</f>
        <v>No</v>
      </c>
      <c r="J608" s="178" t="str">
        <f t="shared" si="323"/>
        <v>No</v>
      </c>
      <c r="K608" t="str">
        <f>IF(OR(Grants!K131="Q3 2020",Grants!K131="Q4 2020"),"Yes","No")</f>
        <v>No</v>
      </c>
      <c r="L608" s="178" t="str">
        <f t="shared" si="324"/>
        <v>No</v>
      </c>
      <c r="M608" t="str">
        <f>IF(OR(Grants!K131="Q1 2021",Grants!K131="Q2 2021"),"Yes","No")</f>
        <v>No</v>
      </c>
      <c r="N608" s="178" t="str">
        <f t="shared" si="325"/>
        <v>No</v>
      </c>
      <c r="O608" t="str">
        <f>IF(OR(Grants!K131="Q3 2021",Grants!K131="Q4 2021"),"Yes","No")</f>
        <v>No</v>
      </c>
      <c r="P608" s="178" t="str">
        <f t="shared" si="326"/>
        <v>No</v>
      </c>
      <c r="Q608" t="str">
        <f>IF(OR(Grants!K131="Q1 2022",Grants!K131="Q2 2022"),"Yes","No")</f>
        <v>No</v>
      </c>
      <c r="R608" s="178" t="str">
        <f t="shared" si="327"/>
        <v>No</v>
      </c>
      <c r="S608" t="str">
        <f>IF(OR(Grants!K131="Q3 2022",Grants!K131="Q4 2022"),"Yes","No")</f>
        <v>No</v>
      </c>
      <c r="T608" s="178" t="str">
        <f t="shared" si="328"/>
        <v>No</v>
      </c>
      <c r="U608" t="str">
        <f>IF(OR(Grants!K131="Q1 2023",Grants!K131="Q2 2023"),"Yes","No")</f>
        <v>No</v>
      </c>
      <c r="V608" s="178" t="str">
        <f t="shared" si="329"/>
        <v>No</v>
      </c>
      <c r="W608" t="str">
        <f>IF(OR(Grants!K131="Q3 2023",Grants!K131="Q4 2023"),"Yes","No")</f>
        <v>No</v>
      </c>
      <c r="X608" s="178" t="str">
        <f t="shared" si="330"/>
        <v>No</v>
      </c>
      <c r="Y608" t="str">
        <f>IF(OR(Grants!K131="Q1 2024",Grants!K131="Q2 2024"),"Yes","No")</f>
        <v>No</v>
      </c>
      <c r="Z608" s="178" t="str">
        <f t="shared" si="331"/>
        <v>No</v>
      </c>
      <c r="AA608" t="str">
        <f>IF(OR(Grants!K131="Q3 2024",Grants!K131="Q4 2024"),"Yes","No")</f>
        <v>No</v>
      </c>
      <c r="AB608" s="178" t="str">
        <f t="shared" si="332"/>
        <v>No</v>
      </c>
      <c r="AC608" t="str">
        <f>IF(OR(Grants!K131="Q1 2025",Grants!K131="Q2 2025"),"Yes","No")</f>
        <v>No</v>
      </c>
      <c r="AD608" s="178" t="str">
        <f t="shared" si="333"/>
        <v>No</v>
      </c>
      <c r="AE608" t="str">
        <f>IF(OR(Grants!K131="Q3 2025",Grants!K131="Q4 2025"),"Yes","No")</f>
        <v>No</v>
      </c>
      <c r="AF608" s="178" t="str">
        <f t="shared" si="334"/>
        <v>No</v>
      </c>
      <c r="AG608" t="str">
        <f>IF(OR(Grants!K131="Q1 2026",Grants!K131="Q2 2026"),"Yes","No")</f>
        <v>No</v>
      </c>
      <c r="AH608" s="178" t="str">
        <f t="shared" si="335"/>
        <v>No</v>
      </c>
      <c r="AI608" t="str">
        <f>IF(OR(Grants!K131="Q3 2026",Grants!K131="Q4 2026"),"Yes","No")</f>
        <v>No</v>
      </c>
      <c r="AJ608" s="178" t="str">
        <f t="shared" si="336"/>
        <v>No</v>
      </c>
      <c r="AK608" t="str">
        <f>IF(OR(Grants!K131="Q1 2027",Grants!K131="Q2 2027"),"Yes","No")</f>
        <v>No</v>
      </c>
      <c r="AL608" s="178" t="str">
        <f t="shared" si="337"/>
        <v>No</v>
      </c>
      <c r="AM608" t="str">
        <f>IF(OR(Grants!K131="Q3 2027",Grants!K131="Q4 2027"),"Yes","No")</f>
        <v>No</v>
      </c>
      <c r="AN608" s="178" t="str">
        <f t="shared" si="338"/>
        <v>No</v>
      </c>
      <c r="AO608" t="str">
        <f>IF(OR(Grants!K131="Q1 2028",Grants!K131="Q2 2028"),"Yes","No")</f>
        <v>No</v>
      </c>
      <c r="AP608" s="178" t="str">
        <f t="shared" si="339"/>
        <v>No</v>
      </c>
      <c r="AQ608" t="str">
        <f>IF(OR(Grants!K131="Q3 2028",Grants!K131="Q4 2028"),"Yes","No")</f>
        <v>No</v>
      </c>
      <c r="AR608" s="178" t="str">
        <f t="shared" si="340"/>
        <v>No</v>
      </c>
      <c r="AS608" t="str">
        <f>IF(OR(Grants!K131="Q1 2029",Grants!K131="Q2 2029"),"Yes","No")</f>
        <v>No</v>
      </c>
      <c r="AT608" s="178" t="str">
        <f t="shared" si="341"/>
        <v>No</v>
      </c>
      <c r="AU608" t="str">
        <f>IF(OR(Grants!K131="Q3 2029",Grants!K131="Q4 2029"),"Yes","No")</f>
        <v>No</v>
      </c>
      <c r="AV608" s="178" t="str">
        <f t="shared" si="342"/>
        <v>No</v>
      </c>
      <c r="AW608" t="str">
        <f>IF(OR(Grants!K131="Q1 2030",Grants!K131="Q2 2030"),"Yes","No")</f>
        <v>No</v>
      </c>
      <c r="AX608" s="178" t="str">
        <f t="shared" si="343"/>
        <v>No</v>
      </c>
      <c r="AY608" t="str">
        <f>IF(OR(Grants!K131="Q3 2030",Grants!K131="Q4 2030"),"Yes","No")</f>
        <v>No</v>
      </c>
      <c r="AZ608" s="178" t="str">
        <f t="shared" si="344"/>
        <v>No</v>
      </c>
      <c r="BA608" t="str">
        <f>IF(Grants!K131="","No","Yes")</f>
        <v>No</v>
      </c>
      <c r="BB608" s="178" t="str">
        <f t="shared" si="345"/>
        <v>No</v>
      </c>
      <c r="BC608" s="178" t="str">
        <f t="shared" si="346"/>
        <v>Yes</v>
      </c>
      <c r="BD608" s="174"/>
    </row>
    <row r="609" spans="1:56" s="175" customFormat="1" ht="23.65" thickBot="1" x14ac:dyDescent="0.5">
      <c r="A609" s="177">
        <v>128</v>
      </c>
      <c r="B609" s="109" t="s">
        <v>585</v>
      </c>
      <c r="C609" t="str">
        <f>IF(Grants!E132="Yes","Yes","No")</f>
        <v>No</v>
      </c>
      <c r="D609" t="str">
        <f>IF(AND(C609="No",Grants!F132="Yes"),"Yes","No")</f>
        <v>No</v>
      </c>
      <c r="E609" t="str">
        <f>IF(AND(C609="No",Grants!F132="N/A"),"N/A","No")</f>
        <v>No</v>
      </c>
      <c r="F609">
        <f>IF(OR(Grants!F132="Yes",Grants!F132="N/A"),0,1)</f>
        <v>1</v>
      </c>
      <c r="G609" t="str">
        <f>IF(OR(Grants!K132="Q3 2019",Grants!K132="Q4 2019"),"Yes","No")</f>
        <v>No</v>
      </c>
      <c r="H609" s="178" t="str">
        <f t="shared" si="322"/>
        <v>No</v>
      </c>
      <c r="I609" t="str">
        <f>IF(OR(Grants!K132="Q1 2020",Grants!K132="Q2 2020"),"Yes","No")</f>
        <v>No</v>
      </c>
      <c r="J609" s="178" t="str">
        <f t="shared" si="323"/>
        <v>No</v>
      </c>
      <c r="K609" t="str">
        <f>IF(OR(Grants!K132="Q3 2020",Grants!K132="Q4 2020"),"Yes","No")</f>
        <v>No</v>
      </c>
      <c r="L609" s="178" t="str">
        <f t="shared" si="324"/>
        <v>No</v>
      </c>
      <c r="M609" t="str">
        <f>IF(OR(Grants!K132="Q1 2021",Grants!K132="Q2 2021"),"Yes","No")</f>
        <v>No</v>
      </c>
      <c r="N609" s="178" t="str">
        <f t="shared" si="325"/>
        <v>No</v>
      </c>
      <c r="O609" t="str">
        <f>IF(OR(Grants!K132="Q3 2021",Grants!K132="Q4 2021"),"Yes","No")</f>
        <v>No</v>
      </c>
      <c r="P609" s="178" t="str">
        <f t="shared" si="326"/>
        <v>No</v>
      </c>
      <c r="Q609" t="str">
        <f>IF(OR(Grants!K132="Q1 2022",Grants!K132="Q2 2022"),"Yes","No")</f>
        <v>No</v>
      </c>
      <c r="R609" s="178" t="str">
        <f t="shared" si="327"/>
        <v>No</v>
      </c>
      <c r="S609" t="str">
        <f>IF(OR(Grants!K132="Q3 2022",Grants!K132="Q4 2022"),"Yes","No")</f>
        <v>No</v>
      </c>
      <c r="T609" s="178" t="str">
        <f t="shared" si="328"/>
        <v>No</v>
      </c>
      <c r="U609" t="str">
        <f>IF(OR(Grants!K132="Q1 2023",Grants!K132="Q2 2023"),"Yes","No")</f>
        <v>No</v>
      </c>
      <c r="V609" s="178" t="str">
        <f t="shared" si="329"/>
        <v>No</v>
      </c>
      <c r="W609" t="str">
        <f>IF(OR(Grants!K132="Q3 2023",Grants!K132="Q4 2023"),"Yes","No")</f>
        <v>No</v>
      </c>
      <c r="X609" s="178" t="str">
        <f t="shared" si="330"/>
        <v>No</v>
      </c>
      <c r="Y609" t="str">
        <f>IF(OR(Grants!K132="Q1 2024",Grants!K132="Q2 2024"),"Yes","No")</f>
        <v>No</v>
      </c>
      <c r="Z609" s="178" t="str">
        <f t="shared" si="331"/>
        <v>No</v>
      </c>
      <c r="AA609" t="str">
        <f>IF(OR(Grants!K132="Q3 2024",Grants!K132="Q4 2024"),"Yes","No")</f>
        <v>No</v>
      </c>
      <c r="AB609" s="178" t="str">
        <f t="shared" si="332"/>
        <v>No</v>
      </c>
      <c r="AC609" t="str">
        <f>IF(OR(Grants!K132="Q1 2025",Grants!K132="Q2 2025"),"Yes","No")</f>
        <v>No</v>
      </c>
      <c r="AD609" s="178" t="str">
        <f t="shared" si="333"/>
        <v>No</v>
      </c>
      <c r="AE609" t="str">
        <f>IF(OR(Grants!K132="Q3 2025",Grants!K132="Q4 2025"),"Yes","No")</f>
        <v>No</v>
      </c>
      <c r="AF609" s="178" t="str">
        <f t="shared" si="334"/>
        <v>No</v>
      </c>
      <c r="AG609" t="str">
        <f>IF(OR(Grants!K132="Q1 2026",Grants!K132="Q2 2026"),"Yes","No")</f>
        <v>No</v>
      </c>
      <c r="AH609" s="178" t="str">
        <f t="shared" si="335"/>
        <v>No</v>
      </c>
      <c r="AI609" t="str">
        <f>IF(OR(Grants!K132="Q3 2026",Grants!K132="Q4 2026"),"Yes","No")</f>
        <v>No</v>
      </c>
      <c r="AJ609" s="178" t="str">
        <f t="shared" si="336"/>
        <v>No</v>
      </c>
      <c r="AK609" t="str">
        <f>IF(OR(Grants!K132="Q1 2027",Grants!K132="Q2 2027"),"Yes","No")</f>
        <v>No</v>
      </c>
      <c r="AL609" s="178" t="str">
        <f t="shared" si="337"/>
        <v>No</v>
      </c>
      <c r="AM609" t="str">
        <f>IF(OR(Grants!K132="Q3 2027",Grants!K132="Q4 2027"),"Yes","No")</f>
        <v>No</v>
      </c>
      <c r="AN609" s="178" t="str">
        <f t="shared" si="338"/>
        <v>No</v>
      </c>
      <c r="AO609" t="str">
        <f>IF(OR(Grants!K132="Q1 2028",Grants!K132="Q2 2028"),"Yes","No")</f>
        <v>No</v>
      </c>
      <c r="AP609" s="178" t="str">
        <f t="shared" si="339"/>
        <v>No</v>
      </c>
      <c r="AQ609" t="str">
        <f>IF(OR(Grants!K132="Q3 2028",Grants!K132="Q4 2028"),"Yes","No")</f>
        <v>No</v>
      </c>
      <c r="AR609" s="178" t="str">
        <f t="shared" si="340"/>
        <v>No</v>
      </c>
      <c r="AS609" t="str">
        <f>IF(OR(Grants!K132="Q1 2029",Grants!K132="Q2 2029"),"Yes","No")</f>
        <v>No</v>
      </c>
      <c r="AT609" s="178" t="str">
        <f t="shared" si="341"/>
        <v>No</v>
      </c>
      <c r="AU609" t="str">
        <f>IF(OR(Grants!K132="Q3 2029",Grants!K132="Q4 2029"),"Yes","No")</f>
        <v>No</v>
      </c>
      <c r="AV609" s="178" t="str">
        <f t="shared" si="342"/>
        <v>No</v>
      </c>
      <c r="AW609" t="str">
        <f>IF(OR(Grants!K132="Q1 2030",Grants!K132="Q2 2030"),"Yes","No")</f>
        <v>No</v>
      </c>
      <c r="AX609" s="178" t="str">
        <f t="shared" si="343"/>
        <v>No</v>
      </c>
      <c r="AY609" t="str">
        <f>IF(OR(Grants!K132="Q3 2030",Grants!K132="Q4 2030"),"Yes","No")</f>
        <v>No</v>
      </c>
      <c r="AZ609" s="178" t="str">
        <f t="shared" si="344"/>
        <v>No</v>
      </c>
      <c r="BA609" t="str">
        <f>IF(Grants!K132="","No","Yes")</f>
        <v>No</v>
      </c>
      <c r="BB609" s="178" t="str">
        <f t="shared" si="345"/>
        <v>No</v>
      </c>
      <c r="BC609" s="178" t="str">
        <f t="shared" si="346"/>
        <v>Yes</v>
      </c>
      <c r="BD609" s="174"/>
    </row>
    <row r="610" spans="1:56" s="175" customFormat="1" ht="14.65" thickBot="1" x14ac:dyDescent="0.5">
      <c r="A610" s="177">
        <v>129</v>
      </c>
      <c r="B610" s="109" t="s">
        <v>586</v>
      </c>
      <c r="C610" t="str">
        <f>IF(Grants!E133="Yes","Yes","No")</f>
        <v>No</v>
      </c>
      <c r="D610" t="str">
        <f>IF(AND(C610="No",Grants!F133="Yes"),"Yes","No")</f>
        <v>No</v>
      </c>
      <c r="E610" t="str">
        <f>IF(AND(C610="No",Grants!F133="N/A"),"N/A","No")</f>
        <v>No</v>
      </c>
      <c r="F610">
        <f>IF(OR(Grants!F133="Yes",Grants!F133="N/A"),0,1)</f>
        <v>1</v>
      </c>
      <c r="G610" t="str">
        <f>IF(OR(Grants!K133="Q3 2019",Grants!K133="Q4 2019"),"Yes","No")</f>
        <v>No</v>
      </c>
      <c r="H610" s="178" t="str">
        <f t="shared" ref="H610:H673" si="347">IF(AND(C610="No",D610="No",E610="No",G610="Yes"),"Yes","No")</f>
        <v>No</v>
      </c>
      <c r="I610" t="str">
        <f>IF(OR(Grants!K133="Q1 2020",Grants!K133="Q2 2020"),"Yes","No")</f>
        <v>No</v>
      </c>
      <c r="J610" s="178" t="str">
        <f t="shared" si="323"/>
        <v>No</v>
      </c>
      <c r="K610" t="str">
        <f>IF(OR(Grants!K133="Q3 2020",Grants!K133="Q4 2020"),"Yes","No")</f>
        <v>No</v>
      </c>
      <c r="L610" s="178" t="str">
        <f t="shared" si="324"/>
        <v>No</v>
      </c>
      <c r="M610" t="str">
        <f>IF(OR(Grants!K133="Q1 2021",Grants!K133="Q2 2021"),"Yes","No")</f>
        <v>No</v>
      </c>
      <c r="N610" s="178" t="str">
        <f t="shared" si="325"/>
        <v>No</v>
      </c>
      <c r="O610" t="str">
        <f>IF(OR(Grants!K133="Q3 2021",Grants!K133="Q4 2021"),"Yes","No")</f>
        <v>No</v>
      </c>
      <c r="P610" s="178" t="str">
        <f t="shared" si="326"/>
        <v>No</v>
      </c>
      <c r="Q610" t="str">
        <f>IF(OR(Grants!K133="Q1 2022",Grants!K133="Q2 2022"),"Yes","No")</f>
        <v>No</v>
      </c>
      <c r="R610" s="178" t="str">
        <f t="shared" si="327"/>
        <v>No</v>
      </c>
      <c r="S610" t="str">
        <f>IF(OR(Grants!K133="Q3 2022",Grants!K133="Q4 2022"),"Yes","No")</f>
        <v>No</v>
      </c>
      <c r="T610" s="178" t="str">
        <f t="shared" si="328"/>
        <v>No</v>
      </c>
      <c r="U610" t="str">
        <f>IF(OR(Grants!K133="Q1 2023",Grants!K133="Q2 2023"),"Yes","No")</f>
        <v>No</v>
      </c>
      <c r="V610" s="178" t="str">
        <f t="shared" si="329"/>
        <v>No</v>
      </c>
      <c r="W610" t="str">
        <f>IF(OR(Grants!K133="Q3 2023",Grants!K133="Q4 2023"),"Yes","No")</f>
        <v>No</v>
      </c>
      <c r="X610" s="178" t="str">
        <f t="shared" si="330"/>
        <v>No</v>
      </c>
      <c r="Y610" t="str">
        <f>IF(OR(Grants!K133="Q1 2024",Grants!K133="Q2 2024"),"Yes","No")</f>
        <v>No</v>
      </c>
      <c r="Z610" s="178" t="str">
        <f t="shared" si="331"/>
        <v>No</v>
      </c>
      <c r="AA610" t="str">
        <f>IF(OR(Grants!K133="Q3 2024",Grants!K133="Q4 2024"),"Yes","No")</f>
        <v>No</v>
      </c>
      <c r="AB610" s="178" t="str">
        <f t="shared" si="332"/>
        <v>No</v>
      </c>
      <c r="AC610" t="str">
        <f>IF(OR(Grants!K133="Q1 2025",Grants!K133="Q2 2025"),"Yes","No")</f>
        <v>No</v>
      </c>
      <c r="AD610" s="178" t="str">
        <f t="shared" si="333"/>
        <v>No</v>
      </c>
      <c r="AE610" t="str">
        <f>IF(OR(Grants!K133="Q3 2025",Grants!K133="Q4 2025"),"Yes","No")</f>
        <v>No</v>
      </c>
      <c r="AF610" s="178" t="str">
        <f t="shared" si="334"/>
        <v>No</v>
      </c>
      <c r="AG610" t="str">
        <f>IF(OR(Grants!K133="Q1 2026",Grants!K133="Q2 2026"),"Yes","No")</f>
        <v>No</v>
      </c>
      <c r="AH610" s="178" t="str">
        <f t="shared" si="335"/>
        <v>No</v>
      </c>
      <c r="AI610" t="str">
        <f>IF(OR(Grants!K133="Q3 2026",Grants!K133="Q4 2026"),"Yes","No")</f>
        <v>No</v>
      </c>
      <c r="AJ610" s="178" t="str">
        <f t="shared" si="336"/>
        <v>No</v>
      </c>
      <c r="AK610" t="str">
        <f>IF(OR(Grants!K133="Q1 2027",Grants!K133="Q2 2027"),"Yes","No")</f>
        <v>No</v>
      </c>
      <c r="AL610" s="178" t="str">
        <f t="shared" si="337"/>
        <v>No</v>
      </c>
      <c r="AM610" t="str">
        <f>IF(OR(Grants!K133="Q3 2027",Grants!K133="Q4 2027"),"Yes","No")</f>
        <v>No</v>
      </c>
      <c r="AN610" s="178" t="str">
        <f t="shared" si="338"/>
        <v>No</v>
      </c>
      <c r="AO610" t="str">
        <f>IF(OR(Grants!K133="Q1 2028",Grants!K133="Q2 2028"),"Yes","No")</f>
        <v>No</v>
      </c>
      <c r="AP610" s="178" t="str">
        <f t="shared" si="339"/>
        <v>No</v>
      </c>
      <c r="AQ610" t="str">
        <f>IF(OR(Grants!K133="Q3 2028",Grants!K133="Q4 2028"),"Yes","No")</f>
        <v>No</v>
      </c>
      <c r="AR610" s="178" t="str">
        <f t="shared" si="340"/>
        <v>No</v>
      </c>
      <c r="AS610" t="str">
        <f>IF(OR(Grants!K133="Q1 2029",Grants!K133="Q2 2029"),"Yes","No")</f>
        <v>No</v>
      </c>
      <c r="AT610" s="178" t="str">
        <f t="shared" si="341"/>
        <v>No</v>
      </c>
      <c r="AU610" t="str">
        <f>IF(OR(Grants!K133="Q3 2029",Grants!K133="Q4 2029"),"Yes","No")</f>
        <v>No</v>
      </c>
      <c r="AV610" s="178" t="str">
        <f t="shared" si="342"/>
        <v>No</v>
      </c>
      <c r="AW610" t="str">
        <f>IF(OR(Grants!K133="Q1 2030",Grants!K133="Q2 2030"),"Yes","No")</f>
        <v>No</v>
      </c>
      <c r="AX610" s="178" t="str">
        <f t="shared" si="343"/>
        <v>No</v>
      </c>
      <c r="AY610" t="str">
        <f>IF(OR(Grants!K133="Q3 2030",Grants!K133="Q4 2030"),"Yes","No")</f>
        <v>No</v>
      </c>
      <c r="AZ610" s="178" t="str">
        <f t="shared" si="344"/>
        <v>No</v>
      </c>
      <c r="BA610" t="str">
        <f>IF(Grants!K133="","No","Yes")</f>
        <v>No</v>
      </c>
      <c r="BB610" s="178" t="str">
        <f t="shared" si="345"/>
        <v>No</v>
      </c>
      <c r="BC610" s="178" t="str">
        <f t="shared" si="346"/>
        <v>Yes</v>
      </c>
      <c r="BD610" s="174"/>
    </row>
    <row r="611" spans="1:56" s="175" customFormat="1" ht="35.25" thickBot="1" x14ac:dyDescent="0.5">
      <c r="A611" s="177">
        <v>130</v>
      </c>
      <c r="B611" s="109" t="s">
        <v>587</v>
      </c>
      <c r="C611" t="str">
        <f>IF(Grants!E134="Yes","Yes","No")</f>
        <v>No</v>
      </c>
      <c r="D611" t="str">
        <f>IF(AND(C611="No",Grants!F134="Yes"),"Yes","No")</f>
        <v>No</v>
      </c>
      <c r="E611" t="str">
        <f>IF(AND(C611="No",Grants!F134="N/A"),"N/A","No")</f>
        <v>No</v>
      </c>
      <c r="F611">
        <f>IF(OR(Grants!F134="Yes",Grants!F134="N/A"),0,1)</f>
        <v>1</v>
      </c>
      <c r="G611" t="str">
        <f>IF(OR(Grants!K134="Q3 2019",Grants!K134="Q4 2019"),"Yes","No")</f>
        <v>No</v>
      </c>
      <c r="H611" s="178" t="str">
        <f t="shared" si="347"/>
        <v>No</v>
      </c>
      <c r="I611" t="str">
        <f>IF(OR(Grants!K134="Q1 2020",Grants!K134="Q2 2020"),"Yes","No")</f>
        <v>No</v>
      </c>
      <c r="J611" s="178" t="str">
        <f t="shared" ref="J611:J674" si="348">IF(AND(C611="No",D611="No",E611="No",I611="Yes"),"Yes","No")</f>
        <v>No</v>
      </c>
      <c r="K611" t="str">
        <f>IF(OR(Grants!K134="Q3 2020",Grants!K134="Q4 2020"),"Yes","No")</f>
        <v>No</v>
      </c>
      <c r="L611" s="178" t="str">
        <f t="shared" ref="L611:L674" si="349">IF(AND(C611="No",D611="No",E611="No",K611="Yes"),"Yes","No")</f>
        <v>No</v>
      </c>
      <c r="M611" t="str">
        <f>IF(OR(Grants!K134="Q1 2021",Grants!K134="Q2 2021"),"Yes","No")</f>
        <v>No</v>
      </c>
      <c r="N611" s="178" t="str">
        <f t="shared" ref="N611:N674" si="350">IF(AND(C611="No",D611="No",E611="No",M611="Yes"),"Yes","No")</f>
        <v>No</v>
      </c>
      <c r="O611" t="str">
        <f>IF(OR(Grants!K134="Q3 2021",Grants!K134="Q4 2021"),"Yes","No")</f>
        <v>No</v>
      </c>
      <c r="P611" s="178" t="str">
        <f t="shared" ref="P611:P674" si="351">IF(AND(C611="No",D611="No",E611="No",O611="Yes"),"Yes","No")</f>
        <v>No</v>
      </c>
      <c r="Q611" t="str">
        <f>IF(OR(Grants!K134="Q1 2022",Grants!K134="Q2 2022"),"Yes","No")</f>
        <v>No</v>
      </c>
      <c r="R611" s="178" t="str">
        <f t="shared" ref="R611:R674" si="352">IF(AND(C611="No",D611="No",E611="No",Q611="Yes"),"Yes","No")</f>
        <v>No</v>
      </c>
      <c r="S611" t="str">
        <f>IF(OR(Grants!K134="Q3 2022",Grants!K134="Q4 2022"),"Yes","No")</f>
        <v>No</v>
      </c>
      <c r="T611" s="178" t="str">
        <f t="shared" ref="T611:T674" si="353">IF(AND(C611="No",D611="No",E611="No",S611="Yes"),"Yes","No")</f>
        <v>No</v>
      </c>
      <c r="U611" t="str">
        <f>IF(OR(Grants!K134="Q1 2023",Grants!K134="Q2 2023"),"Yes","No")</f>
        <v>No</v>
      </c>
      <c r="V611" s="178" t="str">
        <f t="shared" ref="V611:V674" si="354">IF(AND(C611="No",D611="No",E611="No",U611="Yes"),"Yes","No")</f>
        <v>No</v>
      </c>
      <c r="W611" t="str">
        <f>IF(OR(Grants!K134="Q3 2023",Grants!K134="Q4 2023"),"Yes","No")</f>
        <v>No</v>
      </c>
      <c r="X611" s="178" t="str">
        <f t="shared" ref="X611:X674" si="355">IF(AND(C611="No",D611="No",E611="No",W611="Yes"),"Yes","No")</f>
        <v>No</v>
      </c>
      <c r="Y611" t="str">
        <f>IF(OR(Grants!K134="Q1 2024",Grants!K134="Q2 2024"),"Yes","No")</f>
        <v>No</v>
      </c>
      <c r="Z611" s="178" t="str">
        <f t="shared" ref="Z611:Z674" si="356">IF(AND(C611="No",D611="No",E611="No",Y611="Yes"),"Yes","No")</f>
        <v>No</v>
      </c>
      <c r="AA611" t="str">
        <f>IF(OR(Grants!K134="Q3 2024",Grants!K134="Q4 2024"),"Yes","No")</f>
        <v>No</v>
      </c>
      <c r="AB611" s="178" t="str">
        <f t="shared" ref="AB611:AB674" si="357">IF(AND(C611="No",D611="No",E611="No",AA611="Yes"),"Yes","No")</f>
        <v>No</v>
      </c>
      <c r="AC611" t="str">
        <f>IF(OR(Grants!K134="Q1 2025",Grants!K134="Q2 2025"),"Yes","No")</f>
        <v>No</v>
      </c>
      <c r="AD611" s="178" t="str">
        <f t="shared" ref="AD611:AD674" si="358">IF(AND(C611="No",D611="No",E611="No",AC611="Yes"),"Yes","No")</f>
        <v>No</v>
      </c>
      <c r="AE611" t="str">
        <f>IF(OR(Grants!K134="Q3 2025",Grants!K134="Q4 2025"),"Yes","No")</f>
        <v>No</v>
      </c>
      <c r="AF611" s="178" t="str">
        <f t="shared" ref="AF611:AF674" si="359">IF(AND(C611="No",D611="No",E611="No",AE611="Yes"),"Yes","No")</f>
        <v>No</v>
      </c>
      <c r="AG611" t="str">
        <f>IF(OR(Grants!K134="Q1 2026",Grants!K134="Q2 2026"),"Yes","No")</f>
        <v>No</v>
      </c>
      <c r="AH611" s="178" t="str">
        <f t="shared" ref="AH611:AH674" si="360">IF(AND(C611="No",D611="No",E611="No",AG611="Yes"),"Yes","No")</f>
        <v>No</v>
      </c>
      <c r="AI611" t="str">
        <f>IF(OR(Grants!K134="Q3 2026",Grants!K134="Q4 2026"),"Yes","No")</f>
        <v>No</v>
      </c>
      <c r="AJ611" s="178" t="str">
        <f t="shared" ref="AJ611:AJ674" si="361">IF(AND(C611="No",D611="No",E611="No",AI611="Yes"),"Yes","No")</f>
        <v>No</v>
      </c>
      <c r="AK611" t="str">
        <f>IF(OR(Grants!K134="Q1 2027",Grants!K134="Q2 2027"),"Yes","No")</f>
        <v>No</v>
      </c>
      <c r="AL611" s="178" t="str">
        <f t="shared" ref="AL611:AL674" si="362">IF(AND(C611="No",D611="No",E611="No",AK611="Yes"),"Yes","No")</f>
        <v>No</v>
      </c>
      <c r="AM611" t="str">
        <f>IF(OR(Grants!K134="Q3 2027",Grants!K134="Q4 2027"),"Yes","No")</f>
        <v>No</v>
      </c>
      <c r="AN611" s="178" t="str">
        <f t="shared" ref="AN611:AN674" si="363">IF(AND(C611="No",D611="No",E611="No",AM611="Yes"),"Yes","No")</f>
        <v>No</v>
      </c>
      <c r="AO611" t="str">
        <f>IF(OR(Grants!K134="Q1 2028",Grants!K134="Q2 2028"),"Yes","No")</f>
        <v>No</v>
      </c>
      <c r="AP611" s="178" t="str">
        <f t="shared" ref="AP611:AP674" si="364">IF(AND(C611="No",D611="No",E611="No",AO611="Yes"),"Yes","No")</f>
        <v>No</v>
      </c>
      <c r="AQ611" t="str">
        <f>IF(OR(Grants!K134="Q3 2028",Grants!K134="Q4 2028"),"Yes","No")</f>
        <v>No</v>
      </c>
      <c r="AR611" s="178" t="str">
        <f t="shared" ref="AR611:AR674" si="365">IF(AND(C611="No",D611="No",E611="No",AQ611="Yes"),"Yes","No")</f>
        <v>No</v>
      </c>
      <c r="AS611" t="str">
        <f>IF(OR(Grants!K134="Q1 2029",Grants!K134="Q2 2029"),"Yes","No")</f>
        <v>No</v>
      </c>
      <c r="AT611" s="178" t="str">
        <f t="shared" ref="AT611:AT674" si="366">IF(AND(C611="No",D611="No",E611="No",AS611="Yes"),"Yes","No")</f>
        <v>No</v>
      </c>
      <c r="AU611" t="str">
        <f>IF(OR(Grants!K134="Q3 2029",Grants!K134="Q4 2029"),"Yes","No")</f>
        <v>No</v>
      </c>
      <c r="AV611" s="178" t="str">
        <f t="shared" ref="AV611:AV674" si="367">IF(AND(C611="No",D611="No",E611="No",AU611="Yes"),"Yes","No")</f>
        <v>No</v>
      </c>
      <c r="AW611" t="str">
        <f>IF(OR(Grants!K134="Q1 2030",Grants!K134="Q2 2030"),"Yes","No")</f>
        <v>No</v>
      </c>
      <c r="AX611" s="178" t="str">
        <f t="shared" ref="AX611:AX674" si="368">IF(AND(C611="No",D611="No",E611="No",AW611="Yes"),"Yes","No")</f>
        <v>No</v>
      </c>
      <c r="AY611" t="str">
        <f>IF(OR(Grants!K134="Q3 2030",Grants!K134="Q4 2030"),"Yes","No")</f>
        <v>No</v>
      </c>
      <c r="AZ611" s="178" t="str">
        <f t="shared" ref="AZ611:AZ674" si="369">IF(AND(C611="No",D611="No",E611="No",AY611="Yes"),"Yes","No")</f>
        <v>No</v>
      </c>
      <c r="BA611" t="str">
        <f>IF(Grants!K134="","No","Yes")</f>
        <v>No</v>
      </c>
      <c r="BB611" s="178" t="str">
        <f t="shared" ref="BB611:BB674" si="370">IF(AND(C611="No",D611="No",E611="No",BA611="Yes"),"Yes","No")</f>
        <v>No</v>
      </c>
      <c r="BC611" s="178" t="str">
        <f t="shared" ref="BC611:BC674" si="371">IF(AND(C611="No",D611="No",E611="No",BB611="No"),"Yes","No")</f>
        <v>Yes</v>
      </c>
      <c r="BD611" s="174"/>
    </row>
    <row r="612" spans="1:56" s="175" customFormat="1" ht="35.25" thickBot="1" x14ac:dyDescent="0.5">
      <c r="A612" s="177">
        <v>131</v>
      </c>
      <c r="B612" s="109" t="s">
        <v>588</v>
      </c>
      <c r="C612" t="str">
        <f>IF(Grants!E135="Yes","Yes","No")</f>
        <v>No</v>
      </c>
      <c r="D612" t="str">
        <f>IF(AND(C612="No",Grants!F135="Yes"),"Yes","No")</f>
        <v>No</v>
      </c>
      <c r="E612" t="str">
        <f>IF(AND(C612="No",Grants!F135="N/A"),"N/A","No")</f>
        <v>No</v>
      </c>
      <c r="F612">
        <f>IF(OR(Grants!F135="Yes",Grants!F135="N/A"),0,1)</f>
        <v>1</v>
      </c>
      <c r="G612" t="str">
        <f>IF(OR(Grants!K135="Q3 2019",Grants!K135="Q4 2019"),"Yes","No")</f>
        <v>No</v>
      </c>
      <c r="H612" s="178" t="str">
        <f t="shared" si="347"/>
        <v>No</v>
      </c>
      <c r="I612" t="str">
        <f>IF(OR(Grants!K135="Q1 2020",Grants!K135="Q2 2020"),"Yes","No")</f>
        <v>No</v>
      </c>
      <c r="J612" s="178" t="str">
        <f t="shared" si="348"/>
        <v>No</v>
      </c>
      <c r="K612" t="str">
        <f>IF(OR(Grants!K135="Q3 2020",Grants!K135="Q4 2020"),"Yes","No")</f>
        <v>No</v>
      </c>
      <c r="L612" s="178" t="str">
        <f t="shared" si="349"/>
        <v>No</v>
      </c>
      <c r="M612" t="str">
        <f>IF(OR(Grants!K135="Q1 2021",Grants!K135="Q2 2021"),"Yes","No")</f>
        <v>No</v>
      </c>
      <c r="N612" s="178" t="str">
        <f t="shared" si="350"/>
        <v>No</v>
      </c>
      <c r="O612" t="str">
        <f>IF(OR(Grants!K135="Q3 2021",Grants!K135="Q4 2021"),"Yes","No")</f>
        <v>No</v>
      </c>
      <c r="P612" s="178" t="str">
        <f t="shared" si="351"/>
        <v>No</v>
      </c>
      <c r="Q612" t="str">
        <f>IF(OR(Grants!K135="Q1 2022",Grants!K135="Q2 2022"),"Yes","No")</f>
        <v>No</v>
      </c>
      <c r="R612" s="178" t="str">
        <f t="shared" si="352"/>
        <v>No</v>
      </c>
      <c r="S612" t="str">
        <f>IF(OR(Grants!K135="Q3 2022",Grants!K135="Q4 2022"),"Yes","No")</f>
        <v>No</v>
      </c>
      <c r="T612" s="178" t="str">
        <f t="shared" si="353"/>
        <v>No</v>
      </c>
      <c r="U612" t="str">
        <f>IF(OR(Grants!K135="Q1 2023",Grants!K135="Q2 2023"),"Yes","No")</f>
        <v>No</v>
      </c>
      <c r="V612" s="178" t="str">
        <f t="shared" si="354"/>
        <v>No</v>
      </c>
      <c r="W612" t="str">
        <f>IF(OR(Grants!K135="Q3 2023",Grants!K135="Q4 2023"),"Yes","No")</f>
        <v>No</v>
      </c>
      <c r="X612" s="178" t="str">
        <f t="shared" si="355"/>
        <v>No</v>
      </c>
      <c r="Y612" t="str">
        <f>IF(OR(Grants!K135="Q1 2024",Grants!K135="Q2 2024"),"Yes","No")</f>
        <v>No</v>
      </c>
      <c r="Z612" s="178" t="str">
        <f t="shared" si="356"/>
        <v>No</v>
      </c>
      <c r="AA612" t="str">
        <f>IF(OR(Grants!K135="Q3 2024",Grants!K135="Q4 2024"),"Yes","No")</f>
        <v>No</v>
      </c>
      <c r="AB612" s="178" t="str">
        <f t="shared" si="357"/>
        <v>No</v>
      </c>
      <c r="AC612" t="str">
        <f>IF(OR(Grants!K135="Q1 2025",Grants!K135="Q2 2025"),"Yes","No")</f>
        <v>No</v>
      </c>
      <c r="AD612" s="178" t="str">
        <f t="shared" si="358"/>
        <v>No</v>
      </c>
      <c r="AE612" t="str">
        <f>IF(OR(Grants!K135="Q3 2025",Grants!K135="Q4 2025"),"Yes","No")</f>
        <v>No</v>
      </c>
      <c r="AF612" s="178" t="str">
        <f t="shared" si="359"/>
        <v>No</v>
      </c>
      <c r="AG612" t="str">
        <f>IF(OR(Grants!K135="Q1 2026",Grants!K135="Q2 2026"),"Yes","No")</f>
        <v>No</v>
      </c>
      <c r="AH612" s="178" t="str">
        <f t="shared" si="360"/>
        <v>No</v>
      </c>
      <c r="AI612" t="str">
        <f>IF(OR(Grants!K135="Q3 2026",Grants!K135="Q4 2026"),"Yes","No")</f>
        <v>No</v>
      </c>
      <c r="AJ612" s="178" t="str">
        <f t="shared" si="361"/>
        <v>No</v>
      </c>
      <c r="AK612" t="str">
        <f>IF(OR(Grants!K135="Q1 2027",Grants!K135="Q2 2027"),"Yes","No")</f>
        <v>No</v>
      </c>
      <c r="AL612" s="178" t="str">
        <f t="shared" si="362"/>
        <v>No</v>
      </c>
      <c r="AM612" t="str">
        <f>IF(OR(Grants!K135="Q3 2027",Grants!K135="Q4 2027"),"Yes","No")</f>
        <v>No</v>
      </c>
      <c r="AN612" s="178" t="str">
        <f t="shared" si="363"/>
        <v>No</v>
      </c>
      <c r="AO612" t="str">
        <f>IF(OR(Grants!K135="Q1 2028",Grants!K135="Q2 2028"),"Yes","No")</f>
        <v>No</v>
      </c>
      <c r="AP612" s="178" t="str">
        <f t="shared" si="364"/>
        <v>No</v>
      </c>
      <c r="AQ612" t="str">
        <f>IF(OR(Grants!K135="Q3 2028",Grants!K135="Q4 2028"),"Yes","No")</f>
        <v>No</v>
      </c>
      <c r="AR612" s="178" t="str">
        <f t="shared" si="365"/>
        <v>No</v>
      </c>
      <c r="AS612" t="str">
        <f>IF(OR(Grants!K135="Q1 2029",Grants!K135="Q2 2029"),"Yes","No")</f>
        <v>No</v>
      </c>
      <c r="AT612" s="178" t="str">
        <f t="shared" si="366"/>
        <v>No</v>
      </c>
      <c r="AU612" t="str">
        <f>IF(OR(Grants!K135="Q3 2029",Grants!K135="Q4 2029"),"Yes","No")</f>
        <v>No</v>
      </c>
      <c r="AV612" s="178" t="str">
        <f t="shared" si="367"/>
        <v>No</v>
      </c>
      <c r="AW612" t="str">
        <f>IF(OR(Grants!K135="Q1 2030",Grants!K135="Q2 2030"),"Yes","No")</f>
        <v>No</v>
      </c>
      <c r="AX612" s="178" t="str">
        <f t="shared" si="368"/>
        <v>No</v>
      </c>
      <c r="AY612" t="str">
        <f>IF(OR(Grants!K135="Q3 2030",Grants!K135="Q4 2030"),"Yes","No")</f>
        <v>No</v>
      </c>
      <c r="AZ612" s="178" t="str">
        <f t="shared" si="369"/>
        <v>No</v>
      </c>
      <c r="BA612" t="str">
        <f>IF(Grants!K135="","No","Yes")</f>
        <v>No</v>
      </c>
      <c r="BB612" s="178" t="str">
        <f t="shared" si="370"/>
        <v>No</v>
      </c>
      <c r="BC612" s="178" t="str">
        <f t="shared" si="371"/>
        <v>Yes</v>
      </c>
      <c r="BD612" s="174"/>
    </row>
    <row r="613" spans="1:56" s="175" customFormat="1" ht="23.65" thickBot="1" x14ac:dyDescent="0.5">
      <c r="A613" s="177">
        <v>132</v>
      </c>
      <c r="B613" s="109" t="s">
        <v>589</v>
      </c>
      <c r="C613" t="str">
        <f>IF(Grants!E136="Yes","Yes","No")</f>
        <v>No</v>
      </c>
      <c r="D613" t="str">
        <f>IF(AND(C613="No",Grants!F136="Yes"),"Yes","No")</f>
        <v>No</v>
      </c>
      <c r="E613" t="str">
        <f>IF(AND(C613="No",Grants!F136="N/A"),"N/A","No")</f>
        <v>No</v>
      </c>
      <c r="F613">
        <f>IF(OR(Grants!F136="Yes",Grants!F136="N/A"),0,1)</f>
        <v>1</v>
      </c>
      <c r="G613" t="str">
        <f>IF(OR(Grants!K136="Q3 2019",Grants!K136="Q4 2019"),"Yes","No")</f>
        <v>No</v>
      </c>
      <c r="H613" s="178" t="str">
        <f t="shared" si="347"/>
        <v>No</v>
      </c>
      <c r="I613" t="str">
        <f>IF(OR(Grants!K136="Q1 2020",Grants!K136="Q2 2020"),"Yes","No")</f>
        <v>No</v>
      </c>
      <c r="J613" s="178" t="str">
        <f t="shared" si="348"/>
        <v>No</v>
      </c>
      <c r="K613" t="str">
        <f>IF(OR(Grants!K136="Q3 2020",Grants!K136="Q4 2020"),"Yes","No")</f>
        <v>No</v>
      </c>
      <c r="L613" s="178" t="str">
        <f t="shared" si="349"/>
        <v>No</v>
      </c>
      <c r="M613" t="str">
        <f>IF(OR(Grants!K136="Q1 2021",Grants!K136="Q2 2021"),"Yes","No")</f>
        <v>No</v>
      </c>
      <c r="N613" s="178" t="str">
        <f t="shared" si="350"/>
        <v>No</v>
      </c>
      <c r="O613" t="str">
        <f>IF(OR(Grants!K136="Q3 2021",Grants!K136="Q4 2021"),"Yes","No")</f>
        <v>No</v>
      </c>
      <c r="P613" s="178" t="str">
        <f t="shared" si="351"/>
        <v>No</v>
      </c>
      <c r="Q613" t="str">
        <f>IF(OR(Grants!K136="Q1 2022",Grants!K136="Q2 2022"),"Yes","No")</f>
        <v>No</v>
      </c>
      <c r="R613" s="178" t="str">
        <f t="shared" si="352"/>
        <v>No</v>
      </c>
      <c r="S613" t="str">
        <f>IF(OR(Grants!K136="Q3 2022",Grants!K136="Q4 2022"),"Yes","No")</f>
        <v>No</v>
      </c>
      <c r="T613" s="178" t="str">
        <f t="shared" si="353"/>
        <v>No</v>
      </c>
      <c r="U613" t="str">
        <f>IF(OR(Grants!K136="Q1 2023",Grants!K136="Q2 2023"),"Yes","No")</f>
        <v>No</v>
      </c>
      <c r="V613" s="178" t="str">
        <f t="shared" si="354"/>
        <v>No</v>
      </c>
      <c r="W613" t="str">
        <f>IF(OR(Grants!K136="Q3 2023",Grants!K136="Q4 2023"),"Yes","No")</f>
        <v>No</v>
      </c>
      <c r="X613" s="178" t="str">
        <f t="shared" si="355"/>
        <v>No</v>
      </c>
      <c r="Y613" t="str">
        <f>IF(OR(Grants!K136="Q1 2024",Grants!K136="Q2 2024"),"Yes","No")</f>
        <v>No</v>
      </c>
      <c r="Z613" s="178" t="str">
        <f t="shared" si="356"/>
        <v>No</v>
      </c>
      <c r="AA613" t="str">
        <f>IF(OR(Grants!K136="Q3 2024",Grants!K136="Q4 2024"),"Yes","No")</f>
        <v>No</v>
      </c>
      <c r="AB613" s="178" t="str">
        <f t="shared" si="357"/>
        <v>No</v>
      </c>
      <c r="AC613" t="str">
        <f>IF(OR(Grants!K136="Q1 2025",Grants!K136="Q2 2025"),"Yes","No")</f>
        <v>No</v>
      </c>
      <c r="AD613" s="178" t="str">
        <f t="shared" si="358"/>
        <v>No</v>
      </c>
      <c r="AE613" t="str">
        <f>IF(OR(Grants!K136="Q3 2025",Grants!K136="Q4 2025"),"Yes","No")</f>
        <v>No</v>
      </c>
      <c r="AF613" s="178" t="str">
        <f t="shared" si="359"/>
        <v>No</v>
      </c>
      <c r="AG613" t="str">
        <f>IF(OR(Grants!K136="Q1 2026",Grants!K136="Q2 2026"),"Yes","No")</f>
        <v>No</v>
      </c>
      <c r="AH613" s="178" t="str">
        <f t="shared" si="360"/>
        <v>No</v>
      </c>
      <c r="AI613" t="str">
        <f>IF(OR(Grants!K136="Q3 2026",Grants!K136="Q4 2026"),"Yes","No")</f>
        <v>No</v>
      </c>
      <c r="AJ613" s="178" t="str">
        <f t="shared" si="361"/>
        <v>No</v>
      </c>
      <c r="AK613" t="str">
        <f>IF(OR(Grants!K136="Q1 2027",Grants!K136="Q2 2027"),"Yes","No")</f>
        <v>No</v>
      </c>
      <c r="AL613" s="178" t="str">
        <f t="shared" si="362"/>
        <v>No</v>
      </c>
      <c r="AM613" t="str">
        <f>IF(OR(Grants!K136="Q3 2027",Grants!K136="Q4 2027"),"Yes","No")</f>
        <v>No</v>
      </c>
      <c r="AN613" s="178" t="str">
        <f t="shared" si="363"/>
        <v>No</v>
      </c>
      <c r="AO613" t="str">
        <f>IF(OR(Grants!K136="Q1 2028",Grants!K136="Q2 2028"),"Yes","No")</f>
        <v>No</v>
      </c>
      <c r="AP613" s="178" t="str">
        <f t="shared" si="364"/>
        <v>No</v>
      </c>
      <c r="AQ613" t="str">
        <f>IF(OR(Grants!K136="Q3 2028",Grants!K136="Q4 2028"),"Yes","No")</f>
        <v>No</v>
      </c>
      <c r="AR613" s="178" t="str">
        <f t="shared" si="365"/>
        <v>No</v>
      </c>
      <c r="AS613" t="str">
        <f>IF(OR(Grants!K136="Q1 2029",Grants!K136="Q2 2029"),"Yes","No")</f>
        <v>No</v>
      </c>
      <c r="AT613" s="178" t="str">
        <f t="shared" si="366"/>
        <v>No</v>
      </c>
      <c r="AU613" t="str">
        <f>IF(OR(Grants!K136="Q3 2029",Grants!K136="Q4 2029"),"Yes","No")</f>
        <v>No</v>
      </c>
      <c r="AV613" s="178" t="str">
        <f t="shared" si="367"/>
        <v>No</v>
      </c>
      <c r="AW613" t="str">
        <f>IF(OR(Grants!K136="Q1 2030",Grants!K136="Q2 2030"),"Yes","No")</f>
        <v>No</v>
      </c>
      <c r="AX613" s="178" t="str">
        <f t="shared" si="368"/>
        <v>No</v>
      </c>
      <c r="AY613" t="str">
        <f>IF(OR(Grants!K136="Q3 2030",Grants!K136="Q4 2030"),"Yes","No")</f>
        <v>No</v>
      </c>
      <c r="AZ613" s="178" t="str">
        <f t="shared" si="369"/>
        <v>No</v>
      </c>
      <c r="BA613" t="str">
        <f>IF(Grants!K136="","No","Yes")</f>
        <v>No</v>
      </c>
      <c r="BB613" s="178" t="str">
        <f t="shared" si="370"/>
        <v>No</v>
      </c>
      <c r="BC613" s="178" t="str">
        <f t="shared" si="371"/>
        <v>Yes</v>
      </c>
      <c r="BD613" s="174"/>
    </row>
    <row r="614" spans="1:56" s="175" customFormat="1" ht="35.25" thickBot="1" x14ac:dyDescent="0.5">
      <c r="A614" s="177">
        <v>133</v>
      </c>
      <c r="B614" s="109" t="s">
        <v>590</v>
      </c>
      <c r="C614" t="str">
        <f>IF(Grants!E137="Yes","Yes","No")</f>
        <v>No</v>
      </c>
      <c r="D614" t="str">
        <f>IF(AND(C614="No",Grants!F137="Yes"),"Yes","No")</f>
        <v>No</v>
      </c>
      <c r="E614" t="str">
        <f>IF(AND(C614="No",Grants!F137="N/A"),"N/A","No")</f>
        <v>No</v>
      </c>
      <c r="F614">
        <f>IF(OR(Grants!F137="Yes",Grants!F137="N/A"),0,1)</f>
        <v>1</v>
      </c>
      <c r="G614" t="str">
        <f>IF(OR(Grants!K137="Q3 2019",Grants!K137="Q4 2019"),"Yes","No")</f>
        <v>No</v>
      </c>
      <c r="H614" s="178" t="str">
        <f t="shared" si="347"/>
        <v>No</v>
      </c>
      <c r="I614" t="str">
        <f>IF(OR(Grants!K137="Q1 2020",Grants!K137="Q2 2020"),"Yes","No")</f>
        <v>No</v>
      </c>
      <c r="J614" s="178" t="str">
        <f t="shared" si="348"/>
        <v>No</v>
      </c>
      <c r="K614" t="str">
        <f>IF(OR(Grants!K137="Q3 2020",Grants!K137="Q4 2020"),"Yes","No")</f>
        <v>No</v>
      </c>
      <c r="L614" s="178" t="str">
        <f t="shared" si="349"/>
        <v>No</v>
      </c>
      <c r="M614" t="str">
        <f>IF(OR(Grants!K137="Q1 2021",Grants!K137="Q2 2021"),"Yes","No")</f>
        <v>No</v>
      </c>
      <c r="N614" s="178" t="str">
        <f t="shared" si="350"/>
        <v>No</v>
      </c>
      <c r="O614" t="str">
        <f>IF(OR(Grants!K137="Q3 2021",Grants!K137="Q4 2021"),"Yes","No")</f>
        <v>No</v>
      </c>
      <c r="P614" s="178" t="str">
        <f t="shared" si="351"/>
        <v>No</v>
      </c>
      <c r="Q614" t="str">
        <f>IF(OR(Grants!K137="Q1 2022",Grants!K137="Q2 2022"),"Yes","No")</f>
        <v>No</v>
      </c>
      <c r="R614" s="178" t="str">
        <f t="shared" si="352"/>
        <v>No</v>
      </c>
      <c r="S614" t="str">
        <f>IF(OR(Grants!K137="Q3 2022",Grants!K137="Q4 2022"),"Yes","No")</f>
        <v>No</v>
      </c>
      <c r="T614" s="178" t="str">
        <f t="shared" si="353"/>
        <v>No</v>
      </c>
      <c r="U614" t="str">
        <f>IF(OR(Grants!K137="Q1 2023",Grants!K137="Q2 2023"),"Yes","No")</f>
        <v>No</v>
      </c>
      <c r="V614" s="178" t="str">
        <f t="shared" si="354"/>
        <v>No</v>
      </c>
      <c r="W614" t="str">
        <f>IF(OR(Grants!K137="Q3 2023",Grants!K137="Q4 2023"),"Yes","No")</f>
        <v>No</v>
      </c>
      <c r="X614" s="178" t="str">
        <f t="shared" si="355"/>
        <v>No</v>
      </c>
      <c r="Y614" t="str">
        <f>IF(OR(Grants!K137="Q1 2024",Grants!K137="Q2 2024"),"Yes","No")</f>
        <v>No</v>
      </c>
      <c r="Z614" s="178" t="str">
        <f t="shared" si="356"/>
        <v>No</v>
      </c>
      <c r="AA614" t="str">
        <f>IF(OR(Grants!K137="Q3 2024",Grants!K137="Q4 2024"),"Yes","No")</f>
        <v>No</v>
      </c>
      <c r="AB614" s="178" t="str">
        <f t="shared" si="357"/>
        <v>No</v>
      </c>
      <c r="AC614" t="str">
        <f>IF(OR(Grants!K137="Q1 2025",Grants!K137="Q2 2025"),"Yes","No")</f>
        <v>No</v>
      </c>
      <c r="AD614" s="178" t="str">
        <f t="shared" si="358"/>
        <v>No</v>
      </c>
      <c r="AE614" t="str">
        <f>IF(OR(Grants!K137="Q3 2025",Grants!K137="Q4 2025"),"Yes","No")</f>
        <v>No</v>
      </c>
      <c r="AF614" s="178" t="str">
        <f t="shared" si="359"/>
        <v>No</v>
      </c>
      <c r="AG614" t="str">
        <f>IF(OR(Grants!K137="Q1 2026",Grants!K137="Q2 2026"),"Yes","No")</f>
        <v>No</v>
      </c>
      <c r="AH614" s="178" t="str">
        <f t="shared" si="360"/>
        <v>No</v>
      </c>
      <c r="AI614" t="str">
        <f>IF(OR(Grants!K137="Q3 2026",Grants!K137="Q4 2026"),"Yes","No")</f>
        <v>No</v>
      </c>
      <c r="AJ614" s="178" t="str">
        <f t="shared" si="361"/>
        <v>No</v>
      </c>
      <c r="AK614" t="str">
        <f>IF(OR(Grants!K137="Q1 2027",Grants!K137="Q2 2027"),"Yes","No")</f>
        <v>No</v>
      </c>
      <c r="AL614" s="178" t="str">
        <f t="shared" si="362"/>
        <v>No</v>
      </c>
      <c r="AM614" t="str">
        <f>IF(OR(Grants!K137="Q3 2027",Grants!K137="Q4 2027"),"Yes","No")</f>
        <v>No</v>
      </c>
      <c r="AN614" s="178" t="str">
        <f t="shared" si="363"/>
        <v>No</v>
      </c>
      <c r="AO614" t="str">
        <f>IF(OR(Grants!K137="Q1 2028",Grants!K137="Q2 2028"),"Yes","No")</f>
        <v>No</v>
      </c>
      <c r="AP614" s="178" t="str">
        <f t="shared" si="364"/>
        <v>No</v>
      </c>
      <c r="AQ614" t="str">
        <f>IF(OR(Grants!K137="Q3 2028",Grants!K137="Q4 2028"),"Yes","No")</f>
        <v>No</v>
      </c>
      <c r="AR614" s="178" t="str">
        <f t="shared" si="365"/>
        <v>No</v>
      </c>
      <c r="AS614" t="str">
        <f>IF(OR(Grants!K137="Q1 2029",Grants!K137="Q2 2029"),"Yes","No")</f>
        <v>No</v>
      </c>
      <c r="AT614" s="178" t="str">
        <f t="shared" si="366"/>
        <v>No</v>
      </c>
      <c r="AU614" t="str">
        <f>IF(OR(Grants!K137="Q3 2029",Grants!K137="Q4 2029"),"Yes","No")</f>
        <v>No</v>
      </c>
      <c r="AV614" s="178" t="str">
        <f t="shared" si="367"/>
        <v>No</v>
      </c>
      <c r="AW614" t="str">
        <f>IF(OR(Grants!K137="Q1 2030",Grants!K137="Q2 2030"),"Yes","No")</f>
        <v>No</v>
      </c>
      <c r="AX614" s="178" t="str">
        <f t="shared" si="368"/>
        <v>No</v>
      </c>
      <c r="AY614" t="str">
        <f>IF(OR(Grants!K137="Q3 2030",Grants!K137="Q4 2030"),"Yes","No")</f>
        <v>No</v>
      </c>
      <c r="AZ614" s="178" t="str">
        <f t="shared" si="369"/>
        <v>No</v>
      </c>
      <c r="BA614" t="str">
        <f>IF(Grants!K137="","No","Yes")</f>
        <v>No</v>
      </c>
      <c r="BB614" s="178" t="str">
        <f t="shared" si="370"/>
        <v>No</v>
      </c>
      <c r="BC614" s="178" t="str">
        <f t="shared" si="371"/>
        <v>Yes</v>
      </c>
      <c r="BD614" s="174"/>
    </row>
    <row r="615" spans="1:56" s="175" customFormat="1" ht="23.65" thickBot="1" x14ac:dyDescent="0.5">
      <c r="A615" s="177">
        <v>134</v>
      </c>
      <c r="B615" s="109" t="s">
        <v>593</v>
      </c>
      <c r="C615" t="str">
        <f>IF(Grants!E138="Yes","Yes","No")</f>
        <v>No</v>
      </c>
      <c r="D615" t="str">
        <f>IF(AND(C615="No",Grants!F138="Yes"),"Yes","No")</f>
        <v>No</v>
      </c>
      <c r="E615" t="str">
        <f>IF(AND(C615="No",Grants!F138="N/A"),"N/A","No")</f>
        <v>No</v>
      </c>
      <c r="F615">
        <f>IF(OR(Grants!F138="Yes",Grants!F138="N/A"),0,1)</f>
        <v>1</v>
      </c>
      <c r="G615" t="str">
        <f>IF(OR(Grants!K138="Q3 2019",Grants!K138="Q4 2019"),"Yes","No")</f>
        <v>No</v>
      </c>
      <c r="H615" s="178" t="str">
        <f t="shared" si="347"/>
        <v>No</v>
      </c>
      <c r="I615" t="str">
        <f>IF(OR(Grants!K138="Q1 2020",Grants!K138="Q2 2020"),"Yes","No")</f>
        <v>No</v>
      </c>
      <c r="J615" s="178" t="str">
        <f t="shared" si="348"/>
        <v>No</v>
      </c>
      <c r="K615" t="str">
        <f>IF(OR(Grants!K138="Q3 2020",Grants!K138="Q4 2020"),"Yes","No")</f>
        <v>No</v>
      </c>
      <c r="L615" s="178" t="str">
        <f t="shared" si="349"/>
        <v>No</v>
      </c>
      <c r="M615" t="str">
        <f>IF(OR(Grants!K138="Q1 2021",Grants!K138="Q2 2021"),"Yes","No")</f>
        <v>No</v>
      </c>
      <c r="N615" s="178" t="str">
        <f t="shared" si="350"/>
        <v>No</v>
      </c>
      <c r="O615" t="str">
        <f>IF(OR(Grants!K138="Q3 2021",Grants!K138="Q4 2021"),"Yes","No")</f>
        <v>No</v>
      </c>
      <c r="P615" s="178" t="str">
        <f t="shared" si="351"/>
        <v>No</v>
      </c>
      <c r="Q615" t="str">
        <f>IF(OR(Grants!K138="Q1 2022",Grants!K138="Q2 2022"),"Yes","No")</f>
        <v>No</v>
      </c>
      <c r="R615" s="178" t="str">
        <f t="shared" si="352"/>
        <v>No</v>
      </c>
      <c r="S615" t="str">
        <f>IF(OR(Grants!K138="Q3 2022",Grants!K138="Q4 2022"),"Yes","No")</f>
        <v>No</v>
      </c>
      <c r="T615" s="178" t="str">
        <f t="shared" si="353"/>
        <v>No</v>
      </c>
      <c r="U615" t="str">
        <f>IF(OR(Grants!K138="Q1 2023",Grants!K138="Q2 2023"),"Yes","No")</f>
        <v>No</v>
      </c>
      <c r="V615" s="178" t="str">
        <f t="shared" si="354"/>
        <v>No</v>
      </c>
      <c r="W615" t="str">
        <f>IF(OR(Grants!K138="Q3 2023",Grants!K138="Q4 2023"),"Yes","No")</f>
        <v>No</v>
      </c>
      <c r="X615" s="178" t="str">
        <f t="shared" si="355"/>
        <v>No</v>
      </c>
      <c r="Y615" t="str">
        <f>IF(OR(Grants!K138="Q1 2024",Grants!K138="Q2 2024"),"Yes","No")</f>
        <v>No</v>
      </c>
      <c r="Z615" s="178" t="str">
        <f t="shared" si="356"/>
        <v>No</v>
      </c>
      <c r="AA615" t="str">
        <f>IF(OR(Grants!K138="Q3 2024",Grants!K138="Q4 2024"),"Yes","No")</f>
        <v>No</v>
      </c>
      <c r="AB615" s="178" t="str">
        <f t="shared" si="357"/>
        <v>No</v>
      </c>
      <c r="AC615" t="str">
        <f>IF(OR(Grants!K138="Q1 2025",Grants!K138="Q2 2025"),"Yes","No")</f>
        <v>No</v>
      </c>
      <c r="AD615" s="178" t="str">
        <f t="shared" si="358"/>
        <v>No</v>
      </c>
      <c r="AE615" t="str">
        <f>IF(OR(Grants!K138="Q3 2025",Grants!K138="Q4 2025"),"Yes","No")</f>
        <v>No</v>
      </c>
      <c r="AF615" s="178" t="str">
        <f t="shared" si="359"/>
        <v>No</v>
      </c>
      <c r="AG615" t="str">
        <f>IF(OR(Grants!K138="Q1 2026",Grants!K138="Q2 2026"),"Yes","No")</f>
        <v>No</v>
      </c>
      <c r="AH615" s="178" t="str">
        <f t="shared" si="360"/>
        <v>No</v>
      </c>
      <c r="AI615" t="str">
        <f>IF(OR(Grants!K138="Q3 2026",Grants!K138="Q4 2026"),"Yes","No")</f>
        <v>No</v>
      </c>
      <c r="AJ615" s="178" t="str">
        <f t="shared" si="361"/>
        <v>No</v>
      </c>
      <c r="AK615" t="str">
        <f>IF(OR(Grants!K138="Q1 2027",Grants!K138="Q2 2027"),"Yes","No")</f>
        <v>No</v>
      </c>
      <c r="AL615" s="178" t="str">
        <f t="shared" si="362"/>
        <v>No</v>
      </c>
      <c r="AM615" t="str">
        <f>IF(OR(Grants!K138="Q3 2027",Grants!K138="Q4 2027"),"Yes","No")</f>
        <v>No</v>
      </c>
      <c r="AN615" s="178" t="str">
        <f t="shared" si="363"/>
        <v>No</v>
      </c>
      <c r="AO615" t="str">
        <f>IF(OR(Grants!K138="Q1 2028",Grants!K138="Q2 2028"),"Yes","No")</f>
        <v>No</v>
      </c>
      <c r="AP615" s="178" t="str">
        <f t="shared" si="364"/>
        <v>No</v>
      </c>
      <c r="AQ615" t="str">
        <f>IF(OR(Grants!K138="Q3 2028",Grants!K138="Q4 2028"),"Yes","No")</f>
        <v>No</v>
      </c>
      <c r="AR615" s="178" t="str">
        <f t="shared" si="365"/>
        <v>No</v>
      </c>
      <c r="AS615" t="str">
        <f>IF(OR(Grants!K138="Q1 2029",Grants!K138="Q2 2029"),"Yes","No")</f>
        <v>No</v>
      </c>
      <c r="AT615" s="178" t="str">
        <f t="shared" si="366"/>
        <v>No</v>
      </c>
      <c r="AU615" t="str">
        <f>IF(OR(Grants!K138="Q3 2029",Grants!K138="Q4 2029"),"Yes","No")</f>
        <v>No</v>
      </c>
      <c r="AV615" s="178" t="str">
        <f t="shared" si="367"/>
        <v>No</v>
      </c>
      <c r="AW615" t="str">
        <f>IF(OR(Grants!K138="Q1 2030",Grants!K138="Q2 2030"),"Yes","No")</f>
        <v>No</v>
      </c>
      <c r="AX615" s="178" t="str">
        <f t="shared" si="368"/>
        <v>No</v>
      </c>
      <c r="AY615" t="str">
        <f>IF(OR(Grants!K138="Q3 2030",Grants!K138="Q4 2030"),"Yes","No")</f>
        <v>No</v>
      </c>
      <c r="AZ615" s="178" t="str">
        <f t="shared" si="369"/>
        <v>No</v>
      </c>
      <c r="BA615" t="str">
        <f>IF(Grants!K138="","No","Yes")</f>
        <v>No</v>
      </c>
      <c r="BB615" s="178" t="str">
        <f t="shared" si="370"/>
        <v>No</v>
      </c>
      <c r="BC615" s="178" t="str">
        <f t="shared" si="371"/>
        <v>Yes</v>
      </c>
      <c r="BD615" s="174"/>
    </row>
    <row r="616" spans="1:56" s="175" customFormat="1" ht="23.65" thickBot="1" x14ac:dyDescent="0.5">
      <c r="A616" s="177">
        <v>135</v>
      </c>
      <c r="B616" s="109" t="s">
        <v>594</v>
      </c>
      <c r="C616" t="str">
        <f>IF(Grants!E139="Yes","Yes","No")</f>
        <v>No</v>
      </c>
      <c r="D616" t="str">
        <f>IF(AND(C616="No",Grants!F139="Yes"),"Yes","No")</f>
        <v>No</v>
      </c>
      <c r="E616" t="str">
        <f>IF(AND(C616="No",Grants!F139="N/A"),"N/A","No")</f>
        <v>No</v>
      </c>
      <c r="F616">
        <f>IF(OR(Grants!F139="Yes",Grants!F139="N/A"),0,1)</f>
        <v>1</v>
      </c>
      <c r="G616" t="str">
        <f>IF(OR(Grants!K139="Q3 2019",Grants!K139="Q4 2019"),"Yes","No")</f>
        <v>No</v>
      </c>
      <c r="H616" s="178" t="str">
        <f t="shared" si="347"/>
        <v>No</v>
      </c>
      <c r="I616" t="str">
        <f>IF(OR(Grants!K139="Q1 2020",Grants!K139="Q2 2020"),"Yes","No")</f>
        <v>No</v>
      </c>
      <c r="J616" s="178" t="str">
        <f t="shared" si="348"/>
        <v>No</v>
      </c>
      <c r="K616" t="str">
        <f>IF(OR(Grants!K139="Q3 2020",Grants!K139="Q4 2020"),"Yes","No")</f>
        <v>No</v>
      </c>
      <c r="L616" s="178" t="str">
        <f t="shared" si="349"/>
        <v>No</v>
      </c>
      <c r="M616" t="str">
        <f>IF(OR(Grants!K139="Q1 2021",Grants!K139="Q2 2021"),"Yes","No")</f>
        <v>No</v>
      </c>
      <c r="N616" s="178" t="str">
        <f t="shared" si="350"/>
        <v>No</v>
      </c>
      <c r="O616" t="str">
        <f>IF(OR(Grants!K139="Q3 2021",Grants!K139="Q4 2021"),"Yes","No")</f>
        <v>No</v>
      </c>
      <c r="P616" s="178" t="str">
        <f t="shared" si="351"/>
        <v>No</v>
      </c>
      <c r="Q616" t="str">
        <f>IF(OR(Grants!K139="Q1 2022",Grants!K139="Q2 2022"),"Yes","No")</f>
        <v>No</v>
      </c>
      <c r="R616" s="178" t="str">
        <f t="shared" si="352"/>
        <v>No</v>
      </c>
      <c r="S616" t="str">
        <f>IF(OR(Grants!K139="Q3 2022",Grants!K139="Q4 2022"),"Yes","No")</f>
        <v>No</v>
      </c>
      <c r="T616" s="178" t="str">
        <f t="shared" si="353"/>
        <v>No</v>
      </c>
      <c r="U616" t="str">
        <f>IF(OR(Grants!K139="Q1 2023",Grants!K139="Q2 2023"),"Yes","No")</f>
        <v>No</v>
      </c>
      <c r="V616" s="178" t="str">
        <f t="shared" si="354"/>
        <v>No</v>
      </c>
      <c r="W616" t="str">
        <f>IF(OR(Grants!K139="Q3 2023",Grants!K139="Q4 2023"),"Yes","No")</f>
        <v>No</v>
      </c>
      <c r="X616" s="178" t="str">
        <f t="shared" si="355"/>
        <v>No</v>
      </c>
      <c r="Y616" t="str">
        <f>IF(OR(Grants!K139="Q1 2024",Grants!K139="Q2 2024"),"Yes","No")</f>
        <v>No</v>
      </c>
      <c r="Z616" s="178" t="str">
        <f t="shared" si="356"/>
        <v>No</v>
      </c>
      <c r="AA616" t="str">
        <f>IF(OR(Grants!K139="Q3 2024",Grants!K139="Q4 2024"),"Yes","No")</f>
        <v>No</v>
      </c>
      <c r="AB616" s="178" t="str">
        <f t="shared" si="357"/>
        <v>No</v>
      </c>
      <c r="AC616" t="str">
        <f>IF(OR(Grants!K139="Q1 2025",Grants!K139="Q2 2025"),"Yes","No")</f>
        <v>No</v>
      </c>
      <c r="AD616" s="178" t="str">
        <f t="shared" si="358"/>
        <v>No</v>
      </c>
      <c r="AE616" t="str">
        <f>IF(OR(Grants!K139="Q3 2025",Grants!K139="Q4 2025"),"Yes","No")</f>
        <v>No</v>
      </c>
      <c r="AF616" s="178" t="str">
        <f t="shared" si="359"/>
        <v>No</v>
      </c>
      <c r="AG616" t="str">
        <f>IF(OR(Grants!K139="Q1 2026",Grants!K139="Q2 2026"),"Yes","No")</f>
        <v>No</v>
      </c>
      <c r="AH616" s="178" t="str">
        <f t="shared" si="360"/>
        <v>No</v>
      </c>
      <c r="AI616" t="str">
        <f>IF(OR(Grants!K139="Q3 2026",Grants!K139="Q4 2026"),"Yes","No")</f>
        <v>No</v>
      </c>
      <c r="AJ616" s="178" t="str">
        <f t="shared" si="361"/>
        <v>No</v>
      </c>
      <c r="AK616" t="str">
        <f>IF(OR(Grants!K139="Q1 2027",Grants!K139="Q2 2027"),"Yes","No")</f>
        <v>No</v>
      </c>
      <c r="AL616" s="178" t="str">
        <f t="shared" si="362"/>
        <v>No</v>
      </c>
      <c r="AM616" t="str">
        <f>IF(OR(Grants!K139="Q3 2027",Grants!K139="Q4 2027"),"Yes","No")</f>
        <v>No</v>
      </c>
      <c r="AN616" s="178" t="str">
        <f t="shared" si="363"/>
        <v>No</v>
      </c>
      <c r="AO616" t="str">
        <f>IF(OR(Grants!K139="Q1 2028",Grants!K139="Q2 2028"),"Yes","No")</f>
        <v>No</v>
      </c>
      <c r="AP616" s="178" t="str">
        <f t="shared" si="364"/>
        <v>No</v>
      </c>
      <c r="AQ616" t="str">
        <f>IF(OR(Grants!K139="Q3 2028",Grants!K139="Q4 2028"),"Yes","No")</f>
        <v>No</v>
      </c>
      <c r="AR616" s="178" t="str">
        <f t="shared" si="365"/>
        <v>No</v>
      </c>
      <c r="AS616" t="str">
        <f>IF(OR(Grants!K139="Q1 2029",Grants!K139="Q2 2029"),"Yes","No")</f>
        <v>No</v>
      </c>
      <c r="AT616" s="178" t="str">
        <f t="shared" si="366"/>
        <v>No</v>
      </c>
      <c r="AU616" t="str">
        <f>IF(OR(Grants!K139="Q3 2029",Grants!K139="Q4 2029"),"Yes","No")</f>
        <v>No</v>
      </c>
      <c r="AV616" s="178" t="str">
        <f t="shared" si="367"/>
        <v>No</v>
      </c>
      <c r="AW616" t="str">
        <f>IF(OR(Grants!K139="Q1 2030",Grants!K139="Q2 2030"),"Yes","No")</f>
        <v>No</v>
      </c>
      <c r="AX616" s="178" t="str">
        <f t="shared" si="368"/>
        <v>No</v>
      </c>
      <c r="AY616" t="str">
        <f>IF(OR(Grants!K139="Q3 2030",Grants!K139="Q4 2030"),"Yes","No")</f>
        <v>No</v>
      </c>
      <c r="AZ616" s="178" t="str">
        <f t="shared" si="369"/>
        <v>No</v>
      </c>
      <c r="BA616" t="str">
        <f>IF(Grants!K139="","No","Yes")</f>
        <v>No</v>
      </c>
      <c r="BB616" s="178" t="str">
        <f t="shared" si="370"/>
        <v>No</v>
      </c>
      <c r="BC616" s="178" t="str">
        <f t="shared" si="371"/>
        <v>Yes</v>
      </c>
      <c r="BD616" s="174"/>
    </row>
    <row r="617" spans="1:56" s="175" customFormat="1" ht="14.65" thickBot="1" x14ac:dyDescent="0.5">
      <c r="A617" s="177">
        <v>136</v>
      </c>
      <c r="B617" s="109" t="s">
        <v>595</v>
      </c>
      <c r="C617" t="str">
        <f>IF(Grants!E140="Yes","Yes","No")</f>
        <v>No</v>
      </c>
      <c r="D617" t="str">
        <f>IF(AND(C617="No",Grants!F140="Yes"),"Yes","No")</f>
        <v>No</v>
      </c>
      <c r="E617" t="str">
        <f>IF(AND(C617="No",Grants!F140="N/A"),"N/A","No")</f>
        <v>No</v>
      </c>
      <c r="F617">
        <f>IF(OR(Grants!F140="Yes",Grants!F140="N/A"),0,1)</f>
        <v>1</v>
      </c>
      <c r="G617" t="str">
        <f>IF(OR(Grants!K140="Q3 2019",Grants!K140="Q4 2019"),"Yes","No")</f>
        <v>No</v>
      </c>
      <c r="H617" s="178" t="str">
        <f t="shared" si="347"/>
        <v>No</v>
      </c>
      <c r="I617" t="str">
        <f>IF(OR(Grants!K140="Q1 2020",Grants!K140="Q2 2020"),"Yes","No")</f>
        <v>No</v>
      </c>
      <c r="J617" s="178" t="str">
        <f t="shared" si="348"/>
        <v>No</v>
      </c>
      <c r="K617" t="str">
        <f>IF(OR(Grants!K140="Q3 2020",Grants!K140="Q4 2020"),"Yes","No")</f>
        <v>No</v>
      </c>
      <c r="L617" s="178" t="str">
        <f t="shared" si="349"/>
        <v>No</v>
      </c>
      <c r="M617" t="str">
        <f>IF(OR(Grants!K140="Q1 2021",Grants!K140="Q2 2021"),"Yes","No")</f>
        <v>No</v>
      </c>
      <c r="N617" s="178" t="str">
        <f t="shared" si="350"/>
        <v>No</v>
      </c>
      <c r="O617" t="str">
        <f>IF(OR(Grants!K140="Q3 2021",Grants!K140="Q4 2021"),"Yes","No")</f>
        <v>No</v>
      </c>
      <c r="P617" s="178" t="str">
        <f t="shared" si="351"/>
        <v>No</v>
      </c>
      <c r="Q617" t="str">
        <f>IF(OR(Grants!K140="Q1 2022",Grants!K140="Q2 2022"),"Yes","No")</f>
        <v>No</v>
      </c>
      <c r="R617" s="178" t="str">
        <f t="shared" si="352"/>
        <v>No</v>
      </c>
      <c r="S617" t="str">
        <f>IF(OR(Grants!K140="Q3 2022",Grants!K140="Q4 2022"),"Yes","No")</f>
        <v>No</v>
      </c>
      <c r="T617" s="178" t="str">
        <f t="shared" si="353"/>
        <v>No</v>
      </c>
      <c r="U617" t="str">
        <f>IF(OR(Grants!K140="Q1 2023",Grants!K140="Q2 2023"),"Yes","No")</f>
        <v>No</v>
      </c>
      <c r="V617" s="178" t="str">
        <f t="shared" si="354"/>
        <v>No</v>
      </c>
      <c r="W617" t="str">
        <f>IF(OR(Grants!K140="Q3 2023",Grants!K140="Q4 2023"),"Yes","No")</f>
        <v>No</v>
      </c>
      <c r="X617" s="178" t="str">
        <f t="shared" si="355"/>
        <v>No</v>
      </c>
      <c r="Y617" t="str">
        <f>IF(OR(Grants!K140="Q1 2024",Grants!K140="Q2 2024"),"Yes","No")</f>
        <v>No</v>
      </c>
      <c r="Z617" s="178" t="str">
        <f t="shared" si="356"/>
        <v>No</v>
      </c>
      <c r="AA617" t="str">
        <f>IF(OR(Grants!K140="Q3 2024",Grants!K140="Q4 2024"),"Yes","No")</f>
        <v>No</v>
      </c>
      <c r="AB617" s="178" t="str">
        <f t="shared" si="357"/>
        <v>No</v>
      </c>
      <c r="AC617" t="str">
        <f>IF(OR(Grants!K140="Q1 2025",Grants!K140="Q2 2025"),"Yes","No")</f>
        <v>No</v>
      </c>
      <c r="AD617" s="178" t="str">
        <f t="shared" si="358"/>
        <v>No</v>
      </c>
      <c r="AE617" t="str">
        <f>IF(OR(Grants!K140="Q3 2025",Grants!K140="Q4 2025"),"Yes","No")</f>
        <v>No</v>
      </c>
      <c r="AF617" s="178" t="str">
        <f t="shared" si="359"/>
        <v>No</v>
      </c>
      <c r="AG617" t="str">
        <f>IF(OR(Grants!K140="Q1 2026",Grants!K140="Q2 2026"),"Yes","No")</f>
        <v>No</v>
      </c>
      <c r="AH617" s="178" t="str">
        <f t="shared" si="360"/>
        <v>No</v>
      </c>
      <c r="AI617" t="str">
        <f>IF(OR(Grants!K140="Q3 2026",Grants!K140="Q4 2026"),"Yes","No")</f>
        <v>No</v>
      </c>
      <c r="AJ617" s="178" t="str">
        <f t="shared" si="361"/>
        <v>No</v>
      </c>
      <c r="AK617" t="str">
        <f>IF(OR(Grants!K140="Q1 2027",Grants!K140="Q2 2027"),"Yes","No")</f>
        <v>No</v>
      </c>
      <c r="AL617" s="178" t="str">
        <f t="shared" si="362"/>
        <v>No</v>
      </c>
      <c r="AM617" t="str">
        <f>IF(OR(Grants!K140="Q3 2027",Grants!K140="Q4 2027"),"Yes","No")</f>
        <v>No</v>
      </c>
      <c r="AN617" s="178" t="str">
        <f t="shared" si="363"/>
        <v>No</v>
      </c>
      <c r="AO617" t="str">
        <f>IF(OR(Grants!K140="Q1 2028",Grants!K140="Q2 2028"),"Yes","No")</f>
        <v>No</v>
      </c>
      <c r="AP617" s="178" t="str">
        <f t="shared" si="364"/>
        <v>No</v>
      </c>
      <c r="AQ617" t="str">
        <f>IF(OR(Grants!K140="Q3 2028",Grants!K140="Q4 2028"),"Yes","No")</f>
        <v>No</v>
      </c>
      <c r="AR617" s="178" t="str">
        <f t="shared" si="365"/>
        <v>No</v>
      </c>
      <c r="AS617" t="str">
        <f>IF(OR(Grants!K140="Q1 2029",Grants!K140="Q2 2029"),"Yes","No")</f>
        <v>No</v>
      </c>
      <c r="AT617" s="178" t="str">
        <f t="shared" si="366"/>
        <v>No</v>
      </c>
      <c r="AU617" t="str">
        <f>IF(OR(Grants!K140="Q3 2029",Grants!K140="Q4 2029"),"Yes","No")</f>
        <v>No</v>
      </c>
      <c r="AV617" s="178" t="str">
        <f t="shared" si="367"/>
        <v>No</v>
      </c>
      <c r="AW617" t="str">
        <f>IF(OR(Grants!K140="Q1 2030",Grants!K140="Q2 2030"),"Yes","No")</f>
        <v>No</v>
      </c>
      <c r="AX617" s="178" t="str">
        <f t="shared" si="368"/>
        <v>No</v>
      </c>
      <c r="AY617" t="str">
        <f>IF(OR(Grants!K140="Q3 2030",Grants!K140="Q4 2030"),"Yes","No")</f>
        <v>No</v>
      </c>
      <c r="AZ617" s="178" t="str">
        <f t="shared" si="369"/>
        <v>No</v>
      </c>
      <c r="BA617" t="str">
        <f>IF(Grants!K140="","No","Yes")</f>
        <v>No</v>
      </c>
      <c r="BB617" s="178" t="str">
        <f t="shared" si="370"/>
        <v>No</v>
      </c>
      <c r="BC617" s="178" t="str">
        <f t="shared" si="371"/>
        <v>Yes</v>
      </c>
      <c r="BD617" s="174"/>
    </row>
    <row r="618" spans="1:56" s="175" customFormat="1" ht="46.9" thickBot="1" x14ac:dyDescent="0.5">
      <c r="A618" s="177">
        <v>137</v>
      </c>
      <c r="B618" s="109" t="s">
        <v>596</v>
      </c>
      <c r="C618" t="str">
        <f>IF(Grants!E141="Yes","Yes","No")</f>
        <v>No</v>
      </c>
      <c r="D618" t="str">
        <f>IF(AND(C618="No",Grants!F141="Yes"),"Yes","No")</f>
        <v>No</v>
      </c>
      <c r="E618" t="str">
        <f>IF(AND(C618="No",Grants!F141="N/A"),"N/A","No")</f>
        <v>No</v>
      </c>
      <c r="F618">
        <f>IF(OR(Grants!F141="Yes",Grants!F141="N/A"),0,1)</f>
        <v>1</v>
      </c>
      <c r="G618" t="str">
        <f>IF(OR(Grants!K141="Q3 2019",Grants!K141="Q4 2019"),"Yes","No")</f>
        <v>No</v>
      </c>
      <c r="H618" s="178" t="str">
        <f t="shared" si="347"/>
        <v>No</v>
      </c>
      <c r="I618" t="str">
        <f>IF(OR(Grants!K141="Q1 2020",Grants!K141="Q2 2020"),"Yes","No")</f>
        <v>No</v>
      </c>
      <c r="J618" s="178" t="str">
        <f t="shared" si="348"/>
        <v>No</v>
      </c>
      <c r="K618" t="str">
        <f>IF(OR(Grants!K141="Q3 2020",Grants!K141="Q4 2020"),"Yes","No")</f>
        <v>No</v>
      </c>
      <c r="L618" s="178" t="str">
        <f t="shared" si="349"/>
        <v>No</v>
      </c>
      <c r="M618" t="str">
        <f>IF(OR(Grants!K141="Q1 2021",Grants!K141="Q2 2021"),"Yes","No")</f>
        <v>No</v>
      </c>
      <c r="N618" s="178" t="str">
        <f t="shared" si="350"/>
        <v>No</v>
      </c>
      <c r="O618" t="str">
        <f>IF(OR(Grants!K141="Q3 2021",Grants!K141="Q4 2021"),"Yes","No")</f>
        <v>No</v>
      </c>
      <c r="P618" s="178" t="str">
        <f t="shared" si="351"/>
        <v>No</v>
      </c>
      <c r="Q618" t="str">
        <f>IF(OR(Grants!K141="Q1 2022",Grants!K141="Q2 2022"),"Yes","No")</f>
        <v>No</v>
      </c>
      <c r="R618" s="178" t="str">
        <f t="shared" si="352"/>
        <v>No</v>
      </c>
      <c r="S618" t="str">
        <f>IF(OR(Grants!K141="Q3 2022",Grants!K141="Q4 2022"),"Yes","No")</f>
        <v>No</v>
      </c>
      <c r="T618" s="178" t="str">
        <f t="shared" si="353"/>
        <v>No</v>
      </c>
      <c r="U618" t="str">
        <f>IF(OR(Grants!K141="Q1 2023",Grants!K141="Q2 2023"),"Yes","No")</f>
        <v>No</v>
      </c>
      <c r="V618" s="178" t="str">
        <f t="shared" si="354"/>
        <v>No</v>
      </c>
      <c r="W618" t="str">
        <f>IF(OR(Grants!K141="Q3 2023",Grants!K141="Q4 2023"),"Yes","No")</f>
        <v>No</v>
      </c>
      <c r="X618" s="178" t="str">
        <f t="shared" si="355"/>
        <v>No</v>
      </c>
      <c r="Y618" t="str">
        <f>IF(OR(Grants!K141="Q1 2024",Grants!K141="Q2 2024"),"Yes","No")</f>
        <v>No</v>
      </c>
      <c r="Z618" s="178" t="str">
        <f t="shared" si="356"/>
        <v>No</v>
      </c>
      <c r="AA618" t="str">
        <f>IF(OR(Grants!K141="Q3 2024",Grants!K141="Q4 2024"),"Yes","No")</f>
        <v>No</v>
      </c>
      <c r="AB618" s="178" t="str">
        <f t="shared" si="357"/>
        <v>No</v>
      </c>
      <c r="AC618" t="str">
        <f>IF(OR(Grants!K141="Q1 2025",Grants!K141="Q2 2025"),"Yes","No")</f>
        <v>No</v>
      </c>
      <c r="AD618" s="178" t="str">
        <f t="shared" si="358"/>
        <v>No</v>
      </c>
      <c r="AE618" t="str">
        <f>IF(OR(Grants!K141="Q3 2025",Grants!K141="Q4 2025"),"Yes","No")</f>
        <v>No</v>
      </c>
      <c r="AF618" s="178" t="str">
        <f t="shared" si="359"/>
        <v>No</v>
      </c>
      <c r="AG618" t="str">
        <f>IF(OR(Grants!K141="Q1 2026",Grants!K141="Q2 2026"),"Yes","No")</f>
        <v>No</v>
      </c>
      <c r="AH618" s="178" t="str">
        <f t="shared" si="360"/>
        <v>No</v>
      </c>
      <c r="AI618" t="str">
        <f>IF(OR(Grants!K141="Q3 2026",Grants!K141="Q4 2026"),"Yes","No")</f>
        <v>No</v>
      </c>
      <c r="AJ618" s="178" t="str">
        <f t="shared" si="361"/>
        <v>No</v>
      </c>
      <c r="AK618" t="str">
        <f>IF(OR(Grants!K141="Q1 2027",Grants!K141="Q2 2027"),"Yes","No")</f>
        <v>No</v>
      </c>
      <c r="AL618" s="178" t="str">
        <f t="shared" si="362"/>
        <v>No</v>
      </c>
      <c r="AM618" t="str">
        <f>IF(OR(Grants!K141="Q3 2027",Grants!K141="Q4 2027"),"Yes","No")</f>
        <v>No</v>
      </c>
      <c r="AN618" s="178" t="str">
        <f t="shared" si="363"/>
        <v>No</v>
      </c>
      <c r="AO618" t="str">
        <f>IF(OR(Grants!K141="Q1 2028",Grants!K141="Q2 2028"),"Yes","No")</f>
        <v>No</v>
      </c>
      <c r="AP618" s="178" t="str">
        <f t="shared" si="364"/>
        <v>No</v>
      </c>
      <c r="AQ618" t="str">
        <f>IF(OR(Grants!K141="Q3 2028",Grants!K141="Q4 2028"),"Yes","No")</f>
        <v>No</v>
      </c>
      <c r="AR618" s="178" t="str">
        <f t="shared" si="365"/>
        <v>No</v>
      </c>
      <c r="AS618" t="str">
        <f>IF(OR(Grants!K141="Q1 2029",Grants!K141="Q2 2029"),"Yes","No")</f>
        <v>No</v>
      </c>
      <c r="AT618" s="178" t="str">
        <f t="shared" si="366"/>
        <v>No</v>
      </c>
      <c r="AU618" t="str">
        <f>IF(OR(Grants!K141="Q3 2029",Grants!K141="Q4 2029"),"Yes","No")</f>
        <v>No</v>
      </c>
      <c r="AV618" s="178" t="str">
        <f t="shared" si="367"/>
        <v>No</v>
      </c>
      <c r="AW618" t="str">
        <f>IF(OR(Grants!K141="Q1 2030",Grants!K141="Q2 2030"),"Yes","No")</f>
        <v>No</v>
      </c>
      <c r="AX618" s="178" t="str">
        <f t="shared" si="368"/>
        <v>No</v>
      </c>
      <c r="AY618" t="str">
        <f>IF(OR(Grants!K141="Q3 2030",Grants!K141="Q4 2030"),"Yes","No")</f>
        <v>No</v>
      </c>
      <c r="AZ618" s="178" t="str">
        <f t="shared" si="369"/>
        <v>No</v>
      </c>
      <c r="BA618" t="str">
        <f>IF(Grants!K141="","No","Yes")</f>
        <v>No</v>
      </c>
      <c r="BB618" s="178" t="str">
        <f t="shared" si="370"/>
        <v>No</v>
      </c>
      <c r="BC618" s="178" t="str">
        <f t="shared" si="371"/>
        <v>Yes</v>
      </c>
      <c r="BD618" s="174"/>
    </row>
    <row r="619" spans="1:56" s="175" customFormat="1" ht="23.65" thickBot="1" x14ac:dyDescent="0.5">
      <c r="A619" s="177">
        <v>138</v>
      </c>
      <c r="B619" s="109" t="s">
        <v>598</v>
      </c>
      <c r="C619" t="str">
        <f>IF(Grants!E142="Yes","Yes","No")</f>
        <v>No</v>
      </c>
      <c r="D619" t="str">
        <f>IF(AND(C619="No",Grants!F142="Yes"),"Yes","No")</f>
        <v>No</v>
      </c>
      <c r="E619" t="str">
        <f>IF(AND(C619="No",Grants!F142="N/A"),"N/A","No")</f>
        <v>No</v>
      </c>
      <c r="F619">
        <f>IF(OR(Grants!F142="Yes",Grants!F142="N/A"),0,1)</f>
        <v>1</v>
      </c>
      <c r="G619" t="str">
        <f>IF(OR(Grants!K142="Q3 2019",Grants!K142="Q4 2019"),"Yes","No")</f>
        <v>No</v>
      </c>
      <c r="H619" s="178" t="str">
        <f t="shared" si="347"/>
        <v>No</v>
      </c>
      <c r="I619" t="str">
        <f>IF(OR(Grants!K142="Q1 2020",Grants!K142="Q2 2020"),"Yes","No")</f>
        <v>No</v>
      </c>
      <c r="J619" s="178" t="str">
        <f t="shared" si="348"/>
        <v>No</v>
      </c>
      <c r="K619" t="str">
        <f>IF(OR(Grants!K142="Q3 2020",Grants!K142="Q4 2020"),"Yes","No")</f>
        <v>No</v>
      </c>
      <c r="L619" s="178" t="str">
        <f t="shared" si="349"/>
        <v>No</v>
      </c>
      <c r="M619" t="str">
        <f>IF(OR(Grants!K142="Q1 2021",Grants!K142="Q2 2021"),"Yes","No")</f>
        <v>No</v>
      </c>
      <c r="N619" s="178" t="str">
        <f t="shared" si="350"/>
        <v>No</v>
      </c>
      <c r="O619" t="str">
        <f>IF(OR(Grants!K142="Q3 2021",Grants!K142="Q4 2021"),"Yes","No")</f>
        <v>No</v>
      </c>
      <c r="P619" s="178" t="str">
        <f t="shared" si="351"/>
        <v>No</v>
      </c>
      <c r="Q619" t="str">
        <f>IF(OR(Grants!K142="Q1 2022",Grants!K142="Q2 2022"),"Yes","No")</f>
        <v>No</v>
      </c>
      <c r="R619" s="178" t="str">
        <f t="shared" si="352"/>
        <v>No</v>
      </c>
      <c r="S619" t="str">
        <f>IF(OR(Grants!K142="Q3 2022",Grants!K142="Q4 2022"),"Yes","No")</f>
        <v>No</v>
      </c>
      <c r="T619" s="178" t="str">
        <f t="shared" si="353"/>
        <v>No</v>
      </c>
      <c r="U619" t="str">
        <f>IF(OR(Grants!K142="Q1 2023",Grants!K142="Q2 2023"),"Yes","No")</f>
        <v>No</v>
      </c>
      <c r="V619" s="178" t="str">
        <f t="shared" si="354"/>
        <v>No</v>
      </c>
      <c r="W619" t="str">
        <f>IF(OR(Grants!K142="Q3 2023",Grants!K142="Q4 2023"),"Yes","No")</f>
        <v>No</v>
      </c>
      <c r="X619" s="178" t="str">
        <f t="shared" si="355"/>
        <v>No</v>
      </c>
      <c r="Y619" t="str">
        <f>IF(OR(Grants!K142="Q1 2024",Grants!K142="Q2 2024"),"Yes","No")</f>
        <v>No</v>
      </c>
      <c r="Z619" s="178" t="str">
        <f t="shared" si="356"/>
        <v>No</v>
      </c>
      <c r="AA619" t="str">
        <f>IF(OR(Grants!K142="Q3 2024",Grants!K142="Q4 2024"),"Yes","No")</f>
        <v>No</v>
      </c>
      <c r="AB619" s="178" t="str">
        <f t="shared" si="357"/>
        <v>No</v>
      </c>
      <c r="AC619" t="str">
        <f>IF(OR(Grants!K142="Q1 2025",Grants!K142="Q2 2025"),"Yes","No")</f>
        <v>No</v>
      </c>
      <c r="AD619" s="178" t="str">
        <f t="shared" si="358"/>
        <v>No</v>
      </c>
      <c r="AE619" t="str">
        <f>IF(OR(Grants!K142="Q3 2025",Grants!K142="Q4 2025"),"Yes","No")</f>
        <v>No</v>
      </c>
      <c r="AF619" s="178" t="str">
        <f t="shared" si="359"/>
        <v>No</v>
      </c>
      <c r="AG619" t="str">
        <f>IF(OR(Grants!K142="Q1 2026",Grants!K142="Q2 2026"),"Yes","No")</f>
        <v>No</v>
      </c>
      <c r="AH619" s="178" t="str">
        <f t="shared" si="360"/>
        <v>No</v>
      </c>
      <c r="AI619" t="str">
        <f>IF(OR(Grants!K142="Q3 2026",Grants!K142="Q4 2026"),"Yes","No")</f>
        <v>No</v>
      </c>
      <c r="AJ619" s="178" t="str">
        <f t="shared" si="361"/>
        <v>No</v>
      </c>
      <c r="AK619" t="str">
        <f>IF(OR(Grants!K142="Q1 2027",Grants!K142="Q2 2027"),"Yes","No")</f>
        <v>No</v>
      </c>
      <c r="AL619" s="178" t="str">
        <f t="shared" si="362"/>
        <v>No</v>
      </c>
      <c r="AM619" t="str">
        <f>IF(OR(Grants!K142="Q3 2027",Grants!K142="Q4 2027"),"Yes","No")</f>
        <v>No</v>
      </c>
      <c r="AN619" s="178" t="str">
        <f t="shared" si="363"/>
        <v>No</v>
      </c>
      <c r="AO619" t="str">
        <f>IF(OR(Grants!K142="Q1 2028",Grants!K142="Q2 2028"),"Yes","No")</f>
        <v>No</v>
      </c>
      <c r="AP619" s="178" t="str">
        <f t="shared" si="364"/>
        <v>No</v>
      </c>
      <c r="AQ619" t="str">
        <f>IF(OR(Grants!K142="Q3 2028",Grants!K142="Q4 2028"),"Yes","No")</f>
        <v>No</v>
      </c>
      <c r="AR619" s="178" t="str">
        <f t="shared" si="365"/>
        <v>No</v>
      </c>
      <c r="AS619" t="str">
        <f>IF(OR(Grants!K142="Q1 2029",Grants!K142="Q2 2029"),"Yes","No")</f>
        <v>No</v>
      </c>
      <c r="AT619" s="178" t="str">
        <f t="shared" si="366"/>
        <v>No</v>
      </c>
      <c r="AU619" t="str">
        <f>IF(OR(Grants!K142="Q3 2029",Grants!K142="Q4 2029"),"Yes","No")</f>
        <v>No</v>
      </c>
      <c r="AV619" s="178" t="str">
        <f t="shared" si="367"/>
        <v>No</v>
      </c>
      <c r="AW619" t="str">
        <f>IF(OR(Grants!K142="Q1 2030",Grants!K142="Q2 2030"),"Yes","No")</f>
        <v>No</v>
      </c>
      <c r="AX619" s="178" t="str">
        <f t="shared" si="368"/>
        <v>No</v>
      </c>
      <c r="AY619" t="str">
        <f>IF(OR(Grants!K142="Q3 2030",Grants!K142="Q4 2030"),"Yes","No")</f>
        <v>No</v>
      </c>
      <c r="AZ619" s="178" t="str">
        <f t="shared" si="369"/>
        <v>No</v>
      </c>
      <c r="BA619" t="str">
        <f>IF(Grants!K142="","No","Yes")</f>
        <v>No</v>
      </c>
      <c r="BB619" s="178" t="str">
        <f t="shared" si="370"/>
        <v>No</v>
      </c>
      <c r="BC619" s="178" t="str">
        <f t="shared" si="371"/>
        <v>Yes</v>
      </c>
      <c r="BD619" s="174"/>
    </row>
    <row r="620" spans="1:56" s="175" customFormat="1" ht="23.65" thickBot="1" x14ac:dyDescent="0.5">
      <c r="A620" s="177">
        <v>139</v>
      </c>
      <c r="B620" s="109" t="s">
        <v>600</v>
      </c>
      <c r="C620" t="str">
        <f>IF(Grants!E143="Yes","Yes","No")</f>
        <v>No</v>
      </c>
      <c r="D620" t="str">
        <f>IF(AND(C620="No",Grants!F143="Yes"),"Yes","No")</f>
        <v>No</v>
      </c>
      <c r="E620" t="str">
        <f>IF(AND(C620="No",Grants!F143="N/A"),"N/A","No")</f>
        <v>No</v>
      </c>
      <c r="F620">
        <f>IF(OR(Grants!F143="Yes",Grants!F143="N/A"),0,1)</f>
        <v>1</v>
      </c>
      <c r="G620" t="str">
        <f>IF(OR(Grants!K143="Q3 2019",Grants!K143="Q4 2019"),"Yes","No")</f>
        <v>No</v>
      </c>
      <c r="H620" s="178" t="str">
        <f t="shared" si="347"/>
        <v>No</v>
      </c>
      <c r="I620" t="str">
        <f>IF(OR(Grants!K143="Q1 2020",Grants!K143="Q2 2020"),"Yes","No")</f>
        <v>No</v>
      </c>
      <c r="J620" s="178" t="str">
        <f t="shared" si="348"/>
        <v>No</v>
      </c>
      <c r="K620" t="str">
        <f>IF(OR(Grants!K143="Q3 2020",Grants!K143="Q4 2020"),"Yes","No")</f>
        <v>No</v>
      </c>
      <c r="L620" s="178" t="str">
        <f t="shared" si="349"/>
        <v>No</v>
      </c>
      <c r="M620" t="str">
        <f>IF(OR(Grants!K143="Q1 2021",Grants!K143="Q2 2021"),"Yes","No")</f>
        <v>No</v>
      </c>
      <c r="N620" s="178" t="str">
        <f t="shared" si="350"/>
        <v>No</v>
      </c>
      <c r="O620" t="str">
        <f>IF(OR(Grants!K143="Q3 2021",Grants!K143="Q4 2021"),"Yes","No")</f>
        <v>No</v>
      </c>
      <c r="P620" s="178" t="str">
        <f t="shared" si="351"/>
        <v>No</v>
      </c>
      <c r="Q620" t="str">
        <f>IF(OR(Grants!K143="Q1 2022",Grants!K143="Q2 2022"),"Yes","No")</f>
        <v>No</v>
      </c>
      <c r="R620" s="178" t="str">
        <f t="shared" si="352"/>
        <v>No</v>
      </c>
      <c r="S620" t="str">
        <f>IF(OR(Grants!K143="Q3 2022",Grants!K143="Q4 2022"),"Yes","No")</f>
        <v>No</v>
      </c>
      <c r="T620" s="178" t="str">
        <f t="shared" si="353"/>
        <v>No</v>
      </c>
      <c r="U620" t="str">
        <f>IF(OR(Grants!K143="Q1 2023",Grants!K143="Q2 2023"),"Yes","No")</f>
        <v>No</v>
      </c>
      <c r="V620" s="178" t="str">
        <f t="shared" si="354"/>
        <v>No</v>
      </c>
      <c r="W620" t="str">
        <f>IF(OR(Grants!K143="Q3 2023",Grants!K143="Q4 2023"),"Yes","No")</f>
        <v>No</v>
      </c>
      <c r="X620" s="178" t="str">
        <f t="shared" si="355"/>
        <v>No</v>
      </c>
      <c r="Y620" t="str">
        <f>IF(OR(Grants!K143="Q1 2024",Grants!K143="Q2 2024"),"Yes","No")</f>
        <v>No</v>
      </c>
      <c r="Z620" s="178" t="str">
        <f t="shared" si="356"/>
        <v>No</v>
      </c>
      <c r="AA620" t="str">
        <f>IF(OR(Grants!K143="Q3 2024",Grants!K143="Q4 2024"),"Yes","No")</f>
        <v>No</v>
      </c>
      <c r="AB620" s="178" t="str">
        <f t="shared" si="357"/>
        <v>No</v>
      </c>
      <c r="AC620" t="str">
        <f>IF(OR(Grants!K143="Q1 2025",Grants!K143="Q2 2025"),"Yes","No")</f>
        <v>No</v>
      </c>
      <c r="AD620" s="178" t="str">
        <f t="shared" si="358"/>
        <v>No</v>
      </c>
      <c r="AE620" t="str">
        <f>IF(OR(Grants!K143="Q3 2025",Grants!K143="Q4 2025"),"Yes","No")</f>
        <v>No</v>
      </c>
      <c r="AF620" s="178" t="str">
        <f t="shared" si="359"/>
        <v>No</v>
      </c>
      <c r="AG620" t="str">
        <f>IF(OR(Grants!K143="Q1 2026",Grants!K143="Q2 2026"),"Yes","No")</f>
        <v>No</v>
      </c>
      <c r="AH620" s="178" t="str">
        <f t="shared" si="360"/>
        <v>No</v>
      </c>
      <c r="AI620" t="str">
        <f>IF(OR(Grants!K143="Q3 2026",Grants!K143="Q4 2026"),"Yes","No")</f>
        <v>No</v>
      </c>
      <c r="AJ620" s="178" t="str">
        <f t="shared" si="361"/>
        <v>No</v>
      </c>
      <c r="AK620" t="str">
        <f>IF(OR(Grants!K143="Q1 2027",Grants!K143="Q2 2027"),"Yes","No")</f>
        <v>No</v>
      </c>
      <c r="AL620" s="178" t="str">
        <f t="shared" si="362"/>
        <v>No</v>
      </c>
      <c r="AM620" t="str">
        <f>IF(OR(Grants!K143="Q3 2027",Grants!K143="Q4 2027"),"Yes","No")</f>
        <v>No</v>
      </c>
      <c r="AN620" s="178" t="str">
        <f t="shared" si="363"/>
        <v>No</v>
      </c>
      <c r="AO620" t="str">
        <f>IF(OR(Grants!K143="Q1 2028",Grants!K143="Q2 2028"),"Yes","No")</f>
        <v>No</v>
      </c>
      <c r="AP620" s="178" t="str">
        <f t="shared" si="364"/>
        <v>No</v>
      </c>
      <c r="AQ620" t="str">
        <f>IF(OR(Grants!K143="Q3 2028",Grants!K143="Q4 2028"),"Yes","No")</f>
        <v>No</v>
      </c>
      <c r="AR620" s="178" t="str">
        <f t="shared" si="365"/>
        <v>No</v>
      </c>
      <c r="AS620" t="str">
        <f>IF(OR(Grants!K143="Q1 2029",Grants!K143="Q2 2029"),"Yes","No")</f>
        <v>No</v>
      </c>
      <c r="AT620" s="178" t="str">
        <f t="shared" si="366"/>
        <v>No</v>
      </c>
      <c r="AU620" t="str">
        <f>IF(OR(Grants!K143="Q3 2029",Grants!K143="Q4 2029"),"Yes","No")</f>
        <v>No</v>
      </c>
      <c r="AV620" s="178" t="str">
        <f t="shared" si="367"/>
        <v>No</v>
      </c>
      <c r="AW620" t="str">
        <f>IF(OR(Grants!K143="Q1 2030",Grants!K143="Q2 2030"),"Yes","No")</f>
        <v>No</v>
      </c>
      <c r="AX620" s="178" t="str">
        <f t="shared" si="368"/>
        <v>No</v>
      </c>
      <c r="AY620" t="str">
        <f>IF(OR(Grants!K143="Q3 2030",Grants!K143="Q4 2030"),"Yes","No")</f>
        <v>No</v>
      </c>
      <c r="AZ620" s="178" t="str">
        <f t="shared" si="369"/>
        <v>No</v>
      </c>
      <c r="BA620" t="str">
        <f>IF(Grants!K143="","No","Yes")</f>
        <v>No</v>
      </c>
      <c r="BB620" s="178" t="str">
        <f t="shared" si="370"/>
        <v>No</v>
      </c>
      <c r="BC620" s="178" t="str">
        <f t="shared" si="371"/>
        <v>Yes</v>
      </c>
      <c r="BD620" s="174"/>
    </row>
    <row r="621" spans="1:56" s="175" customFormat="1" ht="14.65" thickBot="1" x14ac:dyDescent="0.5">
      <c r="A621" s="177">
        <v>140</v>
      </c>
      <c r="B621" s="109" t="s">
        <v>601</v>
      </c>
      <c r="C621" t="str">
        <f>IF(Grants!E144="Yes","Yes","No")</f>
        <v>No</v>
      </c>
      <c r="D621" t="str">
        <f>IF(AND(C621="No",Grants!F144="Yes"),"Yes","No")</f>
        <v>No</v>
      </c>
      <c r="E621" t="str">
        <f>IF(AND(C621="No",Grants!F144="N/A"),"N/A","No")</f>
        <v>No</v>
      </c>
      <c r="F621">
        <f>IF(OR(Grants!F144="Yes",Grants!F144="N/A"),0,1)</f>
        <v>1</v>
      </c>
      <c r="G621" t="str">
        <f>IF(OR(Grants!K144="Q3 2019",Grants!K144="Q4 2019"),"Yes","No")</f>
        <v>No</v>
      </c>
      <c r="H621" s="178" t="str">
        <f t="shared" si="347"/>
        <v>No</v>
      </c>
      <c r="I621" t="str">
        <f>IF(OR(Grants!K144="Q1 2020",Grants!K144="Q2 2020"),"Yes","No")</f>
        <v>No</v>
      </c>
      <c r="J621" s="178" t="str">
        <f t="shared" si="348"/>
        <v>No</v>
      </c>
      <c r="K621" t="str">
        <f>IF(OR(Grants!K144="Q3 2020",Grants!K144="Q4 2020"),"Yes","No")</f>
        <v>No</v>
      </c>
      <c r="L621" s="178" t="str">
        <f t="shared" si="349"/>
        <v>No</v>
      </c>
      <c r="M621" t="str">
        <f>IF(OR(Grants!K144="Q1 2021",Grants!K144="Q2 2021"),"Yes","No")</f>
        <v>No</v>
      </c>
      <c r="N621" s="178" t="str">
        <f t="shared" si="350"/>
        <v>No</v>
      </c>
      <c r="O621" t="str">
        <f>IF(OR(Grants!K144="Q3 2021",Grants!K144="Q4 2021"),"Yes","No")</f>
        <v>No</v>
      </c>
      <c r="P621" s="178" t="str">
        <f t="shared" si="351"/>
        <v>No</v>
      </c>
      <c r="Q621" t="str">
        <f>IF(OR(Grants!K144="Q1 2022",Grants!K144="Q2 2022"),"Yes","No")</f>
        <v>No</v>
      </c>
      <c r="R621" s="178" t="str">
        <f t="shared" si="352"/>
        <v>No</v>
      </c>
      <c r="S621" t="str">
        <f>IF(OR(Grants!K144="Q3 2022",Grants!K144="Q4 2022"),"Yes","No")</f>
        <v>No</v>
      </c>
      <c r="T621" s="178" t="str">
        <f t="shared" si="353"/>
        <v>No</v>
      </c>
      <c r="U621" t="str">
        <f>IF(OR(Grants!K144="Q1 2023",Grants!K144="Q2 2023"),"Yes","No")</f>
        <v>No</v>
      </c>
      <c r="V621" s="178" t="str">
        <f t="shared" si="354"/>
        <v>No</v>
      </c>
      <c r="W621" t="str">
        <f>IF(OR(Grants!K144="Q3 2023",Grants!K144="Q4 2023"),"Yes","No")</f>
        <v>No</v>
      </c>
      <c r="X621" s="178" t="str">
        <f t="shared" si="355"/>
        <v>No</v>
      </c>
      <c r="Y621" t="str">
        <f>IF(OR(Grants!K144="Q1 2024",Grants!K144="Q2 2024"),"Yes","No")</f>
        <v>No</v>
      </c>
      <c r="Z621" s="178" t="str">
        <f t="shared" si="356"/>
        <v>No</v>
      </c>
      <c r="AA621" t="str">
        <f>IF(OR(Grants!K144="Q3 2024",Grants!K144="Q4 2024"),"Yes","No")</f>
        <v>No</v>
      </c>
      <c r="AB621" s="178" t="str">
        <f t="shared" si="357"/>
        <v>No</v>
      </c>
      <c r="AC621" t="str">
        <f>IF(OR(Grants!K144="Q1 2025",Grants!K144="Q2 2025"),"Yes","No")</f>
        <v>No</v>
      </c>
      <c r="AD621" s="178" t="str">
        <f t="shared" si="358"/>
        <v>No</v>
      </c>
      <c r="AE621" t="str">
        <f>IF(OR(Grants!K144="Q3 2025",Grants!K144="Q4 2025"),"Yes","No")</f>
        <v>No</v>
      </c>
      <c r="AF621" s="178" t="str">
        <f t="shared" si="359"/>
        <v>No</v>
      </c>
      <c r="AG621" t="str">
        <f>IF(OR(Grants!K144="Q1 2026",Grants!K144="Q2 2026"),"Yes","No")</f>
        <v>No</v>
      </c>
      <c r="AH621" s="178" t="str">
        <f t="shared" si="360"/>
        <v>No</v>
      </c>
      <c r="AI621" t="str">
        <f>IF(OR(Grants!K144="Q3 2026",Grants!K144="Q4 2026"),"Yes","No")</f>
        <v>No</v>
      </c>
      <c r="AJ621" s="178" t="str">
        <f t="shared" si="361"/>
        <v>No</v>
      </c>
      <c r="AK621" t="str">
        <f>IF(OR(Grants!K144="Q1 2027",Grants!K144="Q2 2027"),"Yes","No")</f>
        <v>No</v>
      </c>
      <c r="AL621" s="178" t="str">
        <f t="shared" si="362"/>
        <v>No</v>
      </c>
      <c r="AM621" t="str">
        <f>IF(OR(Grants!K144="Q3 2027",Grants!K144="Q4 2027"),"Yes","No")</f>
        <v>No</v>
      </c>
      <c r="AN621" s="178" t="str">
        <f t="shared" si="363"/>
        <v>No</v>
      </c>
      <c r="AO621" t="str">
        <f>IF(OR(Grants!K144="Q1 2028",Grants!K144="Q2 2028"),"Yes","No")</f>
        <v>No</v>
      </c>
      <c r="AP621" s="178" t="str">
        <f t="shared" si="364"/>
        <v>No</v>
      </c>
      <c r="AQ621" t="str">
        <f>IF(OR(Grants!K144="Q3 2028",Grants!K144="Q4 2028"),"Yes","No")</f>
        <v>No</v>
      </c>
      <c r="AR621" s="178" t="str">
        <f t="shared" si="365"/>
        <v>No</v>
      </c>
      <c r="AS621" t="str">
        <f>IF(OR(Grants!K144="Q1 2029",Grants!K144="Q2 2029"),"Yes","No")</f>
        <v>No</v>
      </c>
      <c r="AT621" s="178" t="str">
        <f t="shared" si="366"/>
        <v>No</v>
      </c>
      <c r="AU621" t="str">
        <f>IF(OR(Grants!K144="Q3 2029",Grants!K144="Q4 2029"),"Yes","No")</f>
        <v>No</v>
      </c>
      <c r="AV621" s="178" t="str">
        <f t="shared" si="367"/>
        <v>No</v>
      </c>
      <c r="AW621" t="str">
        <f>IF(OR(Grants!K144="Q1 2030",Grants!K144="Q2 2030"),"Yes","No")</f>
        <v>No</v>
      </c>
      <c r="AX621" s="178" t="str">
        <f t="shared" si="368"/>
        <v>No</v>
      </c>
      <c r="AY621" t="str">
        <f>IF(OR(Grants!K144="Q3 2030",Grants!K144="Q4 2030"),"Yes","No")</f>
        <v>No</v>
      </c>
      <c r="AZ621" s="178" t="str">
        <f t="shared" si="369"/>
        <v>No</v>
      </c>
      <c r="BA621" t="str">
        <f>IF(Grants!K144="","No","Yes")</f>
        <v>No</v>
      </c>
      <c r="BB621" s="178" t="str">
        <f t="shared" si="370"/>
        <v>No</v>
      </c>
      <c r="BC621" s="178" t="str">
        <f t="shared" si="371"/>
        <v>Yes</v>
      </c>
      <c r="BD621" s="174"/>
    </row>
    <row r="622" spans="1:56" s="175" customFormat="1" ht="23.65" thickBot="1" x14ac:dyDescent="0.5">
      <c r="A622" s="177">
        <v>141</v>
      </c>
      <c r="B622" s="109" t="s">
        <v>602</v>
      </c>
      <c r="C622" t="str">
        <f>IF(Grants!E145="Yes","Yes","No")</f>
        <v>No</v>
      </c>
      <c r="D622" t="str">
        <f>IF(AND(C622="No",Grants!F145="Yes"),"Yes","No")</f>
        <v>No</v>
      </c>
      <c r="E622" t="str">
        <f>IF(AND(C622="No",Grants!F145="N/A"),"N/A","No")</f>
        <v>No</v>
      </c>
      <c r="F622">
        <f>IF(OR(Grants!F145="Yes",Grants!F145="N/A"),0,1)</f>
        <v>1</v>
      </c>
      <c r="G622" t="str">
        <f>IF(OR(Grants!K145="Q3 2019",Grants!K145="Q4 2019"),"Yes","No")</f>
        <v>No</v>
      </c>
      <c r="H622" s="178" t="str">
        <f t="shared" si="347"/>
        <v>No</v>
      </c>
      <c r="I622" t="str">
        <f>IF(OR(Grants!K145="Q1 2020",Grants!K145="Q2 2020"),"Yes","No")</f>
        <v>No</v>
      </c>
      <c r="J622" s="178" t="str">
        <f t="shared" si="348"/>
        <v>No</v>
      </c>
      <c r="K622" t="str">
        <f>IF(OR(Grants!K145="Q3 2020",Grants!K145="Q4 2020"),"Yes","No")</f>
        <v>No</v>
      </c>
      <c r="L622" s="178" t="str">
        <f t="shared" si="349"/>
        <v>No</v>
      </c>
      <c r="M622" t="str">
        <f>IF(OR(Grants!K145="Q1 2021",Grants!K145="Q2 2021"),"Yes","No")</f>
        <v>No</v>
      </c>
      <c r="N622" s="178" t="str">
        <f t="shared" si="350"/>
        <v>No</v>
      </c>
      <c r="O622" t="str">
        <f>IF(OR(Grants!K145="Q3 2021",Grants!K145="Q4 2021"),"Yes","No")</f>
        <v>No</v>
      </c>
      <c r="P622" s="178" t="str">
        <f t="shared" si="351"/>
        <v>No</v>
      </c>
      <c r="Q622" t="str">
        <f>IF(OR(Grants!K145="Q1 2022",Grants!K145="Q2 2022"),"Yes","No")</f>
        <v>No</v>
      </c>
      <c r="R622" s="178" t="str">
        <f t="shared" si="352"/>
        <v>No</v>
      </c>
      <c r="S622" t="str">
        <f>IF(OR(Grants!K145="Q3 2022",Grants!K145="Q4 2022"),"Yes","No")</f>
        <v>No</v>
      </c>
      <c r="T622" s="178" t="str">
        <f t="shared" si="353"/>
        <v>No</v>
      </c>
      <c r="U622" t="str">
        <f>IF(OR(Grants!K145="Q1 2023",Grants!K145="Q2 2023"),"Yes","No")</f>
        <v>No</v>
      </c>
      <c r="V622" s="178" t="str">
        <f t="shared" si="354"/>
        <v>No</v>
      </c>
      <c r="W622" t="str">
        <f>IF(OR(Grants!K145="Q3 2023",Grants!K145="Q4 2023"),"Yes","No")</f>
        <v>No</v>
      </c>
      <c r="X622" s="178" t="str">
        <f t="shared" si="355"/>
        <v>No</v>
      </c>
      <c r="Y622" t="str">
        <f>IF(OR(Grants!K145="Q1 2024",Grants!K145="Q2 2024"),"Yes","No")</f>
        <v>No</v>
      </c>
      <c r="Z622" s="178" t="str">
        <f t="shared" si="356"/>
        <v>No</v>
      </c>
      <c r="AA622" t="str">
        <f>IF(OR(Grants!K145="Q3 2024",Grants!K145="Q4 2024"),"Yes","No")</f>
        <v>No</v>
      </c>
      <c r="AB622" s="178" t="str">
        <f t="shared" si="357"/>
        <v>No</v>
      </c>
      <c r="AC622" t="str">
        <f>IF(OR(Grants!K145="Q1 2025",Grants!K145="Q2 2025"),"Yes","No")</f>
        <v>No</v>
      </c>
      <c r="AD622" s="178" t="str">
        <f t="shared" si="358"/>
        <v>No</v>
      </c>
      <c r="AE622" t="str">
        <f>IF(OR(Grants!K145="Q3 2025",Grants!K145="Q4 2025"),"Yes","No")</f>
        <v>No</v>
      </c>
      <c r="AF622" s="178" t="str">
        <f t="shared" si="359"/>
        <v>No</v>
      </c>
      <c r="AG622" t="str">
        <f>IF(OR(Grants!K145="Q1 2026",Grants!K145="Q2 2026"),"Yes","No")</f>
        <v>No</v>
      </c>
      <c r="AH622" s="178" t="str">
        <f t="shared" si="360"/>
        <v>No</v>
      </c>
      <c r="AI622" t="str">
        <f>IF(OR(Grants!K145="Q3 2026",Grants!K145="Q4 2026"),"Yes","No")</f>
        <v>No</v>
      </c>
      <c r="AJ622" s="178" t="str">
        <f t="shared" si="361"/>
        <v>No</v>
      </c>
      <c r="AK622" t="str">
        <f>IF(OR(Grants!K145="Q1 2027",Grants!K145="Q2 2027"),"Yes","No")</f>
        <v>No</v>
      </c>
      <c r="AL622" s="178" t="str">
        <f t="shared" si="362"/>
        <v>No</v>
      </c>
      <c r="AM622" t="str">
        <f>IF(OR(Grants!K145="Q3 2027",Grants!K145="Q4 2027"),"Yes","No")</f>
        <v>No</v>
      </c>
      <c r="AN622" s="178" t="str">
        <f t="shared" si="363"/>
        <v>No</v>
      </c>
      <c r="AO622" t="str">
        <f>IF(OR(Grants!K145="Q1 2028",Grants!K145="Q2 2028"),"Yes","No")</f>
        <v>No</v>
      </c>
      <c r="AP622" s="178" t="str">
        <f t="shared" si="364"/>
        <v>No</v>
      </c>
      <c r="AQ622" t="str">
        <f>IF(OR(Grants!K145="Q3 2028",Grants!K145="Q4 2028"),"Yes","No")</f>
        <v>No</v>
      </c>
      <c r="AR622" s="178" t="str">
        <f t="shared" si="365"/>
        <v>No</v>
      </c>
      <c r="AS622" t="str">
        <f>IF(OR(Grants!K145="Q1 2029",Grants!K145="Q2 2029"),"Yes","No")</f>
        <v>No</v>
      </c>
      <c r="AT622" s="178" t="str">
        <f t="shared" si="366"/>
        <v>No</v>
      </c>
      <c r="AU622" t="str">
        <f>IF(OR(Grants!K145="Q3 2029",Grants!K145="Q4 2029"),"Yes","No")</f>
        <v>No</v>
      </c>
      <c r="AV622" s="178" t="str">
        <f t="shared" si="367"/>
        <v>No</v>
      </c>
      <c r="AW622" t="str">
        <f>IF(OR(Grants!K145="Q1 2030",Grants!K145="Q2 2030"),"Yes","No")</f>
        <v>No</v>
      </c>
      <c r="AX622" s="178" t="str">
        <f t="shared" si="368"/>
        <v>No</v>
      </c>
      <c r="AY622" t="str">
        <f>IF(OR(Grants!K145="Q3 2030",Grants!K145="Q4 2030"),"Yes","No")</f>
        <v>No</v>
      </c>
      <c r="AZ622" s="178" t="str">
        <f t="shared" si="369"/>
        <v>No</v>
      </c>
      <c r="BA622" t="str">
        <f>IF(Grants!K145="","No","Yes")</f>
        <v>No</v>
      </c>
      <c r="BB622" s="178" t="str">
        <f t="shared" si="370"/>
        <v>No</v>
      </c>
      <c r="BC622" s="178" t="str">
        <f t="shared" si="371"/>
        <v>Yes</v>
      </c>
      <c r="BD622" s="174"/>
    </row>
    <row r="623" spans="1:56" s="175" customFormat="1" ht="23.65" thickBot="1" x14ac:dyDescent="0.5">
      <c r="A623" s="177">
        <v>142</v>
      </c>
      <c r="B623" s="109" t="s">
        <v>604</v>
      </c>
      <c r="C623" t="str">
        <f>IF(Grants!E146="Yes","Yes","No")</f>
        <v>No</v>
      </c>
      <c r="D623" t="str">
        <f>IF(AND(C623="No",Grants!F146="Yes"),"Yes","No")</f>
        <v>No</v>
      </c>
      <c r="E623" t="str">
        <f>IF(AND(C623="No",Grants!F146="N/A"),"N/A","No")</f>
        <v>No</v>
      </c>
      <c r="F623">
        <f>IF(OR(Grants!F146="Yes",Grants!F146="N/A"),0,1)</f>
        <v>1</v>
      </c>
      <c r="G623" t="str">
        <f>IF(OR(Grants!K146="Q3 2019",Grants!K146="Q4 2019"),"Yes","No")</f>
        <v>No</v>
      </c>
      <c r="H623" s="178" t="str">
        <f t="shared" si="347"/>
        <v>No</v>
      </c>
      <c r="I623" t="str">
        <f>IF(OR(Grants!K146="Q1 2020",Grants!K146="Q2 2020"),"Yes","No")</f>
        <v>No</v>
      </c>
      <c r="J623" s="178" t="str">
        <f t="shared" si="348"/>
        <v>No</v>
      </c>
      <c r="K623" t="str">
        <f>IF(OR(Grants!K146="Q3 2020",Grants!K146="Q4 2020"),"Yes","No")</f>
        <v>No</v>
      </c>
      <c r="L623" s="178" t="str">
        <f t="shared" si="349"/>
        <v>No</v>
      </c>
      <c r="M623" t="str">
        <f>IF(OR(Grants!K146="Q1 2021",Grants!K146="Q2 2021"),"Yes","No")</f>
        <v>No</v>
      </c>
      <c r="N623" s="178" t="str">
        <f t="shared" si="350"/>
        <v>No</v>
      </c>
      <c r="O623" t="str">
        <f>IF(OR(Grants!K146="Q3 2021",Grants!K146="Q4 2021"),"Yes","No")</f>
        <v>No</v>
      </c>
      <c r="P623" s="178" t="str">
        <f t="shared" si="351"/>
        <v>No</v>
      </c>
      <c r="Q623" t="str">
        <f>IF(OR(Grants!K146="Q1 2022",Grants!K146="Q2 2022"),"Yes","No")</f>
        <v>No</v>
      </c>
      <c r="R623" s="178" t="str">
        <f t="shared" si="352"/>
        <v>No</v>
      </c>
      <c r="S623" t="str">
        <f>IF(OR(Grants!K146="Q3 2022",Grants!K146="Q4 2022"),"Yes","No")</f>
        <v>No</v>
      </c>
      <c r="T623" s="178" t="str">
        <f t="shared" si="353"/>
        <v>No</v>
      </c>
      <c r="U623" t="str">
        <f>IF(OR(Grants!K146="Q1 2023",Grants!K146="Q2 2023"),"Yes","No")</f>
        <v>No</v>
      </c>
      <c r="V623" s="178" t="str">
        <f t="shared" si="354"/>
        <v>No</v>
      </c>
      <c r="W623" t="str">
        <f>IF(OR(Grants!K146="Q3 2023",Grants!K146="Q4 2023"),"Yes","No")</f>
        <v>No</v>
      </c>
      <c r="X623" s="178" t="str">
        <f t="shared" si="355"/>
        <v>No</v>
      </c>
      <c r="Y623" t="str">
        <f>IF(OR(Grants!K146="Q1 2024",Grants!K146="Q2 2024"),"Yes","No")</f>
        <v>No</v>
      </c>
      <c r="Z623" s="178" t="str">
        <f t="shared" si="356"/>
        <v>No</v>
      </c>
      <c r="AA623" t="str">
        <f>IF(OR(Grants!K146="Q3 2024",Grants!K146="Q4 2024"),"Yes","No")</f>
        <v>No</v>
      </c>
      <c r="AB623" s="178" t="str">
        <f t="shared" si="357"/>
        <v>No</v>
      </c>
      <c r="AC623" t="str">
        <f>IF(OR(Grants!K146="Q1 2025",Grants!K146="Q2 2025"),"Yes","No")</f>
        <v>No</v>
      </c>
      <c r="AD623" s="178" t="str">
        <f t="shared" si="358"/>
        <v>No</v>
      </c>
      <c r="AE623" t="str">
        <f>IF(OR(Grants!K146="Q3 2025",Grants!K146="Q4 2025"),"Yes","No")</f>
        <v>No</v>
      </c>
      <c r="AF623" s="178" t="str">
        <f t="shared" si="359"/>
        <v>No</v>
      </c>
      <c r="AG623" t="str">
        <f>IF(OR(Grants!K146="Q1 2026",Grants!K146="Q2 2026"),"Yes","No")</f>
        <v>No</v>
      </c>
      <c r="AH623" s="178" t="str">
        <f t="shared" si="360"/>
        <v>No</v>
      </c>
      <c r="AI623" t="str">
        <f>IF(OR(Grants!K146="Q3 2026",Grants!K146="Q4 2026"),"Yes","No")</f>
        <v>No</v>
      </c>
      <c r="AJ623" s="178" t="str">
        <f t="shared" si="361"/>
        <v>No</v>
      </c>
      <c r="AK623" t="str">
        <f>IF(OR(Grants!K146="Q1 2027",Grants!K146="Q2 2027"),"Yes","No")</f>
        <v>No</v>
      </c>
      <c r="AL623" s="178" t="str">
        <f t="shared" si="362"/>
        <v>No</v>
      </c>
      <c r="AM623" t="str">
        <f>IF(OR(Grants!K146="Q3 2027",Grants!K146="Q4 2027"),"Yes","No")</f>
        <v>No</v>
      </c>
      <c r="AN623" s="178" t="str">
        <f t="shared" si="363"/>
        <v>No</v>
      </c>
      <c r="AO623" t="str">
        <f>IF(OR(Grants!K146="Q1 2028",Grants!K146="Q2 2028"),"Yes","No")</f>
        <v>No</v>
      </c>
      <c r="AP623" s="178" t="str">
        <f t="shared" si="364"/>
        <v>No</v>
      </c>
      <c r="AQ623" t="str">
        <f>IF(OR(Grants!K146="Q3 2028",Grants!K146="Q4 2028"),"Yes","No")</f>
        <v>No</v>
      </c>
      <c r="AR623" s="178" t="str">
        <f t="shared" si="365"/>
        <v>No</v>
      </c>
      <c r="AS623" t="str">
        <f>IF(OR(Grants!K146="Q1 2029",Grants!K146="Q2 2029"),"Yes","No")</f>
        <v>No</v>
      </c>
      <c r="AT623" s="178" t="str">
        <f t="shared" si="366"/>
        <v>No</v>
      </c>
      <c r="AU623" t="str">
        <f>IF(OR(Grants!K146="Q3 2029",Grants!K146="Q4 2029"),"Yes","No")</f>
        <v>No</v>
      </c>
      <c r="AV623" s="178" t="str">
        <f t="shared" si="367"/>
        <v>No</v>
      </c>
      <c r="AW623" t="str">
        <f>IF(OR(Grants!K146="Q1 2030",Grants!K146="Q2 2030"),"Yes","No")</f>
        <v>No</v>
      </c>
      <c r="AX623" s="178" t="str">
        <f t="shared" si="368"/>
        <v>No</v>
      </c>
      <c r="AY623" t="str">
        <f>IF(OR(Grants!K146="Q3 2030",Grants!K146="Q4 2030"),"Yes","No")</f>
        <v>No</v>
      </c>
      <c r="AZ623" s="178" t="str">
        <f t="shared" si="369"/>
        <v>No</v>
      </c>
      <c r="BA623" t="str">
        <f>IF(Grants!K146="","No","Yes")</f>
        <v>No</v>
      </c>
      <c r="BB623" s="178" t="str">
        <f t="shared" si="370"/>
        <v>No</v>
      </c>
      <c r="BC623" s="178" t="str">
        <f t="shared" si="371"/>
        <v>Yes</v>
      </c>
      <c r="BD623" s="174"/>
    </row>
    <row r="624" spans="1:56" s="175" customFormat="1" ht="14.65" thickBot="1" x14ac:dyDescent="0.5">
      <c r="A624" s="177">
        <v>143</v>
      </c>
      <c r="B624" s="109" t="s">
        <v>605</v>
      </c>
      <c r="C624" t="str">
        <f>IF(Grants!E147="Yes","Yes","No")</f>
        <v>No</v>
      </c>
      <c r="D624" t="str">
        <f>IF(AND(C624="No",Grants!F147="Yes"),"Yes","No")</f>
        <v>No</v>
      </c>
      <c r="E624" t="str">
        <f>IF(AND(C624="No",Grants!F147="N/A"),"N/A","No")</f>
        <v>No</v>
      </c>
      <c r="F624">
        <f>IF(OR(Grants!F147="Yes",Grants!F147="N/A"),0,1)</f>
        <v>1</v>
      </c>
      <c r="G624" t="str">
        <f>IF(OR(Grants!K147="Q3 2019",Grants!K147="Q4 2019"),"Yes","No")</f>
        <v>No</v>
      </c>
      <c r="H624" s="178" t="str">
        <f t="shared" si="347"/>
        <v>No</v>
      </c>
      <c r="I624" t="str">
        <f>IF(OR(Grants!K147="Q1 2020",Grants!K147="Q2 2020"),"Yes","No")</f>
        <v>No</v>
      </c>
      <c r="J624" s="178" t="str">
        <f t="shared" si="348"/>
        <v>No</v>
      </c>
      <c r="K624" t="str">
        <f>IF(OR(Grants!K147="Q3 2020",Grants!K147="Q4 2020"),"Yes","No")</f>
        <v>No</v>
      </c>
      <c r="L624" s="178" t="str">
        <f t="shared" si="349"/>
        <v>No</v>
      </c>
      <c r="M624" t="str">
        <f>IF(OR(Grants!K147="Q1 2021",Grants!K147="Q2 2021"),"Yes","No")</f>
        <v>No</v>
      </c>
      <c r="N624" s="178" t="str">
        <f t="shared" si="350"/>
        <v>No</v>
      </c>
      <c r="O624" t="str">
        <f>IF(OR(Grants!K147="Q3 2021",Grants!K147="Q4 2021"),"Yes","No")</f>
        <v>No</v>
      </c>
      <c r="P624" s="178" t="str">
        <f t="shared" si="351"/>
        <v>No</v>
      </c>
      <c r="Q624" t="str">
        <f>IF(OR(Grants!K147="Q1 2022",Grants!K147="Q2 2022"),"Yes","No")</f>
        <v>No</v>
      </c>
      <c r="R624" s="178" t="str">
        <f t="shared" si="352"/>
        <v>No</v>
      </c>
      <c r="S624" t="str">
        <f>IF(OR(Grants!K147="Q3 2022",Grants!K147="Q4 2022"),"Yes","No")</f>
        <v>No</v>
      </c>
      <c r="T624" s="178" t="str">
        <f t="shared" si="353"/>
        <v>No</v>
      </c>
      <c r="U624" t="str">
        <f>IF(OR(Grants!K147="Q1 2023",Grants!K147="Q2 2023"),"Yes","No")</f>
        <v>No</v>
      </c>
      <c r="V624" s="178" t="str">
        <f t="shared" si="354"/>
        <v>No</v>
      </c>
      <c r="W624" t="str">
        <f>IF(OR(Grants!K147="Q3 2023",Grants!K147="Q4 2023"),"Yes","No")</f>
        <v>No</v>
      </c>
      <c r="X624" s="178" t="str">
        <f t="shared" si="355"/>
        <v>No</v>
      </c>
      <c r="Y624" t="str">
        <f>IF(OR(Grants!K147="Q1 2024",Grants!K147="Q2 2024"),"Yes","No")</f>
        <v>No</v>
      </c>
      <c r="Z624" s="178" t="str">
        <f t="shared" si="356"/>
        <v>No</v>
      </c>
      <c r="AA624" t="str">
        <f>IF(OR(Grants!K147="Q3 2024",Grants!K147="Q4 2024"),"Yes","No")</f>
        <v>No</v>
      </c>
      <c r="AB624" s="178" t="str">
        <f t="shared" si="357"/>
        <v>No</v>
      </c>
      <c r="AC624" t="str">
        <f>IF(OR(Grants!K147="Q1 2025",Grants!K147="Q2 2025"),"Yes","No")</f>
        <v>No</v>
      </c>
      <c r="AD624" s="178" t="str">
        <f t="shared" si="358"/>
        <v>No</v>
      </c>
      <c r="AE624" t="str">
        <f>IF(OR(Grants!K147="Q3 2025",Grants!K147="Q4 2025"),"Yes","No")</f>
        <v>No</v>
      </c>
      <c r="AF624" s="178" t="str">
        <f t="shared" si="359"/>
        <v>No</v>
      </c>
      <c r="AG624" t="str">
        <f>IF(OR(Grants!K147="Q1 2026",Grants!K147="Q2 2026"),"Yes","No")</f>
        <v>No</v>
      </c>
      <c r="AH624" s="178" t="str">
        <f t="shared" si="360"/>
        <v>No</v>
      </c>
      <c r="AI624" t="str">
        <f>IF(OR(Grants!K147="Q3 2026",Grants!K147="Q4 2026"),"Yes","No")</f>
        <v>No</v>
      </c>
      <c r="AJ624" s="178" t="str">
        <f t="shared" si="361"/>
        <v>No</v>
      </c>
      <c r="AK624" t="str">
        <f>IF(OR(Grants!K147="Q1 2027",Grants!K147="Q2 2027"),"Yes","No")</f>
        <v>No</v>
      </c>
      <c r="AL624" s="178" t="str">
        <f t="shared" si="362"/>
        <v>No</v>
      </c>
      <c r="AM624" t="str">
        <f>IF(OR(Grants!K147="Q3 2027",Grants!K147="Q4 2027"),"Yes","No")</f>
        <v>No</v>
      </c>
      <c r="AN624" s="178" t="str">
        <f t="shared" si="363"/>
        <v>No</v>
      </c>
      <c r="AO624" t="str">
        <f>IF(OR(Grants!K147="Q1 2028",Grants!K147="Q2 2028"),"Yes","No")</f>
        <v>No</v>
      </c>
      <c r="AP624" s="178" t="str">
        <f t="shared" si="364"/>
        <v>No</v>
      </c>
      <c r="AQ624" t="str">
        <f>IF(OR(Grants!K147="Q3 2028",Grants!K147="Q4 2028"),"Yes","No")</f>
        <v>No</v>
      </c>
      <c r="AR624" s="178" t="str">
        <f t="shared" si="365"/>
        <v>No</v>
      </c>
      <c r="AS624" t="str">
        <f>IF(OR(Grants!K147="Q1 2029",Grants!K147="Q2 2029"),"Yes","No")</f>
        <v>No</v>
      </c>
      <c r="AT624" s="178" t="str">
        <f t="shared" si="366"/>
        <v>No</v>
      </c>
      <c r="AU624" t="str">
        <f>IF(OR(Grants!K147="Q3 2029",Grants!K147="Q4 2029"),"Yes","No")</f>
        <v>No</v>
      </c>
      <c r="AV624" s="178" t="str">
        <f t="shared" si="367"/>
        <v>No</v>
      </c>
      <c r="AW624" t="str">
        <f>IF(OR(Grants!K147="Q1 2030",Grants!K147="Q2 2030"),"Yes","No")</f>
        <v>No</v>
      </c>
      <c r="AX624" s="178" t="str">
        <f t="shared" si="368"/>
        <v>No</v>
      </c>
      <c r="AY624" t="str">
        <f>IF(OR(Grants!K147="Q3 2030",Grants!K147="Q4 2030"),"Yes","No")</f>
        <v>No</v>
      </c>
      <c r="AZ624" s="178" t="str">
        <f t="shared" si="369"/>
        <v>No</v>
      </c>
      <c r="BA624" t="str">
        <f>IF(Grants!K147="","No","Yes")</f>
        <v>No</v>
      </c>
      <c r="BB624" s="178" t="str">
        <f t="shared" si="370"/>
        <v>No</v>
      </c>
      <c r="BC624" s="178" t="str">
        <f t="shared" si="371"/>
        <v>Yes</v>
      </c>
      <c r="BD624" s="174"/>
    </row>
    <row r="625" spans="1:56" s="175" customFormat="1" ht="23.65" thickBot="1" x14ac:dyDescent="0.5">
      <c r="A625" s="177">
        <v>144</v>
      </c>
      <c r="B625" s="109" t="s">
        <v>606</v>
      </c>
      <c r="C625" t="str">
        <f>IF(Grants!E148="Yes","Yes","No")</f>
        <v>No</v>
      </c>
      <c r="D625" t="str">
        <f>IF(AND(C625="No",Grants!F148="Yes"),"Yes","No")</f>
        <v>No</v>
      </c>
      <c r="E625" t="str">
        <f>IF(AND(C625="No",Grants!F148="N/A"),"N/A","No")</f>
        <v>No</v>
      </c>
      <c r="F625">
        <f>IF(OR(Grants!F148="Yes",Grants!F148="N/A"),0,1)</f>
        <v>1</v>
      </c>
      <c r="G625" t="str">
        <f>IF(OR(Grants!K148="Q3 2019",Grants!K148="Q4 2019"),"Yes","No")</f>
        <v>No</v>
      </c>
      <c r="H625" s="178" t="str">
        <f t="shared" si="347"/>
        <v>No</v>
      </c>
      <c r="I625" t="str">
        <f>IF(OR(Grants!K148="Q1 2020",Grants!K148="Q2 2020"),"Yes","No")</f>
        <v>No</v>
      </c>
      <c r="J625" s="178" t="str">
        <f t="shared" si="348"/>
        <v>No</v>
      </c>
      <c r="K625" t="str">
        <f>IF(OR(Grants!K148="Q3 2020",Grants!K148="Q4 2020"),"Yes","No")</f>
        <v>No</v>
      </c>
      <c r="L625" s="178" t="str">
        <f t="shared" si="349"/>
        <v>No</v>
      </c>
      <c r="M625" t="str">
        <f>IF(OR(Grants!K148="Q1 2021",Grants!K148="Q2 2021"),"Yes","No")</f>
        <v>No</v>
      </c>
      <c r="N625" s="178" t="str">
        <f t="shared" si="350"/>
        <v>No</v>
      </c>
      <c r="O625" t="str">
        <f>IF(OR(Grants!K148="Q3 2021",Grants!K148="Q4 2021"),"Yes","No")</f>
        <v>No</v>
      </c>
      <c r="P625" s="178" t="str">
        <f t="shared" si="351"/>
        <v>No</v>
      </c>
      <c r="Q625" t="str">
        <f>IF(OR(Grants!K148="Q1 2022",Grants!K148="Q2 2022"),"Yes","No")</f>
        <v>No</v>
      </c>
      <c r="R625" s="178" t="str">
        <f t="shared" si="352"/>
        <v>No</v>
      </c>
      <c r="S625" t="str">
        <f>IF(OR(Grants!K148="Q3 2022",Grants!K148="Q4 2022"),"Yes","No")</f>
        <v>No</v>
      </c>
      <c r="T625" s="178" t="str">
        <f t="shared" si="353"/>
        <v>No</v>
      </c>
      <c r="U625" t="str">
        <f>IF(OR(Grants!K148="Q1 2023",Grants!K148="Q2 2023"),"Yes","No")</f>
        <v>No</v>
      </c>
      <c r="V625" s="178" t="str">
        <f t="shared" si="354"/>
        <v>No</v>
      </c>
      <c r="W625" t="str">
        <f>IF(OR(Grants!K148="Q3 2023",Grants!K148="Q4 2023"),"Yes","No")</f>
        <v>No</v>
      </c>
      <c r="X625" s="178" t="str">
        <f t="shared" si="355"/>
        <v>No</v>
      </c>
      <c r="Y625" t="str">
        <f>IF(OR(Grants!K148="Q1 2024",Grants!K148="Q2 2024"),"Yes","No")</f>
        <v>No</v>
      </c>
      <c r="Z625" s="178" t="str">
        <f t="shared" si="356"/>
        <v>No</v>
      </c>
      <c r="AA625" t="str">
        <f>IF(OR(Grants!K148="Q3 2024",Grants!K148="Q4 2024"),"Yes","No")</f>
        <v>No</v>
      </c>
      <c r="AB625" s="178" t="str">
        <f t="shared" si="357"/>
        <v>No</v>
      </c>
      <c r="AC625" t="str">
        <f>IF(OR(Grants!K148="Q1 2025",Grants!K148="Q2 2025"),"Yes","No")</f>
        <v>No</v>
      </c>
      <c r="AD625" s="178" t="str">
        <f t="shared" si="358"/>
        <v>No</v>
      </c>
      <c r="AE625" t="str">
        <f>IF(OR(Grants!K148="Q3 2025",Grants!K148="Q4 2025"),"Yes","No")</f>
        <v>No</v>
      </c>
      <c r="AF625" s="178" t="str">
        <f t="shared" si="359"/>
        <v>No</v>
      </c>
      <c r="AG625" t="str">
        <f>IF(OR(Grants!K148="Q1 2026",Grants!K148="Q2 2026"),"Yes","No")</f>
        <v>No</v>
      </c>
      <c r="AH625" s="178" t="str">
        <f t="shared" si="360"/>
        <v>No</v>
      </c>
      <c r="AI625" t="str">
        <f>IF(OR(Grants!K148="Q3 2026",Grants!K148="Q4 2026"),"Yes","No")</f>
        <v>No</v>
      </c>
      <c r="AJ625" s="178" t="str">
        <f t="shared" si="361"/>
        <v>No</v>
      </c>
      <c r="AK625" t="str">
        <f>IF(OR(Grants!K148="Q1 2027",Grants!K148="Q2 2027"),"Yes","No")</f>
        <v>No</v>
      </c>
      <c r="AL625" s="178" t="str">
        <f t="shared" si="362"/>
        <v>No</v>
      </c>
      <c r="AM625" t="str">
        <f>IF(OR(Grants!K148="Q3 2027",Grants!K148="Q4 2027"),"Yes","No")</f>
        <v>No</v>
      </c>
      <c r="AN625" s="178" t="str">
        <f t="shared" si="363"/>
        <v>No</v>
      </c>
      <c r="AO625" t="str">
        <f>IF(OR(Grants!K148="Q1 2028",Grants!K148="Q2 2028"),"Yes","No")</f>
        <v>No</v>
      </c>
      <c r="AP625" s="178" t="str">
        <f t="shared" si="364"/>
        <v>No</v>
      </c>
      <c r="AQ625" t="str">
        <f>IF(OR(Grants!K148="Q3 2028",Grants!K148="Q4 2028"),"Yes","No")</f>
        <v>No</v>
      </c>
      <c r="AR625" s="178" t="str">
        <f t="shared" si="365"/>
        <v>No</v>
      </c>
      <c r="AS625" t="str">
        <f>IF(OR(Grants!K148="Q1 2029",Grants!K148="Q2 2029"),"Yes","No")</f>
        <v>No</v>
      </c>
      <c r="AT625" s="178" t="str">
        <f t="shared" si="366"/>
        <v>No</v>
      </c>
      <c r="AU625" t="str">
        <f>IF(OR(Grants!K148="Q3 2029",Grants!K148="Q4 2029"),"Yes","No")</f>
        <v>No</v>
      </c>
      <c r="AV625" s="178" t="str">
        <f t="shared" si="367"/>
        <v>No</v>
      </c>
      <c r="AW625" t="str">
        <f>IF(OR(Grants!K148="Q1 2030",Grants!K148="Q2 2030"),"Yes","No")</f>
        <v>No</v>
      </c>
      <c r="AX625" s="178" t="str">
        <f t="shared" si="368"/>
        <v>No</v>
      </c>
      <c r="AY625" t="str">
        <f>IF(OR(Grants!K148="Q3 2030",Grants!K148="Q4 2030"),"Yes","No")</f>
        <v>No</v>
      </c>
      <c r="AZ625" s="178" t="str">
        <f t="shared" si="369"/>
        <v>No</v>
      </c>
      <c r="BA625" t="str">
        <f>IF(Grants!K148="","No","Yes")</f>
        <v>No</v>
      </c>
      <c r="BB625" s="178" t="str">
        <f t="shared" si="370"/>
        <v>No</v>
      </c>
      <c r="BC625" s="178" t="str">
        <f t="shared" si="371"/>
        <v>Yes</v>
      </c>
      <c r="BD625" s="174"/>
    </row>
    <row r="626" spans="1:56" s="175" customFormat="1" ht="23.65" thickBot="1" x14ac:dyDescent="0.5">
      <c r="A626" s="177">
        <v>145</v>
      </c>
      <c r="B626" s="109" t="s">
        <v>607</v>
      </c>
      <c r="C626" t="str">
        <f>IF(Grants!E149="Yes","Yes","No")</f>
        <v>No</v>
      </c>
      <c r="D626" t="str">
        <f>IF(AND(C626="No",Grants!F149="Yes"),"Yes","No")</f>
        <v>No</v>
      </c>
      <c r="E626" t="str">
        <f>IF(AND(C626="No",Grants!F149="N/A"),"N/A","No")</f>
        <v>No</v>
      </c>
      <c r="F626">
        <f>IF(OR(Grants!F149="Yes",Grants!F149="N/A"),0,1)</f>
        <v>1</v>
      </c>
      <c r="G626" t="str">
        <f>IF(OR(Grants!K149="Q3 2019",Grants!K149="Q4 2019"),"Yes","No")</f>
        <v>No</v>
      </c>
      <c r="H626" s="178" t="str">
        <f t="shared" si="347"/>
        <v>No</v>
      </c>
      <c r="I626" t="str">
        <f>IF(OR(Grants!K149="Q1 2020",Grants!K149="Q2 2020"),"Yes","No")</f>
        <v>No</v>
      </c>
      <c r="J626" s="178" t="str">
        <f t="shared" si="348"/>
        <v>No</v>
      </c>
      <c r="K626" t="str">
        <f>IF(OR(Grants!K149="Q3 2020",Grants!K149="Q4 2020"),"Yes","No")</f>
        <v>No</v>
      </c>
      <c r="L626" s="178" t="str">
        <f t="shared" si="349"/>
        <v>No</v>
      </c>
      <c r="M626" t="str">
        <f>IF(OR(Grants!K149="Q1 2021",Grants!K149="Q2 2021"),"Yes","No")</f>
        <v>No</v>
      </c>
      <c r="N626" s="178" t="str">
        <f t="shared" si="350"/>
        <v>No</v>
      </c>
      <c r="O626" t="str">
        <f>IF(OR(Grants!K149="Q3 2021",Grants!K149="Q4 2021"),"Yes","No")</f>
        <v>No</v>
      </c>
      <c r="P626" s="178" t="str">
        <f t="shared" si="351"/>
        <v>No</v>
      </c>
      <c r="Q626" t="str">
        <f>IF(OR(Grants!K149="Q1 2022",Grants!K149="Q2 2022"),"Yes","No")</f>
        <v>No</v>
      </c>
      <c r="R626" s="178" t="str">
        <f t="shared" si="352"/>
        <v>No</v>
      </c>
      <c r="S626" t="str">
        <f>IF(OR(Grants!K149="Q3 2022",Grants!K149="Q4 2022"),"Yes","No")</f>
        <v>No</v>
      </c>
      <c r="T626" s="178" t="str">
        <f t="shared" si="353"/>
        <v>No</v>
      </c>
      <c r="U626" t="str">
        <f>IF(OR(Grants!K149="Q1 2023",Grants!K149="Q2 2023"),"Yes","No")</f>
        <v>No</v>
      </c>
      <c r="V626" s="178" t="str">
        <f t="shared" si="354"/>
        <v>No</v>
      </c>
      <c r="W626" t="str">
        <f>IF(OR(Grants!K149="Q3 2023",Grants!K149="Q4 2023"),"Yes","No")</f>
        <v>No</v>
      </c>
      <c r="X626" s="178" t="str">
        <f t="shared" si="355"/>
        <v>No</v>
      </c>
      <c r="Y626" t="str">
        <f>IF(OR(Grants!K149="Q1 2024",Grants!K149="Q2 2024"),"Yes","No")</f>
        <v>No</v>
      </c>
      <c r="Z626" s="178" t="str">
        <f t="shared" si="356"/>
        <v>No</v>
      </c>
      <c r="AA626" t="str">
        <f>IF(OR(Grants!K149="Q3 2024",Grants!K149="Q4 2024"),"Yes","No")</f>
        <v>No</v>
      </c>
      <c r="AB626" s="178" t="str">
        <f t="shared" si="357"/>
        <v>No</v>
      </c>
      <c r="AC626" t="str">
        <f>IF(OR(Grants!K149="Q1 2025",Grants!K149="Q2 2025"),"Yes","No")</f>
        <v>No</v>
      </c>
      <c r="AD626" s="178" t="str">
        <f t="shared" si="358"/>
        <v>No</v>
      </c>
      <c r="AE626" t="str">
        <f>IF(OR(Grants!K149="Q3 2025",Grants!K149="Q4 2025"),"Yes","No")</f>
        <v>No</v>
      </c>
      <c r="AF626" s="178" t="str">
        <f t="shared" si="359"/>
        <v>No</v>
      </c>
      <c r="AG626" t="str">
        <f>IF(OR(Grants!K149="Q1 2026",Grants!K149="Q2 2026"),"Yes","No")</f>
        <v>No</v>
      </c>
      <c r="AH626" s="178" t="str">
        <f t="shared" si="360"/>
        <v>No</v>
      </c>
      <c r="AI626" t="str">
        <f>IF(OR(Grants!K149="Q3 2026",Grants!K149="Q4 2026"),"Yes","No")</f>
        <v>No</v>
      </c>
      <c r="AJ626" s="178" t="str">
        <f t="shared" si="361"/>
        <v>No</v>
      </c>
      <c r="AK626" t="str">
        <f>IF(OR(Grants!K149="Q1 2027",Grants!K149="Q2 2027"),"Yes","No")</f>
        <v>No</v>
      </c>
      <c r="AL626" s="178" t="str">
        <f t="shared" si="362"/>
        <v>No</v>
      </c>
      <c r="AM626" t="str">
        <f>IF(OR(Grants!K149="Q3 2027",Grants!K149="Q4 2027"),"Yes","No")</f>
        <v>No</v>
      </c>
      <c r="AN626" s="178" t="str">
        <f t="shared" si="363"/>
        <v>No</v>
      </c>
      <c r="AO626" t="str">
        <f>IF(OR(Grants!K149="Q1 2028",Grants!K149="Q2 2028"),"Yes","No")</f>
        <v>No</v>
      </c>
      <c r="AP626" s="178" t="str">
        <f t="shared" si="364"/>
        <v>No</v>
      </c>
      <c r="AQ626" t="str">
        <f>IF(OR(Grants!K149="Q3 2028",Grants!K149="Q4 2028"),"Yes","No")</f>
        <v>No</v>
      </c>
      <c r="AR626" s="178" t="str">
        <f t="shared" si="365"/>
        <v>No</v>
      </c>
      <c r="AS626" t="str">
        <f>IF(OR(Grants!K149="Q1 2029",Grants!K149="Q2 2029"),"Yes","No")</f>
        <v>No</v>
      </c>
      <c r="AT626" s="178" t="str">
        <f t="shared" si="366"/>
        <v>No</v>
      </c>
      <c r="AU626" t="str">
        <f>IF(OR(Grants!K149="Q3 2029",Grants!K149="Q4 2029"),"Yes","No")</f>
        <v>No</v>
      </c>
      <c r="AV626" s="178" t="str">
        <f t="shared" si="367"/>
        <v>No</v>
      </c>
      <c r="AW626" t="str">
        <f>IF(OR(Grants!K149="Q1 2030",Grants!K149="Q2 2030"),"Yes","No")</f>
        <v>No</v>
      </c>
      <c r="AX626" s="178" t="str">
        <f t="shared" si="368"/>
        <v>No</v>
      </c>
      <c r="AY626" t="str">
        <f>IF(OR(Grants!K149="Q3 2030",Grants!K149="Q4 2030"),"Yes","No")</f>
        <v>No</v>
      </c>
      <c r="AZ626" s="178" t="str">
        <f t="shared" si="369"/>
        <v>No</v>
      </c>
      <c r="BA626" t="str">
        <f>IF(Grants!K149="","No","Yes")</f>
        <v>No</v>
      </c>
      <c r="BB626" s="178" t="str">
        <f t="shared" si="370"/>
        <v>No</v>
      </c>
      <c r="BC626" s="178" t="str">
        <f t="shared" si="371"/>
        <v>Yes</v>
      </c>
      <c r="BD626" s="174"/>
    </row>
    <row r="627" spans="1:56" s="175" customFormat="1" ht="46.9" thickBot="1" x14ac:dyDescent="0.5">
      <c r="A627" s="177">
        <v>146</v>
      </c>
      <c r="B627" s="109" t="s">
        <v>608</v>
      </c>
      <c r="C627" t="str">
        <f>IF(Grants!E150="Yes","Yes","No")</f>
        <v>No</v>
      </c>
      <c r="D627" t="str">
        <f>IF(AND(C627="No",Grants!F150="Yes"),"Yes","No")</f>
        <v>No</v>
      </c>
      <c r="E627" t="str">
        <f>IF(AND(C627="No",Grants!F150="N/A"),"N/A","No")</f>
        <v>No</v>
      </c>
      <c r="F627">
        <f>IF(OR(Grants!F150="Yes",Grants!F150="N/A"),0,1)</f>
        <v>1</v>
      </c>
      <c r="G627" t="str">
        <f>IF(OR(Grants!K150="Q3 2019",Grants!K150="Q4 2019"),"Yes","No")</f>
        <v>No</v>
      </c>
      <c r="H627" s="178" t="str">
        <f t="shared" si="347"/>
        <v>No</v>
      </c>
      <c r="I627" t="str">
        <f>IF(OR(Grants!K150="Q1 2020",Grants!K150="Q2 2020"),"Yes","No")</f>
        <v>No</v>
      </c>
      <c r="J627" s="178" t="str">
        <f t="shared" si="348"/>
        <v>No</v>
      </c>
      <c r="K627" t="str">
        <f>IF(OR(Grants!K150="Q3 2020",Grants!K150="Q4 2020"),"Yes","No")</f>
        <v>No</v>
      </c>
      <c r="L627" s="178" t="str">
        <f t="shared" si="349"/>
        <v>No</v>
      </c>
      <c r="M627" t="str">
        <f>IF(OR(Grants!K150="Q1 2021",Grants!K150="Q2 2021"),"Yes","No")</f>
        <v>No</v>
      </c>
      <c r="N627" s="178" t="str">
        <f t="shared" si="350"/>
        <v>No</v>
      </c>
      <c r="O627" t="str">
        <f>IF(OR(Grants!K150="Q3 2021",Grants!K150="Q4 2021"),"Yes","No")</f>
        <v>No</v>
      </c>
      <c r="P627" s="178" t="str">
        <f t="shared" si="351"/>
        <v>No</v>
      </c>
      <c r="Q627" t="str">
        <f>IF(OR(Grants!K150="Q1 2022",Grants!K150="Q2 2022"),"Yes","No")</f>
        <v>No</v>
      </c>
      <c r="R627" s="178" t="str">
        <f t="shared" si="352"/>
        <v>No</v>
      </c>
      <c r="S627" t="str">
        <f>IF(OR(Grants!K150="Q3 2022",Grants!K150="Q4 2022"),"Yes","No")</f>
        <v>No</v>
      </c>
      <c r="T627" s="178" t="str">
        <f t="shared" si="353"/>
        <v>No</v>
      </c>
      <c r="U627" t="str">
        <f>IF(OR(Grants!K150="Q1 2023",Grants!K150="Q2 2023"),"Yes","No")</f>
        <v>No</v>
      </c>
      <c r="V627" s="178" t="str">
        <f t="shared" si="354"/>
        <v>No</v>
      </c>
      <c r="W627" t="str">
        <f>IF(OR(Grants!K150="Q3 2023",Grants!K150="Q4 2023"),"Yes","No")</f>
        <v>No</v>
      </c>
      <c r="X627" s="178" t="str">
        <f t="shared" si="355"/>
        <v>No</v>
      </c>
      <c r="Y627" t="str">
        <f>IF(OR(Grants!K150="Q1 2024",Grants!K150="Q2 2024"),"Yes","No")</f>
        <v>No</v>
      </c>
      <c r="Z627" s="178" t="str">
        <f t="shared" si="356"/>
        <v>No</v>
      </c>
      <c r="AA627" t="str">
        <f>IF(OR(Grants!K150="Q3 2024",Grants!K150="Q4 2024"),"Yes","No")</f>
        <v>No</v>
      </c>
      <c r="AB627" s="178" t="str">
        <f t="shared" si="357"/>
        <v>No</v>
      </c>
      <c r="AC627" t="str">
        <f>IF(OR(Grants!K150="Q1 2025",Grants!K150="Q2 2025"),"Yes","No")</f>
        <v>No</v>
      </c>
      <c r="AD627" s="178" t="str">
        <f t="shared" si="358"/>
        <v>No</v>
      </c>
      <c r="AE627" t="str">
        <f>IF(OR(Grants!K150="Q3 2025",Grants!K150="Q4 2025"),"Yes","No")</f>
        <v>No</v>
      </c>
      <c r="AF627" s="178" t="str">
        <f t="shared" si="359"/>
        <v>No</v>
      </c>
      <c r="AG627" t="str">
        <f>IF(OR(Grants!K150="Q1 2026",Grants!K150="Q2 2026"),"Yes","No")</f>
        <v>No</v>
      </c>
      <c r="AH627" s="178" t="str">
        <f t="shared" si="360"/>
        <v>No</v>
      </c>
      <c r="AI627" t="str">
        <f>IF(OR(Grants!K150="Q3 2026",Grants!K150="Q4 2026"),"Yes","No")</f>
        <v>No</v>
      </c>
      <c r="AJ627" s="178" t="str">
        <f t="shared" si="361"/>
        <v>No</v>
      </c>
      <c r="AK627" t="str">
        <f>IF(OR(Grants!K150="Q1 2027",Grants!K150="Q2 2027"),"Yes","No")</f>
        <v>No</v>
      </c>
      <c r="AL627" s="178" t="str">
        <f t="shared" si="362"/>
        <v>No</v>
      </c>
      <c r="AM627" t="str">
        <f>IF(OR(Grants!K150="Q3 2027",Grants!K150="Q4 2027"),"Yes","No")</f>
        <v>No</v>
      </c>
      <c r="AN627" s="178" t="str">
        <f t="shared" si="363"/>
        <v>No</v>
      </c>
      <c r="AO627" t="str">
        <f>IF(OR(Grants!K150="Q1 2028",Grants!K150="Q2 2028"),"Yes","No")</f>
        <v>No</v>
      </c>
      <c r="AP627" s="178" t="str">
        <f t="shared" si="364"/>
        <v>No</v>
      </c>
      <c r="AQ627" t="str">
        <f>IF(OR(Grants!K150="Q3 2028",Grants!K150="Q4 2028"),"Yes","No")</f>
        <v>No</v>
      </c>
      <c r="AR627" s="178" t="str">
        <f t="shared" si="365"/>
        <v>No</v>
      </c>
      <c r="AS627" t="str">
        <f>IF(OR(Grants!K150="Q1 2029",Grants!K150="Q2 2029"),"Yes","No")</f>
        <v>No</v>
      </c>
      <c r="AT627" s="178" t="str">
        <f t="shared" si="366"/>
        <v>No</v>
      </c>
      <c r="AU627" t="str">
        <f>IF(OR(Grants!K150="Q3 2029",Grants!K150="Q4 2029"),"Yes","No")</f>
        <v>No</v>
      </c>
      <c r="AV627" s="178" t="str">
        <f t="shared" si="367"/>
        <v>No</v>
      </c>
      <c r="AW627" t="str">
        <f>IF(OR(Grants!K150="Q1 2030",Grants!K150="Q2 2030"),"Yes","No")</f>
        <v>No</v>
      </c>
      <c r="AX627" s="178" t="str">
        <f t="shared" si="368"/>
        <v>No</v>
      </c>
      <c r="AY627" t="str">
        <f>IF(OR(Grants!K150="Q3 2030",Grants!K150="Q4 2030"),"Yes","No")</f>
        <v>No</v>
      </c>
      <c r="AZ627" s="178" t="str">
        <f t="shared" si="369"/>
        <v>No</v>
      </c>
      <c r="BA627" t="str">
        <f>IF(Grants!K150="","No","Yes")</f>
        <v>No</v>
      </c>
      <c r="BB627" s="178" t="str">
        <f t="shared" si="370"/>
        <v>No</v>
      </c>
      <c r="BC627" s="178" t="str">
        <f t="shared" si="371"/>
        <v>Yes</v>
      </c>
      <c r="BD627" s="174"/>
    </row>
    <row r="628" spans="1:56" s="175" customFormat="1" ht="23.65" thickBot="1" x14ac:dyDescent="0.5">
      <c r="A628" s="177">
        <v>147</v>
      </c>
      <c r="B628" s="109" t="s">
        <v>609</v>
      </c>
      <c r="C628" t="str">
        <f>IF(Grants!E151="Yes","Yes","No")</f>
        <v>No</v>
      </c>
      <c r="D628" t="str">
        <f>IF(AND(C628="No",Grants!F151="Yes"),"Yes","No")</f>
        <v>No</v>
      </c>
      <c r="E628" t="str">
        <f>IF(AND(C628="No",Grants!F151="N/A"),"N/A","No")</f>
        <v>No</v>
      </c>
      <c r="F628">
        <f>IF(OR(Grants!F151="Yes",Grants!F151="N/A"),0,1)</f>
        <v>1</v>
      </c>
      <c r="G628" t="str">
        <f>IF(OR(Grants!K151="Q3 2019",Grants!K151="Q4 2019"),"Yes","No")</f>
        <v>No</v>
      </c>
      <c r="H628" s="178" t="str">
        <f t="shared" si="347"/>
        <v>No</v>
      </c>
      <c r="I628" t="str">
        <f>IF(OR(Grants!K151="Q1 2020",Grants!K151="Q2 2020"),"Yes","No")</f>
        <v>No</v>
      </c>
      <c r="J628" s="178" t="str">
        <f t="shared" si="348"/>
        <v>No</v>
      </c>
      <c r="K628" t="str">
        <f>IF(OR(Grants!K151="Q3 2020",Grants!K151="Q4 2020"),"Yes","No")</f>
        <v>No</v>
      </c>
      <c r="L628" s="178" t="str">
        <f t="shared" si="349"/>
        <v>No</v>
      </c>
      <c r="M628" t="str">
        <f>IF(OR(Grants!K151="Q1 2021",Grants!K151="Q2 2021"),"Yes","No")</f>
        <v>No</v>
      </c>
      <c r="N628" s="178" t="str">
        <f t="shared" si="350"/>
        <v>No</v>
      </c>
      <c r="O628" t="str">
        <f>IF(OR(Grants!K151="Q3 2021",Grants!K151="Q4 2021"),"Yes","No")</f>
        <v>No</v>
      </c>
      <c r="P628" s="178" t="str">
        <f t="shared" si="351"/>
        <v>No</v>
      </c>
      <c r="Q628" t="str">
        <f>IF(OR(Grants!K151="Q1 2022",Grants!K151="Q2 2022"),"Yes","No")</f>
        <v>No</v>
      </c>
      <c r="R628" s="178" t="str">
        <f t="shared" si="352"/>
        <v>No</v>
      </c>
      <c r="S628" t="str">
        <f>IF(OR(Grants!K151="Q3 2022",Grants!K151="Q4 2022"),"Yes","No")</f>
        <v>No</v>
      </c>
      <c r="T628" s="178" t="str">
        <f t="shared" si="353"/>
        <v>No</v>
      </c>
      <c r="U628" t="str">
        <f>IF(OR(Grants!K151="Q1 2023",Grants!K151="Q2 2023"),"Yes","No")</f>
        <v>No</v>
      </c>
      <c r="V628" s="178" t="str">
        <f t="shared" si="354"/>
        <v>No</v>
      </c>
      <c r="W628" t="str">
        <f>IF(OR(Grants!K151="Q3 2023",Grants!K151="Q4 2023"),"Yes","No")</f>
        <v>No</v>
      </c>
      <c r="X628" s="178" t="str">
        <f t="shared" si="355"/>
        <v>No</v>
      </c>
      <c r="Y628" t="str">
        <f>IF(OR(Grants!K151="Q1 2024",Grants!K151="Q2 2024"),"Yes","No")</f>
        <v>No</v>
      </c>
      <c r="Z628" s="178" t="str">
        <f t="shared" si="356"/>
        <v>No</v>
      </c>
      <c r="AA628" t="str">
        <f>IF(OR(Grants!K151="Q3 2024",Grants!K151="Q4 2024"),"Yes","No")</f>
        <v>No</v>
      </c>
      <c r="AB628" s="178" t="str">
        <f t="shared" si="357"/>
        <v>No</v>
      </c>
      <c r="AC628" t="str">
        <f>IF(OR(Grants!K151="Q1 2025",Grants!K151="Q2 2025"),"Yes","No")</f>
        <v>No</v>
      </c>
      <c r="AD628" s="178" t="str">
        <f t="shared" si="358"/>
        <v>No</v>
      </c>
      <c r="AE628" t="str">
        <f>IF(OR(Grants!K151="Q3 2025",Grants!K151="Q4 2025"),"Yes","No")</f>
        <v>No</v>
      </c>
      <c r="AF628" s="178" t="str">
        <f t="shared" si="359"/>
        <v>No</v>
      </c>
      <c r="AG628" t="str">
        <f>IF(OR(Grants!K151="Q1 2026",Grants!K151="Q2 2026"),"Yes","No")</f>
        <v>No</v>
      </c>
      <c r="AH628" s="178" t="str">
        <f t="shared" si="360"/>
        <v>No</v>
      </c>
      <c r="AI628" t="str">
        <f>IF(OR(Grants!K151="Q3 2026",Grants!K151="Q4 2026"),"Yes","No")</f>
        <v>No</v>
      </c>
      <c r="AJ628" s="178" t="str">
        <f t="shared" si="361"/>
        <v>No</v>
      </c>
      <c r="AK628" t="str">
        <f>IF(OR(Grants!K151="Q1 2027",Grants!K151="Q2 2027"),"Yes","No")</f>
        <v>No</v>
      </c>
      <c r="AL628" s="178" t="str">
        <f t="shared" si="362"/>
        <v>No</v>
      </c>
      <c r="AM628" t="str">
        <f>IF(OR(Grants!K151="Q3 2027",Grants!K151="Q4 2027"),"Yes","No")</f>
        <v>No</v>
      </c>
      <c r="AN628" s="178" t="str">
        <f t="shared" si="363"/>
        <v>No</v>
      </c>
      <c r="AO628" t="str">
        <f>IF(OR(Grants!K151="Q1 2028",Grants!K151="Q2 2028"),"Yes","No")</f>
        <v>No</v>
      </c>
      <c r="AP628" s="178" t="str">
        <f t="shared" si="364"/>
        <v>No</v>
      </c>
      <c r="AQ628" t="str">
        <f>IF(OR(Grants!K151="Q3 2028",Grants!K151="Q4 2028"),"Yes","No")</f>
        <v>No</v>
      </c>
      <c r="AR628" s="178" t="str">
        <f t="shared" si="365"/>
        <v>No</v>
      </c>
      <c r="AS628" t="str">
        <f>IF(OR(Grants!K151="Q1 2029",Grants!K151="Q2 2029"),"Yes","No")</f>
        <v>No</v>
      </c>
      <c r="AT628" s="178" t="str">
        <f t="shared" si="366"/>
        <v>No</v>
      </c>
      <c r="AU628" t="str">
        <f>IF(OR(Grants!K151="Q3 2029",Grants!K151="Q4 2029"),"Yes","No")</f>
        <v>No</v>
      </c>
      <c r="AV628" s="178" t="str">
        <f t="shared" si="367"/>
        <v>No</v>
      </c>
      <c r="AW628" t="str">
        <f>IF(OR(Grants!K151="Q1 2030",Grants!K151="Q2 2030"),"Yes","No")</f>
        <v>No</v>
      </c>
      <c r="AX628" s="178" t="str">
        <f t="shared" si="368"/>
        <v>No</v>
      </c>
      <c r="AY628" t="str">
        <f>IF(OR(Grants!K151="Q3 2030",Grants!K151="Q4 2030"),"Yes","No")</f>
        <v>No</v>
      </c>
      <c r="AZ628" s="178" t="str">
        <f t="shared" si="369"/>
        <v>No</v>
      </c>
      <c r="BA628" t="str">
        <f>IF(Grants!K151="","No","Yes")</f>
        <v>No</v>
      </c>
      <c r="BB628" s="178" t="str">
        <f t="shared" si="370"/>
        <v>No</v>
      </c>
      <c r="BC628" s="178" t="str">
        <f t="shared" si="371"/>
        <v>Yes</v>
      </c>
      <c r="BD628" s="174"/>
    </row>
    <row r="629" spans="1:56" s="175" customFormat="1" ht="23.65" thickBot="1" x14ac:dyDescent="0.5">
      <c r="A629" s="177">
        <v>148</v>
      </c>
      <c r="B629" s="109" t="s">
        <v>610</v>
      </c>
      <c r="C629" t="str">
        <f>IF(Grants!E152="Yes","Yes","No")</f>
        <v>No</v>
      </c>
      <c r="D629" t="str">
        <f>IF(AND(C629="No",Grants!F152="Yes"),"Yes","No")</f>
        <v>No</v>
      </c>
      <c r="E629" t="str">
        <f>IF(AND(C629="No",Grants!F152="N/A"),"N/A","No")</f>
        <v>No</v>
      </c>
      <c r="F629">
        <f>IF(OR(Grants!F152="Yes",Grants!F152="N/A"),0,1)</f>
        <v>1</v>
      </c>
      <c r="G629" t="str">
        <f>IF(OR(Grants!K152="Q3 2019",Grants!K152="Q4 2019"),"Yes","No")</f>
        <v>No</v>
      </c>
      <c r="H629" s="178" t="str">
        <f t="shared" si="347"/>
        <v>No</v>
      </c>
      <c r="I629" t="str">
        <f>IF(OR(Grants!K152="Q1 2020",Grants!K152="Q2 2020"),"Yes","No")</f>
        <v>No</v>
      </c>
      <c r="J629" s="178" t="str">
        <f t="shared" si="348"/>
        <v>No</v>
      </c>
      <c r="K629" t="str">
        <f>IF(OR(Grants!K152="Q3 2020",Grants!K152="Q4 2020"),"Yes","No")</f>
        <v>No</v>
      </c>
      <c r="L629" s="178" t="str">
        <f t="shared" si="349"/>
        <v>No</v>
      </c>
      <c r="M629" t="str">
        <f>IF(OR(Grants!K152="Q1 2021",Grants!K152="Q2 2021"),"Yes","No")</f>
        <v>No</v>
      </c>
      <c r="N629" s="178" t="str">
        <f t="shared" si="350"/>
        <v>No</v>
      </c>
      <c r="O629" t="str">
        <f>IF(OR(Grants!K152="Q3 2021",Grants!K152="Q4 2021"),"Yes","No")</f>
        <v>No</v>
      </c>
      <c r="P629" s="178" t="str">
        <f t="shared" si="351"/>
        <v>No</v>
      </c>
      <c r="Q629" t="str">
        <f>IF(OR(Grants!K152="Q1 2022",Grants!K152="Q2 2022"),"Yes","No")</f>
        <v>No</v>
      </c>
      <c r="R629" s="178" t="str">
        <f t="shared" si="352"/>
        <v>No</v>
      </c>
      <c r="S629" t="str">
        <f>IF(OR(Grants!K152="Q3 2022",Grants!K152="Q4 2022"),"Yes","No")</f>
        <v>No</v>
      </c>
      <c r="T629" s="178" t="str">
        <f t="shared" si="353"/>
        <v>No</v>
      </c>
      <c r="U629" t="str">
        <f>IF(OR(Grants!K152="Q1 2023",Grants!K152="Q2 2023"),"Yes","No")</f>
        <v>No</v>
      </c>
      <c r="V629" s="178" t="str">
        <f t="shared" si="354"/>
        <v>No</v>
      </c>
      <c r="W629" t="str">
        <f>IF(OR(Grants!K152="Q3 2023",Grants!K152="Q4 2023"),"Yes","No")</f>
        <v>No</v>
      </c>
      <c r="X629" s="178" t="str">
        <f t="shared" si="355"/>
        <v>No</v>
      </c>
      <c r="Y629" t="str">
        <f>IF(OR(Grants!K152="Q1 2024",Grants!K152="Q2 2024"),"Yes","No")</f>
        <v>No</v>
      </c>
      <c r="Z629" s="178" t="str">
        <f t="shared" si="356"/>
        <v>No</v>
      </c>
      <c r="AA629" t="str">
        <f>IF(OR(Grants!K152="Q3 2024",Grants!K152="Q4 2024"),"Yes","No")</f>
        <v>No</v>
      </c>
      <c r="AB629" s="178" t="str">
        <f t="shared" si="357"/>
        <v>No</v>
      </c>
      <c r="AC629" t="str">
        <f>IF(OR(Grants!K152="Q1 2025",Grants!K152="Q2 2025"),"Yes","No")</f>
        <v>No</v>
      </c>
      <c r="AD629" s="178" t="str">
        <f t="shared" si="358"/>
        <v>No</v>
      </c>
      <c r="AE629" t="str">
        <f>IF(OR(Grants!K152="Q3 2025",Grants!K152="Q4 2025"),"Yes","No")</f>
        <v>No</v>
      </c>
      <c r="AF629" s="178" t="str">
        <f t="shared" si="359"/>
        <v>No</v>
      </c>
      <c r="AG629" t="str">
        <f>IF(OR(Grants!K152="Q1 2026",Grants!K152="Q2 2026"),"Yes","No")</f>
        <v>No</v>
      </c>
      <c r="AH629" s="178" t="str">
        <f t="shared" si="360"/>
        <v>No</v>
      </c>
      <c r="AI629" t="str">
        <f>IF(OR(Grants!K152="Q3 2026",Grants!K152="Q4 2026"),"Yes","No")</f>
        <v>No</v>
      </c>
      <c r="AJ629" s="178" t="str">
        <f t="shared" si="361"/>
        <v>No</v>
      </c>
      <c r="AK629" t="str">
        <f>IF(OR(Grants!K152="Q1 2027",Grants!K152="Q2 2027"),"Yes","No")</f>
        <v>No</v>
      </c>
      <c r="AL629" s="178" t="str">
        <f t="shared" si="362"/>
        <v>No</v>
      </c>
      <c r="AM629" t="str">
        <f>IF(OR(Grants!K152="Q3 2027",Grants!K152="Q4 2027"),"Yes","No")</f>
        <v>No</v>
      </c>
      <c r="AN629" s="178" t="str">
        <f t="shared" si="363"/>
        <v>No</v>
      </c>
      <c r="AO629" t="str">
        <f>IF(OR(Grants!K152="Q1 2028",Grants!K152="Q2 2028"),"Yes","No")</f>
        <v>No</v>
      </c>
      <c r="AP629" s="178" t="str">
        <f t="shared" si="364"/>
        <v>No</v>
      </c>
      <c r="AQ629" t="str">
        <f>IF(OR(Grants!K152="Q3 2028",Grants!K152="Q4 2028"),"Yes","No")</f>
        <v>No</v>
      </c>
      <c r="AR629" s="178" t="str">
        <f t="shared" si="365"/>
        <v>No</v>
      </c>
      <c r="AS629" t="str">
        <f>IF(OR(Grants!K152="Q1 2029",Grants!K152="Q2 2029"),"Yes","No")</f>
        <v>No</v>
      </c>
      <c r="AT629" s="178" t="str">
        <f t="shared" si="366"/>
        <v>No</v>
      </c>
      <c r="AU629" t="str">
        <f>IF(OR(Grants!K152="Q3 2029",Grants!K152="Q4 2029"),"Yes","No")</f>
        <v>No</v>
      </c>
      <c r="AV629" s="178" t="str">
        <f t="shared" si="367"/>
        <v>No</v>
      </c>
      <c r="AW629" t="str">
        <f>IF(OR(Grants!K152="Q1 2030",Grants!K152="Q2 2030"),"Yes","No")</f>
        <v>No</v>
      </c>
      <c r="AX629" s="178" t="str">
        <f t="shared" si="368"/>
        <v>No</v>
      </c>
      <c r="AY629" t="str">
        <f>IF(OR(Grants!K152="Q3 2030",Grants!K152="Q4 2030"),"Yes","No")</f>
        <v>No</v>
      </c>
      <c r="AZ629" s="178" t="str">
        <f t="shared" si="369"/>
        <v>No</v>
      </c>
      <c r="BA629" t="str">
        <f>IF(Grants!K152="","No","Yes")</f>
        <v>No</v>
      </c>
      <c r="BB629" s="178" t="str">
        <f t="shared" si="370"/>
        <v>No</v>
      </c>
      <c r="BC629" s="178" t="str">
        <f t="shared" si="371"/>
        <v>Yes</v>
      </c>
      <c r="BD629" s="174"/>
    </row>
    <row r="630" spans="1:56" s="175" customFormat="1" ht="23.65" thickBot="1" x14ac:dyDescent="0.5">
      <c r="A630" s="177">
        <v>149</v>
      </c>
      <c r="B630" s="71" t="s">
        <v>611</v>
      </c>
      <c r="C630" t="str">
        <f>IF(Grants!E153="Yes","Yes","No")</f>
        <v>No</v>
      </c>
      <c r="D630" t="str">
        <f>IF(AND(C630="No",Grants!F153="Yes"),"Yes","No")</f>
        <v>No</v>
      </c>
      <c r="E630" t="str">
        <f>IF(AND(C630="No",Grants!F153="N/A"),"N/A","No")</f>
        <v>No</v>
      </c>
      <c r="F630">
        <f>IF(OR(Grants!F153="Yes",Grants!F153="N/A"),0,1)</f>
        <v>1</v>
      </c>
      <c r="G630" t="str">
        <f>IF(OR(Grants!K153="Q3 2019",Grants!K153="Q4 2019"),"Yes","No")</f>
        <v>No</v>
      </c>
      <c r="H630" s="178" t="str">
        <f t="shared" si="347"/>
        <v>No</v>
      </c>
      <c r="I630" t="str">
        <f>IF(OR(Grants!K153="Q1 2020",Grants!K153="Q2 2020"),"Yes","No")</f>
        <v>No</v>
      </c>
      <c r="J630" s="178" t="str">
        <f t="shared" si="348"/>
        <v>No</v>
      </c>
      <c r="K630" t="str">
        <f>IF(OR(Grants!K153="Q3 2020",Grants!K153="Q4 2020"),"Yes","No")</f>
        <v>No</v>
      </c>
      <c r="L630" s="178" t="str">
        <f t="shared" si="349"/>
        <v>No</v>
      </c>
      <c r="M630" t="str">
        <f>IF(OR(Grants!K153="Q1 2021",Grants!K153="Q2 2021"),"Yes","No")</f>
        <v>No</v>
      </c>
      <c r="N630" s="178" t="str">
        <f t="shared" si="350"/>
        <v>No</v>
      </c>
      <c r="O630" t="str">
        <f>IF(OR(Grants!K153="Q3 2021",Grants!K153="Q4 2021"),"Yes","No")</f>
        <v>No</v>
      </c>
      <c r="P630" s="178" t="str">
        <f t="shared" si="351"/>
        <v>No</v>
      </c>
      <c r="Q630" t="str">
        <f>IF(OR(Grants!K153="Q1 2022",Grants!K153="Q2 2022"),"Yes","No")</f>
        <v>No</v>
      </c>
      <c r="R630" s="178" t="str">
        <f t="shared" si="352"/>
        <v>No</v>
      </c>
      <c r="S630" t="str">
        <f>IF(OR(Grants!K153="Q3 2022",Grants!K153="Q4 2022"),"Yes","No")</f>
        <v>No</v>
      </c>
      <c r="T630" s="178" t="str">
        <f t="shared" si="353"/>
        <v>No</v>
      </c>
      <c r="U630" t="str">
        <f>IF(OR(Grants!K153="Q1 2023",Grants!K153="Q2 2023"),"Yes","No")</f>
        <v>No</v>
      </c>
      <c r="V630" s="178" t="str">
        <f t="shared" si="354"/>
        <v>No</v>
      </c>
      <c r="W630" t="str">
        <f>IF(OR(Grants!K153="Q3 2023",Grants!K153="Q4 2023"),"Yes","No")</f>
        <v>No</v>
      </c>
      <c r="X630" s="178" t="str">
        <f t="shared" si="355"/>
        <v>No</v>
      </c>
      <c r="Y630" t="str">
        <f>IF(OR(Grants!K153="Q1 2024",Grants!K153="Q2 2024"),"Yes","No")</f>
        <v>No</v>
      </c>
      <c r="Z630" s="178" t="str">
        <f t="shared" si="356"/>
        <v>No</v>
      </c>
      <c r="AA630" t="str">
        <f>IF(OR(Grants!K153="Q3 2024",Grants!K153="Q4 2024"),"Yes","No")</f>
        <v>No</v>
      </c>
      <c r="AB630" s="178" t="str">
        <f t="shared" si="357"/>
        <v>No</v>
      </c>
      <c r="AC630" t="str">
        <f>IF(OR(Grants!K153="Q1 2025",Grants!K153="Q2 2025"),"Yes","No")</f>
        <v>No</v>
      </c>
      <c r="AD630" s="178" t="str">
        <f t="shared" si="358"/>
        <v>No</v>
      </c>
      <c r="AE630" t="str">
        <f>IF(OR(Grants!K153="Q3 2025",Grants!K153="Q4 2025"),"Yes","No")</f>
        <v>No</v>
      </c>
      <c r="AF630" s="178" t="str">
        <f t="shared" si="359"/>
        <v>No</v>
      </c>
      <c r="AG630" t="str">
        <f>IF(OR(Grants!K153="Q1 2026",Grants!K153="Q2 2026"),"Yes","No")</f>
        <v>No</v>
      </c>
      <c r="AH630" s="178" t="str">
        <f t="shared" si="360"/>
        <v>No</v>
      </c>
      <c r="AI630" t="str">
        <f>IF(OR(Grants!K153="Q3 2026",Grants!K153="Q4 2026"),"Yes","No")</f>
        <v>No</v>
      </c>
      <c r="AJ630" s="178" t="str">
        <f t="shared" si="361"/>
        <v>No</v>
      </c>
      <c r="AK630" t="str">
        <f>IF(OR(Grants!K153="Q1 2027",Grants!K153="Q2 2027"),"Yes","No")</f>
        <v>No</v>
      </c>
      <c r="AL630" s="178" t="str">
        <f t="shared" si="362"/>
        <v>No</v>
      </c>
      <c r="AM630" t="str">
        <f>IF(OR(Grants!K153="Q3 2027",Grants!K153="Q4 2027"),"Yes","No")</f>
        <v>No</v>
      </c>
      <c r="AN630" s="178" t="str">
        <f t="shared" si="363"/>
        <v>No</v>
      </c>
      <c r="AO630" t="str">
        <f>IF(OR(Grants!K153="Q1 2028",Grants!K153="Q2 2028"),"Yes","No")</f>
        <v>No</v>
      </c>
      <c r="AP630" s="178" t="str">
        <f t="shared" si="364"/>
        <v>No</v>
      </c>
      <c r="AQ630" t="str">
        <f>IF(OR(Grants!K153="Q3 2028",Grants!K153="Q4 2028"),"Yes","No")</f>
        <v>No</v>
      </c>
      <c r="AR630" s="178" t="str">
        <f t="shared" si="365"/>
        <v>No</v>
      </c>
      <c r="AS630" t="str">
        <f>IF(OR(Grants!K153="Q1 2029",Grants!K153="Q2 2029"),"Yes","No")</f>
        <v>No</v>
      </c>
      <c r="AT630" s="178" t="str">
        <f t="shared" si="366"/>
        <v>No</v>
      </c>
      <c r="AU630" t="str">
        <f>IF(OR(Grants!K153="Q3 2029",Grants!K153="Q4 2029"),"Yes","No")</f>
        <v>No</v>
      </c>
      <c r="AV630" s="178" t="str">
        <f t="shared" si="367"/>
        <v>No</v>
      </c>
      <c r="AW630" t="str">
        <f>IF(OR(Grants!K153="Q1 2030",Grants!K153="Q2 2030"),"Yes","No")</f>
        <v>No</v>
      </c>
      <c r="AX630" s="178" t="str">
        <f t="shared" si="368"/>
        <v>No</v>
      </c>
      <c r="AY630" t="str">
        <f>IF(OR(Grants!K153="Q3 2030",Grants!K153="Q4 2030"),"Yes","No")</f>
        <v>No</v>
      </c>
      <c r="AZ630" s="178" t="str">
        <f t="shared" si="369"/>
        <v>No</v>
      </c>
      <c r="BA630" t="str">
        <f>IF(Grants!K153="","No","Yes")</f>
        <v>No</v>
      </c>
      <c r="BB630" s="178" t="str">
        <f t="shared" si="370"/>
        <v>No</v>
      </c>
      <c r="BC630" s="178" t="str">
        <f t="shared" si="371"/>
        <v>Yes</v>
      </c>
      <c r="BD630" s="174"/>
    </row>
    <row r="631" spans="1:56" s="175" customFormat="1" ht="35.25" thickBot="1" x14ac:dyDescent="0.5">
      <c r="A631" s="177">
        <v>150</v>
      </c>
      <c r="B631" s="71" t="s">
        <v>612</v>
      </c>
      <c r="C631" t="str">
        <f>IF(Grants!E154="Yes","Yes","No")</f>
        <v>No</v>
      </c>
      <c r="D631" t="str">
        <f>IF(AND(C631="No",Grants!F154="Yes"),"Yes","No")</f>
        <v>No</v>
      </c>
      <c r="E631" t="str">
        <f>IF(AND(C631="No",Grants!F154="N/A"),"N/A","No")</f>
        <v>No</v>
      </c>
      <c r="F631">
        <f>IF(OR(Grants!F154="Yes",Grants!F154="N/A"),0,1)</f>
        <v>1</v>
      </c>
      <c r="G631" t="str">
        <f>IF(OR(Grants!K154="Q3 2019",Grants!K154="Q4 2019"),"Yes","No")</f>
        <v>No</v>
      </c>
      <c r="H631" s="178" t="str">
        <f t="shared" si="347"/>
        <v>No</v>
      </c>
      <c r="I631" t="str">
        <f>IF(OR(Grants!K154="Q1 2020",Grants!K154="Q2 2020"),"Yes","No")</f>
        <v>No</v>
      </c>
      <c r="J631" s="178" t="str">
        <f t="shared" si="348"/>
        <v>No</v>
      </c>
      <c r="K631" t="str">
        <f>IF(OR(Grants!K154="Q3 2020",Grants!K154="Q4 2020"),"Yes","No")</f>
        <v>No</v>
      </c>
      <c r="L631" s="178" t="str">
        <f t="shared" si="349"/>
        <v>No</v>
      </c>
      <c r="M631" t="str">
        <f>IF(OR(Grants!K154="Q1 2021",Grants!K154="Q2 2021"),"Yes","No")</f>
        <v>No</v>
      </c>
      <c r="N631" s="178" t="str">
        <f t="shared" si="350"/>
        <v>No</v>
      </c>
      <c r="O631" t="str">
        <f>IF(OR(Grants!K154="Q3 2021",Grants!K154="Q4 2021"),"Yes","No")</f>
        <v>No</v>
      </c>
      <c r="P631" s="178" t="str">
        <f t="shared" si="351"/>
        <v>No</v>
      </c>
      <c r="Q631" t="str">
        <f>IF(OR(Grants!K154="Q1 2022",Grants!K154="Q2 2022"),"Yes","No")</f>
        <v>No</v>
      </c>
      <c r="R631" s="178" t="str">
        <f t="shared" si="352"/>
        <v>No</v>
      </c>
      <c r="S631" t="str">
        <f>IF(OR(Grants!K154="Q3 2022",Grants!K154="Q4 2022"),"Yes","No")</f>
        <v>No</v>
      </c>
      <c r="T631" s="178" t="str">
        <f t="shared" si="353"/>
        <v>No</v>
      </c>
      <c r="U631" t="str">
        <f>IF(OR(Grants!K154="Q1 2023",Grants!K154="Q2 2023"),"Yes","No")</f>
        <v>No</v>
      </c>
      <c r="V631" s="178" t="str">
        <f t="shared" si="354"/>
        <v>No</v>
      </c>
      <c r="W631" t="str">
        <f>IF(OR(Grants!K154="Q3 2023",Grants!K154="Q4 2023"),"Yes","No")</f>
        <v>No</v>
      </c>
      <c r="X631" s="178" t="str">
        <f t="shared" si="355"/>
        <v>No</v>
      </c>
      <c r="Y631" t="str">
        <f>IF(OR(Grants!K154="Q1 2024",Grants!K154="Q2 2024"),"Yes","No")</f>
        <v>No</v>
      </c>
      <c r="Z631" s="178" t="str">
        <f t="shared" si="356"/>
        <v>No</v>
      </c>
      <c r="AA631" t="str">
        <f>IF(OR(Grants!K154="Q3 2024",Grants!K154="Q4 2024"),"Yes","No")</f>
        <v>No</v>
      </c>
      <c r="AB631" s="178" t="str">
        <f t="shared" si="357"/>
        <v>No</v>
      </c>
      <c r="AC631" t="str">
        <f>IF(OR(Grants!K154="Q1 2025",Grants!K154="Q2 2025"),"Yes","No")</f>
        <v>No</v>
      </c>
      <c r="AD631" s="178" t="str">
        <f t="shared" si="358"/>
        <v>No</v>
      </c>
      <c r="AE631" t="str">
        <f>IF(OR(Grants!K154="Q3 2025",Grants!K154="Q4 2025"),"Yes","No")</f>
        <v>No</v>
      </c>
      <c r="AF631" s="178" t="str">
        <f t="shared" si="359"/>
        <v>No</v>
      </c>
      <c r="AG631" t="str">
        <f>IF(OR(Grants!K154="Q1 2026",Grants!K154="Q2 2026"),"Yes","No")</f>
        <v>No</v>
      </c>
      <c r="AH631" s="178" t="str">
        <f t="shared" si="360"/>
        <v>No</v>
      </c>
      <c r="AI631" t="str">
        <f>IF(OR(Grants!K154="Q3 2026",Grants!K154="Q4 2026"),"Yes","No")</f>
        <v>No</v>
      </c>
      <c r="AJ631" s="178" t="str">
        <f t="shared" si="361"/>
        <v>No</v>
      </c>
      <c r="AK631" t="str">
        <f>IF(OR(Grants!K154="Q1 2027",Grants!K154="Q2 2027"),"Yes","No")</f>
        <v>No</v>
      </c>
      <c r="AL631" s="178" t="str">
        <f t="shared" si="362"/>
        <v>No</v>
      </c>
      <c r="AM631" t="str">
        <f>IF(OR(Grants!K154="Q3 2027",Grants!K154="Q4 2027"),"Yes","No")</f>
        <v>No</v>
      </c>
      <c r="AN631" s="178" t="str">
        <f t="shared" si="363"/>
        <v>No</v>
      </c>
      <c r="AO631" t="str">
        <f>IF(OR(Grants!K154="Q1 2028",Grants!K154="Q2 2028"),"Yes","No")</f>
        <v>No</v>
      </c>
      <c r="AP631" s="178" t="str">
        <f t="shared" si="364"/>
        <v>No</v>
      </c>
      <c r="AQ631" t="str">
        <f>IF(OR(Grants!K154="Q3 2028",Grants!K154="Q4 2028"),"Yes","No")</f>
        <v>No</v>
      </c>
      <c r="AR631" s="178" t="str">
        <f t="shared" si="365"/>
        <v>No</v>
      </c>
      <c r="AS631" t="str">
        <f>IF(OR(Grants!K154="Q1 2029",Grants!K154="Q2 2029"),"Yes","No")</f>
        <v>No</v>
      </c>
      <c r="AT631" s="178" t="str">
        <f t="shared" si="366"/>
        <v>No</v>
      </c>
      <c r="AU631" t="str">
        <f>IF(OR(Grants!K154="Q3 2029",Grants!K154="Q4 2029"),"Yes","No")</f>
        <v>No</v>
      </c>
      <c r="AV631" s="178" t="str">
        <f t="shared" si="367"/>
        <v>No</v>
      </c>
      <c r="AW631" t="str">
        <f>IF(OR(Grants!K154="Q1 2030",Grants!K154="Q2 2030"),"Yes","No")</f>
        <v>No</v>
      </c>
      <c r="AX631" s="178" t="str">
        <f t="shared" si="368"/>
        <v>No</v>
      </c>
      <c r="AY631" t="str">
        <f>IF(OR(Grants!K154="Q3 2030",Grants!K154="Q4 2030"),"Yes","No")</f>
        <v>No</v>
      </c>
      <c r="AZ631" s="178" t="str">
        <f t="shared" si="369"/>
        <v>No</v>
      </c>
      <c r="BA631" t="str">
        <f>IF(Grants!K154="","No","Yes")</f>
        <v>No</v>
      </c>
      <c r="BB631" s="178" t="str">
        <f t="shared" si="370"/>
        <v>No</v>
      </c>
      <c r="BC631" s="178" t="str">
        <f t="shared" si="371"/>
        <v>Yes</v>
      </c>
      <c r="BD631" s="174"/>
    </row>
    <row r="632" spans="1:56" s="175" customFormat="1" ht="23.65" thickBot="1" x14ac:dyDescent="0.5">
      <c r="A632" s="177">
        <v>151</v>
      </c>
      <c r="B632" s="71" t="s">
        <v>613</v>
      </c>
      <c r="C632" t="str">
        <f>IF(Grants!E155="Yes","Yes","No")</f>
        <v>No</v>
      </c>
      <c r="D632" t="str">
        <f>IF(AND(C632="No",Grants!F155="Yes"),"Yes","No")</f>
        <v>No</v>
      </c>
      <c r="E632" t="str">
        <f>IF(AND(C632="No",Grants!F155="N/A"),"N/A","No")</f>
        <v>No</v>
      </c>
      <c r="F632">
        <f>IF(OR(Grants!F155="Yes",Grants!F155="N/A"),0,1)</f>
        <v>1</v>
      </c>
      <c r="G632" t="str">
        <f>IF(OR(Grants!K155="Q3 2019",Grants!K155="Q4 2019"),"Yes","No")</f>
        <v>No</v>
      </c>
      <c r="H632" s="178" t="str">
        <f t="shared" si="347"/>
        <v>No</v>
      </c>
      <c r="I632" t="str">
        <f>IF(OR(Grants!K155="Q1 2020",Grants!K155="Q2 2020"),"Yes","No")</f>
        <v>No</v>
      </c>
      <c r="J632" s="178" t="str">
        <f t="shared" si="348"/>
        <v>No</v>
      </c>
      <c r="K632" t="str">
        <f>IF(OR(Grants!K155="Q3 2020",Grants!K155="Q4 2020"),"Yes","No")</f>
        <v>No</v>
      </c>
      <c r="L632" s="178" t="str">
        <f t="shared" si="349"/>
        <v>No</v>
      </c>
      <c r="M632" t="str">
        <f>IF(OR(Grants!K155="Q1 2021",Grants!K155="Q2 2021"),"Yes","No")</f>
        <v>No</v>
      </c>
      <c r="N632" s="178" t="str">
        <f t="shared" si="350"/>
        <v>No</v>
      </c>
      <c r="O632" t="str">
        <f>IF(OR(Grants!K155="Q3 2021",Grants!K155="Q4 2021"),"Yes","No")</f>
        <v>No</v>
      </c>
      <c r="P632" s="178" t="str">
        <f t="shared" si="351"/>
        <v>No</v>
      </c>
      <c r="Q632" t="str">
        <f>IF(OR(Grants!K155="Q1 2022",Grants!K155="Q2 2022"),"Yes","No")</f>
        <v>No</v>
      </c>
      <c r="R632" s="178" t="str">
        <f t="shared" si="352"/>
        <v>No</v>
      </c>
      <c r="S632" t="str">
        <f>IF(OR(Grants!K155="Q3 2022",Grants!K155="Q4 2022"),"Yes","No")</f>
        <v>No</v>
      </c>
      <c r="T632" s="178" t="str">
        <f t="shared" si="353"/>
        <v>No</v>
      </c>
      <c r="U632" t="str">
        <f>IF(OR(Grants!K155="Q1 2023",Grants!K155="Q2 2023"),"Yes","No")</f>
        <v>No</v>
      </c>
      <c r="V632" s="178" t="str">
        <f t="shared" si="354"/>
        <v>No</v>
      </c>
      <c r="W632" t="str">
        <f>IF(OR(Grants!K155="Q3 2023",Grants!K155="Q4 2023"),"Yes","No")</f>
        <v>No</v>
      </c>
      <c r="X632" s="178" t="str">
        <f t="shared" si="355"/>
        <v>No</v>
      </c>
      <c r="Y632" t="str">
        <f>IF(OR(Grants!K155="Q1 2024",Grants!K155="Q2 2024"),"Yes","No")</f>
        <v>No</v>
      </c>
      <c r="Z632" s="178" t="str">
        <f t="shared" si="356"/>
        <v>No</v>
      </c>
      <c r="AA632" t="str">
        <f>IF(OR(Grants!K155="Q3 2024",Grants!K155="Q4 2024"),"Yes","No")</f>
        <v>No</v>
      </c>
      <c r="AB632" s="178" t="str">
        <f t="shared" si="357"/>
        <v>No</v>
      </c>
      <c r="AC632" t="str">
        <f>IF(OR(Grants!K155="Q1 2025",Grants!K155="Q2 2025"),"Yes","No")</f>
        <v>No</v>
      </c>
      <c r="AD632" s="178" t="str">
        <f t="shared" si="358"/>
        <v>No</v>
      </c>
      <c r="AE632" t="str">
        <f>IF(OR(Grants!K155="Q3 2025",Grants!K155="Q4 2025"),"Yes","No")</f>
        <v>No</v>
      </c>
      <c r="AF632" s="178" t="str">
        <f t="shared" si="359"/>
        <v>No</v>
      </c>
      <c r="AG632" t="str">
        <f>IF(OR(Grants!K155="Q1 2026",Grants!K155="Q2 2026"),"Yes","No")</f>
        <v>No</v>
      </c>
      <c r="AH632" s="178" t="str">
        <f t="shared" si="360"/>
        <v>No</v>
      </c>
      <c r="AI632" t="str">
        <f>IF(OR(Grants!K155="Q3 2026",Grants!K155="Q4 2026"),"Yes","No")</f>
        <v>No</v>
      </c>
      <c r="AJ632" s="178" t="str">
        <f t="shared" si="361"/>
        <v>No</v>
      </c>
      <c r="AK632" t="str">
        <f>IF(OR(Grants!K155="Q1 2027",Grants!K155="Q2 2027"),"Yes","No")</f>
        <v>No</v>
      </c>
      <c r="AL632" s="178" t="str">
        <f t="shared" si="362"/>
        <v>No</v>
      </c>
      <c r="AM632" t="str">
        <f>IF(OR(Grants!K155="Q3 2027",Grants!K155="Q4 2027"),"Yes","No")</f>
        <v>No</v>
      </c>
      <c r="AN632" s="178" t="str">
        <f t="shared" si="363"/>
        <v>No</v>
      </c>
      <c r="AO632" t="str">
        <f>IF(OR(Grants!K155="Q1 2028",Grants!K155="Q2 2028"),"Yes","No")</f>
        <v>No</v>
      </c>
      <c r="AP632" s="178" t="str">
        <f t="shared" si="364"/>
        <v>No</v>
      </c>
      <c r="AQ632" t="str">
        <f>IF(OR(Grants!K155="Q3 2028",Grants!K155="Q4 2028"),"Yes","No")</f>
        <v>No</v>
      </c>
      <c r="AR632" s="178" t="str">
        <f t="shared" si="365"/>
        <v>No</v>
      </c>
      <c r="AS632" t="str">
        <f>IF(OR(Grants!K155="Q1 2029",Grants!K155="Q2 2029"),"Yes","No")</f>
        <v>No</v>
      </c>
      <c r="AT632" s="178" t="str">
        <f t="shared" si="366"/>
        <v>No</v>
      </c>
      <c r="AU632" t="str">
        <f>IF(OR(Grants!K155="Q3 2029",Grants!K155="Q4 2029"),"Yes","No")</f>
        <v>No</v>
      </c>
      <c r="AV632" s="178" t="str">
        <f t="shared" si="367"/>
        <v>No</v>
      </c>
      <c r="AW632" t="str">
        <f>IF(OR(Grants!K155="Q1 2030",Grants!K155="Q2 2030"),"Yes","No")</f>
        <v>No</v>
      </c>
      <c r="AX632" s="178" t="str">
        <f t="shared" si="368"/>
        <v>No</v>
      </c>
      <c r="AY632" t="str">
        <f>IF(OR(Grants!K155="Q3 2030",Grants!K155="Q4 2030"),"Yes","No")</f>
        <v>No</v>
      </c>
      <c r="AZ632" s="178" t="str">
        <f t="shared" si="369"/>
        <v>No</v>
      </c>
      <c r="BA632" t="str">
        <f>IF(Grants!K155="","No","Yes")</f>
        <v>No</v>
      </c>
      <c r="BB632" s="178" t="str">
        <f t="shared" si="370"/>
        <v>No</v>
      </c>
      <c r="BC632" s="178" t="str">
        <f t="shared" si="371"/>
        <v>Yes</v>
      </c>
      <c r="BD632" s="174"/>
    </row>
    <row r="633" spans="1:56" s="175" customFormat="1" ht="23.65" thickBot="1" x14ac:dyDescent="0.5">
      <c r="A633" s="177">
        <v>152</v>
      </c>
      <c r="B633" s="71" t="s">
        <v>614</v>
      </c>
      <c r="C633" t="str">
        <f>IF(Grants!E156="Yes","Yes","No")</f>
        <v>No</v>
      </c>
      <c r="D633" t="str">
        <f>IF(AND(C633="No",Grants!F156="Yes"),"Yes","No")</f>
        <v>No</v>
      </c>
      <c r="E633" t="str">
        <f>IF(AND(C633="No",Grants!F156="N/A"),"N/A","No")</f>
        <v>No</v>
      </c>
      <c r="F633">
        <f>IF(OR(Grants!F156="Yes",Grants!F156="N/A"),0,1)</f>
        <v>1</v>
      </c>
      <c r="G633" t="str">
        <f>IF(OR(Grants!K156="Q3 2019",Grants!K156="Q4 2019"),"Yes","No")</f>
        <v>No</v>
      </c>
      <c r="H633" s="178" t="str">
        <f t="shared" si="347"/>
        <v>No</v>
      </c>
      <c r="I633" t="str">
        <f>IF(OR(Grants!K156="Q1 2020",Grants!K156="Q2 2020"),"Yes","No")</f>
        <v>No</v>
      </c>
      <c r="J633" s="178" t="str">
        <f t="shared" si="348"/>
        <v>No</v>
      </c>
      <c r="K633" t="str">
        <f>IF(OR(Grants!K156="Q3 2020",Grants!K156="Q4 2020"),"Yes","No")</f>
        <v>No</v>
      </c>
      <c r="L633" s="178" t="str">
        <f t="shared" si="349"/>
        <v>No</v>
      </c>
      <c r="M633" t="str">
        <f>IF(OR(Grants!K156="Q1 2021",Grants!K156="Q2 2021"),"Yes","No")</f>
        <v>No</v>
      </c>
      <c r="N633" s="178" t="str">
        <f t="shared" si="350"/>
        <v>No</v>
      </c>
      <c r="O633" t="str">
        <f>IF(OR(Grants!K156="Q3 2021",Grants!K156="Q4 2021"),"Yes","No")</f>
        <v>No</v>
      </c>
      <c r="P633" s="178" t="str">
        <f t="shared" si="351"/>
        <v>No</v>
      </c>
      <c r="Q633" t="str">
        <f>IF(OR(Grants!K156="Q1 2022",Grants!K156="Q2 2022"),"Yes","No")</f>
        <v>No</v>
      </c>
      <c r="R633" s="178" t="str">
        <f t="shared" si="352"/>
        <v>No</v>
      </c>
      <c r="S633" t="str">
        <f>IF(OR(Grants!K156="Q3 2022",Grants!K156="Q4 2022"),"Yes","No")</f>
        <v>No</v>
      </c>
      <c r="T633" s="178" t="str">
        <f t="shared" si="353"/>
        <v>No</v>
      </c>
      <c r="U633" t="str">
        <f>IF(OR(Grants!K156="Q1 2023",Grants!K156="Q2 2023"),"Yes","No")</f>
        <v>No</v>
      </c>
      <c r="V633" s="178" t="str">
        <f t="shared" si="354"/>
        <v>No</v>
      </c>
      <c r="W633" t="str">
        <f>IF(OR(Grants!K156="Q3 2023",Grants!K156="Q4 2023"),"Yes","No")</f>
        <v>No</v>
      </c>
      <c r="X633" s="178" t="str">
        <f t="shared" si="355"/>
        <v>No</v>
      </c>
      <c r="Y633" t="str">
        <f>IF(OR(Grants!K156="Q1 2024",Grants!K156="Q2 2024"),"Yes","No")</f>
        <v>No</v>
      </c>
      <c r="Z633" s="178" t="str">
        <f t="shared" si="356"/>
        <v>No</v>
      </c>
      <c r="AA633" t="str">
        <f>IF(OR(Grants!K156="Q3 2024",Grants!K156="Q4 2024"),"Yes","No")</f>
        <v>No</v>
      </c>
      <c r="AB633" s="178" t="str">
        <f t="shared" si="357"/>
        <v>No</v>
      </c>
      <c r="AC633" t="str">
        <f>IF(OR(Grants!K156="Q1 2025",Grants!K156="Q2 2025"),"Yes","No")</f>
        <v>No</v>
      </c>
      <c r="AD633" s="178" t="str">
        <f t="shared" si="358"/>
        <v>No</v>
      </c>
      <c r="AE633" t="str">
        <f>IF(OR(Grants!K156="Q3 2025",Grants!K156="Q4 2025"),"Yes","No")</f>
        <v>No</v>
      </c>
      <c r="AF633" s="178" t="str">
        <f t="shared" si="359"/>
        <v>No</v>
      </c>
      <c r="AG633" t="str">
        <f>IF(OR(Grants!K156="Q1 2026",Grants!K156="Q2 2026"),"Yes","No")</f>
        <v>No</v>
      </c>
      <c r="AH633" s="178" t="str">
        <f t="shared" si="360"/>
        <v>No</v>
      </c>
      <c r="AI633" t="str">
        <f>IF(OR(Grants!K156="Q3 2026",Grants!K156="Q4 2026"),"Yes","No")</f>
        <v>No</v>
      </c>
      <c r="AJ633" s="178" t="str">
        <f t="shared" si="361"/>
        <v>No</v>
      </c>
      <c r="AK633" t="str">
        <f>IF(OR(Grants!K156="Q1 2027",Grants!K156="Q2 2027"),"Yes","No")</f>
        <v>No</v>
      </c>
      <c r="AL633" s="178" t="str">
        <f t="shared" si="362"/>
        <v>No</v>
      </c>
      <c r="AM633" t="str">
        <f>IF(OR(Grants!K156="Q3 2027",Grants!K156="Q4 2027"),"Yes","No")</f>
        <v>No</v>
      </c>
      <c r="AN633" s="178" t="str">
        <f t="shared" si="363"/>
        <v>No</v>
      </c>
      <c r="AO633" t="str">
        <f>IF(OR(Grants!K156="Q1 2028",Grants!K156="Q2 2028"),"Yes","No")</f>
        <v>No</v>
      </c>
      <c r="AP633" s="178" t="str">
        <f t="shared" si="364"/>
        <v>No</v>
      </c>
      <c r="AQ633" t="str">
        <f>IF(OR(Grants!K156="Q3 2028",Grants!K156="Q4 2028"),"Yes","No")</f>
        <v>No</v>
      </c>
      <c r="AR633" s="178" t="str">
        <f t="shared" si="365"/>
        <v>No</v>
      </c>
      <c r="AS633" t="str">
        <f>IF(OR(Grants!K156="Q1 2029",Grants!K156="Q2 2029"),"Yes","No")</f>
        <v>No</v>
      </c>
      <c r="AT633" s="178" t="str">
        <f t="shared" si="366"/>
        <v>No</v>
      </c>
      <c r="AU633" t="str">
        <f>IF(OR(Grants!K156="Q3 2029",Grants!K156="Q4 2029"),"Yes","No")</f>
        <v>No</v>
      </c>
      <c r="AV633" s="178" t="str">
        <f t="shared" si="367"/>
        <v>No</v>
      </c>
      <c r="AW633" t="str">
        <f>IF(OR(Grants!K156="Q1 2030",Grants!K156="Q2 2030"),"Yes","No")</f>
        <v>No</v>
      </c>
      <c r="AX633" s="178" t="str">
        <f t="shared" si="368"/>
        <v>No</v>
      </c>
      <c r="AY633" t="str">
        <f>IF(OR(Grants!K156="Q3 2030",Grants!K156="Q4 2030"),"Yes","No")</f>
        <v>No</v>
      </c>
      <c r="AZ633" s="178" t="str">
        <f t="shared" si="369"/>
        <v>No</v>
      </c>
      <c r="BA633" t="str">
        <f>IF(Grants!K156="","No","Yes")</f>
        <v>No</v>
      </c>
      <c r="BB633" s="178" t="str">
        <f t="shared" si="370"/>
        <v>No</v>
      </c>
      <c r="BC633" s="178" t="str">
        <f t="shared" si="371"/>
        <v>Yes</v>
      </c>
      <c r="BD633" s="174"/>
    </row>
    <row r="634" spans="1:56" s="175" customFormat="1" ht="35.25" thickBot="1" x14ac:dyDescent="0.5">
      <c r="A634" s="177">
        <v>153</v>
      </c>
      <c r="B634" s="71" t="s">
        <v>207</v>
      </c>
      <c r="C634" t="str">
        <f>IF(Grants!E157="Yes","Yes","No")</f>
        <v>No</v>
      </c>
      <c r="D634" t="str">
        <f>IF(AND(C634="No",Grants!F157="Yes"),"Yes","No")</f>
        <v>No</v>
      </c>
      <c r="E634" t="str">
        <f>IF(AND(C634="No",Grants!F157="N/A"),"N/A","No")</f>
        <v>No</v>
      </c>
      <c r="F634">
        <f>IF(OR(Grants!F157="Yes",Grants!F157="N/A"),0,1)</f>
        <v>1</v>
      </c>
      <c r="G634" t="str">
        <f>IF(OR(Grants!K157="Q3 2019",Grants!K157="Q4 2019"),"Yes","No")</f>
        <v>No</v>
      </c>
      <c r="H634" s="178" t="str">
        <f t="shared" si="347"/>
        <v>No</v>
      </c>
      <c r="I634" t="str">
        <f>IF(OR(Grants!K157="Q1 2020",Grants!K157="Q2 2020"),"Yes","No")</f>
        <v>No</v>
      </c>
      <c r="J634" s="178" t="str">
        <f t="shared" si="348"/>
        <v>No</v>
      </c>
      <c r="K634" t="str">
        <f>IF(OR(Grants!K157="Q3 2020",Grants!K157="Q4 2020"),"Yes","No")</f>
        <v>No</v>
      </c>
      <c r="L634" s="178" t="str">
        <f t="shared" si="349"/>
        <v>No</v>
      </c>
      <c r="M634" t="str">
        <f>IF(OR(Grants!K157="Q1 2021",Grants!K157="Q2 2021"),"Yes","No")</f>
        <v>No</v>
      </c>
      <c r="N634" s="178" t="str">
        <f t="shared" si="350"/>
        <v>No</v>
      </c>
      <c r="O634" t="str">
        <f>IF(OR(Grants!K157="Q3 2021",Grants!K157="Q4 2021"),"Yes","No")</f>
        <v>No</v>
      </c>
      <c r="P634" s="178" t="str">
        <f t="shared" si="351"/>
        <v>No</v>
      </c>
      <c r="Q634" t="str">
        <f>IF(OR(Grants!K157="Q1 2022",Grants!K157="Q2 2022"),"Yes","No")</f>
        <v>No</v>
      </c>
      <c r="R634" s="178" t="str">
        <f t="shared" si="352"/>
        <v>No</v>
      </c>
      <c r="S634" t="str">
        <f>IF(OR(Grants!K157="Q3 2022",Grants!K157="Q4 2022"),"Yes","No")</f>
        <v>No</v>
      </c>
      <c r="T634" s="178" t="str">
        <f t="shared" si="353"/>
        <v>No</v>
      </c>
      <c r="U634" t="str">
        <f>IF(OR(Grants!K157="Q1 2023",Grants!K157="Q2 2023"),"Yes","No")</f>
        <v>No</v>
      </c>
      <c r="V634" s="178" t="str">
        <f t="shared" si="354"/>
        <v>No</v>
      </c>
      <c r="W634" t="str">
        <f>IF(OR(Grants!K157="Q3 2023",Grants!K157="Q4 2023"),"Yes","No")</f>
        <v>No</v>
      </c>
      <c r="X634" s="178" t="str">
        <f t="shared" si="355"/>
        <v>No</v>
      </c>
      <c r="Y634" t="str">
        <f>IF(OR(Grants!K157="Q1 2024",Grants!K157="Q2 2024"),"Yes","No")</f>
        <v>No</v>
      </c>
      <c r="Z634" s="178" t="str">
        <f t="shared" si="356"/>
        <v>No</v>
      </c>
      <c r="AA634" t="str">
        <f>IF(OR(Grants!K157="Q3 2024",Grants!K157="Q4 2024"),"Yes","No")</f>
        <v>No</v>
      </c>
      <c r="AB634" s="178" t="str">
        <f t="shared" si="357"/>
        <v>No</v>
      </c>
      <c r="AC634" t="str">
        <f>IF(OR(Grants!K157="Q1 2025",Grants!K157="Q2 2025"),"Yes","No")</f>
        <v>No</v>
      </c>
      <c r="AD634" s="178" t="str">
        <f t="shared" si="358"/>
        <v>No</v>
      </c>
      <c r="AE634" t="str">
        <f>IF(OR(Grants!K157="Q3 2025",Grants!K157="Q4 2025"),"Yes","No")</f>
        <v>No</v>
      </c>
      <c r="AF634" s="178" t="str">
        <f t="shared" si="359"/>
        <v>No</v>
      </c>
      <c r="AG634" t="str">
        <f>IF(OR(Grants!K157="Q1 2026",Grants!K157="Q2 2026"),"Yes","No")</f>
        <v>No</v>
      </c>
      <c r="AH634" s="178" t="str">
        <f t="shared" si="360"/>
        <v>No</v>
      </c>
      <c r="AI634" t="str">
        <f>IF(OR(Grants!K157="Q3 2026",Grants!K157="Q4 2026"),"Yes","No")</f>
        <v>No</v>
      </c>
      <c r="AJ634" s="178" t="str">
        <f t="shared" si="361"/>
        <v>No</v>
      </c>
      <c r="AK634" t="str">
        <f>IF(OR(Grants!K157="Q1 2027",Grants!K157="Q2 2027"),"Yes","No")</f>
        <v>No</v>
      </c>
      <c r="AL634" s="178" t="str">
        <f t="shared" si="362"/>
        <v>No</v>
      </c>
      <c r="AM634" t="str">
        <f>IF(OR(Grants!K157="Q3 2027",Grants!K157="Q4 2027"),"Yes","No")</f>
        <v>No</v>
      </c>
      <c r="AN634" s="178" t="str">
        <f t="shared" si="363"/>
        <v>No</v>
      </c>
      <c r="AO634" t="str">
        <f>IF(OR(Grants!K157="Q1 2028",Grants!K157="Q2 2028"),"Yes","No")</f>
        <v>No</v>
      </c>
      <c r="AP634" s="178" t="str">
        <f t="shared" si="364"/>
        <v>No</v>
      </c>
      <c r="AQ634" t="str">
        <f>IF(OR(Grants!K157="Q3 2028",Grants!K157="Q4 2028"),"Yes","No")</f>
        <v>No</v>
      </c>
      <c r="AR634" s="178" t="str">
        <f t="shared" si="365"/>
        <v>No</v>
      </c>
      <c r="AS634" t="str">
        <f>IF(OR(Grants!K157="Q1 2029",Grants!K157="Q2 2029"),"Yes","No")</f>
        <v>No</v>
      </c>
      <c r="AT634" s="178" t="str">
        <f t="shared" si="366"/>
        <v>No</v>
      </c>
      <c r="AU634" t="str">
        <f>IF(OR(Grants!K157="Q3 2029",Grants!K157="Q4 2029"),"Yes","No")</f>
        <v>No</v>
      </c>
      <c r="AV634" s="178" t="str">
        <f t="shared" si="367"/>
        <v>No</v>
      </c>
      <c r="AW634" t="str">
        <f>IF(OR(Grants!K157="Q1 2030",Grants!K157="Q2 2030"),"Yes","No")</f>
        <v>No</v>
      </c>
      <c r="AX634" s="178" t="str">
        <f t="shared" si="368"/>
        <v>No</v>
      </c>
      <c r="AY634" t="str">
        <f>IF(OR(Grants!K157="Q3 2030",Grants!K157="Q4 2030"),"Yes","No")</f>
        <v>No</v>
      </c>
      <c r="AZ634" s="178" t="str">
        <f t="shared" si="369"/>
        <v>No</v>
      </c>
      <c r="BA634" t="str">
        <f>IF(Grants!K157="","No","Yes")</f>
        <v>No</v>
      </c>
      <c r="BB634" s="178" t="str">
        <f t="shared" si="370"/>
        <v>No</v>
      </c>
      <c r="BC634" s="178" t="str">
        <f t="shared" si="371"/>
        <v>Yes</v>
      </c>
      <c r="BD634" s="174"/>
    </row>
    <row r="635" spans="1:56" s="175" customFormat="1" ht="23.65" thickBot="1" x14ac:dyDescent="0.5">
      <c r="A635" s="177">
        <v>154</v>
      </c>
      <c r="B635" s="71" t="s">
        <v>209</v>
      </c>
      <c r="C635" t="str">
        <f>IF(Grants!E158="Yes","Yes","No")</f>
        <v>No</v>
      </c>
      <c r="D635" t="str">
        <f>IF(AND(C635="No",Grants!F158="Yes"),"Yes","No")</f>
        <v>No</v>
      </c>
      <c r="E635" t="str">
        <f>IF(AND(C635="No",Grants!F158="N/A"),"N/A","No")</f>
        <v>No</v>
      </c>
      <c r="F635">
        <f>IF(OR(Grants!F158="Yes",Grants!F158="N/A"),0,1)</f>
        <v>1</v>
      </c>
      <c r="G635" t="str">
        <f>IF(OR(Grants!K158="Q3 2019",Grants!K158="Q4 2019"),"Yes","No")</f>
        <v>No</v>
      </c>
      <c r="H635" s="178" t="str">
        <f t="shared" si="347"/>
        <v>No</v>
      </c>
      <c r="I635" t="str">
        <f>IF(OR(Grants!K158="Q1 2020",Grants!K158="Q2 2020"),"Yes","No")</f>
        <v>No</v>
      </c>
      <c r="J635" s="178" t="str">
        <f t="shared" si="348"/>
        <v>No</v>
      </c>
      <c r="K635" t="str">
        <f>IF(OR(Grants!K158="Q3 2020",Grants!K158="Q4 2020"),"Yes","No")</f>
        <v>No</v>
      </c>
      <c r="L635" s="178" t="str">
        <f t="shared" si="349"/>
        <v>No</v>
      </c>
      <c r="M635" t="str">
        <f>IF(OR(Grants!K158="Q1 2021",Grants!K158="Q2 2021"),"Yes","No")</f>
        <v>No</v>
      </c>
      <c r="N635" s="178" t="str">
        <f t="shared" si="350"/>
        <v>No</v>
      </c>
      <c r="O635" t="str">
        <f>IF(OR(Grants!K158="Q3 2021",Grants!K158="Q4 2021"),"Yes","No")</f>
        <v>No</v>
      </c>
      <c r="P635" s="178" t="str">
        <f t="shared" si="351"/>
        <v>No</v>
      </c>
      <c r="Q635" t="str">
        <f>IF(OR(Grants!K158="Q1 2022",Grants!K158="Q2 2022"),"Yes","No")</f>
        <v>No</v>
      </c>
      <c r="R635" s="178" t="str">
        <f t="shared" si="352"/>
        <v>No</v>
      </c>
      <c r="S635" t="str">
        <f>IF(OR(Grants!K158="Q3 2022",Grants!K158="Q4 2022"),"Yes","No")</f>
        <v>No</v>
      </c>
      <c r="T635" s="178" t="str">
        <f t="shared" si="353"/>
        <v>No</v>
      </c>
      <c r="U635" t="str">
        <f>IF(OR(Grants!K158="Q1 2023",Grants!K158="Q2 2023"),"Yes","No")</f>
        <v>No</v>
      </c>
      <c r="V635" s="178" t="str">
        <f t="shared" si="354"/>
        <v>No</v>
      </c>
      <c r="W635" t="str">
        <f>IF(OR(Grants!K158="Q3 2023",Grants!K158="Q4 2023"),"Yes","No")</f>
        <v>No</v>
      </c>
      <c r="X635" s="178" t="str">
        <f t="shared" si="355"/>
        <v>No</v>
      </c>
      <c r="Y635" t="str">
        <f>IF(OR(Grants!K158="Q1 2024",Grants!K158="Q2 2024"),"Yes","No")</f>
        <v>No</v>
      </c>
      <c r="Z635" s="178" t="str">
        <f t="shared" si="356"/>
        <v>No</v>
      </c>
      <c r="AA635" t="str">
        <f>IF(OR(Grants!K158="Q3 2024",Grants!K158="Q4 2024"),"Yes","No")</f>
        <v>No</v>
      </c>
      <c r="AB635" s="178" t="str">
        <f t="shared" si="357"/>
        <v>No</v>
      </c>
      <c r="AC635" t="str">
        <f>IF(OR(Grants!K158="Q1 2025",Grants!K158="Q2 2025"),"Yes","No")</f>
        <v>No</v>
      </c>
      <c r="AD635" s="178" t="str">
        <f t="shared" si="358"/>
        <v>No</v>
      </c>
      <c r="AE635" t="str">
        <f>IF(OR(Grants!K158="Q3 2025",Grants!K158="Q4 2025"),"Yes","No")</f>
        <v>No</v>
      </c>
      <c r="AF635" s="178" t="str">
        <f t="shared" si="359"/>
        <v>No</v>
      </c>
      <c r="AG635" t="str">
        <f>IF(OR(Grants!K158="Q1 2026",Grants!K158="Q2 2026"),"Yes","No")</f>
        <v>No</v>
      </c>
      <c r="AH635" s="178" t="str">
        <f t="shared" si="360"/>
        <v>No</v>
      </c>
      <c r="AI635" t="str">
        <f>IF(OR(Grants!K158="Q3 2026",Grants!K158="Q4 2026"),"Yes","No")</f>
        <v>No</v>
      </c>
      <c r="AJ635" s="178" t="str">
        <f t="shared" si="361"/>
        <v>No</v>
      </c>
      <c r="AK635" t="str">
        <f>IF(OR(Grants!K158="Q1 2027",Grants!K158="Q2 2027"),"Yes","No")</f>
        <v>No</v>
      </c>
      <c r="AL635" s="178" t="str">
        <f t="shared" si="362"/>
        <v>No</v>
      </c>
      <c r="AM635" t="str">
        <f>IF(OR(Grants!K158="Q3 2027",Grants!K158="Q4 2027"),"Yes","No")</f>
        <v>No</v>
      </c>
      <c r="AN635" s="178" t="str">
        <f t="shared" si="363"/>
        <v>No</v>
      </c>
      <c r="AO635" t="str">
        <f>IF(OR(Grants!K158="Q1 2028",Grants!K158="Q2 2028"),"Yes","No")</f>
        <v>No</v>
      </c>
      <c r="AP635" s="178" t="str">
        <f t="shared" si="364"/>
        <v>No</v>
      </c>
      <c r="AQ635" t="str">
        <f>IF(OR(Grants!K158="Q3 2028",Grants!K158="Q4 2028"),"Yes","No")</f>
        <v>No</v>
      </c>
      <c r="AR635" s="178" t="str">
        <f t="shared" si="365"/>
        <v>No</v>
      </c>
      <c r="AS635" t="str">
        <f>IF(OR(Grants!K158="Q1 2029",Grants!K158="Q2 2029"),"Yes","No")</f>
        <v>No</v>
      </c>
      <c r="AT635" s="178" t="str">
        <f t="shared" si="366"/>
        <v>No</v>
      </c>
      <c r="AU635" t="str">
        <f>IF(OR(Grants!K158="Q3 2029",Grants!K158="Q4 2029"),"Yes","No")</f>
        <v>No</v>
      </c>
      <c r="AV635" s="178" t="str">
        <f t="shared" si="367"/>
        <v>No</v>
      </c>
      <c r="AW635" t="str">
        <f>IF(OR(Grants!K158="Q1 2030",Grants!K158="Q2 2030"),"Yes","No")</f>
        <v>No</v>
      </c>
      <c r="AX635" s="178" t="str">
        <f t="shared" si="368"/>
        <v>No</v>
      </c>
      <c r="AY635" t="str">
        <f>IF(OR(Grants!K158="Q3 2030",Grants!K158="Q4 2030"),"Yes","No")</f>
        <v>No</v>
      </c>
      <c r="AZ635" s="178" t="str">
        <f t="shared" si="369"/>
        <v>No</v>
      </c>
      <c r="BA635" t="str">
        <f>IF(Grants!K158="","No","Yes")</f>
        <v>No</v>
      </c>
      <c r="BB635" s="178" t="str">
        <f t="shared" si="370"/>
        <v>No</v>
      </c>
      <c r="BC635" s="178" t="str">
        <f t="shared" si="371"/>
        <v>Yes</v>
      </c>
      <c r="BD635" s="174"/>
    </row>
    <row r="636" spans="1:56" s="175" customFormat="1" ht="35.25" thickBot="1" x14ac:dyDescent="0.5">
      <c r="A636" s="177">
        <v>155</v>
      </c>
      <c r="B636" s="71" t="s">
        <v>615</v>
      </c>
      <c r="C636" t="str">
        <f>IF(Grants!E159="Yes","Yes","No")</f>
        <v>No</v>
      </c>
      <c r="D636" t="str">
        <f>IF(AND(C636="No",Grants!F159="Yes"),"Yes","No")</f>
        <v>No</v>
      </c>
      <c r="E636" t="str">
        <f>IF(AND(C636="No",Grants!F159="N/A"),"N/A","No")</f>
        <v>No</v>
      </c>
      <c r="F636">
        <f>IF(OR(Grants!F159="Yes",Grants!F159="N/A"),0,1)</f>
        <v>1</v>
      </c>
      <c r="G636" t="str">
        <f>IF(OR(Grants!K159="Q3 2019",Grants!K159="Q4 2019"),"Yes","No")</f>
        <v>No</v>
      </c>
      <c r="H636" s="178" t="str">
        <f t="shared" si="347"/>
        <v>No</v>
      </c>
      <c r="I636" t="str">
        <f>IF(OR(Grants!K159="Q1 2020",Grants!K159="Q2 2020"),"Yes","No")</f>
        <v>No</v>
      </c>
      <c r="J636" s="178" t="str">
        <f t="shared" si="348"/>
        <v>No</v>
      </c>
      <c r="K636" t="str">
        <f>IF(OR(Grants!K159="Q3 2020",Grants!K159="Q4 2020"),"Yes","No")</f>
        <v>No</v>
      </c>
      <c r="L636" s="178" t="str">
        <f t="shared" si="349"/>
        <v>No</v>
      </c>
      <c r="M636" t="str">
        <f>IF(OR(Grants!K159="Q1 2021",Grants!K159="Q2 2021"),"Yes","No")</f>
        <v>No</v>
      </c>
      <c r="N636" s="178" t="str">
        <f t="shared" si="350"/>
        <v>No</v>
      </c>
      <c r="O636" t="str">
        <f>IF(OR(Grants!K159="Q3 2021",Grants!K159="Q4 2021"),"Yes","No")</f>
        <v>No</v>
      </c>
      <c r="P636" s="178" t="str">
        <f t="shared" si="351"/>
        <v>No</v>
      </c>
      <c r="Q636" t="str">
        <f>IF(OR(Grants!K159="Q1 2022",Grants!K159="Q2 2022"),"Yes","No")</f>
        <v>No</v>
      </c>
      <c r="R636" s="178" t="str">
        <f t="shared" si="352"/>
        <v>No</v>
      </c>
      <c r="S636" t="str">
        <f>IF(OR(Grants!K159="Q3 2022",Grants!K159="Q4 2022"),"Yes","No")</f>
        <v>No</v>
      </c>
      <c r="T636" s="178" t="str">
        <f t="shared" si="353"/>
        <v>No</v>
      </c>
      <c r="U636" t="str">
        <f>IF(OR(Grants!K159="Q1 2023",Grants!K159="Q2 2023"),"Yes","No")</f>
        <v>No</v>
      </c>
      <c r="V636" s="178" t="str">
        <f t="shared" si="354"/>
        <v>No</v>
      </c>
      <c r="W636" t="str">
        <f>IF(OR(Grants!K159="Q3 2023",Grants!K159="Q4 2023"),"Yes","No")</f>
        <v>No</v>
      </c>
      <c r="X636" s="178" t="str">
        <f t="shared" si="355"/>
        <v>No</v>
      </c>
      <c r="Y636" t="str">
        <f>IF(OR(Grants!K159="Q1 2024",Grants!K159="Q2 2024"),"Yes","No")</f>
        <v>No</v>
      </c>
      <c r="Z636" s="178" t="str">
        <f t="shared" si="356"/>
        <v>No</v>
      </c>
      <c r="AA636" t="str">
        <f>IF(OR(Grants!K159="Q3 2024",Grants!K159="Q4 2024"),"Yes","No")</f>
        <v>No</v>
      </c>
      <c r="AB636" s="178" t="str">
        <f t="shared" si="357"/>
        <v>No</v>
      </c>
      <c r="AC636" t="str">
        <f>IF(OR(Grants!K159="Q1 2025",Grants!K159="Q2 2025"),"Yes","No")</f>
        <v>No</v>
      </c>
      <c r="AD636" s="178" t="str">
        <f t="shared" si="358"/>
        <v>No</v>
      </c>
      <c r="AE636" t="str">
        <f>IF(OR(Grants!K159="Q3 2025",Grants!K159="Q4 2025"),"Yes","No")</f>
        <v>No</v>
      </c>
      <c r="AF636" s="178" t="str">
        <f t="shared" si="359"/>
        <v>No</v>
      </c>
      <c r="AG636" t="str">
        <f>IF(OR(Grants!K159="Q1 2026",Grants!K159="Q2 2026"),"Yes","No")</f>
        <v>No</v>
      </c>
      <c r="AH636" s="178" t="str">
        <f t="shared" si="360"/>
        <v>No</v>
      </c>
      <c r="AI636" t="str">
        <f>IF(OR(Grants!K159="Q3 2026",Grants!K159="Q4 2026"),"Yes","No")</f>
        <v>No</v>
      </c>
      <c r="AJ636" s="178" t="str">
        <f t="shared" si="361"/>
        <v>No</v>
      </c>
      <c r="AK636" t="str">
        <f>IF(OR(Grants!K159="Q1 2027",Grants!K159="Q2 2027"),"Yes","No")</f>
        <v>No</v>
      </c>
      <c r="AL636" s="178" t="str">
        <f t="shared" si="362"/>
        <v>No</v>
      </c>
      <c r="AM636" t="str">
        <f>IF(OR(Grants!K159="Q3 2027",Grants!K159="Q4 2027"),"Yes","No")</f>
        <v>No</v>
      </c>
      <c r="AN636" s="178" t="str">
        <f t="shared" si="363"/>
        <v>No</v>
      </c>
      <c r="AO636" t="str">
        <f>IF(OR(Grants!K159="Q1 2028",Grants!K159="Q2 2028"),"Yes","No")</f>
        <v>No</v>
      </c>
      <c r="AP636" s="178" t="str">
        <f t="shared" si="364"/>
        <v>No</v>
      </c>
      <c r="AQ636" t="str">
        <f>IF(OR(Grants!K159="Q3 2028",Grants!K159="Q4 2028"),"Yes","No")</f>
        <v>No</v>
      </c>
      <c r="AR636" s="178" t="str">
        <f t="shared" si="365"/>
        <v>No</v>
      </c>
      <c r="AS636" t="str">
        <f>IF(OR(Grants!K159="Q1 2029",Grants!K159="Q2 2029"),"Yes","No")</f>
        <v>No</v>
      </c>
      <c r="AT636" s="178" t="str">
        <f t="shared" si="366"/>
        <v>No</v>
      </c>
      <c r="AU636" t="str">
        <f>IF(OR(Grants!K159="Q3 2029",Grants!K159="Q4 2029"),"Yes","No")</f>
        <v>No</v>
      </c>
      <c r="AV636" s="178" t="str">
        <f t="shared" si="367"/>
        <v>No</v>
      </c>
      <c r="AW636" t="str">
        <f>IF(OR(Grants!K159="Q1 2030",Grants!K159="Q2 2030"),"Yes","No")</f>
        <v>No</v>
      </c>
      <c r="AX636" s="178" t="str">
        <f t="shared" si="368"/>
        <v>No</v>
      </c>
      <c r="AY636" t="str">
        <f>IF(OR(Grants!K159="Q3 2030",Grants!K159="Q4 2030"),"Yes","No")</f>
        <v>No</v>
      </c>
      <c r="AZ636" s="178" t="str">
        <f t="shared" si="369"/>
        <v>No</v>
      </c>
      <c r="BA636" t="str">
        <f>IF(Grants!K159="","No","Yes")</f>
        <v>No</v>
      </c>
      <c r="BB636" s="178" t="str">
        <f t="shared" si="370"/>
        <v>No</v>
      </c>
      <c r="BC636" s="178" t="str">
        <f t="shared" si="371"/>
        <v>Yes</v>
      </c>
      <c r="BD636" s="174"/>
    </row>
    <row r="637" spans="1:56" s="175" customFormat="1" ht="14.65" thickBot="1" x14ac:dyDescent="0.5">
      <c r="A637" s="177">
        <v>156</v>
      </c>
      <c r="B637" s="71" t="s">
        <v>616</v>
      </c>
      <c r="C637" t="str">
        <f>IF(Grants!E160="Yes","Yes","No")</f>
        <v>No</v>
      </c>
      <c r="D637" t="str">
        <f>IF(AND(C637="No",Grants!F160="Yes"),"Yes","No")</f>
        <v>No</v>
      </c>
      <c r="E637" t="str">
        <f>IF(AND(C637="No",Grants!F160="N/A"),"N/A","No")</f>
        <v>No</v>
      </c>
      <c r="F637">
        <f>IF(OR(Grants!F160="Yes",Grants!F160="N/A"),0,1)</f>
        <v>1</v>
      </c>
      <c r="G637" t="str">
        <f>IF(OR(Grants!K160="Q3 2019",Grants!K160="Q4 2019"),"Yes","No")</f>
        <v>No</v>
      </c>
      <c r="H637" s="178" t="str">
        <f t="shared" si="347"/>
        <v>No</v>
      </c>
      <c r="I637" t="str">
        <f>IF(OR(Grants!K160="Q1 2020",Grants!K160="Q2 2020"),"Yes","No")</f>
        <v>No</v>
      </c>
      <c r="J637" s="178" t="str">
        <f t="shared" si="348"/>
        <v>No</v>
      </c>
      <c r="K637" t="str">
        <f>IF(OR(Grants!K160="Q3 2020",Grants!K160="Q4 2020"),"Yes","No")</f>
        <v>No</v>
      </c>
      <c r="L637" s="178" t="str">
        <f t="shared" si="349"/>
        <v>No</v>
      </c>
      <c r="M637" t="str">
        <f>IF(OR(Grants!K160="Q1 2021",Grants!K160="Q2 2021"),"Yes","No")</f>
        <v>No</v>
      </c>
      <c r="N637" s="178" t="str">
        <f t="shared" si="350"/>
        <v>No</v>
      </c>
      <c r="O637" t="str">
        <f>IF(OR(Grants!K160="Q3 2021",Grants!K160="Q4 2021"),"Yes","No")</f>
        <v>No</v>
      </c>
      <c r="P637" s="178" t="str">
        <f t="shared" si="351"/>
        <v>No</v>
      </c>
      <c r="Q637" t="str">
        <f>IF(OR(Grants!K160="Q1 2022",Grants!K160="Q2 2022"),"Yes","No")</f>
        <v>No</v>
      </c>
      <c r="R637" s="178" t="str">
        <f t="shared" si="352"/>
        <v>No</v>
      </c>
      <c r="S637" t="str">
        <f>IF(OR(Grants!K160="Q3 2022",Grants!K160="Q4 2022"),"Yes","No")</f>
        <v>No</v>
      </c>
      <c r="T637" s="178" t="str">
        <f t="shared" si="353"/>
        <v>No</v>
      </c>
      <c r="U637" t="str">
        <f>IF(OR(Grants!K160="Q1 2023",Grants!K160="Q2 2023"),"Yes","No")</f>
        <v>No</v>
      </c>
      <c r="V637" s="178" t="str">
        <f t="shared" si="354"/>
        <v>No</v>
      </c>
      <c r="W637" t="str">
        <f>IF(OR(Grants!K160="Q3 2023",Grants!K160="Q4 2023"),"Yes","No")</f>
        <v>No</v>
      </c>
      <c r="X637" s="178" t="str">
        <f t="shared" si="355"/>
        <v>No</v>
      </c>
      <c r="Y637" t="str">
        <f>IF(OR(Grants!K160="Q1 2024",Grants!K160="Q2 2024"),"Yes","No")</f>
        <v>No</v>
      </c>
      <c r="Z637" s="178" t="str">
        <f t="shared" si="356"/>
        <v>No</v>
      </c>
      <c r="AA637" t="str">
        <f>IF(OR(Grants!K160="Q3 2024",Grants!K160="Q4 2024"),"Yes","No")</f>
        <v>No</v>
      </c>
      <c r="AB637" s="178" t="str">
        <f t="shared" si="357"/>
        <v>No</v>
      </c>
      <c r="AC637" t="str">
        <f>IF(OR(Grants!K160="Q1 2025",Grants!K160="Q2 2025"),"Yes","No")</f>
        <v>No</v>
      </c>
      <c r="AD637" s="178" t="str">
        <f t="shared" si="358"/>
        <v>No</v>
      </c>
      <c r="AE637" t="str">
        <f>IF(OR(Grants!K160="Q3 2025",Grants!K160="Q4 2025"),"Yes","No")</f>
        <v>No</v>
      </c>
      <c r="AF637" s="178" t="str">
        <f t="shared" si="359"/>
        <v>No</v>
      </c>
      <c r="AG637" t="str">
        <f>IF(OR(Grants!K160="Q1 2026",Grants!K160="Q2 2026"),"Yes","No")</f>
        <v>No</v>
      </c>
      <c r="AH637" s="178" t="str">
        <f t="shared" si="360"/>
        <v>No</v>
      </c>
      <c r="AI637" t="str">
        <f>IF(OR(Grants!K160="Q3 2026",Grants!K160="Q4 2026"),"Yes","No")</f>
        <v>No</v>
      </c>
      <c r="AJ637" s="178" t="str">
        <f t="shared" si="361"/>
        <v>No</v>
      </c>
      <c r="AK637" t="str">
        <f>IF(OR(Grants!K160="Q1 2027",Grants!K160="Q2 2027"),"Yes","No")</f>
        <v>No</v>
      </c>
      <c r="AL637" s="178" t="str">
        <f t="shared" si="362"/>
        <v>No</v>
      </c>
      <c r="AM637" t="str">
        <f>IF(OR(Grants!K160="Q3 2027",Grants!K160="Q4 2027"),"Yes","No")</f>
        <v>No</v>
      </c>
      <c r="AN637" s="178" t="str">
        <f t="shared" si="363"/>
        <v>No</v>
      </c>
      <c r="AO637" t="str">
        <f>IF(OR(Grants!K160="Q1 2028",Grants!K160="Q2 2028"),"Yes","No")</f>
        <v>No</v>
      </c>
      <c r="AP637" s="178" t="str">
        <f t="shared" si="364"/>
        <v>No</v>
      </c>
      <c r="AQ637" t="str">
        <f>IF(OR(Grants!K160="Q3 2028",Grants!K160="Q4 2028"),"Yes","No")</f>
        <v>No</v>
      </c>
      <c r="AR637" s="178" t="str">
        <f t="shared" si="365"/>
        <v>No</v>
      </c>
      <c r="AS637" t="str">
        <f>IF(OR(Grants!K160="Q1 2029",Grants!K160="Q2 2029"),"Yes","No")</f>
        <v>No</v>
      </c>
      <c r="AT637" s="178" t="str">
        <f t="shared" si="366"/>
        <v>No</v>
      </c>
      <c r="AU637" t="str">
        <f>IF(OR(Grants!K160="Q3 2029",Grants!K160="Q4 2029"),"Yes","No")</f>
        <v>No</v>
      </c>
      <c r="AV637" s="178" t="str">
        <f t="shared" si="367"/>
        <v>No</v>
      </c>
      <c r="AW637" t="str">
        <f>IF(OR(Grants!K160="Q1 2030",Grants!K160="Q2 2030"),"Yes","No")</f>
        <v>No</v>
      </c>
      <c r="AX637" s="178" t="str">
        <f t="shared" si="368"/>
        <v>No</v>
      </c>
      <c r="AY637" t="str">
        <f>IF(OR(Grants!K160="Q3 2030",Grants!K160="Q4 2030"),"Yes","No")</f>
        <v>No</v>
      </c>
      <c r="AZ637" s="178" t="str">
        <f t="shared" si="369"/>
        <v>No</v>
      </c>
      <c r="BA637" t="str">
        <f>IF(Grants!K160="","No","Yes")</f>
        <v>No</v>
      </c>
      <c r="BB637" s="178" t="str">
        <f t="shared" si="370"/>
        <v>No</v>
      </c>
      <c r="BC637" s="178" t="str">
        <f t="shared" si="371"/>
        <v>Yes</v>
      </c>
      <c r="BD637" s="174"/>
    </row>
    <row r="638" spans="1:56" s="175" customFormat="1" ht="35.25" thickBot="1" x14ac:dyDescent="0.5">
      <c r="A638" s="177">
        <v>157</v>
      </c>
      <c r="B638" s="71" t="s">
        <v>617</v>
      </c>
      <c r="C638" t="str">
        <f>IF(Grants!E161="Yes","Yes","No")</f>
        <v>No</v>
      </c>
      <c r="D638" t="str">
        <f>IF(AND(C638="No",Grants!F161="Yes"),"Yes","No")</f>
        <v>No</v>
      </c>
      <c r="E638" t="str">
        <f>IF(AND(C638="No",Grants!F161="N/A"),"N/A","No")</f>
        <v>No</v>
      </c>
      <c r="F638">
        <f>IF(OR(Grants!F161="Yes",Grants!F161="N/A"),0,1)</f>
        <v>1</v>
      </c>
      <c r="G638" t="str">
        <f>IF(OR(Grants!K161="Q3 2019",Grants!K161="Q4 2019"),"Yes","No")</f>
        <v>No</v>
      </c>
      <c r="H638" s="178" t="str">
        <f t="shared" si="347"/>
        <v>No</v>
      </c>
      <c r="I638" t="str">
        <f>IF(OR(Grants!K161="Q1 2020",Grants!K161="Q2 2020"),"Yes","No")</f>
        <v>No</v>
      </c>
      <c r="J638" s="178" t="str">
        <f t="shared" si="348"/>
        <v>No</v>
      </c>
      <c r="K638" t="str">
        <f>IF(OR(Grants!K161="Q3 2020",Grants!K161="Q4 2020"),"Yes","No")</f>
        <v>No</v>
      </c>
      <c r="L638" s="178" t="str">
        <f t="shared" si="349"/>
        <v>No</v>
      </c>
      <c r="M638" t="str">
        <f>IF(OR(Grants!K161="Q1 2021",Grants!K161="Q2 2021"),"Yes","No")</f>
        <v>No</v>
      </c>
      <c r="N638" s="178" t="str">
        <f t="shared" si="350"/>
        <v>No</v>
      </c>
      <c r="O638" t="str">
        <f>IF(OR(Grants!K161="Q3 2021",Grants!K161="Q4 2021"),"Yes","No")</f>
        <v>No</v>
      </c>
      <c r="P638" s="178" t="str">
        <f t="shared" si="351"/>
        <v>No</v>
      </c>
      <c r="Q638" t="str">
        <f>IF(OR(Grants!K161="Q1 2022",Grants!K161="Q2 2022"),"Yes","No")</f>
        <v>No</v>
      </c>
      <c r="R638" s="178" t="str">
        <f t="shared" si="352"/>
        <v>No</v>
      </c>
      <c r="S638" t="str">
        <f>IF(OR(Grants!K161="Q3 2022",Grants!K161="Q4 2022"),"Yes","No")</f>
        <v>No</v>
      </c>
      <c r="T638" s="178" t="str">
        <f t="shared" si="353"/>
        <v>No</v>
      </c>
      <c r="U638" t="str">
        <f>IF(OR(Grants!K161="Q1 2023",Grants!K161="Q2 2023"),"Yes","No")</f>
        <v>No</v>
      </c>
      <c r="V638" s="178" t="str">
        <f t="shared" si="354"/>
        <v>No</v>
      </c>
      <c r="W638" t="str">
        <f>IF(OR(Grants!K161="Q3 2023",Grants!K161="Q4 2023"),"Yes","No")</f>
        <v>No</v>
      </c>
      <c r="X638" s="178" t="str">
        <f t="shared" si="355"/>
        <v>No</v>
      </c>
      <c r="Y638" t="str">
        <f>IF(OR(Grants!K161="Q1 2024",Grants!K161="Q2 2024"),"Yes","No")</f>
        <v>No</v>
      </c>
      <c r="Z638" s="178" t="str">
        <f t="shared" si="356"/>
        <v>No</v>
      </c>
      <c r="AA638" t="str">
        <f>IF(OR(Grants!K161="Q3 2024",Grants!K161="Q4 2024"),"Yes","No")</f>
        <v>No</v>
      </c>
      <c r="AB638" s="178" t="str">
        <f t="shared" si="357"/>
        <v>No</v>
      </c>
      <c r="AC638" t="str">
        <f>IF(OR(Grants!K161="Q1 2025",Grants!K161="Q2 2025"),"Yes","No")</f>
        <v>No</v>
      </c>
      <c r="AD638" s="178" t="str">
        <f t="shared" si="358"/>
        <v>No</v>
      </c>
      <c r="AE638" t="str">
        <f>IF(OR(Grants!K161="Q3 2025",Grants!K161="Q4 2025"),"Yes","No")</f>
        <v>No</v>
      </c>
      <c r="AF638" s="178" t="str">
        <f t="shared" si="359"/>
        <v>No</v>
      </c>
      <c r="AG638" t="str">
        <f>IF(OR(Grants!K161="Q1 2026",Grants!K161="Q2 2026"),"Yes","No")</f>
        <v>No</v>
      </c>
      <c r="AH638" s="178" t="str">
        <f t="shared" si="360"/>
        <v>No</v>
      </c>
      <c r="AI638" t="str">
        <f>IF(OR(Grants!K161="Q3 2026",Grants!K161="Q4 2026"),"Yes","No")</f>
        <v>No</v>
      </c>
      <c r="AJ638" s="178" t="str">
        <f t="shared" si="361"/>
        <v>No</v>
      </c>
      <c r="AK638" t="str">
        <f>IF(OR(Grants!K161="Q1 2027",Grants!K161="Q2 2027"),"Yes","No")</f>
        <v>No</v>
      </c>
      <c r="AL638" s="178" t="str">
        <f t="shared" si="362"/>
        <v>No</v>
      </c>
      <c r="AM638" t="str">
        <f>IF(OR(Grants!K161="Q3 2027",Grants!K161="Q4 2027"),"Yes","No")</f>
        <v>No</v>
      </c>
      <c r="AN638" s="178" t="str">
        <f t="shared" si="363"/>
        <v>No</v>
      </c>
      <c r="AO638" t="str">
        <f>IF(OR(Grants!K161="Q1 2028",Grants!K161="Q2 2028"),"Yes","No")</f>
        <v>No</v>
      </c>
      <c r="AP638" s="178" t="str">
        <f t="shared" si="364"/>
        <v>No</v>
      </c>
      <c r="AQ638" t="str">
        <f>IF(OR(Grants!K161="Q3 2028",Grants!K161="Q4 2028"),"Yes","No")</f>
        <v>No</v>
      </c>
      <c r="AR638" s="178" t="str">
        <f t="shared" si="365"/>
        <v>No</v>
      </c>
      <c r="AS638" t="str">
        <f>IF(OR(Grants!K161="Q1 2029",Grants!K161="Q2 2029"),"Yes","No")</f>
        <v>No</v>
      </c>
      <c r="AT638" s="178" t="str">
        <f t="shared" si="366"/>
        <v>No</v>
      </c>
      <c r="AU638" t="str">
        <f>IF(OR(Grants!K161="Q3 2029",Grants!K161="Q4 2029"),"Yes","No")</f>
        <v>No</v>
      </c>
      <c r="AV638" s="178" t="str">
        <f t="shared" si="367"/>
        <v>No</v>
      </c>
      <c r="AW638" t="str">
        <f>IF(OR(Grants!K161="Q1 2030",Grants!K161="Q2 2030"),"Yes","No")</f>
        <v>No</v>
      </c>
      <c r="AX638" s="178" t="str">
        <f t="shared" si="368"/>
        <v>No</v>
      </c>
      <c r="AY638" t="str">
        <f>IF(OR(Grants!K161="Q3 2030",Grants!K161="Q4 2030"),"Yes","No")</f>
        <v>No</v>
      </c>
      <c r="AZ638" s="178" t="str">
        <f t="shared" si="369"/>
        <v>No</v>
      </c>
      <c r="BA638" t="str">
        <f>IF(Grants!K161="","No","Yes")</f>
        <v>No</v>
      </c>
      <c r="BB638" s="178" t="str">
        <f t="shared" si="370"/>
        <v>No</v>
      </c>
      <c r="BC638" s="178" t="str">
        <f t="shared" si="371"/>
        <v>Yes</v>
      </c>
      <c r="BD638" s="174"/>
    </row>
    <row r="639" spans="1:56" s="175" customFormat="1" ht="23.65" thickBot="1" x14ac:dyDescent="0.5">
      <c r="A639" s="177">
        <v>158</v>
      </c>
      <c r="B639" s="71" t="s">
        <v>215</v>
      </c>
      <c r="C639" t="str">
        <f>IF(Grants!E162="Yes","Yes","No")</f>
        <v>No</v>
      </c>
      <c r="D639" t="str">
        <f>IF(AND(C639="No",Grants!F162="Yes"),"Yes","No")</f>
        <v>No</v>
      </c>
      <c r="E639" t="str">
        <f>IF(AND(C639="No",Grants!F162="N/A"),"N/A","No")</f>
        <v>No</v>
      </c>
      <c r="F639">
        <f>IF(OR(Grants!F162="Yes",Grants!F162="N/A"),0,1)</f>
        <v>1</v>
      </c>
      <c r="G639" t="str">
        <f>IF(OR(Grants!K162="Q3 2019",Grants!K162="Q4 2019"),"Yes","No")</f>
        <v>No</v>
      </c>
      <c r="H639" s="178" t="str">
        <f t="shared" si="347"/>
        <v>No</v>
      </c>
      <c r="I639" t="str">
        <f>IF(OR(Grants!K162="Q1 2020",Grants!K162="Q2 2020"),"Yes","No")</f>
        <v>No</v>
      </c>
      <c r="J639" s="178" t="str">
        <f t="shared" si="348"/>
        <v>No</v>
      </c>
      <c r="K639" t="str">
        <f>IF(OR(Grants!K162="Q3 2020",Grants!K162="Q4 2020"),"Yes","No")</f>
        <v>No</v>
      </c>
      <c r="L639" s="178" t="str">
        <f t="shared" si="349"/>
        <v>No</v>
      </c>
      <c r="M639" t="str">
        <f>IF(OR(Grants!K162="Q1 2021",Grants!K162="Q2 2021"),"Yes","No")</f>
        <v>No</v>
      </c>
      <c r="N639" s="178" t="str">
        <f t="shared" si="350"/>
        <v>No</v>
      </c>
      <c r="O639" t="str">
        <f>IF(OR(Grants!K162="Q3 2021",Grants!K162="Q4 2021"),"Yes","No")</f>
        <v>No</v>
      </c>
      <c r="P639" s="178" t="str">
        <f t="shared" si="351"/>
        <v>No</v>
      </c>
      <c r="Q639" t="str">
        <f>IF(OR(Grants!K162="Q1 2022",Grants!K162="Q2 2022"),"Yes","No")</f>
        <v>No</v>
      </c>
      <c r="R639" s="178" t="str">
        <f t="shared" si="352"/>
        <v>No</v>
      </c>
      <c r="S639" t="str">
        <f>IF(OR(Grants!K162="Q3 2022",Grants!K162="Q4 2022"),"Yes","No")</f>
        <v>No</v>
      </c>
      <c r="T639" s="178" t="str">
        <f t="shared" si="353"/>
        <v>No</v>
      </c>
      <c r="U639" t="str">
        <f>IF(OR(Grants!K162="Q1 2023",Grants!K162="Q2 2023"),"Yes","No")</f>
        <v>No</v>
      </c>
      <c r="V639" s="178" t="str">
        <f t="shared" si="354"/>
        <v>No</v>
      </c>
      <c r="W639" t="str">
        <f>IF(OR(Grants!K162="Q3 2023",Grants!K162="Q4 2023"),"Yes","No")</f>
        <v>No</v>
      </c>
      <c r="X639" s="178" t="str">
        <f t="shared" si="355"/>
        <v>No</v>
      </c>
      <c r="Y639" t="str">
        <f>IF(OR(Grants!K162="Q1 2024",Grants!K162="Q2 2024"),"Yes","No")</f>
        <v>No</v>
      </c>
      <c r="Z639" s="178" t="str">
        <f t="shared" si="356"/>
        <v>No</v>
      </c>
      <c r="AA639" t="str">
        <f>IF(OR(Grants!K162="Q3 2024",Grants!K162="Q4 2024"),"Yes","No")</f>
        <v>No</v>
      </c>
      <c r="AB639" s="178" t="str">
        <f t="shared" si="357"/>
        <v>No</v>
      </c>
      <c r="AC639" t="str">
        <f>IF(OR(Grants!K162="Q1 2025",Grants!K162="Q2 2025"),"Yes","No")</f>
        <v>No</v>
      </c>
      <c r="AD639" s="178" t="str">
        <f t="shared" si="358"/>
        <v>No</v>
      </c>
      <c r="AE639" t="str">
        <f>IF(OR(Grants!K162="Q3 2025",Grants!K162="Q4 2025"),"Yes","No")</f>
        <v>No</v>
      </c>
      <c r="AF639" s="178" t="str">
        <f t="shared" si="359"/>
        <v>No</v>
      </c>
      <c r="AG639" t="str">
        <f>IF(OR(Grants!K162="Q1 2026",Grants!K162="Q2 2026"),"Yes","No")</f>
        <v>No</v>
      </c>
      <c r="AH639" s="178" t="str">
        <f t="shared" si="360"/>
        <v>No</v>
      </c>
      <c r="AI639" t="str">
        <f>IF(OR(Grants!K162="Q3 2026",Grants!K162="Q4 2026"),"Yes","No")</f>
        <v>No</v>
      </c>
      <c r="AJ639" s="178" t="str">
        <f t="shared" si="361"/>
        <v>No</v>
      </c>
      <c r="AK639" t="str">
        <f>IF(OR(Grants!K162="Q1 2027",Grants!K162="Q2 2027"),"Yes","No")</f>
        <v>No</v>
      </c>
      <c r="AL639" s="178" t="str">
        <f t="shared" si="362"/>
        <v>No</v>
      </c>
      <c r="AM639" t="str">
        <f>IF(OR(Grants!K162="Q3 2027",Grants!K162="Q4 2027"),"Yes","No")</f>
        <v>No</v>
      </c>
      <c r="AN639" s="178" t="str">
        <f t="shared" si="363"/>
        <v>No</v>
      </c>
      <c r="AO639" t="str">
        <f>IF(OR(Grants!K162="Q1 2028",Grants!K162="Q2 2028"),"Yes","No")</f>
        <v>No</v>
      </c>
      <c r="AP639" s="178" t="str">
        <f t="shared" si="364"/>
        <v>No</v>
      </c>
      <c r="AQ639" t="str">
        <f>IF(OR(Grants!K162="Q3 2028",Grants!K162="Q4 2028"),"Yes","No")</f>
        <v>No</v>
      </c>
      <c r="AR639" s="178" t="str">
        <f t="shared" si="365"/>
        <v>No</v>
      </c>
      <c r="AS639" t="str">
        <f>IF(OR(Grants!K162="Q1 2029",Grants!K162="Q2 2029"),"Yes","No")</f>
        <v>No</v>
      </c>
      <c r="AT639" s="178" t="str">
        <f t="shared" si="366"/>
        <v>No</v>
      </c>
      <c r="AU639" t="str">
        <f>IF(OR(Grants!K162="Q3 2029",Grants!K162="Q4 2029"),"Yes","No")</f>
        <v>No</v>
      </c>
      <c r="AV639" s="178" t="str">
        <f t="shared" si="367"/>
        <v>No</v>
      </c>
      <c r="AW639" t="str">
        <f>IF(OR(Grants!K162="Q1 2030",Grants!K162="Q2 2030"),"Yes","No")</f>
        <v>No</v>
      </c>
      <c r="AX639" s="178" t="str">
        <f t="shared" si="368"/>
        <v>No</v>
      </c>
      <c r="AY639" t="str">
        <f>IF(OR(Grants!K162="Q3 2030",Grants!K162="Q4 2030"),"Yes","No")</f>
        <v>No</v>
      </c>
      <c r="AZ639" s="178" t="str">
        <f t="shared" si="369"/>
        <v>No</v>
      </c>
      <c r="BA639" t="str">
        <f>IF(Grants!K162="","No","Yes")</f>
        <v>No</v>
      </c>
      <c r="BB639" s="178" t="str">
        <f t="shared" si="370"/>
        <v>No</v>
      </c>
      <c r="BC639" s="178" t="str">
        <f t="shared" si="371"/>
        <v>Yes</v>
      </c>
      <c r="BD639" s="174"/>
    </row>
    <row r="640" spans="1:56" s="175" customFormat="1" ht="23.65" thickBot="1" x14ac:dyDescent="0.5">
      <c r="A640" s="177">
        <v>159</v>
      </c>
      <c r="B640" s="71" t="s">
        <v>216</v>
      </c>
      <c r="C640" t="str">
        <f>IF(Grants!E163="Yes","Yes","No")</f>
        <v>No</v>
      </c>
      <c r="D640" t="str">
        <f>IF(AND(C640="No",Grants!F163="Yes"),"Yes","No")</f>
        <v>No</v>
      </c>
      <c r="E640" t="str">
        <f>IF(AND(C640="No",Grants!F163="N/A"),"N/A","No")</f>
        <v>No</v>
      </c>
      <c r="F640">
        <f>IF(OR(Grants!F163="Yes",Grants!F163="N/A"),0,1)</f>
        <v>1</v>
      </c>
      <c r="G640" t="str">
        <f>IF(OR(Grants!K163="Q3 2019",Grants!K163="Q4 2019"),"Yes","No")</f>
        <v>No</v>
      </c>
      <c r="H640" s="178" t="str">
        <f t="shared" si="347"/>
        <v>No</v>
      </c>
      <c r="I640" t="str">
        <f>IF(OR(Grants!K163="Q1 2020",Grants!K163="Q2 2020"),"Yes","No")</f>
        <v>No</v>
      </c>
      <c r="J640" s="178" t="str">
        <f t="shared" si="348"/>
        <v>No</v>
      </c>
      <c r="K640" t="str">
        <f>IF(OR(Grants!K163="Q3 2020",Grants!K163="Q4 2020"),"Yes","No")</f>
        <v>No</v>
      </c>
      <c r="L640" s="178" t="str">
        <f t="shared" si="349"/>
        <v>No</v>
      </c>
      <c r="M640" t="str">
        <f>IF(OR(Grants!K163="Q1 2021",Grants!K163="Q2 2021"),"Yes","No")</f>
        <v>No</v>
      </c>
      <c r="N640" s="178" t="str">
        <f t="shared" si="350"/>
        <v>No</v>
      </c>
      <c r="O640" t="str">
        <f>IF(OR(Grants!K163="Q3 2021",Grants!K163="Q4 2021"),"Yes","No")</f>
        <v>No</v>
      </c>
      <c r="P640" s="178" t="str">
        <f t="shared" si="351"/>
        <v>No</v>
      </c>
      <c r="Q640" t="str">
        <f>IF(OR(Grants!K163="Q1 2022",Grants!K163="Q2 2022"),"Yes","No")</f>
        <v>No</v>
      </c>
      <c r="R640" s="178" t="str">
        <f t="shared" si="352"/>
        <v>No</v>
      </c>
      <c r="S640" t="str">
        <f>IF(OR(Grants!K163="Q3 2022",Grants!K163="Q4 2022"),"Yes","No")</f>
        <v>No</v>
      </c>
      <c r="T640" s="178" t="str">
        <f t="shared" si="353"/>
        <v>No</v>
      </c>
      <c r="U640" t="str">
        <f>IF(OR(Grants!K163="Q1 2023",Grants!K163="Q2 2023"),"Yes","No")</f>
        <v>No</v>
      </c>
      <c r="V640" s="178" t="str">
        <f t="shared" si="354"/>
        <v>No</v>
      </c>
      <c r="W640" t="str">
        <f>IF(OR(Grants!K163="Q3 2023",Grants!K163="Q4 2023"),"Yes","No")</f>
        <v>No</v>
      </c>
      <c r="X640" s="178" t="str">
        <f t="shared" si="355"/>
        <v>No</v>
      </c>
      <c r="Y640" t="str">
        <f>IF(OR(Grants!K163="Q1 2024",Grants!K163="Q2 2024"),"Yes","No")</f>
        <v>No</v>
      </c>
      <c r="Z640" s="178" t="str">
        <f t="shared" si="356"/>
        <v>No</v>
      </c>
      <c r="AA640" t="str">
        <f>IF(OR(Grants!K163="Q3 2024",Grants!K163="Q4 2024"),"Yes","No")</f>
        <v>No</v>
      </c>
      <c r="AB640" s="178" t="str">
        <f t="shared" si="357"/>
        <v>No</v>
      </c>
      <c r="AC640" t="str">
        <f>IF(OR(Grants!K163="Q1 2025",Grants!K163="Q2 2025"),"Yes","No")</f>
        <v>No</v>
      </c>
      <c r="AD640" s="178" t="str">
        <f t="shared" si="358"/>
        <v>No</v>
      </c>
      <c r="AE640" t="str">
        <f>IF(OR(Grants!K163="Q3 2025",Grants!K163="Q4 2025"),"Yes","No")</f>
        <v>No</v>
      </c>
      <c r="AF640" s="178" t="str">
        <f t="shared" si="359"/>
        <v>No</v>
      </c>
      <c r="AG640" t="str">
        <f>IF(OR(Grants!K163="Q1 2026",Grants!K163="Q2 2026"),"Yes","No")</f>
        <v>No</v>
      </c>
      <c r="AH640" s="178" t="str">
        <f t="shared" si="360"/>
        <v>No</v>
      </c>
      <c r="AI640" t="str">
        <f>IF(OR(Grants!K163="Q3 2026",Grants!K163="Q4 2026"),"Yes","No")</f>
        <v>No</v>
      </c>
      <c r="AJ640" s="178" t="str">
        <f t="shared" si="361"/>
        <v>No</v>
      </c>
      <c r="AK640" t="str">
        <f>IF(OR(Grants!K163="Q1 2027",Grants!K163="Q2 2027"),"Yes","No")</f>
        <v>No</v>
      </c>
      <c r="AL640" s="178" t="str">
        <f t="shared" si="362"/>
        <v>No</v>
      </c>
      <c r="AM640" t="str">
        <f>IF(OR(Grants!K163="Q3 2027",Grants!K163="Q4 2027"),"Yes","No")</f>
        <v>No</v>
      </c>
      <c r="AN640" s="178" t="str">
        <f t="shared" si="363"/>
        <v>No</v>
      </c>
      <c r="AO640" t="str">
        <f>IF(OR(Grants!K163="Q1 2028",Grants!K163="Q2 2028"),"Yes","No")</f>
        <v>No</v>
      </c>
      <c r="AP640" s="178" t="str">
        <f t="shared" si="364"/>
        <v>No</v>
      </c>
      <c r="AQ640" t="str">
        <f>IF(OR(Grants!K163="Q3 2028",Grants!K163="Q4 2028"),"Yes","No")</f>
        <v>No</v>
      </c>
      <c r="AR640" s="178" t="str">
        <f t="shared" si="365"/>
        <v>No</v>
      </c>
      <c r="AS640" t="str">
        <f>IF(OR(Grants!K163="Q1 2029",Grants!K163="Q2 2029"),"Yes","No")</f>
        <v>No</v>
      </c>
      <c r="AT640" s="178" t="str">
        <f t="shared" si="366"/>
        <v>No</v>
      </c>
      <c r="AU640" t="str">
        <f>IF(OR(Grants!K163="Q3 2029",Grants!K163="Q4 2029"),"Yes","No")</f>
        <v>No</v>
      </c>
      <c r="AV640" s="178" t="str">
        <f t="shared" si="367"/>
        <v>No</v>
      </c>
      <c r="AW640" t="str">
        <f>IF(OR(Grants!K163="Q1 2030",Grants!K163="Q2 2030"),"Yes","No")</f>
        <v>No</v>
      </c>
      <c r="AX640" s="178" t="str">
        <f t="shared" si="368"/>
        <v>No</v>
      </c>
      <c r="AY640" t="str">
        <f>IF(OR(Grants!K163="Q3 2030",Grants!K163="Q4 2030"),"Yes","No")</f>
        <v>No</v>
      </c>
      <c r="AZ640" s="178" t="str">
        <f t="shared" si="369"/>
        <v>No</v>
      </c>
      <c r="BA640" t="str">
        <f>IF(Grants!K163="","No","Yes")</f>
        <v>No</v>
      </c>
      <c r="BB640" s="178" t="str">
        <f t="shared" si="370"/>
        <v>No</v>
      </c>
      <c r="BC640" s="178" t="str">
        <f t="shared" si="371"/>
        <v>Yes</v>
      </c>
      <c r="BD640" s="174"/>
    </row>
    <row r="641" spans="1:56" s="175" customFormat="1" ht="46.9" thickBot="1" x14ac:dyDescent="0.5">
      <c r="A641" s="177">
        <v>160</v>
      </c>
      <c r="B641" s="70" t="s">
        <v>618</v>
      </c>
      <c r="C641" t="str">
        <f>IF(Grants!E164="Yes","Yes","No")</f>
        <v>Yes</v>
      </c>
      <c r="D641" t="str">
        <f>IF(AND(C641="No",Grants!F164="Yes"),"Yes","No")</f>
        <v>No</v>
      </c>
      <c r="E641" t="str">
        <f>IF(AND(C641="No",Grants!F164="N/A"),"N/A","No")</f>
        <v>No</v>
      </c>
      <c r="F641">
        <f>IF(OR(Grants!F164="Yes",Grants!F164="N/A"),0,1)</f>
        <v>1</v>
      </c>
      <c r="G641" t="str">
        <f>IF(OR(Grants!K164="Q3 2019",Grants!K164="Q4 2019"),"Yes","No")</f>
        <v>No</v>
      </c>
      <c r="H641" s="178" t="str">
        <f t="shared" si="347"/>
        <v>No</v>
      </c>
      <c r="I641" t="str">
        <f>IF(OR(Grants!K164="Q1 2020",Grants!K164="Q2 2020"),"Yes","No")</f>
        <v>No</v>
      </c>
      <c r="J641" s="178" t="str">
        <f t="shared" si="348"/>
        <v>No</v>
      </c>
      <c r="K641" t="str">
        <f>IF(OR(Grants!K164="Q3 2020",Grants!K164="Q4 2020"),"Yes","No")</f>
        <v>No</v>
      </c>
      <c r="L641" s="178" t="str">
        <f t="shared" si="349"/>
        <v>No</v>
      </c>
      <c r="M641" t="str">
        <f>IF(OR(Grants!K164="Q1 2021",Grants!K164="Q2 2021"),"Yes","No")</f>
        <v>No</v>
      </c>
      <c r="N641" s="178" t="str">
        <f t="shared" si="350"/>
        <v>No</v>
      </c>
      <c r="O641" t="str">
        <f>IF(OR(Grants!K164="Q3 2021",Grants!K164="Q4 2021"),"Yes","No")</f>
        <v>No</v>
      </c>
      <c r="P641" s="178" t="str">
        <f t="shared" si="351"/>
        <v>No</v>
      </c>
      <c r="Q641" t="str">
        <f>IF(OR(Grants!K164="Q1 2022",Grants!K164="Q2 2022"),"Yes","No")</f>
        <v>No</v>
      </c>
      <c r="R641" s="178" t="str">
        <f t="shared" si="352"/>
        <v>No</v>
      </c>
      <c r="S641" t="str">
        <f>IF(OR(Grants!K164="Q3 2022",Grants!K164="Q4 2022"),"Yes","No")</f>
        <v>No</v>
      </c>
      <c r="T641" s="178" t="str">
        <f t="shared" si="353"/>
        <v>No</v>
      </c>
      <c r="U641" t="str">
        <f>IF(OR(Grants!K164="Q1 2023",Grants!K164="Q2 2023"),"Yes","No")</f>
        <v>No</v>
      </c>
      <c r="V641" s="178" t="str">
        <f t="shared" si="354"/>
        <v>No</v>
      </c>
      <c r="W641" t="str">
        <f>IF(OR(Grants!K164="Q3 2023",Grants!K164="Q4 2023"),"Yes","No")</f>
        <v>No</v>
      </c>
      <c r="X641" s="178" t="str">
        <f t="shared" si="355"/>
        <v>No</v>
      </c>
      <c r="Y641" t="str">
        <f>IF(OR(Grants!K164="Q1 2024",Grants!K164="Q2 2024"),"Yes","No")</f>
        <v>No</v>
      </c>
      <c r="Z641" s="178" t="str">
        <f t="shared" si="356"/>
        <v>No</v>
      </c>
      <c r="AA641" t="str">
        <f>IF(OR(Grants!K164="Q3 2024",Grants!K164="Q4 2024"),"Yes","No")</f>
        <v>No</v>
      </c>
      <c r="AB641" s="178" t="str">
        <f t="shared" si="357"/>
        <v>No</v>
      </c>
      <c r="AC641" t="str">
        <f>IF(OR(Grants!K164="Q1 2025",Grants!K164="Q2 2025"),"Yes","No")</f>
        <v>No</v>
      </c>
      <c r="AD641" s="178" t="str">
        <f t="shared" si="358"/>
        <v>No</v>
      </c>
      <c r="AE641" t="str">
        <f>IF(OR(Grants!K164="Q3 2025",Grants!K164="Q4 2025"),"Yes","No")</f>
        <v>No</v>
      </c>
      <c r="AF641" s="178" t="str">
        <f t="shared" si="359"/>
        <v>No</v>
      </c>
      <c r="AG641" t="str">
        <f>IF(OR(Grants!K164="Q1 2026",Grants!K164="Q2 2026"),"Yes","No")</f>
        <v>No</v>
      </c>
      <c r="AH641" s="178" t="str">
        <f t="shared" si="360"/>
        <v>No</v>
      </c>
      <c r="AI641" t="str">
        <f>IF(OR(Grants!K164="Q3 2026",Grants!K164="Q4 2026"),"Yes","No")</f>
        <v>No</v>
      </c>
      <c r="AJ641" s="178" t="str">
        <f t="shared" si="361"/>
        <v>No</v>
      </c>
      <c r="AK641" t="str">
        <f>IF(OR(Grants!K164="Q1 2027",Grants!K164="Q2 2027"),"Yes","No")</f>
        <v>No</v>
      </c>
      <c r="AL641" s="178" t="str">
        <f t="shared" si="362"/>
        <v>No</v>
      </c>
      <c r="AM641" t="str">
        <f>IF(OR(Grants!K164="Q3 2027",Grants!K164="Q4 2027"),"Yes","No")</f>
        <v>No</v>
      </c>
      <c r="AN641" s="178" t="str">
        <f t="shared" si="363"/>
        <v>No</v>
      </c>
      <c r="AO641" t="str">
        <f>IF(OR(Grants!K164="Q1 2028",Grants!K164="Q2 2028"),"Yes","No")</f>
        <v>No</v>
      </c>
      <c r="AP641" s="178" t="str">
        <f t="shared" si="364"/>
        <v>No</v>
      </c>
      <c r="AQ641" t="str">
        <f>IF(OR(Grants!K164="Q3 2028",Grants!K164="Q4 2028"),"Yes","No")</f>
        <v>No</v>
      </c>
      <c r="AR641" s="178" t="str">
        <f t="shared" si="365"/>
        <v>No</v>
      </c>
      <c r="AS641" t="str">
        <f>IF(OR(Grants!K164="Q1 2029",Grants!K164="Q2 2029"),"Yes","No")</f>
        <v>No</v>
      </c>
      <c r="AT641" s="178" t="str">
        <f t="shared" si="366"/>
        <v>No</v>
      </c>
      <c r="AU641" t="str">
        <f>IF(OR(Grants!K164="Q3 2029",Grants!K164="Q4 2029"),"Yes","No")</f>
        <v>No</v>
      </c>
      <c r="AV641" s="178" t="str">
        <f t="shared" si="367"/>
        <v>No</v>
      </c>
      <c r="AW641" t="str">
        <f>IF(OR(Grants!K164="Q1 2030",Grants!K164="Q2 2030"),"Yes","No")</f>
        <v>No</v>
      </c>
      <c r="AX641" s="178" t="str">
        <f t="shared" si="368"/>
        <v>No</v>
      </c>
      <c r="AY641" t="str">
        <f>IF(OR(Grants!K164="Q3 2030",Grants!K164="Q4 2030"),"Yes","No")</f>
        <v>No</v>
      </c>
      <c r="AZ641" s="178" t="str">
        <f t="shared" si="369"/>
        <v>No</v>
      </c>
      <c r="BA641" t="str">
        <f>IF(Grants!K164="","No","Yes")</f>
        <v>No</v>
      </c>
      <c r="BB641" s="178" t="str">
        <f t="shared" si="370"/>
        <v>No</v>
      </c>
      <c r="BC641" s="178" t="str">
        <f t="shared" si="371"/>
        <v>No</v>
      </c>
      <c r="BD641" s="174"/>
    </row>
    <row r="642" spans="1:56" s="175" customFormat="1" ht="23.65" thickBot="1" x14ac:dyDescent="0.5">
      <c r="A642" s="177">
        <v>161</v>
      </c>
      <c r="B642" s="71" t="s">
        <v>619</v>
      </c>
      <c r="C642" t="str">
        <f>IF(Grants!E165="Yes","Yes","No")</f>
        <v>No</v>
      </c>
      <c r="D642" t="str">
        <f>IF(AND(C642="No",Grants!F165="Yes"),"Yes","No")</f>
        <v>No</v>
      </c>
      <c r="E642" t="str">
        <f>IF(AND(C642="No",Grants!F165="N/A"),"N/A","No")</f>
        <v>No</v>
      </c>
      <c r="F642">
        <f>IF(OR(Grants!F165="Yes",Grants!F165="N/A"),0,1)</f>
        <v>1</v>
      </c>
      <c r="G642" t="str">
        <f>IF(OR(Grants!K165="Q3 2019",Grants!K165="Q4 2019"),"Yes","No")</f>
        <v>No</v>
      </c>
      <c r="H642" s="178" t="str">
        <f t="shared" si="347"/>
        <v>No</v>
      </c>
      <c r="I642" t="str">
        <f>IF(OR(Grants!K165="Q1 2020",Grants!K165="Q2 2020"),"Yes","No")</f>
        <v>No</v>
      </c>
      <c r="J642" s="178" t="str">
        <f t="shared" si="348"/>
        <v>No</v>
      </c>
      <c r="K642" t="str">
        <f>IF(OR(Grants!K165="Q3 2020",Grants!K165="Q4 2020"),"Yes","No")</f>
        <v>No</v>
      </c>
      <c r="L642" s="178" t="str">
        <f t="shared" si="349"/>
        <v>No</v>
      </c>
      <c r="M642" t="str">
        <f>IF(OR(Grants!K165="Q1 2021",Grants!K165="Q2 2021"),"Yes","No")</f>
        <v>No</v>
      </c>
      <c r="N642" s="178" t="str">
        <f t="shared" si="350"/>
        <v>No</v>
      </c>
      <c r="O642" t="str">
        <f>IF(OR(Grants!K165="Q3 2021",Grants!K165="Q4 2021"),"Yes","No")</f>
        <v>No</v>
      </c>
      <c r="P642" s="178" t="str">
        <f t="shared" si="351"/>
        <v>No</v>
      </c>
      <c r="Q642" t="str">
        <f>IF(OR(Grants!K165="Q1 2022",Grants!K165="Q2 2022"),"Yes","No")</f>
        <v>No</v>
      </c>
      <c r="R642" s="178" t="str">
        <f t="shared" si="352"/>
        <v>No</v>
      </c>
      <c r="S642" t="str">
        <f>IF(OR(Grants!K165="Q3 2022",Grants!K165="Q4 2022"),"Yes","No")</f>
        <v>No</v>
      </c>
      <c r="T642" s="178" t="str">
        <f t="shared" si="353"/>
        <v>No</v>
      </c>
      <c r="U642" t="str">
        <f>IF(OR(Grants!K165="Q1 2023",Grants!K165="Q2 2023"),"Yes","No")</f>
        <v>No</v>
      </c>
      <c r="V642" s="178" t="str">
        <f t="shared" si="354"/>
        <v>No</v>
      </c>
      <c r="W642" t="str">
        <f>IF(OR(Grants!K165="Q3 2023",Grants!K165="Q4 2023"),"Yes","No")</f>
        <v>No</v>
      </c>
      <c r="X642" s="178" t="str">
        <f t="shared" si="355"/>
        <v>No</v>
      </c>
      <c r="Y642" t="str">
        <f>IF(OR(Grants!K165="Q1 2024",Grants!K165="Q2 2024"),"Yes","No")</f>
        <v>No</v>
      </c>
      <c r="Z642" s="178" t="str">
        <f t="shared" si="356"/>
        <v>No</v>
      </c>
      <c r="AA642" t="str">
        <f>IF(OR(Grants!K165="Q3 2024",Grants!K165="Q4 2024"),"Yes","No")</f>
        <v>No</v>
      </c>
      <c r="AB642" s="178" t="str">
        <f t="shared" si="357"/>
        <v>No</v>
      </c>
      <c r="AC642" t="str">
        <f>IF(OR(Grants!K165="Q1 2025",Grants!K165="Q2 2025"),"Yes","No")</f>
        <v>No</v>
      </c>
      <c r="AD642" s="178" t="str">
        <f t="shared" si="358"/>
        <v>No</v>
      </c>
      <c r="AE642" t="str">
        <f>IF(OR(Grants!K165="Q3 2025",Grants!K165="Q4 2025"),"Yes","No")</f>
        <v>No</v>
      </c>
      <c r="AF642" s="178" t="str">
        <f t="shared" si="359"/>
        <v>No</v>
      </c>
      <c r="AG642" t="str">
        <f>IF(OR(Grants!K165="Q1 2026",Grants!K165="Q2 2026"),"Yes","No")</f>
        <v>No</v>
      </c>
      <c r="AH642" s="178" t="str">
        <f t="shared" si="360"/>
        <v>No</v>
      </c>
      <c r="AI642" t="str">
        <f>IF(OR(Grants!K165="Q3 2026",Grants!K165="Q4 2026"),"Yes","No")</f>
        <v>No</v>
      </c>
      <c r="AJ642" s="178" t="str">
        <f t="shared" si="361"/>
        <v>No</v>
      </c>
      <c r="AK642" t="str">
        <f>IF(OR(Grants!K165="Q1 2027",Grants!K165="Q2 2027"),"Yes","No")</f>
        <v>No</v>
      </c>
      <c r="AL642" s="178" t="str">
        <f t="shared" si="362"/>
        <v>No</v>
      </c>
      <c r="AM642" t="str">
        <f>IF(OR(Grants!K165="Q3 2027",Grants!K165="Q4 2027"),"Yes","No")</f>
        <v>No</v>
      </c>
      <c r="AN642" s="178" t="str">
        <f t="shared" si="363"/>
        <v>No</v>
      </c>
      <c r="AO642" t="str">
        <f>IF(OR(Grants!K165="Q1 2028",Grants!K165="Q2 2028"),"Yes","No")</f>
        <v>No</v>
      </c>
      <c r="AP642" s="178" t="str">
        <f t="shared" si="364"/>
        <v>No</v>
      </c>
      <c r="AQ642" t="str">
        <f>IF(OR(Grants!K165="Q3 2028",Grants!K165="Q4 2028"),"Yes","No")</f>
        <v>No</v>
      </c>
      <c r="AR642" s="178" t="str">
        <f t="shared" si="365"/>
        <v>No</v>
      </c>
      <c r="AS642" t="str">
        <f>IF(OR(Grants!K165="Q1 2029",Grants!K165="Q2 2029"),"Yes","No")</f>
        <v>No</v>
      </c>
      <c r="AT642" s="178" t="str">
        <f t="shared" si="366"/>
        <v>No</v>
      </c>
      <c r="AU642" t="str">
        <f>IF(OR(Grants!K165="Q3 2029",Grants!K165="Q4 2029"),"Yes","No")</f>
        <v>No</v>
      </c>
      <c r="AV642" s="178" t="str">
        <f t="shared" si="367"/>
        <v>No</v>
      </c>
      <c r="AW642" t="str">
        <f>IF(OR(Grants!K165="Q1 2030",Grants!K165="Q2 2030"),"Yes","No")</f>
        <v>No</v>
      </c>
      <c r="AX642" s="178" t="str">
        <f t="shared" si="368"/>
        <v>No</v>
      </c>
      <c r="AY642" t="str">
        <f>IF(OR(Grants!K165="Q3 2030",Grants!K165="Q4 2030"),"Yes","No")</f>
        <v>No</v>
      </c>
      <c r="AZ642" s="178" t="str">
        <f t="shared" si="369"/>
        <v>No</v>
      </c>
      <c r="BA642" t="str">
        <f>IF(Grants!K165="","No","Yes")</f>
        <v>No</v>
      </c>
      <c r="BB642" s="178" t="str">
        <f t="shared" si="370"/>
        <v>No</v>
      </c>
      <c r="BC642" s="178" t="str">
        <f t="shared" si="371"/>
        <v>Yes</v>
      </c>
      <c r="BD642" s="174"/>
    </row>
    <row r="643" spans="1:56" s="175" customFormat="1" ht="23.65" thickBot="1" x14ac:dyDescent="0.5">
      <c r="A643" s="177">
        <v>162</v>
      </c>
      <c r="B643" s="70" t="s">
        <v>620</v>
      </c>
      <c r="C643" t="str">
        <f>IF(Grants!E166="Yes","Yes","No")</f>
        <v>Yes</v>
      </c>
      <c r="D643" t="str">
        <f>IF(AND(C643="No",Grants!F166="Yes"),"Yes","No")</f>
        <v>No</v>
      </c>
      <c r="E643" t="str">
        <f>IF(AND(C643="No",Grants!F166="N/A"),"N/A","No")</f>
        <v>No</v>
      </c>
      <c r="F643">
        <f>IF(OR(Grants!F166="Yes",Grants!F166="N/A"),0,1)</f>
        <v>1</v>
      </c>
      <c r="G643" t="str">
        <f>IF(OR(Grants!K166="Q3 2019",Grants!K166="Q4 2019"),"Yes","No")</f>
        <v>No</v>
      </c>
      <c r="H643" s="178" t="str">
        <f t="shared" si="347"/>
        <v>No</v>
      </c>
      <c r="I643" t="str">
        <f>IF(OR(Grants!K166="Q1 2020",Grants!K166="Q2 2020"),"Yes","No")</f>
        <v>No</v>
      </c>
      <c r="J643" s="178" t="str">
        <f t="shared" si="348"/>
        <v>No</v>
      </c>
      <c r="K643" t="str">
        <f>IF(OR(Grants!K166="Q3 2020",Grants!K166="Q4 2020"),"Yes","No")</f>
        <v>No</v>
      </c>
      <c r="L643" s="178" t="str">
        <f t="shared" si="349"/>
        <v>No</v>
      </c>
      <c r="M643" t="str">
        <f>IF(OR(Grants!K166="Q1 2021",Grants!K166="Q2 2021"),"Yes","No")</f>
        <v>No</v>
      </c>
      <c r="N643" s="178" t="str">
        <f t="shared" si="350"/>
        <v>No</v>
      </c>
      <c r="O643" t="str">
        <f>IF(OR(Grants!K166="Q3 2021",Grants!K166="Q4 2021"),"Yes","No")</f>
        <v>No</v>
      </c>
      <c r="P643" s="178" t="str">
        <f t="shared" si="351"/>
        <v>No</v>
      </c>
      <c r="Q643" t="str">
        <f>IF(OR(Grants!K166="Q1 2022",Grants!K166="Q2 2022"),"Yes","No")</f>
        <v>No</v>
      </c>
      <c r="R643" s="178" t="str">
        <f t="shared" si="352"/>
        <v>No</v>
      </c>
      <c r="S643" t="str">
        <f>IF(OR(Grants!K166="Q3 2022",Grants!K166="Q4 2022"),"Yes","No")</f>
        <v>No</v>
      </c>
      <c r="T643" s="178" t="str">
        <f t="shared" si="353"/>
        <v>No</v>
      </c>
      <c r="U643" t="str">
        <f>IF(OR(Grants!K166="Q1 2023",Grants!K166="Q2 2023"),"Yes","No")</f>
        <v>No</v>
      </c>
      <c r="V643" s="178" t="str">
        <f t="shared" si="354"/>
        <v>No</v>
      </c>
      <c r="W643" t="str">
        <f>IF(OR(Grants!K166="Q3 2023",Grants!K166="Q4 2023"),"Yes","No")</f>
        <v>No</v>
      </c>
      <c r="X643" s="178" t="str">
        <f t="shared" si="355"/>
        <v>No</v>
      </c>
      <c r="Y643" t="str">
        <f>IF(OR(Grants!K166="Q1 2024",Grants!K166="Q2 2024"),"Yes","No")</f>
        <v>No</v>
      </c>
      <c r="Z643" s="178" t="str">
        <f t="shared" si="356"/>
        <v>No</v>
      </c>
      <c r="AA643" t="str">
        <f>IF(OR(Grants!K166="Q3 2024",Grants!K166="Q4 2024"),"Yes","No")</f>
        <v>No</v>
      </c>
      <c r="AB643" s="178" t="str">
        <f t="shared" si="357"/>
        <v>No</v>
      </c>
      <c r="AC643" t="str">
        <f>IF(OR(Grants!K166="Q1 2025",Grants!K166="Q2 2025"),"Yes","No")</f>
        <v>No</v>
      </c>
      <c r="AD643" s="178" t="str">
        <f t="shared" si="358"/>
        <v>No</v>
      </c>
      <c r="AE643" t="str">
        <f>IF(OR(Grants!K166="Q3 2025",Grants!K166="Q4 2025"),"Yes","No")</f>
        <v>No</v>
      </c>
      <c r="AF643" s="178" t="str">
        <f t="shared" si="359"/>
        <v>No</v>
      </c>
      <c r="AG643" t="str">
        <f>IF(OR(Grants!K166="Q1 2026",Grants!K166="Q2 2026"),"Yes","No")</f>
        <v>No</v>
      </c>
      <c r="AH643" s="178" t="str">
        <f t="shared" si="360"/>
        <v>No</v>
      </c>
      <c r="AI643" t="str">
        <f>IF(OR(Grants!K166="Q3 2026",Grants!K166="Q4 2026"),"Yes","No")</f>
        <v>No</v>
      </c>
      <c r="AJ643" s="178" t="str">
        <f t="shared" si="361"/>
        <v>No</v>
      </c>
      <c r="AK643" t="str">
        <f>IF(OR(Grants!K166="Q1 2027",Grants!K166="Q2 2027"),"Yes","No")</f>
        <v>No</v>
      </c>
      <c r="AL643" s="178" t="str">
        <f t="shared" si="362"/>
        <v>No</v>
      </c>
      <c r="AM643" t="str">
        <f>IF(OR(Grants!K166="Q3 2027",Grants!K166="Q4 2027"),"Yes","No")</f>
        <v>No</v>
      </c>
      <c r="AN643" s="178" t="str">
        <f t="shared" si="363"/>
        <v>No</v>
      </c>
      <c r="AO643" t="str">
        <f>IF(OR(Grants!K166="Q1 2028",Grants!K166="Q2 2028"),"Yes","No")</f>
        <v>No</v>
      </c>
      <c r="AP643" s="178" t="str">
        <f t="shared" si="364"/>
        <v>No</v>
      </c>
      <c r="AQ643" t="str">
        <f>IF(OR(Grants!K166="Q3 2028",Grants!K166="Q4 2028"),"Yes","No")</f>
        <v>No</v>
      </c>
      <c r="AR643" s="178" t="str">
        <f t="shared" si="365"/>
        <v>No</v>
      </c>
      <c r="AS643" t="str">
        <f>IF(OR(Grants!K166="Q1 2029",Grants!K166="Q2 2029"),"Yes","No")</f>
        <v>No</v>
      </c>
      <c r="AT643" s="178" t="str">
        <f t="shared" si="366"/>
        <v>No</v>
      </c>
      <c r="AU643" t="str">
        <f>IF(OR(Grants!K166="Q3 2029",Grants!K166="Q4 2029"),"Yes","No")</f>
        <v>No</v>
      </c>
      <c r="AV643" s="178" t="str">
        <f t="shared" si="367"/>
        <v>No</v>
      </c>
      <c r="AW643" t="str">
        <f>IF(OR(Grants!K166="Q1 2030",Grants!K166="Q2 2030"),"Yes","No")</f>
        <v>No</v>
      </c>
      <c r="AX643" s="178" t="str">
        <f t="shared" si="368"/>
        <v>No</v>
      </c>
      <c r="AY643" t="str">
        <f>IF(OR(Grants!K166="Q3 2030",Grants!K166="Q4 2030"),"Yes","No")</f>
        <v>No</v>
      </c>
      <c r="AZ643" s="178" t="str">
        <f t="shared" si="369"/>
        <v>No</v>
      </c>
      <c r="BA643" t="str">
        <f>IF(Grants!K166="","No","Yes")</f>
        <v>No</v>
      </c>
      <c r="BB643" s="178" t="str">
        <f t="shared" si="370"/>
        <v>No</v>
      </c>
      <c r="BC643" s="178" t="str">
        <f t="shared" si="371"/>
        <v>No</v>
      </c>
      <c r="BD643" s="174"/>
    </row>
    <row r="644" spans="1:56" s="175" customFormat="1" ht="23.65" thickBot="1" x14ac:dyDescent="0.5">
      <c r="A644" s="177">
        <v>163</v>
      </c>
      <c r="B644" s="71" t="s">
        <v>622</v>
      </c>
      <c r="C644" t="str">
        <f>IF(Grants!E167="Yes","Yes","No")</f>
        <v>No</v>
      </c>
      <c r="D644" t="str">
        <f>IF(AND(C644="No",Grants!F167="Yes"),"Yes","No")</f>
        <v>No</v>
      </c>
      <c r="E644" t="str">
        <f>IF(AND(C644="No",Grants!F167="N/A"),"N/A","No")</f>
        <v>No</v>
      </c>
      <c r="F644">
        <f>IF(OR(Grants!F167="Yes",Grants!F167="N/A"),0,1)</f>
        <v>1</v>
      </c>
      <c r="G644" t="str">
        <f>IF(OR(Grants!K167="Q3 2019",Grants!K167="Q4 2019"),"Yes","No")</f>
        <v>No</v>
      </c>
      <c r="H644" s="178" t="str">
        <f t="shared" si="347"/>
        <v>No</v>
      </c>
      <c r="I644" t="str">
        <f>IF(OR(Grants!K167="Q1 2020",Grants!K167="Q2 2020"),"Yes","No")</f>
        <v>No</v>
      </c>
      <c r="J644" s="178" t="str">
        <f t="shared" si="348"/>
        <v>No</v>
      </c>
      <c r="K644" t="str">
        <f>IF(OR(Grants!K167="Q3 2020",Grants!K167="Q4 2020"),"Yes","No")</f>
        <v>No</v>
      </c>
      <c r="L644" s="178" t="str">
        <f t="shared" si="349"/>
        <v>No</v>
      </c>
      <c r="M644" t="str">
        <f>IF(OR(Grants!K167="Q1 2021",Grants!K167="Q2 2021"),"Yes","No")</f>
        <v>No</v>
      </c>
      <c r="N644" s="178" t="str">
        <f t="shared" si="350"/>
        <v>No</v>
      </c>
      <c r="O644" t="str">
        <f>IF(OR(Grants!K167="Q3 2021",Grants!K167="Q4 2021"),"Yes","No")</f>
        <v>No</v>
      </c>
      <c r="P644" s="178" t="str">
        <f t="shared" si="351"/>
        <v>No</v>
      </c>
      <c r="Q644" t="str">
        <f>IF(OR(Grants!K167="Q1 2022",Grants!K167="Q2 2022"),"Yes","No")</f>
        <v>No</v>
      </c>
      <c r="R644" s="178" t="str">
        <f t="shared" si="352"/>
        <v>No</v>
      </c>
      <c r="S644" t="str">
        <f>IF(OR(Grants!K167="Q3 2022",Grants!K167="Q4 2022"),"Yes","No")</f>
        <v>No</v>
      </c>
      <c r="T644" s="178" t="str">
        <f t="shared" si="353"/>
        <v>No</v>
      </c>
      <c r="U644" t="str">
        <f>IF(OR(Grants!K167="Q1 2023",Grants!K167="Q2 2023"),"Yes","No")</f>
        <v>No</v>
      </c>
      <c r="V644" s="178" t="str">
        <f t="shared" si="354"/>
        <v>No</v>
      </c>
      <c r="W644" t="str">
        <f>IF(OR(Grants!K167="Q3 2023",Grants!K167="Q4 2023"),"Yes","No")</f>
        <v>No</v>
      </c>
      <c r="X644" s="178" t="str">
        <f t="shared" si="355"/>
        <v>No</v>
      </c>
      <c r="Y644" t="str">
        <f>IF(OR(Grants!K167="Q1 2024",Grants!K167="Q2 2024"),"Yes","No")</f>
        <v>No</v>
      </c>
      <c r="Z644" s="178" t="str">
        <f t="shared" si="356"/>
        <v>No</v>
      </c>
      <c r="AA644" t="str">
        <f>IF(OR(Grants!K167="Q3 2024",Grants!K167="Q4 2024"),"Yes","No")</f>
        <v>No</v>
      </c>
      <c r="AB644" s="178" t="str">
        <f t="shared" si="357"/>
        <v>No</v>
      </c>
      <c r="AC644" t="str">
        <f>IF(OR(Grants!K167="Q1 2025",Grants!K167="Q2 2025"),"Yes","No")</f>
        <v>No</v>
      </c>
      <c r="AD644" s="178" t="str">
        <f t="shared" si="358"/>
        <v>No</v>
      </c>
      <c r="AE644" t="str">
        <f>IF(OR(Grants!K167="Q3 2025",Grants!K167="Q4 2025"),"Yes","No")</f>
        <v>No</v>
      </c>
      <c r="AF644" s="178" t="str">
        <f t="shared" si="359"/>
        <v>No</v>
      </c>
      <c r="AG644" t="str">
        <f>IF(OR(Grants!K167="Q1 2026",Grants!K167="Q2 2026"),"Yes","No")</f>
        <v>No</v>
      </c>
      <c r="AH644" s="178" t="str">
        <f t="shared" si="360"/>
        <v>No</v>
      </c>
      <c r="AI644" t="str">
        <f>IF(OR(Grants!K167="Q3 2026",Grants!K167="Q4 2026"),"Yes","No")</f>
        <v>No</v>
      </c>
      <c r="AJ644" s="178" t="str">
        <f t="shared" si="361"/>
        <v>No</v>
      </c>
      <c r="AK644" t="str">
        <f>IF(OR(Grants!K167="Q1 2027",Grants!K167="Q2 2027"),"Yes","No")</f>
        <v>No</v>
      </c>
      <c r="AL644" s="178" t="str">
        <f t="shared" si="362"/>
        <v>No</v>
      </c>
      <c r="AM644" t="str">
        <f>IF(OR(Grants!K167="Q3 2027",Grants!K167="Q4 2027"),"Yes","No")</f>
        <v>No</v>
      </c>
      <c r="AN644" s="178" t="str">
        <f t="shared" si="363"/>
        <v>No</v>
      </c>
      <c r="AO644" t="str">
        <f>IF(OR(Grants!K167="Q1 2028",Grants!K167="Q2 2028"),"Yes","No")</f>
        <v>No</v>
      </c>
      <c r="AP644" s="178" t="str">
        <f t="shared" si="364"/>
        <v>No</v>
      </c>
      <c r="AQ644" t="str">
        <f>IF(OR(Grants!K167="Q3 2028",Grants!K167="Q4 2028"),"Yes","No")</f>
        <v>No</v>
      </c>
      <c r="AR644" s="178" t="str">
        <f t="shared" si="365"/>
        <v>No</v>
      </c>
      <c r="AS644" t="str">
        <f>IF(OR(Grants!K167="Q1 2029",Grants!K167="Q2 2029"),"Yes","No")</f>
        <v>No</v>
      </c>
      <c r="AT644" s="178" t="str">
        <f t="shared" si="366"/>
        <v>No</v>
      </c>
      <c r="AU644" t="str">
        <f>IF(OR(Grants!K167="Q3 2029",Grants!K167="Q4 2029"),"Yes","No")</f>
        <v>No</v>
      </c>
      <c r="AV644" s="178" t="str">
        <f t="shared" si="367"/>
        <v>No</v>
      </c>
      <c r="AW644" t="str">
        <f>IF(OR(Grants!K167="Q1 2030",Grants!K167="Q2 2030"),"Yes","No")</f>
        <v>No</v>
      </c>
      <c r="AX644" s="178" t="str">
        <f t="shared" si="368"/>
        <v>No</v>
      </c>
      <c r="AY644" t="str">
        <f>IF(OR(Grants!K167="Q3 2030",Grants!K167="Q4 2030"),"Yes","No")</f>
        <v>No</v>
      </c>
      <c r="AZ644" s="178" t="str">
        <f t="shared" si="369"/>
        <v>No</v>
      </c>
      <c r="BA644" t="str">
        <f>IF(Grants!K167="","No","Yes")</f>
        <v>No</v>
      </c>
      <c r="BB644" s="178" t="str">
        <f t="shared" si="370"/>
        <v>No</v>
      </c>
      <c r="BC644" s="178" t="str">
        <f t="shared" si="371"/>
        <v>Yes</v>
      </c>
      <c r="BD644" s="174"/>
    </row>
    <row r="645" spans="1:56" s="175" customFormat="1" ht="23.65" thickBot="1" x14ac:dyDescent="0.5">
      <c r="A645" s="177">
        <v>164</v>
      </c>
      <c r="B645" s="71" t="s">
        <v>623</v>
      </c>
      <c r="C645" t="str">
        <f>IF(Grants!E168="Yes","Yes","No")</f>
        <v>No</v>
      </c>
      <c r="D645" t="str">
        <f>IF(AND(C645="No",Grants!F168="Yes"),"Yes","No")</f>
        <v>No</v>
      </c>
      <c r="E645" t="str">
        <f>IF(AND(C645="No",Grants!F168="N/A"),"N/A","No")</f>
        <v>No</v>
      </c>
      <c r="F645">
        <f>IF(OR(Grants!F168="Yes",Grants!F168="N/A"),0,1)</f>
        <v>1</v>
      </c>
      <c r="G645" t="str">
        <f>IF(OR(Grants!K168="Q3 2019",Grants!K168="Q4 2019"),"Yes","No")</f>
        <v>No</v>
      </c>
      <c r="H645" s="178" t="str">
        <f t="shared" si="347"/>
        <v>No</v>
      </c>
      <c r="I645" t="str">
        <f>IF(OR(Grants!K168="Q1 2020",Grants!K168="Q2 2020"),"Yes","No")</f>
        <v>No</v>
      </c>
      <c r="J645" s="178" t="str">
        <f t="shared" si="348"/>
        <v>No</v>
      </c>
      <c r="K645" t="str">
        <f>IF(OR(Grants!K168="Q3 2020",Grants!K168="Q4 2020"),"Yes","No")</f>
        <v>No</v>
      </c>
      <c r="L645" s="178" t="str">
        <f t="shared" si="349"/>
        <v>No</v>
      </c>
      <c r="M645" t="str">
        <f>IF(OR(Grants!K168="Q1 2021",Grants!K168="Q2 2021"),"Yes","No")</f>
        <v>No</v>
      </c>
      <c r="N645" s="178" t="str">
        <f t="shared" si="350"/>
        <v>No</v>
      </c>
      <c r="O645" t="str">
        <f>IF(OR(Grants!K168="Q3 2021",Grants!K168="Q4 2021"),"Yes","No")</f>
        <v>No</v>
      </c>
      <c r="P645" s="178" t="str">
        <f t="shared" si="351"/>
        <v>No</v>
      </c>
      <c r="Q645" t="str">
        <f>IF(OR(Grants!K168="Q1 2022",Grants!K168="Q2 2022"),"Yes","No")</f>
        <v>No</v>
      </c>
      <c r="R645" s="178" t="str">
        <f t="shared" si="352"/>
        <v>No</v>
      </c>
      <c r="S645" t="str">
        <f>IF(OR(Grants!K168="Q3 2022",Grants!K168="Q4 2022"),"Yes","No")</f>
        <v>No</v>
      </c>
      <c r="T645" s="178" t="str">
        <f t="shared" si="353"/>
        <v>No</v>
      </c>
      <c r="U645" t="str">
        <f>IF(OR(Grants!K168="Q1 2023",Grants!K168="Q2 2023"),"Yes","No")</f>
        <v>No</v>
      </c>
      <c r="V645" s="178" t="str">
        <f t="shared" si="354"/>
        <v>No</v>
      </c>
      <c r="W645" t="str">
        <f>IF(OR(Grants!K168="Q3 2023",Grants!K168="Q4 2023"),"Yes","No")</f>
        <v>No</v>
      </c>
      <c r="X645" s="178" t="str">
        <f t="shared" si="355"/>
        <v>No</v>
      </c>
      <c r="Y645" t="str">
        <f>IF(OR(Grants!K168="Q1 2024",Grants!K168="Q2 2024"),"Yes","No")</f>
        <v>No</v>
      </c>
      <c r="Z645" s="178" t="str">
        <f t="shared" si="356"/>
        <v>No</v>
      </c>
      <c r="AA645" t="str">
        <f>IF(OR(Grants!K168="Q3 2024",Grants!K168="Q4 2024"),"Yes","No")</f>
        <v>No</v>
      </c>
      <c r="AB645" s="178" t="str">
        <f t="shared" si="357"/>
        <v>No</v>
      </c>
      <c r="AC645" t="str">
        <f>IF(OR(Grants!K168="Q1 2025",Grants!K168="Q2 2025"),"Yes","No")</f>
        <v>No</v>
      </c>
      <c r="AD645" s="178" t="str">
        <f t="shared" si="358"/>
        <v>No</v>
      </c>
      <c r="AE645" t="str">
        <f>IF(OR(Grants!K168="Q3 2025",Grants!K168="Q4 2025"),"Yes","No")</f>
        <v>No</v>
      </c>
      <c r="AF645" s="178" t="str">
        <f t="shared" si="359"/>
        <v>No</v>
      </c>
      <c r="AG645" t="str">
        <f>IF(OR(Grants!K168="Q1 2026",Grants!K168="Q2 2026"),"Yes","No")</f>
        <v>No</v>
      </c>
      <c r="AH645" s="178" t="str">
        <f t="shared" si="360"/>
        <v>No</v>
      </c>
      <c r="AI645" t="str">
        <f>IF(OR(Grants!K168="Q3 2026",Grants!K168="Q4 2026"),"Yes","No")</f>
        <v>No</v>
      </c>
      <c r="AJ645" s="178" t="str">
        <f t="shared" si="361"/>
        <v>No</v>
      </c>
      <c r="AK645" t="str">
        <f>IF(OR(Grants!K168="Q1 2027",Grants!K168="Q2 2027"),"Yes","No")</f>
        <v>No</v>
      </c>
      <c r="AL645" s="178" t="str">
        <f t="shared" si="362"/>
        <v>No</v>
      </c>
      <c r="AM645" t="str">
        <f>IF(OR(Grants!K168="Q3 2027",Grants!K168="Q4 2027"),"Yes","No")</f>
        <v>No</v>
      </c>
      <c r="AN645" s="178" t="str">
        <f t="shared" si="363"/>
        <v>No</v>
      </c>
      <c r="AO645" t="str">
        <f>IF(OR(Grants!K168="Q1 2028",Grants!K168="Q2 2028"),"Yes","No")</f>
        <v>No</v>
      </c>
      <c r="AP645" s="178" t="str">
        <f t="shared" si="364"/>
        <v>No</v>
      </c>
      <c r="AQ645" t="str">
        <f>IF(OR(Grants!K168="Q3 2028",Grants!K168="Q4 2028"),"Yes","No")</f>
        <v>No</v>
      </c>
      <c r="AR645" s="178" t="str">
        <f t="shared" si="365"/>
        <v>No</v>
      </c>
      <c r="AS645" t="str">
        <f>IF(OR(Grants!K168="Q1 2029",Grants!K168="Q2 2029"),"Yes","No")</f>
        <v>No</v>
      </c>
      <c r="AT645" s="178" t="str">
        <f t="shared" si="366"/>
        <v>No</v>
      </c>
      <c r="AU645" t="str">
        <f>IF(OR(Grants!K168="Q3 2029",Grants!K168="Q4 2029"),"Yes","No")</f>
        <v>No</v>
      </c>
      <c r="AV645" s="178" t="str">
        <f t="shared" si="367"/>
        <v>No</v>
      </c>
      <c r="AW645" t="str">
        <f>IF(OR(Grants!K168="Q1 2030",Grants!K168="Q2 2030"),"Yes","No")</f>
        <v>No</v>
      </c>
      <c r="AX645" s="178" t="str">
        <f t="shared" si="368"/>
        <v>No</v>
      </c>
      <c r="AY645" t="str">
        <f>IF(OR(Grants!K168="Q3 2030",Grants!K168="Q4 2030"),"Yes","No")</f>
        <v>No</v>
      </c>
      <c r="AZ645" s="178" t="str">
        <f t="shared" si="369"/>
        <v>No</v>
      </c>
      <c r="BA645" t="str">
        <f>IF(Grants!K168="","No","Yes")</f>
        <v>No</v>
      </c>
      <c r="BB645" s="178" t="str">
        <f t="shared" si="370"/>
        <v>No</v>
      </c>
      <c r="BC645" s="178" t="str">
        <f t="shared" si="371"/>
        <v>Yes</v>
      </c>
      <c r="BD645" s="174"/>
    </row>
    <row r="646" spans="1:56" s="175" customFormat="1" ht="23.65" thickBot="1" x14ac:dyDescent="0.5">
      <c r="A646" s="177">
        <v>165</v>
      </c>
      <c r="B646" s="71" t="s">
        <v>228</v>
      </c>
      <c r="C646" t="str">
        <f>IF(Grants!E169="Yes","Yes","No")</f>
        <v>No</v>
      </c>
      <c r="D646" t="str">
        <f>IF(AND(C646="No",Grants!F169="Yes"),"Yes","No")</f>
        <v>No</v>
      </c>
      <c r="E646" t="str">
        <f>IF(AND(C646="No",Grants!F169="N/A"),"N/A","No")</f>
        <v>No</v>
      </c>
      <c r="F646">
        <f>IF(OR(Grants!F169="Yes",Grants!F169="N/A"),0,1)</f>
        <v>1</v>
      </c>
      <c r="G646" t="str">
        <f>IF(OR(Grants!K169="Q3 2019",Grants!K169="Q4 2019"),"Yes","No")</f>
        <v>No</v>
      </c>
      <c r="H646" s="178" t="str">
        <f t="shared" si="347"/>
        <v>No</v>
      </c>
      <c r="I646" t="str">
        <f>IF(OR(Grants!K169="Q1 2020",Grants!K169="Q2 2020"),"Yes","No")</f>
        <v>No</v>
      </c>
      <c r="J646" s="178" t="str">
        <f t="shared" si="348"/>
        <v>No</v>
      </c>
      <c r="K646" t="str">
        <f>IF(OR(Grants!K169="Q3 2020",Grants!K169="Q4 2020"),"Yes","No")</f>
        <v>No</v>
      </c>
      <c r="L646" s="178" t="str">
        <f t="shared" si="349"/>
        <v>No</v>
      </c>
      <c r="M646" t="str">
        <f>IF(OR(Grants!K169="Q1 2021",Grants!K169="Q2 2021"),"Yes","No")</f>
        <v>No</v>
      </c>
      <c r="N646" s="178" t="str">
        <f t="shared" si="350"/>
        <v>No</v>
      </c>
      <c r="O646" t="str">
        <f>IF(OR(Grants!K169="Q3 2021",Grants!K169="Q4 2021"),"Yes","No")</f>
        <v>No</v>
      </c>
      <c r="P646" s="178" t="str">
        <f t="shared" si="351"/>
        <v>No</v>
      </c>
      <c r="Q646" t="str">
        <f>IF(OR(Grants!K169="Q1 2022",Grants!K169="Q2 2022"),"Yes","No")</f>
        <v>No</v>
      </c>
      <c r="R646" s="178" t="str">
        <f t="shared" si="352"/>
        <v>No</v>
      </c>
      <c r="S646" t="str">
        <f>IF(OR(Grants!K169="Q3 2022",Grants!K169="Q4 2022"),"Yes","No")</f>
        <v>No</v>
      </c>
      <c r="T646" s="178" t="str">
        <f t="shared" si="353"/>
        <v>No</v>
      </c>
      <c r="U646" t="str">
        <f>IF(OR(Grants!K169="Q1 2023",Grants!K169="Q2 2023"),"Yes","No")</f>
        <v>No</v>
      </c>
      <c r="V646" s="178" t="str">
        <f t="shared" si="354"/>
        <v>No</v>
      </c>
      <c r="W646" t="str">
        <f>IF(OR(Grants!K169="Q3 2023",Grants!K169="Q4 2023"),"Yes","No")</f>
        <v>No</v>
      </c>
      <c r="X646" s="178" t="str">
        <f t="shared" si="355"/>
        <v>No</v>
      </c>
      <c r="Y646" t="str">
        <f>IF(OR(Grants!K169="Q1 2024",Grants!K169="Q2 2024"),"Yes","No")</f>
        <v>No</v>
      </c>
      <c r="Z646" s="178" t="str">
        <f t="shared" si="356"/>
        <v>No</v>
      </c>
      <c r="AA646" t="str">
        <f>IF(OR(Grants!K169="Q3 2024",Grants!K169="Q4 2024"),"Yes","No")</f>
        <v>No</v>
      </c>
      <c r="AB646" s="178" t="str">
        <f t="shared" si="357"/>
        <v>No</v>
      </c>
      <c r="AC646" t="str">
        <f>IF(OR(Grants!K169="Q1 2025",Grants!K169="Q2 2025"),"Yes","No")</f>
        <v>No</v>
      </c>
      <c r="AD646" s="178" t="str">
        <f t="shared" si="358"/>
        <v>No</v>
      </c>
      <c r="AE646" t="str">
        <f>IF(OR(Grants!K169="Q3 2025",Grants!K169="Q4 2025"),"Yes","No")</f>
        <v>No</v>
      </c>
      <c r="AF646" s="178" t="str">
        <f t="shared" si="359"/>
        <v>No</v>
      </c>
      <c r="AG646" t="str">
        <f>IF(OR(Grants!K169="Q1 2026",Grants!K169="Q2 2026"),"Yes","No")</f>
        <v>No</v>
      </c>
      <c r="AH646" s="178" t="str">
        <f t="shared" si="360"/>
        <v>No</v>
      </c>
      <c r="AI646" t="str">
        <f>IF(OR(Grants!K169="Q3 2026",Grants!K169="Q4 2026"),"Yes","No")</f>
        <v>No</v>
      </c>
      <c r="AJ646" s="178" t="str">
        <f t="shared" si="361"/>
        <v>No</v>
      </c>
      <c r="AK646" t="str">
        <f>IF(OR(Grants!K169="Q1 2027",Grants!K169="Q2 2027"),"Yes","No")</f>
        <v>No</v>
      </c>
      <c r="AL646" s="178" t="str">
        <f t="shared" si="362"/>
        <v>No</v>
      </c>
      <c r="AM646" t="str">
        <f>IF(OR(Grants!K169="Q3 2027",Grants!K169="Q4 2027"),"Yes","No")</f>
        <v>No</v>
      </c>
      <c r="AN646" s="178" t="str">
        <f t="shared" si="363"/>
        <v>No</v>
      </c>
      <c r="AO646" t="str">
        <f>IF(OR(Grants!K169="Q1 2028",Grants!K169="Q2 2028"),"Yes","No")</f>
        <v>No</v>
      </c>
      <c r="AP646" s="178" t="str">
        <f t="shared" si="364"/>
        <v>No</v>
      </c>
      <c r="AQ646" t="str">
        <f>IF(OR(Grants!K169="Q3 2028",Grants!K169="Q4 2028"),"Yes","No")</f>
        <v>No</v>
      </c>
      <c r="AR646" s="178" t="str">
        <f t="shared" si="365"/>
        <v>No</v>
      </c>
      <c r="AS646" t="str">
        <f>IF(OR(Grants!K169="Q1 2029",Grants!K169="Q2 2029"),"Yes","No")</f>
        <v>No</v>
      </c>
      <c r="AT646" s="178" t="str">
        <f t="shared" si="366"/>
        <v>No</v>
      </c>
      <c r="AU646" t="str">
        <f>IF(OR(Grants!K169="Q3 2029",Grants!K169="Q4 2029"),"Yes","No")</f>
        <v>No</v>
      </c>
      <c r="AV646" s="178" t="str">
        <f t="shared" si="367"/>
        <v>No</v>
      </c>
      <c r="AW646" t="str">
        <f>IF(OR(Grants!K169="Q1 2030",Grants!K169="Q2 2030"),"Yes","No")</f>
        <v>No</v>
      </c>
      <c r="AX646" s="178" t="str">
        <f t="shared" si="368"/>
        <v>No</v>
      </c>
      <c r="AY646" t="str">
        <f>IF(OR(Grants!K169="Q3 2030",Grants!K169="Q4 2030"),"Yes","No")</f>
        <v>No</v>
      </c>
      <c r="AZ646" s="178" t="str">
        <f t="shared" si="369"/>
        <v>No</v>
      </c>
      <c r="BA646" t="str">
        <f>IF(Grants!K169="","No","Yes")</f>
        <v>No</v>
      </c>
      <c r="BB646" s="178" t="str">
        <f t="shared" si="370"/>
        <v>No</v>
      </c>
      <c r="BC646" s="178" t="str">
        <f t="shared" si="371"/>
        <v>Yes</v>
      </c>
      <c r="BD646" s="174"/>
    </row>
    <row r="647" spans="1:56" s="175" customFormat="1" ht="23.65" thickBot="1" x14ac:dyDescent="0.5">
      <c r="A647" s="177">
        <v>166</v>
      </c>
      <c r="B647" s="71" t="s">
        <v>624</v>
      </c>
      <c r="C647" t="str">
        <f>IF(Grants!E170="Yes","Yes","No")</f>
        <v>No</v>
      </c>
      <c r="D647" t="str">
        <f>IF(AND(C647="No",Grants!F170="Yes"),"Yes","No")</f>
        <v>No</v>
      </c>
      <c r="E647" t="str">
        <f>IF(AND(C647="No",Grants!F170="N/A"),"N/A","No")</f>
        <v>No</v>
      </c>
      <c r="F647">
        <f>IF(OR(Grants!F170="Yes",Grants!F170="N/A"),0,1)</f>
        <v>1</v>
      </c>
      <c r="G647" t="str">
        <f>IF(OR(Grants!K170="Q3 2019",Grants!K170="Q4 2019"),"Yes","No")</f>
        <v>No</v>
      </c>
      <c r="H647" s="178" t="str">
        <f t="shared" si="347"/>
        <v>No</v>
      </c>
      <c r="I647" t="str">
        <f>IF(OR(Grants!K170="Q1 2020",Grants!K170="Q2 2020"),"Yes","No")</f>
        <v>No</v>
      </c>
      <c r="J647" s="178" t="str">
        <f t="shared" si="348"/>
        <v>No</v>
      </c>
      <c r="K647" t="str">
        <f>IF(OR(Grants!K170="Q3 2020",Grants!K170="Q4 2020"),"Yes","No")</f>
        <v>No</v>
      </c>
      <c r="L647" s="178" t="str">
        <f t="shared" si="349"/>
        <v>No</v>
      </c>
      <c r="M647" t="str">
        <f>IF(OR(Grants!K170="Q1 2021",Grants!K170="Q2 2021"),"Yes","No")</f>
        <v>No</v>
      </c>
      <c r="N647" s="178" t="str">
        <f t="shared" si="350"/>
        <v>No</v>
      </c>
      <c r="O647" t="str">
        <f>IF(OR(Grants!K170="Q3 2021",Grants!K170="Q4 2021"),"Yes","No")</f>
        <v>No</v>
      </c>
      <c r="P647" s="178" t="str">
        <f t="shared" si="351"/>
        <v>No</v>
      </c>
      <c r="Q647" t="str">
        <f>IF(OR(Grants!K170="Q1 2022",Grants!K170="Q2 2022"),"Yes","No")</f>
        <v>No</v>
      </c>
      <c r="R647" s="178" t="str">
        <f t="shared" si="352"/>
        <v>No</v>
      </c>
      <c r="S647" t="str">
        <f>IF(OR(Grants!K170="Q3 2022",Grants!K170="Q4 2022"),"Yes","No")</f>
        <v>No</v>
      </c>
      <c r="T647" s="178" t="str">
        <f t="shared" si="353"/>
        <v>No</v>
      </c>
      <c r="U647" t="str">
        <f>IF(OR(Grants!K170="Q1 2023",Grants!K170="Q2 2023"),"Yes","No")</f>
        <v>No</v>
      </c>
      <c r="V647" s="178" t="str">
        <f t="shared" si="354"/>
        <v>No</v>
      </c>
      <c r="W647" t="str">
        <f>IF(OR(Grants!K170="Q3 2023",Grants!K170="Q4 2023"),"Yes","No")</f>
        <v>No</v>
      </c>
      <c r="X647" s="178" t="str">
        <f t="shared" si="355"/>
        <v>No</v>
      </c>
      <c r="Y647" t="str">
        <f>IF(OR(Grants!K170="Q1 2024",Grants!K170="Q2 2024"),"Yes","No")</f>
        <v>No</v>
      </c>
      <c r="Z647" s="178" t="str">
        <f t="shared" si="356"/>
        <v>No</v>
      </c>
      <c r="AA647" t="str">
        <f>IF(OR(Grants!K170="Q3 2024",Grants!K170="Q4 2024"),"Yes","No")</f>
        <v>No</v>
      </c>
      <c r="AB647" s="178" t="str">
        <f t="shared" si="357"/>
        <v>No</v>
      </c>
      <c r="AC647" t="str">
        <f>IF(OR(Grants!K170="Q1 2025",Grants!K170="Q2 2025"),"Yes","No")</f>
        <v>No</v>
      </c>
      <c r="AD647" s="178" t="str">
        <f t="shared" si="358"/>
        <v>No</v>
      </c>
      <c r="AE647" t="str">
        <f>IF(OR(Grants!K170="Q3 2025",Grants!K170="Q4 2025"),"Yes","No")</f>
        <v>No</v>
      </c>
      <c r="AF647" s="178" t="str">
        <f t="shared" si="359"/>
        <v>No</v>
      </c>
      <c r="AG647" t="str">
        <f>IF(OR(Grants!K170="Q1 2026",Grants!K170="Q2 2026"),"Yes","No")</f>
        <v>No</v>
      </c>
      <c r="AH647" s="178" t="str">
        <f t="shared" si="360"/>
        <v>No</v>
      </c>
      <c r="AI647" t="str">
        <f>IF(OR(Grants!K170="Q3 2026",Grants!K170="Q4 2026"),"Yes","No")</f>
        <v>No</v>
      </c>
      <c r="AJ647" s="178" t="str">
        <f t="shared" si="361"/>
        <v>No</v>
      </c>
      <c r="AK647" t="str">
        <f>IF(OR(Grants!K170="Q1 2027",Grants!K170="Q2 2027"),"Yes","No")</f>
        <v>No</v>
      </c>
      <c r="AL647" s="178" t="str">
        <f t="shared" si="362"/>
        <v>No</v>
      </c>
      <c r="AM647" t="str">
        <f>IF(OR(Grants!K170="Q3 2027",Grants!K170="Q4 2027"),"Yes","No")</f>
        <v>No</v>
      </c>
      <c r="AN647" s="178" t="str">
        <f t="shared" si="363"/>
        <v>No</v>
      </c>
      <c r="AO647" t="str">
        <f>IF(OR(Grants!K170="Q1 2028",Grants!K170="Q2 2028"),"Yes","No")</f>
        <v>No</v>
      </c>
      <c r="AP647" s="178" t="str">
        <f t="shared" si="364"/>
        <v>No</v>
      </c>
      <c r="AQ647" t="str">
        <f>IF(OR(Grants!K170="Q3 2028",Grants!K170="Q4 2028"),"Yes","No")</f>
        <v>No</v>
      </c>
      <c r="AR647" s="178" t="str">
        <f t="shared" si="365"/>
        <v>No</v>
      </c>
      <c r="AS647" t="str">
        <f>IF(OR(Grants!K170="Q1 2029",Grants!K170="Q2 2029"),"Yes","No")</f>
        <v>No</v>
      </c>
      <c r="AT647" s="178" t="str">
        <f t="shared" si="366"/>
        <v>No</v>
      </c>
      <c r="AU647" t="str">
        <f>IF(OR(Grants!K170="Q3 2029",Grants!K170="Q4 2029"),"Yes","No")</f>
        <v>No</v>
      </c>
      <c r="AV647" s="178" t="str">
        <f t="shared" si="367"/>
        <v>No</v>
      </c>
      <c r="AW647" t="str">
        <f>IF(OR(Grants!K170="Q1 2030",Grants!K170="Q2 2030"),"Yes","No")</f>
        <v>No</v>
      </c>
      <c r="AX647" s="178" t="str">
        <f t="shared" si="368"/>
        <v>No</v>
      </c>
      <c r="AY647" t="str">
        <f>IF(OR(Grants!K170="Q3 2030",Grants!K170="Q4 2030"),"Yes","No")</f>
        <v>No</v>
      </c>
      <c r="AZ647" s="178" t="str">
        <f t="shared" si="369"/>
        <v>No</v>
      </c>
      <c r="BA647" t="str">
        <f>IF(Grants!K170="","No","Yes")</f>
        <v>No</v>
      </c>
      <c r="BB647" s="178" t="str">
        <f t="shared" si="370"/>
        <v>No</v>
      </c>
      <c r="BC647" s="178" t="str">
        <f t="shared" si="371"/>
        <v>Yes</v>
      </c>
      <c r="BD647" s="174"/>
    </row>
    <row r="648" spans="1:56" s="175" customFormat="1" ht="35.25" thickBot="1" x14ac:dyDescent="0.5">
      <c r="A648" s="177">
        <v>167</v>
      </c>
      <c r="B648" s="71" t="s">
        <v>625</v>
      </c>
      <c r="C648" t="str">
        <f>IF(Grants!E171="Yes","Yes","No")</f>
        <v>No</v>
      </c>
      <c r="D648" t="str">
        <f>IF(AND(C648="No",Grants!F171="Yes"),"Yes","No")</f>
        <v>No</v>
      </c>
      <c r="E648" t="str">
        <f>IF(AND(C648="No",Grants!F171="N/A"),"N/A","No")</f>
        <v>No</v>
      </c>
      <c r="F648">
        <f>IF(OR(Grants!F171="Yes",Grants!F171="N/A"),0,1)</f>
        <v>1</v>
      </c>
      <c r="G648" t="str">
        <f>IF(OR(Grants!K171="Q3 2019",Grants!K171="Q4 2019"),"Yes","No")</f>
        <v>No</v>
      </c>
      <c r="H648" s="178" t="str">
        <f t="shared" si="347"/>
        <v>No</v>
      </c>
      <c r="I648" t="str">
        <f>IF(OR(Grants!K171="Q1 2020",Grants!K171="Q2 2020"),"Yes","No")</f>
        <v>No</v>
      </c>
      <c r="J648" s="178" t="str">
        <f t="shared" si="348"/>
        <v>No</v>
      </c>
      <c r="K648" t="str">
        <f>IF(OR(Grants!K171="Q3 2020",Grants!K171="Q4 2020"),"Yes","No")</f>
        <v>No</v>
      </c>
      <c r="L648" s="178" t="str">
        <f t="shared" si="349"/>
        <v>No</v>
      </c>
      <c r="M648" t="str">
        <f>IF(OR(Grants!K171="Q1 2021",Grants!K171="Q2 2021"),"Yes","No")</f>
        <v>No</v>
      </c>
      <c r="N648" s="178" t="str">
        <f t="shared" si="350"/>
        <v>No</v>
      </c>
      <c r="O648" t="str">
        <f>IF(OR(Grants!K171="Q3 2021",Grants!K171="Q4 2021"),"Yes","No")</f>
        <v>No</v>
      </c>
      <c r="P648" s="178" t="str">
        <f t="shared" si="351"/>
        <v>No</v>
      </c>
      <c r="Q648" t="str">
        <f>IF(OR(Grants!K171="Q1 2022",Grants!K171="Q2 2022"),"Yes","No")</f>
        <v>No</v>
      </c>
      <c r="R648" s="178" t="str">
        <f t="shared" si="352"/>
        <v>No</v>
      </c>
      <c r="S648" t="str">
        <f>IF(OR(Grants!K171="Q3 2022",Grants!K171="Q4 2022"),"Yes","No")</f>
        <v>No</v>
      </c>
      <c r="T648" s="178" t="str">
        <f t="shared" si="353"/>
        <v>No</v>
      </c>
      <c r="U648" t="str">
        <f>IF(OR(Grants!K171="Q1 2023",Grants!K171="Q2 2023"),"Yes","No")</f>
        <v>No</v>
      </c>
      <c r="V648" s="178" t="str">
        <f t="shared" si="354"/>
        <v>No</v>
      </c>
      <c r="W648" t="str">
        <f>IF(OR(Grants!K171="Q3 2023",Grants!K171="Q4 2023"),"Yes","No")</f>
        <v>No</v>
      </c>
      <c r="X648" s="178" t="str">
        <f t="shared" si="355"/>
        <v>No</v>
      </c>
      <c r="Y648" t="str">
        <f>IF(OR(Grants!K171="Q1 2024",Grants!K171="Q2 2024"),"Yes","No")</f>
        <v>No</v>
      </c>
      <c r="Z648" s="178" t="str">
        <f t="shared" si="356"/>
        <v>No</v>
      </c>
      <c r="AA648" t="str">
        <f>IF(OR(Grants!K171="Q3 2024",Grants!K171="Q4 2024"),"Yes","No")</f>
        <v>No</v>
      </c>
      <c r="AB648" s="178" t="str">
        <f t="shared" si="357"/>
        <v>No</v>
      </c>
      <c r="AC648" t="str">
        <f>IF(OR(Grants!K171="Q1 2025",Grants!K171="Q2 2025"),"Yes","No")</f>
        <v>No</v>
      </c>
      <c r="AD648" s="178" t="str">
        <f t="shared" si="358"/>
        <v>No</v>
      </c>
      <c r="AE648" t="str">
        <f>IF(OR(Grants!K171="Q3 2025",Grants!K171="Q4 2025"),"Yes","No")</f>
        <v>No</v>
      </c>
      <c r="AF648" s="178" t="str">
        <f t="shared" si="359"/>
        <v>No</v>
      </c>
      <c r="AG648" t="str">
        <f>IF(OR(Grants!K171="Q1 2026",Grants!K171="Q2 2026"),"Yes","No")</f>
        <v>No</v>
      </c>
      <c r="AH648" s="178" t="str">
        <f t="shared" si="360"/>
        <v>No</v>
      </c>
      <c r="AI648" t="str">
        <f>IF(OR(Grants!K171="Q3 2026",Grants!K171="Q4 2026"),"Yes","No")</f>
        <v>No</v>
      </c>
      <c r="AJ648" s="178" t="str">
        <f t="shared" si="361"/>
        <v>No</v>
      </c>
      <c r="AK648" t="str">
        <f>IF(OR(Grants!K171="Q1 2027",Grants!K171="Q2 2027"),"Yes","No")</f>
        <v>No</v>
      </c>
      <c r="AL648" s="178" t="str">
        <f t="shared" si="362"/>
        <v>No</v>
      </c>
      <c r="AM648" t="str">
        <f>IF(OR(Grants!K171="Q3 2027",Grants!K171="Q4 2027"),"Yes","No")</f>
        <v>No</v>
      </c>
      <c r="AN648" s="178" t="str">
        <f t="shared" si="363"/>
        <v>No</v>
      </c>
      <c r="AO648" t="str">
        <f>IF(OR(Grants!K171="Q1 2028",Grants!K171="Q2 2028"),"Yes","No")</f>
        <v>No</v>
      </c>
      <c r="AP648" s="178" t="str">
        <f t="shared" si="364"/>
        <v>No</v>
      </c>
      <c r="AQ648" t="str">
        <f>IF(OR(Grants!K171="Q3 2028",Grants!K171="Q4 2028"),"Yes","No")</f>
        <v>No</v>
      </c>
      <c r="AR648" s="178" t="str">
        <f t="shared" si="365"/>
        <v>No</v>
      </c>
      <c r="AS648" t="str">
        <f>IF(OR(Grants!K171="Q1 2029",Grants!K171="Q2 2029"),"Yes","No")</f>
        <v>No</v>
      </c>
      <c r="AT648" s="178" t="str">
        <f t="shared" si="366"/>
        <v>No</v>
      </c>
      <c r="AU648" t="str">
        <f>IF(OR(Grants!K171="Q3 2029",Grants!K171="Q4 2029"),"Yes","No")</f>
        <v>No</v>
      </c>
      <c r="AV648" s="178" t="str">
        <f t="shared" si="367"/>
        <v>No</v>
      </c>
      <c r="AW648" t="str">
        <f>IF(OR(Grants!K171="Q1 2030",Grants!K171="Q2 2030"),"Yes","No")</f>
        <v>No</v>
      </c>
      <c r="AX648" s="178" t="str">
        <f t="shared" si="368"/>
        <v>No</v>
      </c>
      <c r="AY648" t="str">
        <f>IF(OR(Grants!K171="Q3 2030",Grants!K171="Q4 2030"),"Yes","No")</f>
        <v>No</v>
      </c>
      <c r="AZ648" s="178" t="str">
        <f t="shared" si="369"/>
        <v>No</v>
      </c>
      <c r="BA648" t="str">
        <f>IF(Grants!K171="","No","Yes")</f>
        <v>No</v>
      </c>
      <c r="BB648" s="178" t="str">
        <f t="shared" si="370"/>
        <v>No</v>
      </c>
      <c r="BC648" s="178" t="str">
        <f t="shared" si="371"/>
        <v>Yes</v>
      </c>
      <c r="BD648" s="174"/>
    </row>
    <row r="649" spans="1:56" s="175" customFormat="1" ht="23.65" thickBot="1" x14ac:dyDescent="0.5">
      <c r="A649" s="177">
        <v>168</v>
      </c>
      <c r="B649" s="71" t="s">
        <v>626</v>
      </c>
      <c r="C649" t="str">
        <f>IF(Grants!E172="Yes","Yes","No")</f>
        <v>No</v>
      </c>
      <c r="D649" t="str">
        <f>IF(AND(C649="No",Grants!F172="Yes"),"Yes","No")</f>
        <v>No</v>
      </c>
      <c r="E649" t="str">
        <f>IF(AND(C649="No",Grants!F172="N/A"),"N/A","No")</f>
        <v>No</v>
      </c>
      <c r="F649">
        <f>IF(OR(Grants!F172="Yes",Grants!F172="N/A"),0,1)</f>
        <v>1</v>
      </c>
      <c r="G649" t="str">
        <f>IF(OR(Grants!K172="Q3 2019",Grants!K172="Q4 2019"),"Yes","No")</f>
        <v>No</v>
      </c>
      <c r="H649" s="178" t="str">
        <f t="shared" si="347"/>
        <v>No</v>
      </c>
      <c r="I649" t="str">
        <f>IF(OR(Grants!K172="Q1 2020",Grants!K172="Q2 2020"),"Yes","No")</f>
        <v>No</v>
      </c>
      <c r="J649" s="178" t="str">
        <f t="shared" si="348"/>
        <v>No</v>
      </c>
      <c r="K649" t="str">
        <f>IF(OR(Grants!K172="Q3 2020",Grants!K172="Q4 2020"),"Yes","No")</f>
        <v>No</v>
      </c>
      <c r="L649" s="178" t="str">
        <f t="shared" si="349"/>
        <v>No</v>
      </c>
      <c r="M649" t="str">
        <f>IF(OR(Grants!K172="Q1 2021",Grants!K172="Q2 2021"),"Yes","No")</f>
        <v>No</v>
      </c>
      <c r="N649" s="178" t="str">
        <f t="shared" si="350"/>
        <v>No</v>
      </c>
      <c r="O649" t="str">
        <f>IF(OR(Grants!K172="Q3 2021",Grants!K172="Q4 2021"),"Yes","No")</f>
        <v>No</v>
      </c>
      <c r="P649" s="178" t="str">
        <f t="shared" si="351"/>
        <v>No</v>
      </c>
      <c r="Q649" t="str">
        <f>IF(OR(Grants!K172="Q1 2022",Grants!K172="Q2 2022"),"Yes","No")</f>
        <v>No</v>
      </c>
      <c r="R649" s="178" t="str">
        <f t="shared" si="352"/>
        <v>No</v>
      </c>
      <c r="S649" t="str">
        <f>IF(OR(Grants!K172="Q3 2022",Grants!K172="Q4 2022"),"Yes","No")</f>
        <v>No</v>
      </c>
      <c r="T649" s="178" t="str">
        <f t="shared" si="353"/>
        <v>No</v>
      </c>
      <c r="U649" t="str">
        <f>IF(OR(Grants!K172="Q1 2023",Grants!K172="Q2 2023"),"Yes","No")</f>
        <v>No</v>
      </c>
      <c r="V649" s="178" t="str">
        <f t="shared" si="354"/>
        <v>No</v>
      </c>
      <c r="W649" t="str">
        <f>IF(OR(Grants!K172="Q3 2023",Grants!K172="Q4 2023"),"Yes","No")</f>
        <v>No</v>
      </c>
      <c r="X649" s="178" t="str">
        <f t="shared" si="355"/>
        <v>No</v>
      </c>
      <c r="Y649" t="str">
        <f>IF(OR(Grants!K172="Q1 2024",Grants!K172="Q2 2024"),"Yes","No")</f>
        <v>No</v>
      </c>
      <c r="Z649" s="178" t="str">
        <f t="shared" si="356"/>
        <v>No</v>
      </c>
      <c r="AA649" t="str">
        <f>IF(OR(Grants!K172="Q3 2024",Grants!K172="Q4 2024"),"Yes","No")</f>
        <v>No</v>
      </c>
      <c r="AB649" s="178" t="str">
        <f t="shared" si="357"/>
        <v>No</v>
      </c>
      <c r="AC649" t="str">
        <f>IF(OR(Grants!K172="Q1 2025",Grants!K172="Q2 2025"),"Yes","No")</f>
        <v>No</v>
      </c>
      <c r="AD649" s="178" t="str">
        <f t="shared" si="358"/>
        <v>No</v>
      </c>
      <c r="AE649" t="str">
        <f>IF(OR(Grants!K172="Q3 2025",Grants!K172="Q4 2025"),"Yes","No")</f>
        <v>No</v>
      </c>
      <c r="AF649" s="178" t="str">
        <f t="shared" si="359"/>
        <v>No</v>
      </c>
      <c r="AG649" t="str">
        <f>IF(OR(Grants!K172="Q1 2026",Grants!K172="Q2 2026"),"Yes","No")</f>
        <v>No</v>
      </c>
      <c r="AH649" s="178" t="str">
        <f t="shared" si="360"/>
        <v>No</v>
      </c>
      <c r="AI649" t="str">
        <f>IF(OR(Grants!K172="Q3 2026",Grants!K172="Q4 2026"),"Yes","No")</f>
        <v>No</v>
      </c>
      <c r="AJ649" s="178" t="str">
        <f t="shared" si="361"/>
        <v>No</v>
      </c>
      <c r="AK649" t="str">
        <f>IF(OR(Grants!K172="Q1 2027",Grants!K172="Q2 2027"),"Yes","No")</f>
        <v>No</v>
      </c>
      <c r="AL649" s="178" t="str">
        <f t="shared" si="362"/>
        <v>No</v>
      </c>
      <c r="AM649" t="str">
        <f>IF(OR(Grants!K172="Q3 2027",Grants!K172="Q4 2027"),"Yes","No")</f>
        <v>No</v>
      </c>
      <c r="AN649" s="178" t="str">
        <f t="shared" si="363"/>
        <v>No</v>
      </c>
      <c r="AO649" t="str">
        <f>IF(OR(Grants!K172="Q1 2028",Grants!K172="Q2 2028"),"Yes","No")</f>
        <v>No</v>
      </c>
      <c r="AP649" s="178" t="str">
        <f t="shared" si="364"/>
        <v>No</v>
      </c>
      <c r="AQ649" t="str">
        <f>IF(OR(Grants!K172="Q3 2028",Grants!K172="Q4 2028"),"Yes","No")</f>
        <v>No</v>
      </c>
      <c r="AR649" s="178" t="str">
        <f t="shared" si="365"/>
        <v>No</v>
      </c>
      <c r="AS649" t="str">
        <f>IF(OR(Grants!K172="Q1 2029",Grants!K172="Q2 2029"),"Yes","No")</f>
        <v>No</v>
      </c>
      <c r="AT649" s="178" t="str">
        <f t="shared" si="366"/>
        <v>No</v>
      </c>
      <c r="AU649" t="str">
        <f>IF(OR(Grants!K172="Q3 2029",Grants!K172="Q4 2029"),"Yes","No")</f>
        <v>No</v>
      </c>
      <c r="AV649" s="178" t="str">
        <f t="shared" si="367"/>
        <v>No</v>
      </c>
      <c r="AW649" t="str">
        <f>IF(OR(Grants!K172="Q1 2030",Grants!K172="Q2 2030"),"Yes","No")</f>
        <v>No</v>
      </c>
      <c r="AX649" s="178" t="str">
        <f t="shared" si="368"/>
        <v>No</v>
      </c>
      <c r="AY649" t="str">
        <f>IF(OR(Grants!K172="Q3 2030",Grants!K172="Q4 2030"),"Yes","No")</f>
        <v>No</v>
      </c>
      <c r="AZ649" s="178" t="str">
        <f t="shared" si="369"/>
        <v>No</v>
      </c>
      <c r="BA649" t="str">
        <f>IF(Grants!K172="","No","Yes")</f>
        <v>No</v>
      </c>
      <c r="BB649" s="178" t="str">
        <f t="shared" si="370"/>
        <v>No</v>
      </c>
      <c r="BC649" s="178" t="str">
        <f t="shared" si="371"/>
        <v>Yes</v>
      </c>
      <c r="BD649" s="174"/>
    </row>
    <row r="650" spans="1:56" s="175" customFormat="1" ht="23.65" thickBot="1" x14ac:dyDescent="0.5">
      <c r="A650" s="177">
        <v>169</v>
      </c>
      <c r="B650" s="70" t="s">
        <v>627</v>
      </c>
      <c r="C650" t="str">
        <f>IF(Grants!E173="Yes","Yes","No")</f>
        <v>Yes</v>
      </c>
      <c r="D650" t="str">
        <f>IF(AND(C650="No",Grants!F173="Yes"),"Yes","No")</f>
        <v>No</v>
      </c>
      <c r="E650" t="str">
        <f>IF(AND(C650="No",Grants!F173="N/A"),"N/A","No")</f>
        <v>No</v>
      </c>
      <c r="F650">
        <f>IF(OR(Grants!F173="Yes",Grants!F173="N/A"),0,1)</f>
        <v>1</v>
      </c>
      <c r="G650" t="str">
        <f>IF(OR(Grants!K173="Q3 2019",Grants!K173="Q4 2019"),"Yes","No")</f>
        <v>No</v>
      </c>
      <c r="H650" s="178" t="str">
        <f t="shared" si="347"/>
        <v>No</v>
      </c>
      <c r="I650" t="str">
        <f>IF(OR(Grants!K173="Q1 2020",Grants!K173="Q2 2020"),"Yes","No")</f>
        <v>No</v>
      </c>
      <c r="J650" s="178" t="str">
        <f t="shared" si="348"/>
        <v>No</v>
      </c>
      <c r="K650" t="str">
        <f>IF(OR(Grants!K173="Q3 2020",Grants!K173="Q4 2020"),"Yes","No")</f>
        <v>No</v>
      </c>
      <c r="L650" s="178" t="str">
        <f t="shared" si="349"/>
        <v>No</v>
      </c>
      <c r="M650" t="str">
        <f>IF(OR(Grants!K173="Q1 2021",Grants!K173="Q2 2021"),"Yes","No")</f>
        <v>No</v>
      </c>
      <c r="N650" s="178" t="str">
        <f t="shared" si="350"/>
        <v>No</v>
      </c>
      <c r="O650" t="str">
        <f>IF(OR(Grants!K173="Q3 2021",Grants!K173="Q4 2021"),"Yes","No")</f>
        <v>No</v>
      </c>
      <c r="P650" s="178" t="str">
        <f t="shared" si="351"/>
        <v>No</v>
      </c>
      <c r="Q650" t="str">
        <f>IF(OR(Grants!K173="Q1 2022",Grants!K173="Q2 2022"),"Yes","No")</f>
        <v>No</v>
      </c>
      <c r="R650" s="178" t="str">
        <f t="shared" si="352"/>
        <v>No</v>
      </c>
      <c r="S650" t="str">
        <f>IF(OR(Grants!K173="Q3 2022",Grants!K173="Q4 2022"),"Yes","No")</f>
        <v>No</v>
      </c>
      <c r="T650" s="178" t="str">
        <f t="shared" si="353"/>
        <v>No</v>
      </c>
      <c r="U650" t="str">
        <f>IF(OR(Grants!K173="Q1 2023",Grants!K173="Q2 2023"),"Yes","No")</f>
        <v>No</v>
      </c>
      <c r="V650" s="178" t="str">
        <f t="shared" si="354"/>
        <v>No</v>
      </c>
      <c r="W650" t="str">
        <f>IF(OR(Grants!K173="Q3 2023",Grants!K173="Q4 2023"),"Yes","No")</f>
        <v>No</v>
      </c>
      <c r="X650" s="178" t="str">
        <f t="shared" si="355"/>
        <v>No</v>
      </c>
      <c r="Y650" t="str">
        <f>IF(OR(Grants!K173="Q1 2024",Grants!K173="Q2 2024"),"Yes","No")</f>
        <v>No</v>
      </c>
      <c r="Z650" s="178" t="str">
        <f t="shared" si="356"/>
        <v>No</v>
      </c>
      <c r="AA650" t="str">
        <f>IF(OR(Grants!K173="Q3 2024",Grants!K173="Q4 2024"),"Yes","No")</f>
        <v>No</v>
      </c>
      <c r="AB650" s="178" t="str">
        <f t="shared" si="357"/>
        <v>No</v>
      </c>
      <c r="AC650" t="str">
        <f>IF(OR(Grants!K173="Q1 2025",Grants!K173="Q2 2025"),"Yes","No")</f>
        <v>No</v>
      </c>
      <c r="AD650" s="178" t="str">
        <f t="shared" si="358"/>
        <v>No</v>
      </c>
      <c r="AE650" t="str">
        <f>IF(OR(Grants!K173="Q3 2025",Grants!K173="Q4 2025"),"Yes","No")</f>
        <v>No</v>
      </c>
      <c r="AF650" s="178" t="str">
        <f t="shared" si="359"/>
        <v>No</v>
      </c>
      <c r="AG650" t="str">
        <f>IF(OR(Grants!K173="Q1 2026",Grants!K173="Q2 2026"),"Yes","No")</f>
        <v>No</v>
      </c>
      <c r="AH650" s="178" t="str">
        <f t="shared" si="360"/>
        <v>No</v>
      </c>
      <c r="AI650" t="str">
        <f>IF(OR(Grants!K173="Q3 2026",Grants!K173="Q4 2026"),"Yes","No")</f>
        <v>No</v>
      </c>
      <c r="AJ650" s="178" t="str">
        <f t="shared" si="361"/>
        <v>No</v>
      </c>
      <c r="AK650" t="str">
        <f>IF(OR(Grants!K173="Q1 2027",Grants!K173="Q2 2027"),"Yes","No")</f>
        <v>No</v>
      </c>
      <c r="AL650" s="178" t="str">
        <f t="shared" si="362"/>
        <v>No</v>
      </c>
      <c r="AM650" t="str">
        <f>IF(OR(Grants!K173="Q3 2027",Grants!K173="Q4 2027"),"Yes","No")</f>
        <v>No</v>
      </c>
      <c r="AN650" s="178" t="str">
        <f t="shared" si="363"/>
        <v>No</v>
      </c>
      <c r="AO650" t="str">
        <f>IF(OR(Grants!K173="Q1 2028",Grants!K173="Q2 2028"),"Yes","No")</f>
        <v>No</v>
      </c>
      <c r="AP650" s="178" t="str">
        <f t="shared" si="364"/>
        <v>No</v>
      </c>
      <c r="AQ650" t="str">
        <f>IF(OR(Grants!K173="Q3 2028",Grants!K173="Q4 2028"),"Yes","No")</f>
        <v>No</v>
      </c>
      <c r="AR650" s="178" t="str">
        <f t="shared" si="365"/>
        <v>No</v>
      </c>
      <c r="AS650" t="str">
        <f>IF(OR(Grants!K173="Q1 2029",Grants!K173="Q2 2029"),"Yes","No")</f>
        <v>No</v>
      </c>
      <c r="AT650" s="178" t="str">
        <f t="shared" si="366"/>
        <v>No</v>
      </c>
      <c r="AU650" t="str">
        <f>IF(OR(Grants!K173="Q3 2029",Grants!K173="Q4 2029"),"Yes","No")</f>
        <v>No</v>
      </c>
      <c r="AV650" s="178" t="str">
        <f t="shared" si="367"/>
        <v>No</v>
      </c>
      <c r="AW650" t="str">
        <f>IF(OR(Grants!K173="Q1 2030",Grants!K173="Q2 2030"),"Yes","No")</f>
        <v>No</v>
      </c>
      <c r="AX650" s="178" t="str">
        <f t="shared" si="368"/>
        <v>No</v>
      </c>
      <c r="AY650" t="str">
        <f>IF(OR(Grants!K173="Q3 2030",Grants!K173="Q4 2030"),"Yes","No")</f>
        <v>No</v>
      </c>
      <c r="AZ650" s="178" t="str">
        <f t="shared" si="369"/>
        <v>No</v>
      </c>
      <c r="BA650" t="str">
        <f>IF(Grants!K173="","No","Yes")</f>
        <v>No</v>
      </c>
      <c r="BB650" s="178" t="str">
        <f t="shared" si="370"/>
        <v>No</v>
      </c>
      <c r="BC650" s="178" t="str">
        <f t="shared" si="371"/>
        <v>No</v>
      </c>
      <c r="BD650" s="174"/>
    </row>
    <row r="651" spans="1:56" s="175" customFormat="1" ht="23.65" thickBot="1" x14ac:dyDescent="0.5">
      <c r="A651" s="177">
        <v>170</v>
      </c>
      <c r="B651" s="71" t="s">
        <v>628</v>
      </c>
      <c r="C651" t="str">
        <f>IF(Grants!E174="Yes","Yes","No")</f>
        <v>No</v>
      </c>
      <c r="D651" t="str">
        <f>IF(AND(C651="No",Grants!F174="Yes"),"Yes","No")</f>
        <v>No</v>
      </c>
      <c r="E651" t="str">
        <f>IF(AND(C651="No",Grants!F174="N/A"),"N/A","No")</f>
        <v>No</v>
      </c>
      <c r="F651">
        <f>IF(OR(Grants!F174="Yes",Grants!F174="N/A"),0,1)</f>
        <v>1</v>
      </c>
      <c r="G651" t="str">
        <f>IF(OR(Grants!K174="Q3 2019",Grants!K174="Q4 2019"),"Yes","No")</f>
        <v>No</v>
      </c>
      <c r="H651" s="178" t="str">
        <f t="shared" si="347"/>
        <v>No</v>
      </c>
      <c r="I651" t="str">
        <f>IF(OR(Grants!K174="Q1 2020",Grants!K174="Q2 2020"),"Yes","No")</f>
        <v>No</v>
      </c>
      <c r="J651" s="178" t="str">
        <f t="shared" si="348"/>
        <v>No</v>
      </c>
      <c r="K651" t="str">
        <f>IF(OR(Grants!K174="Q3 2020",Grants!K174="Q4 2020"),"Yes","No")</f>
        <v>No</v>
      </c>
      <c r="L651" s="178" t="str">
        <f t="shared" si="349"/>
        <v>No</v>
      </c>
      <c r="M651" t="str">
        <f>IF(OR(Grants!K174="Q1 2021",Grants!K174="Q2 2021"),"Yes","No")</f>
        <v>No</v>
      </c>
      <c r="N651" s="178" t="str">
        <f t="shared" si="350"/>
        <v>No</v>
      </c>
      <c r="O651" t="str">
        <f>IF(OR(Grants!K174="Q3 2021",Grants!K174="Q4 2021"),"Yes","No")</f>
        <v>No</v>
      </c>
      <c r="P651" s="178" t="str">
        <f t="shared" si="351"/>
        <v>No</v>
      </c>
      <c r="Q651" t="str">
        <f>IF(OR(Grants!K174="Q1 2022",Grants!K174="Q2 2022"),"Yes","No")</f>
        <v>No</v>
      </c>
      <c r="R651" s="178" t="str">
        <f t="shared" si="352"/>
        <v>No</v>
      </c>
      <c r="S651" t="str">
        <f>IF(OR(Grants!K174="Q3 2022",Grants!K174="Q4 2022"),"Yes","No")</f>
        <v>No</v>
      </c>
      <c r="T651" s="178" t="str">
        <f t="shared" si="353"/>
        <v>No</v>
      </c>
      <c r="U651" t="str">
        <f>IF(OR(Grants!K174="Q1 2023",Grants!K174="Q2 2023"),"Yes","No")</f>
        <v>No</v>
      </c>
      <c r="V651" s="178" t="str">
        <f t="shared" si="354"/>
        <v>No</v>
      </c>
      <c r="W651" t="str">
        <f>IF(OR(Grants!K174="Q3 2023",Grants!K174="Q4 2023"),"Yes","No")</f>
        <v>No</v>
      </c>
      <c r="X651" s="178" t="str">
        <f t="shared" si="355"/>
        <v>No</v>
      </c>
      <c r="Y651" t="str">
        <f>IF(OR(Grants!K174="Q1 2024",Grants!K174="Q2 2024"),"Yes","No")</f>
        <v>No</v>
      </c>
      <c r="Z651" s="178" t="str">
        <f t="shared" si="356"/>
        <v>No</v>
      </c>
      <c r="AA651" t="str">
        <f>IF(OR(Grants!K174="Q3 2024",Grants!K174="Q4 2024"),"Yes","No")</f>
        <v>No</v>
      </c>
      <c r="AB651" s="178" t="str">
        <f t="shared" si="357"/>
        <v>No</v>
      </c>
      <c r="AC651" t="str">
        <f>IF(OR(Grants!K174="Q1 2025",Grants!K174="Q2 2025"),"Yes","No")</f>
        <v>No</v>
      </c>
      <c r="AD651" s="178" t="str">
        <f t="shared" si="358"/>
        <v>No</v>
      </c>
      <c r="AE651" t="str">
        <f>IF(OR(Grants!K174="Q3 2025",Grants!K174="Q4 2025"),"Yes","No")</f>
        <v>No</v>
      </c>
      <c r="AF651" s="178" t="str">
        <f t="shared" si="359"/>
        <v>No</v>
      </c>
      <c r="AG651" t="str">
        <f>IF(OR(Grants!K174="Q1 2026",Grants!K174="Q2 2026"),"Yes","No")</f>
        <v>No</v>
      </c>
      <c r="AH651" s="178" t="str">
        <f t="shared" si="360"/>
        <v>No</v>
      </c>
      <c r="AI651" t="str">
        <f>IF(OR(Grants!K174="Q3 2026",Grants!K174="Q4 2026"),"Yes","No")</f>
        <v>No</v>
      </c>
      <c r="AJ651" s="178" t="str">
        <f t="shared" si="361"/>
        <v>No</v>
      </c>
      <c r="AK651" t="str">
        <f>IF(OR(Grants!K174="Q1 2027",Grants!K174="Q2 2027"),"Yes","No")</f>
        <v>No</v>
      </c>
      <c r="AL651" s="178" t="str">
        <f t="shared" si="362"/>
        <v>No</v>
      </c>
      <c r="AM651" t="str">
        <f>IF(OR(Grants!K174="Q3 2027",Grants!K174="Q4 2027"),"Yes","No")</f>
        <v>No</v>
      </c>
      <c r="AN651" s="178" t="str">
        <f t="shared" si="363"/>
        <v>No</v>
      </c>
      <c r="AO651" t="str">
        <f>IF(OR(Grants!K174="Q1 2028",Grants!K174="Q2 2028"),"Yes","No")</f>
        <v>No</v>
      </c>
      <c r="AP651" s="178" t="str">
        <f t="shared" si="364"/>
        <v>No</v>
      </c>
      <c r="AQ651" t="str">
        <f>IF(OR(Grants!K174="Q3 2028",Grants!K174="Q4 2028"),"Yes","No")</f>
        <v>No</v>
      </c>
      <c r="AR651" s="178" t="str">
        <f t="shared" si="365"/>
        <v>No</v>
      </c>
      <c r="AS651" t="str">
        <f>IF(OR(Grants!K174="Q1 2029",Grants!K174="Q2 2029"),"Yes","No")</f>
        <v>No</v>
      </c>
      <c r="AT651" s="178" t="str">
        <f t="shared" si="366"/>
        <v>No</v>
      </c>
      <c r="AU651" t="str">
        <f>IF(OR(Grants!K174="Q3 2029",Grants!K174="Q4 2029"),"Yes","No")</f>
        <v>No</v>
      </c>
      <c r="AV651" s="178" t="str">
        <f t="shared" si="367"/>
        <v>No</v>
      </c>
      <c r="AW651" t="str">
        <f>IF(OR(Grants!K174="Q1 2030",Grants!K174="Q2 2030"),"Yes","No")</f>
        <v>No</v>
      </c>
      <c r="AX651" s="178" t="str">
        <f t="shared" si="368"/>
        <v>No</v>
      </c>
      <c r="AY651" t="str">
        <f>IF(OR(Grants!K174="Q3 2030",Grants!K174="Q4 2030"),"Yes","No")</f>
        <v>No</v>
      </c>
      <c r="AZ651" s="178" t="str">
        <f t="shared" si="369"/>
        <v>No</v>
      </c>
      <c r="BA651" t="str">
        <f>IF(Grants!K174="","No","Yes")</f>
        <v>No</v>
      </c>
      <c r="BB651" s="178" t="str">
        <f t="shared" si="370"/>
        <v>No</v>
      </c>
      <c r="BC651" s="178" t="str">
        <f t="shared" si="371"/>
        <v>Yes</v>
      </c>
      <c r="BD651" s="174"/>
    </row>
    <row r="652" spans="1:56" s="175" customFormat="1" ht="23.65" thickBot="1" x14ac:dyDescent="0.5">
      <c r="A652" s="177">
        <v>171</v>
      </c>
      <c r="B652" s="71" t="s">
        <v>237</v>
      </c>
      <c r="C652" t="str">
        <f>IF(Grants!E175="Yes","Yes","No")</f>
        <v>No</v>
      </c>
      <c r="D652" t="str">
        <f>IF(AND(C652="No",Grants!F175="Yes"),"Yes","No")</f>
        <v>No</v>
      </c>
      <c r="E652" t="str">
        <f>IF(AND(C652="No",Grants!F175="N/A"),"N/A","No")</f>
        <v>No</v>
      </c>
      <c r="F652">
        <f>IF(OR(Grants!F175="Yes",Grants!F175="N/A"),0,1)</f>
        <v>1</v>
      </c>
      <c r="G652" t="str">
        <f>IF(OR(Grants!K175="Q3 2019",Grants!K175="Q4 2019"),"Yes","No")</f>
        <v>No</v>
      </c>
      <c r="H652" s="178" t="str">
        <f t="shared" si="347"/>
        <v>No</v>
      </c>
      <c r="I652" t="str">
        <f>IF(OR(Grants!K175="Q1 2020",Grants!K175="Q2 2020"),"Yes","No")</f>
        <v>No</v>
      </c>
      <c r="J652" s="178" t="str">
        <f t="shared" si="348"/>
        <v>No</v>
      </c>
      <c r="K652" t="str">
        <f>IF(OR(Grants!K175="Q3 2020",Grants!K175="Q4 2020"),"Yes","No")</f>
        <v>No</v>
      </c>
      <c r="L652" s="178" t="str">
        <f t="shared" si="349"/>
        <v>No</v>
      </c>
      <c r="M652" t="str">
        <f>IF(OR(Grants!K175="Q1 2021",Grants!K175="Q2 2021"),"Yes","No")</f>
        <v>No</v>
      </c>
      <c r="N652" s="178" t="str">
        <f t="shared" si="350"/>
        <v>No</v>
      </c>
      <c r="O652" t="str">
        <f>IF(OR(Grants!K175="Q3 2021",Grants!K175="Q4 2021"),"Yes","No")</f>
        <v>No</v>
      </c>
      <c r="P652" s="178" t="str">
        <f t="shared" si="351"/>
        <v>No</v>
      </c>
      <c r="Q652" t="str">
        <f>IF(OR(Grants!K175="Q1 2022",Grants!K175="Q2 2022"),"Yes","No")</f>
        <v>No</v>
      </c>
      <c r="R652" s="178" t="str">
        <f t="shared" si="352"/>
        <v>No</v>
      </c>
      <c r="S652" t="str">
        <f>IF(OR(Grants!K175="Q3 2022",Grants!K175="Q4 2022"),"Yes","No")</f>
        <v>No</v>
      </c>
      <c r="T652" s="178" t="str">
        <f t="shared" si="353"/>
        <v>No</v>
      </c>
      <c r="U652" t="str">
        <f>IF(OR(Grants!K175="Q1 2023",Grants!K175="Q2 2023"),"Yes","No")</f>
        <v>No</v>
      </c>
      <c r="V652" s="178" t="str">
        <f t="shared" si="354"/>
        <v>No</v>
      </c>
      <c r="W652" t="str">
        <f>IF(OR(Grants!K175="Q3 2023",Grants!K175="Q4 2023"),"Yes","No")</f>
        <v>No</v>
      </c>
      <c r="X652" s="178" t="str">
        <f t="shared" si="355"/>
        <v>No</v>
      </c>
      <c r="Y652" t="str">
        <f>IF(OR(Grants!K175="Q1 2024",Grants!K175="Q2 2024"),"Yes","No")</f>
        <v>No</v>
      </c>
      <c r="Z652" s="178" t="str">
        <f t="shared" si="356"/>
        <v>No</v>
      </c>
      <c r="AA652" t="str">
        <f>IF(OR(Grants!K175="Q3 2024",Grants!K175="Q4 2024"),"Yes","No")</f>
        <v>No</v>
      </c>
      <c r="AB652" s="178" t="str">
        <f t="shared" si="357"/>
        <v>No</v>
      </c>
      <c r="AC652" t="str">
        <f>IF(OR(Grants!K175="Q1 2025",Grants!K175="Q2 2025"),"Yes","No")</f>
        <v>No</v>
      </c>
      <c r="AD652" s="178" t="str">
        <f t="shared" si="358"/>
        <v>No</v>
      </c>
      <c r="AE652" t="str">
        <f>IF(OR(Grants!K175="Q3 2025",Grants!K175="Q4 2025"),"Yes","No")</f>
        <v>No</v>
      </c>
      <c r="AF652" s="178" t="str">
        <f t="shared" si="359"/>
        <v>No</v>
      </c>
      <c r="AG652" t="str">
        <f>IF(OR(Grants!K175="Q1 2026",Grants!K175="Q2 2026"),"Yes","No")</f>
        <v>No</v>
      </c>
      <c r="AH652" s="178" t="str">
        <f t="shared" si="360"/>
        <v>No</v>
      </c>
      <c r="AI652" t="str">
        <f>IF(OR(Grants!K175="Q3 2026",Grants!K175="Q4 2026"),"Yes","No")</f>
        <v>No</v>
      </c>
      <c r="AJ652" s="178" t="str">
        <f t="shared" si="361"/>
        <v>No</v>
      </c>
      <c r="AK652" t="str">
        <f>IF(OR(Grants!K175="Q1 2027",Grants!K175="Q2 2027"),"Yes","No")</f>
        <v>No</v>
      </c>
      <c r="AL652" s="178" t="str">
        <f t="shared" si="362"/>
        <v>No</v>
      </c>
      <c r="AM652" t="str">
        <f>IF(OR(Grants!K175="Q3 2027",Grants!K175="Q4 2027"),"Yes","No")</f>
        <v>No</v>
      </c>
      <c r="AN652" s="178" t="str">
        <f t="shared" si="363"/>
        <v>No</v>
      </c>
      <c r="AO652" t="str">
        <f>IF(OR(Grants!K175="Q1 2028",Grants!K175="Q2 2028"),"Yes","No")</f>
        <v>No</v>
      </c>
      <c r="AP652" s="178" t="str">
        <f t="shared" si="364"/>
        <v>No</v>
      </c>
      <c r="AQ652" t="str">
        <f>IF(OR(Grants!K175="Q3 2028",Grants!K175="Q4 2028"),"Yes","No")</f>
        <v>No</v>
      </c>
      <c r="AR652" s="178" t="str">
        <f t="shared" si="365"/>
        <v>No</v>
      </c>
      <c r="AS652" t="str">
        <f>IF(OR(Grants!K175="Q1 2029",Grants!K175="Q2 2029"),"Yes","No")</f>
        <v>No</v>
      </c>
      <c r="AT652" s="178" t="str">
        <f t="shared" si="366"/>
        <v>No</v>
      </c>
      <c r="AU652" t="str">
        <f>IF(OR(Grants!K175="Q3 2029",Grants!K175="Q4 2029"),"Yes","No")</f>
        <v>No</v>
      </c>
      <c r="AV652" s="178" t="str">
        <f t="shared" si="367"/>
        <v>No</v>
      </c>
      <c r="AW652" t="str">
        <f>IF(OR(Grants!K175="Q1 2030",Grants!K175="Q2 2030"),"Yes","No")</f>
        <v>No</v>
      </c>
      <c r="AX652" s="178" t="str">
        <f t="shared" si="368"/>
        <v>No</v>
      </c>
      <c r="AY652" t="str">
        <f>IF(OR(Grants!K175="Q3 2030",Grants!K175="Q4 2030"),"Yes","No")</f>
        <v>No</v>
      </c>
      <c r="AZ652" s="178" t="str">
        <f t="shared" si="369"/>
        <v>No</v>
      </c>
      <c r="BA652" t="str">
        <f>IF(Grants!K175="","No","Yes")</f>
        <v>No</v>
      </c>
      <c r="BB652" s="178" t="str">
        <f t="shared" si="370"/>
        <v>No</v>
      </c>
      <c r="BC652" s="178" t="str">
        <f t="shared" si="371"/>
        <v>Yes</v>
      </c>
      <c r="BD652" s="174"/>
    </row>
    <row r="653" spans="1:56" s="175" customFormat="1" ht="23.65" thickBot="1" x14ac:dyDescent="0.5">
      <c r="A653" s="177">
        <v>172</v>
      </c>
      <c r="B653" s="71" t="s">
        <v>629</v>
      </c>
      <c r="C653" t="str">
        <f>IF(Grants!E176="Yes","Yes","No")</f>
        <v>No</v>
      </c>
      <c r="D653" t="str">
        <f>IF(AND(C653="No",Grants!F176="Yes"),"Yes","No")</f>
        <v>No</v>
      </c>
      <c r="E653" t="str">
        <f>IF(AND(C653="No",Grants!F176="N/A"),"N/A","No")</f>
        <v>No</v>
      </c>
      <c r="F653">
        <f>IF(OR(Grants!F176="Yes",Grants!F176="N/A"),0,1)</f>
        <v>1</v>
      </c>
      <c r="G653" t="str">
        <f>IF(OR(Grants!K176="Q3 2019",Grants!K176="Q4 2019"),"Yes","No")</f>
        <v>No</v>
      </c>
      <c r="H653" s="178" t="str">
        <f t="shared" si="347"/>
        <v>No</v>
      </c>
      <c r="I653" t="str">
        <f>IF(OR(Grants!K176="Q1 2020",Grants!K176="Q2 2020"),"Yes","No")</f>
        <v>No</v>
      </c>
      <c r="J653" s="178" t="str">
        <f t="shared" si="348"/>
        <v>No</v>
      </c>
      <c r="K653" t="str">
        <f>IF(OR(Grants!K176="Q3 2020",Grants!K176="Q4 2020"),"Yes","No")</f>
        <v>No</v>
      </c>
      <c r="L653" s="178" t="str">
        <f t="shared" si="349"/>
        <v>No</v>
      </c>
      <c r="M653" t="str">
        <f>IF(OR(Grants!K176="Q1 2021",Grants!K176="Q2 2021"),"Yes","No")</f>
        <v>No</v>
      </c>
      <c r="N653" s="178" t="str">
        <f t="shared" si="350"/>
        <v>No</v>
      </c>
      <c r="O653" t="str">
        <f>IF(OR(Grants!K176="Q3 2021",Grants!K176="Q4 2021"),"Yes","No")</f>
        <v>No</v>
      </c>
      <c r="P653" s="178" t="str">
        <f t="shared" si="351"/>
        <v>No</v>
      </c>
      <c r="Q653" t="str">
        <f>IF(OR(Grants!K176="Q1 2022",Grants!K176="Q2 2022"),"Yes","No")</f>
        <v>No</v>
      </c>
      <c r="R653" s="178" t="str">
        <f t="shared" si="352"/>
        <v>No</v>
      </c>
      <c r="S653" t="str">
        <f>IF(OR(Grants!K176="Q3 2022",Grants!K176="Q4 2022"),"Yes","No")</f>
        <v>No</v>
      </c>
      <c r="T653" s="178" t="str">
        <f t="shared" si="353"/>
        <v>No</v>
      </c>
      <c r="U653" t="str">
        <f>IF(OR(Grants!K176="Q1 2023",Grants!K176="Q2 2023"),"Yes","No")</f>
        <v>No</v>
      </c>
      <c r="V653" s="178" t="str">
        <f t="shared" si="354"/>
        <v>No</v>
      </c>
      <c r="W653" t="str">
        <f>IF(OR(Grants!K176="Q3 2023",Grants!K176="Q4 2023"),"Yes","No")</f>
        <v>No</v>
      </c>
      <c r="X653" s="178" t="str">
        <f t="shared" si="355"/>
        <v>No</v>
      </c>
      <c r="Y653" t="str">
        <f>IF(OR(Grants!K176="Q1 2024",Grants!K176="Q2 2024"),"Yes","No")</f>
        <v>No</v>
      </c>
      <c r="Z653" s="178" t="str">
        <f t="shared" si="356"/>
        <v>No</v>
      </c>
      <c r="AA653" t="str">
        <f>IF(OR(Grants!K176="Q3 2024",Grants!K176="Q4 2024"),"Yes","No")</f>
        <v>No</v>
      </c>
      <c r="AB653" s="178" t="str">
        <f t="shared" si="357"/>
        <v>No</v>
      </c>
      <c r="AC653" t="str">
        <f>IF(OR(Grants!K176="Q1 2025",Grants!K176="Q2 2025"),"Yes","No")</f>
        <v>No</v>
      </c>
      <c r="AD653" s="178" t="str">
        <f t="shared" si="358"/>
        <v>No</v>
      </c>
      <c r="AE653" t="str">
        <f>IF(OR(Grants!K176="Q3 2025",Grants!K176="Q4 2025"),"Yes","No")</f>
        <v>No</v>
      </c>
      <c r="AF653" s="178" t="str">
        <f t="shared" si="359"/>
        <v>No</v>
      </c>
      <c r="AG653" t="str">
        <f>IF(OR(Grants!K176="Q1 2026",Grants!K176="Q2 2026"),"Yes","No")</f>
        <v>No</v>
      </c>
      <c r="AH653" s="178" t="str">
        <f t="shared" si="360"/>
        <v>No</v>
      </c>
      <c r="AI653" t="str">
        <f>IF(OR(Grants!K176="Q3 2026",Grants!K176="Q4 2026"),"Yes","No")</f>
        <v>No</v>
      </c>
      <c r="AJ653" s="178" t="str">
        <f t="shared" si="361"/>
        <v>No</v>
      </c>
      <c r="AK653" t="str">
        <f>IF(OR(Grants!K176="Q1 2027",Grants!K176="Q2 2027"),"Yes","No")</f>
        <v>No</v>
      </c>
      <c r="AL653" s="178" t="str">
        <f t="shared" si="362"/>
        <v>No</v>
      </c>
      <c r="AM653" t="str">
        <f>IF(OR(Grants!K176="Q3 2027",Grants!K176="Q4 2027"),"Yes","No")</f>
        <v>No</v>
      </c>
      <c r="AN653" s="178" t="str">
        <f t="shared" si="363"/>
        <v>No</v>
      </c>
      <c r="AO653" t="str">
        <f>IF(OR(Grants!K176="Q1 2028",Grants!K176="Q2 2028"),"Yes","No")</f>
        <v>No</v>
      </c>
      <c r="AP653" s="178" t="str">
        <f t="shared" si="364"/>
        <v>No</v>
      </c>
      <c r="AQ653" t="str">
        <f>IF(OR(Grants!K176="Q3 2028",Grants!K176="Q4 2028"),"Yes","No")</f>
        <v>No</v>
      </c>
      <c r="AR653" s="178" t="str">
        <f t="shared" si="365"/>
        <v>No</v>
      </c>
      <c r="AS653" t="str">
        <f>IF(OR(Grants!K176="Q1 2029",Grants!K176="Q2 2029"),"Yes","No")</f>
        <v>No</v>
      </c>
      <c r="AT653" s="178" t="str">
        <f t="shared" si="366"/>
        <v>No</v>
      </c>
      <c r="AU653" t="str">
        <f>IF(OR(Grants!K176="Q3 2029",Grants!K176="Q4 2029"),"Yes","No")</f>
        <v>No</v>
      </c>
      <c r="AV653" s="178" t="str">
        <f t="shared" si="367"/>
        <v>No</v>
      </c>
      <c r="AW653" t="str">
        <f>IF(OR(Grants!K176="Q1 2030",Grants!K176="Q2 2030"),"Yes","No")</f>
        <v>No</v>
      </c>
      <c r="AX653" s="178" t="str">
        <f t="shared" si="368"/>
        <v>No</v>
      </c>
      <c r="AY653" t="str">
        <f>IF(OR(Grants!K176="Q3 2030",Grants!K176="Q4 2030"),"Yes","No")</f>
        <v>No</v>
      </c>
      <c r="AZ653" s="178" t="str">
        <f t="shared" si="369"/>
        <v>No</v>
      </c>
      <c r="BA653" t="str">
        <f>IF(Grants!K176="","No","Yes")</f>
        <v>No</v>
      </c>
      <c r="BB653" s="178" t="str">
        <f t="shared" si="370"/>
        <v>No</v>
      </c>
      <c r="BC653" s="178" t="str">
        <f t="shared" si="371"/>
        <v>Yes</v>
      </c>
      <c r="BD653" s="174"/>
    </row>
    <row r="654" spans="1:56" s="175" customFormat="1" ht="46.9" thickBot="1" x14ac:dyDescent="0.5">
      <c r="A654" s="177">
        <v>173</v>
      </c>
      <c r="B654" s="71" t="s">
        <v>630</v>
      </c>
      <c r="C654" t="str">
        <f>IF(Grants!E177="Yes","Yes","No")</f>
        <v>No</v>
      </c>
      <c r="D654" t="str">
        <f>IF(AND(C654="No",Grants!F177="Yes"),"Yes","No")</f>
        <v>No</v>
      </c>
      <c r="E654" t="str">
        <f>IF(AND(C654="No",Grants!F177="N/A"),"N/A","No")</f>
        <v>No</v>
      </c>
      <c r="F654">
        <f>IF(OR(Grants!F177="Yes",Grants!F177="N/A"),0,1)</f>
        <v>1</v>
      </c>
      <c r="G654" t="str">
        <f>IF(OR(Grants!K177="Q3 2019",Grants!K177="Q4 2019"),"Yes","No")</f>
        <v>No</v>
      </c>
      <c r="H654" s="178" t="str">
        <f t="shared" si="347"/>
        <v>No</v>
      </c>
      <c r="I654" t="str">
        <f>IF(OR(Grants!K177="Q1 2020",Grants!K177="Q2 2020"),"Yes","No")</f>
        <v>No</v>
      </c>
      <c r="J654" s="178" t="str">
        <f t="shared" si="348"/>
        <v>No</v>
      </c>
      <c r="K654" t="str">
        <f>IF(OR(Grants!K177="Q3 2020",Grants!K177="Q4 2020"),"Yes","No")</f>
        <v>No</v>
      </c>
      <c r="L654" s="178" t="str">
        <f t="shared" si="349"/>
        <v>No</v>
      </c>
      <c r="M654" t="str">
        <f>IF(OR(Grants!K177="Q1 2021",Grants!K177="Q2 2021"),"Yes","No")</f>
        <v>No</v>
      </c>
      <c r="N654" s="178" t="str">
        <f t="shared" si="350"/>
        <v>No</v>
      </c>
      <c r="O654" t="str">
        <f>IF(OR(Grants!K177="Q3 2021",Grants!K177="Q4 2021"),"Yes","No")</f>
        <v>No</v>
      </c>
      <c r="P654" s="178" t="str">
        <f t="shared" si="351"/>
        <v>No</v>
      </c>
      <c r="Q654" t="str">
        <f>IF(OR(Grants!K177="Q1 2022",Grants!K177="Q2 2022"),"Yes","No")</f>
        <v>No</v>
      </c>
      <c r="R654" s="178" t="str">
        <f t="shared" si="352"/>
        <v>No</v>
      </c>
      <c r="S654" t="str">
        <f>IF(OR(Grants!K177="Q3 2022",Grants!K177="Q4 2022"),"Yes","No")</f>
        <v>No</v>
      </c>
      <c r="T654" s="178" t="str">
        <f t="shared" si="353"/>
        <v>No</v>
      </c>
      <c r="U654" t="str">
        <f>IF(OR(Grants!K177="Q1 2023",Grants!K177="Q2 2023"),"Yes","No")</f>
        <v>No</v>
      </c>
      <c r="V654" s="178" t="str">
        <f t="shared" si="354"/>
        <v>No</v>
      </c>
      <c r="W654" t="str">
        <f>IF(OR(Grants!K177="Q3 2023",Grants!K177="Q4 2023"),"Yes","No")</f>
        <v>No</v>
      </c>
      <c r="X654" s="178" t="str">
        <f t="shared" si="355"/>
        <v>No</v>
      </c>
      <c r="Y654" t="str">
        <f>IF(OR(Grants!K177="Q1 2024",Grants!K177="Q2 2024"),"Yes","No")</f>
        <v>No</v>
      </c>
      <c r="Z654" s="178" t="str">
        <f t="shared" si="356"/>
        <v>No</v>
      </c>
      <c r="AA654" t="str">
        <f>IF(OR(Grants!K177="Q3 2024",Grants!K177="Q4 2024"),"Yes","No")</f>
        <v>No</v>
      </c>
      <c r="AB654" s="178" t="str">
        <f t="shared" si="357"/>
        <v>No</v>
      </c>
      <c r="AC654" t="str">
        <f>IF(OR(Grants!K177="Q1 2025",Grants!K177="Q2 2025"),"Yes","No")</f>
        <v>No</v>
      </c>
      <c r="AD654" s="178" t="str">
        <f t="shared" si="358"/>
        <v>No</v>
      </c>
      <c r="AE654" t="str">
        <f>IF(OR(Grants!K177="Q3 2025",Grants!K177="Q4 2025"),"Yes","No")</f>
        <v>No</v>
      </c>
      <c r="AF654" s="178" t="str">
        <f t="shared" si="359"/>
        <v>No</v>
      </c>
      <c r="AG654" t="str">
        <f>IF(OR(Grants!K177="Q1 2026",Grants!K177="Q2 2026"),"Yes","No")</f>
        <v>No</v>
      </c>
      <c r="AH654" s="178" t="str">
        <f t="shared" si="360"/>
        <v>No</v>
      </c>
      <c r="AI654" t="str">
        <f>IF(OR(Grants!K177="Q3 2026",Grants!K177="Q4 2026"),"Yes","No")</f>
        <v>No</v>
      </c>
      <c r="AJ654" s="178" t="str">
        <f t="shared" si="361"/>
        <v>No</v>
      </c>
      <c r="AK654" t="str">
        <f>IF(OR(Grants!K177="Q1 2027",Grants!K177="Q2 2027"),"Yes","No")</f>
        <v>No</v>
      </c>
      <c r="AL654" s="178" t="str">
        <f t="shared" si="362"/>
        <v>No</v>
      </c>
      <c r="AM654" t="str">
        <f>IF(OR(Grants!K177="Q3 2027",Grants!K177="Q4 2027"),"Yes","No")</f>
        <v>No</v>
      </c>
      <c r="AN654" s="178" t="str">
        <f t="shared" si="363"/>
        <v>No</v>
      </c>
      <c r="AO654" t="str">
        <f>IF(OR(Grants!K177="Q1 2028",Grants!K177="Q2 2028"),"Yes","No")</f>
        <v>No</v>
      </c>
      <c r="AP654" s="178" t="str">
        <f t="shared" si="364"/>
        <v>No</v>
      </c>
      <c r="AQ654" t="str">
        <f>IF(OR(Grants!K177="Q3 2028",Grants!K177="Q4 2028"),"Yes","No")</f>
        <v>No</v>
      </c>
      <c r="AR654" s="178" t="str">
        <f t="shared" si="365"/>
        <v>No</v>
      </c>
      <c r="AS654" t="str">
        <f>IF(OR(Grants!K177="Q1 2029",Grants!K177="Q2 2029"),"Yes","No")</f>
        <v>No</v>
      </c>
      <c r="AT654" s="178" t="str">
        <f t="shared" si="366"/>
        <v>No</v>
      </c>
      <c r="AU654" t="str">
        <f>IF(OR(Grants!K177="Q3 2029",Grants!K177="Q4 2029"),"Yes","No")</f>
        <v>No</v>
      </c>
      <c r="AV654" s="178" t="str">
        <f t="shared" si="367"/>
        <v>No</v>
      </c>
      <c r="AW654" t="str">
        <f>IF(OR(Grants!K177="Q1 2030",Grants!K177="Q2 2030"),"Yes","No")</f>
        <v>No</v>
      </c>
      <c r="AX654" s="178" t="str">
        <f t="shared" si="368"/>
        <v>No</v>
      </c>
      <c r="AY654" t="str">
        <f>IF(OR(Grants!K177="Q3 2030",Grants!K177="Q4 2030"),"Yes","No")</f>
        <v>No</v>
      </c>
      <c r="AZ654" s="178" t="str">
        <f t="shared" si="369"/>
        <v>No</v>
      </c>
      <c r="BA654" t="str">
        <f>IF(Grants!K177="","No","Yes")</f>
        <v>No</v>
      </c>
      <c r="BB654" s="178" t="str">
        <f t="shared" si="370"/>
        <v>No</v>
      </c>
      <c r="BC654" s="178" t="str">
        <f t="shared" si="371"/>
        <v>Yes</v>
      </c>
      <c r="BD654" s="174"/>
    </row>
    <row r="655" spans="1:56" s="175" customFormat="1" ht="23.65" thickBot="1" x14ac:dyDescent="0.5">
      <c r="A655" s="177">
        <v>174</v>
      </c>
      <c r="B655" s="71" t="s">
        <v>631</v>
      </c>
      <c r="C655" t="str">
        <f>IF(Grants!E178="Yes","Yes","No")</f>
        <v>No</v>
      </c>
      <c r="D655" t="str">
        <f>IF(AND(C655="No",Grants!F178="Yes"),"Yes","No")</f>
        <v>No</v>
      </c>
      <c r="E655" t="str">
        <f>IF(AND(C655="No",Grants!F178="N/A"),"N/A","No")</f>
        <v>No</v>
      </c>
      <c r="F655">
        <f>IF(OR(Grants!F178="Yes",Grants!F178="N/A"),0,1)</f>
        <v>1</v>
      </c>
      <c r="G655" t="str">
        <f>IF(OR(Grants!K178="Q3 2019",Grants!K178="Q4 2019"),"Yes","No")</f>
        <v>No</v>
      </c>
      <c r="H655" s="178" t="str">
        <f t="shared" si="347"/>
        <v>No</v>
      </c>
      <c r="I655" t="str">
        <f>IF(OR(Grants!K178="Q1 2020",Grants!K178="Q2 2020"),"Yes","No")</f>
        <v>No</v>
      </c>
      <c r="J655" s="178" t="str">
        <f t="shared" si="348"/>
        <v>No</v>
      </c>
      <c r="K655" t="str">
        <f>IF(OR(Grants!K178="Q3 2020",Grants!K178="Q4 2020"),"Yes","No")</f>
        <v>No</v>
      </c>
      <c r="L655" s="178" t="str">
        <f t="shared" si="349"/>
        <v>No</v>
      </c>
      <c r="M655" t="str">
        <f>IF(OR(Grants!K178="Q1 2021",Grants!K178="Q2 2021"),"Yes","No")</f>
        <v>No</v>
      </c>
      <c r="N655" s="178" t="str">
        <f t="shared" si="350"/>
        <v>No</v>
      </c>
      <c r="O655" t="str">
        <f>IF(OR(Grants!K178="Q3 2021",Grants!K178="Q4 2021"),"Yes","No")</f>
        <v>No</v>
      </c>
      <c r="P655" s="178" t="str">
        <f t="shared" si="351"/>
        <v>No</v>
      </c>
      <c r="Q655" t="str">
        <f>IF(OR(Grants!K178="Q1 2022",Grants!K178="Q2 2022"),"Yes","No")</f>
        <v>No</v>
      </c>
      <c r="R655" s="178" t="str">
        <f t="shared" si="352"/>
        <v>No</v>
      </c>
      <c r="S655" t="str">
        <f>IF(OR(Grants!K178="Q3 2022",Grants!K178="Q4 2022"),"Yes","No")</f>
        <v>No</v>
      </c>
      <c r="T655" s="178" t="str">
        <f t="shared" si="353"/>
        <v>No</v>
      </c>
      <c r="U655" t="str">
        <f>IF(OR(Grants!K178="Q1 2023",Grants!K178="Q2 2023"),"Yes","No")</f>
        <v>No</v>
      </c>
      <c r="V655" s="178" t="str">
        <f t="shared" si="354"/>
        <v>No</v>
      </c>
      <c r="W655" t="str">
        <f>IF(OR(Grants!K178="Q3 2023",Grants!K178="Q4 2023"),"Yes","No")</f>
        <v>No</v>
      </c>
      <c r="X655" s="178" t="str">
        <f t="shared" si="355"/>
        <v>No</v>
      </c>
      <c r="Y655" t="str">
        <f>IF(OR(Grants!K178="Q1 2024",Grants!K178="Q2 2024"),"Yes","No")</f>
        <v>No</v>
      </c>
      <c r="Z655" s="178" t="str">
        <f t="shared" si="356"/>
        <v>No</v>
      </c>
      <c r="AA655" t="str">
        <f>IF(OR(Grants!K178="Q3 2024",Grants!K178="Q4 2024"),"Yes","No")</f>
        <v>No</v>
      </c>
      <c r="AB655" s="178" t="str">
        <f t="shared" si="357"/>
        <v>No</v>
      </c>
      <c r="AC655" t="str">
        <f>IF(OR(Grants!K178="Q1 2025",Grants!K178="Q2 2025"),"Yes","No")</f>
        <v>No</v>
      </c>
      <c r="AD655" s="178" t="str">
        <f t="shared" si="358"/>
        <v>No</v>
      </c>
      <c r="AE655" t="str">
        <f>IF(OR(Grants!K178="Q3 2025",Grants!K178="Q4 2025"),"Yes","No")</f>
        <v>No</v>
      </c>
      <c r="AF655" s="178" t="str">
        <f t="shared" si="359"/>
        <v>No</v>
      </c>
      <c r="AG655" t="str">
        <f>IF(OR(Grants!K178="Q1 2026",Grants!K178="Q2 2026"),"Yes","No")</f>
        <v>No</v>
      </c>
      <c r="AH655" s="178" t="str">
        <f t="shared" si="360"/>
        <v>No</v>
      </c>
      <c r="AI655" t="str">
        <f>IF(OR(Grants!K178="Q3 2026",Grants!K178="Q4 2026"),"Yes","No")</f>
        <v>No</v>
      </c>
      <c r="AJ655" s="178" t="str">
        <f t="shared" si="361"/>
        <v>No</v>
      </c>
      <c r="AK655" t="str">
        <f>IF(OR(Grants!K178="Q1 2027",Grants!K178="Q2 2027"),"Yes","No")</f>
        <v>No</v>
      </c>
      <c r="AL655" s="178" t="str">
        <f t="shared" si="362"/>
        <v>No</v>
      </c>
      <c r="AM655" t="str">
        <f>IF(OR(Grants!K178="Q3 2027",Grants!K178="Q4 2027"),"Yes","No")</f>
        <v>No</v>
      </c>
      <c r="AN655" s="178" t="str">
        <f t="shared" si="363"/>
        <v>No</v>
      </c>
      <c r="AO655" t="str">
        <f>IF(OR(Grants!K178="Q1 2028",Grants!K178="Q2 2028"),"Yes","No")</f>
        <v>No</v>
      </c>
      <c r="AP655" s="178" t="str">
        <f t="shared" si="364"/>
        <v>No</v>
      </c>
      <c r="AQ655" t="str">
        <f>IF(OR(Grants!K178="Q3 2028",Grants!K178="Q4 2028"),"Yes","No")</f>
        <v>No</v>
      </c>
      <c r="AR655" s="178" t="str">
        <f t="shared" si="365"/>
        <v>No</v>
      </c>
      <c r="AS655" t="str">
        <f>IF(OR(Grants!K178="Q1 2029",Grants!K178="Q2 2029"),"Yes","No")</f>
        <v>No</v>
      </c>
      <c r="AT655" s="178" t="str">
        <f t="shared" si="366"/>
        <v>No</v>
      </c>
      <c r="AU655" t="str">
        <f>IF(OR(Grants!K178="Q3 2029",Grants!K178="Q4 2029"),"Yes","No")</f>
        <v>No</v>
      </c>
      <c r="AV655" s="178" t="str">
        <f t="shared" si="367"/>
        <v>No</v>
      </c>
      <c r="AW655" t="str">
        <f>IF(OR(Grants!K178="Q1 2030",Grants!K178="Q2 2030"),"Yes","No")</f>
        <v>No</v>
      </c>
      <c r="AX655" s="178" t="str">
        <f t="shared" si="368"/>
        <v>No</v>
      </c>
      <c r="AY655" t="str">
        <f>IF(OR(Grants!K178="Q3 2030",Grants!K178="Q4 2030"),"Yes","No")</f>
        <v>No</v>
      </c>
      <c r="AZ655" s="178" t="str">
        <f t="shared" si="369"/>
        <v>No</v>
      </c>
      <c r="BA655" t="str">
        <f>IF(Grants!K178="","No","Yes")</f>
        <v>No</v>
      </c>
      <c r="BB655" s="178" t="str">
        <f t="shared" si="370"/>
        <v>No</v>
      </c>
      <c r="BC655" s="178" t="str">
        <f t="shared" si="371"/>
        <v>Yes</v>
      </c>
      <c r="BD655" s="174"/>
    </row>
    <row r="656" spans="1:56" s="175" customFormat="1" ht="23.65" thickBot="1" x14ac:dyDescent="0.5">
      <c r="A656" s="177">
        <v>175</v>
      </c>
      <c r="B656" s="71" t="s">
        <v>632</v>
      </c>
      <c r="C656" t="str">
        <f>IF(Grants!E179="Yes","Yes","No")</f>
        <v>No</v>
      </c>
      <c r="D656" t="str">
        <f>IF(AND(C656="No",Grants!F179="Yes"),"Yes","No")</f>
        <v>No</v>
      </c>
      <c r="E656" t="str">
        <f>IF(AND(C656="No",Grants!F179="N/A"),"N/A","No")</f>
        <v>No</v>
      </c>
      <c r="F656">
        <f>IF(OR(Grants!F179="Yes",Grants!F179="N/A"),0,1)</f>
        <v>1</v>
      </c>
      <c r="G656" t="str">
        <f>IF(OR(Grants!K179="Q3 2019",Grants!K179="Q4 2019"),"Yes","No")</f>
        <v>No</v>
      </c>
      <c r="H656" s="178" t="str">
        <f t="shared" si="347"/>
        <v>No</v>
      </c>
      <c r="I656" t="str">
        <f>IF(OR(Grants!K179="Q1 2020",Grants!K179="Q2 2020"),"Yes","No")</f>
        <v>No</v>
      </c>
      <c r="J656" s="178" t="str">
        <f t="shared" si="348"/>
        <v>No</v>
      </c>
      <c r="K656" t="str">
        <f>IF(OR(Grants!K179="Q3 2020",Grants!K179="Q4 2020"),"Yes","No")</f>
        <v>No</v>
      </c>
      <c r="L656" s="178" t="str">
        <f t="shared" si="349"/>
        <v>No</v>
      </c>
      <c r="M656" t="str">
        <f>IF(OR(Grants!K179="Q1 2021",Grants!K179="Q2 2021"),"Yes","No")</f>
        <v>No</v>
      </c>
      <c r="N656" s="178" t="str">
        <f t="shared" si="350"/>
        <v>No</v>
      </c>
      <c r="O656" t="str">
        <f>IF(OR(Grants!K179="Q3 2021",Grants!K179="Q4 2021"),"Yes","No")</f>
        <v>No</v>
      </c>
      <c r="P656" s="178" t="str">
        <f t="shared" si="351"/>
        <v>No</v>
      </c>
      <c r="Q656" t="str">
        <f>IF(OR(Grants!K179="Q1 2022",Grants!K179="Q2 2022"),"Yes","No")</f>
        <v>No</v>
      </c>
      <c r="R656" s="178" t="str">
        <f t="shared" si="352"/>
        <v>No</v>
      </c>
      <c r="S656" t="str">
        <f>IF(OR(Grants!K179="Q3 2022",Grants!K179="Q4 2022"),"Yes","No")</f>
        <v>No</v>
      </c>
      <c r="T656" s="178" t="str">
        <f t="shared" si="353"/>
        <v>No</v>
      </c>
      <c r="U656" t="str">
        <f>IF(OR(Grants!K179="Q1 2023",Grants!K179="Q2 2023"),"Yes","No")</f>
        <v>No</v>
      </c>
      <c r="V656" s="178" t="str">
        <f t="shared" si="354"/>
        <v>No</v>
      </c>
      <c r="W656" t="str">
        <f>IF(OR(Grants!K179="Q3 2023",Grants!K179="Q4 2023"),"Yes","No")</f>
        <v>No</v>
      </c>
      <c r="X656" s="178" t="str">
        <f t="shared" si="355"/>
        <v>No</v>
      </c>
      <c r="Y656" t="str">
        <f>IF(OR(Grants!K179="Q1 2024",Grants!K179="Q2 2024"),"Yes","No")</f>
        <v>No</v>
      </c>
      <c r="Z656" s="178" t="str">
        <f t="shared" si="356"/>
        <v>No</v>
      </c>
      <c r="AA656" t="str">
        <f>IF(OR(Grants!K179="Q3 2024",Grants!K179="Q4 2024"),"Yes","No")</f>
        <v>No</v>
      </c>
      <c r="AB656" s="178" t="str">
        <f t="shared" si="357"/>
        <v>No</v>
      </c>
      <c r="AC656" t="str">
        <f>IF(OR(Grants!K179="Q1 2025",Grants!K179="Q2 2025"),"Yes","No")</f>
        <v>No</v>
      </c>
      <c r="AD656" s="178" t="str">
        <f t="shared" si="358"/>
        <v>No</v>
      </c>
      <c r="AE656" t="str">
        <f>IF(OR(Grants!K179="Q3 2025",Grants!K179="Q4 2025"),"Yes","No")</f>
        <v>No</v>
      </c>
      <c r="AF656" s="178" t="str">
        <f t="shared" si="359"/>
        <v>No</v>
      </c>
      <c r="AG656" t="str">
        <f>IF(OR(Grants!K179="Q1 2026",Grants!K179="Q2 2026"),"Yes","No")</f>
        <v>No</v>
      </c>
      <c r="AH656" s="178" t="str">
        <f t="shared" si="360"/>
        <v>No</v>
      </c>
      <c r="AI656" t="str">
        <f>IF(OR(Grants!K179="Q3 2026",Grants!K179="Q4 2026"),"Yes","No")</f>
        <v>No</v>
      </c>
      <c r="AJ656" s="178" t="str">
        <f t="shared" si="361"/>
        <v>No</v>
      </c>
      <c r="AK656" t="str">
        <f>IF(OR(Grants!K179="Q1 2027",Grants!K179="Q2 2027"),"Yes","No")</f>
        <v>No</v>
      </c>
      <c r="AL656" s="178" t="str">
        <f t="shared" si="362"/>
        <v>No</v>
      </c>
      <c r="AM656" t="str">
        <f>IF(OR(Grants!K179="Q3 2027",Grants!K179="Q4 2027"),"Yes","No")</f>
        <v>No</v>
      </c>
      <c r="AN656" s="178" t="str">
        <f t="shared" si="363"/>
        <v>No</v>
      </c>
      <c r="AO656" t="str">
        <f>IF(OR(Grants!K179="Q1 2028",Grants!K179="Q2 2028"),"Yes","No")</f>
        <v>No</v>
      </c>
      <c r="AP656" s="178" t="str">
        <f t="shared" si="364"/>
        <v>No</v>
      </c>
      <c r="AQ656" t="str">
        <f>IF(OR(Grants!K179="Q3 2028",Grants!K179="Q4 2028"),"Yes","No")</f>
        <v>No</v>
      </c>
      <c r="AR656" s="178" t="str">
        <f t="shared" si="365"/>
        <v>No</v>
      </c>
      <c r="AS656" t="str">
        <f>IF(OR(Grants!K179="Q1 2029",Grants!K179="Q2 2029"),"Yes","No")</f>
        <v>No</v>
      </c>
      <c r="AT656" s="178" t="str">
        <f t="shared" si="366"/>
        <v>No</v>
      </c>
      <c r="AU656" t="str">
        <f>IF(OR(Grants!K179="Q3 2029",Grants!K179="Q4 2029"),"Yes","No")</f>
        <v>No</v>
      </c>
      <c r="AV656" s="178" t="str">
        <f t="shared" si="367"/>
        <v>No</v>
      </c>
      <c r="AW656" t="str">
        <f>IF(OR(Grants!K179="Q1 2030",Grants!K179="Q2 2030"),"Yes","No")</f>
        <v>No</v>
      </c>
      <c r="AX656" s="178" t="str">
        <f t="shared" si="368"/>
        <v>No</v>
      </c>
      <c r="AY656" t="str">
        <f>IF(OR(Grants!K179="Q3 2030",Grants!K179="Q4 2030"),"Yes","No")</f>
        <v>No</v>
      </c>
      <c r="AZ656" s="178" t="str">
        <f t="shared" si="369"/>
        <v>No</v>
      </c>
      <c r="BA656" t="str">
        <f>IF(Grants!K179="","No","Yes")</f>
        <v>No</v>
      </c>
      <c r="BB656" s="178" t="str">
        <f t="shared" si="370"/>
        <v>No</v>
      </c>
      <c r="BC656" s="178" t="str">
        <f t="shared" si="371"/>
        <v>Yes</v>
      </c>
      <c r="BD656" s="174"/>
    </row>
    <row r="657" spans="1:56" s="175" customFormat="1" ht="14.65" thickBot="1" x14ac:dyDescent="0.5">
      <c r="A657" s="177">
        <v>176</v>
      </c>
      <c r="B657" s="71" t="s">
        <v>633</v>
      </c>
      <c r="C657" t="str">
        <f>IF(Grants!E180="Yes","Yes","No")</f>
        <v>No</v>
      </c>
      <c r="D657" t="str">
        <f>IF(AND(C657="No",Grants!F180="Yes"),"Yes","No")</f>
        <v>No</v>
      </c>
      <c r="E657" t="str">
        <f>IF(AND(C657="No",Grants!F180="N/A"),"N/A","No")</f>
        <v>No</v>
      </c>
      <c r="F657">
        <f>IF(OR(Grants!F180="Yes",Grants!F180="N/A"),0,1)</f>
        <v>1</v>
      </c>
      <c r="G657" t="str">
        <f>IF(OR(Grants!K180="Q3 2019",Grants!K180="Q4 2019"),"Yes","No")</f>
        <v>No</v>
      </c>
      <c r="H657" s="178" t="str">
        <f t="shared" si="347"/>
        <v>No</v>
      </c>
      <c r="I657" t="str">
        <f>IF(OR(Grants!K180="Q1 2020",Grants!K180="Q2 2020"),"Yes","No")</f>
        <v>No</v>
      </c>
      <c r="J657" s="178" t="str">
        <f t="shared" si="348"/>
        <v>No</v>
      </c>
      <c r="K657" t="str">
        <f>IF(OR(Grants!K180="Q3 2020",Grants!K180="Q4 2020"),"Yes","No")</f>
        <v>No</v>
      </c>
      <c r="L657" s="178" t="str">
        <f t="shared" si="349"/>
        <v>No</v>
      </c>
      <c r="M657" t="str">
        <f>IF(OR(Grants!K180="Q1 2021",Grants!K180="Q2 2021"),"Yes","No")</f>
        <v>No</v>
      </c>
      <c r="N657" s="178" t="str">
        <f t="shared" si="350"/>
        <v>No</v>
      </c>
      <c r="O657" t="str">
        <f>IF(OR(Grants!K180="Q3 2021",Grants!K180="Q4 2021"),"Yes","No")</f>
        <v>No</v>
      </c>
      <c r="P657" s="178" t="str">
        <f t="shared" si="351"/>
        <v>No</v>
      </c>
      <c r="Q657" t="str">
        <f>IF(OR(Grants!K180="Q1 2022",Grants!K180="Q2 2022"),"Yes","No")</f>
        <v>No</v>
      </c>
      <c r="R657" s="178" t="str">
        <f t="shared" si="352"/>
        <v>No</v>
      </c>
      <c r="S657" t="str">
        <f>IF(OR(Grants!K180="Q3 2022",Grants!K180="Q4 2022"),"Yes","No")</f>
        <v>No</v>
      </c>
      <c r="T657" s="178" t="str">
        <f t="shared" si="353"/>
        <v>No</v>
      </c>
      <c r="U657" t="str">
        <f>IF(OR(Grants!K180="Q1 2023",Grants!K180="Q2 2023"),"Yes","No")</f>
        <v>No</v>
      </c>
      <c r="V657" s="178" t="str">
        <f t="shared" si="354"/>
        <v>No</v>
      </c>
      <c r="W657" t="str">
        <f>IF(OR(Grants!K180="Q3 2023",Grants!K180="Q4 2023"),"Yes","No")</f>
        <v>No</v>
      </c>
      <c r="X657" s="178" t="str">
        <f t="shared" si="355"/>
        <v>No</v>
      </c>
      <c r="Y657" t="str">
        <f>IF(OR(Grants!K180="Q1 2024",Grants!K180="Q2 2024"),"Yes","No")</f>
        <v>No</v>
      </c>
      <c r="Z657" s="178" t="str">
        <f t="shared" si="356"/>
        <v>No</v>
      </c>
      <c r="AA657" t="str">
        <f>IF(OR(Grants!K180="Q3 2024",Grants!K180="Q4 2024"),"Yes","No")</f>
        <v>No</v>
      </c>
      <c r="AB657" s="178" t="str">
        <f t="shared" si="357"/>
        <v>No</v>
      </c>
      <c r="AC657" t="str">
        <f>IF(OR(Grants!K180="Q1 2025",Grants!K180="Q2 2025"),"Yes","No")</f>
        <v>No</v>
      </c>
      <c r="AD657" s="178" t="str">
        <f t="shared" si="358"/>
        <v>No</v>
      </c>
      <c r="AE657" t="str">
        <f>IF(OR(Grants!K180="Q3 2025",Grants!K180="Q4 2025"),"Yes","No")</f>
        <v>No</v>
      </c>
      <c r="AF657" s="178" t="str">
        <f t="shared" si="359"/>
        <v>No</v>
      </c>
      <c r="AG657" t="str">
        <f>IF(OR(Grants!K180="Q1 2026",Grants!K180="Q2 2026"),"Yes","No")</f>
        <v>No</v>
      </c>
      <c r="AH657" s="178" t="str">
        <f t="shared" si="360"/>
        <v>No</v>
      </c>
      <c r="AI657" t="str">
        <f>IF(OR(Grants!K180="Q3 2026",Grants!K180="Q4 2026"),"Yes","No")</f>
        <v>No</v>
      </c>
      <c r="AJ657" s="178" t="str">
        <f t="shared" si="361"/>
        <v>No</v>
      </c>
      <c r="AK657" t="str">
        <f>IF(OR(Grants!K180="Q1 2027",Grants!K180="Q2 2027"),"Yes","No")</f>
        <v>No</v>
      </c>
      <c r="AL657" s="178" t="str">
        <f t="shared" si="362"/>
        <v>No</v>
      </c>
      <c r="AM657" t="str">
        <f>IF(OR(Grants!K180="Q3 2027",Grants!K180="Q4 2027"),"Yes","No")</f>
        <v>No</v>
      </c>
      <c r="AN657" s="178" t="str">
        <f t="shared" si="363"/>
        <v>No</v>
      </c>
      <c r="AO657" t="str">
        <f>IF(OR(Grants!K180="Q1 2028",Grants!K180="Q2 2028"),"Yes","No")</f>
        <v>No</v>
      </c>
      <c r="AP657" s="178" t="str">
        <f t="shared" si="364"/>
        <v>No</v>
      </c>
      <c r="AQ657" t="str">
        <f>IF(OR(Grants!K180="Q3 2028",Grants!K180="Q4 2028"),"Yes","No")</f>
        <v>No</v>
      </c>
      <c r="AR657" s="178" t="str">
        <f t="shared" si="365"/>
        <v>No</v>
      </c>
      <c r="AS657" t="str">
        <f>IF(OR(Grants!K180="Q1 2029",Grants!K180="Q2 2029"),"Yes","No")</f>
        <v>No</v>
      </c>
      <c r="AT657" s="178" t="str">
        <f t="shared" si="366"/>
        <v>No</v>
      </c>
      <c r="AU657" t="str">
        <f>IF(OR(Grants!K180="Q3 2029",Grants!K180="Q4 2029"),"Yes","No")</f>
        <v>No</v>
      </c>
      <c r="AV657" s="178" t="str">
        <f t="shared" si="367"/>
        <v>No</v>
      </c>
      <c r="AW657" t="str">
        <f>IF(OR(Grants!K180="Q1 2030",Grants!K180="Q2 2030"),"Yes","No")</f>
        <v>No</v>
      </c>
      <c r="AX657" s="178" t="str">
        <f t="shared" si="368"/>
        <v>No</v>
      </c>
      <c r="AY657" t="str">
        <f>IF(OR(Grants!K180="Q3 2030",Grants!K180="Q4 2030"),"Yes","No")</f>
        <v>No</v>
      </c>
      <c r="AZ657" s="178" t="str">
        <f t="shared" si="369"/>
        <v>No</v>
      </c>
      <c r="BA657" t="str">
        <f>IF(Grants!K180="","No","Yes")</f>
        <v>No</v>
      </c>
      <c r="BB657" s="178" t="str">
        <f t="shared" si="370"/>
        <v>No</v>
      </c>
      <c r="BC657" s="178" t="str">
        <f t="shared" si="371"/>
        <v>Yes</v>
      </c>
      <c r="BD657" s="174"/>
    </row>
    <row r="658" spans="1:56" s="175" customFormat="1" ht="35.25" thickBot="1" x14ac:dyDescent="0.5">
      <c r="A658" s="177">
        <v>177</v>
      </c>
      <c r="B658" s="71" t="s">
        <v>634</v>
      </c>
      <c r="C658" t="str">
        <f>IF(Grants!E181="Yes","Yes","No")</f>
        <v>No</v>
      </c>
      <c r="D658" t="str">
        <f>IF(AND(C658="No",Grants!F181="Yes"),"Yes","No")</f>
        <v>No</v>
      </c>
      <c r="E658" t="str">
        <f>IF(AND(C658="No",Grants!F181="N/A"),"N/A","No")</f>
        <v>No</v>
      </c>
      <c r="F658">
        <f>IF(OR(Grants!F181="Yes",Grants!F181="N/A"),0,1)</f>
        <v>1</v>
      </c>
      <c r="G658" t="str">
        <f>IF(OR(Grants!K181="Q3 2019",Grants!K181="Q4 2019"),"Yes","No")</f>
        <v>No</v>
      </c>
      <c r="H658" s="178" t="str">
        <f t="shared" si="347"/>
        <v>No</v>
      </c>
      <c r="I658" t="str">
        <f>IF(OR(Grants!K181="Q1 2020",Grants!K181="Q2 2020"),"Yes","No")</f>
        <v>No</v>
      </c>
      <c r="J658" s="178" t="str">
        <f t="shared" si="348"/>
        <v>No</v>
      </c>
      <c r="K658" t="str">
        <f>IF(OR(Grants!K181="Q3 2020",Grants!K181="Q4 2020"),"Yes","No")</f>
        <v>No</v>
      </c>
      <c r="L658" s="178" t="str">
        <f t="shared" si="349"/>
        <v>No</v>
      </c>
      <c r="M658" t="str">
        <f>IF(OR(Grants!K181="Q1 2021",Grants!K181="Q2 2021"),"Yes","No")</f>
        <v>No</v>
      </c>
      <c r="N658" s="178" t="str">
        <f t="shared" si="350"/>
        <v>No</v>
      </c>
      <c r="O658" t="str">
        <f>IF(OR(Grants!K181="Q3 2021",Grants!K181="Q4 2021"),"Yes","No")</f>
        <v>No</v>
      </c>
      <c r="P658" s="178" t="str">
        <f t="shared" si="351"/>
        <v>No</v>
      </c>
      <c r="Q658" t="str">
        <f>IF(OR(Grants!K181="Q1 2022",Grants!K181="Q2 2022"),"Yes","No")</f>
        <v>No</v>
      </c>
      <c r="R658" s="178" t="str">
        <f t="shared" si="352"/>
        <v>No</v>
      </c>
      <c r="S658" t="str">
        <f>IF(OR(Grants!K181="Q3 2022",Grants!K181="Q4 2022"),"Yes","No")</f>
        <v>No</v>
      </c>
      <c r="T658" s="178" t="str">
        <f t="shared" si="353"/>
        <v>No</v>
      </c>
      <c r="U658" t="str">
        <f>IF(OR(Grants!K181="Q1 2023",Grants!K181="Q2 2023"),"Yes","No")</f>
        <v>No</v>
      </c>
      <c r="V658" s="178" t="str">
        <f t="shared" si="354"/>
        <v>No</v>
      </c>
      <c r="W658" t="str">
        <f>IF(OR(Grants!K181="Q3 2023",Grants!K181="Q4 2023"),"Yes","No")</f>
        <v>No</v>
      </c>
      <c r="X658" s="178" t="str">
        <f t="shared" si="355"/>
        <v>No</v>
      </c>
      <c r="Y658" t="str">
        <f>IF(OR(Grants!K181="Q1 2024",Grants!K181="Q2 2024"),"Yes","No")</f>
        <v>No</v>
      </c>
      <c r="Z658" s="178" t="str">
        <f t="shared" si="356"/>
        <v>No</v>
      </c>
      <c r="AA658" t="str">
        <f>IF(OR(Grants!K181="Q3 2024",Grants!K181="Q4 2024"),"Yes","No")</f>
        <v>No</v>
      </c>
      <c r="AB658" s="178" t="str">
        <f t="shared" si="357"/>
        <v>No</v>
      </c>
      <c r="AC658" t="str">
        <f>IF(OR(Grants!K181="Q1 2025",Grants!K181="Q2 2025"),"Yes","No")</f>
        <v>No</v>
      </c>
      <c r="AD658" s="178" t="str">
        <f t="shared" si="358"/>
        <v>No</v>
      </c>
      <c r="AE658" t="str">
        <f>IF(OR(Grants!K181="Q3 2025",Grants!K181="Q4 2025"),"Yes","No")</f>
        <v>No</v>
      </c>
      <c r="AF658" s="178" t="str">
        <f t="shared" si="359"/>
        <v>No</v>
      </c>
      <c r="AG658" t="str">
        <f>IF(OR(Grants!K181="Q1 2026",Grants!K181="Q2 2026"),"Yes","No")</f>
        <v>No</v>
      </c>
      <c r="AH658" s="178" t="str">
        <f t="shared" si="360"/>
        <v>No</v>
      </c>
      <c r="AI658" t="str">
        <f>IF(OR(Grants!K181="Q3 2026",Grants!K181="Q4 2026"),"Yes","No")</f>
        <v>No</v>
      </c>
      <c r="AJ658" s="178" t="str">
        <f t="shared" si="361"/>
        <v>No</v>
      </c>
      <c r="AK658" t="str">
        <f>IF(OR(Grants!K181="Q1 2027",Grants!K181="Q2 2027"),"Yes","No")</f>
        <v>No</v>
      </c>
      <c r="AL658" s="178" t="str">
        <f t="shared" si="362"/>
        <v>No</v>
      </c>
      <c r="AM658" t="str">
        <f>IF(OR(Grants!K181="Q3 2027",Grants!K181="Q4 2027"),"Yes","No")</f>
        <v>No</v>
      </c>
      <c r="AN658" s="178" t="str">
        <f t="shared" si="363"/>
        <v>No</v>
      </c>
      <c r="AO658" t="str">
        <f>IF(OR(Grants!K181="Q1 2028",Grants!K181="Q2 2028"),"Yes","No")</f>
        <v>No</v>
      </c>
      <c r="AP658" s="178" t="str">
        <f t="shared" si="364"/>
        <v>No</v>
      </c>
      <c r="AQ658" t="str">
        <f>IF(OR(Grants!K181="Q3 2028",Grants!K181="Q4 2028"),"Yes","No")</f>
        <v>No</v>
      </c>
      <c r="AR658" s="178" t="str">
        <f t="shared" si="365"/>
        <v>No</v>
      </c>
      <c r="AS658" t="str">
        <f>IF(OR(Grants!K181="Q1 2029",Grants!K181="Q2 2029"),"Yes","No")</f>
        <v>No</v>
      </c>
      <c r="AT658" s="178" t="str">
        <f t="shared" si="366"/>
        <v>No</v>
      </c>
      <c r="AU658" t="str">
        <f>IF(OR(Grants!K181="Q3 2029",Grants!K181="Q4 2029"),"Yes","No")</f>
        <v>No</v>
      </c>
      <c r="AV658" s="178" t="str">
        <f t="shared" si="367"/>
        <v>No</v>
      </c>
      <c r="AW658" t="str">
        <f>IF(OR(Grants!K181="Q1 2030",Grants!K181="Q2 2030"),"Yes","No")</f>
        <v>No</v>
      </c>
      <c r="AX658" s="178" t="str">
        <f t="shared" si="368"/>
        <v>No</v>
      </c>
      <c r="AY658" t="str">
        <f>IF(OR(Grants!K181="Q3 2030",Grants!K181="Q4 2030"),"Yes","No")</f>
        <v>No</v>
      </c>
      <c r="AZ658" s="178" t="str">
        <f t="shared" si="369"/>
        <v>No</v>
      </c>
      <c r="BA658" t="str">
        <f>IF(Grants!K181="","No","Yes")</f>
        <v>No</v>
      </c>
      <c r="BB658" s="178" t="str">
        <f t="shared" si="370"/>
        <v>No</v>
      </c>
      <c r="BC658" s="178" t="str">
        <f t="shared" si="371"/>
        <v>Yes</v>
      </c>
      <c r="BD658" s="174"/>
    </row>
    <row r="659" spans="1:56" s="175" customFormat="1" ht="46.9" thickBot="1" x14ac:dyDescent="0.5">
      <c r="A659" s="177">
        <v>178</v>
      </c>
      <c r="B659" s="71" t="s">
        <v>635</v>
      </c>
      <c r="C659" t="str">
        <f>IF(Grants!E182="Yes","Yes","No")</f>
        <v>No</v>
      </c>
      <c r="D659" t="str">
        <f>IF(AND(C659="No",Grants!F182="Yes"),"Yes","No")</f>
        <v>No</v>
      </c>
      <c r="E659" t="str">
        <f>IF(AND(C659="No",Grants!F182="N/A"),"N/A","No")</f>
        <v>No</v>
      </c>
      <c r="F659">
        <f>IF(OR(Grants!F182="Yes",Grants!F182="N/A"),0,1)</f>
        <v>1</v>
      </c>
      <c r="G659" t="str">
        <f>IF(OR(Grants!K182="Q3 2019",Grants!K182="Q4 2019"),"Yes","No")</f>
        <v>No</v>
      </c>
      <c r="H659" s="178" t="str">
        <f t="shared" si="347"/>
        <v>No</v>
      </c>
      <c r="I659" t="str">
        <f>IF(OR(Grants!K182="Q1 2020",Grants!K182="Q2 2020"),"Yes","No")</f>
        <v>No</v>
      </c>
      <c r="J659" s="178" t="str">
        <f t="shared" si="348"/>
        <v>No</v>
      </c>
      <c r="K659" t="str">
        <f>IF(OR(Grants!K182="Q3 2020",Grants!K182="Q4 2020"),"Yes","No")</f>
        <v>No</v>
      </c>
      <c r="L659" s="178" t="str">
        <f t="shared" si="349"/>
        <v>No</v>
      </c>
      <c r="M659" t="str">
        <f>IF(OR(Grants!K182="Q1 2021",Grants!K182="Q2 2021"),"Yes","No")</f>
        <v>No</v>
      </c>
      <c r="N659" s="178" t="str">
        <f t="shared" si="350"/>
        <v>No</v>
      </c>
      <c r="O659" t="str">
        <f>IF(OR(Grants!K182="Q3 2021",Grants!K182="Q4 2021"),"Yes","No")</f>
        <v>No</v>
      </c>
      <c r="P659" s="178" t="str">
        <f t="shared" si="351"/>
        <v>No</v>
      </c>
      <c r="Q659" t="str">
        <f>IF(OR(Grants!K182="Q1 2022",Grants!K182="Q2 2022"),"Yes","No")</f>
        <v>No</v>
      </c>
      <c r="R659" s="178" t="str">
        <f t="shared" si="352"/>
        <v>No</v>
      </c>
      <c r="S659" t="str">
        <f>IF(OR(Grants!K182="Q3 2022",Grants!K182="Q4 2022"),"Yes","No")</f>
        <v>No</v>
      </c>
      <c r="T659" s="178" t="str">
        <f t="shared" si="353"/>
        <v>No</v>
      </c>
      <c r="U659" t="str">
        <f>IF(OR(Grants!K182="Q1 2023",Grants!K182="Q2 2023"),"Yes","No")</f>
        <v>No</v>
      </c>
      <c r="V659" s="178" t="str">
        <f t="shared" si="354"/>
        <v>No</v>
      </c>
      <c r="W659" t="str">
        <f>IF(OR(Grants!K182="Q3 2023",Grants!K182="Q4 2023"),"Yes","No")</f>
        <v>No</v>
      </c>
      <c r="X659" s="178" t="str">
        <f t="shared" si="355"/>
        <v>No</v>
      </c>
      <c r="Y659" t="str">
        <f>IF(OR(Grants!K182="Q1 2024",Grants!K182="Q2 2024"),"Yes","No")</f>
        <v>No</v>
      </c>
      <c r="Z659" s="178" t="str">
        <f t="shared" si="356"/>
        <v>No</v>
      </c>
      <c r="AA659" t="str">
        <f>IF(OR(Grants!K182="Q3 2024",Grants!K182="Q4 2024"),"Yes","No")</f>
        <v>No</v>
      </c>
      <c r="AB659" s="178" t="str">
        <f t="shared" si="357"/>
        <v>No</v>
      </c>
      <c r="AC659" t="str">
        <f>IF(OR(Grants!K182="Q1 2025",Grants!K182="Q2 2025"),"Yes","No")</f>
        <v>No</v>
      </c>
      <c r="AD659" s="178" t="str">
        <f t="shared" si="358"/>
        <v>No</v>
      </c>
      <c r="AE659" t="str">
        <f>IF(OR(Grants!K182="Q3 2025",Grants!K182="Q4 2025"),"Yes","No")</f>
        <v>No</v>
      </c>
      <c r="AF659" s="178" t="str">
        <f t="shared" si="359"/>
        <v>No</v>
      </c>
      <c r="AG659" t="str">
        <f>IF(OR(Grants!K182="Q1 2026",Grants!K182="Q2 2026"),"Yes","No")</f>
        <v>No</v>
      </c>
      <c r="AH659" s="178" t="str">
        <f t="shared" si="360"/>
        <v>No</v>
      </c>
      <c r="AI659" t="str">
        <f>IF(OR(Grants!K182="Q3 2026",Grants!K182="Q4 2026"),"Yes","No")</f>
        <v>No</v>
      </c>
      <c r="AJ659" s="178" t="str">
        <f t="shared" si="361"/>
        <v>No</v>
      </c>
      <c r="AK659" t="str">
        <f>IF(OR(Grants!K182="Q1 2027",Grants!K182="Q2 2027"),"Yes","No")</f>
        <v>No</v>
      </c>
      <c r="AL659" s="178" t="str">
        <f t="shared" si="362"/>
        <v>No</v>
      </c>
      <c r="AM659" t="str">
        <f>IF(OR(Grants!K182="Q3 2027",Grants!K182="Q4 2027"),"Yes","No")</f>
        <v>No</v>
      </c>
      <c r="AN659" s="178" t="str">
        <f t="shared" si="363"/>
        <v>No</v>
      </c>
      <c r="AO659" t="str">
        <f>IF(OR(Grants!K182="Q1 2028",Grants!K182="Q2 2028"),"Yes","No")</f>
        <v>No</v>
      </c>
      <c r="AP659" s="178" t="str">
        <f t="shared" si="364"/>
        <v>No</v>
      </c>
      <c r="AQ659" t="str">
        <f>IF(OR(Grants!K182="Q3 2028",Grants!K182="Q4 2028"),"Yes","No")</f>
        <v>No</v>
      </c>
      <c r="AR659" s="178" t="str">
        <f t="shared" si="365"/>
        <v>No</v>
      </c>
      <c r="AS659" t="str">
        <f>IF(OR(Grants!K182="Q1 2029",Grants!K182="Q2 2029"),"Yes","No")</f>
        <v>No</v>
      </c>
      <c r="AT659" s="178" t="str">
        <f t="shared" si="366"/>
        <v>No</v>
      </c>
      <c r="AU659" t="str">
        <f>IF(OR(Grants!K182="Q3 2029",Grants!K182="Q4 2029"),"Yes","No")</f>
        <v>No</v>
      </c>
      <c r="AV659" s="178" t="str">
        <f t="shared" si="367"/>
        <v>No</v>
      </c>
      <c r="AW659" t="str">
        <f>IF(OR(Grants!K182="Q1 2030",Grants!K182="Q2 2030"),"Yes","No")</f>
        <v>No</v>
      </c>
      <c r="AX659" s="178" t="str">
        <f t="shared" si="368"/>
        <v>No</v>
      </c>
      <c r="AY659" t="str">
        <f>IF(OR(Grants!K182="Q3 2030",Grants!K182="Q4 2030"),"Yes","No")</f>
        <v>No</v>
      </c>
      <c r="AZ659" s="178" t="str">
        <f t="shared" si="369"/>
        <v>No</v>
      </c>
      <c r="BA659" t="str">
        <f>IF(Grants!K182="","No","Yes")</f>
        <v>No</v>
      </c>
      <c r="BB659" s="178" t="str">
        <f t="shared" si="370"/>
        <v>No</v>
      </c>
      <c r="BC659" s="178" t="str">
        <f t="shared" si="371"/>
        <v>Yes</v>
      </c>
      <c r="BD659" s="174"/>
    </row>
    <row r="660" spans="1:56" s="175" customFormat="1" ht="23.65" thickBot="1" x14ac:dyDescent="0.5">
      <c r="A660" s="177">
        <v>179</v>
      </c>
      <c r="B660" s="70" t="s">
        <v>637</v>
      </c>
      <c r="C660" t="str">
        <f>IF(Grants!E183="Yes","Yes","No")</f>
        <v>Yes</v>
      </c>
      <c r="D660" t="str">
        <f>IF(AND(C660="No",Grants!F183="Yes"),"Yes","No")</f>
        <v>No</v>
      </c>
      <c r="E660" t="str">
        <f>IF(AND(C660="No",Grants!F183="N/A"),"N/A","No")</f>
        <v>No</v>
      </c>
      <c r="F660">
        <f>IF(OR(Grants!F183="Yes",Grants!F183="N/A"),0,1)</f>
        <v>1</v>
      </c>
      <c r="G660" t="str">
        <f>IF(OR(Grants!K183="Q3 2019",Grants!K183="Q4 2019"),"Yes","No")</f>
        <v>No</v>
      </c>
      <c r="H660" s="178" t="str">
        <f t="shared" si="347"/>
        <v>No</v>
      </c>
      <c r="I660" t="str">
        <f>IF(OR(Grants!K183="Q1 2020",Grants!K183="Q2 2020"),"Yes","No")</f>
        <v>No</v>
      </c>
      <c r="J660" s="178" t="str">
        <f t="shared" si="348"/>
        <v>No</v>
      </c>
      <c r="K660" t="str">
        <f>IF(OR(Grants!K183="Q3 2020",Grants!K183="Q4 2020"),"Yes","No")</f>
        <v>No</v>
      </c>
      <c r="L660" s="178" t="str">
        <f t="shared" si="349"/>
        <v>No</v>
      </c>
      <c r="M660" t="str">
        <f>IF(OR(Grants!K183="Q1 2021",Grants!K183="Q2 2021"),"Yes","No")</f>
        <v>No</v>
      </c>
      <c r="N660" s="178" t="str">
        <f t="shared" si="350"/>
        <v>No</v>
      </c>
      <c r="O660" t="str">
        <f>IF(OR(Grants!K183="Q3 2021",Grants!K183="Q4 2021"),"Yes","No")</f>
        <v>No</v>
      </c>
      <c r="P660" s="178" t="str">
        <f t="shared" si="351"/>
        <v>No</v>
      </c>
      <c r="Q660" t="str">
        <f>IF(OR(Grants!K183="Q1 2022",Grants!K183="Q2 2022"),"Yes","No")</f>
        <v>No</v>
      </c>
      <c r="R660" s="178" t="str">
        <f t="shared" si="352"/>
        <v>No</v>
      </c>
      <c r="S660" t="str">
        <f>IF(OR(Grants!K183="Q3 2022",Grants!K183="Q4 2022"),"Yes","No")</f>
        <v>No</v>
      </c>
      <c r="T660" s="178" t="str">
        <f t="shared" si="353"/>
        <v>No</v>
      </c>
      <c r="U660" t="str">
        <f>IF(OR(Grants!K183="Q1 2023",Grants!K183="Q2 2023"),"Yes","No")</f>
        <v>No</v>
      </c>
      <c r="V660" s="178" t="str">
        <f t="shared" si="354"/>
        <v>No</v>
      </c>
      <c r="W660" t="str">
        <f>IF(OR(Grants!K183="Q3 2023",Grants!K183="Q4 2023"),"Yes","No")</f>
        <v>No</v>
      </c>
      <c r="X660" s="178" t="str">
        <f t="shared" si="355"/>
        <v>No</v>
      </c>
      <c r="Y660" t="str">
        <f>IF(OR(Grants!K183="Q1 2024",Grants!K183="Q2 2024"),"Yes","No")</f>
        <v>No</v>
      </c>
      <c r="Z660" s="178" t="str">
        <f t="shared" si="356"/>
        <v>No</v>
      </c>
      <c r="AA660" t="str">
        <f>IF(OR(Grants!K183="Q3 2024",Grants!K183="Q4 2024"),"Yes","No")</f>
        <v>No</v>
      </c>
      <c r="AB660" s="178" t="str">
        <f t="shared" si="357"/>
        <v>No</v>
      </c>
      <c r="AC660" t="str">
        <f>IF(OR(Grants!K183="Q1 2025",Grants!K183="Q2 2025"),"Yes","No")</f>
        <v>No</v>
      </c>
      <c r="AD660" s="178" t="str">
        <f t="shared" si="358"/>
        <v>No</v>
      </c>
      <c r="AE660" t="str">
        <f>IF(OR(Grants!K183="Q3 2025",Grants!K183="Q4 2025"),"Yes","No")</f>
        <v>No</v>
      </c>
      <c r="AF660" s="178" t="str">
        <f t="shared" si="359"/>
        <v>No</v>
      </c>
      <c r="AG660" t="str">
        <f>IF(OR(Grants!K183="Q1 2026",Grants!K183="Q2 2026"),"Yes","No")</f>
        <v>No</v>
      </c>
      <c r="AH660" s="178" t="str">
        <f t="shared" si="360"/>
        <v>No</v>
      </c>
      <c r="AI660" t="str">
        <f>IF(OR(Grants!K183="Q3 2026",Grants!K183="Q4 2026"),"Yes","No")</f>
        <v>No</v>
      </c>
      <c r="AJ660" s="178" t="str">
        <f t="shared" si="361"/>
        <v>No</v>
      </c>
      <c r="AK660" t="str">
        <f>IF(OR(Grants!K183="Q1 2027",Grants!K183="Q2 2027"),"Yes","No")</f>
        <v>No</v>
      </c>
      <c r="AL660" s="178" t="str">
        <f t="shared" si="362"/>
        <v>No</v>
      </c>
      <c r="AM660" t="str">
        <f>IF(OR(Grants!K183="Q3 2027",Grants!K183="Q4 2027"),"Yes","No")</f>
        <v>No</v>
      </c>
      <c r="AN660" s="178" t="str">
        <f t="shared" si="363"/>
        <v>No</v>
      </c>
      <c r="AO660" t="str">
        <f>IF(OR(Grants!K183="Q1 2028",Grants!K183="Q2 2028"),"Yes","No")</f>
        <v>No</v>
      </c>
      <c r="AP660" s="178" t="str">
        <f t="shared" si="364"/>
        <v>No</v>
      </c>
      <c r="AQ660" t="str">
        <f>IF(OR(Grants!K183="Q3 2028",Grants!K183="Q4 2028"),"Yes","No")</f>
        <v>No</v>
      </c>
      <c r="AR660" s="178" t="str">
        <f t="shared" si="365"/>
        <v>No</v>
      </c>
      <c r="AS660" t="str">
        <f>IF(OR(Grants!K183="Q1 2029",Grants!K183="Q2 2029"),"Yes","No")</f>
        <v>No</v>
      </c>
      <c r="AT660" s="178" t="str">
        <f t="shared" si="366"/>
        <v>No</v>
      </c>
      <c r="AU660" t="str">
        <f>IF(OR(Grants!K183="Q3 2029",Grants!K183="Q4 2029"),"Yes","No")</f>
        <v>No</v>
      </c>
      <c r="AV660" s="178" t="str">
        <f t="shared" si="367"/>
        <v>No</v>
      </c>
      <c r="AW660" t="str">
        <f>IF(OR(Grants!K183="Q1 2030",Grants!K183="Q2 2030"),"Yes","No")</f>
        <v>No</v>
      </c>
      <c r="AX660" s="178" t="str">
        <f t="shared" si="368"/>
        <v>No</v>
      </c>
      <c r="AY660" t="str">
        <f>IF(OR(Grants!K183="Q3 2030",Grants!K183="Q4 2030"),"Yes","No")</f>
        <v>No</v>
      </c>
      <c r="AZ660" s="178" t="str">
        <f t="shared" si="369"/>
        <v>No</v>
      </c>
      <c r="BA660" t="str">
        <f>IF(Grants!K183="","No","Yes")</f>
        <v>No</v>
      </c>
      <c r="BB660" s="178" t="str">
        <f t="shared" si="370"/>
        <v>No</v>
      </c>
      <c r="BC660" s="178" t="str">
        <f t="shared" si="371"/>
        <v>No</v>
      </c>
      <c r="BD660" s="174"/>
    </row>
    <row r="661" spans="1:56" s="175" customFormat="1" ht="35.25" thickBot="1" x14ac:dyDescent="0.5">
      <c r="A661" s="177">
        <v>180</v>
      </c>
      <c r="B661" s="70" t="s">
        <v>638</v>
      </c>
      <c r="C661" t="str">
        <f>IF(Grants!E184="Yes","Yes","No")</f>
        <v>Yes</v>
      </c>
      <c r="D661" t="str">
        <f>IF(AND(C661="No",Grants!F184="Yes"),"Yes","No")</f>
        <v>No</v>
      </c>
      <c r="E661" t="str">
        <f>IF(AND(C661="No",Grants!F184="N/A"),"N/A","No")</f>
        <v>No</v>
      </c>
      <c r="F661">
        <f>IF(OR(Grants!F184="Yes",Grants!F184="N/A"),0,1)</f>
        <v>1</v>
      </c>
      <c r="G661" t="str">
        <f>IF(OR(Grants!K184="Q3 2019",Grants!K184="Q4 2019"),"Yes","No")</f>
        <v>No</v>
      </c>
      <c r="H661" s="178" t="str">
        <f t="shared" si="347"/>
        <v>No</v>
      </c>
      <c r="I661" t="str">
        <f>IF(OR(Grants!K184="Q1 2020",Grants!K184="Q2 2020"),"Yes","No")</f>
        <v>No</v>
      </c>
      <c r="J661" s="178" t="str">
        <f t="shared" si="348"/>
        <v>No</v>
      </c>
      <c r="K661" t="str">
        <f>IF(OR(Grants!K184="Q3 2020",Grants!K184="Q4 2020"),"Yes","No")</f>
        <v>No</v>
      </c>
      <c r="L661" s="178" t="str">
        <f t="shared" si="349"/>
        <v>No</v>
      </c>
      <c r="M661" t="str">
        <f>IF(OR(Grants!K184="Q1 2021",Grants!K184="Q2 2021"),"Yes","No")</f>
        <v>No</v>
      </c>
      <c r="N661" s="178" t="str">
        <f t="shared" si="350"/>
        <v>No</v>
      </c>
      <c r="O661" t="str">
        <f>IF(OR(Grants!K184="Q3 2021",Grants!K184="Q4 2021"),"Yes","No")</f>
        <v>No</v>
      </c>
      <c r="P661" s="178" t="str">
        <f t="shared" si="351"/>
        <v>No</v>
      </c>
      <c r="Q661" t="str">
        <f>IF(OR(Grants!K184="Q1 2022",Grants!K184="Q2 2022"),"Yes","No")</f>
        <v>No</v>
      </c>
      <c r="R661" s="178" t="str">
        <f t="shared" si="352"/>
        <v>No</v>
      </c>
      <c r="S661" t="str">
        <f>IF(OR(Grants!K184="Q3 2022",Grants!K184="Q4 2022"),"Yes","No")</f>
        <v>No</v>
      </c>
      <c r="T661" s="178" t="str">
        <f t="shared" si="353"/>
        <v>No</v>
      </c>
      <c r="U661" t="str">
        <f>IF(OR(Grants!K184="Q1 2023",Grants!K184="Q2 2023"),"Yes","No")</f>
        <v>No</v>
      </c>
      <c r="V661" s="178" t="str">
        <f t="shared" si="354"/>
        <v>No</v>
      </c>
      <c r="W661" t="str">
        <f>IF(OR(Grants!K184="Q3 2023",Grants!K184="Q4 2023"),"Yes","No")</f>
        <v>No</v>
      </c>
      <c r="X661" s="178" t="str">
        <f t="shared" si="355"/>
        <v>No</v>
      </c>
      <c r="Y661" t="str">
        <f>IF(OR(Grants!K184="Q1 2024",Grants!K184="Q2 2024"),"Yes","No")</f>
        <v>No</v>
      </c>
      <c r="Z661" s="178" t="str">
        <f t="shared" si="356"/>
        <v>No</v>
      </c>
      <c r="AA661" t="str">
        <f>IF(OR(Grants!K184="Q3 2024",Grants!K184="Q4 2024"),"Yes","No")</f>
        <v>No</v>
      </c>
      <c r="AB661" s="178" t="str">
        <f t="shared" si="357"/>
        <v>No</v>
      </c>
      <c r="AC661" t="str">
        <f>IF(OR(Grants!K184="Q1 2025",Grants!K184="Q2 2025"),"Yes","No")</f>
        <v>No</v>
      </c>
      <c r="AD661" s="178" t="str">
        <f t="shared" si="358"/>
        <v>No</v>
      </c>
      <c r="AE661" t="str">
        <f>IF(OR(Grants!K184="Q3 2025",Grants!K184="Q4 2025"),"Yes","No")</f>
        <v>No</v>
      </c>
      <c r="AF661" s="178" t="str">
        <f t="shared" si="359"/>
        <v>No</v>
      </c>
      <c r="AG661" t="str">
        <f>IF(OR(Grants!K184="Q1 2026",Grants!K184="Q2 2026"),"Yes","No")</f>
        <v>No</v>
      </c>
      <c r="AH661" s="178" t="str">
        <f t="shared" si="360"/>
        <v>No</v>
      </c>
      <c r="AI661" t="str">
        <f>IF(OR(Grants!K184="Q3 2026",Grants!K184="Q4 2026"),"Yes","No")</f>
        <v>No</v>
      </c>
      <c r="AJ661" s="178" t="str">
        <f t="shared" si="361"/>
        <v>No</v>
      </c>
      <c r="AK661" t="str">
        <f>IF(OR(Grants!K184="Q1 2027",Grants!K184="Q2 2027"),"Yes","No")</f>
        <v>No</v>
      </c>
      <c r="AL661" s="178" t="str">
        <f t="shared" si="362"/>
        <v>No</v>
      </c>
      <c r="AM661" t="str">
        <f>IF(OR(Grants!K184="Q3 2027",Grants!K184="Q4 2027"),"Yes","No")</f>
        <v>No</v>
      </c>
      <c r="AN661" s="178" t="str">
        <f t="shared" si="363"/>
        <v>No</v>
      </c>
      <c r="AO661" t="str">
        <f>IF(OR(Grants!K184="Q1 2028",Grants!K184="Q2 2028"),"Yes","No")</f>
        <v>No</v>
      </c>
      <c r="AP661" s="178" t="str">
        <f t="shared" si="364"/>
        <v>No</v>
      </c>
      <c r="AQ661" t="str">
        <f>IF(OR(Grants!K184="Q3 2028",Grants!K184="Q4 2028"),"Yes","No")</f>
        <v>No</v>
      </c>
      <c r="AR661" s="178" t="str">
        <f t="shared" si="365"/>
        <v>No</v>
      </c>
      <c r="AS661" t="str">
        <f>IF(OR(Grants!K184="Q1 2029",Grants!K184="Q2 2029"),"Yes","No")</f>
        <v>No</v>
      </c>
      <c r="AT661" s="178" t="str">
        <f t="shared" si="366"/>
        <v>No</v>
      </c>
      <c r="AU661" t="str">
        <f>IF(OR(Grants!K184="Q3 2029",Grants!K184="Q4 2029"),"Yes","No")</f>
        <v>No</v>
      </c>
      <c r="AV661" s="178" t="str">
        <f t="shared" si="367"/>
        <v>No</v>
      </c>
      <c r="AW661" t="str">
        <f>IF(OR(Grants!K184="Q1 2030",Grants!K184="Q2 2030"),"Yes","No")</f>
        <v>No</v>
      </c>
      <c r="AX661" s="178" t="str">
        <f t="shared" si="368"/>
        <v>No</v>
      </c>
      <c r="AY661" t="str">
        <f>IF(OR(Grants!K184="Q3 2030",Grants!K184="Q4 2030"),"Yes","No")</f>
        <v>No</v>
      </c>
      <c r="AZ661" s="178" t="str">
        <f t="shared" si="369"/>
        <v>No</v>
      </c>
      <c r="BA661" t="str">
        <f>IF(Grants!K184="","No","Yes")</f>
        <v>No</v>
      </c>
      <c r="BB661" s="178" t="str">
        <f t="shared" si="370"/>
        <v>No</v>
      </c>
      <c r="BC661" s="178" t="str">
        <f t="shared" si="371"/>
        <v>No</v>
      </c>
      <c r="BD661" s="174"/>
    </row>
    <row r="662" spans="1:56" s="175" customFormat="1" ht="35.25" thickBot="1" x14ac:dyDescent="0.5">
      <c r="A662" s="177">
        <v>181</v>
      </c>
      <c r="B662" s="71" t="s">
        <v>639</v>
      </c>
      <c r="C662" t="str">
        <f>IF(Grants!E185="Yes","Yes","No")</f>
        <v>No</v>
      </c>
      <c r="D662" t="str">
        <f>IF(AND(C662="No",Grants!F185="Yes"),"Yes","No")</f>
        <v>No</v>
      </c>
      <c r="E662" t="str">
        <f>IF(AND(C662="No",Grants!F185="N/A"),"N/A","No")</f>
        <v>No</v>
      </c>
      <c r="F662">
        <f>IF(OR(Grants!F185="Yes",Grants!F185="N/A"),0,1)</f>
        <v>1</v>
      </c>
      <c r="G662" t="str">
        <f>IF(OR(Grants!K185="Q3 2019",Grants!K185="Q4 2019"),"Yes","No")</f>
        <v>No</v>
      </c>
      <c r="H662" s="178" t="str">
        <f t="shared" si="347"/>
        <v>No</v>
      </c>
      <c r="I662" t="str">
        <f>IF(OR(Grants!K185="Q1 2020",Grants!K185="Q2 2020"),"Yes","No")</f>
        <v>No</v>
      </c>
      <c r="J662" s="178" t="str">
        <f t="shared" si="348"/>
        <v>No</v>
      </c>
      <c r="K662" t="str">
        <f>IF(OR(Grants!K185="Q3 2020",Grants!K185="Q4 2020"),"Yes","No")</f>
        <v>No</v>
      </c>
      <c r="L662" s="178" t="str">
        <f t="shared" si="349"/>
        <v>No</v>
      </c>
      <c r="M662" t="str">
        <f>IF(OR(Grants!K185="Q1 2021",Grants!K185="Q2 2021"),"Yes","No")</f>
        <v>No</v>
      </c>
      <c r="N662" s="178" t="str">
        <f t="shared" si="350"/>
        <v>No</v>
      </c>
      <c r="O662" t="str">
        <f>IF(OR(Grants!K185="Q3 2021",Grants!K185="Q4 2021"),"Yes","No")</f>
        <v>No</v>
      </c>
      <c r="P662" s="178" t="str">
        <f t="shared" si="351"/>
        <v>No</v>
      </c>
      <c r="Q662" t="str">
        <f>IF(OR(Grants!K185="Q1 2022",Grants!K185="Q2 2022"),"Yes","No")</f>
        <v>No</v>
      </c>
      <c r="R662" s="178" t="str">
        <f t="shared" si="352"/>
        <v>No</v>
      </c>
      <c r="S662" t="str">
        <f>IF(OR(Grants!K185="Q3 2022",Grants!K185="Q4 2022"),"Yes","No")</f>
        <v>No</v>
      </c>
      <c r="T662" s="178" t="str">
        <f t="shared" si="353"/>
        <v>No</v>
      </c>
      <c r="U662" t="str">
        <f>IF(OR(Grants!K185="Q1 2023",Grants!K185="Q2 2023"),"Yes","No")</f>
        <v>No</v>
      </c>
      <c r="V662" s="178" t="str">
        <f t="shared" si="354"/>
        <v>No</v>
      </c>
      <c r="W662" t="str">
        <f>IF(OR(Grants!K185="Q3 2023",Grants!K185="Q4 2023"),"Yes","No")</f>
        <v>No</v>
      </c>
      <c r="X662" s="178" t="str">
        <f t="shared" si="355"/>
        <v>No</v>
      </c>
      <c r="Y662" t="str">
        <f>IF(OR(Grants!K185="Q1 2024",Grants!K185="Q2 2024"),"Yes","No")</f>
        <v>No</v>
      </c>
      <c r="Z662" s="178" t="str">
        <f t="shared" si="356"/>
        <v>No</v>
      </c>
      <c r="AA662" t="str">
        <f>IF(OR(Grants!K185="Q3 2024",Grants!K185="Q4 2024"),"Yes","No")</f>
        <v>No</v>
      </c>
      <c r="AB662" s="178" t="str">
        <f t="shared" si="357"/>
        <v>No</v>
      </c>
      <c r="AC662" t="str">
        <f>IF(OR(Grants!K185="Q1 2025",Grants!K185="Q2 2025"),"Yes","No")</f>
        <v>No</v>
      </c>
      <c r="AD662" s="178" t="str">
        <f t="shared" si="358"/>
        <v>No</v>
      </c>
      <c r="AE662" t="str">
        <f>IF(OR(Grants!K185="Q3 2025",Grants!K185="Q4 2025"),"Yes","No")</f>
        <v>No</v>
      </c>
      <c r="AF662" s="178" t="str">
        <f t="shared" si="359"/>
        <v>No</v>
      </c>
      <c r="AG662" t="str">
        <f>IF(OR(Grants!K185="Q1 2026",Grants!K185="Q2 2026"),"Yes","No")</f>
        <v>No</v>
      </c>
      <c r="AH662" s="178" t="str">
        <f t="shared" si="360"/>
        <v>No</v>
      </c>
      <c r="AI662" t="str">
        <f>IF(OR(Grants!K185="Q3 2026",Grants!K185="Q4 2026"),"Yes","No")</f>
        <v>No</v>
      </c>
      <c r="AJ662" s="178" t="str">
        <f t="shared" si="361"/>
        <v>No</v>
      </c>
      <c r="AK662" t="str">
        <f>IF(OR(Grants!K185="Q1 2027",Grants!K185="Q2 2027"),"Yes","No")</f>
        <v>No</v>
      </c>
      <c r="AL662" s="178" t="str">
        <f t="shared" si="362"/>
        <v>No</v>
      </c>
      <c r="AM662" t="str">
        <f>IF(OR(Grants!K185="Q3 2027",Grants!K185="Q4 2027"),"Yes","No")</f>
        <v>No</v>
      </c>
      <c r="AN662" s="178" t="str">
        <f t="shared" si="363"/>
        <v>No</v>
      </c>
      <c r="AO662" t="str">
        <f>IF(OR(Grants!K185="Q1 2028",Grants!K185="Q2 2028"),"Yes","No")</f>
        <v>No</v>
      </c>
      <c r="AP662" s="178" t="str">
        <f t="shared" si="364"/>
        <v>No</v>
      </c>
      <c r="AQ662" t="str">
        <f>IF(OR(Grants!K185="Q3 2028",Grants!K185="Q4 2028"),"Yes","No")</f>
        <v>No</v>
      </c>
      <c r="AR662" s="178" t="str">
        <f t="shared" si="365"/>
        <v>No</v>
      </c>
      <c r="AS662" t="str">
        <f>IF(OR(Grants!K185="Q1 2029",Grants!K185="Q2 2029"),"Yes","No")</f>
        <v>No</v>
      </c>
      <c r="AT662" s="178" t="str">
        <f t="shared" si="366"/>
        <v>No</v>
      </c>
      <c r="AU662" t="str">
        <f>IF(OR(Grants!K185="Q3 2029",Grants!K185="Q4 2029"),"Yes","No")</f>
        <v>No</v>
      </c>
      <c r="AV662" s="178" t="str">
        <f t="shared" si="367"/>
        <v>No</v>
      </c>
      <c r="AW662" t="str">
        <f>IF(OR(Grants!K185="Q1 2030",Grants!K185="Q2 2030"),"Yes","No")</f>
        <v>No</v>
      </c>
      <c r="AX662" s="178" t="str">
        <f t="shared" si="368"/>
        <v>No</v>
      </c>
      <c r="AY662" t="str">
        <f>IF(OR(Grants!K185="Q3 2030",Grants!K185="Q4 2030"),"Yes","No")</f>
        <v>No</v>
      </c>
      <c r="AZ662" s="178" t="str">
        <f t="shared" si="369"/>
        <v>No</v>
      </c>
      <c r="BA662" t="str">
        <f>IF(Grants!K185="","No","Yes")</f>
        <v>No</v>
      </c>
      <c r="BB662" s="178" t="str">
        <f t="shared" si="370"/>
        <v>No</v>
      </c>
      <c r="BC662" s="178" t="str">
        <f t="shared" si="371"/>
        <v>Yes</v>
      </c>
      <c r="BD662" s="174"/>
    </row>
    <row r="663" spans="1:56" s="175" customFormat="1" ht="23.65" thickBot="1" x14ac:dyDescent="0.5">
      <c r="A663" s="177">
        <v>182</v>
      </c>
      <c r="B663" s="70" t="s">
        <v>640</v>
      </c>
      <c r="C663" t="str">
        <f>IF(Grants!E186="Yes","Yes","No")</f>
        <v>Yes</v>
      </c>
      <c r="D663" t="str">
        <f>IF(AND(C663="No",Grants!F186="Yes"),"Yes","No")</f>
        <v>No</v>
      </c>
      <c r="E663" t="str">
        <f>IF(AND(C663="No",Grants!F186="N/A"),"N/A","No")</f>
        <v>No</v>
      </c>
      <c r="F663">
        <f>IF(OR(Grants!F186="Yes",Grants!F186="N/A"),0,1)</f>
        <v>1</v>
      </c>
      <c r="G663" t="str">
        <f>IF(OR(Grants!K186="Q3 2019",Grants!K186="Q4 2019"),"Yes","No")</f>
        <v>No</v>
      </c>
      <c r="H663" s="178" t="str">
        <f t="shared" si="347"/>
        <v>No</v>
      </c>
      <c r="I663" t="str">
        <f>IF(OR(Grants!K186="Q1 2020",Grants!K186="Q2 2020"),"Yes","No")</f>
        <v>No</v>
      </c>
      <c r="J663" s="178" t="str">
        <f t="shared" si="348"/>
        <v>No</v>
      </c>
      <c r="K663" t="str">
        <f>IF(OR(Grants!K186="Q3 2020",Grants!K186="Q4 2020"),"Yes","No")</f>
        <v>No</v>
      </c>
      <c r="L663" s="178" t="str">
        <f t="shared" si="349"/>
        <v>No</v>
      </c>
      <c r="M663" t="str">
        <f>IF(OR(Grants!K186="Q1 2021",Grants!K186="Q2 2021"),"Yes","No")</f>
        <v>No</v>
      </c>
      <c r="N663" s="178" t="str">
        <f t="shared" si="350"/>
        <v>No</v>
      </c>
      <c r="O663" t="str">
        <f>IF(OR(Grants!K186="Q3 2021",Grants!K186="Q4 2021"),"Yes","No")</f>
        <v>No</v>
      </c>
      <c r="P663" s="178" t="str">
        <f t="shared" si="351"/>
        <v>No</v>
      </c>
      <c r="Q663" t="str">
        <f>IF(OR(Grants!K186="Q1 2022",Grants!K186="Q2 2022"),"Yes","No")</f>
        <v>No</v>
      </c>
      <c r="R663" s="178" t="str">
        <f t="shared" si="352"/>
        <v>No</v>
      </c>
      <c r="S663" t="str">
        <f>IF(OR(Grants!K186="Q3 2022",Grants!K186="Q4 2022"),"Yes","No")</f>
        <v>No</v>
      </c>
      <c r="T663" s="178" t="str">
        <f t="shared" si="353"/>
        <v>No</v>
      </c>
      <c r="U663" t="str">
        <f>IF(OR(Grants!K186="Q1 2023",Grants!K186="Q2 2023"),"Yes","No")</f>
        <v>No</v>
      </c>
      <c r="V663" s="178" t="str">
        <f t="shared" si="354"/>
        <v>No</v>
      </c>
      <c r="W663" t="str">
        <f>IF(OR(Grants!K186="Q3 2023",Grants!K186="Q4 2023"),"Yes","No")</f>
        <v>No</v>
      </c>
      <c r="X663" s="178" t="str">
        <f t="shared" si="355"/>
        <v>No</v>
      </c>
      <c r="Y663" t="str">
        <f>IF(OR(Grants!K186="Q1 2024",Grants!K186="Q2 2024"),"Yes","No")</f>
        <v>No</v>
      </c>
      <c r="Z663" s="178" t="str">
        <f t="shared" si="356"/>
        <v>No</v>
      </c>
      <c r="AA663" t="str">
        <f>IF(OR(Grants!K186="Q3 2024",Grants!K186="Q4 2024"),"Yes","No")</f>
        <v>No</v>
      </c>
      <c r="AB663" s="178" t="str">
        <f t="shared" si="357"/>
        <v>No</v>
      </c>
      <c r="AC663" t="str">
        <f>IF(OR(Grants!K186="Q1 2025",Grants!K186="Q2 2025"),"Yes","No")</f>
        <v>No</v>
      </c>
      <c r="AD663" s="178" t="str">
        <f t="shared" si="358"/>
        <v>No</v>
      </c>
      <c r="AE663" t="str">
        <f>IF(OR(Grants!K186="Q3 2025",Grants!K186="Q4 2025"),"Yes","No")</f>
        <v>No</v>
      </c>
      <c r="AF663" s="178" t="str">
        <f t="shared" si="359"/>
        <v>No</v>
      </c>
      <c r="AG663" t="str">
        <f>IF(OR(Grants!K186="Q1 2026",Grants!K186="Q2 2026"),"Yes","No")</f>
        <v>No</v>
      </c>
      <c r="AH663" s="178" t="str">
        <f t="shared" si="360"/>
        <v>No</v>
      </c>
      <c r="AI663" t="str">
        <f>IF(OR(Grants!K186="Q3 2026",Grants!K186="Q4 2026"),"Yes","No")</f>
        <v>No</v>
      </c>
      <c r="AJ663" s="178" t="str">
        <f t="shared" si="361"/>
        <v>No</v>
      </c>
      <c r="AK663" t="str">
        <f>IF(OR(Grants!K186="Q1 2027",Grants!K186="Q2 2027"),"Yes","No")</f>
        <v>No</v>
      </c>
      <c r="AL663" s="178" t="str">
        <f t="shared" si="362"/>
        <v>No</v>
      </c>
      <c r="AM663" t="str">
        <f>IF(OR(Grants!K186="Q3 2027",Grants!K186="Q4 2027"),"Yes","No")</f>
        <v>No</v>
      </c>
      <c r="AN663" s="178" t="str">
        <f t="shared" si="363"/>
        <v>No</v>
      </c>
      <c r="AO663" t="str">
        <f>IF(OR(Grants!K186="Q1 2028",Grants!K186="Q2 2028"),"Yes","No")</f>
        <v>No</v>
      </c>
      <c r="AP663" s="178" t="str">
        <f t="shared" si="364"/>
        <v>No</v>
      </c>
      <c r="AQ663" t="str">
        <f>IF(OR(Grants!K186="Q3 2028",Grants!K186="Q4 2028"),"Yes","No")</f>
        <v>No</v>
      </c>
      <c r="AR663" s="178" t="str">
        <f t="shared" si="365"/>
        <v>No</v>
      </c>
      <c r="AS663" t="str">
        <f>IF(OR(Grants!K186="Q1 2029",Grants!K186="Q2 2029"),"Yes","No")</f>
        <v>No</v>
      </c>
      <c r="AT663" s="178" t="str">
        <f t="shared" si="366"/>
        <v>No</v>
      </c>
      <c r="AU663" t="str">
        <f>IF(OR(Grants!K186="Q3 2029",Grants!K186="Q4 2029"),"Yes","No")</f>
        <v>No</v>
      </c>
      <c r="AV663" s="178" t="str">
        <f t="shared" si="367"/>
        <v>No</v>
      </c>
      <c r="AW663" t="str">
        <f>IF(OR(Grants!K186="Q1 2030",Grants!K186="Q2 2030"),"Yes","No")</f>
        <v>No</v>
      </c>
      <c r="AX663" s="178" t="str">
        <f t="shared" si="368"/>
        <v>No</v>
      </c>
      <c r="AY663" t="str">
        <f>IF(OR(Grants!K186="Q3 2030",Grants!K186="Q4 2030"),"Yes","No")</f>
        <v>No</v>
      </c>
      <c r="AZ663" s="178" t="str">
        <f t="shared" si="369"/>
        <v>No</v>
      </c>
      <c r="BA663" t="str">
        <f>IF(Grants!K186="","No","Yes")</f>
        <v>No</v>
      </c>
      <c r="BB663" s="178" t="str">
        <f t="shared" si="370"/>
        <v>No</v>
      </c>
      <c r="BC663" s="178" t="str">
        <f t="shared" si="371"/>
        <v>No</v>
      </c>
      <c r="BD663" s="174"/>
    </row>
    <row r="664" spans="1:56" s="175" customFormat="1" ht="23.65" thickBot="1" x14ac:dyDescent="0.5">
      <c r="A664" s="177">
        <v>183</v>
      </c>
      <c r="B664" s="70" t="s">
        <v>641</v>
      </c>
      <c r="C664" t="str">
        <f>IF(Grants!E187="Yes","Yes","No")</f>
        <v>Yes</v>
      </c>
      <c r="D664" t="str">
        <f>IF(AND(C664="No",Grants!F187="Yes"),"Yes","No")</f>
        <v>No</v>
      </c>
      <c r="E664" t="str">
        <f>IF(AND(C664="No",Grants!F187="N/A"),"N/A","No")</f>
        <v>No</v>
      </c>
      <c r="F664">
        <f>IF(OR(Grants!F187="Yes",Grants!F187="N/A"),0,1)</f>
        <v>1</v>
      </c>
      <c r="G664" t="str">
        <f>IF(OR(Grants!K187="Q3 2019",Grants!K187="Q4 2019"),"Yes","No")</f>
        <v>No</v>
      </c>
      <c r="H664" s="178" t="str">
        <f t="shared" si="347"/>
        <v>No</v>
      </c>
      <c r="I664" t="str">
        <f>IF(OR(Grants!K187="Q1 2020",Grants!K187="Q2 2020"),"Yes","No")</f>
        <v>No</v>
      </c>
      <c r="J664" s="178" t="str">
        <f t="shared" si="348"/>
        <v>No</v>
      </c>
      <c r="K664" t="str">
        <f>IF(OR(Grants!K187="Q3 2020",Grants!K187="Q4 2020"),"Yes","No")</f>
        <v>No</v>
      </c>
      <c r="L664" s="178" t="str">
        <f t="shared" si="349"/>
        <v>No</v>
      </c>
      <c r="M664" t="str">
        <f>IF(OR(Grants!K187="Q1 2021",Grants!K187="Q2 2021"),"Yes","No")</f>
        <v>No</v>
      </c>
      <c r="N664" s="178" t="str">
        <f t="shared" si="350"/>
        <v>No</v>
      </c>
      <c r="O664" t="str">
        <f>IF(OR(Grants!K187="Q3 2021",Grants!K187="Q4 2021"),"Yes","No")</f>
        <v>No</v>
      </c>
      <c r="P664" s="178" t="str">
        <f t="shared" si="351"/>
        <v>No</v>
      </c>
      <c r="Q664" t="str">
        <f>IF(OR(Grants!K187="Q1 2022",Grants!K187="Q2 2022"),"Yes","No")</f>
        <v>No</v>
      </c>
      <c r="R664" s="178" t="str">
        <f t="shared" si="352"/>
        <v>No</v>
      </c>
      <c r="S664" t="str">
        <f>IF(OR(Grants!K187="Q3 2022",Grants!K187="Q4 2022"),"Yes","No")</f>
        <v>No</v>
      </c>
      <c r="T664" s="178" t="str">
        <f t="shared" si="353"/>
        <v>No</v>
      </c>
      <c r="U664" t="str">
        <f>IF(OR(Grants!K187="Q1 2023",Grants!K187="Q2 2023"),"Yes","No")</f>
        <v>No</v>
      </c>
      <c r="V664" s="178" t="str">
        <f t="shared" si="354"/>
        <v>No</v>
      </c>
      <c r="W664" t="str">
        <f>IF(OR(Grants!K187="Q3 2023",Grants!K187="Q4 2023"),"Yes","No")</f>
        <v>No</v>
      </c>
      <c r="X664" s="178" t="str">
        <f t="shared" si="355"/>
        <v>No</v>
      </c>
      <c r="Y664" t="str">
        <f>IF(OR(Grants!K187="Q1 2024",Grants!K187="Q2 2024"),"Yes","No")</f>
        <v>No</v>
      </c>
      <c r="Z664" s="178" t="str">
        <f t="shared" si="356"/>
        <v>No</v>
      </c>
      <c r="AA664" t="str">
        <f>IF(OR(Grants!K187="Q3 2024",Grants!K187="Q4 2024"),"Yes","No")</f>
        <v>No</v>
      </c>
      <c r="AB664" s="178" t="str">
        <f t="shared" si="357"/>
        <v>No</v>
      </c>
      <c r="AC664" t="str">
        <f>IF(OR(Grants!K187="Q1 2025",Grants!K187="Q2 2025"),"Yes","No")</f>
        <v>No</v>
      </c>
      <c r="AD664" s="178" t="str">
        <f t="shared" si="358"/>
        <v>No</v>
      </c>
      <c r="AE664" t="str">
        <f>IF(OR(Grants!K187="Q3 2025",Grants!K187="Q4 2025"),"Yes","No")</f>
        <v>No</v>
      </c>
      <c r="AF664" s="178" t="str">
        <f t="shared" si="359"/>
        <v>No</v>
      </c>
      <c r="AG664" t="str">
        <f>IF(OR(Grants!K187="Q1 2026",Grants!K187="Q2 2026"),"Yes","No")</f>
        <v>No</v>
      </c>
      <c r="AH664" s="178" t="str">
        <f t="shared" si="360"/>
        <v>No</v>
      </c>
      <c r="AI664" t="str">
        <f>IF(OR(Grants!K187="Q3 2026",Grants!K187="Q4 2026"),"Yes","No")</f>
        <v>No</v>
      </c>
      <c r="AJ664" s="178" t="str">
        <f t="shared" si="361"/>
        <v>No</v>
      </c>
      <c r="AK664" t="str">
        <f>IF(OR(Grants!K187="Q1 2027",Grants!K187="Q2 2027"),"Yes","No")</f>
        <v>No</v>
      </c>
      <c r="AL664" s="178" t="str">
        <f t="shared" si="362"/>
        <v>No</v>
      </c>
      <c r="AM664" t="str">
        <f>IF(OR(Grants!K187="Q3 2027",Grants!K187="Q4 2027"),"Yes","No")</f>
        <v>No</v>
      </c>
      <c r="AN664" s="178" t="str">
        <f t="shared" si="363"/>
        <v>No</v>
      </c>
      <c r="AO664" t="str">
        <f>IF(OR(Grants!K187="Q1 2028",Grants!K187="Q2 2028"),"Yes","No")</f>
        <v>No</v>
      </c>
      <c r="AP664" s="178" t="str">
        <f t="shared" si="364"/>
        <v>No</v>
      </c>
      <c r="AQ664" t="str">
        <f>IF(OR(Grants!K187="Q3 2028",Grants!K187="Q4 2028"),"Yes","No")</f>
        <v>No</v>
      </c>
      <c r="AR664" s="178" t="str">
        <f t="shared" si="365"/>
        <v>No</v>
      </c>
      <c r="AS664" t="str">
        <f>IF(OR(Grants!K187="Q1 2029",Grants!K187="Q2 2029"),"Yes","No")</f>
        <v>No</v>
      </c>
      <c r="AT664" s="178" t="str">
        <f t="shared" si="366"/>
        <v>No</v>
      </c>
      <c r="AU664" t="str">
        <f>IF(OR(Grants!K187="Q3 2029",Grants!K187="Q4 2029"),"Yes","No")</f>
        <v>No</v>
      </c>
      <c r="AV664" s="178" t="str">
        <f t="shared" si="367"/>
        <v>No</v>
      </c>
      <c r="AW664" t="str">
        <f>IF(OR(Grants!K187="Q1 2030",Grants!K187="Q2 2030"),"Yes","No")</f>
        <v>No</v>
      </c>
      <c r="AX664" s="178" t="str">
        <f t="shared" si="368"/>
        <v>No</v>
      </c>
      <c r="AY664" t="str">
        <f>IF(OR(Grants!K187="Q3 2030",Grants!K187="Q4 2030"),"Yes","No")</f>
        <v>No</v>
      </c>
      <c r="AZ664" s="178" t="str">
        <f t="shared" si="369"/>
        <v>No</v>
      </c>
      <c r="BA664" t="str">
        <f>IF(Grants!K187="","No","Yes")</f>
        <v>No</v>
      </c>
      <c r="BB664" s="178" t="str">
        <f t="shared" si="370"/>
        <v>No</v>
      </c>
      <c r="BC664" s="178" t="str">
        <f t="shared" si="371"/>
        <v>No</v>
      </c>
      <c r="BD664" s="174"/>
    </row>
    <row r="665" spans="1:56" s="175" customFormat="1" ht="35.25" thickBot="1" x14ac:dyDescent="0.5">
      <c r="A665" s="177">
        <v>184</v>
      </c>
      <c r="B665" s="71" t="s">
        <v>642</v>
      </c>
      <c r="C665" t="str">
        <f>IF(Grants!E188="Yes","Yes","No")</f>
        <v>No</v>
      </c>
      <c r="D665" t="str">
        <f>IF(AND(C665="No",Grants!F188="Yes"),"Yes","No")</f>
        <v>No</v>
      </c>
      <c r="E665" t="str">
        <f>IF(AND(C665="No",Grants!F188="N/A"),"N/A","No")</f>
        <v>No</v>
      </c>
      <c r="F665">
        <f>IF(OR(Grants!F188="Yes",Grants!F188="N/A"),0,1)</f>
        <v>1</v>
      </c>
      <c r="G665" t="str">
        <f>IF(OR(Grants!K188="Q3 2019",Grants!K188="Q4 2019"),"Yes","No")</f>
        <v>No</v>
      </c>
      <c r="H665" s="178" t="str">
        <f t="shared" si="347"/>
        <v>No</v>
      </c>
      <c r="I665" t="str">
        <f>IF(OR(Grants!K188="Q1 2020",Grants!K188="Q2 2020"),"Yes","No")</f>
        <v>No</v>
      </c>
      <c r="J665" s="178" t="str">
        <f t="shared" si="348"/>
        <v>No</v>
      </c>
      <c r="K665" t="str">
        <f>IF(OR(Grants!K188="Q3 2020",Grants!K188="Q4 2020"),"Yes","No")</f>
        <v>No</v>
      </c>
      <c r="L665" s="178" t="str">
        <f t="shared" si="349"/>
        <v>No</v>
      </c>
      <c r="M665" t="str">
        <f>IF(OR(Grants!K188="Q1 2021",Grants!K188="Q2 2021"),"Yes","No")</f>
        <v>No</v>
      </c>
      <c r="N665" s="178" t="str">
        <f t="shared" si="350"/>
        <v>No</v>
      </c>
      <c r="O665" t="str">
        <f>IF(OR(Grants!K188="Q3 2021",Grants!K188="Q4 2021"),"Yes","No")</f>
        <v>No</v>
      </c>
      <c r="P665" s="178" t="str">
        <f t="shared" si="351"/>
        <v>No</v>
      </c>
      <c r="Q665" t="str">
        <f>IF(OR(Grants!K188="Q1 2022",Grants!K188="Q2 2022"),"Yes","No")</f>
        <v>No</v>
      </c>
      <c r="R665" s="178" t="str">
        <f t="shared" si="352"/>
        <v>No</v>
      </c>
      <c r="S665" t="str">
        <f>IF(OR(Grants!K188="Q3 2022",Grants!K188="Q4 2022"),"Yes","No")</f>
        <v>No</v>
      </c>
      <c r="T665" s="178" t="str">
        <f t="shared" si="353"/>
        <v>No</v>
      </c>
      <c r="U665" t="str">
        <f>IF(OR(Grants!K188="Q1 2023",Grants!K188="Q2 2023"),"Yes","No")</f>
        <v>No</v>
      </c>
      <c r="V665" s="178" t="str">
        <f t="shared" si="354"/>
        <v>No</v>
      </c>
      <c r="W665" t="str">
        <f>IF(OR(Grants!K188="Q3 2023",Grants!K188="Q4 2023"),"Yes","No")</f>
        <v>No</v>
      </c>
      <c r="X665" s="178" t="str">
        <f t="shared" si="355"/>
        <v>No</v>
      </c>
      <c r="Y665" t="str">
        <f>IF(OR(Grants!K188="Q1 2024",Grants!K188="Q2 2024"),"Yes","No")</f>
        <v>No</v>
      </c>
      <c r="Z665" s="178" t="str">
        <f t="shared" si="356"/>
        <v>No</v>
      </c>
      <c r="AA665" t="str">
        <f>IF(OR(Grants!K188="Q3 2024",Grants!K188="Q4 2024"),"Yes","No")</f>
        <v>No</v>
      </c>
      <c r="AB665" s="178" t="str">
        <f t="shared" si="357"/>
        <v>No</v>
      </c>
      <c r="AC665" t="str">
        <f>IF(OR(Grants!K188="Q1 2025",Grants!K188="Q2 2025"),"Yes","No")</f>
        <v>No</v>
      </c>
      <c r="AD665" s="178" t="str">
        <f t="shared" si="358"/>
        <v>No</v>
      </c>
      <c r="AE665" t="str">
        <f>IF(OR(Grants!K188="Q3 2025",Grants!K188="Q4 2025"),"Yes","No")</f>
        <v>No</v>
      </c>
      <c r="AF665" s="178" t="str">
        <f t="shared" si="359"/>
        <v>No</v>
      </c>
      <c r="AG665" t="str">
        <f>IF(OR(Grants!K188="Q1 2026",Grants!K188="Q2 2026"),"Yes","No")</f>
        <v>No</v>
      </c>
      <c r="AH665" s="178" t="str">
        <f t="shared" si="360"/>
        <v>No</v>
      </c>
      <c r="AI665" t="str">
        <f>IF(OR(Grants!K188="Q3 2026",Grants!K188="Q4 2026"),"Yes","No")</f>
        <v>No</v>
      </c>
      <c r="AJ665" s="178" t="str">
        <f t="shared" si="361"/>
        <v>No</v>
      </c>
      <c r="AK665" t="str">
        <f>IF(OR(Grants!K188="Q1 2027",Grants!K188="Q2 2027"),"Yes","No")</f>
        <v>No</v>
      </c>
      <c r="AL665" s="178" t="str">
        <f t="shared" si="362"/>
        <v>No</v>
      </c>
      <c r="AM665" t="str">
        <f>IF(OR(Grants!K188="Q3 2027",Grants!K188="Q4 2027"),"Yes","No")</f>
        <v>No</v>
      </c>
      <c r="AN665" s="178" t="str">
        <f t="shared" si="363"/>
        <v>No</v>
      </c>
      <c r="AO665" t="str">
        <f>IF(OR(Grants!K188="Q1 2028",Grants!K188="Q2 2028"),"Yes","No")</f>
        <v>No</v>
      </c>
      <c r="AP665" s="178" t="str">
        <f t="shared" si="364"/>
        <v>No</v>
      </c>
      <c r="AQ665" t="str">
        <f>IF(OR(Grants!K188="Q3 2028",Grants!K188="Q4 2028"),"Yes","No")</f>
        <v>No</v>
      </c>
      <c r="AR665" s="178" t="str">
        <f t="shared" si="365"/>
        <v>No</v>
      </c>
      <c r="AS665" t="str">
        <f>IF(OR(Grants!K188="Q1 2029",Grants!K188="Q2 2029"),"Yes","No")</f>
        <v>No</v>
      </c>
      <c r="AT665" s="178" t="str">
        <f t="shared" si="366"/>
        <v>No</v>
      </c>
      <c r="AU665" t="str">
        <f>IF(OR(Grants!K188="Q3 2029",Grants!K188="Q4 2029"),"Yes","No")</f>
        <v>No</v>
      </c>
      <c r="AV665" s="178" t="str">
        <f t="shared" si="367"/>
        <v>No</v>
      </c>
      <c r="AW665" t="str">
        <f>IF(OR(Grants!K188="Q1 2030",Grants!K188="Q2 2030"),"Yes","No")</f>
        <v>No</v>
      </c>
      <c r="AX665" s="178" t="str">
        <f t="shared" si="368"/>
        <v>No</v>
      </c>
      <c r="AY665" t="str">
        <f>IF(OR(Grants!K188="Q3 2030",Grants!K188="Q4 2030"),"Yes","No")</f>
        <v>No</v>
      </c>
      <c r="AZ665" s="178" t="str">
        <f t="shared" si="369"/>
        <v>No</v>
      </c>
      <c r="BA665" t="str">
        <f>IF(Grants!K188="","No","Yes")</f>
        <v>No</v>
      </c>
      <c r="BB665" s="178" t="str">
        <f t="shared" si="370"/>
        <v>No</v>
      </c>
      <c r="BC665" s="178" t="str">
        <f t="shared" si="371"/>
        <v>Yes</v>
      </c>
      <c r="BD665" s="174"/>
    </row>
    <row r="666" spans="1:56" s="175" customFormat="1" ht="23.65" thickBot="1" x14ac:dyDescent="0.5">
      <c r="A666" s="177">
        <v>185</v>
      </c>
      <c r="B666" s="70" t="s">
        <v>643</v>
      </c>
      <c r="C666" t="str">
        <f>IF(Grants!E189="Yes","Yes","No")</f>
        <v>Yes</v>
      </c>
      <c r="D666" t="str">
        <f>IF(AND(C666="No",Grants!F189="Yes"),"Yes","No")</f>
        <v>No</v>
      </c>
      <c r="E666" t="str">
        <f>IF(AND(C666="No",Grants!F189="N/A"),"N/A","No")</f>
        <v>No</v>
      </c>
      <c r="F666">
        <f>IF(OR(Grants!F189="Yes",Grants!F189="N/A"),0,1)</f>
        <v>1</v>
      </c>
      <c r="G666" t="str">
        <f>IF(OR(Grants!K189="Q3 2019",Grants!K189="Q4 2019"),"Yes","No")</f>
        <v>No</v>
      </c>
      <c r="H666" s="178" t="str">
        <f t="shared" si="347"/>
        <v>No</v>
      </c>
      <c r="I666" t="str">
        <f>IF(OR(Grants!K189="Q1 2020",Grants!K189="Q2 2020"),"Yes","No")</f>
        <v>No</v>
      </c>
      <c r="J666" s="178" t="str">
        <f t="shared" si="348"/>
        <v>No</v>
      </c>
      <c r="K666" t="str">
        <f>IF(OR(Grants!K189="Q3 2020",Grants!K189="Q4 2020"),"Yes","No")</f>
        <v>No</v>
      </c>
      <c r="L666" s="178" t="str">
        <f t="shared" si="349"/>
        <v>No</v>
      </c>
      <c r="M666" t="str">
        <f>IF(OR(Grants!K189="Q1 2021",Grants!K189="Q2 2021"),"Yes","No")</f>
        <v>No</v>
      </c>
      <c r="N666" s="178" t="str">
        <f t="shared" si="350"/>
        <v>No</v>
      </c>
      <c r="O666" t="str">
        <f>IF(OR(Grants!K189="Q3 2021",Grants!K189="Q4 2021"),"Yes","No")</f>
        <v>No</v>
      </c>
      <c r="P666" s="178" t="str">
        <f t="shared" si="351"/>
        <v>No</v>
      </c>
      <c r="Q666" t="str">
        <f>IF(OR(Grants!K189="Q1 2022",Grants!K189="Q2 2022"),"Yes","No")</f>
        <v>No</v>
      </c>
      <c r="R666" s="178" t="str">
        <f t="shared" si="352"/>
        <v>No</v>
      </c>
      <c r="S666" t="str">
        <f>IF(OR(Grants!K189="Q3 2022",Grants!K189="Q4 2022"),"Yes","No")</f>
        <v>No</v>
      </c>
      <c r="T666" s="178" t="str">
        <f t="shared" si="353"/>
        <v>No</v>
      </c>
      <c r="U666" t="str">
        <f>IF(OR(Grants!K189="Q1 2023",Grants!K189="Q2 2023"),"Yes","No")</f>
        <v>No</v>
      </c>
      <c r="V666" s="178" t="str">
        <f t="shared" si="354"/>
        <v>No</v>
      </c>
      <c r="W666" t="str">
        <f>IF(OR(Grants!K189="Q3 2023",Grants!K189="Q4 2023"),"Yes","No")</f>
        <v>No</v>
      </c>
      <c r="X666" s="178" t="str">
        <f t="shared" si="355"/>
        <v>No</v>
      </c>
      <c r="Y666" t="str">
        <f>IF(OR(Grants!K189="Q1 2024",Grants!K189="Q2 2024"),"Yes","No")</f>
        <v>No</v>
      </c>
      <c r="Z666" s="178" t="str">
        <f t="shared" si="356"/>
        <v>No</v>
      </c>
      <c r="AA666" t="str">
        <f>IF(OR(Grants!K189="Q3 2024",Grants!K189="Q4 2024"),"Yes","No")</f>
        <v>No</v>
      </c>
      <c r="AB666" s="178" t="str">
        <f t="shared" si="357"/>
        <v>No</v>
      </c>
      <c r="AC666" t="str">
        <f>IF(OR(Grants!K189="Q1 2025",Grants!K189="Q2 2025"),"Yes","No")</f>
        <v>No</v>
      </c>
      <c r="AD666" s="178" t="str">
        <f t="shared" si="358"/>
        <v>No</v>
      </c>
      <c r="AE666" t="str">
        <f>IF(OR(Grants!K189="Q3 2025",Grants!K189="Q4 2025"),"Yes","No")</f>
        <v>No</v>
      </c>
      <c r="AF666" s="178" t="str">
        <f t="shared" si="359"/>
        <v>No</v>
      </c>
      <c r="AG666" t="str">
        <f>IF(OR(Grants!K189="Q1 2026",Grants!K189="Q2 2026"),"Yes","No")</f>
        <v>No</v>
      </c>
      <c r="AH666" s="178" t="str">
        <f t="shared" si="360"/>
        <v>No</v>
      </c>
      <c r="AI666" t="str">
        <f>IF(OR(Grants!K189="Q3 2026",Grants!K189="Q4 2026"),"Yes","No")</f>
        <v>No</v>
      </c>
      <c r="AJ666" s="178" t="str">
        <f t="shared" si="361"/>
        <v>No</v>
      </c>
      <c r="AK666" t="str">
        <f>IF(OR(Grants!K189="Q1 2027",Grants!K189="Q2 2027"),"Yes","No")</f>
        <v>No</v>
      </c>
      <c r="AL666" s="178" t="str">
        <f t="shared" si="362"/>
        <v>No</v>
      </c>
      <c r="AM666" t="str">
        <f>IF(OR(Grants!K189="Q3 2027",Grants!K189="Q4 2027"),"Yes","No")</f>
        <v>No</v>
      </c>
      <c r="AN666" s="178" t="str">
        <f t="shared" si="363"/>
        <v>No</v>
      </c>
      <c r="AO666" t="str">
        <f>IF(OR(Grants!K189="Q1 2028",Grants!K189="Q2 2028"),"Yes","No")</f>
        <v>No</v>
      </c>
      <c r="AP666" s="178" t="str">
        <f t="shared" si="364"/>
        <v>No</v>
      </c>
      <c r="AQ666" t="str">
        <f>IF(OR(Grants!K189="Q3 2028",Grants!K189="Q4 2028"),"Yes","No")</f>
        <v>No</v>
      </c>
      <c r="AR666" s="178" t="str">
        <f t="shared" si="365"/>
        <v>No</v>
      </c>
      <c r="AS666" t="str">
        <f>IF(OR(Grants!K189="Q1 2029",Grants!K189="Q2 2029"),"Yes","No")</f>
        <v>No</v>
      </c>
      <c r="AT666" s="178" t="str">
        <f t="shared" si="366"/>
        <v>No</v>
      </c>
      <c r="AU666" t="str">
        <f>IF(OR(Grants!K189="Q3 2029",Grants!K189="Q4 2029"),"Yes","No")</f>
        <v>No</v>
      </c>
      <c r="AV666" s="178" t="str">
        <f t="shared" si="367"/>
        <v>No</v>
      </c>
      <c r="AW666" t="str">
        <f>IF(OR(Grants!K189="Q1 2030",Grants!K189="Q2 2030"),"Yes","No")</f>
        <v>No</v>
      </c>
      <c r="AX666" s="178" t="str">
        <f t="shared" si="368"/>
        <v>No</v>
      </c>
      <c r="AY666" t="str">
        <f>IF(OR(Grants!K189="Q3 2030",Grants!K189="Q4 2030"),"Yes","No")</f>
        <v>No</v>
      </c>
      <c r="AZ666" s="178" t="str">
        <f t="shared" si="369"/>
        <v>No</v>
      </c>
      <c r="BA666" t="str">
        <f>IF(Grants!K189="","No","Yes")</f>
        <v>No</v>
      </c>
      <c r="BB666" s="178" t="str">
        <f t="shared" si="370"/>
        <v>No</v>
      </c>
      <c r="BC666" s="178" t="str">
        <f t="shared" si="371"/>
        <v>No</v>
      </c>
      <c r="BD666" s="174"/>
    </row>
    <row r="667" spans="1:56" s="175" customFormat="1" ht="23.65" thickBot="1" x14ac:dyDescent="0.5">
      <c r="A667" s="177">
        <v>186</v>
      </c>
      <c r="B667" s="71" t="s">
        <v>644</v>
      </c>
      <c r="C667" t="str">
        <f>IF(Grants!E190="Yes","Yes","No")</f>
        <v>No</v>
      </c>
      <c r="D667" t="str">
        <f>IF(AND(C667="No",Grants!F190="Yes"),"Yes","No")</f>
        <v>No</v>
      </c>
      <c r="E667" t="str">
        <f>IF(AND(C667="No",Grants!F190="N/A"),"N/A","No")</f>
        <v>No</v>
      </c>
      <c r="F667">
        <f>IF(OR(Grants!F190="Yes",Grants!F190="N/A"),0,1)</f>
        <v>1</v>
      </c>
      <c r="G667" t="str">
        <f>IF(OR(Grants!K190="Q3 2019",Grants!K190="Q4 2019"),"Yes","No")</f>
        <v>No</v>
      </c>
      <c r="H667" s="178" t="str">
        <f t="shared" si="347"/>
        <v>No</v>
      </c>
      <c r="I667" t="str">
        <f>IF(OR(Grants!K190="Q1 2020",Grants!K190="Q2 2020"),"Yes","No")</f>
        <v>No</v>
      </c>
      <c r="J667" s="178" t="str">
        <f t="shared" si="348"/>
        <v>No</v>
      </c>
      <c r="K667" t="str">
        <f>IF(OR(Grants!K190="Q3 2020",Grants!K190="Q4 2020"),"Yes","No")</f>
        <v>No</v>
      </c>
      <c r="L667" s="178" t="str">
        <f t="shared" si="349"/>
        <v>No</v>
      </c>
      <c r="M667" t="str">
        <f>IF(OR(Grants!K190="Q1 2021",Grants!K190="Q2 2021"),"Yes","No")</f>
        <v>No</v>
      </c>
      <c r="N667" s="178" t="str">
        <f t="shared" si="350"/>
        <v>No</v>
      </c>
      <c r="O667" t="str">
        <f>IF(OR(Grants!K190="Q3 2021",Grants!K190="Q4 2021"),"Yes","No")</f>
        <v>No</v>
      </c>
      <c r="P667" s="178" t="str">
        <f t="shared" si="351"/>
        <v>No</v>
      </c>
      <c r="Q667" t="str">
        <f>IF(OR(Grants!K190="Q1 2022",Grants!K190="Q2 2022"),"Yes","No")</f>
        <v>No</v>
      </c>
      <c r="R667" s="178" t="str">
        <f t="shared" si="352"/>
        <v>No</v>
      </c>
      <c r="S667" t="str">
        <f>IF(OR(Grants!K190="Q3 2022",Grants!K190="Q4 2022"),"Yes","No")</f>
        <v>No</v>
      </c>
      <c r="T667" s="178" t="str">
        <f t="shared" si="353"/>
        <v>No</v>
      </c>
      <c r="U667" t="str">
        <f>IF(OR(Grants!K190="Q1 2023",Grants!K190="Q2 2023"),"Yes","No")</f>
        <v>No</v>
      </c>
      <c r="V667" s="178" t="str">
        <f t="shared" si="354"/>
        <v>No</v>
      </c>
      <c r="W667" t="str">
        <f>IF(OR(Grants!K190="Q3 2023",Grants!K190="Q4 2023"),"Yes","No")</f>
        <v>No</v>
      </c>
      <c r="X667" s="178" t="str">
        <f t="shared" si="355"/>
        <v>No</v>
      </c>
      <c r="Y667" t="str">
        <f>IF(OR(Grants!K190="Q1 2024",Grants!K190="Q2 2024"),"Yes","No")</f>
        <v>No</v>
      </c>
      <c r="Z667" s="178" t="str">
        <f t="shared" si="356"/>
        <v>No</v>
      </c>
      <c r="AA667" t="str">
        <f>IF(OR(Grants!K190="Q3 2024",Grants!K190="Q4 2024"),"Yes","No")</f>
        <v>No</v>
      </c>
      <c r="AB667" s="178" t="str">
        <f t="shared" si="357"/>
        <v>No</v>
      </c>
      <c r="AC667" t="str">
        <f>IF(OR(Grants!K190="Q1 2025",Grants!K190="Q2 2025"),"Yes","No")</f>
        <v>No</v>
      </c>
      <c r="AD667" s="178" t="str">
        <f t="shared" si="358"/>
        <v>No</v>
      </c>
      <c r="AE667" t="str">
        <f>IF(OR(Grants!K190="Q3 2025",Grants!K190="Q4 2025"),"Yes","No")</f>
        <v>No</v>
      </c>
      <c r="AF667" s="178" t="str">
        <f t="shared" si="359"/>
        <v>No</v>
      </c>
      <c r="AG667" t="str">
        <f>IF(OR(Grants!K190="Q1 2026",Grants!K190="Q2 2026"),"Yes","No")</f>
        <v>No</v>
      </c>
      <c r="AH667" s="178" t="str">
        <f t="shared" si="360"/>
        <v>No</v>
      </c>
      <c r="AI667" t="str">
        <f>IF(OR(Grants!K190="Q3 2026",Grants!K190="Q4 2026"),"Yes","No")</f>
        <v>No</v>
      </c>
      <c r="AJ667" s="178" t="str">
        <f t="shared" si="361"/>
        <v>No</v>
      </c>
      <c r="AK667" t="str">
        <f>IF(OR(Grants!K190="Q1 2027",Grants!K190="Q2 2027"),"Yes","No")</f>
        <v>No</v>
      </c>
      <c r="AL667" s="178" t="str">
        <f t="shared" si="362"/>
        <v>No</v>
      </c>
      <c r="AM667" t="str">
        <f>IF(OR(Grants!K190="Q3 2027",Grants!K190="Q4 2027"),"Yes","No")</f>
        <v>No</v>
      </c>
      <c r="AN667" s="178" t="str">
        <f t="shared" si="363"/>
        <v>No</v>
      </c>
      <c r="AO667" t="str">
        <f>IF(OR(Grants!K190="Q1 2028",Grants!K190="Q2 2028"),"Yes","No")</f>
        <v>No</v>
      </c>
      <c r="AP667" s="178" t="str">
        <f t="shared" si="364"/>
        <v>No</v>
      </c>
      <c r="AQ667" t="str">
        <f>IF(OR(Grants!K190="Q3 2028",Grants!K190="Q4 2028"),"Yes","No")</f>
        <v>No</v>
      </c>
      <c r="AR667" s="178" t="str">
        <f t="shared" si="365"/>
        <v>No</v>
      </c>
      <c r="AS667" t="str">
        <f>IF(OR(Grants!K190="Q1 2029",Grants!K190="Q2 2029"),"Yes","No")</f>
        <v>No</v>
      </c>
      <c r="AT667" s="178" t="str">
        <f t="shared" si="366"/>
        <v>No</v>
      </c>
      <c r="AU667" t="str">
        <f>IF(OR(Grants!K190="Q3 2029",Grants!K190="Q4 2029"),"Yes","No")</f>
        <v>No</v>
      </c>
      <c r="AV667" s="178" t="str">
        <f t="shared" si="367"/>
        <v>No</v>
      </c>
      <c r="AW667" t="str">
        <f>IF(OR(Grants!K190="Q1 2030",Grants!K190="Q2 2030"),"Yes","No")</f>
        <v>No</v>
      </c>
      <c r="AX667" s="178" t="str">
        <f t="shared" si="368"/>
        <v>No</v>
      </c>
      <c r="AY667" t="str">
        <f>IF(OR(Grants!K190="Q3 2030",Grants!K190="Q4 2030"),"Yes","No")</f>
        <v>No</v>
      </c>
      <c r="AZ667" s="178" t="str">
        <f t="shared" si="369"/>
        <v>No</v>
      </c>
      <c r="BA667" t="str">
        <f>IF(Grants!K190="","No","Yes")</f>
        <v>No</v>
      </c>
      <c r="BB667" s="178" t="str">
        <f t="shared" si="370"/>
        <v>No</v>
      </c>
      <c r="BC667" s="178" t="str">
        <f t="shared" si="371"/>
        <v>Yes</v>
      </c>
      <c r="BD667" s="174"/>
    </row>
    <row r="668" spans="1:56" s="175" customFormat="1" ht="23.65" thickBot="1" x14ac:dyDescent="0.5">
      <c r="A668" s="177">
        <v>187</v>
      </c>
      <c r="B668" s="70" t="s">
        <v>645</v>
      </c>
      <c r="C668" t="str">
        <f>IF(Grants!E191="Yes","Yes","No")</f>
        <v>Yes</v>
      </c>
      <c r="D668" t="str">
        <f>IF(AND(C668="No",Grants!F191="Yes"),"Yes","No")</f>
        <v>No</v>
      </c>
      <c r="E668" t="str">
        <f>IF(AND(C668="No",Grants!F191="N/A"),"N/A","No")</f>
        <v>No</v>
      </c>
      <c r="F668">
        <f>IF(OR(Grants!F191="Yes",Grants!F191="N/A"),0,1)</f>
        <v>1</v>
      </c>
      <c r="G668" t="str">
        <f>IF(OR(Grants!K191="Q3 2019",Grants!K191="Q4 2019"),"Yes","No")</f>
        <v>No</v>
      </c>
      <c r="H668" s="178" t="str">
        <f t="shared" si="347"/>
        <v>No</v>
      </c>
      <c r="I668" t="str">
        <f>IF(OR(Grants!K191="Q1 2020",Grants!K191="Q2 2020"),"Yes","No")</f>
        <v>No</v>
      </c>
      <c r="J668" s="178" t="str">
        <f t="shared" si="348"/>
        <v>No</v>
      </c>
      <c r="K668" t="str">
        <f>IF(OR(Grants!K191="Q3 2020",Grants!K191="Q4 2020"),"Yes","No")</f>
        <v>No</v>
      </c>
      <c r="L668" s="178" t="str">
        <f t="shared" si="349"/>
        <v>No</v>
      </c>
      <c r="M668" t="str">
        <f>IF(OR(Grants!K191="Q1 2021",Grants!K191="Q2 2021"),"Yes","No")</f>
        <v>No</v>
      </c>
      <c r="N668" s="178" t="str">
        <f t="shared" si="350"/>
        <v>No</v>
      </c>
      <c r="O668" t="str">
        <f>IF(OR(Grants!K191="Q3 2021",Grants!K191="Q4 2021"),"Yes","No")</f>
        <v>No</v>
      </c>
      <c r="P668" s="178" t="str">
        <f t="shared" si="351"/>
        <v>No</v>
      </c>
      <c r="Q668" t="str">
        <f>IF(OR(Grants!K191="Q1 2022",Grants!K191="Q2 2022"),"Yes","No")</f>
        <v>No</v>
      </c>
      <c r="R668" s="178" t="str">
        <f t="shared" si="352"/>
        <v>No</v>
      </c>
      <c r="S668" t="str">
        <f>IF(OR(Grants!K191="Q3 2022",Grants!K191="Q4 2022"),"Yes","No")</f>
        <v>No</v>
      </c>
      <c r="T668" s="178" t="str">
        <f t="shared" si="353"/>
        <v>No</v>
      </c>
      <c r="U668" t="str">
        <f>IF(OR(Grants!K191="Q1 2023",Grants!K191="Q2 2023"),"Yes","No")</f>
        <v>No</v>
      </c>
      <c r="V668" s="178" t="str">
        <f t="shared" si="354"/>
        <v>No</v>
      </c>
      <c r="W668" t="str">
        <f>IF(OR(Grants!K191="Q3 2023",Grants!K191="Q4 2023"),"Yes","No")</f>
        <v>No</v>
      </c>
      <c r="X668" s="178" t="str">
        <f t="shared" si="355"/>
        <v>No</v>
      </c>
      <c r="Y668" t="str">
        <f>IF(OR(Grants!K191="Q1 2024",Grants!K191="Q2 2024"),"Yes","No")</f>
        <v>No</v>
      </c>
      <c r="Z668" s="178" t="str">
        <f t="shared" si="356"/>
        <v>No</v>
      </c>
      <c r="AA668" t="str">
        <f>IF(OR(Grants!K191="Q3 2024",Grants!K191="Q4 2024"),"Yes","No")</f>
        <v>No</v>
      </c>
      <c r="AB668" s="178" t="str">
        <f t="shared" si="357"/>
        <v>No</v>
      </c>
      <c r="AC668" t="str">
        <f>IF(OR(Grants!K191="Q1 2025",Grants!K191="Q2 2025"),"Yes","No")</f>
        <v>No</v>
      </c>
      <c r="AD668" s="178" t="str">
        <f t="shared" si="358"/>
        <v>No</v>
      </c>
      <c r="AE668" t="str">
        <f>IF(OR(Grants!K191="Q3 2025",Grants!K191="Q4 2025"),"Yes","No")</f>
        <v>No</v>
      </c>
      <c r="AF668" s="178" t="str">
        <f t="shared" si="359"/>
        <v>No</v>
      </c>
      <c r="AG668" t="str">
        <f>IF(OR(Grants!K191="Q1 2026",Grants!K191="Q2 2026"),"Yes","No")</f>
        <v>No</v>
      </c>
      <c r="AH668" s="178" t="str">
        <f t="shared" si="360"/>
        <v>No</v>
      </c>
      <c r="AI668" t="str">
        <f>IF(OR(Grants!K191="Q3 2026",Grants!K191="Q4 2026"),"Yes","No")</f>
        <v>No</v>
      </c>
      <c r="AJ668" s="178" t="str">
        <f t="shared" si="361"/>
        <v>No</v>
      </c>
      <c r="AK668" t="str">
        <f>IF(OR(Grants!K191="Q1 2027",Grants!K191="Q2 2027"),"Yes","No")</f>
        <v>No</v>
      </c>
      <c r="AL668" s="178" t="str">
        <f t="shared" si="362"/>
        <v>No</v>
      </c>
      <c r="AM668" t="str">
        <f>IF(OR(Grants!K191="Q3 2027",Grants!K191="Q4 2027"),"Yes","No")</f>
        <v>No</v>
      </c>
      <c r="AN668" s="178" t="str">
        <f t="shared" si="363"/>
        <v>No</v>
      </c>
      <c r="AO668" t="str">
        <f>IF(OR(Grants!K191="Q1 2028",Grants!K191="Q2 2028"),"Yes","No")</f>
        <v>No</v>
      </c>
      <c r="AP668" s="178" t="str">
        <f t="shared" si="364"/>
        <v>No</v>
      </c>
      <c r="AQ668" t="str">
        <f>IF(OR(Grants!K191="Q3 2028",Grants!K191="Q4 2028"),"Yes","No")</f>
        <v>No</v>
      </c>
      <c r="AR668" s="178" t="str">
        <f t="shared" si="365"/>
        <v>No</v>
      </c>
      <c r="AS668" t="str">
        <f>IF(OR(Grants!K191="Q1 2029",Grants!K191="Q2 2029"),"Yes","No")</f>
        <v>No</v>
      </c>
      <c r="AT668" s="178" t="str">
        <f t="shared" si="366"/>
        <v>No</v>
      </c>
      <c r="AU668" t="str">
        <f>IF(OR(Grants!K191="Q3 2029",Grants!K191="Q4 2029"),"Yes","No")</f>
        <v>No</v>
      </c>
      <c r="AV668" s="178" t="str">
        <f t="shared" si="367"/>
        <v>No</v>
      </c>
      <c r="AW668" t="str">
        <f>IF(OR(Grants!K191="Q1 2030",Grants!K191="Q2 2030"),"Yes","No")</f>
        <v>No</v>
      </c>
      <c r="AX668" s="178" t="str">
        <f t="shared" si="368"/>
        <v>No</v>
      </c>
      <c r="AY668" t="str">
        <f>IF(OR(Grants!K191="Q3 2030",Grants!K191="Q4 2030"),"Yes","No")</f>
        <v>No</v>
      </c>
      <c r="AZ668" s="178" t="str">
        <f t="shared" si="369"/>
        <v>No</v>
      </c>
      <c r="BA668" t="str">
        <f>IF(Grants!K191="","No","Yes")</f>
        <v>No</v>
      </c>
      <c r="BB668" s="178" t="str">
        <f t="shared" si="370"/>
        <v>No</v>
      </c>
      <c r="BC668" s="178" t="str">
        <f t="shared" si="371"/>
        <v>No</v>
      </c>
      <c r="BD668" s="174"/>
    </row>
    <row r="669" spans="1:56" s="175" customFormat="1" ht="23.65" thickBot="1" x14ac:dyDescent="0.5">
      <c r="A669" s="177">
        <v>188</v>
      </c>
      <c r="B669" s="70" t="s">
        <v>646</v>
      </c>
      <c r="C669" t="str">
        <f>IF(Grants!E192="Yes","Yes","No")</f>
        <v>Yes</v>
      </c>
      <c r="D669" t="str">
        <f>IF(AND(C669="No",Grants!F192="Yes"),"Yes","No")</f>
        <v>No</v>
      </c>
      <c r="E669" t="str">
        <f>IF(AND(C669="No",Grants!F192="N/A"),"N/A","No")</f>
        <v>No</v>
      </c>
      <c r="F669">
        <f>IF(OR(Grants!F192="Yes",Grants!F192="N/A"),0,1)</f>
        <v>1</v>
      </c>
      <c r="G669" t="str">
        <f>IF(OR(Grants!K192="Q3 2019",Grants!K192="Q4 2019"),"Yes","No")</f>
        <v>No</v>
      </c>
      <c r="H669" s="178" t="str">
        <f t="shared" si="347"/>
        <v>No</v>
      </c>
      <c r="I669" t="str">
        <f>IF(OR(Grants!K192="Q1 2020",Grants!K192="Q2 2020"),"Yes","No")</f>
        <v>No</v>
      </c>
      <c r="J669" s="178" t="str">
        <f t="shared" si="348"/>
        <v>No</v>
      </c>
      <c r="K669" t="str">
        <f>IF(OR(Grants!K192="Q3 2020",Grants!K192="Q4 2020"),"Yes","No")</f>
        <v>No</v>
      </c>
      <c r="L669" s="178" t="str">
        <f t="shared" si="349"/>
        <v>No</v>
      </c>
      <c r="M669" t="str">
        <f>IF(OR(Grants!K192="Q1 2021",Grants!K192="Q2 2021"),"Yes","No")</f>
        <v>No</v>
      </c>
      <c r="N669" s="178" t="str">
        <f t="shared" si="350"/>
        <v>No</v>
      </c>
      <c r="O669" t="str">
        <f>IF(OR(Grants!K192="Q3 2021",Grants!K192="Q4 2021"),"Yes","No")</f>
        <v>No</v>
      </c>
      <c r="P669" s="178" t="str">
        <f t="shared" si="351"/>
        <v>No</v>
      </c>
      <c r="Q669" t="str">
        <f>IF(OR(Grants!K192="Q1 2022",Grants!K192="Q2 2022"),"Yes","No")</f>
        <v>No</v>
      </c>
      <c r="R669" s="178" t="str">
        <f t="shared" si="352"/>
        <v>No</v>
      </c>
      <c r="S669" t="str">
        <f>IF(OR(Grants!K192="Q3 2022",Grants!K192="Q4 2022"),"Yes","No")</f>
        <v>No</v>
      </c>
      <c r="T669" s="178" t="str">
        <f t="shared" si="353"/>
        <v>No</v>
      </c>
      <c r="U669" t="str">
        <f>IF(OR(Grants!K192="Q1 2023",Grants!K192="Q2 2023"),"Yes","No")</f>
        <v>No</v>
      </c>
      <c r="V669" s="178" t="str">
        <f t="shared" si="354"/>
        <v>No</v>
      </c>
      <c r="W669" t="str">
        <f>IF(OR(Grants!K192="Q3 2023",Grants!K192="Q4 2023"),"Yes","No")</f>
        <v>No</v>
      </c>
      <c r="X669" s="178" t="str">
        <f t="shared" si="355"/>
        <v>No</v>
      </c>
      <c r="Y669" t="str">
        <f>IF(OR(Grants!K192="Q1 2024",Grants!K192="Q2 2024"),"Yes","No")</f>
        <v>No</v>
      </c>
      <c r="Z669" s="178" t="str">
        <f t="shared" si="356"/>
        <v>No</v>
      </c>
      <c r="AA669" t="str">
        <f>IF(OR(Grants!K192="Q3 2024",Grants!K192="Q4 2024"),"Yes","No")</f>
        <v>No</v>
      </c>
      <c r="AB669" s="178" t="str">
        <f t="shared" si="357"/>
        <v>No</v>
      </c>
      <c r="AC669" t="str">
        <f>IF(OR(Grants!K192="Q1 2025",Grants!K192="Q2 2025"),"Yes","No")</f>
        <v>No</v>
      </c>
      <c r="AD669" s="178" t="str">
        <f t="shared" si="358"/>
        <v>No</v>
      </c>
      <c r="AE669" t="str">
        <f>IF(OR(Grants!K192="Q3 2025",Grants!K192="Q4 2025"),"Yes","No")</f>
        <v>No</v>
      </c>
      <c r="AF669" s="178" t="str">
        <f t="shared" si="359"/>
        <v>No</v>
      </c>
      <c r="AG669" t="str">
        <f>IF(OR(Grants!K192="Q1 2026",Grants!K192="Q2 2026"),"Yes","No")</f>
        <v>No</v>
      </c>
      <c r="AH669" s="178" t="str">
        <f t="shared" si="360"/>
        <v>No</v>
      </c>
      <c r="AI669" t="str">
        <f>IF(OR(Grants!K192="Q3 2026",Grants!K192="Q4 2026"),"Yes","No")</f>
        <v>No</v>
      </c>
      <c r="AJ669" s="178" t="str">
        <f t="shared" si="361"/>
        <v>No</v>
      </c>
      <c r="AK669" t="str">
        <f>IF(OR(Grants!K192="Q1 2027",Grants!K192="Q2 2027"),"Yes","No")</f>
        <v>No</v>
      </c>
      <c r="AL669" s="178" t="str">
        <f t="shared" si="362"/>
        <v>No</v>
      </c>
      <c r="AM669" t="str">
        <f>IF(OR(Grants!K192="Q3 2027",Grants!K192="Q4 2027"),"Yes","No")</f>
        <v>No</v>
      </c>
      <c r="AN669" s="178" t="str">
        <f t="shared" si="363"/>
        <v>No</v>
      </c>
      <c r="AO669" t="str">
        <f>IF(OR(Grants!K192="Q1 2028",Grants!K192="Q2 2028"),"Yes","No")</f>
        <v>No</v>
      </c>
      <c r="AP669" s="178" t="str">
        <f t="shared" si="364"/>
        <v>No</v>
      </c>
      <c r="AQ669" t="str">
        <f>IF(OR(Grants!K192="Q3 2028",Grants!K192="Q4 2028"),"Yes","No")</f>
        <v>No</v>
      </c>
      <c r="AR669" s="178" t="str">
        <f t="shared" si="365"/>
        <v>No</v>
      </c>
      <c r="AS669" t="str">
        <f>IF(OR(Grants!K192="Q1 2029",Grants!K192="Q2 2029"),"Yes","No")</f>
        <v>No</v>
      </c>
      <c r="AT669" s="178" t="str">
        <f t="shared" si="366"/>
        <v>No</v>
      </c>
      <c r="AU669" t="str">
        <f>IF(OR(Grants!K192="Q3 2029",Grants!K192="Q4 2029"),"Yes","No")</f>
        <v>No</v>
      </c>
      <c r="AV669" s="178" t="str">
        <f t="shared" si="367"/>
        <v>No</v>
      </c>
      <c r="AW669" t="str">
        <f>IF(OR(Grants!K192="Q1 2030",Grants!K192="Q2 2030"),"Yes","No")</f>
        <v>No</v>
      </c>
      <c r="AX669" s="178" t="str">
        <f t="shared" si="368"/>
        <v>No</v>
      </c>
      <c r="AY669" t="str">
        <f>IF(OR(Grants!K192="Q3 2030",Grants!K192="Q4 2030"),"Yes","No")</f>
        <v>No</v>
      </c>
      <c r="AZ669" s="178" t="str">
        <f t="shared" si="369"/>
        <v>No</v>
      </c>
      <c r="BA669" t="str">
        <f>IF(Grants!K192="","No","Yes")</f>
        <v>No</v>
      </c>
      <c r="BB669" s="178" t="str">
        <f t="shared" si="370"/>
        <v>No</v>
      </c>
      <c r="BC669" s="178" t="str">
        <f t="shared" si="371"/>
        <v>No</v>
      </c>
      <c r="BD669" s="174"/>
    </row>
    <row r="670" spans="1:56" s="175" customFormat="1" ht="14.65" thickBot="1" x14ac:dyDescent="0.5">
      <c r="A670" s="177">
        <v>189</v>
      </c>
      <c r="B670" s="71" t="s">
        <v>647</v>
      </c>
      <c r="C670" t="str">
        <f>IF(Grants!E193="Yes","Yes","No")</f>
        <v>No</v>
      </c>
      <c r="D670" t="str">
        <f>IF(AND(C670="No",Grants!F193="Yes"),"Yes","No")</f>
        <v>No</v>
      </c>
      <c r="E670" t="str">
        <f>IF(AND(C670="No",Grants!F193="N/A"),"N/A","No")</f>
        <v>No</v>
      </c>
      <c r="F670">
        <f>IF(OR(Grants!F193="Yes",Grants!F193="N/A"),0,1)</f>
        <v>1</v>
      </c>
      <c r="G670" t="str">
        <f>IF(OR(Grants!K193="Q3 2019",Grants!K193="Q4 2019"),"Yes","No")</f>
        <v>No</v>
      </c>
      <c r="H670" s="178" t="str">
        <f t="shared" si="347"/>
        <v>No</v>
      </c>
      <c r="I670" t="str">
        <f>IF(OR(Grants!K193="Q1 2020",Grants!K193="Q2 2020"),"Yes","No")</f>
        <v>No</v>
      </c>
      <c r="J670" s="178" t="str">
        <f t="shared" si="348"/>
        <v>No</v>
      </c>
      <c r="K670" t="str">
        <f>IF(OR(Grants!K193="Q3 2020",Grants!K193="Q4 2020"),"Yes","No")</f>
        <v>No</v>
      </c>
      <c r="L670" s="178" t="str">
        <f t="shared" si="349"/>
        <v>No</v>
      </c>
      <c r="M670" t="str">
        <f>IF(OR(Grants!K193="Q1 2021",Grants!K193="Q2 2021"),"Yes","No")</f>
        <v>No</v>
      </c>
      <c r="N670" s="178" t="str">
        <f t="shared" si="350"/>
        <v>No</v>
      </c>
      <c r="O670" t="str">
        <f>IF(OR(Grants!K193="Q3 2021",Grants!K193="Q4 2021"),"Yes","No")</f>
        <v>No</v>
      </c>
      <c r="P670" s="178" t="str">
        <f t="shared" si="351"/>
        <v>No</v>
      </c>
      <c r="Q670" t="str">
        <f>IF(OR(Grants!K193="Q1 2022",Grants!K193="Q2 2022"),"Yes","No")</f>
        <v>No</v>
      </c>
      <c r="R670" s="178" t="str">
        <f t="shared" si="352"/>
        <v>No</v>
      </c>
      <c r="S670" t="str">
        <f>IF(OR(Grants!K193="Q3 2022",Grants!K193="Q4 2022"),"Yes","No")</f>
        <v>No</v>
      </c>
      <c r="T670" s="178" t="str">
        <f t="shared" si="353"/>
        <v>No</v>
      </c>
      <c r="U670" t="str">
        <f>IF(OR(Grants!K193="Q1 2023",Grants!K193="Q2 2023"),"Yes","No")</f>
        <v>No</v>
      </c>
      <c r="V670" s="178" t="str">
        <f t="shared" si="354"/>
        <v>No</v>
      </c>
      <c r="W670" t="str">
        <f>IF(OR(Grants!K193="Q3 2023",Grants!K193="Q4 2023"),"Yes","No")</f>
        <v>No</v>
      </c>
      <c r="X670" s="178" t="str">
        <f t="shared" si="355"/>
        <v>No</v>
      </c>
      <c r="Y670" t="str">
        <f>IF(OR(Grants!K193="Q1 2024",Grants!K193="Q2 2024"),"Yes","No")</f>
        <v>No</v>
      </c>
      <c r="Z670" s="178" t="str">
        <f t="shared" si="356"/>
        <v>No</v>
      </c>
      <c r="AA670" t="str">
        <f>IF(OR(Grants!K193="Q3 2024",Grants!K193="Q4 2024"),"Yes","No")</f>
        <v>No</v>
      </c>
      <c r="AB670" s="178" t="str">
        <f t="shared" si="357"/>
        <v>No</v>
      </c>
      <c r="AC670" t="str">
        <f>IF(OR(Grants!K193="Q1 2025",Grants!K193="Q2 2025"),"Yes","No")</f>
        <v>No</v>
      </c>
      <c r="AD670" s="178" t="str">
        <f t="shared" si="358"/>
        <v>No</v>
      </c>
      <c r="AE670" t="str">
        <f>IF(OR(Grants!K193="Q3 2025",Grants!K193="Q4 2025"),"Yes","No")</f>
        <v>No</v>
      </c>
      <c r="AF670" s="178" t="str">
        <f t="shared" si="359"/>
        <v>No</v>
      </c>
      <c r="AG670" t="str">
        <f>IF(OR(Grants!K193="Q1 2026",Grants!K193="Q2 2026"),"Yes","No")</f>
        <v>No</v>
      </c>
      <c r="AH670" s="178" t="str">
        <f t="shared" si="360"/>
        <v>No</v>
      </c>
      <c r="AI670" t="str">
        <f>IF(OR(Grants!K193="Q3 2026",Grants!K193="Q4 2026"),"Yes","No")</f>
        <v>No</v>
      </c>
      <c r="AJ670" s="178" t="str">
        <f t="shared" si="361"/>
        <v>No</v>
      </c>
      <c r="AK670" t="str">
        <f>IF(OR(Grants!K193="Q1 2027",Grants!K193="Q2 2027"),"Yes","No")</f>
        <v>No</v>
      </c>
      <c r="AL670" s="178" t="str">
        <f t="shared" si="362"/>
        <v>No</v>
      </c>
      <c r="AM670" t="str">
        <f>IF(OR(Grants!K193="Q3 2027",Grants!K193="Q4 2027"),"Yes","No")</f>
        <v>No</v>
      </c>
      <c r="AN670" s="178" t="str">
        <f t="shared" si="363"/>
        <v>No</v>
      </c>
      <c r="AO670" t="str">
        <f>IF(OR(Grants!K193="Q1 2028",Grants!K193="Q2 2028"),"Yes","No")</f>
        <v>No</v>
      </c>
      <c r="AP670" s="178" t="str">
        <f t="shared" si="364"/>
        <v>No</v>
      </c>
      <c r="AQ670" t="str">
        <f>IF(OR(Grants!K193="Q3 2028",Grants!K193="Q4 2028"),"Yes","No")</f>
        <v>No</v>
      </c>
      <c r="AR670" s="178" t="str">
        <f t="shared" si="365"/>
        <v>No</v>
      </c>
      <c r="AS670" t="str">
        <f>IF(OR(Grants!K193="Q1 2029",Grants!K193="Q2 2029"),"Yes","No")</f>
        <v>No</v>
      </c>
      <c r="AT670" s="178" t="str">
        <f t="shared" si="366"/>
        <v>No</v>
      </c>
      <c r="AU670" t="str">
        <f>IF(OR(Grants!K193="Q3 2029",Grants!K193="Q4 2029"),"Yes","No")</f>
        <v>No</v>
      </c>
      <c r="AV670" s="178" t="str">
        <f t="shared" si="367"/>
        <v>No</v>
      </c>
      <c r="AW670" t="str">
        <f>IF(OR(Grants!K193="Q1 2030",Grants!K193="Q2 2030"),"Yes","No")</f>
        <v>No</v>
      </c>
      <c r="AX670" s="178" t="str">
        <f t="shared" si="368"/>
        <v>No</v>
      </c>
      <c r="AY670" t="str">
        <f>IF(OR(Grants!K193="Q3 2030",Grants!K193="Q4 2030"),"Yes","No")</f>
        <v>No</v>
      </c>
      <c r="AZ670" s="178" t="str">
        <f t="shared" si="369"/>
        <v>No</v>
      </c>
      <c r="BA670" t="str">
        <f>IF(Grants!K193="","No","Yes")</f>
        <v>No</v>
      </c>
      <c r="BB670" s="178" t="str">
        <f t="shared" si="370"/>
        <v>No</v>
      </c>
      <c r="BC670" s="178" t="str">
        <f t="shared" si="371"/>
        <v>Yes</v>
      </c>
      <c r="BD670" s="174"/>
    </row>
    <row r="671" spans="1:56" s="175" customFormat="1" ht="23.65" thickBot="1" x14ac:dyDescent="0.5">
      <c r="A671" s="177">
        <v>190</v>
      </c>
      <c r="B671" s="71" t="s">
        <v>648</v>
      </c>
      <c r="C671" t="str">
        <f>IF(Grants!E194="Yes","Yes","No")</f>
        <v>No</v>
      </c>
      <c r="D671" t="str">
        <f>IF(AND(C671="No",Grants!F194="Yes"),"Yes","No")</f>
        <v>No</v>
      </c>
      <c r="E671" t="str">
        <f>IF(AND(C671="No",Grants!F194="N/A"),"N/A","No")</f>
        <v>No</v>
      </c>
      <c r="F671">
        <f>IF(OR(Grants!F194="Yes",Grants!F194="N/A"),0,1)</f>
        <v>1</v>
      </c>
      <c r="G671" t="str">
        <f>IF(OR(Grants!K194="Q3 2019",Grants!K194="Q4 2019"),"Yes","No")</f>
        <v>No</v>
      </c>
      <c r="H671" s="178" t="str">
        <f t="shared" si="347"/>
        <v>No</v>
      </c>
      <c r="I671" t="str">
        <f>IF(OR(Grants!K194="Q1 2020",Grants!K194="Q2 2020"),"Yes","No")</f>
        <v>No</v>
      </c>
      <c r="J671" s="178" t="str">
        <f t="shared" si="348"/>
        <v>No</v>
      </c>
      <c r="K671" t="str">
        <f>IF(OR(Grants!K194="Q3 2020",Grants!K194="Q4 2020"),"Yes","No")</f>
        <v>No</v>
      </c>
      <c r="L671" s="178" t="str">
        <f t="shared" si="349"/>
        <v>No</v>
      </c>
      <c r="M671" t="str">
        <f>IF(OR(Grants!K194="Q1 2021",Grants!K194="Q2 2021"),"Yes","No")</f>
        <v>No</v>
      </c>
      <c r="N671" s="178" t="str">
        <f t="shared" si="350"/>
        <v>No</v>
      </c>
      <c r="O671" t="str">
        <f>IF(OR(Grants!K194="Q3 2021",Grants!K194="Q4 2021"),"Yes","No")</f>
        <v>No</v>
      </c>
      <c r="P671" s="178" t="str">
        <f t="shared" si="351"/>
        <v>No</v>
      </c>
      <c r="Q671" t="str">
        <f>IF(OR(Grants!K194="Q1 2022",Grants!K194="Q2 2022"),"Yes","No")</f>
        <v>No</v>
      </c>
      <c r="R671" s="178" t="str">
        <f t="shared" si="352"/>
        <v>No</v>
      </c>
      <c r="S671" t="str">
        <f>IF(OR(Grants!K194="Q3 2022",Grants!K194="Q4 2022"),"Yes","No")</f>
        <v>No</v>
      </c>
      <c r="T671" s="178" t="str">
        <f t="shared" si="353"/>
        <v>No</v>
      </c>
      <c r="U671" t="str">
        <f>IF(OR(Grants!K194="Q1 2023",Grants!K194="Q2 2023"),"Yes","No")</f>
        <v>No</v>
      </c>
      <c r="V671" s="178" t="str">
        <f t="shared" si="354"/>
        <v>No</v>
      </c>
      <c r="W671" t="str">
        <f>IF(OR(Grants!K194="Q3 2023",Grants!K194="Q4 2023"),"Yes","No")</f>
        <v>No</v>
      </c>
      <c r="X671" s="178" t="str">
        <f t="shared" si="355"/>
        <v>No</v>
      </c>
      <c r="Y671" t="str">
        <f>IF(OR(Grants!K194="Q1 2024",Grants!K194="Q2 2024"),"Yes","No")</f>
        <v>No</v>
      </c>
      <c r="Z671" s="178" t="str">
        <f t="shared" si="356"/>
        <v>No</v>
      </c>
      <c r="AA671" t="str">
        <f>IF(OR(Grants!K194="Q3 2024",Grants!K194="Q4 2024"),"Yes","No")</f>
        <v>No</v>
      </c>
      <c r="AB671" s="178" t="str">
        <f t="shared" si="357"/>
        <v>No</v>
      </c>
      <c r="AC671" t="str">
        <f>IF(OR(Grants!K194="Q1 2025",Grants!K194="Q2 2025"),"Yes","No")</f>
        <v>No</v>
      </c>
      <c r="AD671" s="178" t="str">
        <f t="shared" si="358"/>
        <v>No</v>
      </c>
      <c r="AE671" t="str">
        <f>IF(OR(Grants!K194="Q3 2025",Grants!K194="Q4 2025"),"Yes","No")</f>
        <v>No</v>
      </c>
      <c r="AF671" s="178" t="str">
        <f t="shared" si="359"/>
        <v>No</v>
      </c>
      <c r="AG671" t="str">
        <f>IF(OR(Grants!K194="Q1 2026",Grants!K194="Q2 2026"),"Yes","No")</f>
        <v>No</v>
      </c>
      <c r="AH671" s="178" t="str">
        <f t="shared" si="360"/>
        <v>No</v>
      </c>
      <c r="AI671" t="str">
        <f>IF(OR(Grants!K194="Q3 2026",Grants!K194="Q4 2026"),"Yes","No")</f>
        <v>No</v>
      </c>
      <c r="AJ671" s="178" t="str">
        <f t="shared" si="361"/>
        <v>No</v>
      </c>
      <c r="AK671" t="str">
        <f>IF(OR(Grants!K194="Q1 2027",Grants!K194="Q2 2027"),"Yes","No")</f>
        <v>No</v>
      </c>
      <c r="AL671" s="178" t="str">
        <f t="shared" si="362"/>
        <v>No</v>
      </c>
      <c r="AM671" t="str">
        <f>IF(OR(Grants!K194="Q3 2027",Grants!K194="Q4 2027"),"Yes","No")</f>
        <v>No</v>
      </c>
      <c r="AN671" s="178" t="str">
        <f t="shared" si="363"/>
        <v>No</v>
      </c>
      <c r="AO671" t="str">
        <f>IF(OR(Grants!K194="Q1 2028",Grants!K194="Q2 2028"),"Yes","No")</f>
        <v>No</v>
      </c>
      <c r="AP671" s="178" t="str">
        <f t="shared" si="364"/>
        <v>No</v>
      </c>
      <c r="AQ671" t="str">
        <f>IF(OR(Grants!K194="Q3 2028",Grants!K194="Q4 2028"),"Yes","No")</f>
        <v>No</v>
      </c>
      <c r="AR671" s="178" t="str">
        <f t="shared" si="365"/>
        <v>No</v>
      </c>
      <c r="AS671" t="str">
        <f>IF(OR(Grants!K194="Q1 2029",Grants!K194="Q2 2029"),"Yes","No")</f>
        <v>No</v>
      </c>
      <c r="AT671" s="178" t="str">
        <f t="shared" si="366"/>
        <v>No</v>
      </c>
      <c r="AU671" t="str">
        <f>IF(OR(Grants!K194="Q3 2029",Grants!K194="Q4 2029"),"Yes","No")</f>
        <v>No</v>
      </c>
      <c r="AV671" s="178" t="str">
        <f t="shared" si="367"/>
        <v>No</v>
      </c>
      <c r="AW671" t="str">
        <f>IF(OR(Grants!K194="Q1 2030",Grants!K194="Q2 2030"),"Yes","No")</f>
        <v>No</v>
      </c>
      <c r="AX671" s="178" t="str">
        <f t="shared" si="368"/>
        <v>No</v>
      </c>
      <c r="AY671" t="str">
        <f>IF(OR(Grants!K194="Q3 2030",Grants!K194="Q4 2030"),"Yes","No")</f>
        <v>No</v>
      </c>
      <c r="AZ671" s="178" t="str">
        <f t="shared" si="369"/>
        <v>No</v>
      </c>
      <c r="BA671" t="str">
        <f>IF(Grants!K194="","No","Yes")</f>
        <v>No</v>
      </c>
      <c r="BB671" s="178" t="str">
        <f t="shared" si="370"/>
        <v>No</v>
      </c>
      <c r="BC671" s="178" t="str">
        <f t="shared" si="371"/>
        <v>Yes</v>
      </c>
      <c r="BD671" s="174"/>
    </row>
    <row r="672" spans="1:56" s="175" customFormat="1" ht="23.65" thickBot="1" x14ac:dyDescent="0.5">
      <c r="A672" s="177">
        <v>191</v>
      </c>
      <c r="B672" s="71" t="s">
        <v>649</v>
      </c>
      <c r="C672" t="str">
        <f>IF(Grants!E195="Yes","Yes","No")</f>
        <v>No</v>
      </c>
      <c r="D672" t="str">
        <f>IF(AND(C672="No",Grants!F195="Yes"),"Yes","No")</f>
        <v>No</v>
      </c>
      <c r="E672" t="str">
        <f>IF(AND(C672="No",Grants!F195="N/A"),"N/A","No")</f>
        <v>No</v>
      </c>
      <c r="F672">
        <f>IF(OR(Grants!F195="Yes",Grants!F195="N/A"),0,1)</f>
        <v>1</v>
      </c>
      <c r="G672" t="str">
        <f>IF(OR(Grants!K195="Q3 2019",Grants!K195="Q4 2019"),"Yes","No")</f>
        <v>No</v>
      </c>
      <c r="H672" s="178" t="str">
        <f t="shared" si="347"/>
        <v>No</v>
      </c>
      <c r="I672" t="str">
        <f>IF(OR(Grants!K195="Q1 2020",Grants!K195="Q2 2020"),"Yes","No")</f>
        <v>No</v>
      </c>
      <c r="J672" s="178" t="str">
        <f t="shared" si="348"/>
        <v>No</v>
      </c>
      <c r="K672" t="str">
        <f>IF(OR(Grants!K195="Q3 2020",Grants!K195="Q4 2020"),"Yes","No")</f>
        <v>No</v>
      </c>
      <c r="L672" s="178" t="str">
        <f t="shared" si="349"/>
        <v>No</v>
      </c>
      <c r="M672" t="str">
        <f>IF(OR(Grants!K195="Q1 2021",Grants!K195="Q2 2021"),"Yes","No")</f>
        <v>No</v>
      </c>
      <c r="N672" s="178" t="str">
        <f t="shared" si="350"/>
        <v>No</v>
      </c>
      <c r="O672" t="str">
        <f>IF(OR(Grants!K195="Q3 2021",Grants!K195="Q4 2021"),"Yes","No")</f>
        <v>No</v>
      </c>
      <c r="P672" s="178" t="str">
        <f t="shared" si="351"/>
        <v>No</v>
      </c>
      <c r="Q672" t="str">
        <f>IF(OR(Grants!K195="Q1 2022",Grants!K195="Q2 2022"),"Yes","No")</f>
        <v>No</v>
      </c>
      <c r="R672" s="178" t="str">
        <f t="shared" si="352"/>
        <v>No</v>
      </c>
      <c r="S672" t="str">
        <f>IF(OR(Grants!K195="Q3 2022",Grants!K195="Q4 2022"),"Yes","No")</f>
        <v>No</v>
      </c>
      <c r="T672" s="178" t="str">
        <f t="shared" si="353"/>
        <v>No</v>
      </c>
      <c r="U672" t="str">
        <f>IF(OR(Grants!K195="Q1 2023",Grants!K195="Q2 2023"),"Yes","No")</f>
        <v>No</v>
      </c>
      <c r="V672" s="178" t="str">
        <f t="shared" si="354"/>
        <v>No</v>
      </c>
      <c r="W672" t="str">
        <f>IF(OR(Grants!K195="Q3 2023",Grants!K195="Q4 2023"),"Yes","No")</f>
        <v>No</v>
      </c>
      <c r="X672" s="178" t="str">
        <f t="shared" si="355"/>
        <v>No</v>
      </c>
      <c r="Y672" t="str">
        <f>IF(OR(Grants!K195="Q1 2024",Grants!K195="Q2 2024"),"Yes","No")</f>
        <v>No</v>
      </c>
      <c r="Z672" s="178" t="str">
        <f t="shared" si="356"/>
        <v>No</v>
      </c>
      <c r="AA672" t="str">
        <f>IF(OR(Grants!K195="Q3 2024",Grants!K195="Q4 2024"),"Yes","No")</f>
        <v>No</v>
      </c>
      <c r="AB672" s="178" t="str">
        <f t="shared" si="357"/>
        <v>No</v>
      </c>
      <c r="AC672" t="str">
        <f>IF(OR(Grants!K195="Q1 2025",Grants!K195="Q2 2025"),"Yes","No")</f>
        <v>No</v>
      </c>
      <c r="AD672" s="178" t="str">
        <f t="shared" si="358"/>
        <v>No</v>
      </c>
      <c r="AE672" t="str">
        <f>IF(OR(Grants!K195="Q3 2025",Grants!K195="Q4 2025"),"Yes","No")</f>
        <v>No</v>
      </c>
      <c r="AF672" s="178" t="str">
        <f t="shared" si="359"/>
        <v>No</v>
      </c>
      <c r="AG672" t="str">
        <f>IF(OR(Grants!K195="Q1 2026",Grants!K195="Q2 2026"),"Yes","No")</f>
        <v>No</v>
      </c>
      <c r="AH672" s="178" t="str">
        <f t="shared" si="360"/>
        <v>No</v>
      </c>
      <c r="AI672" t="str">
        <f>IF(OR(Grants!K195="Q3 2026",Grants!K195="Q4 2026"),"Yes","No")</f>
        <v>No</v>
      </c>
      <c r="AJ672" s="178" t="str">
        <f t="shared" si="361"/>
        <v>No</v>
      </c>
      <c r="AK672" t="str">
        <f>IF(OR(Grants!K195="Q1 2027",Grants!K195="Q2 2027"),"Yes","No")</f>
        <v>No</v>
      </c>
      <c r="AL672" s="178" t="str">
        <f t="shared" si="362"/>
        <v>No</v>
      </c>
      <c r="AM672" t="str">
        <f>IF(OR(Grants!K195="Q3 2027",Grants!K195="Q4 2027"),"Yes","No")</f>
        <v>No</v>
      </c>
      <c r="AN672" s="178" t="str">
        <f t="shared" si="363"/>
        <v>No</v>
      </c>
      <c r="AO672" t="str">
        <f>IF(OR(Grants!K195="Q1 2028",Grants!K195="Q2 2028"),"Yes","No")</f>
        <v>No</v>
      </c>
      <c r="AP672" s="178" t="str">
        <f t="shared" si="364"/>
        <v>No</v>
      </c>
      <c r="AQ672" t="str">
        <f>IF(OR(Grants!K195="Q3 2028",Grants!K195="Q4 2028"),"Yes","No")</f>
        <v>No</v>
      </c>
      <c r="AR672" s="178" t="str">
        <f t="shared" si="365"/>
        <v>No</v>
      </c>
      <c r="AS672" t="str">
        <f>IF(OR(Grants!K195="Q1 2029",Grants!K195="Q2 2029"),"Yes","No")</f>
        <v>No</v>
      </c>
      <c r="AT672" s="178" t="str">
        <f t="shared" si="366"/>
        <v>No</v>
      </c>
      <c r="AU672" t="str">
        <f>IF(OR(Grants!K195="Q3 2029",Grants!K195="Q4 2029"),"Yes","No")</f>
        <v>No</v>
      </c>
      <c r="AV672" s="178" t="str">
        <f t="shared" si="367"/>
        <v>No</v>
      </c>
      <c r="AW672" t="str">
        <f>IF(OR(Grants!K195="Q1 2030",Grants!K195="Q2 2030"),"Yes","No")</f>
        <v>No</v>
      </c>
      <c r="AX672" s="178" t="str">
        <f t="shared" si="368"/>
        <v>No</v>
      </c>
      <c r="AY672" t="str">
        <f>IF(OR(Grants!K195="Q3 2030",Grants!K195="Q4 2030"),"Yes","No")</f>
        <v>No</v>
      </c>
      <c r="AZ672" s="178" t="str">
        <f t="shared" si="369"/>
        <v>No</v>
      </c>
      <c r="BA672" t="str">
        <f>IF(Grants!K195="","No","Yes")</f>
        <v>No</v>
      </c>
      <c r="BB672" s="178" t="str">
        <f t="shared" si="370"/>
        <v>No</v>
      </c>
      <c r="BC672" s="178" t="str">
        <f t="shared" si="371"/>
        <v>Yes</v>
      </c>
      <c r="BD672" s="174"/>
    </row>
    <row r="673" spans="1:56" s="175" customFormat="1" ht="23.65" thickBot="1" x14ac:dyDescent="0.5">
      <c r="A673" s="177">
        <v>192</v>
      </c>
      <c r="B673" s="71" t="s">
        <v>650</v>
      </c>
      <c r="C673" t="str">
        <f>IF(Grants!E196="Yes","Yes","No")</f>
        <v>No</v>
      </c>
      <c r="D673" t="str">
        <f>IF(AND(C673="No",Grants!F196="Yes"),"Yes","No")</f>
        <v>No</v>
      </c>
      <c r="E673" t="str">
        <f>IF(AND(C673="No",Grants!F196="N/A"),"N/A","No")</f>
        <v>No</v>
      </c>
      <c r="F673">
        <f>IF(OR(Grants!F196="Yes",Grants!F196="N/A"),0,1)</f>
        <v>1</v>
      </c>
      <c r="G673" t="str">
        <f>IF(OR(Grants!K196="Q3 2019",Grants!K196="Q4 2019"),"Yes","No")</f>
        <v>No</v>
      </c>
      <c r="H673" s="178" t="str">
        <f t="shared" si="347"/>
        <v>No</v>
      </c>
      <c r="I673" t="str">
        <f>IF(OR(Grants!K196="Q1 2020",Grants!K196="Q2 2020"),"Yes","No")</f>
        <v>No</v>
      </c>
      <c r="J673" s="178" t="str">
        <f t="shared" si="348"/>
        <v>No</v>
      </c>
      <c r="K673" t="str">
        <f>IF(OR(Grants!K196="Q3 2020",Grants!K196="Q4 2020"),"Yes","No")</f>
        <v>No</v>
      </c>
      <c r="L673" s="178" t="str">
        <f t="shared" si="349"/>
        <v>No</v>
      </c>
      <c r="M673" t="str">
        <f>IF(OR(Grants!K196="Q1 2021",Grants!K196="Q2 2021"),"Yes","No")</f>
        <v>No</v>
      </c>
      <c r="N673" s="178" t="str">
        <f t="shared" si="350"/>
        <v>No</v>
      </c>
      <c r="O673" t="str">
        <f>IF(OR(Grants!K196="Q3 2021",Grants!K196="Q4 2021"),"Yes","No")</f>
        <v>No</v>
      </c>
      <c r="P673" s="178" t="str">
        <f t="shared" si="351"/>
        <v>No</v>
      </c>
      <c r="Q673" t="str">
        <f>IF(OR(Grants!K196="Q1 2022",Grants!K196="Q2 2022"),"Yes","No")</f>
        <v>No</v>
      </c>
      <c r="R673" s="178" t="str">
        <f t="shared" si="352"/>
        <v>No</v>
      </c>
      <c r="S673" t="str">
        <f>IF(OR(Grants!K196="Q3 2022",Grants!K196="Q4 2022"),"Yes","No")</f>
        <v>No</v>
      </c>
      <c r="T673" s="178" t="str">
        <f t="shared" si="353"/>
        <v>No</v>
      </c>
      <c r="U673" t="str">
        <f>IF(OR(Grants!K196="Q1 2023",Grants!K196="Q2 2023"),"Yes","No")</f>
        <v>No</v>
      </c>
      <c r="V673" s="178" t="str">
        <f t="shared" si="354"/>
        <v>No</v>
      </c>
      <c r="W673" t="str">
        <f>IF(OR(Grants!K196="Q3 2023",Grants!K196="Q4 2023"),"Yes","No")</f>
        <v>No</v>
      </c>
      <c r="X673" s="178" t="str">
        <f t="shared" si="355"/>
        <v>No</v>
      </c>
      <c r="Y673" t="str">
        <f>IF(OR(Grants!K196="Q1 2024",Grants!K196="Q2 2024"),"Yes","No")</f>
        <v>No</v>
      </c>
      <c r="Z673" s="178" t="str">
        <f t="shared" si="356"/>
        <v>No</v>
      </c>
      <c r="AA673" t="str">
        <f>IF(OR(Grants!K196="Q3 2024",Grants!K196="Q4 2024"),"Yes","No")</f>
        <v>No</v>
      </c>
      <c r="AB673" s="178" t="str">
        <f t="shared" si="357"/>
        <v>No</v>
      </c>
      <c r="AC673" t="str">
        <f>IF(OR(Grants!K196="Q1 2025",Grants!K196="Q2 2025"),"Yes","No")</f>
        <v>No</v>
      </c>
      <c r="AD673" s="178" t="str">
        <f t="shared" si="358"/>
        <v>No</v>
      </c>
      <c r="AE673" t="str">
        <f>IF(OR(Grants!K196="Q3 2025",Grants!K196="Q4 2025"),"Yes","No")</f>
        <v>No</v>
      </c>
      <c r="AF673" s="178" t="str">
        <f t="shared" si="359"/>
        <v>No</v>
      </c>
      <c r="AG673" t="str">
        <f>IF(OR(Grants!K196="Q1 2026",Grants!K196="Q2 2026"),"Yes","No")</f>
        <v>No</v>
      </c>
      <c r="AH673" s="178" t="str">
        <f t="shared" si="360"/>
        <v>No</v>
      </c>
      <c r="AI673" t="str">
        <f>IF(OR(Grants!K196="Q3 2026",Grants!K196="Q4 2026"),"Yes","No")</f>
        <v>No</v>
      </c>
      <c r="AJ673" s="178" t="str">
        <f t="shared" si="361"/>
        <v>No</v>
      </c>
      <c r="AK673" t="str">
        <f>IF(OR(Grants!K196="Q1 2027",Grants!K196="Q2 2027"),"Yes","No")</f>
        <v>No</v>
      </c>
      <c r="AL673" s="178" t="str">
        <f t="shared" si="362"/>
        <v>No</v>
      </c>
      <c r="AM673" t="str">
        <f>IF(OR(Grants!K196="Q3 2027",Grants!K196="Q4 2027"),"Yes","No")</f>
        <v>No</v>
      </c>
      <c r="AN673" s="178" t="str">
        <f t="shared" si="363"/>
        <v>No</v>
      </c>
      <c r="AO673" t="str">
        <f>IF(OR(Grants!K196="Q1 2028",Grants!K196="Q2 2028"),"Yes","No")</f>
        <v>No</v>
      </c>
      <c r="AP673" s="178" t="str">
        <f t="shared" si="364"/>
        <v>No</v>
      </c>
      <c r="AQ673" t="str">
        <f>IF(OR(Grants!K196="Q3 2028",Grants!K196="Q4 2028"),"Yes","No")</f>
        <v>No</v>
      </c>
      <c r="AR673" s="178" t="str">
        <f t="shared" si="365"/>
        <v>No</v>
      </c>
      <c r="AS673" t="str">
        <f>IF(OR(Grants!K196="Q1 2029",Grants!K196="Q2 2029"),"Yes","No")</f>
        <v>No</v>
      </c>
      <c r="AT673" s="178" t="str">
        <f t="shared" si="366"/>
        <v>No</v>
      </c>
      <c r="AU673" t="str">
        <f>IF(OR(Grants!K196="Q3 2029",Grants!K196="Q4 2029"),"Yes","No")</f>
        <v>No</v>
      </c>
      <c r="AV673" s="178" t="str">
        <f t="shared" si="367"/>
        <v>No</v>
      </c>
      <c r="AW673" t="str">
        <f>IF(OR(Grants!K196="Q1 2030",Grants!K196="Q2 2030"),"Yes","No")</f>
        <v>No</v>
      </c>
      <c r="AX673" s="178" t="str">
        <f t="shared" si="368"/>
        <v>No</v>
      </c>
      <c r="AY673" t="str">
        <f>IF(OR(Grants!K196="Q3 2030",Grants!K196="Q4 2030"),"Yes","No")</f>
        <v>No</v>
      </c>
      <c r="AZ673" s="178" t="str">
        <f t="shared" si="369"/>
        <v>No</v>
      </c>
      <c r="BA673" t="str">
        <f>IF(Grants!K196="","No","Yes")</f>
        <v>No</v>
      </c>
      <c r="BB673" s="178" t="str">
        <f t="shared" si="370"/>
        <v>No</v>
      </c>
      <c r="BC673" s="178" t="str">
        <f t="shared" si="371"/>
        <v>Yes</v>
      </c>
      <c r="BD673" s="174"/>
    </row>
    <row r="674" spans="1:56" s="175" customFormat="1" ht="23.65" thickBot="1" x14ac:dyDescent="0.5">
      <c r="A674" s="177">
        <v>193</v>
      </c>
      <c r="B674" s="71" t="s">
        <v>261</v>
      </c>
      <c r="C674" t="str">
        <f>IF(Grants!E197="Yes","Yes","No")</f>
        <v>No</v>
      </c>
      <c r="D674" t="str">
        <f>IF(AND(C674="No",Grants!F197="Yes"),"Yes","No")</f>
        <v>No</v>
      </c>
      <c r="E674" t="str">
        <f>IF(AND(C674="No",Grants!F197="N/A"),"N/A","No")</f>
        <v>No</v>
      </c>
      <c r="F674">
        <f>IF(OR(Grants!F197="Yes",Grants!F197="N/A"),0,1)</f>
        <v>1</v>
      </c>
      <c r="G674" t="str">
        <f>IF(OR(Grants!K197="Q3 2019",Grants!K197="Q4 2019"),"Yes","No")</f>
        <v>No</v>
      </c>
      <c r="H674" s="178" t="str">
        <f t="shared" ref="H674:H686" si="372">IF(AND(C674="No",D674="No",E674="No",G674="Yes"),"Yes","No")</f>
        <v>No</v>
      </c>
      <c r="I674" t="str">
        <f>IF(OR(Grants!K197="Q1 2020",Grants!K197="Q2 2020"),"Yes","No")</f>
        <v>No</v>
      </c>
      <c r="J674" s="178" t="str">
        <f t="shared" si="348"/>
        <v>No</v>
      </c>
      <c r="K674" t="str">
        <f>IF(OR(Grants!K197="Q3 2020",Grants!K197="Q4 2020"),"Yes","No")</f>
        <v>No</v>
      </c>
      <c r="L674" s="178" t="str">
        <f t="shared" si="349"/>
        <v>No</v>
      </c>
      <c r="M674" t="str">
        <f>IF(OR(Grants!K197="Q1 2021",Grants!K197="Q2 2021"),"Yes","No")</f>
        <v>No</v>
      </c>
      <c r="N674" s="178" t="str">
        <f t="shared" si="350"/>
        <v>No</v>
      </c>
      <c r="O674" t="str">
        <f>IF(OR(Grants!K197="Q3 2021",Grants!K197="Q4 2021"),"Yes","No")</f>
        <v>No</v>
      </c>
      <c r="P674" s="178" t="str">
        <f t="shared" si="351"/>
        <v>No</v>
      </c>
      <c r="Q674" t="str">
        <f>IF(OR(Grants!K197="Q1 2022",Grants!K197="Q2 2022"),"Yes","No")</f>
        <v>No</v>
      </c>
      <c r="R674" s="178" t="str">
        <f t="shared" si="352"/>
        <v>No</v>
      </c>
      <c r="S674" t="str">
        <f>IF(OR(Grants!K197="Q3 2022",Grants!K197="Q4 2022"),"Yes","No")</f>
        <v>No</v>
      </c>
      <c r="T674" s="178" t="str">
        <f t="shared" si="353"/>
        <v>No</v>
      </c>
      <c r="U674" t="str">
        <f>IF(OR(Grants!K197="Q1 2023",Grants!K197="Q2 2023"),"Yes","No")</f>
        <v>No</v>
      </c>
      <c r="V674" s="178" t="str">
        <f t="shared" si="354"/>
        <v>No</v>
      </c>
      <c r="W674" t="str">
        <f>IF(OR(Grants!K197="Q3 2023",Grants!K197="Q4 2023"),"Yes","No")</f>
        <v>No</v>
      </c>
      <c r="X674" s="178" t="str">
        <f t="shared" si="355"/>
        <v>No</v>
      </c>
      <c r="Y674" t="str">
        <f>IF(OR(Grants!K197="Q1 2024",Grants!K197="Q2 2024"),"Yes","No")</f>
        <v>No</v>
      </c>
      <c r="Z674" s="178" t="str">
        <f t="shared" si="356"/>
        <v>No</v>
      </c>
      <c r="AA674" t="str">
        <f>IF(OR(Grants!K197="Q3 2024",Grants!K197="Q4 2024"),"Yes","No")</f>
        <v>No</v>
      </c>
      <c r="AB674" s="178" t="str">
        <f t="shared" si="357"/>
        <v>No</v>
      </c>
      <c r="AC674" t="str">
        <f>IF(OR(Grants!K197="Q1 2025",Grants!K197="Q2 2025"),"Yes","No")</f>
        <v>No</v>
      </c>
      <c r="AD674" s="178" t="str">
        <f t="shared" si="358"/>
        <v>No</v>
      </c>
      <c r="AE674" t="str">
        <f>IF(OR(Grants!K197="Q3 2025",Grants!K197="Q4 2025"),"Yes","No")</f>
        <v>No</v>
      </c>
      <c r="AF674" s="178" t="str">
        <f t="shared" si="359"/>
        <v>No</v>
      </c>
      <c r="AG674" t="str">
        <f>IF(OR(Grants!K197="Q1 2026",Grants!K197="Q2 2026"),"Yes","No")</f>
        <v>No</v>
      </c>
      <c r="AH674" s="178" t="str">
        <f t="shared" si="360"/>
        <v>No</v>
      </c>
      <c r="AI674" t="str">
        <f>IF(OR(Grants!K197="Q3 2026",Grants!K197="Q4 2026"),"Yes","No")</f>
        <v>No</v>
      </c>
      <c r="AJ674" s="178" t="str">
        <f t="shared" si="361"/>
        <v>No</v>
      </c>
      <c r="AK674" t="str">
        <f>IF(OR(Grants!K197="Q1 2027",Grants!K197="Q2 2027"),"Yes","No")</f>
        <v>No</v>
      </c>
      <c r="AL674" s="178" t="str">
        <f t="shared" si="362"/>
        <v>No</v>
      </c>
      <c r="AM674" t="str">
        <f>IF(OR(Grants!K197="Q3 2027",Grants!K197="Q4 2027"),"Yes","No")</f>
        <v>No</v>
      </c>
      <c r="AN674" s="178" t="str">
        <f t="shared" si="363"/>
        <v>No</v>
      </c>
      <c r="AO674" t="str">
        <f>IF(OR(Grants!K197="Q1 2028",Grants!K197="Q2 2028"),"Yes","No")</f>
        <v>No</v>
      </c>
      <c r="AP674" s="178" t="str">
        <f t="shared" si="364"/>
        <v>No</v>
      </c>
      <c r="AQ674" t="str">
        <f>IF(OR(Grants!K197="Q3 2028",Grants!K197="Q4 2028"),"Yes","No")</f>
        <v>No</v>
      </c>
      <c r="AR674" s="178" t="str">
        <f t="shared" si="365"/>
        <v>No</v>
      </c>
      <c r="AS674" t="str">
        <f>IF(OR(Grants!K197="Q1 2029",Grants!K197="Q2 2029"),"Yes","No")</f>
        <v>No</v>
      </c>
      <c r="AT674" s="178" t="str">
        <f t="shared" si="366"/>
        <v>No</v>
      </c>
      <c r="AU674" t="str">
        <f>IF(OR(Grants!K197="Q3 2029",Grants!K197="Q4 2029"),"Yes","No")</f>
        <v>No</v>
      </c>
      <c r="AV674" s="178" t="str">
        <f t="shared" si="367"/>
        <v>No</v>
      </c>
      <c r="AW674" t="str">
        <f>IF(OR(Grants!K197="Q1 2030",Grants!K197="Q2 2030"),"Yes","No")</f>
        <v>No</v>
      </c>
      <c r="AX674" s="178" t="str">
        <f t="shared" si="368"/>
        <v>No</v>
      </c>
      <c r="AY674" t="str">
        <f>IF(OR(Grants!K197="Q3 2030",Grants!K197="Q4 2030"),"Yes","No")</f>
        <v>No</v>
      </c>
      <c r="AZ674" s="178" t="str">
        <f t="shared" si="369"/>
        <v>No</v>
      </c>
      <c r="BA674" t="str">
        <f>IF(Grants!K197="","No","Yes")</f>
        <v>No</v>
      </c>
      <c r="BB674" s="178" t="str">
        <f t="shared" si="370"/>
        <v>No</v>
      </c>
      <c r="BC674" s="178" t="str">
        <f t="shared" si="371"/>
        <v>Yes</v>
      </c>
      <c r="BD674" s="174"/>
    </row>
    <row r="675" spans="1:56" s="175" customFormat="1" ht="23.65" thickBot="1" x14ac:dyDescent="0.5">
      <c r="A675" s="177">
        <v>194</v>
      </c>
      <c r="B675" s="71" t="s">
        <v>651</v>
      </c>
      <c r="C675" t="str">
        <f>IF(Grants!E198="Yes","Yes","No")</f>
        <v>No</v>
      </c>
      <c r="D675" t="str">
        <f>IF(AND(C675="No",Grants!F198="Yes"),"Yes","No")</f>
        <v>No</v>
      </c>
      <c r="E675" t="str">
        <f>IF(AND(C675="No",Grants!F198="N/A"),"N/A","No")</f>
        <v>No</v>
      </c>
      <c r="F675">
        <f>IF(OR(Grants!F198="Yes",Grants!F198="N/A"),0,1)</f>
        <v>1</v>
      </c>
      <c r="G675" t="str">
        <f>IF(OR(Grants!K198="Q3 2019",Grants!K198="Q4 2019"),"Yes","No")</f>
        <v>No</v>
      </c>
      <c r="H675" s="178" t="str">
        <f t="shared" si="372"/>
        <v>No</v>
      </c>
      <c r="I675" t="str">
        <f>IF(OR(Grants!K198="Q1 2020",Grants!K198="Q2 2020"),"Yes","No")</f>
        <v>No</v>
      </c>
      <c r="J675" s="178" t="str">
        <f t="shared" ref="J675:J686" si="373">IF(AND(C675="No",D675="No",E675="No",I675="Yes"),"Yes","No")</f>
        <v>No</v>
      </c>
      <c r="K675" t="str">
        <f>IF(OR(Grants!K198="Q3 2020",Grants!K198="Q4 2020"),"Yes","No")</f>
        <v>No</v>
      </c>
      <c r="L675" s="178" t="str">
        <f t="shared" ref="L675:L686" si="374">IF(AND(C675="No",D675="No",E675="No",K675="Yes"),"Yes","No")</f>
        <v>No</v>
      </c>
      <c r="M675" t="str">
        <f>IF(OR(Grants!K198="Q1 2021",Grants!K198="Q2 2021"),"Yes","No")</f>
        <v>No</v>
      </c>
      <c r="N675" s="178" t="str">
        <f t="shared" ref="N675:N686" si="375">IF(AND(C675="No",D675="No",E675="No",M675="Yes"),"Yes","No")</f>
        <v>No</v>
      </c>
      <c r="O675" t="str">
        <f>IF(OR(Grants!K198="Q3 2021",Grants!K198="Q4 2021"),"Yes","No")</f>
        <v>No</v>
      </c>
      <c r="P675" s="178" t="str">
        <f t="shared" ref="P675:P686" si="376">IF(AND(C675="No",D675="No",E675="No",O675="Yes"),"Yes","No")</f>
        <v>No</v>
      </c>
      <c r="Q675" t="str">
        <f>IF(OR(Grants!K198="Q1 2022",Grants!K198="Q2 2022"),"Yes","No")</f>
        <v>No</v>
      </c>
      <c r="R675" s="178" t="str">
        <f t="shared" ref="R675:R686" si="377">IF(AND(C675="No",D675="No",E675="No",Q675="Yes"),"Yes","No")</f>
        <v>No</v>
      </c>
      <c r="S675" t="str">
        <f>IF(OR(Grants!K198="Q3 2022",Grants!K198="Q4 2022"),"Yes","No")</f>
        <v>No</v>
      </c>
      <c r="T675" s="178" t="str">
        <f t="shared" ref="T675:T686" si="378">IF(AND(C675="No",D675="No",E675="No",S675="Yes"),"Yes","No")</f>
        <v>No</v>
      </c>
      <c r="U675" t="str">
        <f>IF(OR(Grants!K198="Q1 2023",Grants!K198="Q2 2023"),"Yes","No")</f>
        <v>No</v>
      </c>
      <c r="V675" s="178" t="str">
        <f t="shared" ref="V675:V686" si="379">IF(AND(C675="No",D675="No",E675="No",U675="Yes"),"Yes","No")</f>
        <v>No</v>
      </c>
      <c r="W675" t="str">
        <f>IF(OR(Grants!K198="Q3 2023",Grants!K198="Q4 2023"),"Yes","No")</f>
        <v>No</v>
      </c>
      <c r="X675" s="178" t="str">
        <f t="shared" ref="X675:X686" si="380">IF(AND(C675="No",D675="No",E675="No",W675="Yes"),"Yes","No")</f>
        <v>No</v>
      </c>
      <c r="Y675" t="str">
        <f>IF(OR(Grants!K198="Q1 2024",Grants!K198="Q2 2024"),"Yes","No")</f>
        <v>No</v>
      </c>
      <c r="Z675" s="178" t="str">
        <f t="shared" ref="Z675:Z686" si="381">IF(AND(C675="No",D675="No",E675="No",Y675="Yes"),"Yes","No")</f>
        <v>No</v>
      </c>
      <c r="AA675" t="str">
        <f>IF(OR(Grants!K198="Q3 2024",Grants!K198="Q4 2024"),"Yes","No")</f>
        <v>No</v>
      </c>
      <c r="AB675" s="178" t="str">
        <f t="shared" ref="AB675:AB686" si="382">IF(AND(C675="No",D675="No",E675="No",AA675="Yes"),"Yes","No")</f>
        <v>No</v>
      </c>
      <c r="AC675" t="str">
        <f>IF(OR(Grants!K198="Q1 2025",Grants!K198="Q2 2025"),"Yes","No")</f>
        <v>No</v>
      </c>
      <c r="AD675" s="178" t="str">
        <f t="shared" ref="AD675:AD686" si="383">IF(AND(C675="No",D675="No",E675="No",AC675="Yes"),"Yes","No")</f>
        <v>No</v>
      </c>
      <c r="AE675" t="str">
        <f>IF(OR(Grants!K198="Q3 2025",Grants!K198="Q4 2025"),"Yes","No")</f>
        <v>No</v>
      </c>
      <c r="AF675" s="178" t="str">
        <f t="shared" ref="AF675:AF686" si="384">IF(AND(C675="No",D675="No",E675="No",AE675="Yes"),"Yes","No")</f>
        <v>No</v>
      </c>
      <c r="AG675" t="str">
        <f>IF(OR(Grants!K198="Q1 2026",Grants!K198="Q2 2026"),"Yes","No")</f>
        <v>No</v>
      </c>
      <c r="AH675" s="178" t="str">
        <f t="shared" ref="AH675:AH686" si="385">IF(AND(C675="No",D675="No",E675="No",AG675="Yes"),"Yes","No")</f>
        <v>No</v>
      </c>
      <c r="AI675" t="str">
        <f>IF(OR(Grants!K198="Q3 2026",Grants!K198="Q4 2026"),"Yes","No")</f>
        <v>No</v>
      </c>
      <c r="AJ675" s="178" t="str">
        <f t="shared" ref="AJ675:AJ686" si="386">IF(AND(C675="No",D675="No",E675="No",AI675="Yes"),"Yes","No")</f>
        <v>No</v>
      </c>
      <c r="AK675" t="str">
        <f>IF(OR(Grants!K198="Q1 2027",Grants!K198="Q2 2027"),"Yes","No")</f>
        <v>No</v>
      </c>
      <c r="AL675" s="178" t="str">
        <f t="shared" ref="AL675:AL686" si="387">IF(AND(C675="No",D675="No",E675="No",AK675="Yes"),"Yes","No")</f>
        <v>No</v>
      </c>
      <c r="AM675" t="str">
        <f>IF(OR(Grants!K198="Q3 2027",Grants!K198="Q4 2027"),"Yes","No")</f>
        <v>No</v>
      </c>
      <c r="AN675" s="178" t="str">
        <f t="shared" ref="AN675:AN686" si="388">IF(AND(C675="No",D675="No",E675="No",AM675="Yes"),"Yes","No")</f>
        <v>No</v>
      </c>
      <c r="AO675" t="str">
        <f>IF(OR(Grants!K198="Q1 2028",Grants!K198="Q2 2028"),"Yes","No")</f>
        <v>No</v>
      </c>
      <c r="AP675" s="178" t="str">
        <f t="shared" ref="AP675:AP686" si="389">IF(AND(C675="No",D675="No",E675="No",AO675="Yes"),"Yes","No")</f>
        <v>No</v>
      </c>
      <c r="AQ675" t="str">
        <f>IF(OR(Grants!K198="Q3 2028",Grants!K198="Q4 2028"),"Yes","No")</f>
        <v>No</v>
      </c>
      <c r="AR675" s="178" t="str">
        <f t="shared" ref="AR675:AR686" si="390">IF(AND(C675="No",D675="No",E675="No",AQ675="Yes"),"Yes","No")</f>
        <v>No</v>
      </c>
      <c r="AS675" t="str">
        <f>IF(OR(Grants!K198="Q1 2029",Grants!K198="Q2 2029"),"Yes","No")</f>
        <v>No</v>
      </c>
      <c r="AT675" s="178" t="str">
        <f t="shared" ref="AT675:AT686" si="391">IF(AND(C675="No",D675="No",E675="No",AS675="Yes"),"Yes","No")</f>
        <v>No</v>
      </c>
      <c r="AU675" t="str">
        <f>IF(OR(Grants!K198="Q3 2029",Grants!K198="Q4 2029"),"Yes","No")</f>
        <v>No</v>
      </c>
      <c r="AV675" s="178" t="str">
        <f t="shared" ref="AV675:AV686" si="392">IF(AND(C675="No",D675="No",E675="No",AU675="Yes"),"Yes","No")</f>
        <v>No</v>
      </c>
      <c r="AW675" t="str">
        <f>IF(OR(Grants!K198="Q1 2030",Grants!K198="Q2 2030"),"Yes","No")</f>
        <v>No</v>
      </c>
      <c r="AX675" s="178" t="str">
        <f t="shared" ref="AX675:AX686" si="393">IF(AND(C675="No",D675="No",E675="No",AW675="Yes"),"Yes","No")</f>
        <v>No</v>
      </c>
      <c r="AY675" t="str">
        <f>IF(OR(Grants!K198="Q3 2030",Grants!K198="Q4 2030"),"Yes","No")</f>
        <v>No</v>
      </c>
      <c r="AZ675" s="178" t="str">
        <f t="shared" ref="AZ675:AZ686" si="394">IF(AND(C675="No",D675="No",E675="No",AY675="Yes"),"Yes","No")</f>
        <v>No</v>
      </c>
      <c r="BA675" t="str">
        <f>IF(Grants!K198="","No","Yes")</f>
        <v>No</v>
      </c>
      <c r="BB675" s="178" t="str">
        <f t="shared" ref="BB675:BB686" si="395">IF(AND(C675="No",D675="No",E675="No",BA675="Yes"),"Yes","No")</f>
        <v>No</v>
      </c>
      <c r="BC675" s="178" t="str">
        <f t="shared" ref="BC675:BC686" si="396">IF(AND(C675="No",D675="No",E675="No",BB675="No"),"Yes","No")</f>
        <v>Yes</v>
      </c>
      <c r="BD675" s="174"/>
    </row>
    <row r="676" spans="1:56" s="175" customFormat="1" ht="23.65" thickBot="1" x14ac:dyDescent="0.5">
      <c r="A676" s="177">
        <v>195</v>
      </c>
      <c r="B676" s="71" t="s">
        <v>652</v>
      </c>
      <c r="C676" t="str">
        <f>IF(Grants!E199="Yes","Yes","No")</f>
        <v>No</v>
      </c>
      <c r="D676" t="str">
        <f>IF(AND(C676="No",Grants!F199="Yes"),"Yes","No")</f>
        <v>No</v>
      </c>
      <c r="E676" t="str">
        <f>IF(AND(C676="No",Grants!F199="N/A"),"N/A","No")</f>
        <v>No</v>
      </c>
      <c r="F676">
        <f>IF(OR(Grants!F199="Yes",Grants!F199="N/A"),0,1)</f>
        <v>1</v>
      </c>
      <c r="G676" t="str">
        <f>IF(OR(Grants!K199="Q3 2019",Grants!K199="Q4 2019"),"Yes","No")</f>
        <v>No</v>
      </c>
      <c r="H676" s="178" t="str">
        <f t="shared" si="372"/>
        <v>No</v>
      </c>
      <c r="I676" t="str">
        <f>IF(OR(Grants!K199="Q1 2020",Grants!K199="Q2 2020"),"Yes","No")</f>
        <v>No</v>
      </c>
      <c r="J676" s="178" t="str">
        <f t="shared" si="373"/>
        <v>No</v>
      </c>
      <c r="K676" t="str">
        <f>IF(OR(Grants!K199="Q3 2020",Grants!K199="Q4 2020"),"Yes","No")</f>
        <v>No</v>
      </c>
      <c r="L676" s="178" t="str">
        <f t="shared" si="374"/>
        <v>No</v>
      </c>
      <c r="M676" t="str">
        <f>IF(OR(Grants!K199="Q1 2021",Grants!K199="Q2 2021"),"Yes","No")</f>
        <v>No</v>
      </c>
      <c r="N676" s="178" t="str">
        <f t="shared" si="375"/>
        <v>No</v>
      </c>
      <c r="O676" t="str">
        <f>IF(OR(Grants!K199="Q3 2021",Grants!K199="Q4 2021"),"Yes","No")</f>
        <v>No</v>
      </c>
      <c r="P676" s="178" t="str">
        <f t="shared" si="376"/>
        <v>No</v>
      </c>
      <c r="Q676" t="str">
        <f>IF(OR(Grants!K199="Q1 2022",Grants!K199="Q2 2022"),"Yes","No")</f>
        <v>No</v>
      </c>
      <c r="R676" s="178" t="str">
        <f t="shared" si="377"/>
        <v>No</v>
      </c>
      <c r="S676" t="str">
        <f>IF(OR(Grants!K199="Q3 2022",Grants!K199="Q4 2022"),"Yes","No")</f>
        <v>No</v>
      </c>
      <c r="T676" s="178" t="str">
        <f t="shared" si="378"/>
        <v>No</v>
      </c>
      <c r="U676" t="str">
        <f>IF(OR(Grants!K199="Q1 2023",Grants!K199="Q2 2023"),"Yes","No")</f>
        <v>No</v>
      </c>
      <c r="V676" s="178" t="str">
        <f t="shared" si="379"/>
        <v>No</v>
      </c>
      <c r="W676" t="str">
        <f>IF(OR(Grants!K199="Q3 2023",Grants!K199="Q4 2023"),"Yes","No")</f>
        <v>No</v>
      </c>
      <c r="X676" s="178" t="str">
        <f t="shared" si="380"/>
        <v>No</v>
      </c>
      <c r="Y676" t="str">
        <f>IF(OR(Grants!K199="Q1 2024",Grants!K199="Q2 2024"),"Yes","No")</f>
        <v>No</v>
      </c>
      <c r="Z676" s="178" t="str">
        <f t="shared" si="381"/>
        <v>No</v>
      </c>
      <c r="AA676" t="str">
        <f>IF(OR(Grants!K199="Q3 2024",Grants!K199="Q4 2024"),"Yes","No")</f>
        <v>No</v>
      </c>
      <c r="AB676" s="178" t="str">
        <f t="shared" si="382"/>
        <v>No</v>
      </c>
      <c r="AC676" t="str">
        <f>IF(OR(Grants!K199="Q1 2025",Grants!K199="Q2 2025"),"Yes","No")</f>
        <v>No</v>
      </c>
      <c r="AD676" s="178" t="str">
        <f t="shared" si="383"/>
        <v>No</v>
      </c>
      <c r="AE676" t="str">
        <f>IF(OR(Grants!K199="Q3 2025",Grants!K199="Q4 2025"),"Yes","No")</f>
        <v>No</v>
      </c>
      <c r="AF676" s="178" t="str">
        <f t="shared" si="384"/>
        <v>No</v>
      </c>
      <c r="AG676" t="str">
        <f>IF(OR(Grants!K199="Q1 2026",Grants!K199="Q2 2026"),"Yes","No")</f>
        <v>No</v>
      </c>
      <c r="AH676" s="178" t="str">
        <f t="shared" si="385"/>
        <v>No</v>
      </c>
      <c r="AI676" t="str">
        <f>IF(OR(Grants!K199="Q3 2026",Grants!K199="Q4 2026"),"Yes","No")</f>
        <v>No</v>
      </c>
      <c r="AJ676" s="178" t="str">
        <f t="shared" si="386"/>
        <v>No</v>
      </c>
      <c r="AK676" t="str">
        <f>IF(OR(Grants!K199="Q1 2027",Grants!K199="Q2 2027"),"Yes","No")</f>
        <v>No</v>
      </c>
      <c r="AL676" s="178" t="str">
        <f t="shared" si="387"/>
        <v>No</v>
      </c>
      <c r="AM676" t="str">
        <f>IF(OR(Grants!K199="Q3 2027",Grants!K199="Q4 2027"),"Yes","No")</f>
        <v>No</v>
      </c>
      <c r="AN676" s="178" t="str">
        <f t="shared" si="388"/>
        <v>No</v>
      </c>
      <c r="AO676" t="str">
        <f>IF(OR(Grants!K199="Q1 2028",Grants!K199="Q2 2028"),"Yes","No")</f>
        <v>No</v>
      </c>
      <c r="AP676" s="178" t="str">
        <f t="shared" si="389"/>
        <v>No</v>
      </c>
      <c r="AQ676" t="str">
        <f>IF(OR(Grants!K199="Q3 2028",Grants!K199="Q4 2028"),"Yes","No")</f>
        <v>No</v>
      </c>
      <c r="AR676" s="178" t="str">
        <f t="shared" si="390"/>
        <v>No</v>
      </c>
      <c r="AS676" t="str">
        <f>IF(OR(Grants!K199="Q1 2029",Grants!K199="Q2 2029"),"Yes","No")</f>
        <v>No</v>
      </c>
      <c r="AT676" s="178" t="str">
        <f t="shared" si="391"/>
        <v>No</v>
      </c>
      <c r="AU676" t="str">
        <f>IF(OR(Grants!K199="Q3 2029",Grants!K199="Q4 2029"),"Yes","No")</f>
        <v>No</v>
      </c>
      <c r="AV676" s="178" t="str">
        <f t="shared" si="392"/>
        <v>No</v>
      </c>
      <c r="AW676" t="str">
        <f>IF(OR(Grants!K199="Q1 2030",Grants!K199="Q2 2030"),"Yes","No")</f>
        <v>No</v>
      </c>
      <c r="AX676" s="178" t="str">
        <f t="shared" si="393"/>
        <v>No</v>
      </c>
      <c r="AY676" t="str">
        <f>IF(OR(Grants!K199="Q3 2030",Grants!K199="Q4 2030"),"Yes","No")</f>
        <v>No</v>
      </c>
      <c r="AZ676" s="178" t="str">
        <f t="shared" si="394"/>
        <v>No</v>
      </c>
      <c r="BA676" t="str">
        <f>IF(Grants!K199="","No","Yes")</f>
        <v>No</v>
      </c>
      <c r="BB676" s="178" t="str">
        <f t="shared" si="395"/>
        <v>No</v>
      </c>
      <c r="BC676" s="178" t="str">
        <f t="shared" si="396"/>
        <v>Yes</v>
      </c>
      <c r="BD676" s="174"/>
    </row>
    <row r="677" spans="1:56" s="175" customFormat="1" ht="23.65" thickBot="1" x14ac:dyDescent="0.5">
      <c r="A677" s="177">
        <v>196</v>
      </c>
      <c r="B677" s="71" t="s">
        <v>653</v>
      </c>
      <c r="C677" t="str">
        <f>IF(Grants!E200="Yes","Yes","No")</f>
        <v>No</v>
      </c>
      <c r="D677" t="str">
        <f>IF(AND(C677="No",Grants!F200="Yes"),"Yes","No")</f>
        <v>No</v>
      </c>
      <c r="E677" t="str">
        <f>IF(AND(C677="No",Grants!F200="N/A"),"N/A","No")</f>
        <v>No</v>
      </c>
      <c r="F677">
        <f>IF(OR(Grants!F200="Yes",Grants!F200="N/A"),0,1)</f>
        <v>1</v>
      </c>
      <c r="G677" t="str">
        <f>IF(OR(Grants!K200="Q3 2019",Grants!K200="Q4 2019"),"Yes","No")</f>
        <v>No</v>
      </c>
      <c r="H677" s="178" t="str">
        <f t="shared" si="372"/>
        <v>No</v>
      </c>
      <c r="I677" t="str">
        <f>IF(OR(Grants!K200="Q1 2020",Grants!K200="Q2 2020"),"Yes","No")</f>
        <v>No</v>
      </c>
      <c r="J677" s="178" t="str">
        <f t="shared" si="373"/>
        <v>No</v>
      </c>
      <c r="K677" t="str">
        <f>IF(OR(Grants!K200="Q3 2020",Grants!K200="Q4 2020"),"Yes","No")</f>
        <v>No</v>
      </c>
      <c r="L677" s="178" t="str">
        <f t="shared" si="374"/>
        <v>No</v>
      </c>
      <c r="M677" t="str">
        <f>IF(OR(Grants!K200="Q1 2021",Grants!K200="Q2 2021"),"Yes","No")</f>
        <v>No</v>
      </c>
      <c r="N677" s="178" t="str">
        <f t="shared" si="375"/>
        <v>No</v>
      </c>
      <c r="O677" t="str">
        <f>IF(OR(Grants!K200="Q3 2021",Grants!K200="Q4 2021"),"Yes","No")</f>
        <v>No</v>
      </c>
      <c r="P677" s="178" t="str">
        <f t="shared" si="376"/>
        <v>No</v>
      </c>
      <c r="Q677" t="str">
        <f>IF(OR(Grants!K200="Q1 2022",Grants!K200="Q2 2022"),"Yes","No")</f>
        <v>No</v>
      </c>
      <c r="R677" s="178" t="str">
        <f t="shared" si="377"/>
        <v>No</v>
      </c>
      <c r="S677" t="str">
        <f>IF(OR(Grants!K200="Q3 2022",Grants!K200="Q4 2022"),"Yes","No")</f>
        <v>No</v>
      </c>
      <c r="T677" s="178" t="str">
        <f t="shared" si="378"/>
        <v>No</v>
      </c>
      <c r="U677" t="str">
        <f>IF(OR(Grants!K200="Q1 2023",Grants!K200="Q2 2023"),"Yes","No")</f>
        <v>No</v>
      </c>
      <c r="V677" s="178" t="str">
        <f t="shared" si="379"/>
        <v>No</v>
      </c>
      <c r="W677" t="str">
        <f>IF(OR(Grants!K200="Q3 2023",Grants!K200="Q4 2023"),"Yes","No")</f>
        <v>No</v>
      </c>
      <c r="X677" s="178" t="str">
        <f t="shared" si="380"/>
        <v>No</v>
      </c>
      <c r="Y677" t="str">
        <f>IF(OR(Grants!K200="Q1 2024",Grants!K200="Q2 2024"),"Yes","No")</f>
        <v>No</v>
      </c>
      <c r="Z677" s="178" t="str">
        <f t="shared" si="381"/>
        <v>No</v>
      </c>
      <c r="AA677" t="str">
        <f>IF(OR(Grants!K200="Q3 2024",Grants!K200="Q4 2024"),"Yes","No")</f>
        <v>No</v>
      </c>
      <c r="AB677" s="178" t="str">
        <f t="shared" si="382"/>
        <v>No</v>
      </c>
      <c r="AC677" t="str">
        <f>IF(OR(Grants!K200="Q1 2025",Grants!K200="Q2 2025"),"Yes","No")</f>
        <v>No</v>
      </c>
      <c r="AD677" s="178" t="str">
        <f t="shared" si="383"/>
        <v>No</v>
      </c>
      <c r="AE677" t="str">
        <f>IF(OR(Grants!K200="Q3 2025",Grants!K200="Q4 2025"),"Yes","No")</f>
        <v>No</v>
      </c>
      <c r="AF677" s="178" t="str">
        <f t="shared" si="384"/>
        <v>No</v>
      </c>
      <c r="AG677" t="str">
        <f>IF(OR(Grants!K200="Q1 2026",Grants!K200="Q2 2026"),"Yes","No")</f>
        <v>No</v>
      </c>
      <c r="AH677" s="178" t="str">
        <f t="shared" si="385"/>
        <v>No</v>
      </c>
      <c r="AI677" t="str">
        <f>IF(OR(Grants!K200="Q3 2026",Grants!K200="Q4 2026"),"Yes","No")</f>
        <v>No</v>
      </c>
      <c r="AJ677" s="178" t="str">
        <f t="shared" si="386"/>
        <v>No</v>
      </c>
      <c r="AK677" t="str">
        <f>IF(OR(Grants!K200="Q1 2027",Grants!K200="Q2 2027"),"Yes","No")</f>
        <v>No</v>
      </c>
      <c r="AL677" s="178" t="str">
        <f t="shared" si="387"/>
        <v>No</v>
      </c>
      <c r="AM677" t="str">
        <f>IF(OR(Grants!K200="Q3 2027",Grants!K200="Q4 2027"),"Yes","No")</f>
        <v>No</v>
      </c>
      <c r="AN677" s="178" t="str">
        <f t="shared" si="388"/>
        <v>No</v>
      </c>
      <c r="AO677" t="str">
        <f>IF(OR(Grants!K200="Q1 2028",Grants!K200="Q2 2028"),"Yes","No")</f>
        <v>No</v>
      </c>
      <c r="AP677" s="178" t="str">
        <f t="shared" si="389"/>
        <v>No</v>
      </c>
      <c r="AQ677" t="str">
        <f>IF(OR(Grants!K200="Q3 2028",Grants!K200="Q4 2028"),"Yes","No")</f>
        <v>No</v>
      </c>
      <c r="AR677" s="178" t="str">
        <f t="shared" si="390"/>
        <v>No</v>
      </c>
      <c r="AS677" t="str">
        <f>IF(OR(Grants!K200="Q1 2029",Grants!K200="Q2 2029"),"Yes","No")</f>
        <v>No</v>
      </c>
      <c r="AT677" s="178" t="str">
        <f t="shared" si="391"/>
        <v>No</v>
      </c>
      <c r="AU677" t="str">
        <f>IF(OR(Grants!K200="Q3 2029",Grants!K200="Q4 2029"),"Yes","No")</f>
        <v>No</v>
      </c>
      <c r="AV677" s="178" t="str">
        <f t="shared" si="392"/>
        <v>No</v>
      </c>
      <c r="AW677" t="str">
        <f>IF(OR(Grants!K200="Q1 2030",Grants!K200="Q2 2030"),"Yes","No")</f>
        <v>No</v>
      </c>
      <c r="AX677" s="178" t="str">
        <f t="shared" si="393"/>
        <v>No</v>
      </c>
      <c r="AY677" t="str">
        <f>IF(OR(Grants!K200="Q3 2030",Grants!K200="Q4 2030"),"Yes","No")</f>
        <v>No</v>
      </c>
      <c r="AZ677" s="178" t="str">
        <f t="shared" si="394"/>
        <v>No</v>
      </c>
      <c r="BA677" t="str">
        <f>IF(Grants!K200="","No","Yes")</f>
        <v>No</v>
      </c>
      <c r="BB677" s="178" t="str">
        <f t="shared" si="395"/>
        <v>No</v>
      </c>
      <c r="BC677" s="178" t="str">
        <f t="shared" si="396"/>
        <v>Yes</v>
      </c>
      <c r="BD677" s="174"/>
    </row>
    <row r="678" spans="1:56" s="175" customFormat="1" ht="23.65" thickBot="1" x14ac:dyDescent="0.5">
      <c r="A678" s="177">
        <v>197</v>
      </c>
      <c r="B678" s="71" t="s">
        <v>654</v>
      </c>
      <c r="C678" t="str">
        <f>IF(Grants!E201="Yes","Yes","No")</f>
        <v>No</v>
      </c>
      <c r="D678" t="str">
        <f>IF(AND(C678="No",Grants!F201="Yes"),"Yes","No")</f>
        <v>No</v>
      </c>
      <c r="E678" t="str">
        <f>IF(AND(C678="No",Grants!F201="N/A"),"N/A","No")</f>
        <v>No</v>
      </c>
      <c r="F678">
        <f>IF(OR(Grants!F201="Yes",Grants!F201="N/A"),0,1)</f>
        <v>1</v>
      </c>
      <c r="G678" t="str">
        <f>IF(OR(Grants!K201="Q3 2019",Grants!K201="Q4 2019"),"Yes","No")</f>
        <v>No</v>
      </c>
      <c r="H678" s="178" t="str">
        <f t="shared" si="372"/>
        <v>No</v>
      </c>
      <c r="I678" t="str">
        <f>IF(OR(Grants!K201="Q1 2020",Grants!K201="Q2 2020"),"Yes","No")</f>
        <v>No</v>
      </c>
      <c r="J678" s="178" t="str">
        <f t="shared" si="373"/>
        <v>No</v>
      </c>
      <c r="K678" t="str">
        <f>IF(OR(Grants!K201="Q3 2020",Grants!K201="Q4 2020"),"Yes","No")</f>
        <v>No</v>
      </c>
      <c r="L678" s="178" t="str">
        <f t="shared" si="374"/>
        <v>No</v>
      </c>
      <c r="M678" t="str">
        <f>IF(OR(Grants!K201="Q1 2021",Grants!K201="Q2 2021"),"Yes","No")</f>
        <v>No</v>
      </c>
      <c r="N678" s="178" t="str">
        <f t="shared" si="375"/>
        <v>No</v>
      </c>
      <c r="O678" t="str">
        <f>IF(OR(Grants!K201="Q3 2021",Grants!K201="Q4 2021"),"Yes","No")</f>
        <v>No</v>
      </c>
      <c r="P678" s="178" t="str">
        <f t="shared" si="376"/>
        <v>No</v>
      </c>
      <c r="Q678" t="str">
        <f>IF(OR(Grants!K201="Q1 2022",Grants!K201="Q2 2022"),"Yes","No")</f>
        <v>No</v>
      </c>
      <c r="R678" s="178" t="str">
        <f t="shared" si="377"/>
        <v>No</v>
      </c>
      <c r="S678" t="str">
        <f>IF(OR(Grants!K201="Q3 2022",Grants!K201="Q4 2022"),"Yes","No")</f>
        <v>No</v>
      </c>
      <c r="T678" s="178" t="str">
        <f t="shared" si="378"/>
        <v>No</v>
      </c>
      <c r="U678" t="str">
        <f>IF(OR(Grants!K201="Q1 2023",Grants!K201="Q2 2023"),"Yes","No")</f>
        <v>No</v>
      </c>
      <c r="V678" s="178" t="str">
        <f t="shared" si="379"/>
        <v>No</v>
      </c>
      <c r="W678" t="str">
        <f>IF(OR(Grants!K201="Q3 2023",Grants!K201="Q4 2023"),"Yes","No")</f>
        <v>No</v>
      </c>
      <c r="X678" s="178" t="str">
        <f t="shared" si="380"/>
        <v>No</v>
      </c>
      <c r="Y678" t="str">
        <f>IF(OR(Grants!K201="Q1 2024",Grants!K201="Q2 2024"),"Yes","No")</f>
        <v>No</v>
      </c>
      <c r="Z678" s="178" t="str">
        <f t="shared" si="381"/>
        <v>No</v>
      </c>
      <c r="AA678" t="str">
        <f>IF(OR(Grants!K201="Q3 2024",Grants!K201="Q4 2024"),"Yes","No")</f>
        <v>No</v>
      </c>
      <c r="AB678" s="178" t="str">
        <f t="shared" si="382"/>
        <v>No</v>
      </c>
      <c r="AC678" t="str">
        <f>IF(OR(Grants!K201="Q1 2025",Grants!K201="Q2 2025"),"Yes","No")</f>
        <v>No</v>
      </c>
      <c r="AD678" s="178" t="str">
        <f t="shared" si="383"/>
        <v>No</v>
      </c>
      <c r="AE678" t="str">
        <f>IF(OR(Grants!K201="Q3 2025",Grants!K201="Q4 2025"),"Yes","No")</f>
        <v>No</v>
      </c>
      <c r="AF678" s="178" t="str">
        <f t="shared" si="384"/>
        <v>No</v>
      </c>
      <c r="AG678" t="str">
        <f>IF(OR(Grants!K201="Q1 2026",Grants!K201="Q2 2026"),"Yes","No")</f>
        <v>No</v>
      </c>
      <c r="AH678" s="178" t="str">
        <f t="shared" si="385"/>
        <v>No</v>
      </c>
      <c r="AI678" t="str">
        <f>IF(OR(Grants!K201="Q3 2026",Grants!K201="Q4 2026"),"Yes","No")</f>
        <v>No</v>
      </c>
      <c r="AJ678" s="178" t="str">
        <f t="shared" si="386"/>
        <v>No</v>
      </c>
      <c r="AK678" t="str">
        <f>IF(OR(Grants!K201="Q1 2027",Grants!K201="Q2 2027"),"Yes","No")</f>
        <v>No</v>
      </c>
      <c r="AL678" s="178" t="str">
        <f t="shared" si="387"/>
        <v>No</v>
      </c>
      <c r="AM678" t="str">
        <f>IF(OR(Grants!K201="Q3 2027",Grants!K201="Q4 2027"),"Yes","No")</f>
        <v>No</v>
      </c>
      <c r="AN678" s="178" t="str">
        <f t="shared" si="388"/>
        <v>No</v>
      </c>
      <c r="AO678" t="str">
        <f>IF(OR(Grants!K201="Q1 2028",Grants!K201="Q2 2028"),"Yes","No")</f>
        <v>No</v>
      </c>
      <c r="AP678" s="178" t="str">
        <f t="shared" si="389"/>
        <v>No</v>
      </c>
      <c r="AQ678" t="str">
        <f>IF(OR(Grants!K201="Q3 2028",Grants!K201="Q4 2028"),"Yes","No")</f>
        <v>No</v>
      </c>
      <c r="AR678" s="178" t="str">
        <f t="shared" si="390"/>
        <v>No</v>
      </c>
      <c r="AS678" t="str">
        <f>IF(OR(Grants!K201="Q1 2029",Grants!K201="Q2 2029"),"Yes","No")</f>
        <v>No</v>
      </c>
      <c r="AT678" s="178" t="str">
        <f t="shared" si="391"/>
        <v>No</v>
      </c>
      <c r="AU678" t="str">
        <f>IF(OR(Grants!K201="Q3 2029",Grants!K201="Q4 2029"),"Yes","No")</f>
        <v>No</v>
      </c>
      <c r="AV678" s="178" t="str">
        <f t="shared" si="392"/>
        <v>No</v>
      </c>
      <c r="AW678" t="str">
        <f>IF(OR(Grants!K201="Q1 2030",Grants!K201="Q2 2030"),"Yes","No")</f>
        <v>No</v>
      </c>
      <c r="AX678" s="178" t="str">
        <f t="shared" si="393"/>
        <v>No</v>
      </c>
      <c r="AY678" t="str">
        <f>IF(OR(Grants!K201="Q3 2030",Grants!K201="Q4 2030"),"Yes","No")</f>
        <v>No</v>
      </c>
      <c r="AZ678" s="178" t="str">
        <f t="shared" si="394"/>
        <v>No</v>
      </c>
      <c r="BA678" t="str">
        <f>IF(Grants!K201="","No","Yes")</f>
        <v>No</v>
      </c>
      <c r="BB678" s="178" t="str">
        <f t="shared" si="395"/>
        <v>No</v>
      </c>
      <c r="BC678" s="178" t="str">
        <f t="shared" si="396"/>
        <v>Yes</v>
      </c>
      <c r="BD678" s="174"/>
    </row>
    <row r="679" spans="1:56" s="175" customFormat="1" ht="23.65" thickBot="1" x14ac:dyDescent="0.5">
      <c r="A679" s="177">
        <v>198</v>
      </c>
      <c r="B679" s="70" t="s">
        <v>655</v>
      </c>
      <c r="C679" t="str">
        <f>IF(Grants!E202="Yes","Yes","No")</f>
        <v>Yes</v>
      </c>
      <c r="D679" t="str">
        <f>IF(AND(C679="No",Grants!F202="Yes"),"Yes","No")</f>
        <v>No</v>
      </c>
      <c r="E679" t="str">
        <f>IF(AND(C679="No",Grants!F202="N/A"),"N/A","No")</f>
        <v>No</v>
      </c>
      <c r="F679">
        <f>IF(OR(Grants!F202="Yes",Grants!F202="N/A"),0,1)</f>
        <v>1</v>
      </c>
      <c r="G679" t="str">
        <f>IF(OR(Grants!K202="Q3 2019",Grants!K202="Q4 2019"),"Yes","No")</f>
        <v>No</v>
      </c>
      <c r="H679" s="178" t="str">
        <f t="shared" si="372"/>
        <v>No</v>
      </c>
      <c r="I679" t="str">
        <f>IF(OR(Grants!K202="Q1 2020",Grants!K202="Q2 2020"),"Yes","No")</f>
        <v>No</v>
      </c>
      <c r="J679" s="178" t="str">
        <f t="shared" si="373"/>
        <v>No</v>
      </c>
      <c r="K679" t="str">
        <f>IF(OR(Grants!K202="Q3 2020",Grants!K202="Q4 2020"),"Yes","No")</f>
        <v>No</v>
      </c>
      <c r="L679" s="178" t="str">
        <f t="shared" si="374"/>
        <v>No</v>
      </c>
      <c r="M679" t="str">
        <f>IF(OR(Grants!K202="Q1 2021",Grants!K202="Q2 2021"),"Yes","No")</f>
        <v>No</v>
      </c>
      <c r="N679" s="178" t="str">
        <f t="shared" si="375"/>
        <v>No</v>
      </c>
      <c r="O679" t="str">
        <f>IF(OR(Grants!K202="Q3 2021",Grants!K202="Q4 2021"),"Yes","No")</f>
        <v>No</v>
      </c>
      <c r="P679" s="178" t="str">
        <f t="shared" si="376"/>
        <v>No</v>
      </c>
      <c r="Q679" t="str">
        <f>IF(OR(Grants!K202="Q1 2022",Grants!K202="Q2 2022"),"Yes","No")</f>
        <v>No</v>
      </c>
      <c r="R679" s="178" t="str">
        <f t="shared" si="377"/>
        <v>No</v>
      </c>
      <c r="S679" t="str">
        <f>IF(OR(Grants!K202="Q3 2022",Grants!K202="Q4 2022"),"Yes","No")</f>
        <v>No</v>
      </c>
      <c r="T679" s="178" t="str">
        <f t="shared" si="378"/>
        <v>No</v>
      </c>
      <c r="U679" t="str">
        <f>IF(OR(Grants!K202="Q1 2023",Grants!K202="Q2 2023"),"Yes","No")</f>
        <v>No</v>
      </c>
      <c r="V679" s="178" t="str">
        <f t="shared" si="379"/>
        <v>No</v>
      </c>
      <c r="W679" t="str">
        <f>IF(OR(Grants!K202="Q3 2023",Grants!K202="Q4 2023"),"Yes","No")</f>
        <v>No</v>
      </c>
      <c r="X679" s="178" t="str">
        <f t="shared" si="380"/>
        <v>No</v>
      </c>
      <c r="Y679" t="str">
        <f>IF(OR(Grants!K202="Q1 2024",Grants!K202="Q2 2024"),"Yes","No")</f>
        <v>No</v>
      </c>
      <c r="Z679" s="178" t="str">
        <f t="shared" si="381"/>
        <v>No</v>
      </c>
      <c r="AA679" t="str">
        <f>IF(OR(Grants!K202="Q3 2024",Grants!K202="Q4 2024"),"Yes","No")</f>
        <v>No</v>
      </c>
      <c r="AB679" s="178" t="str">
        <f t="shared" si="382"/>
        <v>No</v>
      </c>
      <c r="AC679" t="str">
        <f>IF(OR(Grants!K202="Q1 2025",Grants!K202="Q2 2025"),"Yes","No")</f>
        <v>No</v>
      </c>
      <c r="AD679" s="178" t="str">
        <f t="shared" si="383"/>
        <v>No</v>
      </c>
      <c r="AE679" t="str">
        <f>IF(OR(Grants!K202="Q3 2025",Grants!K202="Q4 2025"),"Yes","No")</f>
        <v>No</v>
      </c>
      <c r="AF679" s="178" t="str">
        <f t="shared" si="384"/>
        <v>No</v>
      </c>
      <c r="AG679" t="str">
        <f>IF(OR(Grants!K202="Q1 2026",Grants!K202="Q2 2026"),"Yes","No")</f>
        <v>No</v>
      </c>
      <c r="AH679" s="178" t="str">
        <f t="shared" si="385"/>
        <v>No</v>
      </c>
      <c r="AI679" t="str">
        <f>IF(OR(Grants!K202="Q3 2026",Grants!K202="Q4 2026"),"Yes","No")</f>
        <v>No</v>
      </c>
      <c r="AJ679" s="178" t="str">
        <f t="shared" si="386"/>
        <v>No</v>
      </c>
      <c r="AK679" t="str">
        <f>IF(OR(Grants!K202="Q1 2027",Grants!K202="Q2 2027"),"Yes","No")</f>
        <v>No</v>
      </c>
      <c r="AL679" s="178" t="str">
        <f t="shared" si="387"/>
        <v>No</v>
      </c>
      <c r="AM679" t="str">
        <f>IF(OR(Grants!K202="Q3 2027",Grants!K202="Q4 2027"),"Yes","No")</f>
        <v>No</v>
      </c>
      <c r="AN679" s="178" t="str">
        <f t="shared" si="388"/>
        <v>No</v>
      </c>
      <c r="AO679" t="str">
        <f>IF(OR(Grants!K202="Q1 2028",Grants!K202="Q2 2028"),"Yes","No")</f>
        <v>No</v>
      </c>
      <c r="AP679" s="178" t="str">
        <f t="shared" si="389"/>
        <v>No</v>
      </c>
      <c r="AQ679" t="str">
        <f>IF(OR(Grants!K202="Q3 2028",Grants!K202="Q4 2028"),"Yes","No")</f>
        <v>No</v>
      </c>
      <c r="AR679" s="178" t="str">
        <f t="shared" si="390"/>
        <v>No</v>
      </c>
      <c r="AS679" t="str">
        <f>IF(OR(Grants!K202="Q1 2029",Grants!K202="Q2 2029"),"Yes","No")</f>
        <v>No</v>
      </c>
      <c r="AT679" s="178" t="str">
        <f t="shared" si="391"/>
        <v>No</v>
      </c>
      <c r="AU679" t="str">
        <f>IF(OR(Grants!K202="Q3 2029",Grants!K202="Q4 2029"),"Yes","No")</f>
        <v>No</v>
      </c>
      <c r="AV679" s="178" t="str">
        <f t="shared" si="392"/>
        <v>No</v>
      </c>
      <c r="AW679" t="str">
        <f>IF(OR(Grants!K202="Q1 2030",Grants!K202="Q2 2030"),"Yes","No")</f>
        <v>No</v>
      </c>
      <c r="AX679" s="178" t="str">
        <f t="shared" si="393"/>
        <v>No</v>
      </c>
      <c r="AY679" t="str">
        <f>IF(OR(Grants!K202="Q3 2030",Grants!K202="Q4 2030"),"Yes","No")</f>
        <v>No</v>
      </c>
      <c r="AZ679" s="178" t="str">
        <f t="shared" si="394"/>
        <v>No</v>
      </c>
      <c r="BA679" t="str">
        <f>IF(Grants!K202="","No","Yes")</f>
        <v>No</v>
      </c>
      <c r="BB679" s="178" t="str">
        <f t="shared" si="395"/>
        <v>No</v>
      </c>
      <c r="BC679" s="178" t="str">
        <f t="shared" si="396"/>
        <v>No</v>
      </c>
      <c r="BD679" s="174"/>
    </row>
    <row r="680" spans="1:56" s="175" customFormat="1" ht="35.25" thickBot="1" x14ac:dyDescent="0.5">
      <c r="A680" s="177">
        <v>199</v>
      </c>
      <c r="B680" s="71" t="s">
        <v>656</v>
      </c>
      <c r="C680" t="str">
        <f>IF(Grants!E203="Yes","Yes","No")</f>
        <v>No</v>
      </c>
      <c r="D680" t="str">
        <f>IF(AND(C680="No",Grants!F203="Yes"),"Yes","No")</f>
        <v>No</v>
      </c>
      <c r="E680" t="str">
        <f>IF(AND(C680="No",Grants!F203="N/A"),"N/A","No")</f>
        <v>No</v>
      </c>
      <c r="F680">
        <f>IF(OR(Grants!F203="Yes",Grants!F203="N/A"),0,1)</f>
        <v>1</v>
      </c>
      <c r="G680" t="str">
        <f>IF(OR(Grants!K203="Q3 2019",Grants!K203="Q4 2019"),"Yes","No")</f>
        <v>No</v>
      </c>
      <c r="H680" s="178" t="str">
        <f t="shared" si="372"/>
        <v>No</v>
      </c>
      <c r="I680" t="str">
        <f>IF(OR(Grants!K203="Q1 2020",Grants!K203="Q2 2020"),"Yes","No")</f>
        <v>No</v>
      </c>
      <c r="J680" s="178" t="str">
        <f t="shared" si="373"/>
        <v>No</v>
      </c>
      <c r="K680" t="str">
        <f>IF(OR(Grants!K203="Q3 2020",Grants!K203="Q4 2020"),"Yes","No")</f>
        <v>No</v>
      </c>
      <c r="L680" s="178" t="str">
        <f t="shared" si="374"/>
        <v>No</v>
      </c>
      <c r="M680" t="str">
        <f>IF(OR(Grants!K203="Q1 2021",Grants!K203="Q2 2021"),"Yes","No")</f>
        <v>No</v>
      </c>
      <c r="N680" s="178" t="str">
        <f t="shared" si="375"/>
        <v>No</v>
      </c>
      <c r="O680" t="str">
        <f>IF(OR(Grants!K203="Q3 2021",Grants!K203="Q4 2021"),"Yes","No")</f>
        <v>No</v>
      </c>
      <c r="P680" s="178" t="str">
        <f t="shared" si="376"/>
        <v>No</v>
      </c>
      <c r="Q680" t="str">
        <f>IF(OR(Grants!K203="Q1 2022",Grants!K203="Q2 2022"),"Yes","No")</f>
        <v>No</v>
      </c>
      <c r="R680" s="178" t="str">
        <f t="shared" si="377"/>
        <v>No</v>
      </c>
      <c r="S680" t="str">
        <f>IF(OR(Grants!K203="Q3 2022",Grants!K203="Q4 2022"),"Yes","No")</f>
        <v>No</v>
      </c>
      <c r="T680" s="178" t="str">
        <f t="shared" si="378"/>
        <v>No</v>
      </c>
      <c r="U680" t="str">
        <f>IF(OR(Grants!K203="Q1 2023",Grants!K203="Q2 2023"),"Yes","No")</f>
        <v>No</v>
      </c>
      <c r="V680" s="178" t="str">
        <f t="shared" si="379"/>
        <v>No</v>
      </c>
      <c r="W680" t="str">
        <f>IF(OR(Grants!K203="Q3 2023",Grants!K203="Q4 2023"),"Yes","No")</f>
        <v>No</v>
      </c>
      <c r="X680" s="178" t="str">
        <f t="shared" si="380"/>
        <v>No</v>
      </c>
      <c r="Y680" t="str">
        <f>IF(OR(Grants!K203="Q1 2024",Grants!K203="Q2 2024"),"Yes","No")</f>
        <v>No</v>
      </c>
      <c r="Z680" s="178" t="str">
        <f t="shared" si="381"/>
        <v>No</v>
      </c>
      <c r="AA680" t="str">
        <f>IF(OR(Grants!K203="Q3 2024",Grants!K203="Q4 2024"),"Yes","No")</f>
        <v>No</v>
      </c>
      <c r="AB680" s="178" t="str">
        <f t="shared" si="382"/>
        <v>No</v>
      </c>
      <c r="AC680" t="str">
        <f>IF(OR(Grants!K203="Q1 2025",Grants!K203="Q2 2025"),"Yes","No")</f>
        <v>No</v>
      </c>
      <c r="AD680" s="178" t="str">
        <f t="shared" si="383"/>
        <v>No</v>
      </c>
      <c r="AE680" t="str">
        <f>IF(OR(Grants!K203="Q3 2025",Grants!K203="Q4 2025"),"Yes","No")</f>
        <v>No</v>
      </c>
      <c r="AF680" s="178" t="str">
        <f t="shared" si="384"/>
        <v>No</v>
      </c>
      <c r="AG680" t="str">
        <f>IF(OR(Grants!K203="Q1 2026",Grants!K203="Q2 2026"),"Yes","No")</f>
        <v>No</v>
      </c>
      <c r="AH680" s="178" t="str">
        <f t="shared" si="385"/>
        <v>No</v>
      </c>
      <c r="AI680" t="str">
        <f>IF(OR(Grants!K203="Q3 2026",Grants!K203="Q4 2026"),"Yes","No")</f>
        <v>No</v>
      </c>
      <c r="AJ680" s="178" t="str">
        <f t="shared" si="386"/>
        <v>No</v>
      </c>
      <c r="AK680" t="str">
        <f>IF(OR(Grants!K203="Q1 2027",Grants!K203="Q2 2027"),"Yes","No")</f>
        <v>No</v>
      </c>
      <c r="AL680" s="178" t="str">
        <f t="shared" si="387"/>
        <v>No</v>
      </c>
      <c r="AM680" t="str">
        <f>IF(OR(Grants!K203="Q3 2027",Grants!K203="Q4 2027"),"Yes","No")</f>
        <v>No</v>
      </c>
      <c r="AN680" s="178" t="str">
        <f t="shared" si="388"/>
        <v>No</v>
      </c>
      <c r="AO680" t="str">
        <f>IF(OR(Grants!K203="Q1 2028",Grants!K203="Q2 2028"),"Yes","No")</f>
        <v>No</v>
      </c>
      <c r="AP680" s="178" t="str">
        <f t="shared" si="389"/>
        <v>No</v>
      </c>
      <c r="AQ680" t="str">
        <f>IF(OR(Grants!K203="Q3 2028",Grants!K203="Q4 2028"),"Yes","No")</f>
        <v>No</v>
      </c>
      <c r="AR680" s="178" t="str">
        <f t="shared" si="390"/>
        <v>No</v>
      </c>
      <c r="AS680" t="str">
        <f>IF(OR(Grants!K203="Q1 2029",Grants!K203="Q2 2029"),"Yes","No")</f>
        <v>No</v>
      </c>
      <c r="AT680" s="178" t="str">
        <f t="shared" si="391"/>
        <v>No</v>
      </c>
      <c r="AU680" t="str">
        <f>IF(OR(Grants!K203="Q3 2029",Grants!K203="Q4 2029"),"Yes","No")</f>
        <v>No</v>
      </c>
      <c r="AV680" s="178" t="str">
        <f t="shared" si="392"/>
        <v>No</v>
      </c>
      <c r="AW680" t="str">
        <f>IF(OR(Grants!K203="Q1 2030",Grants!K203="Q2 2030"),"Yes","No")</f>
        <v>No</v>
      </c>
      <c r="AX680" s="178" t="str">
        <f t="shared" si="393"/>
        <v>No</v>
      </c>
      <c r="AY680" t="str">
        <f>IF(OR(Grants!K203="Q3 2030",Grants!K203="Q4 2030"),"Yes","No")</f>
        <v>No</v>
      </c>
      <c r="AZ680" s="178" t="str">
        <f t="shared" si="394"/>
        <v>No</v>
      </c>
      <c r="BA680" t="str">
        <f>IF(Grants!K203="","No","Yes")</f>
        <v>No</v>
      </c>
      <c r="BB680" s="178" t="str">
        <f t="shared" si="395"/>
        <v>No</v>
      </c>
      <c r="BC680" s="178" t="str">
        <f t="shared" si="396"/>
        <v>Yes</v>
      </c>
      <c r="BD680" s="174"/>
    </row>
    <row r="681" spans="1:56" s="175" customFormat="1" ht="35.25" thickBot="1" x14ac:dyDescent="0.5">
      <c r="A681" s="177">
        <v>200</v>
      </c>
      <c r="B681" s="71" t="s">
        <v>657</v>
      </c>
      <c r="C681" t="str">
        <f>IF(Grants!E204="Yes","Yes","No")</f>
        <v>No</v>
      </c>
      <c r="D681" t="str">
        <f>IF(AND(C681="No",Grants!F204="Yes"),"Yes","No")</f>
        <v>No</v>
      </c>
      <c r="E681" t="str">
        <f>IF(AND(C681="No",Grants!F204="N/A"),"N/A","No")</f>
        <v>No</v>
      </c>
      <c r="F681">
        <f>IF(OR(Grants!F204="Yes",Grants!F204="N/A"),0,1)</f>
        <v>1</v>
      </c>
      <c r="G681" t="str">
        <f>IF(OR(Grants!K204="Q3 2019",Grants!K204="Q4 2019"),"Yes","No")</f>
        <v>No</v>
      </c>
      <c r="H681" s="178" t="str">
        <f t="shared" si="372"/>
        <v>No</v>
      </c>
      <c r="I681" t="str">
        <f>IF(OR(Grants!K204="Q1 2020",Grants!K204="Q2 2020"),"Yes","No")</f>
        <v>No</v>
      </c>
      <c r="J681" s="178" t="str">
        <f t="shared" si="373"/>
        <v>No</v>
      </c>
      <c r="K681" t="str">
        <f>IF(OR(Grants!K204="Q3 2020",Grants!K204="Q4 2020"),"Yes","No")</f>
        <v>No</v>
      </c>
      <c r="L681" s="178" t="str">
        <f t="shared" si="374"/>
        <v>No</v>
      </c>
      <c r="M681" t="str">
        <f>IF(OR(Grants!K204="Q1 2021",Grants!K204="Q2 2021"),"Yes","No")</f>
        <v>No</v>
      </c>
      <c r="N681" s="178" t="str">
        <f t="shared" si="375"/>
        <v>No</v>
      </c>
      <c r="O681" t="str">
        <f>IF(OR(Grants!K204="Q3 2021",Grants!K204="Q4 2021"),"Yes","No")</f>
        <v>No</v>
      </c>
      <c r="P681" s="178" t="str">
        <f t="shared" si="376"/>
        <v>No</v>
      </c>
      <c r="Q681" t="str">
        <f>IF(OR(Grants!K204="Q1 2022",Grants!K204="Q2 2022"),"Yes","No")</f>
        <v>No</v>
      </c>
      <c r="R681" s="178" t="str">
        <f t="shared" si="377"/>
        <v>No</v>
      </c>
      <c r="S681" t="str">
        <f>IF(OR(Grants!K204="Q3 2022",Grants!K204="Q4 2022"),"Yes","No")</f>
        <v>No</v>
      </c>
      <c r="T681" s="178" t="str">
        <f t="shared" si="378"/>
        <v>No</v>
      </c>
      <c r="U681" t="str">
        <f>IF(OR(Grants!K204="Q1 2023",Grants!K204="Q2 2023"),"Yes","No")</f>
        <v>No</v>
      </c>
      <c r="V681" s="178" t="str">
        <f t="shared" si="379"/>
        <v>No</v>
      </c>
      <c r="W681" t="str">
        <f>IF(OR(Grants!K204="Q3 2023",Grants!K204="Q4 2023"),"Yes","No")</f>
        <v>No</v>
      </c>
      <c r="X681" s="178" t="str">
        <f t="shared" si="380"/>
        <v>No</v>
      </c>
      <c r="Y681" t="str">
        <f>IF(OR(Grants!K204="Q1 2024",Grants!K204="Q2 2024"),"Yes","No")</f>
        <v>No</v>
      </c>
      <c r="Z681" s="178" t="str">
        <f t="shared" si="381"/>
        <v>No</v>
      </c>
      <c r="AA681" t="str">
        <f>IF(OR(Grants!K204="Q3 2024",Grants!K204="Q4 2024"),"Yes","No")</f>
        <v>No</v>
      </c>
      <c r="AB681" s="178" t="str">
        <f t="shared" si="382"/>
        <v>No</v>
      </c>
      <c r="AC681" t="str">
        <f>IF(OR(Grants!K204="Q1 2025",Grants!K204="Q2 2025"),"Yes","No")</f>
        <v>No</v>
      </c>
      <c r="AD681" s="178" t="str">
        <f t="shared" si="383"/>
        <v>No</v>
      </c>
      <c r="AE681" t="str">
        <f>IF(OR(Grants!K204="Q3 2025",Grants!K204="Q4 2025"),"Yes","No")</f>
        <v>No</v>
      </c>
      <c r="AF681" s="178" t="str">
        <f t="shared" si="384"/>
        <v>No</v>
      </c>
      <c r="AG681" t="str">
        <f>IF(OR(Grants!K204="Q1 2026",Grants!K204="Q2 2026"),"Yes","No")</f>
        <v>No</v>
      </c>
      <c r="AH681" s="178" t="str">
        <f t="shared" si="385"/>
        <v>No</v>
      </c>
      <c r="AI681" t="str">
        <f>IF(OR(Grants!K204="Q3 2026",Grants!K204="Q4 2026"),"Yes","No")</f>
        <v>No</v>
      </c>
      <c r="AJ681" s="178" t="str">
        <f t="shared" si="386"/>
        <v>No</v>
      </c>
      <c r="AK681" t="str">
        <f>IF(OR(Grants!K204="Q1 2027",Grants!K204="Q2 2027"),"Yes","No")</f>
        <v>No</v>
      </c>
      <c r="AL681" s="178" t="str">
        <f t="shared" si="387"/>
        <v>No</v>
      </c>
      <c r="AM681" t="str">
        <f>IF(OR(Grants!K204="Q3 2027",Grants!K204="Q4 2027"),"Yes","No")</f>
        <v>No</v>
      </c>
      <c r="AN681" s="178" t="str">
        <f t="shared" si="388"/>
        <v>No</v>
      </c>
      <c r="AO681" t="str">
        <f>IF(OR(Grants!K204="Q1 2028",Grants!K204="Q2 2028"),"Yes","No")</f>
        <v>No</v>
      </c>
      <c r="AP681" s="178" t="str">
        <f t="shared" si="389"/>
        <v>No</v>
      </c>
      <c r="AQ681" t="str">
        <f>IF(OR(Grants!K204="Q3 2028",Grants!K204="Q4 2028"),"Yes","No")</f>
        <v>No</v>
      </c>
      <c r="AR681" s="178" t="str">
        <f t="shared" si="390"/>
        <v>No</v>
      </c>
      <c r="AS681" t="str">
        <f>IF(OR(Grants!K204="Q1 2029",Grants!K204="Q2 2029"),"Yes","No")</f>
        <v>No</v>
      </c>
      <c r="AT681" s="178" t="str">
        <f t="shared" si="391"/>
        <v>No</v>
      </c>
      <c r="AU681" t="str">
        <f>IF(OR(Grants!K204="Q3 2029",Grants!K204="Q4 2029"),"Yes","No")</f>
        <v>No</v>
      </c>
      <c r="AV681" s="178" t="str">
        <f t="shared" si="392"/>
        <v>No</v>
      </c>
      <c r="AW681" t="str">
        <f>IF(OR(Grants!K204="Q1 2030",Grants!K204="Q2 2030"),"Yes","No")</f>
        <v>No</v>
      </c>
      <c r="AX681" s="178" t="str">
        <f t="shared" si="393"/>
        <v>No</v>
      </c>
      <c r="AY681" t="str">
        <f>IF(OR(Grants!K204="Q3 2030",Grants!K204="Q4 2030"),"Yes","No")</f>
        <v>No</v>
      </c>
      <c r="AZ681" s="178" t="str">
        <f t="shared" si="394"/>
        <v>No</v>
      </c>
      <c r="BA681" t="str">
        <f>IF(Grants!K204="","No","Yes")</f>
        <v>No</v>
      </c>
      <c r="BB681" s="178" t="str">
        <f t="shared" si="395"/>
        <v>No</v>
      </c>
      <c r="BC681" s="178" t="str">
        <f t="shared" si="396"/>
        <v>Yes</v>
      </c>
      <c r="BD681" s="174"/>
    </row>
    <row r="682" spans="1:56" s="175" customFormat="1" ht="23.65" thickBot="1" x14ac:dyDescent="0.5">
      <c r="A682" s="177">
        <v>201</v>
      </c>
      <c r="B682" s="71" t="s">
        <v>658</v>
      </c>
      <c r="C682" t="str">
        <f>IF(Grants!E205="Yes","Yes","No")</f>
        <v>No</v>
      </c>
      <c r="D682" t="str">
        <f>IF(AND(C682="No",Grants!F205="Yes"),"Yes","No")</f>
        <v>No</v>
      </c>
      <c r="E682" t="str">
        <f>IF(AND(C682="No",Grants!F205="N/A"),"N/A","No")</f>
        <v>No</v>
      </c>
      <c r="F682">
        <f>IF(OR(Grants!F205="Yes",Grants!F205="N/A"),0,1)</f>
        <v>1</v>
      </c>
      <c r="G682" t="str">
        <f>IF(OR(Grants!K205="Q3 2019",Grants!K205="Q4 2019"),"Yes","No")</f>
        <v>No</v>
      </c>
      <c r="H682" s="178" t="str">
        <f t="shared" si="372"/>
        <v>No</v>
      </c>
      <c r="I682" t="str">
        <f>IF(OR(Grants!K205="Q1 2020",Grants!K205="Q2 2020"),"Yes","No")</f>
        <v>No</v>
      </c>
      <c r="J682" s="178" t="str">
        <f t="shared" si="373"/>
        <v>No</v>
      </c>
      <c r="K682" t="str">
        <f>IF(OR(Grants!K205="Q3 2020",Grants!K205="Q4 2020"),"Yes","No")</f>
        <v>No</v>
      </c>
      <c r="L682" s="178" t="str">
        <f t="shared" si="374"/>
        <v>No</v>
      </c>
      <c r="M682" t="str">
        <f>IF(OR(Grants!K205="Q1 2021",Grants!K205="Q2 2021"),"Yes","No")</f>
        <v>No</v>
      </c>
      <c r="N682" s="178" t="str">
        <f t="shared" si="375"/>
        <v>No</v>
      </c>
      <c r="O682" t="str">
        <f>IF(OR(Grants!K205="Q3 2021",Grants!K205="Q4 2021"),"Yes","No")</f>
        <v>No</v>
      </c>
      <c r="P682" s="178" t="str">
        <f t="shared" si="376"/>
        <v>No</v>
      </c>
      <c r="Q682" t="str">
        <f>IF(OR(Grants!K205="Q1 2022",Grants!K205="Q2 2022"),"Yes","No")</f>
        <v>No</v>
      </c>
      <c r="R682" s="178" t="str">
        <f t="shared" si="377"/>
        <v>No</v>
      </c>
      <c r="S682" t="str">
        <f>IF(OR(Grants!K205="Q3 2022",Grants!K205="Q4 2022"),"Yes","No")</f>
        <v>No</v>
      </c>
      <c r="T682" s="178" t="str">
        <f t="shared" si="378"/>
        <v>No</v>
      </c>
      <c r="U682" t="str">
        <f>IF(OR(Grants!K205="Q1 2023",Grants!K205="Q2 2023"),"Yes","No")</f>
        <v>No</v>
      </c>
      <c r="V682" s="178" t="str">
        <f t="shared" si="379"/>
        <v>No</v>
      </c>
      <c r="W682" t="str">
        <f>IF(OR(Grants!K205="Q3 2023",Grants!K205="Q4 2023"),"Yes","No")</f>
        <v>No</v>
      </c>
      <c r="X682" s="178" t="str">
        <f t="shared" si="380"/>
        <v>No</v>
      </c>
      <c r="Y682" t="str">
        <f>IF(OR(Grants!K205="Q1 2024",Grants!K205="Q2 2024"),"Yes","No")</f>
        <v>No</v>
      </c>
      <c r="Z682" s="178" t="str">
        <f t="shared" si="381"/>
        <v>No</v>
      </c>
      <c r="AA682" t="str">
        <f>IF(OR(Grants!K205="Q3 2024",Grants!K205="Q4 2024"),"Yes","No")</f>
        <v>No</v>
      </c>
      <c r="AB682" s="178" t="str">
        <f t="shared" si="382"/>
        <v>No</v>
      </c>
      <c r="AC682" t="str">
        <f>IF(OR(Grants!K205="Q1 2025",Grants!K205="Q2 2025"),"Yes","No")</f>
        <v>No</v>
      </c>
      <c r="AD682" s="178" t="str">
        <f t="shared" si="383"/>
        <v>No</v>
      </c>
      <c r="AE682" t="str">
        <f>IF(OR(Grants!K205="Q3 2025",Grants!K205="Q4 2025"),"Yes","No")</f>
        <v>No</v>
      </c>
      <c r="AF682" s="178" t="str">
        <f t="shared" si="384"/>
        <v>No</v>
      </c>
      <c r="AG682" t="str">
        <f>IF(OR(Grants!K205="Q1 2026",Grants!K205="Q2 2026"),"Yes","No")</f>
        <v>No</v>
      </c>
      <c r="AH682" s="178" t="str">
        <f t="shared" si="385"/>
        <v>No</v>
      </c>
      <c r="AI682" t="str">
        <f>IF(OR(Grants!K205="Q3 2026",Grants!K205="Q4 2026"),"Yes","No")</f>
        <v>No</v>
      </c>
      <c r="AJ682" s="178" t="str">
        <f t="shared" si="386"/>
        <v>No</v>
      </c>
      <c r="AK682" t="str">
        <f>IF(OR(Grants!K205="Q1 2027",Grants!K205="Q2 2027"),"Yes","No")</f>
        <v>No</v>
      </c>
      <c r="AL682" s="178" t="str">
        <f t="shared" si="387"/>
        <v>No</v>
      </c>
      <c r="AM682" t="str">
        <f>IF(OR(Grants!K205="Q3 2027",Grants!K205="Q4 2027"),"Yes","No")</f>
        <v>No</v>
      </c>
      <c r="AN682" s="178" t="str">
        <f t="shared" si="388"/>
        <v>No</v>
      </c>
      <c r="AO682" t="str">
        <f>IF(OR(Grants!K205="Q1 2028",Grants!K205="Q2 2028"),"Yes","No")</f>
        <v>No</v>
      </c>
      <c r="AP682" s="178" t="str">
        <f t="shared" si="389"/>
        <v>No</v>
      </c>
      <c r="AQ682" t="str">
        <f>IF(OR(Grants!K205="Q3 2028",Grants!K205="Q4 2028"),"Yes","No")</f>
        <v>No</v>
      </c>
      <c r="AR682" s="178" t="str">
        <f t="shared" si="390"/>
        <v>No</v>
      </c>
      <c r="AS682" t="str">
        <f>IF(OR(Grants!K205="Q1 2029",Grants!K205="Q2 2029"),"Yes","No")</f>
        <v>No</v>
      </c>
      <c r="AT682" s="178" t="str">
        <f t="shared" si="391"/>
        <v>No</v>
      </c>
      <c r="AU682" t="str">
        <f>IF(OR(Grants!K205="Q3 2029",Grants!K205="Q4 2029"),"Yes","No")</f>
        <v>No</v>
      </c>
      <c r="AV682" s="178" t="str">
        <f t="shared" si="392"/>
        <v>No</v>
      </c>
      <c r="AW682" t="str">
        <f>IF(OR(Grants!K205="Q1 2030",Grants!K205="Q2 2030"),"Yes","No")</f>
        <v>No</v>
      </c>
      <c r="AX682" s="178" t="str">
        <f t="shared" si="393"/>
        <v>No</v>
      </c>
      <c r="AY682" t="str">
        <f>IF(OR(Grants!K205="Q3 2030",Grants!K205="Q4 2030"),"Yes","No")</f>
        <v>No</v>
      </c>
      <c r="AZ682" s="178" t="str">
        <f t="shared" si="394"/>
        <v>No</v>
      </c>
      <c r="BA682" t="str">
        <f>IF(Grants!K205="","No","Yes")</f>
        <v>No</v>
      </c>
      <c r="BB682" s="178" t="str">
        <f t="shared" si="395"/>
        <v>No</v>
      </c>
      <c r="BC682" s="178" t="str">
        <f t="shared" si="396"/>
        <v>Yes</v>
      </c>
      <c r="BD682" s="174"/>
    </row>
    <row r="683" spans="1:56" s="175" customFormat="1" ht="23.65" thickBot="1" x14ac:dyDescent="0.5">
      <c r="A683" s="177">
        <v>202</v>
      </c>
      <c r="B683" s="71" t="s">
        <v>269</v>
      </c>
      <c r="C683" t="str">
        <f>IF(Grants!E206="Yes","Yes","No")</f>
        <v>No</v>
      </c>
      <c r="D683" t="str">
        <f>IF(AND(C683="No",Grants!F206="Yes"),"Yes","No")</f>
        <v>No</v>
      </c>
      <c r="E683" t="str">
        <f>IF(AND(C683="No",Grants!F206="N/A"),"N/A","No")</f>
        <v>No</v>
      </c>
      <c r="F683">
        <f>IF(OR(Grants!F206="Yes",Grants!F206="N/A"),0,1)</f>
        <v>1</v>
      </c>
      <c r="G683" t="str">
        <f>IF(OR(Grants!K206="Q3 2019",Grants!K206="Q4 2019"),"Yes","No")</f>
        <v>No</v>
      </c>
      <c r="H683" s="178" t="str">
        <f t="shared" si="372"/>
        <v>No</v>
      </c>
      <c r="I683" t="str">
        <f>IF(OR(Grants!K206="Q1 2020",Grants!K206="Q2 2020"),"Yes","No")</f>
        <v>No</v>
      </c>
      <c r="J683" s="178" t="str">
        <f t="shared" si="373"/>
        <v>No</v>
      </c>
      <c r="K683" t="str">
        <f>IF(OR(Grants!K206="Q3 2020",Grants!K206="Q4 2020"),"Yes","No")</f>
        <v>No</v>
      </c>
      <c r="L683" s="178" t="str">
        <f t="shared" si="374"/>
        <v>No</v>
      </c>
      <c r="M683" t="str">
        <f>IF(OR(Grants!K206="Q1 2021",Grants!K206="Q2 2021"),"Yes","No")</f>
        <v>No</v>
      </c>
      <c r="N683" s="178" t="str">
        <f t="shared" si="375"/>
        <v>No</v>
      </c>
      <c r="O683" t="str">
        <f>IF(OR(Grants!K206="Q3 2021",Grants!K206="Q4 2021"),"Yes","No")</f>
        <v>No</v>
      </c>
      <c r="P683" s="178" t="str">
        <f t="shared" si="376"/>
        <v>No</v>
      </c>
      <c r="Q683" t="str">
        <f>IF(OR(Grants!K206="Q1 2022",Grants!K206="Q2 2022"),"Yes","No")</f>
        <v>No</v>
      </c>
      <c r="R683" s="178" t="str">
        <f t="shared" si="377"/>
        <v>No</v>
      </c>
      <c r="S683" t="str">
        <f>IF(OR(Grants!K206="Q3 2022",Grants!K206="Q4 2022"),"Yes","No")</f>
        <v>No</v>
      </c>
      <c r="T683" s="178" t="str">
        <f t="shared" si="378"/>
        <v>No</v>
      </c>
      <c r="U683" t="str">
        <f>IF(OR(Grants!K206="Q1 2023",Grants!K206="Q2 2023"),"Yes","No")</f>
        <v>No</v>
      </c>
      <c r="V683" s="178" t="str">
        <f t="shared" si="379"/>
        <v>No</v>
      </c>
      <c r="W683" t="str">
        <f>IF(OR(Grants!K206="Q3 2023",Grants!K206="Q4 2023"),"Yes","No")</f>
        <v>No</v>
      </c>
      <c r="X683" s="178" t="str">
        <f t="shared" si="380"/>
        <v>No</v>
      </c>
      <c r="Y683" t="str">
        <f>IF(OR(Grants!K206="Q1 2024",Grants!K206="Q2 2024"),"Yes","No")</f>
        <v>No</v>
      </c>
      <c r="Z683" s="178" t="str">
        <f t="shared" si="381"/>
        <v>No</v>
      </c>
      <c r="AA683" t="str">
        <f>IF(OR(Grants!K206="Q3 2024",Grants!K206="Q4 2024"),"Yes","No")</f>
        <v>No</v>
      </c>
      <c r="AB683" s="178" t="str">
        <f t="shared" si="382"/>
        <v>No</v>
      </c>
      <c r="AC683" t="str">
        <f>IF(OR(Grants!K206="Q1 2025",Grants!K206="Q2 2025"),"Yes","No")</f>
        <v>No</v>
      </c>
      <c r="AD683" s="178" t="str">
        <f t="shared" si="383"/>
        <v>No</v>
      </c>
      <c r="AE683" t="str">
        <f>IF(OR(Grants!K206="Q3 2025",Grants!K206="Q4 2025"),"Yes","No")</f>
        <v>No</v>
      </c>
      <c r="AF683" s="178" t="str">
        <f t="shared" si="384"/>
        <v>No</v>
      </c>
      <c r="AG683" t="str">
        <f>IF(OR(Grants!K206="Q1 2026",Grants!K206="Q2 2026"),"Yes","No")</f>
        <v>No</v>
      </c>
      <c r="AH683" s="178" t="str">
        <f t="shared" si="385"/>
        <v>No</v>
      </c>
      <c r="AI683" t="str">
        <f>IF(OR(Grants!K206="Q3 2026",Grants!K206="Q4 2026"),"Yes","No")</f>
        <v>No</v>
      </c>
      <c r="AJ683" s="178" t="str">
        <f t="shared" si="386"/>
        <v>No</v>
      </c>
      <c r="AK683" t="str">
        <f>IF(OR(Grants!K206="Q1 2027",Grants!K206="Q2 2027"),"Yes","No")</f>
        <v>No</v>
      </c>
      <c r="AL683" s="178" t="str">
        <f t="shared" si="387"/>
        <v>No</v>
      </c>
      <c r="AM683" t="str">
        <f>IF(OR(Grants!K206="Q3 2027",Grants!K206="Q4 2027"),"Yes","No")</f>
        <v>No</v>
      </c>
      <c r="AN683" s="178" t="str">
        <f t="shared" si="388"/>
        <v>No</v>
      </c>
      <c r="AO683" t="str">
        <f>IF(OR(Grants!K206="Q1 2028",Grants!K206="Q2 2028"),"Yes","No")</f>
        <v>No</v>
      </c>
      <c r="AP683" s="178" t="str">
        <f t="shared" si="389"/>
        <v>No</v>
      </c>
      <c r="AQ683" t="str">
        <f>IF(OR(Grants!K206="Q3 2028",Grants!K206="Q4 2028"),"Yes","No")</f>
        <v>No</v>
      </c>
      <c r="AR683" s="178" t="str">
        <f t="shared" si="390"/>
        <v>No</v>
      </c>
      <c r="AS683" t="str">
        <f>IF(OR(Grants!K206="Q1 2029",Grants!K206="Q2 2029"),"Yes","No")</f>
        <v>No</v>
      </c>
      <c r="AT683" s="178" t="str">
        <f t="shared" si="391"/>
        <v>No</v>
      </c>
      <c r="AU683" t="str">
        <f>IF(OR(Grants!K206="Q3 2029",Grants!K206="Q4 2029"),"Yes","No")</f>
        <v>No</v>
      </c>
      <c r="AV683" s="178" t="str">
        <f t="shared" si="392"/>
        <v>No</v>
      </c>
      <c r="AW683" t="str">
        <f>IF(OR(Grants!K206="Q1 2030",Grants!K206="Q2 2030"),"Yes","No")</f>
        <v>No</v>
      </c>
      <c r="AX683" s="178" t="str">
        <f t="shared" si="393"/>
        <v>No</v>
      </c>
      <c r="AY683" t="str">
        <f>IF(OR(Grants!K206="Q3 2030",Grants!K206="Q4 2030"),"Yes","No")</f>
        <v>No</v>
      </c>
      <c r="AZ683" s="178" t="str">
        <f t="shared" si="394"/>
        <v>No</v>
      </c>
      <c r="BA683" t="str">
        <f>IF(Grants!K206="","No","Yes")</f>
        <v>No</v>
      </c>
      <c r="BB683" s="178" t="str">
        <f t="shared" si="395"/>
        <v>No</v>
      </c>
      <c r="BC683" s="178" t="str">
        <f t="shared" si="396"/>
        <v>Yes</v>
      </c>
      <c r="BD683" s="174"/>
    </row>
    <row r="684" spans="1:56" s="175" customFormat="1" ht="14.65" thickBot="1" x14ac:dyDescent="0.5">
      <c r="A684" s="177">
        <v>203</v>
      </c>
      <c r="B684" s="70" t="s">
        <v>659</v>
      </c>
      <c r="C684" t="str">
        <f>IF(Grants!E207="Yes","Yes","No")</f>
        <v>Yes</v>
      </c>
      <c r="D684" t="str">
        <f>IF(AND(C684="No",Grants!F207="Yes"),"Yes","No")</f>
        <v>No</v>
      </c>
      <c r="E684" t="str">
        <f>IF(AND(C684="No",Grants!F207="N/A"),"N/A","No")</f>
        <v>No</v>
      </c>
      <c r="F684">
        <f>IF(OR(Grants!F207="Yes",Grants!F207="N/A"),0,1)</f>
        <v>1</v>
      </c>
      <c r="G684" t="str">
        <f>IF(OR(Grants!K207="Q3 2019",Grants!K207="Q4 2019"),"Yes","No")</f>
        <v>No</v>
      </c>
      <c r="H684" s="178" t="str">
        <f t="shared" si="372"/>
        <v>No</v>
      </c>
      <c r="I684" t="str">
        <f>IF(OR(Grants!K207="Q1 2020",Grants!K207="Q2 2020"),"Yes","No")</f>
        <v>No</v>
      </c>
      <c r="J684" s="178" t="str">
        <f t="shared" si="373"/>
        <v>No</v>
      </c>
      <c r="K684" t="str">
        <f>IF(OR(Grants!K207="Q3 2020",Grants!K207="Q4 2020"),"Yes","No")</f>
        <v>No</v>
      </c>
      <c r="L684" s="178" t="str">
        <f t="shared" si="374"/>
        <v>No</v>
      </c>
      <c r="M684" t="str">
        <f>IF(OR(Grants!K207="Q1 2021",Grants!K207="Q2 2021"),"Yes","No")</f>
        <v>No</v>
      </c>
      <c r="N684" s="178" t="str">
        <f t="shared" si="375"/>
        <v>No</v>
      </c>
      <c r="O684" t="str">
        <f>IF(OR(Grants!K207="Q3 2021",Grants!K207="Q4 2021"),"Yes","No")</f>
        <v>No</v>
      </c>
      <c r="P684" s="178" t="str">
        <f t="shared" si="376"/>
        <v>No</v>
      </c>
      <c r="Q684" t="str">
        <f>IF(OR(Grants!K207="Q1 2022",Grants!K207="Q2 2022"),"Yes","No")</f>
        <v>No</v>
      </c>
      <c r="R684" s="178" t="str">
        <f t="shared" si="377"/>
        <v>No</v>
      </c>
      <c r="S684" t="str">
        <f>IF(OR(Grants!K207="Q3 2022",Grants!K207="Q4 2022"),"Yes","No")</f>
        <v>No</v>
      </c>
      <c r="T684" s="178" t="str">
        <f t="shared" si="378"/>
        <v>No</v>
      </c>
      <c r="U684" t="str">
        <f>IF(OR(Grants!K207="Q1 2023",Grants!K207="Q2 2023"),"Yes","No")</f>
        <v>No</v>
      </c>
      <c r="V684" s="178" t="str">
        <f t="shared" si="379"/>
        <v>No</v>
      </c>
      <c r="W684" t="str">
        <f>IF(OR(Grants!K207="Q3 2023",Grants!K207="Q4 2023"),"Yes","No")</f>
        <v>No</v>
      </c>
      <c r="X684" s="178" t="str">
        <f t="shared" si="380"/>
        <v>No</v>
      </c>
      <c r="Y684" t="str">
        <f>IF(OR(Grants!K207="Q1 2024",Grants!K207="Q2 2024"),"Yes","No")</f>
        <v>No</v>
      </c>
      <c r="Z684" s="178" t="str">
        <f t="shared" si="381"/>
        <v>No</v>
      </c>
      <c r="AA684" t="str">
        <f>IF(OR(Grants!K207="Q3 2024",Grants!K207="Q4 2024"),"Yes","No")</f>
        <v>No</v>
      </c>
      <c r="AB684" s="178" t="str">
        <f t="shared" si="382"/>
        <v>No</v>
      </c>
      <c r="AC684" t="str">
        <f>IF(OR(Grants!K207="Q1 2025",Grants!K207="Q2 2025"),"Yes","No")</f>
        <v>No</v>
      </c>
      <c r="AD684" s="178" t="str">
        <f t="shared" si="383"/>
        <v>No</v>
      </c>
      <c r="AE684" t="str">
        <f>IF(OR(Grants!K207="Q3 2025",Grants!K207="Q4 2025"),"Yes","No")</f>
        <v>No</v>
      </c>
      <c r="AF684" s="178" t="str">
        <f t="shared" si="384"/>
        <v>No</v>
      </c>
      <c r="AG684" t="str">
        <f>IF(OR(Grants!K207="Q1 2026",Grants!K207="Q2 2026"),"Yes","No")</f>
        <v>No</v>
      </c>
      <c r="AH684" s="178" t="str">
        <f t="shared" si="385"/>
        <v>No</v>
      </c>
      <c r="AI684" t="str">
        <f>IF(OR(Grants!K207="Q3 2026",Grants!K207="Q4 2026"),"Yes","No")</f>
        <v>No</v>
      </c>
      <c r="AJ684" s="178" t="str">
        <f t="shared" si="386"/>
        <v>No</v>
      </c>
      <c r="AK684" t="str">
        <f>IF(OR(Grants!K207="Q1 2027",Grants!K207="Q2 2027"),"Yes","No")</f>
        <v>No</v>
      </c>
      <c r="AL684" s="178" t="str">
        <f t="shared" si="387"/>
        <v>No</v>
      </c>
      <c r="AM684" t="str">
        <f>IF(OR(Grants!K207="Q3 2027",Grants!K207="Q4 2027"),"Yes","No")</f>
        <v>No</v>
      </c>
      <c r="AN684" s="178" t="str">
        <f t="shared" si="388"/>
        <v>No</v>
      </c>
      <c r="AO684" t="str">
        <f>IF(OR(Grants!K207="Q1 2028",Grants!K207="Q2 2028"),"Yes","No")</f>
        <v>No</v>
      </c>
      <c r="AP684" s="178" t="str">
        <f t="shared" si="389"/>
        <v>No</v>
      </c>
      <c r="AQ684" t="str">
        <f>IF(OR(Grants!K207="Q3 2028",Grants!K207="Q4 2028"),"Yes","No")</f>
        <v>No</v>
      </c>
      <c r="AR684" s="178" t="str">
        <f t="shared" si="390"/>
        <v>No</v>
      </c>
      <c r="AS684" t="str">
        <f>IF(OR(Grants!K207="Q1 2029",Grants!K207="Q2 2029"),"Yes","No")</f>
        <v>No</v>
      </c>
      <c r="AT684" s="178" t="str">
        <f t="shared" si="391"/>
        <v>No</v>
      </c>
      <c r="AU684" t="str">
        <f>IF(OR(Grants!K207="Q3 2029",Grants!K207="Q4 2029"),"Yes","No")</f>
        <v>No</v>
      </c>
      <c r="AV684" s="178" t="str">
        <f t="shared" si="392"/>
        <v>No</v>
      </c>
      <c r="AW684" t="str">
        <f>IF(OR(Grants!K207="Q1 2030",Grants!K207="Q2 2030"),"Yes","No")</f>
        <v>No</v>
      </c>
      <c r="AX684" s="178" t="str">
        <f t="shared" si="393"/>
        <v>No</v>
      </c>
      <c r="AY684" t="str">
        <f>IF(OR(Grants!K207="Q3 2030",Grants!K207="Q4 2030"),"Yes","No")</f>
        <v>No</v>
      </c>
      <c r="AZ684" s="178" t="str">
        <f t="shared" si="394"/>
        <v>No</v>
      </c>
      <c r="BA684" t="str">
        <f>IF(Grants!K207="","No","Yes")</f>
        <v>No</v>
      </c>
      <c r="BB684" s="178" t="str">
        <f t="shared" si="395"/>
        <v>No</v>
      </c>
      <c r="BC684" s="178" t="str">
        <f t="shared" si="396"/>
        <v>No</v>
      </c>
      <c r="BD684" s="174"/>
    </row>
    <row r="685" spans="1:56" s="175" customFormat="1" ht="14.65" thickBot="1" x14ac:dyDescent="0.5">
      <c r="A685" s="177">
        <v>204</v>
      </c>
      <c r="B685" s="71" t="s">
        <v>660</v>
      </c>
      <c r="C685" t="str">
        <f>IF(Grants!E208="Yes","Yes","No")</f>
        <v>No</v>
      </c>
      <c r="D685" t="str">
        <f>IF(AND(C685="No",Grants!F208="Yes"),"Yes","No")</f>
        <v>No</v>
      </c>
      <c r="E685" t="str">
        <f>IF(AND(C685="No",Grants!F208="N/A"),"N/A","No")</f>
        <v>No</v>
      </c>
      <c r="F685">
        <f>IF(OR(Grants!F208="Yes",Grants!F208="N/A"),0,1)</f>
        <v>1</v>
      </c>
      <c r="G685" t="str">
        <f>IF(OR(Grants!K208="Q3 2019",Grants!K208="Q4 2019"),"Yes","No")</f>
        <v>No</v>
      </c>
      <c r="H685" s="178" t="str">
        <f t="shared" si="372"/>
        <v>No</v>
      </c>
      <c r="I685" t="str">
        <f>IF(OR(Grants!K208="Q1 2020",Grants!K208="Q2 2020"),"Yes","No")</f>
        <v>No</v>
      </c>
      <c r="J685" s="178" t="str">
        <f t="shared" si="373"/>
        <v>No</v>
      </c>
      <c r="K685" t="str">
        <f>IF(OR(Grants!K208="Q3 2020",Grants!K208="Q4 2020"),"Yes","No")</f>
        <v>No</v>
      </c>
      <c r="L685" s="178" t="str">
        <f t="shared" si="374"/>
        <v>No</v>
      </c>
      <c r="M685" t="str">
        <f>IF(OR(Grants!K208="Q1 2021",Grants!K208="Q2 2021"),"Yes","No")</f>
        <v>No</v>
      </c>
      <c r="N685" s="178" t="str">
        <f t="shared" si="375"/>
        <v>No</v>
      </c>
      <c r="O685" t="str">
        <f>IF(OR(Grants!K208="Q3 2021",Grants!K208="Q4 2021"),"Yes","No")</f>
        <v>No</v>
      </c>
      <c r="P685" s="178" t="str">
        <f t="shared" si="376"/>
        <v>No</v>
      </c>
      <c r="Q685" t="str">
        <f>IF(OR(Grants!K208="Q1 2022",Grants!K208="Q2 2022"),"Yes","No")</f>
        <v>No</v>
      </c>
      <c r="R685" s="178" t="str">
        <f t="shared" si="377"/>
        <v>No</v>
      </c>
      <c r="S685" t="str">
        <f>IF(OR(Grants!K208="Q3 2022",Grants!K208="Q4 2022"),"Yes","No")</f>
        <v>No</v>
      </c>
      <c r="T685" s="178" t="str">
        <f t="shared" si="378"/>
        <v>No</v>
      </c>
      <c r="U685" t="str">
        <f>IF(OR(Grants!K208="Q1 2023",Grants!K208="Q2 2023"),"Yes","No")</f>
        <v>No</v>
      </c>
      <c r="V685" s="178" t="str">
        <f t="shared" si="379"/>
        <v>No</v>
      </c>
      <c r="W685" t="str">
        <f>IF(OR(Grants!K208="Q3 2023",Grants!K208="Q4 2023"),"Yes","No")</f>
        <v>No</v>
      </c>
      <c r="X685" s="178" t="str">
        <f t="shared" si="380"/>
        <v>No</v>
      </c>
      <c r="Y685" t="str">
        <f>IF(OR(Grants!K208="Q1 2024",Grants!K208="Q2 2024"),"Yes","No")</f>
        <v>No</v>
      </c>
      <c r="Z685" s="178" t="str">
        <f t="shared" si="381"/>
        <v>No</v>
      </c>
      <c r="AA685" t="str">
        <f>IF(OR(Grants!K208="Q3 2024",Grants!K208="Q4 2024"),"Yes","No")</f>
        <v>No</v>
      </c>
      <c r="AB685" s="178" t="str">
        <f t="shared" si="382"/>
        <v>No</v>
      </c>
      <c r="AC685" t="str">
        <f>IF(OR(Grants!K208="Q1 2025",Grants!K208="Q2 2025"),"Yes","No")</f>
        <v>No</v>
      </c>
      <c r="AD685" s="178" t="str">
        <f t="shared" si="383"/>
        <v>No</v>
      </c>
      <c r="AE685" t="str">
        <f>IF(OR(Grants!K208="Q3 2025",Grants!K208="Q4 2025"),"Yes","No")</f>
        <v>No</v>
      </c>
      <c r="AF685" s="178" t="str">
        <f t="shared" si="384"/>
        <v>No</v>
      </c>
      <c r="AG685" t="str">
        <f>IF(OR(Grants!K208="Q1 2026",Grants!K208="Q2 2026"),"Yes","No")</f>
        <v>No</v>
      </c>
      <c r="AH685" s="178" t="str">
        <f t="shared" si="385"/>
        <v>No</v>
      </c>
      <c r="AI685" t="str">
        <f>IF(OR(Grants!K208="Q3 2026",Grants!K208="Q4 2026"),"Yes","No")</f>
        <v>No</v>
      </c>
      <c r="AJ685" s="178" t="str">
        <f t="shared" si="386"/>
        <v>No</v>
      </c>
      <c r="AK685" t="str">
        <f>IF(OR(Grants!K208="Q1 2027",Grants!K208="Q2 2027"),"Yes","No")</f>
        <v>No</v>
      </c>
      <c r="AL685" s="178" t="str">
        <f t="shared" si="387"/>
        <v>No</v>
      </c>
      <c r="AM685" t="str">
        <f>IF(OR(Grants!K208="Q3 2027",Grants!K208="Q4 2027"),"Yes","No")</f>
        <v>No</v>
      </c>
      <c r="AN685" s="178" t="str">
        <f t="shared" si="388"/>
        <v>No</v>
      </c>
      <c r="AO685" t="str">
        <f>IF(OR(Grants!K208="Q1 2028",Grants!K208="Q2 2028"),"Yes","No")</f>
        <v>No</v>
      </c>
      <c r="AP685" s="178" t="str">
        <f t="shared" si="389"/>
        <v>No</v>
      </c>
      <c r="AQ685" t="str">
        <f>IF(OR(Grants!K208="Q3 2028",Grants!K208="Q4 2028"),"Yes","No")</f>
        <v>No</v>
      </c>
      <c r="AR685" s="178" t="str">
        <f t="shared" si="390"/>
        <v>No</v>
      </c>
      <c r="AS685" t="str">
        <f>IF(OR(Grants!K208="Q1 2029",Grants!K208="Q2 2029"),"Yes","No")</f>
        <v>No</v>
      </c>
      <c r="AT685" s="178" t="str">
        <f t="shared" si="391"/>
        <v>No</v>
      </c>
      <c r="AU685" t="str">
        <f>IF(OR(Grants!K208="Q3 2029",Grants!K208="Q4 2029"),"Yes","No")</f>
        <v>No</v>
      </c>
      <c r="AV685" s="178" t="str">
        <f t="shared" si="392"/>
        <v>No</v>
      </c>
      <c r="AW685" t="str">
        <f>IF(OR(Grants!K208="Q1 2030",Grants!K208="Q2 2030"),"Yes","No")</f>
        <v>No</v>
      </c>
      <c r="AX685" s="178" t="str">
        <f t="shared" si="393"/>
        <v>No</v>
      </c>
      <c r="AY685" t="str">
        <f>IF(OR(Grants!K208="Q3 2030",Grants!K208="Q4 2030"),"Yes","No")</f>
        <v>No</v>
      </c>
      <c r="AZ685" s="178" t="str">
        <f t="shared" si="394"/>
        <v>No</v>
      </c>
      <c r="BA685" t="str">
        <f>IF(Grants!K208="","No","Yes")</f>
        <v>No</v>
      </c>
      <c r="BB685" s="178" t="str">
        <f t="shared" si="395"/>
        <v>No</v>
      </c>
      <c r="BC685" s="178" t="str">
        <f t="shared" si="396"/>
        <v>Yes</v>
      </c>
      <c r="BD685" s="174"/>
    </row>
    <row r="686" spans="1:56" s="175" customFormat="1" ht="23.65" thickBot="1" x14ac:dyDescent="0.5">
      <c r="A686" s="177">
        <v>205</v>
      </c>
      <c r="B686" s="71" t="s">
        <v>662</v>
      </c>
      <c r="C686" t="str">
        <f>IF(Grants!E209="Yes","Yes","No")</f>
        <v>No</v>
      </c>
      <c r="D686" t="str">
        <f>IF(AND(C686="No",Grants!F209="Yes"),"Yes","No")</f>
        <v>No</v>
      </c>
      <c r="E686" t="str">
        <f>IF(AND(C686="No",Grants!F209="N/A"),"N/A","No")</f>
        <v>No</v>
      </c>
      <c r="F686">
        <f>IF(OR(Grants!F209="Yes",Grants!F209="N/A"),0,1)</f>
        <v>1</v>
      </c>
      <c r="G686" t="str">
        <f>IF(OR(Grants!K209="Q3 2019",Grants!K209="Q4 2019"),"Yes","No")</f>
        <v>No</v>
      </c>
      <c r="H686" s="178" t="str">
        <f t="shared" si="372"/>
        <v>No</v>
      </c>
      <c r="I686" t="str">
        <f>IF(OR(Grants!K209="Q1 2020",Grants!K209="Q2 2020"),"Yes","No")</f>
        <v>No</v>
      </c>
      <c r="J686" s="178" t="str">
        <f t="shared" si="373"/>
        <v>No</v>
      </c>
      <c r="K686" t="str">
        <f>IF(OR(Grants!K209="Q3 2020",Grants!K209="Q4 2020"),"Yes","No")</f>
        <v>No</v>
      </c>
      <c r="L686" s="178" t="str">
        <f t="shared" si="374"/>
        <v>No</v>
      </c>
      <c r="M686" t="str">
        <f>IF(OR(Grants!K209="Q1 2021",Grants!K209="Q2 2021"),"Yes","No")</f>
        <v>No</v>
      </c>
      <c r="N686" s="178" t="str">
        <f t="shared" si="375"/>
        <v>No</v>
      </c>
      <c r="O686" t="str">
        <f>IF(OR(Grants!K209="Q3 2021",Grants!K209="Q4 2021"),"Yes","No")</f>
        <v>No</v>
      </c>
      <c r="P686" s="178" t="str">
        <f t="shared" si="376"/>
        <v>No</v>
      </c>
      <c r="Q686" t="str">
        <f>IF(OR(Grants!K209="Q1 2022",Grants!K209="Q2 2022"),"Yes","No")</f>
        <v>No</v>
      </c>
      <c r="R686" s="178" t="str">
        <f t="shared" si="377"/>
        <v>No</v>
      </c>
      <c r="S686" t="str">
        <f>IF(OR(Grants!K209="Q3 2022",Grants!K209="Q4 2022"),"Yes","No")</f>
        <v>No</v>
      </c>
      <c r="T686" s="178" t="str">
        <f t="shared" si="378"/>
        <v>No</v>
      </c>
      <c r="U686" t="str">
        <f>IF(OR(Grants!K209="Q1 2023",Grants!K209="Q2 2023"),"Yes","No")</f>
        <v>No</v>
      </c>
      <c r="V686" s="178" t="str">
        <f t="shared" si="379"/>
        <v>No</v>
      </c>
      <c r="W686" t="str">
        <f>IF(OR(Grants!K209="Q3 2023",Grants!K209="Q4 2023"),"Yes","No")</f>
        <v>No</v>
      </c>
      <c r="X686" s="178" t="str">
        <f t="shared" si="380"/>
        <v>No</v>
      </c>
      <c r="Y686" t="str">
        <f>IF(OR(Grants!K209="Q1 2024",Grants!K209="Q2 2024"),"Yes","No")</f>
        <v>No</v>
      </c>
      <c r="Z686" s="178" t="str">
        <f t="shared" si="381"/>
        <v>No</v>
      </c>
      <c r="AA686" t="str">
        <f>IF(OR(Grants!K209="Q3 2024",Grants!K209="Q4 2024"),"Yes","No")</f>
        <v>No</v>
      </c>
      <c r="AB686" s="178" t="str">
        <f t="shared" si="382"/>
        <v>No</v>
      </c>
      <c r="AC686" t="str">
        <f>IF(OR(Grants!K209="Q1 2025",Grants!K209="Q2 2025"),"Yes","No")</f>
        <v>No</v>
      </c>
      <c r="AD686" s="178" t="str">
        <f t="shared" si="383"/>
        <v>No</v>
      </c>
      <c r="AE686" t="str">
        <f>IF(OR(Grants!K209="Q3 2025",Grants!K209="Q4 2025"),"Yes","No")</f>
        <v>No</v>
      </c>
      <c r="AF686" s="178" t="str">
        <f t="shared" si="384"/>
        <v>No</v>
      </c>
      <c r="AG686" t="str">
        <f>IF(OR(Grants!K209="Q1 2026",Grants!K209="Q2 2026"),"Yes","No")</f>
        <v>No</v>
      </c>
      <c r="AH686" s="178" t="str">
        <f t="shared" si="385"/>
        <v>No</v>
      </c>
      <c r="AI686" t="str">
        <f>IF(OR(Grants!K209="Q3 2026",Grants!K209="Q4 2026"),"Yes","No")</f>
        <v>No</v>
      </c>
      <c r="AJ686" s="178" t="str">
        <f t="shared" si="386"/>
        <v>No</v>
      </c>
      <c r="AK686" t="str">
        <f>IF(OR(Grants!K209="Q1 2027",Grants!K209="Q2 2027"),"Yes","No")</f>
        <v>No</v>
      </c>
      <c r="AL686" s="178" t="str">
        <f t="shared" si="387"/>
        <v>No</v>
      </c>
      <c r="AM686" t="str">
        <f>IF(OR(Grants!K209="Q3 2027",Grants!K209="Q4 2027"),"Yes","No")</f>
        <v>No</v>
      </c>
      <c r="AN686" s="178" t="str">
        <f t="shared" si="388"/>
        <v>No</v>
      </c>
      <c r="AO686" t="str">
        <f>IF(OR(Grants!K209="Q1 2028",Grants!K209="Q2 2028"),"Yes","No")</f>
        <v>No</v>
      </c>
      <c r="AP686" s="178" t="str">
        <f t="shared" si="389"/>
        <v>No</v>
      </c>
      <c r="AQ686" t="str">
        <f>IF(OR(Grants!K209="Q3 2028",Grants!K209="Q4 2028"),"Yes","No")</f>
        <v>No</v>
      </c>
      <c r="AR686" s="178" t="str">
        <f t="shared" si="390"/>
        <v>No</v>
      </c>
      <c r="AS686" t="str">
        <f>IF(OR(Grants!K209="Q1 2029",Grants!K209="Q2 2029"),"Yes","No")</f>
        <v>No</v>
      </c>
      <c r="AT686" s="178" t="str">
        <f t="shared" si="391"/>
        <v>No</v>
      </c>
      <c r="AU686" t="str">
        <f>IF(OR(Grants!K209="Q3 2029",Grants!K209="Q4 2029"),"Yes","No")</f>
        <v>No</v>
      </c>
      <c r="AV686" s="178" t="str">
        <f t="shared" si="392"/>
        <v>No</v>
      </c>
      <c r="AW686" t="str">
        <f>IF(OR(Grants!K209="Q1 2030",Grants!K209="Q2 2030"),"Yes","No")</f>
        <v>No</v>
      </c>
      <c r="AX686" s="178" t="str">
        <f t="shared" si="393"/>
        <v>No</v>
      </c>
      <c r="AY686" t="str">
        <f>IF(OR(Grants!K209="Q3 2030",Grants!K209="Q4 2030"),"Yes","No")</f>
        <v>No</v>
      </c>
      <c r="AZ686" s="178" t="str">
        <f t="shared" si="394"/>
        <v>No</v>
      </c>
      <c r="BA686" t="str">
        <f>IF(Grants!K209="","No","Yes")</f>
        <v>No</v>
      </c>
      <c r="BB686" s="178" t="str">
        <f t="shared" si="395"/>
        <v>No</v>
      </c>
      <c r="BC686" s="178" t="str">
        <f t="shared" si="396"/>
        <v>Yes</v>
      </c>
      <c r="BD686" s="174"/>
    </row>
    <row r="687" spans="1:56" s="175" customFormat="1" x14ac:dyDescent="0.45">
      <c r="A687" s="173"/>
      <c r="B687" s="173"/>
      <c r="C687" s="173"/>
      <c r="D687" s="173"/>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c r="AN687" s="174"/>
      <c r="AO687" s="174"/>
      <c r="AP687" s="174"/>
      <c r="AQ687" s="174"/>
      <c r="AR687" s="174"/>
      <c r="AS687" s="174"/>
      <c r="AT687" s="174"/>
      <c r="AU687" s="174"/>
      <c r="AV687" s="174"/>
      <c r="AW687" s="174"/>
      <c r="AX687" s="174"/>
      <c r="AY687" s="174"/>
      <c r="AZ687" s="174"/>
      <c r="BA687" s="174"/>
      <c r="BB687" s="174"/>
      <c r="BC687" s="174"/>
      <c r="BD687" s="174"/>
    </row>
    <row r="688" spans="1:56" s="175" customFormat="1" x14ac:dyDescent="0.45">
      <c r="A688" s="173"/>
      <c r="B688" s="173"/>
      <c r="C688" s="173"/>
      <c r="D688" s="173"/>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c r="AN688" s="174"/>
      <c r="AO688" s="174"/>
      <c r="AP688" s="174"/>
      <c r="AQ688" s="174"/>
      <c r="AR688" s="174"/>
      <c r="AS688" s="174"/>
      <c r="AT688" s="174"/>
      <c r="AU688" s="174"/>
      <c r="AV688" s="174"/>
      <c r="AW688" s="174"/>
      <c r="AX688" s="174"/>
      <c r="AY688" s="174"/>
      <c r="AZ688" s="174"/>
      <c r="BA688" s="174"/>
      <c r="BB688" s="174"/>
      <c r="BC688" s="174"/>
      <c r="BD688" s="174"/>
    </row>
    <row r="689" spans="1:56" s="175" customFormat="1" x14ac:dyDescent="0.45">
      <c r="A689" s="173"/>
      <c r="B689" s="163" t="s">
        <v>1964</v>
      </c>
      <c r="C689" s="176">
        <f>COUNTIF(C691:C840,"Yes")</f>
        <v>14</v>
      </c>
      <c r="D689" s="176">
        <f>COUNTIF(D691:D840,"Yes")</f>
        <v>0</v>
      </c>
      <c r="E689" s="176">
        <f>COUNTIF(E691:E840,"N/A")</f>
        <v>0</v>
      </c>
      <c r="F689" s="176">
        <f>COUNTIF(F691:F840,"1")</f>
        <v>150</v>
      </c>
      <c r="G689" s="176"/>
      <c r="H689" s="176">
        <f>COUNTIF(H691:H840,"Yes")</f>
        <v>0</v>
      </c>
      <c r="I689" s="176"/>
      <c r="J689" s="176">
        <f>COUNTIF(J691:J840,"Yes")</f>
        <v>0</v>
      </c>
      <c r="K689" s="176"/>
      <c r="L689" s="176">
        <f>COUNTIF(L691:L840,"Yes")</f>
        <v>0</v>
      </c>
      <c r="M689" s="176"/>
      <c r="N689" s="176">
        <f>COUNTIF(N691:N840,"Yes")</f>
        <v>0</v>
      </c>
      <c r="O689" s="176"/>
      <c r="P689" s="176">
        <f>COUNTIF(P691:P840,"Yes")</f>
        <v>0</v>
      </c>
      <c r="Q689" s="176"/>
      <c r="R689" s="176">
        <f>COUNTIF(R691:R840,"Yes")</f>
        <v>0</v>
      </c>
      <c r="S689" s="176"/>
      <c r="T689" s="176">
        <f>COUNTIF(T691:T840,"Yes")</f>
        <v>0</v>
      </c>
      <c r="U689" s="176"/>
      <c r="V689" s="176">
        <f>COUNTIF(V691:V840,"Yes")</f>
        <v>0</v>
      </c>
      <c r="W689" s="176"/>
      <c r="X689" s="176">
        <f>COUNTIF(X691:X840,"Yes")</f>
        <v>0</v>
      </c>
      <c r="Y689" s="176"/>
      <c r="Z689" s="176">
        <f>COUNTIF(Z691:Z840,"Yes")</f>
        <v>0</v>
      </c>
      <c r="AA689" s="176"/>
      <c r="AB689" s="176">
        <f>COUNTIF(AB691:AB840,"Yes")</f>
        <v>0</v>
      </c>
      <c r="AC689" s="176"/>
      <c r="AD689" s="176">
        <f>COUNTIF(AD691:AD840,"Yes")</f>
        <v>0</v>
      </c>
      <c r="AE689" s="176"/>
      <c r="AF689" s="176">
        <f>COUNTIF(AF691:AF840,"Yes")</f>
        <v>0</v>
      </c>
      <c r="AG689" s="176"/>
      <c r="AH689" s="176">
        <f>COUNTIF(AH691:AH840,"Yes")</f>
        <v>0</v>
      </c>
      <c r="AI689" s="176"/>
      <c r="AJ689" s="176">
        <f>COUNTIF(AJ691:AJ840,"Yes")</f>
        <v>0</v>
      </c>
      <c r="AK689" s="176"/>
      <c r="AL689" s="176">
        <f>COUNTIF(AL691:AL840,"Yes")</f>
        <v>0</v>
      </c>
      <c r="AM689" s="176"/>
      <c r="AN689" s="176">
        <f>COUNTIF(AN691:AN840,"Yes")</f>
        <v>0</v>
      </c>
      <c r="AO689" s="176"/>
      <c r="AP689" s="176">
        <f>COUNTIF(AP691:AP840,"Yes")</f>
        <v>0</v>
      </c>
      <c r="AQ689" s="176"/>
      <c r="AR689" s="176">
        <f>COUNTIF(AR691:AR840,"Yes")</f>
        <v>0</v>
      </c>
      <c r="AS689" s="176"/>
      <c r="AT689" s="176">
        <f>COUNTIF(AT691:AT840,"Yes")</f>
        <v>0</v>
      </c>
      <c r="AU689" s="176"/>
      <c r="AV689" s="176">
        <f>COUNTIF(AV691:AV840,"Yes")</f>
        <v>0</v>
      </c>
      <c r="AW689" s="176"/>
      <c r="AX689" s="176">
        <f>COUNTIF(AX691:AX840,"Yes")</f>
        <v>0</v>
      </c>
      <c r="AY689" s="176"/>
      <c r="AZ689" s="176">
        <f>COUNTIF(AZ691:AZ840,"Yes")</f>
        <v>0</v>
      </c>
      <c r="BA689" s="176"/>
      <c r="BB689" s="176">
        <f>COUNTIF(BB691:BB840,"Yes")</f>
        <v>0</v>
      </c>
      <c r="BC689" s="176">
        <f>COUNTIF(BC691:BC840,"Yes")</f>
        <v>136</v>
      </c>
      <c r="BD689" s="176">
        <f>SUM(C689+D689+E689+BB689+BC689)</f>
        <v>150</v>
      </c>
    </row>
    <row r="690" spans="1:56" s="175" customFormat="1" ht="14.65" thickBot="1" x14ac:dyDescent="0.5">
      <c r="A690" s="173"/>
      <c r="B690" s="173"/>
      <c r="C690" s="173"/>
      <c r="D690" s="173"/>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c r="AS690" s="174"/>
      <c r="AT690" s="174"/>
      <c r="AU690" s="174"/>
      <c r="AV690" s="174"/>
      <c r="AW690" s="174"/>
      <c r="AX690" s="174"/>
      <c r="AY690" s="174"/>
      <c r="AZ690" s="174"/>
      <c r="BA690" s="174"/>
      <c r="BB690" s="174"/>
      <c r="BC690" s="174"/>
      <c r="BD690" s="174"/>
    </row>
    <row r="691" spans="1:56" s="175" customFormat="1" ht="35.25" thickBot="1" x14ac:dyDescent="0.5">
      <c r="A691" s="177">
        <v>1</v>
      </c>
      <c r="B691" s="59" t="s">
        <v>913</v>
      </c>
      <c r="C691" t="str">
        <f>IF(NCA!E5="Yes","Yes","No")</f>
        <v>No</v>
      </c>
      <c r="D691" t="str">
        <f>IF(AND(C691="No",NCA!F5="Yes"),"Yes","No")</f>
        <v>No</v>
      </c>
      <c r="E691" t="str">
        <f>IF(AND(C691="No",NCA!F5="N/A"),"N/A","No")</f>
        <v>No</v>
      </c>
      <c r="F691">
        <f>IF(OR(NCA!F5="Yes",NCA!F5="N/A"),0,1)</f>
        <v>1</v>
      </c>
      <c r="G691" t="str">
        <f>IF(OR(NCA!K5="Q3 2019",NCA!K5="Q4 2019"),"Yes","No")</f>
        <v>No</v>
      </c>
      <c r="H691" s="178" t="str">
        <f t="shared" ref="H691:H754" si="397">IF(AND(C691="No",D691="No",E691="No",G691="Yes"),"Yes","No")</f>
        <v>No</v>
      </c>
      <c r="I691" t="str">
        <f>IF(OR(NCA!K5="Q1 2020",NCA!K5="Q2 2020"),"Yes","No")</f>
        <v>No</v>
      </c>
      <c r="J691" s="178" t="str">
        <f t="shared" ref="J691" si="398">IF(AND(C691="No",D691="No",E691="No",I691="Yes"),"Yes","No")</f>
        <v>No</v>
      </c>
      <c r="K691" t="str">
        <f>IF(OR(NCA!K5="Q3 2020",NCA!K5="Q4 2020"),"Yes","No")</f>
        <v>No</v>
      </c>
      <c r="L691" s="178" t="str">
        <f t="shared" ref="L691" si="399">IF(AND(C691="No",D691="No",E691="No",K691="Yes"),"Yes","No")</f>
        <v>No</v>
      </c>
      <c r="M691" t="str">
        <f>IF(OR(NCA!K5="Q1 2021",NCA!K5="Q2 2021"),"Yes","No")</f>
        <v>No</v>
      </c>
      <c r="N691" s="178" t="str">
        <f t="shared" ref="N691" si="400">IF(AND(C691="No",D691="No",E691="No",M691="Yes"),"Yes","No")</f>
        <v>No</v>
      </c>
      <c r="O691" t="str">
        <f>IF(OR(NCA!K5="Q3 2021",NCA!K5="Q4 2021"),"Yes","No")</f>
        <v>No</v>
      </c>
      <c r="P691" s="178" t="str">
        <f t="shared" ref="P691" si="401">IF(AND(C691="No",D691="No",E691="No",O691="Yes"),"Yes","No")</f>
        <v>No</v>
      </c>
      <c r="Q691" t="str">
        <f>IF(OR(NCA!K5="Q1 2022",NCA!K5="Q2 2022"),"Yes","No")</f>
        <v>No</v>
      </c>
      <c r="R691" s="178" t="str">
        <f t="shared" ref="R691" si="402">IF(AND(C691="No",D691="No",E691="No",Q691="Yes"),"Yes","No")</f>
        <v>No</v>
      </c>
      <c r="S691" t="str">
        <f>IF(OR(NCA!K5="Q3 2022",NCA!K5="Q4 2022"),"Yes","No")</f>
        <v>No</v>
      </c>
      <c r="T691" s="178" t="str">
        <f t="shared" ref="T691" si="403">IF(AND(C691="No",D691="No",E691="No",S691="Yes"),"Yes","No")</f>
        <v>No</v>
      </c>
      <c r="U691" t="str">
        <f>IF(OR(NCA!K5="Q1 2023",NCA!K5="Q2 2023"),"Yes","No")</f>
        <v>No</v>
      </c>
      <c r="V691" s="178" t="str">
        <f t="shared" ref="V691" si="404">IF(AND(C691="No",D691="No",E691="No",U691="Yes"),"Yes","No")</f>
        <v>No</v>
      </c>
      <c r="W691" t="str">
        <f>IF(OR(NCA!K5="Q3 2023",NCA!K5="Q4 2023"),"Yes","No")</f>
        <v>No</v>
      </c>
      <c r="X691" s="178" t="str">
        <f t="shared" ref="X691" si="405">IF(AND(C691="No",D691="No",E691="No",W691="Yes"),"Yes","No")</f>
        <v>No</v>
      </c>
      <c r="Y691" t="str">
        <f>IF(OR(NCA!K5="Q1 2024",NCA!K5="Q2 2024"),"Yes","No")</f>
        <v>No</v>
      </c>
      <c r="Z691" s="178" t="str">
        <f t="shared" ref="Z691" si="406">IF(AND(C691="No",D691="No",E691="No",Y691="Yes"),"Yes","No")</f>
        <v>No</v>
      </c>
      <c r="AA691" t="str">
        <f>IF(OR(NCA!K5="Q3 2024",NCA!K5="Q4 2024"),"Yes","No")</f>
        <v>No</v>
      </c>
      <c r="AB691" s="178" t="str">
        <f t="shared" ref="AB691" si="407">IF(AND(C691="No",D691="No",E691="No",AA691="Yes"),"Yes","No")</f>
        <v>No</v>
      </c>
      <c r="AC691" t="str">
        <f>IF(OR(NCA!K5="Q1 2025",NCA!K5="Q2 2025"),"Yes","No")</f>
        <v>No</v>
      </c>
      <c r="AD691" s="178" t="str">
        <f t="shared" ref="AD691" si="408">IF(AND(C691="No",D691="No",E691="No",AC691="Yes"),"Yes","No")</f>
        <v>No</v>
      </c>
      <c r="AE691" t="str">
        <f>IF(OR(NCA!K5="Q3 2025",NCA!K5="Q4 2025"),"Yes","No")</f>
        <v>No</v>
      </c>
      <c r="AF691" s="178" t="str">
        <f t="shared" ref="AF691" si="409">IF(AND(C691="No",D691="No",E691="No",AE691="Yes"),"Yes","No")</f>
        <v>No</v>
      </c>
      <c r="AG691" t="str">
        <f>IF(OR(NCA!K5="Q1 2026",NCA!K5="Q2 2026"),"Yes","No")</f>
        <v>No</v>
      </c>
      <c r="AH691" s="178" t="str">
        <f t="shared" ref="AH691" si="410">IF(AND(C691="No",D691="No",E691="No",AG691="Yes"),"Yes","No")</f>
        <v>No</v>
      </c>
      <c r="AI691" t="str">
        <f>IF(OR(NCA!K5="Q3 2026",NCA!K5="Q4 2026"),"Yes","No")</f>
        <v>No</v>
      </c>
      <c r="AJ691" s="178" t="str">
        <f t="shared" ref="AJ691" si="411">IF(AND(C691="No",D691="No",E691="No",AI691="Yes"),"Yes","No")</f>
        <v>No</v>
      </c>
      <c r="AK691" t="str">
        <f>IF(OR(NCA!K5="Q1 2027",NCA!K5="Q2 2027"),"Yes","No")</f>
        <v>No</v>
      </c>
      <c r="AL691" s="178" t="str">
        <f t="shared" ref="AL691" si="412">IF(AND(C691="No",D691="No",E691="No",AK691="Yes"),"Yes","No")</f>
        <v>No</v>
      </c>
      <c r="AM691" t="str">
        <f>IF(OR(NCA!K5="Q3 2027",NCA!K5="Q4 2027"),"Yes","No")</f>
        <v>No</v>
      </c>
      <c r="AN691" s="178" t="str">
        <f t="shared" ref="AN691" si="413">IF(AND(C691="No",D691="No",E691="No",AM691="Yes"),"Yes","No")</f>
        <v>No</v>
      </c>
      <c r="AO691" t="str">
        <f>IF(OR(NCA!K5="Q1 2028",NCA!K5="Q2 2028"),"Yes","No")</f>
        <v>No</v>
      </c>
      <c r="AP691" s="178" t="str">
        <f t="shared" ref="AP691" si="414">IF(AND(C691="No",D691="No",E691="No",AO691="Yes"),"Yes","No")</f>
        <v>No</v>
      </c>
      <c r="AQ691" t="str">
        <f>IF(OR(NCA!K5="Q3 2028",NCA!K5="Q4 2028"),"Yes","No")</f>
        <v>No</v>
      </c>
      <c r="AR691" s="178" t="str">
        <f t="shared" ref="AR691" si="415">IF(AND(C691="No",D691="No",E691="No",AQ691="Yes"),"Yes","No")</f>
        <v>No</v>
      </c>
      <c r="AS691" t="str">
        <f>IF(OR(NCA!K5="Q1 2029",NCA!K5="Q2 2029"),"Yes","No")</f>
        <v>No</v>
      </c>
      <c r="AT691" s="178" t="str">
        <f t="shared" ref="AT691" si="416">IF(AND(C691="No",D691="No",E691="No",AS691="Yes"),"Yes","No")</f>
        <v>No</v>
      </c>
      <c r="AU691" t="str">
        <f>IF(OR(NCA!K5="Q3 2029",NCA!K5="Q4 2029"),"Yes","No")</f>
        <v>No</v>
      </c>
      <c r="AV691" s="178" t="str">
        <f t="shared" ref="AV691" si="417">IF(AND(C691="No",D691="No",E691="No",AU691="Yes"),"Yes","No")</f>
        <v>No</v>
      </c>
      <c r="AW691" t="str">
        <f>IF(OR(NCA!K5="Q1 2030",NCA!K5="Q2 2030"),"Yes","No")</f>
        <v>No</v>
      </c>
      <c r="AX691" s="178" t="str">
        <f t="shared" ref="AX691" si="418">IF(AND(C691="No",D691="No",E691="No",AW691="Yes"),"Yes","No")</f>
        <v>No</v>
      </c>
      <c r="AY691" t="str">
        <f>IF(OR(NCA!K5="Q3 2030",NCA!K5="Q4 2030"),"Yes","No")</f>
        <v>No</v>
      </c>
      <c r="AZ691" s="178" t="str">
        <f t="shared" ref="AZ691" si="419">IF(AND(C691="No",D691="No",E691="No",AY691="Yes"),"Yes","No")</f>
        <v>No</v>
      </c>
      <c r="BA691" t="str">
        <f>IF(NCA!K5="","No","Yes")</f>
        <v>No</v>
      </c>
      <c r="BB691" s="178" t="str">
        <f t="shared" ref="BB691" si="420">IF(AND(C691="No",D691="No",E691="No",BA691="Yes"),"Yes","No")</f>
        <v>No</v>
      </c>
      <c r="BC691" s="178" t="str">
        <f t="shared" ref="BC691" si="421">IF(AND(C691="No",D691="No",E691="No",BB691="No"),"Yes","No")</f>
        <v>Yes</v>
      </c>
      <c r="BD691" s="174"/>
    </row>
    <row r="692" spans="1:56" s="175" customFormat="1" ht="23.65" thickBot="1" x14ac:dyDescent="0.5">
      <c r="A692" s="177">
        <v>2</v>
      </c>
      <c r="B692" s="59" t="s">
        <v>914</v>
      </c>
      <c r="C692" t="str">
        <f>IF(NCA!E6="Yes","Yes","No")</f>
        <v>No</v>
      </c>
      <c r="D692" t="str">
        <f>IF(AND(C692="No",NCA!F6="Yes"),"Yes","No")</f>
        <v>No</v>
      </c>
      <c r="E692" t="str">
        <f>IF(AND(C692="No",NCA!F6="N/A"),"N/A","No")</f>
        <v>No</v>
      </c>
      <c r="F692">
        <f>IF(OR(NCA!F6="Yes",NCA!F6="N/A"),0,1)</f>
        <v>1</v>
      </c>
      <c r="G692" t="str">
        <f>IF(OR(NCA!K6="Q3 2019",NCA!K6="Q4 2019"),"Yes","No")</f>
        <v>No</v>
      </c>
      <c r="H692" s="178" t="str">
        <f t="shared" si="397"/>
        <v>No</v>
      </c>
      <c r="I692" t="str">
        <f>IF(OR(NCA!K6="Q1 2020",NCA!K6="Q2 2020"),"Yes","No")</f>
        <v>No</v>
      </c>
      <c r="J692" s="178" t="str">
        <f t="shared" ref="J692:J755" si="422">IF(AND(C692="No",D692="No",E692="No",I692="Yes"),"Yes","No")</f>
        <v>No</v>
      </c>
      <c r="K692" t="str">
        <f>IF(OR(NCA!K6="Q3 2020",NCA!K6="Q4 2020"),"Yes","No")</f>
        <v>No</v>
      </c>
      <c r="L692" s="178" t="str">
        <f t="shared" ref="L692:L755" si="423">IF(AND(C692="No",D692="No",E692="No",K692="Yes"),"Yes","No")</f>
        <v>No</v>
      </c>
      <c r="M692" t="str">
        <f>IF(OR(NCA!K6="Q1 2021",NCA!K6="Q2 2021"),"Yes","No")</f>
        <v>No</v>
      </c>
      <c r="N692" s="178" t="str">
        <f t="shared" ref="N692:N755" si="424">IF(AND(C692="No",D692="No",E692="No",M692="Yes"),"Yes","No")</f>
        <v>No</v>
      </c>
      <c r="O692" t="str">
        <f>IF(OR(NCA!K6="Q3 2021",NCA!K6="Q4 2021"),"Yes","No")</f>
        <v>No</v>
      </c>
      <c r="P692" s="178" t="str">
        <f t="shared" ref="P692:P755" si="425">IF(AND(C692="No",D692="No",E692="No",O692="Yes"),"Yes","No")</f>
        <v>No</v>
      </c>
      <c r="Q692" t="str">
        <f>IF(OR(NCA!K6="Q1 2022",NCA!K6="Q2 2022"),"Yes","No")</f>
        <v>No</v>
      </c>
      <c r="R692" s="178" t="str">
        <f t="shared" ref="R692:R755" si="426">IF(AND(C692="No",D692="No",E692="No",Q692="Yes"),"Yes","No")</f>
        <v>No</v>
      </c>
      <c r="S692" t="str">
        <f>IF(OR(NCA!K6="Q3 2022",NCA!K6="Q4 2022"),"Yes","No")</f>
        <v>No</v>
      </c>
      <c r="T692" s="178" t="str">
        <f t="shared" ref="T692:T755" si="427">IF(AND(C692="No",D692="No",E692="No",S692="Yes"),"Yes","No")</f>
        <v>No</v>
      </c>
      <c r="U692" t="str">
        <f>IF(OR(NCA!K6="Q1 2023",NCA!K6="Q2 2023"),"Yes","No")</f>
        <v>No</v>
      </c>
      <c r="V692" s="178" t="str">
        <f t="shared" ref="V692:V755" si="428">IF(AND(C692="No",D692="No",E692="No",U692="Yes"),"Yes","No")</f>
        <v>No</v>
      </c>
      <c r="W692" t="str">
        <f>IF(OR(NCA!K6="Q3 2023",NCA!K6="Q4 2023"),"Yes","No")</f>
        <v>No</v>
      </c>
      <c r="X692" s="178" t="str">
        <f t="shared" ref="X692:X755" si="429">IF(AND(C692="No",D692="No",E692="No",W692="Yes"),"Yes","No")</f>
        <v>No</v>
      </c>
      <c r="Y692" t="str">
        <f>IF(OR(NCA!K6="Q1 2024",NCA!K6="Q2 2024"),"Yes","No")</f>
        <v>No</v>
      </c>
      <c r="Z692" s="178" t="str">
        <f t="shared" ref="Z692:Z755" si="430">IF(AND(C692="No",D692="No",E692="No",Y692="Yes"),"Yes","No")</f>
        <v>No</v>
      </c>
      <c r="AA692" t="str">
        <f>IF(OR(NCA!K6="Q3 2024",NCA!K6="Q4 2024"),"Yes","No")</f>
        <v>No</v>
      </c>
      <c r="AB692" s="178" t="str">
        <f t="shared" ref="AB692:AB755" si="431">IF(AND(C692="No",D692="No",E692="No",AA692="Yes"),"Yes","No")</f>
        <v>No</v>
      </c>
      <c r="AC692" t="str">
        <f>IF(OR(NCA!K6="Q1 2025",NCA!K6="Q2 2025"),"Yes","No")</f>
        <v>No</v>
      </c>
      <c r="AD692" s="178" t="str">
        <f t="shared" ref="AD692:AD755" si="432">IF(AND(C692="No",D692="No",E692="No",AC692="Yes"),"Yes","No")</f>
        <v>No</v>
      </c>
      <c r="AE692" t="str">
        <f>IF(OR(NCA!K6="Q3 2025",NCA!K6="Q4 2025"),"Yes","No")</f>
        <v>No</v>
      </c>
      <c r="AF692" s="178" t="str">
        <f t="shared" ref="AF692:AF755" si="433">IF(AND(C692="No",D692="No",E692="No",AE692="Yes"),"Yes","No")</f>
        <v>No</v>
      </c>
      <c r="AG692" t="str">
        <f>IF(OR(NCA!K6="Q1 2026",NCA!K6="Q2 2026"),"Yes","No")</f>
        <v>No</v>
      </c>
      <c r="AH692" s="178" t="str">
        <f t="shared" ref="AH692:AH755" si="434">IF(AND(C692="No",D692="No",E692="No",AG692="Yes"),"Yes","No")</f>
        <v>No</v>
      </c>
      <c r="AI692" t="str">
        <f>IF(OR(NCA!K6="Q3 2026",NCA!K6="Q4 2026"),"Yes","No")</f>
        <v>No</v>
      </c>
      <c r="AJ692" s="178" t="str">
        <f t="shared" ref="AJ692:AJ755" si="435">IF(AND(C692="No",D692="No",E692="No",AI692="Yes"),"Yes","No")</f>
        <v>No</v>
      </c>
      <c r="AK692" t="str">
        <f>IF(OR(NCA!K6="Q1 2027",NCA!K6="Q2 2027"),"Yes","No")</f>
        <v>No</v>
      </c>
      <c r="AL692" s="178" t="str">
        <f t="shared" ref="AL692:AL755" si="436">IF(AND(C692="No",D692="No",E692="No",AK692="Yes"),"Yes","No")</f>
        <v>No</v>
      </c>
      <c r="AM692" t="str">
        <f>IF(OR(NCA!K6="Q3 2027",NCA!K6="Q4 2027"),"Yes","No")</f>
        <v>No</v>
      </c>
      <c r="AN692" s="178" t="str">
        <f t="shared" ref="AN692:AN755" si="437">IF(AND(C692="No",D692="No",E692="No",AM692="Yes"),"Yes","No")</f>
        <v>No</v>
      </c>
      <c r="AO692" t="str">
        <f>IF(OR(NCA!K6="Q1 2028",NCA!K6="Q2 2028"),"Yes","No")</f>
        <v>No</v>
      </c>
      <c r="AP692" s="178" t="str">
        <f t="shared" ref="AP692:AP755" si="438">IF(AND(C692="No",D692="No",E692="No",AO692="Yes"),"Yes","No")</f>
        <v>No</v>
      </c>
      <c r="AQ692" t="str">
        <f>IF(OR(NCA!K6="Q3 2028",NCA!K6="Q4 2028"),"Yes","No")</f>
        <v>No</v>
      </c>
      <c r="AR692" s="178" t="str">
        <f t="shared" ref="AR692:AR755" si="439">IF(AND(C692="No",D692="No",E692="No",AQ692="Yes"),"Yes","No")</f>
        <v>No</v>
      </c>
      <c r="AS692" t="str">
        <f>IF(OR(NCA!K6="Q1 2029",NCA!K6="Q2 2029"),"Yes","No")</f>
        <v>No</v>
      </c>
      <c r="AT692" s="178" t="str">
        <f t="shared" ref="AT692:AT755" si="440">IF(AND(C692="No",D692="No",E692="No",AS692="Yes"),"Yes","No")</f>
        <v>No</v>
      </c>
      <c r="AU692" t="str">
        <f>IF(OR(NCA!K6="Q3 2029",NCA!K6="Q4 2029"),"Yes","No")</f>
        <v>No</v>
      </c>
      <c r="AV692" s="178" t="str">
        <f t="shared" ref="AV692:AV755" si="441">IF(AND(C692="No",D692="No",E692="No",AU692="Yes"),"Yes","No")</f>
        <v>No</v>
      </c>
      <c r="AW692" t="str">
        <f>IF(OR(NCA!K6="Q1 2030",NCA!K6="Q2 2030"),"Yes","No")</f>
        <v>No</v>
      </c>
      <c r="AX692" s="178" t="str">
        <f t="shared" ref="AX692:AX755" si="442">IF(AND(C692="No",D692="No",E692="No",AW692="Yes"),"Yes","No")</f>
        <v>No</v>
      </c>
      <c r="AY692" t="str">
        <f>IF(OR(NCA!K6="Q3 2030",NCA!K6="Q4 2030"),"Yes","No")</f>
        <v>No</v>
      </c>
      <c r="AZ692" s="178" t="str">
        <f t="shared" ref="AZ692:AZ755" si="443">IF(AND(C692="No",D692="No",E692="No",AY692="Yes"),"Yes","No")</f>
        <v>No</v>
      </c>
      <c r="BA692" t="str">
        <f>IF(NCA!K6="","No","Yes")</f>
        <v>No</v>
      </c>
      <c r="BB692" s="178" t="str">
        <f t="shared" ref="BB692:BB755" si="444">IF(AND(C692="No",D692="No",E692="No",BA692="Yes"),"Yes","No")</f>
        <v>No</v>
      </c>
      <c r="BC692" s="178" t="str">
        <f t="shared" ref="BC692:BC755" si="445">IF(AND(C692="No",D692="No",E692="No",BB692="No"),"Yes","No")</f>
        <v>Yes</v>
      </c>
      <c r="BD692" s="174"/>
    </row>
    <row r="693" spans="1:56" s="175" customFormat="1" ht="46.9" thickBot="1" x14ac:dyDescent="0.5">
      <c r="A693" s="177">
        <v>3</v>
      </c>
      <c r="B693" s="46" t="s">
        <v>915</v>
      </c>
      <c r="C693" t="str">
        <f>IF(NCA!E7="Yes","Yes","No")</f>
        <v>Yes</v>
      </c>
      <c r="D693" t="str">
        <f>IF(AND(C693="No",NCA!F7="Yes"),"Yes","No")</f>
        <v>No</v>
      </c>
      <c r="E693" t="str">
        <f>IF(AND(C693="No",NCA!F7="N/A"),"N/A","No")</f>
        <v>No</v>
      </c>
      <c r="F693">
        <f>IF(OR(NCA!F7="Yes",NCA!F7="N/A"),0,1)</f>
        <v>1</v>
      </c>
      <c r="G693" t="str">
        <f>IF(OR(NCA!K7="Q3 2019",NCA!K7="Q4 2019"),"Yes","No")</f>
        <v>No</v>
      </c>
      <c r="H693" s="178" t="str">
        <f t="shared" si="397"/>
        <v>No</v>
      </c>
      <c r="I693" t="str">
        <f>IF(OR(NCA!K7="Q1 2020",NCA!K7="Q2 2020"),"Yes","No")</f>
        <v>No</v>
      </c>
      <c r="J693" s="178" t="str">
        <f t="shared" si="422"/>
        <v>No</v>
      </c>
      <c r="K693" t="str">
        <f>IF(OR(NCA!K7="Q3 2020",NCA!K7="Q4 2020"),"Yes","No")</f>
        <v>No</v>
      </c>
      <c r="L693" s="178" t="str">
        <f t="shared" si="423"/>
        <v>No</v>
      </c>
      <c r="M693" t="str">
        <f>IF(OR(NCA!K7="Q1 2021",NCA!K7="Q2 2021"),"Yes","No")</f>
        <v>No</v>
      </c>
      <c r="N693" s="178" t="str">
        <f t="shared" si="424"/>
        <v>No</v>
      </c>
      <c r="O693" t="str">
        <f>IF(OR(NCA!K7="Q3 2021",NCA!K7="Q4 2021"),"Yes","No")</f>
        <v>No</v>
      </c>
      <c r="P693" s="178" t="str">
        <f t="shared" si="425"/>
        <v>No</v>
      </c>
      <c r="Q693" t="str">
        <f>IF(OR(NCA!K7="Q1 2022",NCA!K7="Q2 2022"),"Yes","No")</f>
        <v>No</v>
      </c>
      <c r="R693" s="178" t="str">
        <f t="shared" si="426"/>
        <v>No</v>
      </c>
      <c r="S693" t="str">
        <f>IF(OR(NCA!K7="Q3 2022",NCA!K7="Q4 2022"),"Yes","No")</f>
        <v>No</v>
      </c>
      <c r="T693" s="178" t="str">
        <f t="shared" si="427"/>
        <v>No</v>
      </c>
      <c r="U693" t="str">
        <f>IF(OR(NCA!K7="Q1 2023",NCA!K7="Q2 2023"),"Yes","No")</f>
        <v>No</v>
      </c>
      <c r="V693" s="178" t="str">
        <f t="shared" si="428"/>
        <v>No</v>
      </c>
      <c r="W693" t="str">
        <f>IF(OR(NCA!K7="Q3 2023",NCA!K7="Q4 2023"),"Yes","No")</f>
        <v>No</v>
      </c>
      <c r="X693" s="178" t="str">
        <f t="shared" si="429"/>
        <v>No</v>
      </c>
      <c r="Y693" t="str">
        <f>IF(OR(NCA!K7="Q1 2024",NCA!K7="Q2 2024"),"Yes","No")</f>
        <v>No</v>
      </c>
      <c r="Z693" s="178" t="str">
        <f t="shared" si="430"/>
        <v>No</v>
      </c>
      <c r="AA693" t="str">
        <f>IF(OR(NCA!K7="Q3 2024",NCA!K7="Q4 2024"),"Yes","No")</f>
        <v>No</v>
      </c>
      <c r="AB693" s="178" t="str">
        <f t="shared" si="431"/>
        <v>No</v>
      </c>
      <c r="AC693" t="str">
        <f>IF(OR(NCA!K7="Q1 2025",NCA!K7="Q2 2025"),"Yes","No")</f>
        <v>No</v>
      </c>
      <c r="AD693" s="178" t="str">
        <f t="shared" si="432"/>
        <v>No</v>
      </c>
      <c r="AE693" t="str">
        <f>IF(OR(NCA!K7="Q3 2025",NCA!K7="Q4 2025"),"Yes","No")</f>
        <v>No</v>
      </c>
      <c r="AF693" s="178" t="str">
        <f t="shared" si="433"/>
        <v>No</v>
      </c>
      <c r="AG693" t="str">
        <f>IF(OR(NCA!K7="Q1 2026",NCA!K7="Q2 2026"),"Yes","No")</f>
        <v>No</v>
      </c>
      <c r="AH693" s="178" t="str">
        <f t="shared" si="434"/>
        <v>No</v>
      </c>
      <c r="AI693" t="str">
        <f>IF(OR(NCA!K7="Q3 2026",NCA!K7="Q4 2026"),"Yes","No")</f>
        <v>No</v>
      </c>
      <c r="AJ693" s="178" t="str">
        <f t="shared" si="435"/>
        <v>No</v>
      </c>
      <c r="AK693" t="str">
        <f>IF(OR(NCA!K7="Q1 2027",NCA!K7="Q2 2027"),"Yes","No")</f>
        <v>No</v>
      </c>
      <c r="AL693" s="178" t="str">
        <f t="shared" si="436"/>
        <v>No</v>
      </c>
      <c r="AM693" t="str">
        <f>IF(OR(NCA!K7="Q3 2027",NCA!K7="Q4 2027"),"Yes","No")</f>
        <v>No</v>
      </c>
      <c r="AN693" s="178" t="str">
        <f t="shared" si="437"/>
        <v>No</v>
      </c>
      <c r="AO693" t="str">
        <f>IF(OR(NCA!K7="Q1 2028",NCA!K7="Q2 2028"),"Yes","No")</f>
        <v>No</v>
      </c>
      <c r="AP693" s="178" t="str">
        <f t="shared" si="438"/>
        <v>No</v>
      </c>
      <c r="AQ693" t="str">
        <f>IF(OR(NCA!K7="Q3 2028",NCA!K7="Q4 2028"),"Yes","No")</f>
        <v>No</v>
      </c>
      <c r="AR693" s="178" t="str">
        <f t="shared" si="439"/>
        <v>No</v>
      </c>
      <c r="AS693" t="str">
        <f>IF(OR(NCA!K7="Q1 2029",NCA!K7="Q2 2029"),"Yes","No")</f>
        <v>No</v>
      </c>
      <c r="AT693" s="178" t="str">
        <f t="shared" si="440"/>
        <v>No</v>
      </c>
      <c r="AU693" t="str">
        <f>IF(OR(NCA!K7="Q3 2029",NCA!K7="Q4 2029"),"Yes","No")</f>
        <v>No</v>
      </c>
      <c r="AV693" s="178" t="str">
        <f t="shared" si="441"/>
        <v>No</v>
      </c>
      <c r="AW693" t="str">
        <f>IF(OR(NCA!K7="Q1 2030",NCA!K7="Q2 2030"),"Yes","No")</f>
        <v>No</v>
      </c>
      <c r="AX693" s="178" t="str">
        <f t="shared" si="442"/>
        <v>No</v>
      </c>
      <c r="AY693" t="str">
        <f>IF(OR(NCA!K7="Q3 2030",NCA!K7="Q4 2030"),"Yes","No")</f>
        <v>No</v>
      </c>
      <c r="AZ693" s="178" t="str">
        <f t="shared" si="443"/>
        <v>No</v>
      </c>
      <c r="BA693" t="str">
        <f>IF(NCA!K7="","No","Yes")</f>
        <v>No</v>
      </c>
      <c r="BB693" s="178" t="str">
        <f t="shared" si="444"/>
        <v>No</v>
      </c>
      <c r="BC693" s="178" t="str">
        <f t="shared" si="445"/>
        <v>No</v>
      </c>
      <c r="BD693" s="174"/>
    </row>
    <row r="694" spans="1:56" s="175" customFormat="1" ht="35.25" thickBot="1" x14ac:dyDescent="0.5">
      <c r="A694" s="177">
        <v>4</v>
      </c>
      <c r="B694" s="59" t="s">
        <v>916</v>
      </c>
      <c r="C694" t="str">
        <f>IF(NCA!E8="Yes","Yes","No")</f>
        <v>No</v>
      </c>
      <c r="D694" t="str">
        <f>IF(AND(C694="No",NCA!F8="Yes"),"Yes","No")</f>
        <v>No</v>
      </c>
      <c r="E694" t="str">
        <f>IF(AND(C694="No",NCA!F8="N/A"),"N/A","No")</f>
        <v>No</v>
      </c>
      <c r="F694">
        <f>IF(OR(NCA!F8="Yes",NCA!F8="N/A"),0,1)</f>
        <v>1</v>
      </c>
      <c r="G694" t="str">
        <f>IF(OR(NCA!K8="Q3 2019",NCA!K8="Q4 2019"),"Yes","No")</f>
        <v>No</v>
      </c>
      <c r="H694" s="178" t="str">
        <f t="shared" si="397"/>
        <v>No</v>
      </c>
      <c r="I694" t="str">
        <f>IF(OR(NCA!K8="Q1 2020",NCA!K8="Q2 2020"),"Yes","No")</f>
        <v>No</v>
      </c>
      <c r="J694" s="178" t="str">
        <f t="shared" si="422"/>
        <v>No</v>
      </c>
      <c r="K694" t="str">
        <f>IF(OR(NCA!K8="Q3 2020",NCA!K8="Q4 2020"),"Yes","No")</f>
        <v>No</v>
      </c>
      <c r="L694" s="178" t="str">
        <f t="shared" si="423"/>
        <v>No</v>
      </c>
      <c r="M694" t="str">
        <f>IF(OR(NCA!K8="Q1 2021",NCA!K8="Q2 2021"),"Yes","No")</f>
        <v>No</v>
      </c>
      <c r="N694" s="178" t="str">
        <f t="shared" si="424"/>
        <v>No</v>
      </c>
      <c r="O694" t="str">
        <f>IF(OR(NCA!K8="Q3 2021",NCA!K8="Q4 2021"),"Yes","No")</f>
        <v>No</v>
      </c>
      <c r="P694" s="178" t="str">
        <f t="shared" si="425"/>
        <v>No</v>
      </c>
      <c r="Q694" t="str">
        <f>IF(OR(NCA!K8="Q1 2022",NCA!K8="Q2 2022"),"Yes","No")</f>
        <v>No</v>
      </c>
      <c r="R694" s="178" t="str">
        <f t="shared" si="426"/>
        <v>No</v>
      </c>
      <c r="S694" t="str">
        <f>IF(OR(NCA!K8="Q3 2022",NCA!K8="Q4 2022"),"Yes","No")</f>
        <v>No</v>
      </c>
      <c r="T694" s="178" t="str">
        <f t="shared" si="427"/>
        <v>No</v>
      </c>
      <c r="U694" t="str">
        <f>IF(OR(NCA!K8="Q1 2023",NCA!K8="Q2 2023"),"Yes","No")</f>
        <v>No</v>
      </c>
      <c r="V694" s="178" t="str">
        <f t="shared" si="428"/>
        <v>No</v>
      </c>
      <c r="W694" t="str">
        <f>IF(OR(NCA!K8="Q3 2023",NCA!K8="Q4 2023"),"Yes","No")</f>
        <v>No</v>
      </c>
      <c r="X694" s="178" t="str">
        <f t="shared" si="429"/>
        <v>No</v>
      </c>
      <c r="Y694" t="str">
        <f>IF(OR(NCA!K8="Q1 2024",NCA!K8="Q2 2024"),"Yes","No")</f>
        <v>No</v>
      </c>
      <c r="Z694" s="178" t="str">
        <f t="shared" si="430"/>
        <v>No</v>
      </c>
      <c r="AA694" t="str">
        <f>IF(OR(NCA!K8="Q3 2024",NCA!K8="Q4 2024"),"Yes","No")</f>
        <v>No</v>
      </c>
      <c r="AB694" s="178" t="str">
        <f t="shared" si="431"/>
        <v>No</v>
      </c>
      <c r="AC694" t="str">
        <f>IF(OR(NCA!K8="Q1 2025",NCA!K8="Q2 2025"),"Yes","No")</f>
        <v>No</v>
      </c>
      <c r="AD694" s="178" t="str">
        <f t="shared" si="432"/>
        <v>No</v>
      </c>
      <c r="AE694" t="str">
        <f>IF(OR(NCA!K8="Q3 2025",NCA!K8="Q4 2025"),"Yes","No")</f>
        <v>No</v>
      </c>
      <c r="AF694" s="178" t="str">
        <f t="shared" si="433"/>
        <v>No</v>
      </c>
      <c r="AG694" t="str">
        <f>IF(OR(NCA!K8="Q1 2026",NCA!K8="Q2 2026"),"Yes","No")</f>
        <v>No</v>
      </c>
      <c r="AH694" s="178" t="str">
        <f t="shared" si="434"/>
        <v>No</v>
      </c>
      <c r="AI694" t="str">
        <f>IF(OR(NCA!K8="Q3 2026",NCA!K8="Q4 2026"),"Yes","No")</f>
        <v>No</v>
      </c>
      <c r="AJ694" s="178" t="str">
        <f t="shared" si="435"/>
        <v>No</v>
      </c>
      <c r="AK694" t="str">
        <f>IF(OR(NCA!K8="Q1 2027",NCA!K8="Q2 2027"),"Yes","No")</f>
        <v>No</v>
      </c>
      <c r="AL694" s="178" t="str">
        <f t="shared" si="436"/>
        <v>No</v>
      </c>
      <c r="AM694" t="str">
        <f>IF(OR(NCA!K8="Q3 2027",NCA!K8="Q4 2027"),"Yes","No")</f>
        <v>No</v>
      </c>
      <c r="AN694" s="178" t="str">
        <f t="shared" si="437"/>
        <v>No</v>
      </c>
      <c r="AO694" t="str">
        <f>IF(OR(NCA!K8="Q1 2028",NCA!K8="Q2 2028"),"Yes","No")</f>
        <v>No</v>
      </c>
      <c r="AP694" s="178" t="str">
        <f t="shared" si="438"/>
        <v>No</v>
      </c>
      <c r="AQ694" t="str">
        <f>IF(OR(NCA!K8="Q3 2028",NCA!K8="Q4 2028"),"Yes","No")</f>
        <v>No</v>
      </c>
      <c r="AR694" s="178" t="str">
        <f t="shared" si="439"/>
        <v>No</v>
      </c>
      <c r="AS694" t="str">
        <f>IF(OR(NCA!K8="Q1 2029",NCA!K8="Q2 2029"),"Yes","No")</f>
        <v>No</v>
      </c>
      <c r="AT694" s="178" t="str">
        <f t="shared" si="440"/>
        <v>No</v>
      </c>
      <c r="AU694" t="str">
        <f>IF(OR(NCA!K8="Q3 2029",NCA!K8="Q4 2029"),"Yes","No")</f>
        <v>No</v>
      </c>
      <c r="AV694" s="178" t="str">
        <f t="shared" si="441"/>
        <v>No</v>
      </c>
      <c r="AW694" t="str">
        <f>IF(OR(NCA!K8="Q1 2030",NCA!K8="Q2 2030"),"Yes","No")</f>
        <v>No</v>
      </c>
      <c r="AX694" s="178" t="str">
        <f t="shared" si="442"/>
        <v>No</v>
      </c>
      <c r="AY694" t="str">
        <f>IF(OR(NCA!K8="Q3 2030",NCA!K8="Q4 2030"),"Yes","No")</f>
        <v>No</v>
      </c>
      <c r="AZ694" s="178" t="str">
        <f t="shared" si="443"/>
        <v>No</v>
      </c>
      <c r="BA694" t="str">
        <f>IF(NCA!K8="","No","Yes")</f>
        <v>No</v>
      </c>
      <c r="BB694" s="178" t="str">
        <f t="shared" si="444"/>
        <v>No</v>
      </c>
      <c r="BC694" s="178" t="str">
        <f t="shared" si="445"/>
        <v>Yes</v>
      </c>
      <c r="BD694" s="174"/>
    </row>
    <row r="695" spans="1:56" s="175" customFormat="1" ht="23.65" thickBot="1" x14ac:dyDescent="0.5">
      <c r="A695" s="177">
        <v>5</v>
      </c>
      <c r="B695" s="59" t="s">
        <v>917</v>
      </c>
      <c r="C695" t="str">
        <f>IF(NCA!E9="Yes","Yes","No")</f>
        <v>No</v>
      </c>
      <c r="D695" t="str">
        <f>IF(AND(C695="No",NCA!F9="Yes"),"Yes","No")</f>
        <v>No</v>
      </c>
      <c r="E695" t="str">
        <f>IF(AND(C695="No",NCA!F9="N/A"),"N/A","No")</f>
        <v>No</v>
      </c>
      <c r="F695">
        <f>IF(OR(NCA!F9="Yes",NCA!F9="N/A"),0,1)</f>
        <v>1</v>
      </c>
      <c r="G695" t="str">
        <f>IF(OR(NCA!K9="Q3 2019",NCA!K9="Q4 2019"),"Yes","No")</f>
        <v>No</v>
      </c>
      <c r="H695" s="178" t="str">
        <f t="shared" si="397"/>
        <v>No</v>
      </c>
      <c r="I695" t="str">
        <f>IF(OR(NCA!K9="Q1 2020",NCA!K9="Q2 2020"),"Yes","No")</f>
        <v>No</v>
      </c>
      <c r="J695" s="178" t="str">
        <f t="shared" si="422"/>
        <v>No</v>
      </c>
      <c r="K695" t="str">
        <f>IF(OR(NCA!K9="Q3 2020",NCA!K9="Q4 2020"),"Yes","No")</f>
        <v>No</v>
      </c>
      <c r="L695" s="178" t="str">
        <f t="shared" si="423"/>
        <v>No</v>
      </c>
      <c r="M695" t="str">
        <f>IF(OR(NCA!K9="Q1 2021",NCA!K9="Q2 2021"),"Yes","No")</f>
        <v>No</v>
      </c>
      <c r="N695" s="178" t="str">
        <f t="shared" si="424"/>
        <v>No</v>
      </c>
      <c r="O695" t="str">
        <f>IF(OR(NCA!K9="Q3 2021",NCA!K9="Q4 2021"),"Yes","No")</f>
        <v>No</v>
      </c>
      <c r="P695" s="178" t="str">
        <f t="shared" si="425"/>
        <v>No</v>
      </c>
      <c r="Q695" t="str">
        <f>IF(OR(NCA!K9="Q1 2022",NCA!K9="Q2 2022"),"Yes","No")</f>
        <v>No</v>
      </c>
      <c r="R695" s="178" t="str">
        <f t="shared" si="426"/>
        <v>No</v>
      </c>
      <c r="S695" t="str">
        <f>IF(OR(NCA!K9="Q3 2022",NCA!K9="Q4 2022"),"Yes","No")</f>
        <v>No</v>
      </c>
      <c r="T695" s="178" t="str">
        <f t="shared" si="427"/>
        <v>No</v>
      </c>
      <c r="U695" t="str">
        <f>IF(OR(NCA!K9="Q1 2023",NCA!K9="Q2 2023"),"Yes","No")</f>
        <v>No</v>
      </c>
      <c r="V695" s="178" t="str">
        <f t="shared" si="428"/>
        <v>No</v>
      </c>
      <c r="W695" t="str">
        <f>IF(OR(NCA!K9="Q3 2023",NCA!K9="Q4 2023"),"Yes","No")</f>
        <v>No</v>
      </c>
      <c r="X695" s="178" t="str">
        <f t="shared" si="429"/>
        <v>No</v>
      </c>
      <c r="Y695" t="str">
        <f>IF(OR(NCA!K9="Q1 2024",NCA!K9="Q2 2024"),"Yes","No")</f>
        <v>No</v>
      </c>
      <c r="Z695" s="178" t="str">
        <f t="shared" si="430"/>
        <v>No</v>
      </c>
      <c r="AA695" t="str">
        <f>IF(OR(NCA!K9="Q3 2024",NCA!K9="Q4 2024"),"Yes","No")</f>
        <v>No</v>
      </c>
      <c r="AB695" s="178" t="str">
        <f t="shared" si="431"/>
        <v>No</v>
      </c>
      <c r="AC695" t="str">
        <f>IF(OR(NCA!K9="Q1 2025",NCA!K9="Q2 2025"),"Yes","No")</f>
        <v>No</v>
      </c>
      <c r="AD695" s="178" t="str">
        <f t="shared" si="432"/>
        <v>No</v>
      </c>
      <c r="AE695" t="str">
        <f>IF(OR(NCA!K9="Q3 2025",NCA!K9="Q4 2025"),"Yes","No")</f>
        <v>No</v>
      </c>
      <c r="AF695" s="178" t="str">
        <f t="shared" si="433"/>
        <v>No</v>
      </c>
      <c r="AG695" t="str">
        <f>IF(OR(NCA!K9="Q1 2026",NCA!K9="Q2 2026"),"Yes","No")</f>
        <v>No</v>
      </c>
      <c r="AH695" s="178" t="str">
        <f t="shared" si="434"/>
        <v>No</v>
      </c>
      <c r="AI695" t="str">
        <f>IF(OR(NCA!K9="Q3 2026",NCA!K9="Q4 2026"),"Yes","No")</f>
        <v>No</v>
      </c>
      <c r="AJ695" s="178" t="str">
        <f t="shared" si="435"/>
        <v>No</v>
      </c>
      <c r="AK695" t="str">
        <f>IF(OR(NCA!K9="Q1 2027",NCA!K9="Q2 2027"),"Yes","No")</f>
        <v>No</v>
      </c>
      <c r="AL695" s="178" t="str">
        <f t="shared" si="436"/>
        <v>No</v>
      </c>
      <c r="AM695" t="str">
        <f>IF(OR(NCA!K9="Q3 2027",NCA!K9="Q4 2027"),"Yes","No")</f>
        <v>No</v>
      </c>
      <c r="AN695" s="178" t="str">
        <f t="shared" si="437"/>
        <v>No</v>
      </c>
      <c r="AO695" t="str">
        <f>IF(OR(NCA!K9="Q1 2028",NCA!K9="Q2 2028"),"Yes","No")</f>
        <v>No</v>
      </c>
      <c r="AP695" s="178" t="str">
        <f t="shared" si="438"/>
        <v>No</v>
      </c>
      <c r="AQ695" t="str">
        <f>IF(OR(NCA!K9="Q3 2028",NCA!K9="Q4 2028"),"Yes","No")</f>
        <v>No</v>
      </c>
      <c r="AR695" s="178" t="str">
        <f t="shared" si="439"/>
        <v>No</v>
      </c>
      <c r="AS695" t="str">
        <f>IF(OR(NCA!K9="Q1 2029",NCA!K9="Q2 2029"),"Yes","No")</f>
        <v>No</v>
      </c>
      <c r="AT695" s="178" t="str">
        <f t="shared" si="440"/>
        <v>No</v>
      </c>
      <c r="AU695" t="str">
        <f>IF(OR(NCA!K9="Q3 2029",NCA!K9="Q4 2029"),"Yes","No")</f>
        <v>No</v>
      </c>
      <c r="AV695" s="178" t="str">
        <f t="shared" si="441"/>
        <v>No</v>
      </c>
      <c r="AW695" t="str">
        <f>IF(OR(NCA!K9="Q1 2030",NCA!K9="Q2 2030"),"Yes","No")</f>
        <v>No</v>
      </c>
      <c r="AX695" s="178" t="str">
        <f t="shared" si="442"/>
        <v>No</v>
      </c>
      <c r="AY695" t="str">
        <f>IF(OR(NCA!K9="Q3 2030",NCA!K9="Q4 2030"),"Yes","No")</f>
        <v>No</v>
      </c>
      <c r="AZ695" s="178" t="str">
        <f t="shared" si="443"/>
        <v>No</v>
      </c>
      <c r="BA695" t="str">
        <f>IF(NCA!K9="","No","Yes")</f>
        <v>No</v>
      </c>
      <c r="BB695" s="178" t="str">
        <f t="shared" si="444"/>
        <v>No</v>
      </c>
      <c r="BC695" s="178" t="str">
        <f t="shared" si="445"/>
        <v>Yes</v>
      </c>
      <c r="BD695" s="174"/>
    </row>
    <row r="696" spans="1:56" s="175" customFormat="1" ht="23.65" thickBot="1" x14ac:dyDescent="0.5">
      <c r="A696" s="177">
        <v>6</v>
      </c>
      <c r="B696" s="46" t="s">
        <v>919</v>
      </c>
      <c r="C696" t="str">
        <f>IF(NCA!E10="Yes","Yes","No")</f>
        <v>Yes</v>
      </c>
      <c r="D696" t="str">
        <f>IF(AND(C696="No",NCA!F10="Yes"),"Yes","No")</f>
        <v>No</v>
      </c>
      <c r="E696" t="str">
        <f>IF(AND(C696="No",NCA!F10="N/A"),"N/A","No")</f>
        <v>No</v>
      </c>
      <c r="F696">
        <f>IF(OR(NCA!F10="Yes",NCA!F10="N/A"),0,1)</f>
        <v>1</v>
      </c>
      <c r="G696" t="str">
        <f>IF(OR(NCA!K10="Q3 2019",NCA!K10="Q4 2019"),"Yes","No")</f>
        <v>No</v>
      </c>
      <c r="H696" s="178" t="str">
        <f t="shared" si="397"/>
        <v>No</v>
      </c>
      <c r="I696" t="str">
        <f>IF(OR(NCA!K10="Q1 2020",NCA!K10="Q2 2020"),"Yes","No")</f>
        <v>No</v>
      </c>
      <c r="J696" s="178" t="str">
        <f t="shared" si="422"/>
        <v>No</v>
      </c>
      <c r="K696" t="str">
        <f>IF(OR(NCA!K10="Q3 2020",NCA!K10="Q4 2020"),"Yes","No")</f>
        <v>No</v>
      </c>
      <c r="L696" s="178" t="str">
        <f t="shared" si="423"/>
        <v>No</v>
      </c>
      <c r="M696" t="str">
        <f>IF(OR(NCA!K10="Q1 2021",NCA!K10="Q2 2021"),"Yes","No")</f>
        <v>No</v>
      </c>
      <c r="N696" s="178" t="str">
        <f t="shared" si="424"/>
        <v>No</v>
      </c>
      <c r="O696" t="str">
        <f>IF(OR(NCA!K10="Q3 2021",NCA!K10="Q4 2021"),"Yes","No")</f>
        <v>No</v>
      </c>
      <c r="P696" s="178" t="str">
        <f t="shared" si="425"/>
        <v>No</v>
      </c>
      <c r="Q696" t="str">
        <f>IF(OR(NCA!K10="Q1 2022",NCA!K10="Q2 2022"),"Yes","No")</f>
        <v>No</v>
      </c>
      <c r="R696" s="178" t="str">
        <f t="shared" si="426"/>
        <v>No</v>
      </c>
      <c r="S696" t="str">
        <f>IF(OR(NCA!K10="Q3 2022",NCA!K10="Q4 2022"),"Yes","No")</f>
        <v>No</v>
      </c>
      <c r="T696" s="178" t="str">
        <f t="shared" si="427"/>
        <v>No</v>
      </c>
      <c r="U696" t="str">
        <f>IF(OR(NCA!K10="Q1 2023",NCA!K10="Q2 2023"),"Yes","No")</f>
        <v>No</v>
      </c>
      <c r="V696" s="178" t="str">
        <f t="shared" si="428"/>
        <v>No</v>
      </c>
      <c r="W696" t="str">
        <f>IF(OR(NCA!K10="Q3 2023",NCA!K10="Q4 2023"),"Yes","No")</f>
        <v>No</v>
      </c>
      <c r="X696" s="178" t="str">
        <f t="shared" si="429"/>
        <v>No</v>
      </c>
      <c r="Y696" t="str">
        <f>IF(OR(NCA!K10="Q1 2024",NCA!K10="Q2 2024"),"Yes","No")</f>
        <v>No</v>
      </c>
      <c r="Z696" s="178" t="str">
        <f t="shared" si="430"/>
        <v>No</v>
      </c>
      <c r="AA696" t="str">
        <f>IF(OR(NCA!K10="Q3 2024",NCA!K10="Q4 2024"),"Yes","No")</f>
        <v>No</v>
      </c>
      <c r="AB696" s="178" t="str">
        <f t="shared" si="431"/>
        <v>No</v>
      </c>
      <c r="AC696" t="str">
        <f>IF(OR(NCA!K10="Q1 2025",NCA!K10="Q2 2025"),"Yes","No")</f>
        <v>No</v>
      </c>
      <c r="AD696" s="178" t="str">
        <f t="shared" si="432"/>
        <v>No</v>
      </c>
      <c r="AE696" t="str">
        <f>IF(OR(NCA!K10="Q3 2025",NCA!K10="Q4 2025"),"Yes","No")</f>
        <v>No</v>
      </c>
      <c r="AF696" s="178" t="str">
        <f t="shared" si="433"/>
        <v>No</v>
      </c>
      <c r="AG696" t="str">
        <f>IF(OR(NCA!K10="Q1 2026",NCA!K10="Q2 2026"),"Yes","No")</f>
        <v>No</v>
      </c>
      <c r="AH696" s="178" t="str">
        <f t="shared" si="434"/>
        <v>No</v>
      </c>
      <c r="AI696" t="str">
        <f>IF(OR(NCA!K10="Q3 2026",NCA!K10="Q4 2026"),"Yes","No")</f>
        <v>No</v>
      </c>
      <c r="AJ696" s="178" t="str">
        <f t="shared" si="435"/>
        <v>No</v>
      </c>
      <c r="AK696" t="str">
        <f>IF(OR(NCA!K10="Q1 2027",NCA!K10="Q2 2027"),"Yes","No")</f>
        <v>No</v>
      </c>
      <c r="AL696" s="178" t="str">
        <f t="shared" si="436"/>
        <v>No</v>
      </c>
      <c r="AM696" t="str">
        <f>IF(OR(NCA!K10="Q3 2027",NCA!K10="Q4 2027"),"Yes","No")</f>
        <v>No</v>
      </c>
      <c r="AN696" s="178" t="str">
        <f t="shared" si="437"/>
        <v>No</v>
      </c>
      <c r="AO696" t="str">
        <f>IF(OR(NCA!K10="Q1 2028",NCA!K10="Q2 2028"),"Yes","No")</f>
        <v>No</v>
      </c>
      <c r="AP696" s="178" t="str">
        <f t="shared" si="438"/>
        <v>No</v>
      </c>
      <c r="AQ696" t="str">
        <f>IF(OR(NCA!K10="Q3 2028",NCA!K10="Q4 2028"),"Yes","No")</f>
        <v>No</v>
      </c>
      <c r="AR696" s="178" t="str">
        <f t="shared" si="439"/>
        <v>No</v>
      </c>
      <c r="AS696" t="str">
        <f>IF(OR(NCA!K10="Q1 2029",NCA!K10="Q2 2029"),"Yes","No")</f>
        <v>No</v>
      </c>
      <c r="AT696" s="178" t="str">
        <f t="shared" si="440"/>
        <v>No</v>
      </c>
      <c r="AU696" t="str">
        <f>IF(OR(NCA!K10="Q3 2029",NCA!K10="Q4 2029"),"Yes","No")</f>
        <v>No</v>
      </c>
      <c r="AV696" s="178" t="str">
        <f t="shared" si="441"/>
        <v>No</v>
      </c>
      <c r="AW696" t="str">
        <f>IF(OR(NCA!K10="Q1 2030",NCA!K10="Q2 2030"),"Yes","No")</f>
        <v>No</v>
      </c>
      <c r="AX696" s="178" t="str">
        <f t="shared" si="442"/>
        <v>No</v>
      </c>
      <c r="AY696" t="str">
        <f>IF(OR(NCA!K10="Q3 2030",NCA!K10="Q4 2030"),"Yes","No")</f>
        <v>No</v>
      </c>
      <c r="AZ696" s="178" t="str">
        <f t="shared" si="443"/>
        <v>No</v>
      </c>
      <c r="BA696" t="str">
        <f>IF(NCA!K10="","No","Yes")</f>
        <v>No</v>
      </c>
      <c r="BB696" s="178" t="str">
        <f t="shared" si="444"/>
        <v>No</v>
      </c>
      <c r="BC696" s="178" t="str">
        <f t="shared" si="445"/>
        <v>No</v>
      </c>
      <c r="BD696" s="174"/>
    </row>
    <row r="697" spans="1:56" s="175" customFormat="1" ht="23.65" thickBot="1" x14ac:dyDescent="0.5">
      <c r="A697" s="177">
        <v>7</v>
      </c>
      <c r="B697" s="59" t="s">
        <v>922</v>
      </c>
      <c r="C697" t="str">
        <f>IF(NCA!E11="Yes","Yes","No")</f>
        <v>No</v>
      </c>
      <c r="D697" t="str">
        <f>IF(AND(C697="No",NCA!F11="Yes"),"Yes","No")</f>
        <v>No</v>
      </c>
      <c r="E697" t="str">
        <f>IF(AND(C697="No",NCA!F11="N/A"),"N/A","No")</f>
        <v>No</v>
      </c>
      <c r="F697">
        <f>IF(OR(NCA!F11="Yes",NCA!F11="N/A"),0,1)</f>
        <v>1</v>
      </c>
      <c r="G697" t="str">
        <f>IF(OR(NCA!K11="Q3 2019",NCA!K11="Q4 2019"),"Yes","No")</f>
        <v>No</v>
      </c>
      <c r="H697" s="178" t="str">
        <f t="shared" si="397"/>
        <v>No</v>
      </c>
      <c r="I697" t="str">
        <f>IF(OR(NCA!K11="Q1 2020",NCA!K11="Q2 2020"),"Yes","No")</f>
        <v>No</v>
      </c>
      <c r="J697" s="178" t="str">
        <f t="shared" si="422"/>
        <v>No</v>
      </c>
      <c r="K697" t="str">
        <f>IF(OR(NCA!K11="Q3 2020",NCA!K11="Q4 2020"),"Yes","No")</f>
        <v>No</v>
      </c>
      <c r="L697" s="178" t="str">
        <f t="shared" si="423"/>
        <v>No</v>
      </c>
      <c r="M697" t="str">
        <f>IF(OR(NCA!K11="Q1 2021",NCA!K11="Q2 2021"),"Yes","No")</f>
        <v>No</v>
      </c>
      <c r="N697" s="178" t="str">
        <f t="shared" si="424"/>
        <v>No</v>
      </c>
      <c r="O697" t="str">
        <f>IF(OR(NCA!K11="Q3 2021",NCA!K11="Q4 2021"),"Yes","No")</f>
        <v>No</v>
      </c>
      <c r="P697" s="178" t="str">
        <f t="shared" si="425"/>
        <v>No</v>
      </c>
      <c r="Q697" t="str">
        <f>IF(OR(NCA!K11="Q1 2022",NCA!K11="Q2 2022"),"Yes","No")</f>
        <v>No</v>
      </c>
      <c r="R697" s="178" t="str">
        <f t="shared" si="426"/>
        <v>No</v>
      </c>
      <c r="S697" t="str">
        <f>IF(OR(NCA!K11="Q3 2022",NCA!K11="Q4 2022"),"Yes","No")</f>
        <v>No</v>
      </c>
      <c r="T697" s="178" t="str">
        <f t="shared" si="427"/>
        <v>No</v>
      </c>
      <c r="U697" t="str">
        <f>IF(OR(NCA!K11="Q1 2023",NCA!K11="Q2 2023"),"Yes","No")</f>
        <v>No</v>
      </c>
      <c r="V697" s="178" t="str">
        <f t="shared" si="428"/>
        <v>No</v>
      </c>
      <c r="W697" t="str">
        <f>IF(OR(NCA!K11="Q3 2023",NCA!K11="Q4 2023"),"Yes","No")</f>
        <v>No</v>
      </c>
      <c r="X697" s="178" t="str">
        <f t="shared" si="429"/>
        <v>No</v>
      </c>
      <c r="Y697" t="str">
        <f>IF(OR(NCA!K11="Q1 2024",NCA!K11="Q2 2024"),"Yes","No")</f>
        <v>No</v>
      </c>
      <c r="Z697" s="178" t="str">
        <f t="shared" si="430"/>
        <v>No</v>
      </c>
      <c r="AA697" t="str">
        <f>IF(OR(NCA!K11="Q3 2024",NCA!K11="Q4 2024"),"Yes","No")</f>
        <v>No</v>
      </c>
      <c r="AB697" s="178" t="str">
        <f t="shared" si="431"/>
        <v>No</v>
      </c>
      <c r="AC697" t="str">
        <f>IF(OR(NCA!K11="Q1 2025",NCA!K11="Q2 2025"),"Yes","No")</f>
        <v>No</v>
      </c>
      <c r="AD697" s="178" t="str">
        <f t="shared" si="432"/>
        <v>No</v>
      </c>
      <c r="AE697" t="str">
        <f>IF(OR(NCA!K11="Q3 2025",NCA!K11="Q4 2025"),"Yes","No")</f>
        <v>No</v>
      </c>
      <c r="AF697" s="178" t="str">
        <f t="shared" si="433"/>
        <v>No</v>
      </c>
      <c r="AG697" t="str">
        <f>IF(OR(NCA!K11="Q1 2026",NCA!K11="Q2 2026"),"Yes","No")</f>
        <v>No</v>
      </c>
      <c r="AH697" s="178" t="str">
        <f t="shared" si="434"/>
        <v>No</v>
      </c>
      <c r="AI697" t="str">
        <f>IF(OR(NCA!K11="Q3 2026",NCA!K11="Q4 2026"),"Yes","No")</f>
        <v>No</v>
      </c>
      <c r="AJ697" s="178" t="str">
        <f t="shared" si="435"/>
        <v>No</v>
      </c>
      <c r="AK697" t="str">
        <f>IF(OR(NCA!K11="Q1 2027",NCA!K11="Q2 2027"),"Yes","No")</f>
        <v>No</v>
      </c>
      <c r="AL697" s="178" t="str">
        <f t="shared" si="436"/>
        <v>No</v>
      </c>
      <c r="AM697" t="str">
        <f>IF(OR(NCA!K11="Q3 2027",NCA!K11="Q4 2027"),"Yes","No")</f>
        <v>No</v>
      </c>
      <c r="AN697" s="178" t="str">
        <f t="shared" si="437"/>
        <v>No</v>
      </c>
      <c r="AO697" t="str">
        <f>IF(OR(NCA!K11="Q1 2028",NCA!K11="Q2 2028"),"Yes","No")</f>
        <v>No</v>
      </c>
      <c r="AP697" s="178" t="str">
        <f t="shared" si="438"/>
        <v>No</v>
      </c>
      <c r="AQ697" t="str">
        <f>IF(OR(NCA!K11="Q3 2028",NCA!K11="Q4 2028"),"Yes","No")</f>
        <v>No</v>
      </c>
      <c r="AR697" s="178" t="str">
        <f t="shared" si="439"/>
        <v>No</v>
      </c>
      <c r="AS697" t="str">
        <f>IF(OR(NCA!K11="Q1 2029",NCA!K11="Q2 2029"),"Yes","No")</f>
        <v>No</v>
      </c>
      <c r="AT697" s="178" t="str">
        <f t="shared" si="440"/>
        <v>No</v>
      </c>
      <c r="AU697" t="str">
        <f>IF(OR(NCA!K11="Q3 2029",NCA!K11="Q4 2029"),"Yes","No")</f>
        <v>No</v>
      </c>
      <c r="AV697" s="178" t="str">
        <f t="shared" si="441"/>
        <v>No</v>
      </c>
      <c r="AW697" t="str">
        <f>IF(OR(NCA!K11="Q1 2030",NCA!K11="Q2 2030"),"Yes","No")</f>
        <v>No</v>
      </c>
      <c r="AX697" s="178" t="str">
        <f t="shared" si="442"/>
        <v>No</v>
      </c>
      <c r="AY697" t="str">
        <f>IF(OR(NCA!K11="Q3 2030",NCA!K11="Q4 2030"),"Yes","No")</f>
        <v>No</v>
      </c>
      <c r="AZ697" s="178" t="str">
        <f t="shared" si="443"/>
        <v>No</v>
      </c>
      <c r="BA697" t="str">
        <f>IF(NCA!K11="","No","Yes")</f>
        <v>No</v>
      </c>
      <c r="BB697" s="178" t="str">
        <f t="shared" si="444"/>
        <v>No</v>
      </c>
      <c r="BC697" s="178" t="str">
        <f t="shared" si="445"/>
        <v>Yes</v>
      </c>
      <c r="BD697" s="174"/>
    </row>
    <row r="698" spans="1:56" s="175" customFormat="1" ht="46.9" thickBot="1" x14ac:dyDescent="0.5">
      <c r="A698" s="177">
        <v>8</v>
      </c>
      <c r="B698" s="59" t="s">
        <v>923</v>
      </c>
      <c r="C698" t="str">
        <f>IF(NCA!E12="Yes","Yes","No")</f>
        <v>No</v>
      </c>
      <c r="D698" t="str">
        <f>IF(AND(C698="No",NCA!F12="Yes"),"Yes","No")</f>
        <v>No</v>
      </c>
      <c r="E698" t="str">
        <f>IF(AND(C698="No",NCA!F12="N/A"),"N/A","No")</f>
        <v>No</v>
      </c>
      <c r="F698">
        <f>IF(OR(NCA!F12="Yes",NCA!F12="N/A"),0,1)</f>
        <v>1</v>
      </c>
      <c r="G698" t="str">
        <f>IF(OR(NCA!K12="Q3 2019",NCA!K12="Q4 2019"),"Yes","No")</f>
        <v>No</v>
      </c>
      <c r="H698" s="178" t="str">
        <f t="shared" si="397"/>
        <v>No</v>
      </c>
      <c r="I698" t="str">
        <f>IF(OR(NCA!K12="Q1 2020",NCA!K12="Q2 2020"),"Yes","No")</f>
        <v>No</v>
      </c>
      <c r="J698" s="178" t="str">
        <f t="shared" si="422"/>
        <v>No</v>
      </c>
      <c r="K698" t="str">
        <f>IF(OR(NCA!K12="Q3 2020",NCA!K12="Q4 2020"),"Yes","No")</f>
        <v>No</v>
      </c>
      <c r="L698" s="178" t="str">
        <f t="shared" si="423"/>
        <v>No</v>
      </c>
      <c r="M698" t="str">
        <f>IF(OR(NCA!K12="Q1 2021",NCA!K12="Q2 2021"),"Yes","No")</f>
        <v>No</v>
      </c>
      <c r="N698" s="178" t="str">
        <f t="shared" si="424"/>
        <v>No</v>
      </c>
      <c r="O698" t="str">
        <f>IF(OR(NCA!K12="Q3 2021",NCA!K12="Q4 2021"),"Yes","No")</f>
        <v>No</v>
      </c>
      <c r="P698" s="178" t="str">
        <f t="shared" si="425"/>
        <v>No</v>
      </c>
      <c r="Q698" t="str">
        <f>IF(OR(NCA!K12="Q1 2022",NCA!K12="Q2 2022"),"Yes","No")</f>
        <v>No</v>
      </c>
      <c r="R698" s="178" t="str">
        <f t="shared" si="426"/>
        <v>No</v>
      </c>
      <c r="S698" t="str">
        <f>IF(OR(NCA!K12="Q3 2022",NCA!K12="Q4 2022"),"Yes","No")</f>
        <v>No</v>
      </c>
      <c r="T698" s="178" t="str">
        <f t="shared" si="427"/>
        <v>No</v>
      </c>
      <c r="U698" t="str">
        <f>IF(OR(NCA!K12="Q1 2023",NCA!K12="Q2 2023"),"Yes","No")</f>
        <v>No</v>
      </c>
      <c r="V698" s="178" t="str">
        <f t="shared" si="428"/>
        <v>No</v>
      </c>
      <c r="W698" t="str">
        <f>IF(OR(NCA!K12="Q3 2023",NCA!K12="Q4 2023"),"Yes","No")</f>
        <v>No</v>
      </c>
      <c r="X698" s="178" t="str">
        <f t="shared" si="429"/>
        <v>No</v>
      </c>
      <c r="Y698" t="str">
        <f>IF(OR(NCA!K12="Q1 2024",NCA!K12="Q2 2024"),"Yes","No")</f>
        <v>No</v>
      </c>
      <c r="Z698" s="178" t="str">
        <f t="shared" si="430"/>
        <v>No</v>
      </c>
      <c r="AA698" t="str">
        <f>IF(OR(NCA!K12="Q3 2024",NCA!K12="Q4 2024"),"Yes","No")</f>
        <v>No</v>
      </c>
      <c r="AB698" s="178" t="str">
        <f t="shared" si="431"/>
        <v>No</v>
      </c>
      <c r="AC698" t="str">
        <f>IF(OR(NCA!K12="Q1 2025",NCA!K12="Q2 2025"),"Yes","No")</f>
        <v>No</v>
      </c>
      <c r="AD698" s="178" t="str">
        <f t="shared" si="432"/>
        <v>No</v>
      </c>
      <c r="AE698" t="str">
        <f>IF(OR(NCA!K12="Q3 2025",NCA!K12="Q4 2025"),"Yes","No")</f>
        <v>No</v>
      </c>
      <c r="AF698" s="178" t="str">
        <f t="shared" si="433"/>
        <v>No</v>
      </c>
      <c r="AG698" t="str">
        <f>IF(OR(NCA!K12="Q1 2026",NCA!K12="Q2 2026"),"Yes","No")</f>
        <v>No</v>
      </c>
      <c r="AH698" s="178" t="str">
        <f t="shared" si="434"/>
        <v>No</v>
      </c>
      <c r="AI698" t="str">
        <f>IF(OR(NCA!K12="Q3 2026",NCA!K12="Q4 2026"),"Yes","No")</f>
        <v>No</v>
      </c>
      <c r="AJ698" s="178" t="str">
        <f t="shared" si="435"/>
        <v>No</v>
      </c>
      <c r="AK698" t="str">
        <f>IF(OR(NCA!K12="Q1 2027",NCA!K12="Q2 2027"),"Yes","No")</f>
        <v>No</v>
      </c>
      <c r="AL698" s="178" t="str">
        <f t="shared" si="436"/>
        <v>No</v>
      </c>
      <c r="AM698" t="str">
        <f>IF(OR(NCA!K12="Q3 2027",NCA!K12="Q4 2027"),"Yes","No")</f>
        <v>No</v>
      </c>
      <c r="AN698" s="178" t="str">
        <f t="shared" si="437"/>
        <v>No</v>
      </c>
      <c r="AO698" t="str">
        <f>IF(OR(NCA!K12="Q1 2028",NCA!K12="Q2 2028"),"Yes","No")</f>
        <v>No</v>
      </c>
      <c r="AP698" s="178" t="str">
        <f t="shared" si="438"/>
        <v>No</v>
      </c>
      <c r="AQ698" t="str">
        <f>IF(OR(NCA!K12="Q3 2028",NCA!K12="Q4 2028"),"Yes","No")</f>
        <v>No</v>
      </c>
      <c r="AR698" s="178" t="str">
        <f t="shared" si="439"/>
        <v>No</v>
      </c>
      <c r="AS698" t="str">
        <f>IF(OR(NCA!K12="Q1 2029",NCA!K12="Q2 2029"),"Yes","No")</f>
        <v>No</v>
      </c>
      <c r="AT698" s="178" t="str">
        <f t="shared" si="440"/>
        <v>No</v>
      </c>
      <c r="AU698" t="str">
        <f>IF(OR(NCA!K12="Q3 2029",NCA!K12="Q4 2029"),"Yes","No")</f>
        <v>No</v>
      </c>
      <c r="AV698" s="178" t="str">
        <f t="shared" si="441"/>
        <v>No</v>
      </c>
      <c r="AW698" t="str">
        <f>IF(OR(NCA!K12="Q1 2030",NCA!K12="Q2 2030"),"Yes","No")</f>
        <v>No</v>
      </c>
      <c r="AX698" s="178" t="str">
        <f t="shared" si="442"/>
        <v>No</v>
      </c>
      <c r="AY698" t="str">
        <f>IF(OR(NCA!K12="Q3 2030",NCA!K12="Q4 2030"),"Yes","No")</f>
        <v>No</v>
      </c>
      <c r="AZ698" s="178" t="str">
        <f t="shared" si="443"/>
        <v>No</v>
      </c>
      <c r="BA698" t="str">
        <f>IF(NCA!K12="","No","Yes")</f>
        <v>No</v>
      </c>
      <c r="BB698" s="178" t="str">
        <f t="shared" si="444"/>
        <v>No</v>
      </c>
      <c r="BC698" s="178" t="str">
        <f t="shared" si="445"/>
        <v>Yes</v>
      </c>
      <c r="BD698" s="174"/>
    </row>
    <row r="699" spans="1:56" s="175" customFormat="1" ht="23.65" thickBot="1" x14ac:dyDescent="0.5">
      <c r="A699" s="177">
        <v>9</v>
      </c>
      <c r="B699" s="59" t="s">
        <v>795</v>
      </c>
      <c r="C699" t="str">
        <f>IF(NCA!E13="Yes","Yes","No")</f>
        <v>No</v>
      </c>
      <c r="D699" t="str">
        <f>IF(AND(C699="No",NCA!F13="Yes"),"Yes","No")</f>
        <v>No</v>
      </c>
      <c r="E699" t="str">
        <f>IF(AND(C699="No",NCA!F13="N/A"),"N/A","No")</f>
        <v>No</v>
      </c>
      <c r="F699">
        <f>IF(OR(NCA!F13="Yes",NCA!F13="N/A"),0,1)</f>
        <v>1</v>
      </c>
      <c r="G699" t="str">
        <f>IF(OR(NCA!K13="Q3 2019",NCA!K13="Q4 2019"),"Yes","No")</f>
        <v>No</v>
      </c>
      <c r="H699" s="178" t="str">
        <f t="shared" si="397"/>
        <v>No</v>
      </c>
      <c r="I699" t="str">
        <f>IF(OR(NCA!K13="Q1 2020",NCA!K13="Q2 2020"),"Yes","No")</f>
        <v>No</v>
      </c>
      <c r="J699" s="178" t="str">
        <f t="shared" si="422"/>
        <v>No</v>
      </c>
      <c r="K699" t="str">
        <f>IF(OR(NCA!K13="Q3 2020",NCA!K13="Q4 2020"),"Yes","No")</f>
        <v>No</v>
      </c>
      <c r="L699" s="178" t="str">
        <f t="shared" si="423"/>
        <v>No</v>
      </c>
      <c r="M699" t="str">
        <f>IF(OR(NCA!K13="Q1 2021",NCA!K13="Q2 2021"),"Yes","No")</f>
        <v>No</v>
      </c>
      <c r="N699" s="178" t="str">
        <f t="shared" si="424"/>
        <v>No</v>
      </c>
      <c r="O699" t="str">
        <f>IF(OR(NCA!K13="Q3 2021",NCA!K13="Q4 2021"),"Yes","No")</f>
        <v>No</v>
      </c>
      <c r="P699" s="178" t="str">
        <f t="shared" si="425"/>
        <v>No</v>
      </c>
      <c r="Q699" t="str">
        <f>IF(OR(NCA!K13="Q1 2022",NCA!K13="Q2 2022"),"Yes","No")</f>
        <v>No</v>
      </c>
      <c r="R699" s="178" t="str">
        <f t="shared" si="426"/>
        <v>No</v>
      </c>
      <c r="S699" t="str">
        <f>IF(OR(NCA!K13="Q3 2022",NCA!K13="Q4 2022"),"Yes","No")</f>
        <v>No</v>
      </c>
      <c r="T699" s="178" t="str">
        <f t="shared" si="427"/>
        <v>No</v>
      </c>
      <c r="U699" t="str">
        <f>IF(OR(NCA!K13="Q1 2023",NCA!K13="Q2 2023"),"Yes","No")</f>
        <v>No</v>
      </c>
      <c r="V699" s="178" t="str">
        <f t="shared" si="428"/>
        <v>No</v>
      </c>
      <c r="W699" t="str">
        <f>IF(OR(NCA!K13="Q3 2023",NCA!K13="Q4 2023"),"Yes","No")</f>
        <v>No</v>
      </c>
      <c r="X699" s="178" t="str">
        <f t="shared" si="429"/>
        <v>No</v>
      </c>
      <c r="Y699" t="str">
        <f>IF(OR(NCA!K13="Q1 2024",NCA!K13="Q2 2024"),"Yes","No")</f>
        <v>No</v>
      </c>
      <c r="Z699" s="178" t="str">
        <f t="shared" si="430"/>
        <v>No</v>
      </c>
      <c r="AA699" t="str">
        <f>IF(OR(NCA!K13="Q3 2024",NCA!K13="Q4 2024"),"Yes","No")</f>
        <v>No</v>
      </c>
      <c r="AB699" s="178" t="str">
        <f t="shared" si="431"/>
        <v>No</v>
      </c>
      <c r="AC699" t="str">
        <f>IF(OR(NCA!K13="Q1 2025",NCA!K13="Q2 2025"),"Yes","No")</f>
        <v>No</v>
      </c>
      <c r="AD699" s="178" t="str">
        <f t="shared" si="432"/>
        <v>No</v>
      </c>
      <c r="AE699" t="str">
        <f>IF(OR(NCA!K13="Q3 2025",NCA!K13="Q4 2025"),"Yes","No")</f>
        <v>No</v>
      </c>
      <c r="AF699" s="178" t="str">
        <f t="shared" si="433"/>
        <v>No</v>
      </c>
      <c r="AG699" t="str">
        <f>IF(OR(NCA!K13="Q1 2026",NCA!K13="Q2 2026"),"Yes","No")</f>
        <v>No</v>
      </c>
      <c r="AH699" s="178" t="str">
        <f t="shared" si="434"/>
        <v>No</v>
      </c>
      <c r="AI699" t="str">
        <f>IF(OR(NCA!K13="Q3 2026",NCA!K13="Q4 2026"),"Yes","No")</f>
        <v>No</v>
      </c>
      <c r="AJ699" s="178" t="str">
        <f t="shared" si="435"/>
        <v>No</v>
      </c>
      <c r="AK699" t="str">
        <f>IF(OR(NCA!K13="Q1 2027",NCA!K13="Q2 2027"),"Yes","No")</f>
        <v>No</v>
      </c>
      <c r="AL699" s="178" t="str">
        <f t="shared" si="436"/>
        <v>No</v>
      </c>
      <c r="AM699" t="str">
        <f>IF(OR(NCA!K13="Q3 2027",NCA!K13="Q4 2027"),"Yes","No")</f>
        <v>No</v>
      </c>
      <c r="AN699" s="178" t="str">
        <f t="shared" si="437"/>
        <v>No</v>
      </c>
      <c r="AO699" t="str">
        <f>IF(OR(NCA!K13="Q1 2028",NCA!K13="Q2 2028"),"Yes","No")</f>
        <v>No</v>
      </c>
      <c r="AP699" s="178" t="str">
        <f t="shared" si="438"/>
        <v>No</v>
      </c>
      <c r="AQ699" t="str">
        <f>IF(OR(NCA!K13="Q3 2028",NCA!K13="Q4 2028"),"Yes","No")</f>
        <v>No</v>
      </c>
      <c r="AR699" s="178" t="str">
        <f t="shared" si="439"/>
        <v>No</v>
      </c>
      <c r="AS699" t="str">
        <f>IF(OR(NCA!K13="Q1 2029",NCA!K13="Q2 2029"),"Yes","No")</f>
        <v>No</v>
      </c>
      <c r="AT699" s="178" t="str">
        <f t="shared" si="440"/>
        <v>No</v>
      </c>
      <c r="AU699" t="str">
        <f>IF(OR(NCA!K13="Q3 2029",NCA!K13="Q4 2029"),"Yes","No")</f>
        <v>No</v>
      </c>
      <c r="AV699" s="178" t="str">
        <f t="shared" si="441"/>
        <v>No</v>
      </c>
      <c r="AW699" t="str">
        <f>IF(OR(NCA!K13="Q1 2030",NCA!K13="Q2 2030"),"Yes","No")</f>
        <v>No</v>
      </c>
      <c r="AX699" s="178" t="str">
        <f t="shared" si="442"/>
        <v>No</v>
      </c>
      <c r="AY699" t="str">
        <f>IF(OR(NCA!K13="Q3 2030",NCA!K13="Q4 2030"),"Yes","No")</f>
        <v>No</v>
      </c>
      <c r="AZ699" s="178" t="str">
        <f t="shared" si="443"/>
        <v>No</v>
      </c>
      <c r="BA699" t="str">
        <f>IF(NCA!K13="","No","Yes")</f>
        <v>No</v>
      </c>
      <c r="BB699" s="178" t="str">
        <f t="shared" si="444"/>
        <v>No</v>
      </c>
      <c r="BC699" s="178" t="str">
        <f t="shared" si="445"/>
        <v>Yes</v>
      </c>
      <c r="BD699" s="174"/>
    </row>
    <row r="700" spans="1:56" s="175" customFormat="1" ht="23.65" thickBot="1" x14ac:dyDescent="0.5">
      <c r="A700" s="177">
        <v>10</v>
      </c>
      <c r="B700" s="59" t="s">
        <v>924</v>
      </c>
      <c r="C700" t="str">
        <f>IF(NCA!E14="Yes","Yes","No")</f>
        <v>No</v>
      </c>
      <c r="D700" t="str">
        <f>IF(AND(C700="No",NCA!F14="Yes"),"Yes","No")</f>
        <v>No</v>
      </c>
      <c r="E700" t="str">
        <f>IF(AND(C700="No",NCA!F14="N/A"),"N/A","No")</f>
        <v>No</v>
      </c>
      <c r="F700">
        <f>IF(OR(NCA!F14="Yes",NCA!F14="N/A"),0,1)</f>
        <v>1</v>
      </c>
      <c r="G700" t="str">
        <f>IF(OR(NCA!K14="Q3 2019",NCA!K14="Q4 2019"),"Yes","No")</f>
        <v>No</v>
      </c>
      <c r="H700" s="178" t="str">
        <f t="shared" si="397"/>
        <v>No</v>
      </c>
      <c r="I700" t="str">
        <f>IF(OR(NCA!K14="Q1 2020",NCA!K14="Q2 2020"),"Yes","No")</f>
        <v>No</v>
      </c>
      <c r="J700" s="178" t="str">
        <f t="shared" si="422"/>
        <v>No</v>
      </c>
      <c r="K700" t="str">
        <f>IF(OR(NCA!K14="Q3 2020",NCA!K14="Q4 2020"),"Yes","No")</f>
        <v>No</v>
      </c>
      <c r="L700" s="178" t="str">
        <f t="shared" si="423"/>
        <v>No</v>
      </c>
      <c r="M700" t="str">
        <f>IF(OR(NCA!K14="Q1 2021",NCA!K14="Q2 2021"),"Yes","No")</f>
        <v>No</v>
      </c>
      <c r="N700" s="178" t="str">
        <f t="shared" si="424"/>
        <v>No</v>
      </c>
      <c r="O700" t="str">
        <f>IF(OR(NCA!K14="Q3 2021",NCA!K14="Q4 2021"),"Yes","No")</f>
        <v>No</v>
      </c>
      <c r="P700" s="178" t="str">
        <f t="shared" si="425"/>
        <v>No</v>
      </c>
      <c r="Q700" t="str">
        <f>IF(OR(NCA!K14="Q1 2022",NCA!K14="Q2 2022"),"Yes","No")</f>
        <v>No</v>
      </c>
      <c r="R700" s="178" t="str">
        <f t="shared" si="426"/>
        <v>No</v>
      </c>
      <c r="S700" t="str">
        <f>IF(OR(NCA!K14="Q3 2022",NCA!K14="Q4 2022"),"Yes","No")</f>
        <v>No</v>
      </c>
      <c r="T700" s="178" t="str">
        <f t="shared" si="427"/>
        <v>No</v>
      </c>
      <c r="U700" t="str">
        <f>IF(OR(NCA!K14="Q1 2023",NCA!K14="Q2 2023"),"Yes","No")</f>
        <v>No</v>
      </c>
      <c r="V700" s="178" t="str">
        <f t="shared" si="428"/>
        <v>No</v>
      </c>
      <c r="W700" t="str">
        <f>IF(OR(NCA!K14="Q3 2023",NCA!K14="Q4 2023"),"Yes","No")</f>
        <v>No</v>
      </c>
      <c r="X700" s="178" t="str">
        <f t="shared" si="429"/>
        <v>No</v>
      </c>
      <c r="Y700" t="str">
        <f>IF(OR(NCA!K14="Q1 2024",NCA!K14="Q2 2024"),"Yes","No")</f>
        <v>No</v>
      </c>
      <c r="Z700" s="178" t="str">
        <f t="shared" si="430"/>
        <v>No</v>
      </c>
      <c r="AA700" t="str">
        <f>IF(OR(NCA!K14="Q3 2024",NCA!K14="Q4 2024"),"Yes","No")</f>
        <v>No</v>
      </c>
      <c r="AB700" s="178" t="str">
        <f t="shared" si="431"/>
        <v>No</v>
      </c>
      <c r="AC700" t="str">
        <f>IF(OR(NCA!K14="Q1 2025",NCA!K14="Q2 2025"),"Yes","No")</f>
        <v>No</v>
      </c>
      <c r="AD700" s="178" t="str">
        <f t="shared" si="432"/>
        <v>No</v>
      </c>
      <c r="AE700" t="str">
        <f>IF(OR(NCA!K14="Q3 2025",NCA!K14="Q4 2025"),"Yes","No")</f>
        <v>No</v>
      </c>
      <c r="AF700" s="178" t="str">
        <f t="shared" si="433"/>
        <v>No</v>
      </c>
      <c r="AG700" t="str">
        <f>IF(OR(NCA!K14="Q1 2026",NCA!K14="Q2 2026"),"Yes","No")</f>
        <v>No</v>
      </c>
      <c r="AH700" s="178" t="str">
        <f t="shared" si="434"/>
        <v>No</v>
      </c>
      <c r="AI700" t="str">
        <f>IF(OR(NCA!K14="Q3 2026",NCA!K14="Q4 2026"),"Yes","No")</f>
        <v>No</v>
      </c>
      <c r="AJ700" s="178" t="str">
        <f t="shared" si="435"/>
        <v>No</v>
      </c>
      <c r="AK700" t="str">
        <f>IF(OR(NCA!K14="Q1 2027",NCA!K14="Q2 2027"),"Yes","No")</f>
        <v>No</v>
      </c>
      <c r="AL700" s="178" t="str">
        <f t="shared" si="436"/>
        <v>No</v>
      </c>
      <c r="AM700" t="str">
        <f>IF(OR(NCA!K14="Q3 2027",NCA!K14="Q4 2027"),"Yes","No")</f>
        <v>No</v>
      </c>
      <c r="AN700" s="178" t="str">
        <f t="shared" si="437"/>
        <v>No</v>
      </c>
      <c r="AO700" t="str">
        <f>IF(OR(NCA!K14="Q1 2028",NCA!K14="Q2 2028"),"Yes","No")</f>
        <v>No</v>
      </c>
      <c r="AP700" s="178" t="str">
        <f t="shared" si="438"/>
        <v>No</v>
      </c>
      <c r="AQ700" t="str">
        <f>IF(OR(NCA!K14="Q3 2028",NCA!K14="Q4 2028"),"Yes","No")</f>
        <v>No</v>
      </c>
      <c r="AR700" s="178" t="str">
        <f t="shared" si="439"/>
        <v>No</v>
      </c>
      <c r="AS700" t="str">
        <f>IF(OR(NCA!K14="Q1 2029",NCA!K14="Q2 2029"),"Yes","No")</f>
        <v>No</v>
      </c>
      <c r="AT700" s="178" t="str">
        <f t="shared" si="440"/>
        <v>No</v>
      </c>
      <c r="AU700" t="str">
        <f>IF(OR(NCA!K14="Q3 2029",NCA!K14="Q4 2029"),"Yes","No")</f>
        <v>No</v>
      </c>
      <c r="AV700" s="178" t="str">
        <f t="shared" si="441"/>
        <v>No</v>
      </c>
      <c r="AW700" t="str">
        <f>IF(OR(NCA!K14="Q1 2030",NCA!K14="Q2 2030"),"Yes","No")</f>
        <v>No</v>
      </c>
      <c r="AX700" s="178" t="str">
        <f t="shared" si="442"/>
        <v>No</v>
      </c>
      <c r="AY700" t="str">
        <f>IF(OR(NCA!K14="Q3 2030",NCA!K14="Q4 2030"),"Yes","No")</f>
        <v>No</v>
      </c>
      <c r="AZ700" s="178" t="str">
        <f t="shared" si="443"/>
        <v>No</v>
      </c>
      <c r="BA700" t="str">
        <f>IF(NCA!K14="","No","Yes")</f>
        <v>No</v>
      </c>
      <c r="BB700" s="178" t="str">
        <f t="shared" si="444"/>
        <v>No</v>
      </c>
      <c r="BC700" s="178" t="str">
        <f t="shared" si="445"/>
        <v>Yes</v>
      </c>
      <c r="BD700" s="174"/>
    </row>
    <row r="701" spans="1:56" s="175" customFormat="1" ht="35.25" thickBot="1" x14ac:dyDescent="0.5">
      <c r="A701" s="177">
        <v>11</v>
      </c>
      <c r="B701" s="59" t="s">
        <v>926</v>
      </c>
      <c r="C701" t="str">
        <f>IF(NCA!E15="Yes","Yes","No")</f>
        <v>No</v>
      </c>
      <c r="D701" t="str">
        <f>IF(AND(C701="No",NCA!F15="Yes"),"Yes","No")</f>
        <v>No</v>
      </c>
      <c r="E701" t="str">
        <f>IF(AND(C701="No",NCA!F15="N/A"),"N/A","No")</f>
        <v>No</v>
      </c>
      <c r="F701">
        <f>IF(OR(NCA!F15="Yes",NCA!F15="N/A"),0,1)</f>
        <v>1</v>
      </c>
      <c r="G701" t="str">
        <f>IF(OR(NCA!K15="Q3 2019",NCA!K15="Q4 2019"),"Yes","No")</f>
        <v>No</v>
      </c>
      <c r="H701" s="178" t="str">
        <f t="shared" si="397"/>
        <v>No</v>
      </c>
      <c r="I701" t="str">
        <f>IF(OR(NCA!K15="Q1 2020",NCA!K15="Q2 2020"),"Yes","No")</f>
        <v>No</v>
      </c>
      <c r="J701" s="178" t="str">
        <f t="shared" si="422"/>
        <v>No</v>
      </c>
      <c r="K701" t="str">
        <f>IF(OR(NCA!K15="Q3 2020",NCA!K15="Q4 2020"),"Yes","No")</f>
        <v>No</v>
      </c>
      <c r="L701" s="178" t="str">
        <f t="shared" si="423"/>
        <v>No</v>
      </c>
      <c r="M701" t="str">
        <f>IF(OR(NCA!K15="Q1 2021",NCA!K15="Q2 2021"),"Yes","No")</f>
        <v>No</v>
      </c>
      <c r="N701" s="178" t="str">
        <f t="shared" si="424"/>
        <v>No</v>
      </c>
      <c r="O701" t="str">
        <f>IF(OR(NCA!K15="Q3 2021",NCA!K15="Q4 2021"),"Yes","No")</f>
        <v>No</v>
      </c>
      <c r="P701" s="178" t="str">
        <f t="shared" si="425"/>
        <v>No</v>
      </c>
      <c r="Q701" t="str">
        <f>IF(OR(NCA!K15="Q1 2022",NCA!K15="Q2 2022"),"Yes","No")</f>
        <v>No</v>
      </c>
      <c r="R701" s="178" t="str">
        <f t="shared" si="426"/>
        <v>No</v>
      </c>
      <c r="S701" t="str">
        <f>IF(OR(NCA!K15="Q3 2022",NCA!K15="Q4 2022"),"Yes","No")</f>
        <v>No</v>
      </c>
      <c r="T701" s="178" t="str">
        <f t="shared" si="427"/>
        <v>No</v>
      </c>
      <c r="U701" t="str">
        <f>IF(OR(NCA!K15="Q1 2023",NCA!K15="Q2 2023"),"Yes","No")</f>
        <v>No</v>
      </c>
      <c r="V701" s="178" t="str">
        <f t="shared" si="428"/>
        <v>No</v>
      </c>
      <c r="W701" t="str">
        <f>IF(OR(NCA!K15="Q3 2023",NCA!K15="Q4 2023"),"Yes","No")</f>
        <v>No</v>
      </c>
      <c r="X701" s="178" t="str">
        <f t="shared" si="429"/>
        <v>No</v>
      </c>
      <c r="Y701" t="str">
        <f>IF(OR(NCA!K15="Q1 2024",NCA!K15="Q2 2024"),"Yes","No")</f>
        <v>No</v>
      </c>
      <c r="Z701" s="178" t="str">
        <f t="shared" si="430"/>
        <v>No</v>
      </c>
      <c r="AA701" t="str">
        <f>IF(OR(NCA!K15="Q3 2024",NCA!K15="Q4 2024"),"Yes","No")</f>
        <v>No</v>
      </c>
      <c r="AB701" s="178" t="str">
        <f t="shared" si="431"/>
        <v>No</v>
      </c>
      <c r="AC701" t="str">
        <f>IF(OR(NCA!K15="Q1 2025",NCA!K15="Q2 2025"),"Yes","No")</f>
        <v>No</v>
      </c>
      <c r="AD701" s="178" t="str">
        <f t="shared" si="432"/>
        <v>No</v>
      </c>
      <c r="AE701" t="str">
        <f>IF(OR(NCA!K15="Q3 2025",NCA!K15="Q4 2025"),"Yes","No")</f>
        <v>No</v>
      </c>
      <c r="AF701" s="178" t="str">
        <f t="shared" si="433"/>
        <v>No</v>
      </c>
      <c r="AG701" t="str">
        <f>IF(OR(NCA!K15="Q1 2026",NCA!K15="Q2 2026"),"Yes","No")</f>
        <v>No</v>
      </c>
      <c r="AH701" s="178" t="str">
        <f t="shared" si="434"/>
        <v>No</v>
      </c>
      <c r="AI701" t="str">
        <f>IF(OR(NCA!K15="Q3 2026",NCA!K15="Q4 2026"),"Yes","No")</f>
        <v>No</v>
      </c>
      <c r="AJ701" s="178" t="str">
        <f t="shared" si="435"/>
        <v>No</v>
      </c>
      <c r="AK701" t="str">
        <f>IF(OR(NCA!K15="Q1 2027",NCA!K15="Q2 2027"),"Yes","No")</f>
        <v>No</v>
      </c>
      <c r="AL701" s="178" t="str">
        <f t="shared" si="436"/>
        <v>No</v>
      </c>
      <c r="AM701" t="str">
        <f>IF(OR(NCA!K15="Q3 2027",NCA!K15="Q4 2027"),"Yes","No")</f>
        <v>No</v>
      </c>
      <c r="AN701" s="178" t="str">
        <f t="shared" si="437"/>
        <v>No</v>
      </c>
      <c r="AO701" t="str">
        <f>IF(OR(NCA!K15="Q1 2028",NCA!K15="Q2 2028"),"Yes","No")</f>
        <v>No</v>
      </c>
      <c r="AP701" s="178" t="str">
        <f t="shared" si="438"/>
        <v>No</v>
      </c>
      <c r="AQ701" t="str">
        <f>IF(OR(NCA!K15="Q3 2028",NCA!K15="Q4 2028"),"Yes","No")</f>
        <v>No</v>
      </c>
      <c r="AR701" s="178" t="str">
        <f t="shared" si="439"/>
        <v>No</v>
      </c>
      <c r="AS701" t="str">
        <f>IF(OR(NCA!K15="Q1 2029",NCA!K15="Q2 2029"),"Yes","No")</f>
        <v>No</v>
      </c>
      <c r="AT701" s="178" t="str">
        <f t="shared" si="440"/>
        <v>No</v>
      </c>
      <c r="AU701" t="str">
        <f>IF(OR(NCA!K15="Q3 2029",NCA!K15="Q4 2029"),"Yes","No")</f>
        <v>No</v>
      </c>
      <c r="AV701" s="178" t="str">
        <f t="shared" si="441"/>
        <v>No</v>
      </c>
      <c r="AW701" t="str">
        <f>IF(OR(NCA!K15="Q1 2030",NCA!K15="Q2 2030"),"Yes","No")</f>
        <v>No</v>
      </c>
      <c r="AX701" s="178" t="str">
        <f t="shared" si="442"/>
        <v>No</v>
      </c>
      <c r="AY701" t="str">
        <f>IF(OR(NCA!K15="Q3 2030",NCA!K15="Q4 2030"),"Yes","No")</f>
        <v>No</v>
      </c>
      <c r="AZ701" s="178" t="str">
        <f t="shared" si="443"/>
        <v>No</v>
      </c>
      <c r="BA701" t="str">
        <f>IF(NCA!K15="","No","Yes")</f>
        <v>No</v>
      </c>
      <c r="BB701" s="178" t="str">
        <f t="shared" si="444"/>
        <v>No</v>
      </c>
      <c r="BC701" s="178" t="str">
        <f t="shared" si="445"/>
        <v>Yes</v>
      </c>
      <c r="BD701" s="174"/>
    </row>
    <row r="702" spans="1:56" s="175" customFormat="1" ht="35.25" thickBot="1" x14ac:dyDescent="0.5">
      <c r="A702" s="177">
        <v>12</v>
      </c>
      <c r="B702" s="59" t="s">
        <v>928</v>
      </c>
      <c r="C702" t="str">
        <f>IF(NCA!E16="Yes","Yes","No")</f>
        <v>No</v>
      </c>
      <c r="D702" t="str">
        <f>IF(AND(C702="No",NCA!F16="Yes"),"Yes","No")</f>
        <v>No</v>
      </c>
      <c r="E702" t="str">
        <f>IF(AND(C702="No",NCA!F16="N/A"),"N/A","No")</f>
        <v>No</v>
      </c>
      <c r="F702">
        <f>IF(OR(NCA!F16="Yes",NCA!F16="N/A"),0,1)</f>
        <v>1</v>
      </c>
      <c r="G702" t="str">
        <f>IF(OR(NCA!K16="Q3 2019",NCA!K16="Q4 2019"),"Yes","No")</f>
        <v>No</v>
      </c>
      <c r="H702" s="178" t="str">
        <f t="shared" si="397"/>
        <v>No</v>
      </c>
      <c r="I702" t="str">
        <f>IF(OR(NCA!K16="Q1 2020",NCA!K16="Q2 2020"),"Yes","No")</f>
        <v>No</v>
      </c>
      <c r="J702" s="178" t="str">
        <f t="shared" si="422"/>
        <v>No</v>
      </c>
      <c r="K702" t="str">
        <f>IF(OR(NCA!K16="Q3 2020",NCA!K16="Q4 2020"),"Yes","No")</f>
        <v>No</v>
      </c>
      <c r="L702" s="178" t="str">
        <f t="shared" si="423"/>
        <v>No</v>
      </c>
      <c r="M702" t="str">
        <f>IF(OR(NCA!K16="Q1 2021",NCA!K16="Q2 2021"),"Yes","No")</f>
        <v>No</v>
      </c>
      <c r="N702" s="178" t="str">
        <f t="shared" si="424"/>
        <v>No</v>
      </c>
      <c r="O702" t="str">
        <f>IF(OR(NCA!K16="Q3 2021",NCA!K16="Q4 2021"),"Yes","No")</f>
        <v>No</v>
      </c>
      <c r="P702" s="178" t="str">
        <f t="shared" si="425"/>
        <v>No</v>
      </c>
      <c r="Q702" t="str">
        <f>IF(OR(NCA!K16="Q1 2022",NCA!K16="Q2 2022"),"Yes","No")</f>
        <v>No</v>
      </c>
      <c r="R702" s="178" t="str">
        <f t="shared" si="426"/>
        <v>No</v>
      </c>
      <c r="S702" t="str">
        <f>IF(OR(NCA!K16="Q3 2022",NCA!K16="Q4 2022"),"Yes","No")</f>
        <v>No</v>
      </c>
      <c r="T702" s="178" t="str">
        <f t="shared" si="427"/>
        <v>No</v>
      </c>
      <c r="U702" t="str">
        <f>IF(OR(NCA!K16="Q1 2023",NCA!K16="Q2 2023"),"Yes","No")</f>
        <v>No</v>
      </c>
      <c r="V702" s="178" t="str">
        <f t="shared" si="428"/>
        <v>No</v>
      </c>
      <c r="W702" t="str">
        <f>IF(OR(NCA!K16="Q3 2023",NCA!K16="Q4 2023"),"Yes","No")</f>
        <v>No</v>
      </c>
      <c r="X702" s="178" t="str">
        <f t="shared" si="429"/>
        <v>No</v>
      </c>
      <c r="Y702" t="str">
        <f>IF(OR(NCA!K16="Q1 2024",NCA!K16="Q2 2024"),"Yes","No")</f>
        <v>No</v>
      </c>
      <c r="Z702" s="178" t="str">
        <f t="shared" si="430"/>
        <v>No</v>
      </c>
      <c r="AA702" t="str">
        <f>IF(OR(NCA!K16="Q3 2024",NCA!K16="Q4 2024"),"Yes","No")</f>
        <v>No</v>
      </c>
      <c r="AB702" s="178" t="str">
        <f t="shared" si="431"/>
        <v>No</v>
      </c>
      <c r="AC702" t="str">
        <f>IF(OR(NCA!K16="Q1 2025",NCA!K16="Q2 2025"),"Yes","No")</f>
        <v>No</v>
      </c>
      <c r="AD702" s="178" t="str">
        <f t="shared" si="432"/>
        <v>No</v>
      </c>
      <c r="AE702" t="str">
        <f>IF(OR(NCA!K16="Q3 2025",NCA!K16="Q4 2025"),"Yes","No")</f>
        <v>No</v>
      </c>
      <c r="AF702" s="178" t="str">
        <f t="shared" si="433"/>
        <v>No</v>
      </c>
      <c r="AG702" t="str">
        <f>IF(OR(NCA!K16="Q1 2026",NCA!K16="Q2 2026"),"Yes","No")</f>
        <v>No</v>
      </c>
      <c r="AH702" s="178" t="str">
        <f t="shared" si="434"/>
        <v>No</v>
      </c>
      <c r="AI702" t="str">
        <f>IF(OR(NCA!K16="Q3 2026",NCA!K16="Q4 2026"),"Yes","No")</f>
        <v>No</v>
      </c>
      <c r="AJ702" s="178" t="str">
        <f t="shared" si="435"/>
        <v>No</v>
      </c>
      <c r="AK702" t="str">
        <f>IF(OR(NCA!K16="Q1 2027",NCA!K16="Q2 2027"),"Yes","No")</f>
        <v>No</v>
      </c>
      <c r="AL702" s="178" t="str">
        <f t="shared" si="436"/>
        <v>No</v>
      </c>
      <c r="AM702" t="str">
        <f>IF(OR(NCA!K16="Q3 2027",NCA!K16="Q4 2027"),"Yes","No")</f>
        <v>No</v>
      </c>
      <c r="AN702" s="178" t="str">
        <f t="shared" si="437"/>
        <v>No</v>
      </c>
      <c r="AO702" t="str">
        <f>IF(OR(NCA!K16="Q1 2028",NCA!K16="Q2 2028"),"Yes","No")</f>
        <v>No</v>
      </c>
      <c r="AP702" s="178" t="str">
        <f t="shared" si="438"/>
        <v>No</v>
      </c>
      <c r="AQ702" t="str">
        <f>IF(OR(NCA!K16="Q3 2028",NCA!K16="Q4 2028"),"Yes","No")</f>
        <v>No</v>
      </c>
      <c r="AR702" s="178" t="str">
        <f t="shared" si="439"/>
        <v>No</v>
      </c>
      <c r="AS702" t="str">
        <f>IF(OR(NCA!K16="Q1 2029",NCA!K16="Q2 2029"),"Yes","No")</f>
        <v>No</v>
      </c>
      <c r="AT702" s="178" t="str">
        <f t="shared" si="440"/>
        <v>No</v>
      </c>
      <c r="AU702" t="str">
        <f>IF(OR(NCA!K16="Q3 2029",NCA!K16="Q4 2029"),"Yes","No")</f>
        <v>No</v>
      </c>
      <c r="AV702" s="178" t="str">
        <f t="shared" si="441"/>
        <v>No</v>
      </c>
      <c r="AW702" t="str">
        <f>IF(OR(NCA!K16="Q1 2030",NCA!K16="Q2 2030"),"Yes","No")</f>
        <v>No</v>
      </c>
      <c r="AX702" s="178" t="str">
        <f t="shared" si="442"/>
        <v>No</v>
      </c>
      <c r="AY702" t="str">
        <f>IF(OR(NCA!K16="Q3 2030",NCA!K16="Q4 2030"),"Yes","No")</f>
        <v>No</v>
      </c>
      <c r="AZ702" s="178" t="str">
        <f t="shared" si="443"/>
        <v>No</v>
      </c>
      <c r="BA702" t="str">
        <f>IF(NCA!K16="","No","Yes")</f>
        <v>No</v>
      </c>
      <c r="BB702" s="178" t="str">
        <f t="shared" si="444"/>
        <v>No</v>
      </c>
      <c r="BC702" s="178" t="str">
        <f t="shared" si="445"/>
        <v>Yes</v>
      </c>
      <c r="BD702" s="174"/>
    </row>
    <row r="703" spans="1:56" s="175" customFormat="1" ht="35.25" thickBot="1" x14ac:dyDescent="0.5">
      <c r="A703" s="177">
        <v>13</v>
      </c>
      <c r="B703" s="46" t="s">
        <v>929</v>
      </c>
      <c r="C703" t="str">
        <f>IF(NCA!E17="Yes","Yes","No")</f>
        <v>Yes</v>
      </c>
      <c r="D703" t="str">
        <f>IF(AND(C703="No",NCA!F17="Yes"),"Yes","No")</f>
        <v>No</v>
      </c>
      <c r="E703" t="str">
        <f>IF(AND(C703="No",NCA!F17="N/A"),"N/A","No")</f>
        <v>No</v>
      </c>
      <c r="F703">
        <f>IF(OR(NCA!F17="Yes",NCA!F17="N/A"),0,1)</f>
        <v>1</v>
      </c>
      <c r="G703" t="str">
        <f>IF(OR(NCA!K17="Q3 2019",NCA!K17="Q4 2019"),"Yes","No")</f>
        <v>No</v>
      </c>
      <c r="H703" s="178" t="str">
        <f t="shared" si="397"/>
        <v>No</v>
      </c>
      <c r="I703" t="str">
        <f>IF(OR(NCA!K17="Q1 2020",NCA!K17="Q2 2020"),"Yes","No")</f>
        <v>No</v>
      </c>
      <c r="J703" s="178" t="str">
        <f t="shared" si="422"/>
        <v>No</v>
      </c>
      <c r="K703" t="str">
        <f>IF(OR(NCA!K17="Q3 2020",NCA!K17="Q4 2020"),"Yes","No")</f>
        <v>No</v>
      </c>
      <c r="L703" s="178" t="str">
        <f t="shared" si="423"/>
        <v>No</v>
      </c>
      <c r="M703" t="str">
        <f>IF(OR(NCA!K17="Q1 2021",NCA!K17="Q2 2021"),"Yes","No")</f>
        <v>No</v>
      </c>
      <c r="N703" s="178" t="str">
        <f t="shared" si="424"/>
        <v>No</v>
      </c>
      <c r="O703" t="str">
        <f>IF(OR(NCA!K17="Q3 2021",NCA!K17="Q4 2021"),"Yes","No")</f>
        <v>No</v>
      </c>
      <c r="P703" s="178" t="str">
        <f t="shared" si="425"/>
        <v>No</v>
      </c>
      <c r="Q703" t="str">
        <f>IF(OR(NCA!K17="Q1 2022",NCA!K17="Q2 2022"),"Yes","No")</f>
        <v>No</v>
      </c>
      <c r="R703" s="178" t="str">
        <f t="shared" si="426"/>
        <v>No</v>
      </c>
      <c r="S703" t="str">
        <f>IF(OR(NCA!K17="Q3 2022",NCA!K17="Q4 2022"),"Yes","No")</f>
        <v>No</v>
      </c>
      <c r="T703" s="178" t="str">
        <f t="shared" si="427"/>
        <v>No</v>
      </c>
      <c r="U703" t="str">
        <f>IF(OR(NCA!K17="Q1 2023",NCA!K17="Q2 2023"),"Yes","No")</f>
        <v>No</v>
      </c>
      <c r="V703" s="178" t="str">
        <f t="shared" si="428"/>
        <v>No</v>
      </c>
      <c r="W703" t="str">
        <f>IF(OR(NCA!K17="Q3 2023",NCA!K17="Q4 2023"),"Yes","No")</f>
        <v>No</v>
      </c>
      <c r="X703" s="178" t="str">
        <f t="shared" si="429"/>
        <v>No</v>
      </c>
      <c r="Y703" t="str">
        <f>IF(OR(NCA!K17="Q1 2024",NCA!K17="Q2 2024"),"Yes","No")</f>
        <v>No</v>
      </c>
      <c r="Z703" s="178" t="str">
        <f t="shared" si="430"/>
        <v>No</v>
      </c>
      <c r="AA703" t="str">
        <f>IF(OR(NCA!K17="Q3 2024",NCA!K17="Q4 2024"),"Yes","No")</f>
        <v>No</v>
      </c>
      <c r="AB703" s="178" t="str">
        <f t="shared" si="431"/>
        <v>No</v>
      </c>
      <c r="AC703" t="str">
        <f>IF(OR(NCA!K17="Q1 2025",NCA!K17="Q2 2025"),"Yes","No")</f>
        <v>No</v>
      </c>
      <c r="AD703" s="178" t="str">
        <f t="shared" si="432"/>
        <v>No</v>
      </c>
      <c r="AE703" t="str">
        <f>IF(OR(NCA!K17="Q3 2025",NCA!K17="Q4 2025"),"Yes","No")</f>
        <v>No</v>
      </c>
      <c r="AF703" s="178" t="str">
        <f t="shared" si="433"/>
        <v>No</v>
      </c>
      <c r="AG703" t="str">
        <f>IF(OR(NCA!K17="Q1 2026",NCA!K17="Q2 2026"),"Yes","No")</f>
        <v>No</v>
      </c>
      <c r="AH703" s="178" t="str">
        <f t="shared" si="434"/>
        <v>No</v>
      </c>
      <c r="AI703" t="str">
        <f>IF(OR(NCA!K17="Q3 2026",NCA!K17="Q4 2026"),"Yes","No")</f>
        <v>No</v>
      </c>
      <c r="AJ703" s="178" t="str">
        <f t="shared" si="435"/>
        <v>No</v>
      </c>
      <c r="AK703" t="str">
        <f>IF(OR(NCA!K17="Q1 2027",NCA!K17="Q2 2027"),"Yes","No")</f>
        <v>No</v>
      </c>
      <c r="AL703" s="178" t="str">
        <f t="shared" si="436"/>
        <v>No</v>
      </c>
      <c r="AM703" t="str">
        <f>IF(OR(NCA!K17="Q3 2027",NCA!K17="Q4 2027"),"Yes","No")</f>
        <v>No</v>
      </c>
      <c r="AN703" s="178" t="str">
        <f t="shared" si="437"/>
        <v>No</v>
      </c>
      <c r="AO703" t="str">
        <f>IF(OR(NCA!K17="Q1 2028",NCA!K17="Q2 2028"),"Yes","No")</f>
        <v>No</v>
      </c>
      <c r="AP703" s="178" t="str">
        <f t="shared" si="438"/>
        <v>No</v>
      </c>
      <c r="AQ703" t="str">
        <f>IF(OR(NCA!K17="Q3 2028",NCA!K17="Q4 2028"),"Yes","No")</f>
        <v>No</v>
      </c>
      <c r="AR703" s="178" t="str">
        <f t="shared" si="439"/>
        <v>No</v>
      </c>
      <c r="AS703" t="str">
        <f>IF(OR(NCA!K17="Q1 2029",NCA!K17="Q2 2029"),"Yes","No")</f>
        <v>No</v>
      </c>
      <c r="AT703" s="178" t="str">
        <f t="shared" si="440"/>
        <v>No</v>
      </c>
      <c r="AU703" t="str">
        <f>IF(OR(NCA!K17="Q3 2029",NCA!K17="Q4 2029"),"Yes","No")</f>
        <v>No</v>
      </c>
      <c r="AV703" s="178" t="str">
        <f t="shared" si="441"/>
        <v>No</v>
      </c>
      <c r="AW703" t="str">
        <f>IF(OR(NCA!K17="Q1 2030",NCA!K17="Q2 2030"),"Yes","No")</f>
        <v>No</v>
      </c>
      <c r="AX703" s="178" t="str">
        <f t="shared" si="442"/>
        <v>No</v>
      </c>
      <c r="AY703" t="str">
        <f>IF(OR(NCA!K17="Q3 2030",NCA!K17="Q4 2030"),"Yes","No")</f>
        <v>No</v>
      </c>
      <c r="AZ703" s="178" t="str">
        <f t="shared" si="443"/>
        <v>No</v>
      </c>
      <c r="BA703" t="str">
        <f>IF(NCA!K17="","No","Yes")</f>
        <v>No</v>
      </c>
      <c r="BB703" s="178" t="str">
        <f t="shared" si="444"/>
        <v>No</v>
      </c>
      <c r="BC703" s="178" t="str">
        <f t="shared" si="445"/>
        <v>No</v>
      </c>
      <c r="BD703" s="174"/>
    </row>
    <row r="704" spans="1:56" s="175" customFormat="1" ht="23.65" thickBot="1" x14ac:dyDescent="0.5">
      <c r="A704" s="177">
        <v>14</v>
      </c>
      <c r="B704" s="59" t="s">
        <v>930</v>
      </c>
      <c r="C704" t="str">
        <f>IF(NCA!E18="Yes","Yes","No")</f>
        <v>No</v>
      </c>
      <c r="D704" t="str">
        <f>IF(AND(C704="No",NCA!F18="Yes"),"Yes","No")</f>
        <v>No</v>
      </c>
      <c r="E704" t="str">
        <f>IF(AND(C704="No",NCA!F18="N/A"),"N/A","No")</f>
        <v>No</v>
      </c>
      <c r="F704">
        <f>IF(OR(NCA!F18="Yes",NCA!F18="N/A"),0,1)</f>
        <v>1</v>
      </c>
      <c r="G704" t="str">
        <f>IF(OR(NCA!K18="Q3 2019",NCA!K18="Q4 2019"),"Yes","No")</f>
        <v>No</v>
      </c>
      <c r="H704" s="178" t="str">
        <f t="shared" si="397"/>
        <v>No</v>
      </c>
      <c r="I704" t="str">
        <f>IF(OR(NCA!K18="Q1 2020",NCA!K18="Q2 2020"),"Yes","No")</f>
        <v>No</v>
      </c>
      <c r="J704" s="178" t="str">
        <f t="shared" si="422"/>
        <v>No</v>
      </c>
      <c r="K704" t="str">
        <f>IF(OR(NCA!K18="Q3 2020",NCA!K18="Q4 2020"),"Yes","No")</f>
        <v>No</v>
      </c>
      <c r="L704" s="178" t="str">
        <f t="shared" si="423"/>
        <v>No</v>
      </c>
      <c r="M704" t="str">
        <f>IF(OR(NCA!K18="Q1 2021",NCA!K18="Q2 2021"),"Yes","No")</f>
        <v>No</v>
      </c>
      <c r="N704" s="178" t="str">
        <f t="shared" si="424"/>
        <v>No</v>
      </c>
      <c r="O704" t="str">
        <f>IF(OR(NCA!K18="Q3 2021",NCA!K18="Q4 2021"),"Yes","No")</f>
        <v>No</v>
      </c>
      <c r="P704" s="178" t="str">
        <f t="shared" si="425"/>
        <v>No</v>
      </c>
      <c r="Q704" t="str">
        <f>IF(OR(NCA!K18="Q1 2022",NCA!K18="Q2 2022"),"Yes","No")</f>
        <v>No</v>
      </c>
      <c r="R704" s="178" t="str">
        <f t="shared" si="426"/>
        <v>No</v>
      </c>
      <c r="S704" t="str">
        <f>IF(OR(NCA!K18="Q3 2022",NCA!K18="Q4 2022"),"Yes","No")</f>
        <v>No</v>
      </c>
      <c r="T704" s="178" t="str">
        <f t="shared" si="427"/>
        <v>No</v>
      </c>
      <c r="U704" t="str">
        <f>IF(OR(NCA!K18="Q1 2023",NCA!K18="Q2 2023"),"Yes","No")</f>
        <v>No</v>
      </c>
      <c r="V704" s="178" t="str">
        <f t="shared" si="428"/>
        <v>No</v>
      </c>
      <c r="W704" t="str">
        <f>IF(OR(NCA!K18="Q3 2023",NCA!K18="Q4 2023"),"Yes","No")</f>
        <v>No</v>
      </c>
      <c r="X704" s="178" t="str">
        <f t="shared" si="429"/>
        <v>No</v>
      </c>
      <c r="Y704" t="str">
        <f>IF(OR(NCA!K18="Q1 2024",NCA!K18="Q2 2024"),"Yes","No")</f>
        <v>No</v>
      </c>
      <c r="Z704" s="178" t="str">
        <f t="shared" si="430"/>
        <v>No</v>
      </c>
      <c r="AA704" t="str">
        <f>IF(OR(NCA!K18="Q3 2024",NCA!K18="Q4 2024"),"Yes","No")</f>
        <v>No</v>
      </c>
      <c r="AB704" s="178" t="str">
        <f t="shared" si="431"/>
        <v>No</v>
      </c>
      <c r="AC704" t="str">
        <f>IF(OR(NCA!K18="Q1 2025",NCA!K18="Q2 2025"),"Yes","No")</f>
        <v>No</v>
      </c>
      <c r="AD704" s="178" t="str">
        <f t="shared" si="432"/>
        <v>No</v>
      </c>
      <c r="AE704" t="str">
        <f>IF(OR(NCA!K18="Q3 2025",NCA!K18="Q4 2025"),"Yes","No")</f>
        <v>No</v>
      </c>
      <c r="AF704" s="178" t="str">
        <f t="shared" si="433"/>
        <v>No</v>
      </c>
      <c r="AG704" t="str">
        <f>IF(OR(NCA!K18="Q1 2026",NCA!K18="Q2 2026"),"Yes","No")</f>
        <v>No</v>
      </c>
      <c r="AH704" s="178" t="str">
        <f t="shared" si="434"/>
        <v>No</v>
      </c>
      <c r="AI704" t="str">
        <f>IF(OR(NCA!K18="Q3 2026",NCA!K18="Q4 2026"),"Yes","No")</f>
        <v>No</v>
      </c>
      <c r="AJ704" s="178" t="str">
        <f t="shared" si="435"/>
        <v>No</v>
      </c>
      <c r="AK704" t="str">
        <f>IF(OR(NCA!K18="Q1 2027",NCA!K18="Q2 2027"),"Yes","No")</f>
        <v>No</v>
      </c>
      <c r="AL704" s="178" t="str">
        <f t="shared" si="436"/>
        <v>No</v>
      </c>
      <c r="AM704" t="str">
        <f>IF(OR(NCA!K18="Q3 2027",NCA!K18="Q4 2027"),"Yes","No")</f>
        <v>No</v>
      </c>
      <c r="AN704" s="178" t="str">
        <f t="shared" si="437"/>
        <v>No</v>
      </c>
      <c r="AO704" t="str">
        <f>IF(OR(NCA!K18="Q1 2028",NCA!K18="Q2 2028"),"Yes","No")</f>
        <v>No</v>
      </c>
      <c r="AP704" s="178" t="str">
        <f t="shared" si="438"/>
        <v>No</v>
      </c>
      <c r="AQ704" t="str">
        <f>IF(OR(NCA!K18="Q3 2028",NCA!K18="Q4 2028"),"Yes","No")</f>
        <v>No</v>
      </c>
      <c r="AR704" s="178" t="str">
        <f t="shared" si="439"/>
        <v>No</v>
      </c>
      <c r="AS704" t="str">
        <f>IF(OR(NCA!K18="Q1 2029",NCA!K18="Q2 2029"),"Yes","No")</f>
        <v>No</v>
      </c>
      <c r="AT704" s="178" t="str">
        <f t="shared" si="440"/>
        <v>No</v>
      </c>
      <c r="AU704" t="str">
        <f>IF(OR(NCA!K18="Q3 2029",NCA!K18="Q4 2029"),"Yes","No")</f>
        <v>No</v>
      </c>
      <c r="AV704" s="178" t="str">
        <f t="shared" si="441"/>
        <v>No</v>
      </c>
      <c r="AW704" t="str">
        <f>IF(OR(NCA!K18="Q1 2030",NCA!K18="Q2 2030"),"Yes","No")</f>
        <v>No</v>
      </c>
      <c r="AX704" s="178" t="str">
        <f t="shared" si="442"/>
        <v>No</v>
      </c>
      <c r="AY704" t="str">
        <f>IF(OR(NCA!K18="Q3 2030",NCA!K18="Q4 2030"),"Yes","No")</f>
        <v>No</v>
      </c>
      <c r="AZ704" s="178" t="str">
        <f t="shared" si="443"/>
        <v>No</v>
      </c>
      <c r="BA704" t="str">
        <f>IF(NCA!K18="","No","Yes")</f>
        <v>No</v>
      </c>
      <c r="BB704" s="178" t="str">
        <f t="shared" si="444"/>
        <v>No</v>
      </c>
      <c r="BC704" s="178" t="str">
        <f t="shared" si="445"/>
        <v>Yes</v>
      </c>
      <c r="BD704" s="174"/>
    </row>
    <row r="705" spans="1:56" s="175" customFormat="1" ht="23.65" thickBot="1" x14ac:dyDescent="0.5">
      <c r="A705" s="177">
        <v>15</v>
      </c>
      <c r="B705" s="59" t="s">
        <v>931</v>
      </c>
      <c r="C705" t="str">
        <f>IF(NCA!E19="Yes","Yes","No")</f>
        <v>No</v>
      </c>
      <c r="D705" t="str">
        <f>IF(AND(C705="No",NCA!F19="Yes"),"Yes","No")</f>
        <v>No</v>
      </c>
      <c r="E705" t="str">
        <f>IF(AND(C705="No",NCA!F19="N/A"),"N/A","No")</f>
        <v>No</v>
      </c>
      <c r="F705">
        <f>IF(OR(NCA!F19="Yes",NCA!F19="N/A"),0,1)</f>
        <v>1</v>
      </c>
      <c r="G705" t="str">
        <f>IF(OR(NCA!K19="Q3 2019",NCA!K19="Q4 2019"),"Yes","No")</f>
        <v>No</v>
      </c>
      <c r="H705" s="178" t="str">
        <f t="shared" si="397"/>
        <v>No</v>
      </c>
      <c r="I705" t="str">
        <f>IF(OR(NCA!K19="Q1 2020",NCA!K19="Q2 2020"),"Yes","No")</f>
        <v>No</v>
      </c>
      <c r="J705" s="178" t="str">
        <f t="shared" si="422"/>
        <v>No</v>
      </c>
      <c r="K705" t="str">
        <f>IF(OR(NCA!K19="Q3 2020",NCA!K19="Q4 2020"),"Yes","No")</f>
        <v>No</v>
      </c>
      <c r="L705" s="178" t="str">
        <f t="shared" si="423"/>
        <v>No</v>
      </c>
      <c r="M705" t="str">
        <f>IF(OR(NCA!K19="Q1 2021",NCA!K19="Q2 2021"),"Yes","No")</f>
        <v>No</v>
      </c>
      <c r="N705" s="178" t="str">
        <f t="shared" si="424"/>
        <v>No</v>
      </c>
      <c r="O705" t="str">
        <f>IF(OR(NCA!K19="Q3 2021",NCA!K19="Q4 2021"),"Yes","No")</f>
        <v>No</v>
      </c>
      <c r="P705" s="178" t="str">
        <f t="shared" si="425"/>
        <v>No</v>
      </c>
      <c r="Q705" t="str">
        <f>IF(OR(NCA!K19="Q1 2022",NCA!K19="Q2 2022"),"Yes","No")</f>
        <v>No</v>
      </c>
      <c r="R705" s="178" t="str">
        <f t="shared" si="426"/>
        <v>No</v>
      </c>
      <c r="S705" t="str">
        <f>IF(OR(NCA!K19="Q3 2022",NCA!K19="Q4 2022"),"Yes","No")</f>
        <v>No</v>
      </c>
      <c r="T705" s="178" t="str">
        <f t="shared" si="427"/>
        <v>No</v>
      </c>
      <c r="U705" t="str">
        <f>IF(OR(NCA!K19="Q1 2023",NCA!K19="Q2 2023"),"Yes","No")</f>
        <v>No</v>
      </c>
      <c r="V705" s="178" t="str">
        <f t="shared" si="428"/>
        <v>No</v>
      </c>
      <c r="W705" t="str">
        <f>IF(OR(NCA!K19="Q3 2023",NCA!K19="Q4 2023"),"Yes","No")</f>
        <v>No</v>
      </c>
      <c r="X705" s="178" t="str">
        <f t="shared" si="429"/>
        <v>No</v>
      </c>
      <c r="Y705" t="str">
        <f>IF(OR(NCA!K19="Q1 2024",NCA!K19="Q2 2024"),"Yes","No")</f>
        <v>No</v>
      </c>
      <c r="Z705" s="178" t="str">
        <f t="shared" si="430"/>
        <v>No</v>
      </c>
      <c r="AA705" t="str">
        <f>IF(OR(NCA!K19="Q3 2024",NCA!K19="Q4 2024"),"Yes","No")</f>
        <v>No</v>
      </c>
      <c r="AB705" s="178" t="str">
        <f t="shared" si="431"/>
        <v>No</v>
      </c>
      <c r="AC705" t="str">
        <f>IF(OR(NCA!K19="Q1 2025",NCA!K19="Q2 2025"),"Yes","No")</f>
        <v>No</v>
      </c>
      <c r="AD705" s="178" t="str">
        <f t="shared" si="432"/>
        <v>No</v>
      </c>
      <c r="AE705" t="str">
        <f>IF(OR(NCA!K19="Q3 2025",NCA!K19="Q4 2025"),"Yes","No")</f>
        <v>No</v>
      </c>
      <c r="AF705" s="178" t="str">
        <f t="shared" si="433"/>
        <v>No</v>
      </c>
      <c r="AG705" t="str">
        <f>IF(OR(NCA!K19="Q1 2026",NCA!K19="Q2 2026"),"Yes","No")</f>
        <v>No</v>
      </c>
      <c r="AH705" s="178" t="str">
        <f t="shared" si="434"/>
        <v>No</v>
      </c>
      <c r="AI705" t="str">
        <f>IF(OR(NCA!K19="Q3 2026",NCA!K19="Q4 2026"),"Yes","No")</f>
        <v>No</v>
      </c>
      <c r="AJ705" s="178" t="str">
        <f t="shared" si="435"/>
        <v>No</v>
      </c>
      <c r="AK705" t="str">
        <f>IF(OR(NCA!K19="Q1 2027",NCA!K19="Q2 2027"),"Yes","No")</f>
        <v>No</v>
      </c>
      <c r="AL705" s="178" t="str">
        <f t="shared" si="436"/>
        <v>No</v>
      </c>
      <c r="AM705" t="str">
        <f>IF(OR(NCA!K19="Q3 2027",NCA!K19="Q4 2027"),"Yes","No")</f>
        <v>No</v>
      </c>
      <c r="AN705" s="178" t="str">
        <f t="shared" si="437"/>
        <v>No</v>
      </c>
      <c r="AO705" t="str">
        <f>IF(OR(NCA!K19="Q1 2028",NCA!K19="Q2 2028"),"Yes","No")</f>
        <v>No</v>
      </c>
      <c r="AP705" s="178" t="str">
        <f t="shared" si="438"/>
        <v>No</v>
      </c>
      <c r="AQ705" t="str">
        <f>IF(OR(NCA!K19="Q3 2028",NCA!K19="Q4 2028"),"Yes","No")</f>
        <v>No</v>
      </c>
      <c r="AR705" s="178" t="str">
        <f t="shared" si="439"/>
        <v>No</v>
      </c>
      <c r="AS705" t="str">
        <f>IF(OR(NCA!K19="Q1 2029",NCA!K19="Q2 2029"),"Yes","No")</f>
        <v>No</v>
      </c>
      <c r="AT705" s="178" t="str">
        <f t="shared" si="440"/>
        <v>No</v>
      </c>
      <c r="AU705" t="str">
        <f>IF(OR(NCA!K19="Q3 2029",NCA!K19="Q4 2029"),"Yes","No")</f>
        <v>No</v>
      </c>
      <c r="AV705" s="178" t="str">
        <f t="shared" si="441"/>
        <v>No</v>
      </c>
      <c r="AW705" t="str">
        <f>IF(OR(NCA!K19="Q1 2030",NCA!K19="Q2 2030"),"Yes","No")</f>
        <v>No</v>
      </c>
      <c r="AX705" s="178" t="str">
        <f t="shared" si="442"/>
        <v>No</v>
      </c>
      <c r="AY705" t="str">
        <f>IF(OR(NCA!K19="Q3 2030",NCA!K19="Q4 2030"),"Yes","No")</f>
        <v>No</v>
      </c>
      <c r="AZ705" s="178" t="str">
        <f t="shared" si="443"/>
        <v>No</v>
      </c>
      <c r="BA705" t="str">
        <f>IF(NCA!K19="","No","Yes")</f>
        <v>No</v>
      </c>
      <c r="BB705" s="178" t="str">
        <f t="shared" si="444"/>
        <v>No</v>
      </c>
      <c r="BC705" s="178" t="str">
        <f t="shared" si="445"/>
        <v>Yes</v>
      </c>
      <c r="BD705" s="174"/>
    </row>
    <row r="706" spans="1:56" s="175" customFormat="1" ht="35.25" thickBot="1" x14ac:dyDescent="0.5">
      <c r="A706" s="177">
        <v>16</v>
      </c>
      <c r="B706" s="59" t="s">
        <v>932</v>
      </c>
      <c r="C706" t="str">
        <f>IF(NCA!E20="Yes","Yes","No")</f>
        <v>No</v>
      </c>
      <c r="D706" t="str">
        <f>IF(AND(C706="No",NCA!F20="Yes"),"Yes","No")</f>
        <v>No</v>
      </c>
      <c r="E706" t="str">
        <f>IF(AND(C706="No",NCA!F20="N/A"),"N/A","No")</f>
        <v>No</v>
      </c>
      <c r="F706">
        <f>IF(OR(NCA!F20="Yes",NCA!F20="N/A"),0,1)</f>
        <v>1</v>
      </c>
      <c r="G706" t="str">
        <f>IF(OR(NCA!K20="Q3 2019",NCA!K20="Q4 2019"),"Yes","No")</f>
        <v>No</v>
      </c>
      <c r="H706" s="178" t="str">
        <f t="shared" si="397"/>
        <v>No</v>
      </c>
      <c r="I706" t="str">
        <f>IF(OR(NCA!K20="Q1 2020",NCA!K20="Q2 2020"),"Yes","No")</f>
        <v>No</v>
      </c>
      <c r="J706" s="178" t="str">
        <f t="shared" si="422"/>
        <v>No</v>
      </c>
      <c r="K706" t="str">
        <f>IF(OR(NCA!K20="Q3 2020",NCA!K20="Q4 2020"),"Yes","No")</f>
        <v>No</v>
      </c>
      <c r="L706" s="178" t="str">
        <f t="shared" si="423"/>
        <v>No</v>
      </c>
      <c r="M706" t="str">
        <f>IF(OR(NCA!K20="Q1 2021",NCA!K20="Q2 2021"),"Yes","No")</f>
        <v>No</v>
      </c>
      <c r="N706" s="178" t="str">
        <f t="shared" si="424"/>
        <v>No</v>
      </c>
      <c r="O706" t="str">
        <f>IF(OR(NCA!K20="Q3 2021",NCA!K20="Q4 2021"),"Yes","No")</f>
        <v>No</v>
      </c>
      <c r="P706" s="178" t="str">
        <f t="shared" si="425"/>
        <v>No</v>
      </c>
      <c r="Q706" t="str">
        <f>IF(OR(NCA!K20="Q1 2022",NCA!K20="Q2 2022"),"Yes","No")</f>
        <v>No</v>
      </c>
      <c r="R706" s="178" t="str">
        <f t="shared" si="426"/>
        <v>No</v>
      </c>
      <c r="S706" t="str">
        <f>IF(OR(NCA!K20="Q3 2022",NCA!K20="Q4 2022"),"Yes","No")</f>
        <v>No</v>
      </c>
      <c r="T706" s="178" t="str">
        <f t="shared" si="427"/>
        <v>No</v>
      </c>
      <c r="U706" t="str">
        <f>IF(OR(NCA!K20="Q1 2023",NCA!K20="Q2 2023"),"Yes","No")</f>
        <v>No</v>
      </c>
      <c r="V706" s="178" t="str">
        <f t="shared" si="428"/>
        <v>No</v>
      </c>
      <c r="W706" t="str">
        <f>IF(OR(NCA!K20="Q3 2023",NCA!K20="Q4 2023"),"Yes","No")</f>
        <v>No</v>
      </c>
      <c r="X706" s="178" t="str">
        <f t="shared" si="429"/>
        <v>No</v>
      </c>
      <c r="Y706" t="str">
        <f>IF(OR(NCA!K20="Q1 2024",NCA!K20="Q2 2024"),"Yes","No")</f>
        <v>No</v>
      </c>
      <c r="Z706" s="178" t="str">
        <f t="shared" si="430"/>
        <v>No</v>
      </c>
      <c r="AA706" t="str">
        <f>IF(OR(NCA!K20="Q3 2024",NCA!K20="Q4 2024"),"Yes","No")</f>
        <v>No</v>
      </c>
      <c r="AB706" s="178" t="str">
        <f t="shared" si="431"/>
        <v>No</v>
      </c>
      <c r="AC706" t="str">
        <f>IF(OR(NCA!K20="Q1 2025",NCA!K20="Q2 2025"),"Yes","No")</f>
        <v>No</v>
      </c>
      <c r="AD706" s="178" t="str">
        <f t="shared" si="432"/>
        <v>No</v>
      </c>
      <c r="AE706" t="str">
        <f>IF(OR(NCA!K20="Q3 2025",NCA!K20="Q4 2025"),"Yes","No")</f>
        <v>No</v>
      </c>
      <c r="AF706" s="178" t="str">
        <f t="shared" si="433"/>
        <v>No</v>
      </c>
      <c r="AG706" t="str">
        <f>IF(OR(NCA!K20="Q1 2026",NCA!K20="Q2 2026"),"Yes","No")</f>
        <v>No</v>
      </c>
      <c r="AH706" s="178" t="str">
        <f t="shared" si="434"/>
        <v>No</v>
      </c>
      <c r="AI706" t="str">
        <f>IF(OR(NCA!K20="Q3 2026",NCA!K20="Q4 2026"),"Yes","No")</f>
        <v>No</v>
      </c>
      <c r="AJ706" s="178" t="str">
        <f t="shared" si="435"/>
        <v>No</v>
      </c>
      <c r="AK706" t="str">
        <f>IF(OR(NCA!K20="Q1 2027",NCA!K20="Q2 2027"),"Yes","No")</f>
        <v>No</v>
      </c>
      <c r="AL706" s="178" t="str">
        <f t="shared" si="436"/>
        <v>No</v>
      </c>
      <c r="AM706" t="str">
        <f>IF(OR(NCA!K20="Q3 2027",NCA!K20="Q4 2027"),"Yes","No")</f>
        <v>No</v>
      </c>
      <c r="AN706" s="178" t="str">
        <f t="shared" si="437"/>
        <v>No</v>
      </c>
      <c r="AO706" t="str">
        <f>IF(OR(NCA!K20="Q1 2028",NCA!K20="Q2 2028"),"Yes","No")</f>
        <v>No</v>
      </c>
      <c r="AP706" s="178" t="str">
        <f t="shared" si="438"/>
        <v>No</v>
      </c>
      <c r="AQ706" t="str">
        <f>IF(OR(NCA!K20="Q3 2028",NCA!K20="Q4 2028"),"Yes","No")</f>
        <v>No</v>
      </c>
      <c r="AR706" s="178" t="str">
        <f t="shared" si="439"/>
        <v>No</v>
      </c>
      <c r="AS706" t="str">
        <f>IF(OR(NCA!K20="Q1 2029",NCA!K20="Q2 2029"),"Yes","No")</f>
        <v>No</v>
      </c>
      <c r="AT706" s="178" t="str">
        <f t="shared" si="440"/>
        <v>No</v>
      </c>
      <c r="AU706" t="str">
        <f>IF(OR(NCA!K20="Q3 2029",NCA!K20="Q4 2029"),"Yes","No")</f>
        <v>No</v>
      </c>
      <c r="AV706" s="178" t="str">
        <f t="shared" si="441"/>
        <v>No</v>
      </c>
      <c r="AW706" t="str">
        <f>IF(OR(NCA!K20="Q1 2030",NCA!K20="Q2 2030"),"Yes","No")</f>
        <v>No</v>
      </c>
      <c r="AX706" s="178" t="str">
        <f t="shared" si="442"/>
        <v>No</v>
      </c>
      <c r="AY706" t="str">
        <f>IF(OR(NCA!K20="Q3 2030",NCA!K20="Q4 2030"),"Yes","No")</f>
        <v>No</v>
      </c>
      <c r="AZ706" s="178" t="str">
        <f t="shared" si="443"/>
        <v>No</v>
      </c>
      <c r="BA706" t="str">
        <f>IF(NCA!K20="","No","Yes")</f>
        <v>No</v>
      </c>
      <c r="BB706" s="178" t="str">
        <f t="shared" si="444"/>
        <v>No</v>
      </c>
      <c r="BC706" s="178" t="str">
        <f t="shared" si="445"/>
        <v>Yes</v>
      </c>
      <c r="BD706" s="174"/>
    </row>
    <row r="707" spans="1:56" s="175" customFormat="1" ht="14.65" thickBot="1" x14ac:dyDescent="0.5">
      <c r="A707" s="177">
        <v>17</v>
      </c>
      <c r="B707" s="59" t="s">
        <v>933</v>
      </c>
      <c r="C707" t="str">
        <f>IF(NCA!E21="Yes","Yes","No")</f>
        <v>No</v>
      </c>
      <c r="D707" t="str">
        <f>IF(AND(C707="No",NCA!F21="Yes"),"Yes","No")</f>
        <v>No</v>
      </c>
      <c r="E707" t="str">
        <f>IF(AND(C707="No",NCA!F21="N/A"),"N/A","No")</f>
        <v>No</v>
      </c>
      <c r="F707">
        <f>IF(OR(NCA!F21="Yes",NCA!F21="N/A"),0,1)</f>
        <v>1</v>
      </c>
      <c r="G707" t="str">
        <f>IF(OR(NCA!K21="Q3 2019",NCA!K21="Q4 2019"),"Yes","No")</f>
        <v>No</v>
      </c>
      <c r="H707" s="178" t="str">
        <f t="shared" si="397"/>
        <v>No</v>
      </c>
      <c r="I707" t="str">
        <f>IF(OR(NCA!K21="Q1 2020",NCA!K21="Q2 2020"),"Yes","No")</f>
        <v>No</v>
      </c>
      <c r="J707" s="178" t="str">
        <f t="shared" si="422"/>
        <v>No</v>
      </c>
      <c r="K707" t="str">
        <f>IF(OR(NCA!K21="Q3 2020",NCA!K21="Q4 2020"),"Yes","No")</f>
        <v>No</v>
      </c>
      <c r="L707" s="178" t="str">
        <f t="shared" si="423"/>
        <v>No</v>
      </c>
      <c r="M707" t="str">
        <f>IF(OR(NCA!K21="Q1 2021",NCA!K21="Q2 2021"),"Yes","No")</f>
        <v>No</v>
      </c>
      <c r="N707" s="178" t="str">
        <f t="shared" si="424"/>
        <v>No</v>
      </c>
      <c r="O707" t="str">
        <f>IF(OR(NCA!K21="Q3 2021",NCA!K21="Q4 2021"),"Yes","No")</f>
        <v>No</v>
      </c>
      <c r="P707" s="178" t="str">
        <f t="shared" si="425"/>
        <v>No</v>
      </c>
      <c r="Q707" t="str">
        <f>IF(OR(NCA!K21="Q1 2022",NCA!K21="Q2 2022"),"Yes","No")</f>
        <v>No</v>
      </c>
      <c r="R707" s="178" t="str">
        <f t="shared" si="426"/>
        <v>No</v>
      </c>
      <c r="S707" t="str">
        <f>IF(OR(NCA!K21="Q3 2022",NCA!K21="Q4 2022"),"Yes","No")</f>
        <v>No</v>
      </c>
      <c r="T707" s="178" t="str">
        <f t="shared" si="427"/>
        <v>No</v>
      </c>
      <c r="U707" t="str">
        <f>IF(OR(NCA!K21="Q1 2023",NCA!K21="Q2 2023"),"Yes","No")</f>
        <v>No</v>
      </c>
      <c r="V707" s="178" t="str">
        <f t="shared" si="428"/>
        <v>No</v>
      </c>
      <c r="W707" t="str">
        <f>IF(OR(NCA!K21="Q3 2023",NCA!K21="Q4 2023"),"Yes","No")</f>
        <v>No</v>
      </c>
      <c r="X707" s="178" t="str">
        <f t="shared" si="429"/>
        <v>No</v>
      </c>
      <c r="Y707" t="str">
        <f>IF(OR(NCA!K21="Q1 2024",NCA!K21="Q2 2024"),"Yes","No")</f>
        <v>No</v>
      </c>
      <c r="Z707" s="178" t="str">
        <f t="shared" si="430"/>
        <v>No</v>
      </c>
      <c r="AA707" t="str">
        <f>IF(OR(NCA!K21="Q3 2024",NCA!K21="Q4 2024"),"Yes","No")</f>
        <v>No</v>
      </c>
      <c r="AB707" s="178" t="str">
        <f t="shared" si="431"/>
        <v>No</v>
      </c>
      <c r="AC707" t="str">
        <f>IF(OR(NCA!K21="Q1 2025",NCA!K21="Q2 2025"),"Yes","No")</f>
        <v>No</v>
      </c>
      <c r="AD707" s="178" t="str">
        <f t="shared" si="432"/>
        <v>No</v>
      </c>
      <c r="AE707" t="str">
        <f>IF(OR(NCA!K21="Q3 2025",NCA!K21="Q4 2025"),"Yes","No")</f>
        <v>No</v>
      </c>
      <c r="AF707" s="178" t="str">
        <f t="shared" si="433"/>
        <v>No</v>
      </c>
      <c r="AG707" t="str">
        <f>IF(OR(NCA!K21="Q1 2026",NCA!K21="Q2 2026"),"Yes","No")</f>
        <v>No</v>
      </c>
      <c r="AH707" s="178" t="str">
        <f t="shared" si="434"/>
        <v>No</v>
      </c>
      <c r="AI707" t="str">
        <f>IF(OR(NCA!K21="Q3 2026",NCA!K21="Q4 2026"),"Yes","No")</f>
        <v>No</v>
      </c>
      <c r="AJ707" s="178" t="str">
        <f t="shared" si="435"/>
        <v>No</v>
      </c>
      <c r="AK707" t="str">
        <f>IF(OR(NCA!K21="Q1 2027",NCA!K21="Q2 2027"),"Yes","No")</f>
        <v>No</v>
      </c>
      <c r="AL707" s="178" t="str">
        <f t="shared" si="436"/>
        <v>No</v>
      </c>
      <c r="AM707" t="str">
        <f>IF(OR(NCA!K21="Q3 2027",NCA!K21="Q4 2027"),"Yes","No")</f>
        <v>No</v>
      </c>
      <c r="AN707" s="178" t="str">
        <f t="shared" si="437"/>
        <v>No</v>
      </c>
      <c r="AO707" t="str">
        <f>IF(OR(NCA!K21="Q1 2028",NCA!K21="Q2 2028"),"Yes","No")</f>
        <v>No</v>
      </c>
      <c r="AP707" s="178" t="str">
        <f t="shared" si="438"/>
        <v>No</v>
      </c>
      <c r="AQ707" t="str">
        <f>IF(OR(NCA!K21="Q3 2028",NCA!K21="Q4 2028"),"Yes","No")</f>
        <v>No</v>
      </c>
      <c r="AR707" s="178" t="str">
        <f t="shared" si="439"/>
        <v>No</v>
      </c>
      <c r="AS707" t="str">
        <f>IF(OR(NCA!K21="Q1 2029",NCA!K21="Q2 2029"),"Yes","No")</f>
        <v>No</v>
      </c>
      <c r="AT707" s="178" t="str">
        <f t="shared" si="440"/>
        <v>No</v>
      </c>
      <c r="AU707" t="str">
        <f>IF(OR(NCA!K21="Q3 2029",NCA!K21="Q4 2029"),"Yes","No")</f>
        <v>No</v>
      </c>
      <c r="AV707" s="178" t="str">
        <f t="shared" si="441"/>
        <v>No</v>
      </c>
      <c r="AW707" t="str">
        <f>IF(OR(NCA!K21="Q1 2030",NCA!K21="Q2 2030"),"Yes","No")</f>
        <v>No</v>
      </c>
      <c r="AX707" s="178" t="str">
        <f t="shared" si="442"/>
        <v>No</v>
      </c>
      <c r="AY707" t="str">
        <f>IF(OR(NCA!K21="Q3 2030",NCA!K21="Q4 2030"),"Yes","No")</f>
        <v>No</v>
      </c>
      <c r="AZ707" s="178" t="str">
        <f t="shared" si="443"/>
        <v>No</v>
      </c>
      <c r="BA707" t="str">
        <f>IF(NCA!K21="","No","Yes")</f>
        <v>No</v>
      </c>
      <c r="BB707" s="178" t="str">
        <f t="shared" si="444"/>
        <v>No</v>
      </c>
      <c r="BC707" s="178" t="str">
        <f t="shared" si="445"/>
        <v>Yes</v>
      </c>
      <c r="BD707" s="174"/>
    </row>
    <row r="708" spans="1:56" s="175" customFormat="1" ht="35.25" thickBot="1" x14ac:dyDescent="0.5">
      <c r="A708" s="177">
        <v>18</v>
      </c>
      <c r="B708" s="59" t="s">
        <v>934</v>
      </c>
      <c r="C708" t="str">
        <f>IF(NCA!E22="Yes","Yes","No")</f>
        <v>No</v>
      </c>
      <c r="D708" t="str">
        <f>IF(AND(C708="No",NCA!F22="Yes"),"Yes","No")</f>
        <v>No</v>
      </c>
      <c r="E708" t="str">
        <f>IF(AND(C708="No",NCA!F22="N/A"),"N/A","No")</f>
        <v>No</v>
      </c>
      <c r="F708">
        <f>IF(OR(NCA!F22="Yes",NCA!F22="N/A"),0,1)</f>
        <v>1</v>
      </c>
      <c r="G708" t="str">
        <f>IF(OR(NCA!K22="Q3 2019",NCA!K22="Q4 2019"),"Yes","No")</f>
        <v>No</v>
      </c>
      <c r="H708" s="178" t="str">
        <f t="shared" si="397"/>
        <v>No</v>
      </c>
      <c r="I708" t="str">
        <f>IF(OR(NCA!K22="Q1 2020",NCA!K22="Q2 2020"),"Yes","No")</f>
        <v>No</v>
      </c>
      <c r="J708" s="178" t="str">
        <f t="shared" si="422"/>
        <v>No</v>
      </c>
      <c r="K708" t="str">
        <f>IF(OR(NCA!K22="Q3 2020",NCA!K22="Q4 2020"),"Yes","No")</f>
        <v>No</v>
      </c>
      <c r="L708" s="178" t="str">
        <f t="shared" si="423"/>
        <v>No</v>
      </c>
      <c r="M708" t="str">
        <f>IF(OR(NCA!K22="Q1 2021",NCA!K22="Q2 2021"),"Yes","No")</f>
        <v>No</v>
      </c>
      <c r="N708" s="178" t="str">
        <f t="shared" si="424"/>
        <v>No</v>
      </c>
      <c r="O708" t="str">
        <f>IF(OR(NCA!K22="Q3 2021",NCA!K22="Q4 2021"),"Yes","No")</f>
        <v>No</v>
      </c>
      <c r="P708" s="178" t="str">
        <f t="shared" si="425"/>
        <v>No</v>
      </c>
      <c r="Q708" t="str">
        <f>IF(OR(NCA!K22="Q1 2022",NCA!K22="Q2 2022"),"Yes","No")</f>
        <v>No</v>
      </c>
      <c r="R708" s="178" t="str">
        <f t="shared" si="426"/>
        <v>No</v>
      </c>
      <c r="S708" t="str">
        <f>IF(OR(NCA!K22="Q3 2022",NCA!K22="Q4 2022"),"Yes","No")</f>
        <v>No</v>
      </c>
      <c r="T708" s="178" t="str">
        <f t="shared" si="427"/>
        <v>No</v>
      </c>
      <c r="U708" t="str">
        <f>IF(OR(NCA!K22="Q1 2023",NCA!K22="Q2 2023"),"Yes","No")</f>
        <v>No</v>
      </c>
      <c r="V708" s="178" t="str">
        <f t="shared" si="428"/>
        <v>No</v>
      </c>
      <c r="W708" t="str">
        <f>IF(OR(NCA!K22="Q3 2023",NCA!K22="Q4 2023"),"Yes","No")</f>
        <v>No</v>
      </c>
      <c r="X708" s="178" t="str">
        <f t="shared" si="429"/>
        <v>No</v>
      </c>
      <c r="Y708" t="str">
        <f>IF(OR(NCA!K22="Q1 2024",NCA!K22="Q2 2024"),"Yes","No")</f>
        <v>No</v>
      </c>
      <c r="Z708" s="178" t="str">
        <f t="shared" si="430"/>
        <v>No</v>
      </c>
      <c r="AA708" t="str">
        <f>IF(OR(NCA!K22="Q3 2024",NCA!K22="Q4 2024"),"Yes","No")</f>
        <v>No</v>
      </c>
      <c r="AB708" s="178" t="str">
        <f t="shared" si="431"/>
        <v>No</v>
      </c>
      <c r="AC708" t="str">
        <f>IF(OR(NCA!K22="Q1 2025",NCA!K22="Q2 2025"),"Yes","No")</f>
        <v>No</v>
      </c>
      <c r="AD708" s="178" t="str">
        <f t="shared" si="432"/>
        <v>No</v>
      </c>
      <c r="AE708" t="str">
        <f>IF(OR(NCA!K22="Q3 2025",NCA!K22="Q4 2025"),"Yes","No")</f>
        <v>No</v>
      </c>
      <c r="AF708" s="178" t="str">
        <f t="shared" si="433"/>
        <v>No</v>
      </c>
      <c r="AG708" t="str">
        <f>IF(OR(NCA!K22="Q1 2026",NCA!K22="Q2 2026"),"Yes","No")</f>
        <v>No</v>
      </c>
      <c r="AH708" s="178" t="str">
        <f t="shared" si="434"/>
        <v>No</v>
      </c>
      <c r="AI708" t="str">
        <f>IF(OR(NCA!K22="Q3 2026",NCA!K22="Q4 2026"),"Yes","No")</f>
        <v>No</v>
      </c>
      <c r="AJ708" s="178" t="str">
        <f t="shared" si="435"/>
        <v>No</v>
      </c>
      <c r="AK708" t="str">
        <f>IF(OR(NCA!K22="Q1 2027",NCA!K22="Q2 2027"),"Yes","No")</f>
        <v>No</v>
      </c>
      <c r="AL708" s="178" t="str">
        <f t="shared" si="436"/>
        <v>No</v>
      </c>
      <c r="AM708" t="str">
        <f>IF(OR(NCA!K22="Q3 2027",NCA!K22="Q4 2027"),"Yes","No")</f>
        <v>No</v>
      </c>
      <c r="AN708" s="178" t="str">
        <f t="shared" si="437"/>
        <v>No</v>
      </c>
      <c r="AO708" t="str">
        <f>IF(OR(NCA!K22="Q1 2028",NCA!K22="Q2 2028"),"Yes","No")</f>
        <v>No</v>
      </c>
      <c r="AP708" s="178" t="str">
        <f t="shared" si="438"/>
        <v>No</v>
      </c>
      <c r="AQ708" t="str">
        <f>IF(OR(NCA!K22="Q3 2028",NCA!K22="Q4 2028"),"Yes","No")</f>
        <v>No</v>
      </c>
      <c r="AR708" s="178" t="str">
        <f t="shared" si="439"/>
        <v>No</v>
      </c>
      <c r="AS708" t="str">
        <f>IF(OR(NCA!K22="Q1 2029",NCA!K22="Q2 2029"),"Yes","No")</f>
        <v>No</v>
      </c>
      <c r="AT708" s="178" t="str">
        <f t="shared" si="440"/>
        <v>No</v>
      </c>
      <c r="AU708" t="str">
        <f>IF(OR(NCA!K22="Q3 2029",NCA!K22="Q4 2029"),"Yes","No")</f>
        <v>No</v>
      </c>
      <c r="AV708" s="178" t="str">
        <f t="shared" si="441"/>
        <v>No</v>
      </c>
      <c r="AW708" t="str">
        <f>IF(OR(NCA!K22="Q1 2030",NCA!K22="Q2 2030"),"Yes","No")</f>
        <v>No</v>
      </c>
      <c r="AX708" s="178" t="str">
        <f t="shared" si="442"/>
        <v>No</v>
      </c>
      <c r="AY708" t="str">
        <f>IF(OR(NCA!K22="Q3 2030",NCA!K22="Q4 2030"),"Yes","No")</f>
        <v>No</v>
      </c>
      <c r="AZ708" s="178" t="str">
        <f t="shared" si="443"/>
        <v>No</v>
      </c>
      <c r="BA708" t="str">
        <f>IF(NCA!K22="","No","Yes")</f>
        <v>No</v>
      </c>
      <c r="BB708" s="178" t="str">
        <f t="shared" si="444"/>
        <v>No</v>
      </c>
      <c r="BC708" s="178" t="str">
        <f t="shared" si="445"/>
        <v>Yes</v>
      </c>
      <c r="BD708" s="174"/>
    </row>
    <row r="709" spans="1:56" s="175" customFormat="1" ht="35.25" thickBot="1" x14ac:dyDescent="0.5">
      <c r="A709" s="177">
        <v>19</v>
      </c>
      <c r="B709" s="59" t="s">
        <v>935</v>
      </c>
      <c r="C709" t="str">
        <f>IF(NCA!E23="Yes","Yes","No")</f>
        <v>No</v>
      </c>
      <c r="D709" t="str">
        <f>IF(AND(C709="No",NCA!F23="Yes"),"Yes","No")</f>
        <v>No</v>
      </c>
      <c r="E709" t="str">
        <f>IF(AND(C709="No",NCA!F23="N/A"),"N/A","No")</f>
        <v>No</v>
      </c>
      <c r="F709">
        <f>IF(OR(NCA!F23="Yes",NCA!F23="N/A"),0,1)</f>
        <v>1</v>
      </c>
      <c r="G709" t="str">
        <f>IF(OR(NCA!K23="Q3 2019",NCA!K23="Q4 2019"),"Yes","No")</f>
        <v>No</v>
      </c>
      <c r="H709" s="178" t="str">
        <f t="shared" si="397"/>
        <v>No</v>
      </c>
      <c r="I709" t="str">
        <f>IF(OR(NCA!K23="Q1 2020",NCA!K23="Q2 2020"),"Yes","No")</f>
        <v>No</v>
      </c>
      <c r="J709" s="178" t="str">
        <f t="shared" si="422"/>
        <v>No</v>
      </c>
      <c r="K709" t="str">
        <f>IF(OR(NCA!K23="Q3 2020",NCA!K23="Q4 2020"),"Yes","No")</f>
        <v>No</v>
      </c>
      <c r="L709" s="178" t="str">
        <f t="shared" si="423"/>
        <v>No</v>
      </c>
      <c r="M709" t="str">
        <f>IF(OR(NCA!K23="Q1 2021",NCA!K23="Q2 2021"),"Yes","No")</f>
        <v>No</v>
      </c>
      <c r="N709" s="178" t="str">
        <f t="shared" si="424"/>
        <v>No</v>
      </c>
      <c r="O709" t="str">
        <f>IF(OR(NCA!K23="Q3 2021",NCA!K23="Q4 2021"),"Yes","No")</f>
        <v>No</v>
      </c>
      <c r="P709" s="178" t="str">
        <f t="shared" si="425"/>
        <v>No</v>
      </c>
      <c r="Q709" t="str">
        <f>IF(OR(NCA!K23="Q1 2022",NCA!K23="Q2 2022"),"Yes","No")</f>
        <v>No</v>
      </c>
      <c r="R709" s="178" t="str">
        <f t="shared" si="426"/>
        <v>No</v>
      </c>
      <c r="S709" t="str">
        <f>IF(OR(NCA!K23="Q3 2022",NCA!K23="Q4 2022"),"Yes","No")</f>
        <v>No</v>
      </c>
      <c r="T709" s="178" t="str">
        <f t="shared" si="427"/>
        <v>No</v>
      </c>
      <c r="U709" t="str">
        <f>IF(OR(NCA!K23="Q1 2023",NCA!K23="Q2 2023"),"Yes","No")</f>
        <v>No</v>
      </c>
      <c r="V709" s="178" t="str">
        <f t="shared" si="428"/>
        <v>No</v>
      </c>
      <c r="W709" t="str">
        <f>IF(OR(NCA!K23="Q3 2023",NCA!K23="Q4 2023"),"Yes","No")</f>
        <v>No</v>
      </c>
      <c r="X709" s="178" t="str">
        <f t="shared" si="429"/>
        <v>No</v>
      </c>
      <c r="Y709" t="str">
        <f>IF(OR(NCA!K23="Q1 2024",NCA!K23="Q2 2024"),"Yes","No")</f>
        <v>No</v>
      </c>
      <c r="Z709" s="178" t="str">
        <f t="shared" si="430"/>
        <v>No</v>
      </c>
      <c r="AA709" t="str">
        <f>IF(OR(NCA!K23="Q3 2024",NCA!K23="Q4 2024"),"Yes","No")</f>
        <v>No</v>
      </c>
      <c r="AB709" s="178" t="str">
        <f t="shared" si="431"/>
        <v>No</v>
      </c>
      <c r="AC709" t="str">
        <f>IF(OR(NCA!K23="Q1 2025",NCA!K23="Q2 2025"),"Yes","No")</f>
        <v>No</v>
      </c>
      <c r="AD709" s="178" t="str">
        <f t="shared" si="432"/>
        <v>No</v>
      </c>
      <c r="AE709" t="str">
        <f>IF(OR(NCA!K23="Q3 2025",NCA!K23="Q4 2025"),"Yes","No")</f>
        <v>No</v>
      </c>
      <c r="AF709" s="178" t="str">
        <f t="shared" si="433"/>
        <v>No</v>
      </c>
      <c r="AG709" t="str">
        <f>IF(OR(NCA!K23="Q1 2026",NCA!K23="Q2 2026"),"Yes","No")</f>
        <v>No</v>
      </c>
      <c r="AH709" s="178" t="str">
        <f t="shared" si="434"/>
        <v>No</v>
      </c>
      <c r="AI709" t="str">
        <f>IF(OR(NCA!K23="Q3 2026",NCA!K23="Q4 2026"),"Yes","No")</f>
        <v>No</v>
      </c>
      <c r="AJ709" s="178" t="str">
        <f t="shared" si="435"/>
        <v>No</v>
      </c>
      <c r="AK709" t="str">
        <f>IF(OR(NCA!K23="Q1 2027",NCA!K23="Q2 2027"),"Yes","No")</f>
        <v>No</v>
      </c>
      <c r="AL709" s="178" t="str">
        <f t="shared" si="436"/>
        <v>No</v>
      </c>
      <c r="AM709" t="str">
        <f>IF(OR(NCA!K23="Q3 2027",NCA!K23="Q4 2027"),"Yes","No")</f>
        <v>No</v>
      </c>
      <c r="AN709" s="178" t="str">
        <f t="shared" si="437"/>
        <v>No</v>
      </c>
      <c r="AO709" t="str">
        <f>IF(OR(NCA!K23="Q1 2028",NCA!K23="Q2 2028"),"Yes","No")</f>
        <v>No</v>
      </c>
      <c r="AP709" s="178" t="str">
        <f t="shared" si="438"/>
        <v>No</v>
      </c>
      <c r="AQ709" t="str">
        <f>IF(OR(NCA!K23="Q3 2028",NCA!K23="Q4 2028"),"Yes","No")</f>
        <v>No</v>
      </c>
      <c r="AR709" s="178" t="str">
        <f t="shared" si="439"/>
        <v>No</v>
      </c>
      <c r="AS709" t="str">
        <f>IF(OR(NCA!K23="Q1 2029",NCA!K23="Q2 2029"),"Yes","No")</f>
        <v>No</v>
      </c>
      <c r="AT709" s="178" t="str">
        <f t="shared" si="440"/>
        <v>No</v>
      </c>
      <c r="AU709" t="str">
        <f>IF(OR(NCA!K23="Q3 2029",NCA!K23="Q4 2029"),"Yes","No")</f>
        <v>No</v>
      </c>
      <c r="AV709" s="178" t="str">
        <f t="shared" si="441"/>
        <v>No</v>
      </c>
      <c r="AW709" t="str">
        <f>IF(OR(NCA!K23="Q1 2030",NCA!K23="Q2 2030"),"Yes","No")</f>
        <v>No</v>
      </c>
      <c r="AX709" s="178" t="str">
        <f t="shared" si="442"/>
        <v>No</v>
      </c>
      <c r="AY709" t="str">
        <f>IF(OR(NCA!K23="Q3 2030",NCA!K23="Q4 2030"),"Yes","No")</f>
        <v>No</v>
      </c>
      <c r="AZ709" s="178" t="str">
        <f t="shared" si="443"/>
        <v>No</v>
      </c>
      <c r="BA709" t="str">
        <f>IF(NCA!K23="","No","Yes")</f>
        <v>No</v>
      </c>
      <c r="BB709" s="178" t="str">
        <f t="shared" si="444"/>
        <v>No</v>
      </c>
      <c r="BC709" s="178" t="str">
        <f t="shared" si="445"/>
        <v>Yes</v>
      </c>
      <c r="BD709" s="174"/>
    </row>
    <row r="710" spans="1:56" s="175" customFormat="1" ht="35.25" thickBot="1" x14ac:dyDescent="0.5">
      <c r="A710" s="177">
        <v>20</v>
      </c>
      <c r="B710" s="59" t="s">
        <v>936</v>
      </c>
      <c r="C710" t="str">
        <f>IF(NCA!E24="Yes","Yes","No")</f>
        <v>No</v>
      </c>
      <c r="D710" t="str">
        <f>IF(AND(C710="No",NCA!F24="Yes"),"Yes","No")</f>
        <v>No</v>
      </c>
      <c r="E710" t="str">
        <f>IF(AND(C710="No",NCA!F24="N/A"),"N/A","No")</f>
        <v>No</v>
      </c>
      <c r="F710">
        <f>IF(OR(NCA!F24="Yes",NCA!F24="N/A"),0,1)</f>
        <v>1</v>
      </c>
      <c r="G710" t="str">
        <f>IF(OR(NCA!K24="Q3 2019",NCA!K24="Q4 2019"),"Yes","No")</f>
        <v>No</v>
      </c>
      <c r="H710" s="178" t="str">
        <f t="shared" si="397"/>
        <v>No</v>
      </c>
      <c r="I710" t="str">
        <f>IF(OR(NCA!K24="Q1 2020",NCA!K24="Q2 2020"),"Yes","No")</f>
        <v>No</v>
      </c>
      <c r="J710" s="178" t="str">
        <f t="shared" si="422"/>
        <v>No</v>
      </c>
      <c r="K710" t="str">
        <f>IF(OR(NCA!K24="Q3 2020",NCA!K24="Q4 2020"),"Yes","No")</f>
        <v>No</v>
      </c>
      <c r="L710" s="178" t="str">
        <f t="shared" si="423"/>
        <v>No</v>
      </c>
      <c r="M710" t="str">
        <f>IF(OR(NCA!K24="Q1 2021",NCA!K24="Q2 2021"),"Yes","No")</f>
        <v>No</v>
      </c>
      <c r="N710" s="178" t="str">
        <f t="shared" si="424"/>
        <v>No</v>
      </c>
      <c r="O710" t="str">
        <f>IF(OR(NCA!K24="Q3 2021",NCA!K24="Q4 2021"),"Yes","No")</f>
        <v>No</v>
      </c>
      <c r="P710" s="178" t="str">
        <f t="shared" si="425"/>
        <v>No</v>
      </c>
      <c r="Q710" t="str">
        <f>IF(OR(NCA!K24="Q1 2022",NCA!K24="Q2 2022"),"Yes","No")</f>
        <v>No</v>
      </c>
      <c r="R710" s="178" t="str">
        <f t="shared" si="426"/>
        <v>No</v>
      </c>
      <c r="S710" t="str">
        <f>IF(OR(NCA!K24="Q3 2022",NCA!K24="Q4 2022"),"Yes","No")</f>
        <v>No</v>
      </c>
      <c r="T710" s="178" t="str">
        <f t="shared" si="427"/>
        <v>No</v>
      </c>
      <c r="U710" t="str">
        <f>IF(OR(NCA!K24="Q1 2023",NCA!K24="Q2 2023"),"Yes","No")</f>
        <v>No</v>
      </c>
      <c r="V710" s="178" t="str">
        <f t="shared" si="428"/>
        <v>No</v>
      </c>
      <c r="W710" t="str">
        <f>IF(OR(NCA!K24="Q3 2023",NCA!K24="Q4 2023"),"Yes","No")</f>
        <v>No</v>
      </c>
      <c r="X710" s="178" t="str">
        <f t="shared" si="429"/>
        <v>No</v>
      </c>
      <c r="Y710" t="str">
        <f>IF(OR(NCA!K24="Q1 2024",NCA!K24="Q2 2024"),"Yes","No")</f>
        <v>No</v>
      </c>
      <c r="Z710" s="178" t="str">
        <f t="shared" si="430"/>
        <v>No</v>
      </c>
      <c r="AA710" t="str">
        <f>IF(OR(NCA!K24="Q3 2024",NCA!K24="Q4 2024"),"Yes","No")</f>
        <v>No</v>
      </c>
      <c r="AB710" s="178" t="str">
        <f t="shared" si="431"/>
        <v>No</v>
      </c>
      <c r="AC710" t="str">
        <f>IF(OR(NCA!K24="Q1 2025",NCA!K24="Q2 2025"),"Yes","No")</f>
        <v>No</v>
      </c>
      <c r="AD710" s="178" t="str">
        <f t="shared" si="432"/>
        <v>No</v>
      </c>
      <c r="AE710" t="str">
        <f>IF(OR(NCA!K24="Q3 2025",NCA!K24="Q4 2025"),"Yes","No")</f>
        <v>No</v>
      </c>
      <c r="AF710" s="178" t="str">
        <f t="shared" si="433"/>
        <v>No</v>
      </c>
      <c r="AG710" t="str">
        <f>IF(OR(NCA!K24="Q1 2026",NCA!K24="Q2 2026"),"Yes","No")</f>
        <v>No</v>
      </c>
      <c r="AH710" s="178" t="str">
        <f t="shared" si="434"/>
        <v>No</v>
      </c>
      <c r="AI710" t="str">
        <f>IF(OR(NCA!K24="Q3 2026",NCA!K24="Q4 2026"),"Yes","No")</f>
        <v>No</v>
      </c>
      <c r="AJ710" s="178" t="str">
        <f t="shared" si="435"/>
        <v>No</v>
      </c>
      <c r="AK710" t="str">
        <f>IF(OR(NCA!K24="Q1 2027",NCA!K24="Q2 2027"),"Yes","No")</f>
        <v>No</v>
      </c>
      <c r="AL710" s="178" t="str">
        <f t="shared" si="436"/>
        <v>No</v>
      </c>
      <c r="AM710" t="str">
        <f>IF(OR(NCA!K24="Q3 2027",NCA!K24="Q4 2027"),"Yes","No")</f>
        <v>No</v>
      </c>
      <c r="AN710" s="178" t="str">
        <f t="shared" si="437"/>
        <v>No</v>
      </c>
      <c r="AO710" t="str">
        <f>IF(OR(NCA!K24="Q1 2028",NCA!K24="Q2 2028"),"Yes","No")</f>
        <v>No</v>
      </c>
      <c r="AP710" s="178" t="str">
        <f t="shared" si="438"/>
        <v>No</v>
      </c>
      <c r="AQ710" t="str">
        <f>IF(OR(NCA!K24="Q3 2028",NCA!K24="Q4 2028"),"Yes","No")</f>
        <v>No</v>
      </c>
      <c r="AR710" s="178" t="str">
        <f t="shared" si="439"/>
        <v>No</v>
      </c>
      <c r="AS710" t="str">
        <f>IF(OR(NCA!K24="Q1 2029",NCA!K24="Q2 2029"),"Yes","No")</f>
        <v>No</v>
      </c>
      <c r="AT710" s="178" t="str">
        <f t="shared" si="440"/>
        <v>No</v>
      </c>
      <c r="AU710" t="str">
        <f>IF(OR(NCA!K24="Q3 2029",NCA!K24="Q4 2029"),"Yes","No")</f>
        <v>No</v>
      </c>
      <c r="AV710" s="178" t="str">
        <f t="shared" si="441"/>
        <v>No</v>
      </c>
      <c r="AW710" t="str">
        <f>IF(OR(NCA!K24="Q1 2030",NCA!K24="Q2 2030"),"Yes","No")</f>
        <v>No</v>
      </c>
      <c r="AX710" s="178" t="str">
        <f t="shared" si="442"/>
        <v>No</v>
      </c>
      <c r="AY710" t="str">
        <f>IF(OR(NCA!K24="Q3 2030",NCA!K24="Q4 2030"),"Yes","No")</f>
        <v>No</v>
      </c>
      <c r="AZ710" s="178" t="str">
        <f t="shared" si="443"/>
        <v>No</v>
      </c>
      <c r="BA710" t="str">
        <f>IF(NCA!K24="","No","Yes")</f>
        <v>No</v>
      </c>
      <c r="BB710" s="178" t="str">
        <f t="shared" si="444"/>
        <v>No</v>
      </c>
      <c r="BC710" s="178" t="str">
        <f t="shared" si="445"/>
        <v>Yes</v>
      </c>
      <c r="BD710" s="174"/>
    </row>
    <row r="711" spans="1:56" s="175" customFormat="1" ht="35.25" thickBot="1" x14ac:dyDescent="0.5">
      <c r="A711" s="177">
        <v>21</v>
      </c>
      <c r="B711" s="59" t="s">
        <v>937</v>
      </c>
      <c r="C711" t="str">
        <f>IF(NCA!E25="Yes","Yes","No")</f>
        <v>No</v>
      </c>
      <c r="D711" t="str">
        <f>IF(AND(C711="No",NCA!F25="Yes"),"Yes","No")</f>
        <v>No</v>
      </c>
      <c r="E711" t="str">
        <f>IF(AND(C711="No",NCA!F25="N/A"),"N/A","No")</f>
        <v>No</v>
      </c>
      <c r="F711">
        <f>IF(OR(NCA!F25="Yes",NCA!F25="N/A"),0,1)</f>
        <v>1</v>
      </c>
      <c r="G711" t="str">
        <f>IF(OR(NCA!K25="Q3 2019",NCA!K25="Q4 2019"),"Yes","No")</f>
        <v>No</v>
      </c>
      <c r="H711" s="178" t="str">
        <f t="shared" si="397"/>
        <v>No</v>
      </c>
      <c r="I711" t="str">
        <f>IF(OR(NCA!K25="Q1 2020",NCA!K25="Q2 2020"),"Yes","No")</f>
        <v>No</v>
      </c>
      <c r="J711" s="178" t="str">
        <f t="shared" si="422"/>
        <v>No</v>
      </c>
      <c r="K711" t="str">
        <f>IF(OR(NCA!K25="Q3 2020",NCA!K25="Q4 2020"),"Yes","No")</f>
        <v>No</v>
      </c>
      <c r="L711" s="178" t="str">
        <f t="shared" si="423"/>
        <v>No</v>
      </c>
      <c r="M711" t="str">
        <f>IF(OR(NCA!K25="Q1 2021",NCA!K25="Q2 2021"),"Yes","No")</f>
        <v>No</v>
      </c>
      <c r="N711" s="178" t="str">
        <f t="shared" si="424"/>
        <v>No</v>
      </c>
      <c r="O711" t="str">
        <f>IF(OR(NCA!K25="Q3 2021",NCA!K25="Q4 2021"),"Yes","No")</f>
        <v>No</v>
      </c>
      <c r="P711" s="178" t="str">
        <f t="shared" si="425"/>
        <v>No</v>
      </c>
      <c r="Q711" t="str">
        <f>IF(OR(NCA!K25="Q1 2022",NCA!K25="Q2 2022"),"Yes","No")</f>
        <v>No</v>
      </c>
      <c r="R711" s="178" t="str">
        <f t="shared" si="426"/>
        <v>No</v>
      </c>
      <c r="S711" t="str">
        <f>IF(OR(NCA!K25="Q3 2022",NCA!K25="Q4 2022"),"Yes","No")</f>
        <v>No</v>
      </c>
      <c r="T711" s="178" t="str">
        <f t="shared" si="427"/>
        <v>No</v>
      </c>
      <c r="U711" t="str">
        <f>IF(OR(NCA!K25="Q1 2023",NCA!K25="Q2 2023"),"Yes","No")</f>
        <v>No</v>
      </c>
      <c r="V711" s="178" t="str">
        <f t="shared" si="428"/>
        <v>No</v>
      </c>
      <c r="W711" t="str">
        <f>IF(OR(NCA!K25="Q3 2023",NCA!K25="Q4 2023"),"Yes","No")</f>
        <v>No</v>
      </c>
      <c r="X711" s="178" t="str">
        <f t="shared" si="429"/>
        <v>No</v>
      </c>
      <c r="Y711" t="str">
        <f>IF(OR(NCA!K25="Q1 2024",NCA!K25="Q2 2024"),"Yes","No")</f>
        <v>No</v>
      </c>
      <c r="Z711" s="178" t="str">
        <f t="shared" si="430"/>
        <v>No</v>
      </c>
      <c r="AA711" t="str">
        <f>IF(OR(NCA!K25="Q3 2024",NCA!K25="Q4 2024"),"Yes","No")</f>
        <v>No</v>
      </c>
      <c r="AB711" s="178" t="str">
        <f t="shared" si="431"/>
        <v>No</v>
      </c>
      <c r="AC711" t="str">
        <f>IF(OR(NCA!K25="Q1 2025",NCA!K25="Q2 2025"),"Yes","No")</f>
        <v>No</v>
      </c>
      <c r="AD711" s="178" t="str">
        <f t="shared" si="432"/>
        <v>No</v>
      </c>
      <c r="AE711" t="str">
        <f>IF(OR(NCA!K25="Q3 2025",NCA!K25="Q4 2025"),"Yes","No")</f>
        <v>No</v>
      </c>
      <c r="AF711" s="178" t="str">
        <f t="shared" si="433"/>
        <v>No</v>
      </c>
      <c r="AG711" t="str">
        <f>IF(OR(NCA!K25="Q1 2026",NCA!K25="Q2 2026"),"Yes","No")</f>
        <v>No</v>
      </c>
      <c r="AH711" s="178" t="str">
        <f t="shared" si="434"/>
        <v>No</v>
      </c>
      <c r="AI711" t="str">
        <f>IF(OR(NCA!K25="Q3 2026",NCA!K25="Q4 2026"),"Yes","No")</f>
        <v>No</v>
      </c>
      <c r="AJ711" s="178" t="str">
        <f t="shared" si="435"/>
        <v>No</v>
      </c>
      <c r="AK711" t="str">
        <f>IF(OR(NCA!K25="Q1 2027",NCA!K25="Q2 2027"),"Yes","No")</f>
        <v>No</v>
      </c>
      <c r="AL711" s="178" t="str">
        <f t="shared" si="436"/>
        <v>No</v>
      </c>
      <c r="AM711" t="str">
        <f>IF(OR(NCA!K25="Q3 2027",NCA!K25="Q4 2027"),"Yes","No")</f>
        <v>No</v>
      </c>
      <c r="AN711" s="178" t="str">
        <f t="shared" si="437"/>
        <v>No</v>
      </c>
      <c r="AO711" t="str">
        <f>IF(OR(NCA!K25="Q1 2028",NCA!K25="Q2 2028"),"Yes","No")</f>
        <v>No</v>
      </c>
      <c r="AP711" s="178" t="str">
        <f t="shared" si="438"/>
        <v>No</v>
      </c>
      <c r="AQ711" t="str">
        <f>IF(OR(NCA!K25="Q3 2028",NCA!K25="Q4 2028"),"Yes","No")</f>
        <v>No</v>
      </c>
      <c r="AR711" s="178" t="str">
        <f t="shared" si="439"/>
        <v>No</v>
      </c>
      <c r="AS711" t="str">
        <f>IF(OR(NCA!K25="Q1 2029",NCA!K25="Q2 2029"),"Yes","No")</f>
        <v>No</v>
      </c>
      <c r="AT711" s="178" t="str">
        <f t="shared" si="440"/>
        <v>No</v>
      </c>
      <c r="AU711" t="str">
        <f>IF(OR(NCA!K25="Q3 2029",NCA!K25="Q4 2029"),"Yes","No")</f>
        <v>No</v>
      </c>
      <c r="AV711" s="178" t="str">
        <f t="shared" si="441"/>
        <v>No</v>
      </c>
      <c r="AW711" t="str">
        <f>IF(OR(NCA!K25="Q1 2030",NCA!K25="Q2 2030"),"Yes","No")</f>
        <v>No</v>
      </c>
      <c r="AX711" s="178" t="str">
        <f t="shared" si="442"/>
        <v>No</v>
      </c>
      <c r="AY711" t="str">
        <f>IF(OR(NCA!K25="Q3 2030",NCA!K25="Q4 2030"),"Yes","No")</f>
        <v>No</v>
      </c>
      <c r="AZ711" s="178" t="str">
        <f t="shared" si="443"/>
        <v>No</v>
      </c>
      <c r="BA711" t="str">
        <f>IF(NCA!K25="","No","Yes")</f>
        <v>No</v>
      </c>
      <c r="BB711" s="178" t="str">
        <f t="shared" si="444"/>
        <v>No</v>
      </c>
      <c r="BC711" s="178" t="str">
        <f t="shared" si="445"/>
        <v>Yes</v>
      </c>
      <c r="BD711" s="174"/>
    </row>
    <row r="712" spans="1:56" s="175" customFormat="1" ht="23.65" thickBot="1" x14ac:dyDescent="0.5">
      <c r="A712" s="177">
        <v>22</v>
      </c>
      <c r="B712" s="59" t="s">
        <v>938</v>
      </c>
      <c r="C712" t="str">
        <f>IF(NCA!E26="Yes","Yes","No")</f>
        <v>No</v>
      </c>
      <c r="D712" t="str">
        <f>IF(AND(C712="No",NCA!F26="Yes"),"Yes","No")</f>
        <v>No</v>
      </c>
      <c r="E712" t="str">
        <f>IF(AND(C712="No",NCA!F26="N/A"),"N/A","No")</f>
        <v>No</v>
      </c>
      <c r="F712">
        <f>IF(OR(NCA!F26="Yes",NCA!F26="N/A"),0,1)</f>
        <v>1</v>
      </c>
      <c r="G712" t="str">
        <f>IF(OR(NCA!K26="Q3 2019",NCA!K26="Q4 2019"),"Yes","No")</f>
        <v>No</v>
      </c>
      <c r="H712" s="178" t="str">
        <f t="shared" si="397"/>
        <v>No</v>
      </c>
      <c r="I712" t="str">
        <f>IF(OR(NCA!K26="Q1 2020",NCA!K26="Q2 2020"),"Yes","No")</f>
        <v>No</v>
      </c>
      <c r="J712" s="178" t="str">
        <f t="shared" si="422"/>
        <v>No</v>
      </c>
      <c r="K712" t="str">
        <f>IF(OR(NCA!K26="Q3 2020",NCA!K26="Q4 2020"),"Yes","No")</f>
        <v>No</v>
      </c>
      <c r="L712" s="178" t="str">
        <f t="shared" si="423"/>
        <v>No</v>
      </c>
      <c r="M712" t="str">
        <f>IF(OR(NCA!K26="Q1 2021",NCA!K26="Q2 2021"),"Yes","No")</f>
        <v>No</v>
      </c>
      <c r="N712" s="178" t="str">
        <f t="shared" si="424"/>
        <v>No</v>
      </c>
      <c r="O712" t="str">
        <f>IF(OR(NCA!K26="Q3 2021",NCA!K26="Q4 2021"),"Yes","No")</f>
        <v>No</v>
      </c>
      <c r="P712" s="178" t="str">
        <f t="shared" si="425"/>
        <v>No</v>
      </c>
      <c r="Q712" t="str">
        <f>IF(OR(NCA!K26="Q1 2022",NCA!K26="Q2 2022"),"Yes","No")</f>
        <v>No</v>
      </c>
      <c r="R712" s="178" t="str">
        <f t="shared" si="426"/>
        <v>No</v>
      </c>
      <c r="S712" t="str">
        <f>IF(OR(NCA!K26="Q3 2022",NCA!K26="Q4 2022"),"Yes","No")</f>
        <v>No</v>
      </c>
      <c r="T712" s="178" t="str">
        <f t="shared" si="427"/>
        <v>No</v>
      </c>
      <c r="U712" t="str">
        <f>IF(OR(NCA!K26="Q1 2023",NCA!K26="Q2 2023"),"Yes","No")</f>
        <v>No</v>
      </c>
      <c r="V712" s="178" t="str">
        <f t="shared" si="428"/>
        <v>No</v>
      </c>
      <c r="W712" t="str">
        <f>IF(OR(NCA!K26="Q3 2023",NCA!K26="Q4 2023"),"Yes","No")</f>
        <v>No</v>
      </c>
      <c r="X712" s="178" t="str">
        <f t="shared" si="429"/>
        <v>No</v>
      </c>
      <c r="Y712" t="str">
        <f>IF(OR(NCA!K26="Q1 2024",NCA!K26="Q2 2024"),"Yes","No")</f>
        <v>No</v>
      </c>
      <c r="Z712" s="178" t="str">
        <f t="shared" si="430"/>
        <v>No</v>
      </c>
      <c r="AA712" t="str">
        <f>IF(OR(NCA!K26="Q3 2024",NCA!K26="Q4 2024"),"Yes","No")</f>
        <v>No</v>
      </c>
      <c r="AB712" s="178" t="str">
        <f t="shared" si="431"/>
        <v>No</v>
      </c>
      <c r="AC712" t="str">
        <f>IF(OR(NCA!K26="Q1 2025",NCA!K26="Q2 2025"),"Yes","No")</f>
        <v>No</v>
      </c>
      <c r="AD712" s="178" t="str">
        <f t="shared" si="432"/>
        <v>No</v>
      </c>
      <c r="AE712" t="str">
        <f>IF(OR(NCA!K26="Q3 2025",NCA!K26="Q4 2025"),"Yes","No")</f>
        <v>No</v>
      </c>
      <c r="AF712" s="178" t="str">
        <f t="shared" si="433"/>
        <v>No</v>
      </c>
      <c r="AG712" t="str">
        <f>IF(OR(NCA!K26="Q1 2026",NCA!K26="Q2 2026"),"Yes","No")</f>
        <v>No</v>
      </c>
      <c r="AH712" s="178" t="str">
        <f t="shared" si="434"/>
        <v>No</v>
      </c>
      <c r="AI712" t="str">
        <f>IF(OR(NCA!K26="Q3 2026",NCA!K26="Q4 2026"),"Yes","No")</f>
        <v>No</v>
      </c>
      <c r="AJ712" s="178" t="str">
        <f t="shared" si="435"/>
        <v>No</v>
      </c>
      <c r="AK712" t="str">
        <f>IF(OR(NCA!K26="Q1 2027",NCA!K26="Q2 2027"),"Yes","No")</f>
        <v>No</v>
      </c>
      <c r="AL712" s="178" t="str">
        <f t="shared" si="436"/>
        <v>No</v>
      </c>
      <c r="AM712" t="str">
        <f>IF(OR(NCA!K26="Q3 2027",NCA!K26="Q4 2027"),"Yes","No")</f>
        <v>No</v>
      </c>
      <c r="AN712" s="178" t="str">
        <f t="shared" si="437"/>
        <v>No</v>
      </c>
      <c r="AO712" t="str">
        <f>IF(OR(NCA!K26="Q1 2028",NCA!K26="Q2 2028"),"Yes","No")</f>
        <v>No</v>
      </c>
      <c r="AP712" s="178" t="str">
        <f t="shared" si="438"/>
        <v>No</v>
      </c>
      <c r="AQ712" t="str">
        <f>IF(OR(NCA!K26="Q3 2028",NCA!K26="Q4 2028"),"Yes","No")</f>
        <v>No</v>
      </c>
      <c r="AR712" s="178" t="str">
        <f t="shared" si="439"/>
        <v>No</v>
      </c>
      <c r="AS712" t="str">
        <f>IF(OR(NCA!K26="Q1 2029",NCA!K26="Q2 2029"),"Yes","No")</f>
        <v>No</v>
      </c>
      <c r="AT712" s="178" t="str">
        <f t="shared" si="440"/>
        <v>No</v>
      </c>
      <c r="AU712" t="str">
        <f>IF(OR(NCA!K26="Q3 2029",NCA!K26="Q4 2029"),"Yes","No")</f>
        <v>No</v>
      </c>
      <c r="AV712" s="178" t="str">
        <f t="shared" si="441"/>
        <v>No</v>
      </c>
      <c r="AW712" t="str">
        <f>IF(OR(NCA!K26="Q1 2030",NCA!K26="Q2 2030"),"Yes","No")</f>
        <v>No</v>
      </c>
      <c r="AX712" s="178" t="str">
        <f t="shared" si="442"/>
        <v>No</v>
      </c>
      <c r="AY712" t="str">
        <f>IF(OR(NCA!K26="Q3 2030",NCA!K26="Q4 2030"),"Yes","No")</f>
        <v>No</v>
      </c>
      <c r="AZ712" s="178" t="str">
        <f t="shared" si="443"/>
        <v>No</v>
      </c>
      <c r="BA712" t="str">
        <f>IF(NCA!K26="","No","Yes")</f>
        <v>No</v>
      </c>
      <c r="BB712" s="178" t="str">
        <f t="shared" si="444"/>
        <v>No</v>
      </c>
      <c r="BC712" s="178" t="str">
        <f t="shared" si="445"/>
        <v>Yes</v>
      </c>
      <c r="BD712" s="174"/>
    </row>
    <row r="713" spans="1:56" s="175" customFormat="1" ht="35.25" thickBot="1" x14ac:dyDescent="0.5">
      <c r="A713" s="177">
        <v>23</v>
      </c>
      <c r="B713" s="59" t="s">
        <v>939</v>
      </c>
      <c r="C713" t="str">
        <f>IF(NCA!E27="Yes","Yes","No")</f>
        <v>No</v>
      </c>
      <c r="D713" t="str">
        <f>IF(AND(C713="No",NCA!F27="Yes"),"Yes","No")</f>
        <v>No</v>
      </c>
      <c r="E713" t="str">
        <f>IF(AND(C713="No",NCA!F27="N/A"),"N/A","No")</f>
        <v>No</v>
      </c>
      <c r="F713">
        <f>IF(OR(NCA!F27="Yes",NCA!F27="N/A"),0,1)</f>
        <v>1</v>
      </c>
      <c r="G713" t="str">
        <f>IF(OR(NCA!K27="Q3 2019",NCA!K27="Q4 2019"),"Yes","No")</f>
        <v>No</v>
      </c>
      <c r="H713" s="178" t="str">
        <f t="shared" si="397"/>
        <v>No</v>
      </c>
      <c r="I713" t="str">
        <f>IF(OR(NCA!K27="Q1 2020",NCA!K27="Q2 2020"),"Yes","No")</f>
        <v>No</v>
      </c>
      <c r="J713" s="178" t="str">
        <f t="shared" si="422"/>
        <v>No</v>
      </c>
      <c r="K713" t="str">
        <f>IF(OR(NCA!K27="Q3 2020",NCA!K27="Q4 2020"),"Yes","No")</f>
        <v>No</v>
      </c>
      <c r="L713" s="178" t="str">
        <f t="shared" si="423"/>
        <v>No</v>
      </c>
      <c r="M713" t="str">
        <f>IF(OR(NCA!K27="Q1 2021",NCA!K27="Q2 2021"),"Yes","No")</f>
        <v>No</v>
      </c>
      <c r="N713" s="178" t="str">
        <f t="shared" si="424"/>
        <v>No</v>
      </c>
      <c r="O713" t="str">
        <f>IF(OR(NCA!K27="Q3 2021",NCA!K27="Q4 2021"),"Yes","No")</f>
        <v>No</v>
      </c>
      <c r="P713" s="178" t="str">
        <f t="shared" si="425"/>
        <v>No</v>
      </c>
      <c r="Q713" t="str">
        <f>IF(OR(NCA!K27="Q1 2022",NCA!K27="Q2 2022"),"Yes","No")</f>
        <v>No</v>
      </c>
      <c r="R713" s="178" t="str">
        <f t="shared" si="426"/>
        <v>No</v>
      </c>
      <c r="S713" t="str">
        <f>IF(OR(NCA!K27="Q3 2022",NCA!K27="Q4 2022"),"Yes","No")</f>
        <v>No</v>
      </c>
      <c r="T713" s="178" t="str">
        <f t="shared" si="427"/>
        <v>No</v>
      </c>
      <c r="U713" t="str">
        <f>IF(OR(NCA!K27="Q1 2023",NCA!K27="Q2 2023"),"Yes","No")</f>
        <v>No</v>
      </c>
      <c r="V713" s="178" t="str">
        <f t="shared" si="428"/>
        <v>No</v>
      </c>
      <c r="W713" t="str">
        <f>IF(OR(NCA!K27="Q3 2023",NCA!K27="Q4 2023"),"Yes","No")</f>
        <v>No</v>
      </c>
      <c r="X713" s="178" t="str">
        <f t="shared" si="429"/>
        <v>No</v>
      </c>
      <c r="Y713" t="str">
        <f>IF(OR(NCA!K27="Q1 2024",NCA!K27="Q2 2024"),"Yes","No")</f>
        <v>No</v>
      </c>
      <c r="Z713" s="178" t="str">
        <f t="shared" si="430"/>
        <v>No</v>
      </c>
      <c r="AA713" t="str">
        <f>IF(OR(NCA!K27="Q3 2024",NCA!K27="Q4 2024"),"Yes","No")</f>
        <v>No</v>
      </c>
      <c r="AB713" s="178" t="str">
        <f t="shared" si="431"/>
        <v>No</v>
      </c>
      <c r="AC713" t="str">
        <f>IF(OR(NCA!K27="Q1 2025",NCA!K27="Q2 2025"),"Yes","No")</f>
        <v>No</v>
      </c>
      <c r="AD713" s="178" t="str">
        <f t="shared" si="432"/>
        <v>No</v>
      </c>
      <c r="AE713" t="str">
        <f>IF(OR(NCA!K27="Q3 2025",NCA!K27="Q4 2025"),"Yes","No")</f>
        <v>No</v>
      </c>
      <c r="AF713" s="178" t="str">
        <f t="shared" si="433"/>
        <v>No</v>
      </c>
      <c r="AG713" t="str">
        <f>IF(OR(NCA!K27="Q1 2026",NCA!K27="Q2 2026"),"Yes","No")</f>
        <v>No</v>
      </c>
      <c r="AH713" s="178" t="str">
        <f t="shared" si="434"/>
        <v>No</v>
      </c>
      <c r="AI713" t="str">
        <f>IF(OR(NCA!K27="Q3 2026",NCA!K27="Q4 2026"),"Yes","No")</f>
        <v>No</v>
      </c>
      <c r="AJ713" s="178" t="str">
        <f t="shared" si="435"/>
        <v>No</v>
      </c>
      <c r="AK713" t="str">
        <f>IF(OR(NCA!K27="Q1 2027",NCA!K27="Q2 2027"),"Yes","No")</f>
        <v>No</v>
      </c>
      <c r="AL713" s="178" t="str">
        <f t="shared" si="436"/>
        <v>No</v>
      </c>
      <c r="AM713" t="str">
        <f>IF(OR(NCA!K27="Q3 2027",NCA!K27="Q4 2027"),"Yes","No")</f>
        <v>No</v>
      </c>
      <c r="AN713" s="178" t="str">
        <f t="shared" si="437"/>
        <v>No</v>
      </c>
      <c r="AO713" t="str">
        <f>IF(OR(NCA!K27="Q1 2028",NCA!K27="Q2 2028"),"Yes","No")</f>
        <v>No</v>
      </c>
      <c r="AP713" s="178" t="str">
        <f t="shared" si="438"/>
        <v>No</v>
      </c>
      <c r="AQ713" t="str">
        <f>IF(OR(NCA!K27="Q3 2028",NCA!K27="Q4 2028"),"Yes","No")</f>
        <v>No</v>
      </c>
      <c r="AR713" s="178" t="str">
        <f t="shared" si="439"/>
        <v>No</v>
      </c>
      <c r="AS713" t="str">
        <f>IF(OR(NCA!K27="Q1 2029",NCA!K27="Q2 2029"),"Yes","No")</f>
        <v>No</v>
      </c>
      <c r="AT713" s="178" t="str">
        <f t="shared" si="440"/>
        <v>No</v>
      </c>
      <c r="AU713" t="str">
        <f>IF(OR(NCA!K27="Q3 2029",NCA!K27="Q4 2029"),"Yes","No")</f>
        <v>No</v>
      </c>
      <c r="AV713" s="178" t="str">
        <f t="shared" si="441"/>
        <v>No</v>
      </c>
      <c r="AW713" t="str">
        <f>IF(OR(NCA!K27="Q1 2030",NCA!K27="Q2 2030"),"Yes","No")</f>
        <v>No</v>
      </c>
      <c r="AX713" s="178" t="str">
        <f t="shared" si="442"/>
        <v>No</v>
      </c>
      <c r="AY713" t="str">
        <f>IF(OR(NCA!K27="Q3 2030",NCA!K27="Q4 2030"),"Yes","No")</f>
        <v>No</v>
      </c>
      <c r="AZ713" s="178" t="str">
        <f t="shared" si="443"/>
        <v>No</v>
      </c>
      <c r="BA713" t="str">
        <f>IF(NCA!K27="","No","Yes")</f>
        <v>No</v>
      </c>
      <c r="BB713" s="178" t="str">
        <f t="shared" si="444"/>
        <v>No</v>
      </c>
      <c r="BC713" s="178" t="str">
        <f t="shared" si="445"/>
        <v>Yes</v>
      </c>
      <c r="BD713" s="174"/>
    </row>
    <row r="714" spans="1:56" s="175" customFormat="1" ht="23.65" thickBot="1" x14ac:dyDescent="0.5">
      <c r="A714" s="177">
        <v>24</v>
      </c>
      <c r="B714" s="59" t="s">
        <v>941</v>
      </c>
      <c r="C714" t="str">
        <f>IF(NCA!E28="Yes","Yes","No")</f>
        <v>No</v>
      </c>
      <c r="D714" t="str">
        <f>IF(AND(C714="No",NCA!F28="Yes"),"Yes","No")</f>
        <v>No</v>
      </c>
      <c r="E714" t="str">
        <f>IF(AND(C714="No",NCA!F28="N/A"),"N/A","No")</f>
        <v>No</v>
      </c>
      <c r="F714">
        <f>IF(OR(NCA!F28="Yes",NCA!F28="N/A"),0,1)</f>
        <v>1</v>
      </c>
      <c r="G714" t="str">
        <f>IF(OR(NCA!K28="Q3 2019",NCA!K28="Q4 2019"),"Yes","No")</f>
        <v>No</v>
      </c>
      <c r="H714" s="178" t="str">
        <f t="shared" si="397"/>
        <v>No</v>
      </c>
      <c r="I714" t="str">
        <f>IF(OR(NCA!K28="Q1 2020",NCA!K28="Q2 2020"),"Yes","No")</f>
        <v>No</v>
      </c>
      <c r="J714" s="178" t="str">
        <f t="shared" si="422"/>
        <v>No</v>
      </c>
      <c r="K714" t="str">
        <f>IF(OR(NCA!K28="Q3 2020",NCA!K28="Q4 2020"),"Yes","No")</f>
        <v>No</v>
      </c>
      <c r="L714" s="178" t="str">
        <f t="shared" si="423"/>
        <v>No</v>
      </c>
      <c r="M714" t="str">
        <f>IF(OR(NCA!K28="Q1 2021",NCA!K28="Q2 2021"),"Yes","No")</f>
        <v>No</v>
      </c>
      <c r="N714" s="178" t="str">
        <f t="shared" si="424"/>
        <v>No</v>
      </c>
      <c r="O714" t="str">
        <f>IF(OR(NCA!K28="Q3 2021",NCA!K28="Q4 2021"),"Yes","No")</f>
        <v>No</v>
      </c>
      <c r="P714" s="178" t="str">
        <f t="shared" si="425"/>
        <v>No</v>
      </c>
      <c r="Q714" t="str">
        <f>IF(OR(NCA!K28="Q1 2022",NCA!K28="Q2 2022"),"Yes","No")</f>
        <v>No</v>
      </c>
      <c r="R714" s="178" t="str">
        <f t="shared" si="426"/>
        <v>No</v>
      </c>
      <c r="S714" t="str">
        <f>IF(OR(NCA!K28="Q3 2022",NCA!K28="Q4 2022"),"Yes","No")</f>
        <v>No</v>
      </c>
      <c r="T714" s="178" t="str">
        <f t="shared" si="427"/>
        <v>No</v>
      </c>
      <c r="U714" t="str">
        <f>IF(OR(NCA!K28="Q1 2023",NCA!K28="Q2 2023"),"Yes","No")</f>
        <v>No</v>
      </c>
      <c r="V714" s="178" t="str">
        <f t="shared" si="428"/>
        <v>No</v>
      </c>
      <c r="W714" t="str">
        <f>IF(OR(NCA!K28="Q3 2023",NCA!K28="Q4 2023"),"Yes","No")</f>
        <v>No</v>
      </c>
      <c r="X714" s="178" t="str">
        <f t="shared" si="429"/>
        <v>No</v>
      </c>
      <c r="Y714" t="str">
        <f>IF(OR(NCA!K28="Q1 2024",NCA!K28="Q2 2024"),"Yes","No")</f>
        <v>No</v>
      </c>
      <c r="Z714" s="178" t="str">
        <f t="shared" si="430"/>
        <v>No</v>
      </c>
      <c r="AA714" t="str">
        <f>IF(OR(NCA!K28="Q3 2024",NCA!K28="Q4 2024"),"Yes","No")</f>
        <v>No</v>
      </c>
      <c r="AB714" s="178" t="str">
        <f t="shared" si="431"/>
        <v>No</v>
      </c>
      <c r="AC714" t="str">
        <f>IF(OR(NCA!K28="Q1 2025",NCA!K28="Q2 2025"),"Yes","No")</f>
        <v>No</v>
      </c>
      <c r="AD714" s="178" t="str">
        <f t="shared" si="432"/>
        <v>No</v>
      </c>
      <c r="AE714" t="str">
        <f>IF(OR(NCA!K28="Q3 2025",NCA!K28="Q4 2025"),"Yes","No")</f>
        <v>No</v>
      </c>
      <c r="AF714" s="178" t="str">
        <f t="shared" si="433"/>
        <v>No</v>
      </c>
      <c r="AG714" t="str">
        <f>IF(OR(NCA!K28="Q1 2026",NCA!K28="Q2 2026"),"Yes","No")</f>
        <v>No</v>
      </c>
      <c r="AH714" s="178" t="str">
        <f t="shared" si="434"/>
        <v>No</v>
      </c>
      <c r="AI714" t="str">
        <f>IF(OR(NCA!K28="Q3 2026",NCA!K28="Q4 2026"),"Yes","No")</f>
        <v>No</v>
      </c>
      <c r="AJ714" s="178" t="str">
        <f t="shared" si="435"/>
        <v>No</v>
      </c>
      <c r="AK714" t="str">
        <f>IF(OR(NCA!K28="Q1 2027",NCA!K28="Q2 2027"),"Yes","No")</f>
        <v>No</v>
      </c>
      <c r="AL714" s="178" t="str">
        <f t="shared" si="436"/>
        <v>No</v>
      </c>
      <c r="AM714" t="str">
        <f>IF(OR(NCA!K28="Q3 2027",NCA!K28="Q4 2027"),"Yes","No")</f>
        <v>No</v>
      </c>
      <c r="AN714" s="178" t="str">
        <f t="shared" si="437"/>
        <v>No</v>
      </c>
      <c r="AO714" t="str">
        <f>IF(OR(NCA!K28="Q1 2028",NCA!K28="Q2 2028"),"Yes","No")</f>
        <v>No</v>
      </c>
      <c r="AP714" s="178" t="str">
        <f t="shared" si="438"/>
        <v>No</v>
      </c>
      <c r="AQ714" t="str">
        <f>IF(OR(NCA!K28="Q3 2028",NCA!K28="Q4 2028"),"Yes","No")</f>
        <v>No</v>
      </c>
      <c r="AR714" s="178" t="str">
        <f t="shared" si="439"/>
        <v>No</v>
      </c>
      <c r="AS714" t="str">
        <f>IF(OR(NCA!K28="Q1 2029",NCA!K28="Q2 2029"),"Yes","No")</f>
        <v>No</v>
      </c>
      <c r="AT714" s="178" t="str">
        <f t="shared" si="440"/>
        <v>No</v>
      </c>
      <c r="AU714" t="str">
        <f>IF(OR(NCA!K28="Q3 2029",NCA!K28="Q4 2029"),"Yes","No")</f>
        <v>No</v>
      </c>
      <c r="AV714" s="178" t="str">
        <f t="shared" si="441"/>
        <v>No</v>
      </c>
      <c r="AW714" t="str">
        <f>IF(OR(NCA!K28="Q1 2030",NCA!K28="Q2 2030"),"Yes","No")</f>
        <v>No</v>
      </c>
      <c r="AX714" s="178" t="str">
        <f t="shared" si="442"/>
        <v>No</v>
      </c>
      <c r="AY714" t="str">
        <f>IF(OR(NCA!K28="Q3 2030",NCA!K28="Q4 2030"),"Yes","No")</f>
        <v>No</v>
      </c>
      <c r="AZ714" s="178" t="str">
        <f t="shared" si="443"/>
        <v>No</v>
      </c>
      <c r="BA714" t="str">
        <f>IF(NCA!K28="","No","Yes")</f>
        <v>No</v>
      </c>
      <c r="BB714" s="178" t="str">
        <f t="shared" si="444"/>
        <v>No</v>
      </c>
      <c r="BC714" s="178" t="str">
        <f t="shared" si="445"/>
        <v>Yes</v>
      </c>
      <c r="BD714" s="174"/>
    </row>
    <row r="715" spans="1:56" s="175" customFormat="1" ht="23.65" thickBot="1" x14ac:dyDescent="0.5">
      <c r="A715" s="177">
        <v>25</v>
      </c>
      <c r="B715" s="59" t="s">
        <v>942</v>
      </c>
      <c r="C715" t="str">
        <f>IF(NCA!E29="Yes","Yes","No")</f>
        <v>No</v>
      </c>
      <c r="D715" t="str">
        <f>IF(AND(C715="No",NCA!F29="Yes"),"Yes","No")</f>
        <v>No</v>
      </c>
      <c r="E715" t="str">
        <f>IF(AND(C715="No",NCA!F29="N/A"),"N/A","No")</f>
        <v>No</v>
      </c>
      <c r="F715">
        <f>IF(OR(NCA!F29="Yes",NCA!F29="N/A"),0,1)</f>
        <v>1</v>
      </c>
      <c r="G715" t="str">
        <f>IF(OR(NCA!K29="Q3 2019",NCA!K29="Q4 2019"),"Yes","No")</f>
        <v>No</v>
      </c>
      <c r="H715" s="178" t="str">
        <f t="shared" si="397"/>
        <v>No</v>
      </c>
      <c r="I715" t="str">
        <f>IF(OR(NCA!K29="Q1 2020",NCA!K29="Q2 2020"),"Yes","No")</f>
        <v>No</v>
      </c>
      <c r="J715" s="178" t="str">
        <f t="shared" si="422"/>
        <v>No</v>
      </c>
      <c r="K715" t="str">
        <f>IF(OR(NCA!K29="Q3 2020",NCA!K29="Q4 2020"),"Yes","No")</f>
        <v>No</v>
      </c>
      <c r="L715" s="178" t="str">
        <f t="shared" si="423"/>
        <v>No</v>
      </c>
      <c r="M715" t="str">
        <f>IF(OR(NCA!K29="Q1 2021",NCA!K29="Q2 2021"),"Yes","No")</f>
        <v>No</v>
      </c>
      <c r="N715" s="178" t="str">
        <f t="shared" si="424"/>
        <v>No</v>
      </c>
      <c r="O715" t="str">
        <f>IF(OR(NCA!K29="Q3 2021",NCA!K29="Q4 2021"),"Yes","No")</f>
        <v>No</v>
      </c>
      <c r="P715" s="178" t="str">
        <f t="shared" si="425"/>
        <v>No</v>
      </c>
      <c r="Q715" t="str">
        <f>IF(OR(NCA!K29="Q1 2022",NCA!K29="Q2 2022"),"Yes","No")</f>
        <v>No</v>
      </c>
      <c r="R715" s="178" t="str">
        <f t="shared" si="426"/>
        <v>No</v>
      </c>
      <c r="S715" t="str">
        <f>IF(OR(NCA!K29="Q3 2022",NCA!K29="Q4 2022"),"Yes","No")</f>
        <v>No</v>
      </c>
      <c r="T715" s="178" t="str">
        <f t="shared" si="427"/>
        <v>No</v>
      </c>
      <c r="U715" t="str">
        <f>IF(OR(NCA!K29="Q1 2023",NCA!K29="Q2 2023"),"Yes","No")</f>
        <v>No</v>
      </c>
      <c r="V715" s="178" t="str">
        <f t="shared" si="428"/>
        <v>No</v>
      </c>
      <c r="W715" t="str">
        <f>IF(OR(NCA!K29="Q3 2023",NCA!K29="Q4 2023"),"Yes","No")</f>
        <v>No</v>
      </c>
      <c r="X715" s="178" t="str">
        <f t="shared" si="429"/>
        <v>No</v>
      </c>
      <c r="Y715" t="str">
        <f>IF(OR(NCA!K29="Q1 2024",NCA!K29="Q2 2024"),"Yes","No")</f>
        <v>No</v>
      </c>
      <c r="Z715" s="178" t="str">
        <f t="shared" si="430"/>
        <v>No</v>
      </c>
      <c r="AA715" t="str">
        <f>IF(OR(NCA!K29="Q3 2024",NCA!K29="Q4 2024"),"Yes","No")</f>
        <v>No</v>
      </c>
      <c r="AB715" s="178" t="str">
        <f t="shared" si="431"/>
        <v>No</v>
      </c>
      <c r="AC715" t="str">
        <f>IF(OR(NCA!K29="Q1 2025",NCA!K29="Q2 2025"),"Yes","No")</f>
        <v>No</v>
      </c>
      <c r="AD715" s="178" t="str">
        <f t="shared" si="432"/>
        <v>No</v>
      </c>
      <c r="AE715" t="str">
        <f>IF(OR(NCA!K29="Q3 2025",NCA!K29="Q4 2025"),"Yes","No")</f>
        <v>No</v>
      </c>
      <c r="AF715" s="178" t="str">
        <f t="shared" si="433"/>
        <v>No</v>
      </c>
      <c r="AG715" t="str">
        <f>IF(OR(NCA!K29="Q1 2026",NCA!K29="Q2 2026"),"Yes","No")</f>
        <v>No</v>
      </c>
      <c r="AH715" s="178" t="str">
        <f t="shared" si="434"/>
        <v>No</v>
      </c>
      <c r="AI715" t="str">
        <f>IF(OR(NCA!K29="Q3 2026",NCA!K29="Q4 2026"),"Yes","No")</f>
        <v>No</v>
      </c>
      <c r="AJ715" s="178" t="str">
        <f t="shared" si="435"/>
        <v>No</v>
      </c>
      <c r="AK715" t="str">
        <f>IF(OR(NCA!K29="Q1 2027",NCA!K29="Q2 2027"),"Yes","No")</f>
        <v>No</v>
      </c>
      <c r="AL715" s="178" t="str">
        <f t="shared" si="436"/>
        <v>No</v>
      </c>
      <c r="AM715" t="str">
        <f>IF(OR(NCA!K29="Q3 2027",NCA!K29="Q4 2027"),"Yes","No")</f>
        <v>No</v>
      </c>
      <c r="AN715" s="178" t="str">
        <f t="shared" si="437"/>
        <v>No</v>
      </c>
      <c r="AO715" t="str">
        <f>IF(OR(NCA!K29="Q1 2028",NCA!K29="Q2 2028"),"Yes","No")</f>
        <v>No</v>
      </c>
      <c r="AP715" s="178" t="str">
        <f t="shared" si="438"/>
        <v>No</v>
      </c>
      <c r="AQ715" t="str">
        <f>IF(OR(NCA!K29="Q3 2028",NCA!K29="Q4 2028"),"Yes","No")</f>
        <v>No</v>
      </c>
      <c r="AR715" s="178" t="str">
        <f t="shared" si="439"/>
        <v>No</v>
      </c>
      <c r="AS715" t="str">
        <f>IF(OR(NCA!K29="Q1 2029",NCA!K29="Q2 2029"),"Yes","No")</f>
        <v>No</v>
      </c>
      <c r="AT715" s="178" t="str">
        <f t="shared" si="440"/>
        <v>No</v>
      </c>
      <c r="AU715" t="str">
        <f>IF(OR(NCA!K29="Q3 2029",NCA!K29="Q4 2029"),"Yes","No")</f>
        <v>No</v>
      </c>
      <c r="AV715" s="178" t="str">
        <f t="shared" si="441"/>
        <v>No</v>
      </c>
      <c r="AW715" t="str">
        <f>IF(OR(NCA!K29="Q1 2030",NCA!K29="Q2 2030"),"Yes","No")</f>
        <v>No</v>
      </c>
      <c r="AX715" s="178" t="str">
        <f t="shared" si="442"/>
        <v>No</v>
      </c>
      <c r="AY715" t="str">
        <f>IF(OR(NCA!K29="Q3 2030",NCA!K29="Q4 2030"),"Yes","No")</f>
        <v>No</v>
      </c>
      <c r="AZ715" s="178" t="str">
        <f t="shared" si="443"/>
        <v>No</v>
      </c>
      <c r="BA715" t="str">
        <f>IF(NCA!K29="","No","Yes")</f>
        <v>No</v>
      </c>
      <c r="BB715" s="178" t="str">
        <f t="shared" si="444"/>
        <v>No</v>
      </c>
      <c r="BC715" s="178" t="str">
        <f t="shared" si="445"/>
        <v>Yes</v>
      </c>
      <c r="BD715" s="174"/>
    </row>
    <row r="716" spans="1:56" s="175" customFormat="1" ht="23.65" thickBot="1" x14ac:dyDescent="0.5">
      <c r="A716" s="177">
        <v>26</v>
      </c>
      <c r="B716" s="59" t="s">
        <v>944</v>
      </c>
      <c r="C716" t="str">
        <f>IF(NCA!E30="Yes","Yes","No")</f>
        <v>No</v>
      </c>
      <c r="D716" t="str">
        <f>IF(AND(C716="No",NCA!F30="Yes"),"Yes","No")</f>
        <v>No</v>
      </c>
      <c r="E716" t="str">
        <f>IF(AND(C716="No",NCA!F30="N/A"),"N/A","No")</f>
        <v>No</v>
      </c>
      <c r="F716">
        <f>IF(OR(NCA!F30="Yes",NCA!F30="N/A"),0,1)</f>
        <v>1</v>
      </c>
      <c r="G716" t="str">
        <f>IF(OR(NCA!K30="Q3 2019",NCA!K30="Q4 2019"),"Yes","No")</f>
        <v>No</v>
      </c>
      <c r="H716" s="178" t="str">
        <f t="shared" si="397"/>
        <v>No</v>
      </c>
      <c r="I716" t="str">
        <f>IF(OR(NCA!K30="Q1 2020",NCA!K30="Q2 2020"),"Yes","No")</f>
        <v>No</v>
      </c>
      <c r="J716" s="178" t="str">
        <f t="shared" si="422"/>
        <v>No</v>
      </c>
      <c r="K716" t="str">
        <f>IF(OR(NCA!K30="Q3 2020",NCA!K30="Q4 2020"),"Yes","No")</f>
        <v>No</v>
      </c>
      <c r="L716" s="178" t="str">
        <f t="shared" si="423"/>
        <v>No</v>
      </c>
      <c r="M716" t="str">
        <f>IF(OR(NCA!K30="Q1 2021",NCA!K30="Q2 2021"),"Yes","No")</f>
        <v>No</v>
      </c>
      <c r="N716" s="178" t="str">
        <f t="shared" si="424"/>
        <v>No</v>
      </c>
      <c r="O716" t="str">
        <f>IF(OR(NCA!K30="Q3 2021",NCA!K30="Q4 2021"),"Yes","No")</f>
        <v>No</v>
      </c>
      <c r="P716" s="178" t="str">
        <f t="shared" si="425"/>
        <v>No</v>
      </c>
      <c r="Q716" t="str">
        <f>IF(OR(NCA!K30="Q1 2022",NCA!K30="Q2 2022"),"Yes","No")</f>
        <v>No</v>
      </c>
      <c r="R716" s="178" t="str">
        <f t="shared" si="426"/>
        <v>No</v>
      </c>
      <c r="S716" t="str">
        <f>IF(OR(NCA!K30="Q3 2022",NCA!K30="Q4 2022"),"Yes","No")</f>
        <v>No</v>
      </c>
      <c r="T716" s="178" t="str">
        <f t="shared" si="427"/>
        <v>No</v>
      </c>
      <c r="U716" t="str">
        <f>IF(OR(NCA!K30="Q1 2023",NCA!K30="Q2 2023"),"Yes","No")</f>
        <v>No</v>
      </c>
      <c r="V716" s="178" t="str">
        <f t="shared" si="428"/>
        <v>No</v>
      </c>
      <c r="W716" t="str">
        <f>IF(OR(NCA!K30="Q3 2023",NCA!K30="Q4 2023"),"Yes","No")</f>
        <v>No</v>
      </c>
      <c r="X716" s="178" t="str">
        <f t="shared" si="429"/>
        <v>No</v>
      </c>
      <c r="Y716" t="str">
        <f>IF(OR(NCA!K30="Q1 2024",NCA!K30="Q2 2024"),"Yes","No")</f>
        <v>No</v>
      </c>
      <c r="Z716" s="178" t="str">
        <f t="shared" si="430"/>
        <v>No</v>
      </c>
      <c r="AA716" t="str">
        <f>IF(OR(NCA!K30="Q3 2024",NCA!K30="Q4 2024"),"Yes","No")</f>
        <v>No</v>
      </c>
      <c r="AB716" s="178" t="str">
        <f t="shared" si="431"/>
        <v>No</v>
      </c>
      <c r="AC716" t="str">
        <f>IF(OR(NCA!K30="Q1 2025",NCA!K30="Q2 2025"),"Yes","No")</f>
        <v>No</v>
      </c>
      <c r="AD716" s="178" t="str">
        <f t="shared" si="432"/>
        <v>No</v>
      </c>
      <c r="AE716" t="str">
        <f>IF(OR(NCA!K30="Q3 2025",NCA!K30="Q4 2025"),"Yes","No")</f>
        <v>No</v>
      </c>
      <c r="AF716" s="178" t="str">
        <f t="shared" si="433"/>
        <v>No</v>
      </c>
      <c r="AG716" t="str">
        <f>IF(OR(NCA!K30="Q1 2026",NCA!K30="Q2 2026"),"Yes","No")</f>
        <v>No</v>
      </c>
      <c r="AH716" s="178" t="str">
        <f t="shared" si="434"/>
        <v>No</v>
      </c>
      <c r="AI716" t="str">
        <f>IF(OR(NCA!K30="Q3 2026",NCA!K30="Q4 2026"),"Yes","No")</f>
        <v>No</v>
      </c>
      <c r="AJ716" s="178" t="str">
        <f t="shared" si="435"/>
        <v>No</v>
      </c>
      <c r="AK716" t="str">
        <f>IF(OR(NCA!K30="Q1 2027",NCA!K30="Q2 2027"),"Yes","No")</f>
        <v>No</v>
      </c>
      <c r="AL716" s="178" t="str">
        <f t="shared" si="436"/>
        <v>No</v>
      </c>
      <c r="AM716" t="str">
        <f>IF(OR(NCA!K30="Q3 2027",NCA!K30="Q4 2027"),"Yes","No")</f>
        <v>No</v>
      </c>
      <c r="AN716" s="178" t="str">
        <f t="shared" si="437"/>
        <v>No</v>
      </c>
      <c r="AO716" t="str">
        <f>IF(OR(NCA!K30="Q1 2028",NCA!K30="Q2 2028"),"Yes","No")</f>
        <v>No</v>
      </c>
      <c r="AP716" s="178" t="str">
        <f t="shared" si="438"/>
        <v>No</v>
      </c>
      <c r="AQ716" t="str">
        <f>IF(OR(NCA!K30="Q3 2028",NCA!K30="Q4 2028"),"Yes","No")</f>
        <v>No</v>
      </c>
      <c r="AR716" s="178" t="str">
        <f t="shared" si="439"/>
        <v>No</v>
      </c>
      <c r="AS716" t="str">
        <f>IF(OR(NCA!K30="Q1 2029",NCA!K30="Q2 2029"),"Yes","No")</f>
        <v>No</v>
      </c>
      <c r="AT716" s="178" t="str">
        <f t="shared" si="440"/>
        <v>No</v>
      </c>
      <c r="AU716" t="str">
        <f>IF(OR(NCA!K30="Q3 2029",NCA!K30="Q4 2029"),"Yes","No")</f>
        <v>No</v>
      </c>
      <c r="AV716" s="178" t="str">
        <f t="shared" si="441"/>
        <v>No</v>
      </c>
      <c r="AW716" t="str">
        <f>IF(OR(NCA!K30="Q1 2030",NCA!K30="Q2 2030"),"Yes","No")</f>
        <v>No</v>
      </c>
      <c r="AX716" s="178" t="str">
        <f t="shared" si="442"/>
        <v>No</v>
      </c>
      <c r="AY716" t="str">
        <f>IF(OR(NCA!K30="Q3 2030",NCA!K30="Q4 2030"),"Yes","No")</f>
        <v>No</v>
      </c>
      <c r="AZ716" s="178" t="str">
        <f t="shared" si="443"/>
        <v>No</v>
      </c>
      <c r="BA716" t="str">
        <f>IF(NCA!K30="","No","Yes")</f>
        <v>No</v>
      </c>
      <c r="BB716" s="178" t="str">
        <f t="shared" si="444"/>
        <v>No</v>
      </c>
      <c r="BC716" s="178" t="str">
        <f t="shared" si="445"/>
        <v>Yes</v>
      </c>
      <c r="BD716" s="174"/>
    </row>
    <row r="717" spans="1:56" s="175" customFormat="1" ht="23.65" thickBot="1" x14ac:dyDescent="0.5">
      <c r="A717" s="177">
        <v>27</v>
      </c>
      <c r="B717" s="59" t="s">
        <v>945</v>
      </c>
      <c r="C717" t="str">
        <f>IF(NCA!E31="Yes","Yes","No")</f>
        <v>No</v>
      </c>
      <c r="D717" t="str">
        <f>IF(AND(C717="No",NCA!F31="Yes"),"Yes","No")</f>
        <v>No</v>
      </c>
      <c r="E717" t="str">
        <f>IF(AND(C717="No",NCA!F31="N/A"),"N/A","No")</f>
        <v>No</v>
      </c>
      <c r="F717">
        <f>IF(OR(NCA!F31="Yes",NCA!F31="N/A"),0,1)</f>
        <v>1</v>
      </c>
      <c r="G717" t="str">
        <f>IF(OR(NCA!K31="Q3 2019",NCA!K31="Q4 2019"),"Yes","No")</f>
        <v>No</v>
      </c>
      <c r="H717" s="178" t="str">
        <f t="shared" si="397"/>
        <v>No</v>
      </c>
      <c r="I717" t="str">
        <f>IF(OR(NCA!K31="Q1 2020",NCA!K31="Q2 2020"),"Yes","No")</f>
        <v>No</v>
      </c>
      <c r="J717" s="178" t="str">
        <f t="shared" si="422"/>
        <v>No</v>
      </c>
      <c r="K717" t="str">
        <f>IF(OR(NCA!K31="Q3 2020",NCA!K31="Q4 2020"),"Yes","No")</f>
        <v>No</v>
      </c>
      <c r="L717" s="178" t="str">
        <f t="shared" si="423"/>
        <v>No</v>
      </c>
      <c r="M717" t="str">
        <f>IF(OR(NCA!K31="Q1 2021",NCA!K31="Q2 2021"),"Yes","No")</f>
        <v>No</v>
      </c>
      <c r="N717" s="178" t="str">
        <f t="shared" si="424"/>
        <v>No</v>
      </c>
      <c r="O717" t="str">
        <f>IF(OR(NCA!K31="Q3 2021",NCA!K31="Q4 2021"),"Yes","No")</f>
        <v>No</v>
      </c>
      <c r="P717" s="178" t="str">
        <f t="shared" si="425"/>
        <v>No</v>
      </c>
      <c r="Q717" t="str">
        <f>IF(OR(NCA!K31="Q1 2022",NCA!K31="Q2 2022"),"Yes","No")</f>
        <v>No</v>
      </c>
      <c r="R717" s="178" t="str">
        <f t="shared" si="426"/>
        <v>No</v>
      </c>
      <c r="S717" t="str">
        <f>IF(OR(NCA!K31="Q3 2022",NCA!K31="Q4 2022"),"Yes","No")</f>
        <v>No</v>
      </c>
      <c r="T717" s="178" t="str">
        <f t="shared" si="427"/>
        <v>No</v>
      </c>
      <c r="U717" t="str">
        <f>IF(OR(NCA!K31="Q1 2023",NCA!K31="Q2 2023"),"Yes","No")</f>
        <v>No</v>
      </c>
      <c r="V717" s="178" t="str">
        <f t="shared" si="428"/>
        <v>No</v>
      </c>
      <c r="W717" t="str">
        <f>IF(OR(NCA!K31="Q3 2023",NCA!K31="Q4 2023"),"Yes","No")</f>
        <v>No</v>
      </c>
      <c r="X717" s="178" t="str">
        <f t="shared" si="429"/>
        <v>No</v>
      </c>
      <c r="Y717" t="str">
        <f>IF(OR(NCA!K31="Q1 2024",NCA!K31="Q2 2024"),"Yes","No")</f>
        <v>No</v>
      </c>
      <c r="Z717" s="178" t="str">
        <f t="shared" si="430"/>
        <v>No</v>
      </c>
      <c r="AA717" t="str">
        <f>IF(OR(NCA!K31="Q3 2024",NCA!K31="Q4 2024"),"Yes","No")</f>
        <v>No</v>
      </c>
      <c r="AB717" s="178" t="str">
        <f t="shared" si="431"/>
        <v>No</v>
      </c>
      <c r="AC717" t="str">
        <f>IF(OR(NCA!K31="Q1 2025",NCA!K31="Q2 2025"),"Yes","No")</f>
        <v>No</v>
      </c>
      <c r="AD717" s="178" t="str">
        <f t="shared" si="432"/>
        <v>No</v>
      </c>
      <c r="AE717" t="str">
        <f>IF(OR(NCA!K31="Q3 2025",NCA!K31="Q4 2025"),"Yes","No")</f>
        <v>No</v>
      </c>
      <c r="AF717" s="178" t="str">
        <f t="shared" si="433"/>
        <v>No</v>
      </c>
      <c r="AG717" t="str">
        <f>IF(OR(NCA!K31="Q1 2026",NCA!K31="Q2 2026"),"Yes","No")</f>
        <v>No</v>
      </c>
      <c r="AH717" s="178" t="str">
        <f t="shared" si="434"/>
        <v>No</v>
      </c>
      <c r="AI717" t="str">
        <f>IF(OR(NCA!K31="Q3 2026",NCA!K31="Q4 2026"),"Yes","No")</f>
        <v>No</v>
      </c>
      <c r="AJ717" s="178" t="str">
        <f t="shared" si="435"/>
        <v>No</v>
      </c>
      <c r="AK717" t="str">
        <f>IF(OR(NCA!K31="Q1 2027",NCA!K31="Q2 2027"),"Yes","No")</f>
        <v>No</v>
      </c>
      <c r="AL717" s="178" t="str">
        <f t="shared" si="436"/>
        <v>No</v>
      </c>
      <c r="AM717" t="str">
        <f>IF(OR(NCA!K31="Q3 2027",NCA!K31="Q4 2027"),"Yes","No")</f>
        <v>No</v>
      </c>
      <c r="AN717" s="178" t="str">
        <f t="shared" si="437"/>
        <v>No</v>
      </c>
      <c r="AO717" t="str">
        <f>IF(OR(NCA!K31="Q1 2028",NCA!K31="Q2 2028"),"Yes","No")</f>
        <v>No</v>
      </c>
      <c r="AP717" s="178" t="str">
        <f t="shared" si="438"/>
        <v>No</v>
      </c>
      <c r="AQ717" t="str">
        <f>IF(OR(NCA!K31="Q3 2028",NCA!K31="Q4 2028"),"Yes","No")</f>
        <v>No</v>
      </c>
      <c r="AR717" s="178" t="str">
        <f t="shared" si="439"/>
        <v>No</v>
      </c>
      <c r="AS717" t="str">
        <f>IF(OR(NCA!K31="Q1 2029",NCA!K31="Q2 2029"),"Yes","No")</f>
        <v>No</v>
      </c>
      <c r="AT717" s="178" t="str">
        <f t="shared" si="440"/>
        <v>No</v>
      </c>
      <c r="AU717" t="str">
        <f>IF(OR(NCA!K31="Q3 2029",NCA!K31="Q4 2029"),"Yes","No")</f>
        <v>No</v>
      </c>
      <c r="AV717" s="178" t="str">
        <f t="shared" si="441"/>
        <v>No</v>
      </c>
      <c r="AW717" t="str">
        <f>IF(OR(NCA!K31="Q1 2030",NCA!K31="Q2 2030"),"Yes","No")</f>
        <v>No</v>
      </c>
      <c r="AX717" s="178" t="str">
        <f t="shared" si="442"/>
        <v>No</v>
      </c>
      <c r="AY717" t="str">
        <f>IF(OR(NCA!K31="Q3 2030",NCA!K31="Q4 2030"),"Yes","No")</f>
        <v>No</v>
      </c>
      <c r="AZ717" s="178" t="str">
        <f t="shared" si="443"/>
        <v>No</v>
      </c>
      <c r="BA717" t="str">
        <f>IF(NCA!K31="","No","Yes")</f>
        <v>No</v>
      </c>
      <c r="BB717" s="178" t="str">
        <f t="shared" si="444"/>
        <v>No</v>
      </c>
      <c r="BC717" s="178" t="str">
        <f t="shared" si="445"/>
        <v>Yes</v>
      </c>
      <c r="BD717" s="174"/>
    </row>
    <row r="718" spans="1:56" s="175" customFormat="1" ht="14.65" thickBot="1" x14ac:dyDescent="0.5">
      <c r="A718" s="177">
        <v>28</v>
      </c>
      <c r="B718" s="59" t="s">
        <v>946</v>
      </c>
      <c r="C718" t="str">
        <f>IF(NCA!E32="Yes","Yes","No")</f>
        <v>No</v>
      </c>
      <c r="D718" t="str">
        <f>IF(AND(C718="No",NCA!F32="Yes"),"Yes","No")</f>
        <v>No</v>
      </c>
      <c r="E718" t="str">
        <f>IF(AND(C718="No",NCA!F32="N/A"),"N/A","No")</f>
        <v>No</v>
      </c>
      <c r="F718">
        <f>IF(OR(NCA!F32="Yes",NCA!F32="N/A"),0,1)</f>
        <v>1</v>
      </c>
      <c r="G718" t="str">
        <f>IF(OR(NCA!K32="Q3 2019",NCA!K32="Q4 2019"),"Yes","No")</f>
        <v>No</v>
      </c>
      <c r="H718" s="178" t="str">
        <f t="shared" si="397"/>
        <v>No</v>
      </c>
      <c r="I718" t="str">
        <f>IF(OR(NCA!K32="Q1 2020",NCA!K32="Q2 2020"),"Yes","No")</f>
        <v>No</v>
      </c>
      <c r="J718" s="178" t="str">
        <f t="shared" si="422"/>
        <v>No</v>
      </c>
      <c r="K718" t="str">
        <f>IF(OR(NCA!K32="Q3 2020",NCA!K32="Q4 2020"),"Yes","No")</f>
        <v>No</v>
      </c>
      <c r="L718" s="178" t="str">
        <f t="shared" si="423"/>
        <v>No</v>
      </c>
      <c r="M718" t="str">
        <f>IF(OR(NCA!K32="Q1 2021",NCA!K32="Q2 2021"),"Yes","No")</f>
        <v>No</v>
      </c>
      <c r="N718" s="178" t="str">
        <f t="shared" si="424"/>
        <v>No</v>
      </c>
      <c r="O718" t="str">
        <f>IF(OR(NCA!K32="Q3 2021",NCA!K32="Q4 2021"),"Yes","No")</f>
        <v>No</v>
      </c>
      <c r="P718" s="178" t="str">
        <f t="shared" si="425"/>
        <v>No</v>
      </c>
      <c r="Q718" t="str">
        <f>IF(OR(NCA!K32="Q1 2022",NCA!K32="Q2 2022"),"Yes","No")</f>
        <v>No</v>
      </c>
      <c r="R718" s="178" t="str">
        <f t="shared" si="426"/>
        <v>No</v>
      </c>
      <c r="S718" t="str">
        <f>IF(OR(NCA!K32="Q3 2022",NCA!K32="Q4 2022"),"Yes","No")</f>
        <v>No</v>
      </c>
      <c r="T718" s="178" t="str">
        <f t="shared" si="427"/>
        <v>No</v>
      </c>
      <c r="U718" t="str">
        <f>IF(OR(NCA!K32="Q1 2023",NCA!K32="Q2 2023"),"Yes","No")</f>
        <v>No</v>
      </c>
      <c r="V718" s="178" t="str">
        <f t="shared" si="428"/>
        <v>No</v>
      </c>
      <c r="W718" t="str">
        <f>IF(OR(NCA!K32="Q3 2023",NCA!K32="Q4 2023"),"Yes","No")</f>
        <v>No</v>
      </c>
      <c r="X718" s="178" t="str">
        <f t="shared" si="429"/>
        <v>No</v>
      </c>
      <c r="Y718" t="str">
        <f>IF(OR(NCA!K32="Q1 2024",NCA!K32="Q2 2024"),"Yes","No")</f>
        <v>No</v>
      </c>
      <c r="Z718" s="178" t="str">
        <f t="shared" si="430"/>
        <v>No</v>
      </c>
      <c r="AA718" t="str">
        <f>IF(OR(NCA!K32="Q3 2024",NCA!K32="Q4 2024"),"Yes","No")</f>
        <v>No</v>
      </c>
      <c r="AB718" s="178" t="str">
        <f t="shared" si="431"/>
        <v>No</v>
      </c>
      <c r="AC718" t="str">
        <f>IF(OR(NCA!K32="Q1 2025",NCA!K32="Q2 2025"),"Yes","No")</f>
        <v>No</v>
      </c>
      <c r="AD718" s="178" t="str">
        <f t="shared" si="432"/>
        <v>No</v>
      </c>
      <c r="AE718" t="str">
        <f>IF(OR(NCA!K32="Q3 2025",NCA!K32="Q4 2025"),"Yes","No")</f>
        <v>No</v>
      </c>
      <c r="AF718" s="178" t="str">
        <f t="shared" si="433"/>
        <v>No</v>
      </c>
      <c r="AG718" t="str">
        <f>IF(OR(NCA!K32="Q1 2026",NCA!K32="Q2 2026"),"Yes","No")</f>
        <v>No</v>
      </c>
      <c r="AH718" s="178" t="str">
        <f t="shared" si="434"/>
        <v>No</v>
      </c>
      <c r="AI718" t="str">
        <f>IF(OR(NCA!K32="Q3 2026",NCA!K32="Q4 2026"),"Yes","No")</f>
        <v>No</v>
      </c>
      <c r="AJ718" s="178" t="str">
        <f t="shared" si="435"/>
        <v>No</v>
      </c>
      <c r="AK718" t="str">
        <f>IF(OR(NCA!K32="Q1 2027",NCA!K32="Q2 2027"),"Yes","No")</f>
        <v>No</v>
      </c>
      <c r="AL718" s="178" t="str">
        <f t="shared" si="436"/>
        <v>No</v>
      </c>
      <c r="AM718" t="str">
        <f>IF(OR(NCA!K32="Q3 2027",NCA!K32="Q4 2027"),"Yes","No")</f>
        <v>No</v>
      </c>
      <c r="AN718" s="178" t="str">
        <f t="shared" si="437"/>
        <v>No</v>
      </c>
      <c r="AO718" t="str">
        <f>IF(OR(NCA!K32="Q1 2028",NCA!K32="Q2 2028"),"Yes","No")</f>
        <v>No</v>
      </c>
      <c r="AP718" s="178" t="str">
        <f t="shared" si="438"/>
        <v>No</v>
      </c>
      <c r="AQ718" t="str">
        <f>IF(OR(NCA!K32="Q3 2028",NCA!K32="Q4 2028"),"Yes","No")</f>
        <v>No</v>
      </c>
      <c r="AR718" s="178" t="str">
        <f t="shared" si="439"/>
        <v>No</v>
      </c>
      <c r="AS718" t="str">
        <f>IF(OR(NCA!K32="Q1 2029",NCA!K32="Q2 2029"),"Yes","No")</f>
        <v>No</v>
      </c>
      <c r="AT718" s="178" t="str">
        <f t="shared" si="440"/>
        <v>No</v>
      </c>
      <c r="AU718" t="str">
        <f>IF(OR(NCA!K32="Q3 2029",NCA!K32="Q4 2029"),"Yes","No")</f>
        <v>No</v>
      </c>
      <c r="AV718" s="178" t="str">
        <f t="shared" si="441"/>
        <v>No</v>
      </c>
      <c r="AW718" t="str">
        <f>IF(OR(NCA!K32="Q1 2030",NCA!K32="Q2 2030"),"Yes","No")</f>
        <v>No</v>
      </c>
      <c r="AX718" s="178" t="str">
        <f t="shared" si="442"/>
        <v>No</v>
      </c>
      <c r="AY718" t="str">
        <f>IF(OR(NCA!K32="Q3 2030",NCA!K32="Q4 2030"),"Yes","No")</f>
        <v>No</v>
      </c>
      <c r="AZ718" s="178" t="str">
        <f t="shared" si="443"/>
        <v>No</v>
      </c>
      <c r="BA718" t="str">
        <f>IF(NCA!K32="","No","Yes")</f>
        <v>No</v>
      </c>
      <c r="BB718" s="178" t="str">
        <f t="shared" si="444"/>
        <v>No</v>
      </c>
      <c r="BC718" s="178" t="str">
        <f t="shared" si="445"/>
        <v>Yes</v>
      </c>
      <c r="BD718" s="174"/>
    </row>
    <row r="719" spans="1:56" s="175" customFormat="1" ht="23.65" thickBot="1" x14ac:dyDescent="0.5">
      <c r="A719" s="177">
        <v>29</v>
      </c>
      <c r="B719" s="59" t="s">
        <v>948</v>
      </c>
      <c r="C719" t="str">
        <f>IF(NCA!E33="Yes","Yes","No")</f>
        <v>No</v>
      </c>
      <c r="D719" t="str">
        <f>IF(AND(C719="No",NCA!F33="Yes"),"Yes","No")</f>
        <v>No</v>
      </c>
      <c r="E719" t="str">
        <f>IF(AND(C719="No",NCA!F33="N/A"),"N/A","No")</f>
        <v>No</v>
      </c>
      <c r="F719">
        <f>IF(OR(NCA!F33="Yes",NCA!F33="N/A"),0,1)</f>
        <v>1</v>
      </c>
      <c r="G719" t="str">
        <f>IF(OR(NCA!K33="Q3 2019",NCA!K33="Q4 2019"),"Yes","No")</f>
        <v>No</v>
      </c>
      <c r="H719" s="178" t="str">
        <f t="shared" si="397"/>
        <v>No</v>
      </c>
      <c r="I719" t="str">
        <f>IF(OR(NCA!K33="Q1 2020",NCA!K33="Q2 2020"),"Yes","No")</f>
        <v>No</v>
      </c>
      <c r="J719" s="178" t="str">
        <f t="shared" si="422"/>
        <v>No</v>
      </c>
      <c r="K719" t="str">
        <f>IF(OR(NCA!K33="Q3 2020",NCA!K33="Q4 2020"),"Yes","No")</f>
        <v>No</v>
      </c>
      <c r="L719" s="178" t="str">
        <f t="shared" si="423"/>
        <v>No</v>
      </c>
      <c r="M719" t="str">
        <f>IF(OR(NCA!K33="Q1 2021",NCA!K33="Q2 2021"),"Yes","No")</f>
        <v>No</v>
      </c>
      <c r="N719" s="178" t="str">
        <f t="shared" si="424"/>
        <v>No</v>
      </c>
      <c r="O719" t="str">
        <f>IF(OR(NCA!K33="Q3 2021",NCA!K33="Q4 2021"),"Yes","No")</f>
        <v>No</v>
      </c>
      <c r="P719" s="178" t="str">
        <f t="shared" si="425"/>
        <v>No</v>
      </c>
      <c r="Q719" t="str">
        <f>IF(OR(NCA!K33="Q1 2022",NCA!K33="Q2 2022"),"Yes","No")</f>
        <v>No</v>
      </c>
      <c r="R719" s="178" t="str">
        <f t="shared" si="426"/>
        <v>No</v>
      </c>
      <c r="S719" t="str">
        <f>IF(OR(NCA!K33="Q3 2022",NCA!K33="Q4 2022"),"Yes","No")</f>
        <v>No</v>
      </c>
      <c r="T719" s="178" t="str">
        <f t="shared" si="427"/>
        <v>No</v>
      </c>
      <c r="U719" t="str">
        <f>IF(OR(NCA!K33="Q1 2023",NCA!K33="Q2 2023"),"Yes","No")</f>
        <v>No</v>
      </c>
      <c r="V719" s="178" t="str">
        <f t="shared" si="428"/>
        <v>No</v>
      </c>
      <c r="W719" t="str">
        <f>IF(OR(NCA!K33="Q3 2023",NCA!K33="Q4 2023"),"Yes","No")</f>
        <v>No</v>
      </c>
      <c r="X719" s="178" t="str">
        <f t="shared" si="429"/>
        <v>No</v>
      </c>
      <c r="Y719" t="str">
        <f>IF(OR(NCA!K33="Q1 2024",NCA!K33="Q2 2024"),"Yes","No")</f>
        <v>No</v>
      </c>
      <c r="Z719" s="178" t="str">
        <f t="shared" si="430"/>
        <v>No</v>
      </c>
      <c r="AA719" t="str">
        <f>IF(OR(NCA!K33="Q3 2024",NCA!K33="Q4 2024"),"Yes","No")</f>
        <v>No</v>
      </c>
      <c r="AB719" s="178" t="str">
        <f t="shared" si="431"/>
        <v>No</v>
      </c>
      <c r="AC719" t="str">
        <f>IF(OR(NCA!K33="Q1 2025",NCA!K33="Q2 2025"),"Yes","No")</f>
        <v>No</v>
      </c>
      <c r="AD719" s="178" t="str">
        <f t="shared" si="432"/>
        <v>No</v>
      </c>
      <c r="AE719" t="str">
        <f>IF(OR(NCA!K33="Q3 2025",NCA!K33="Q4 2025"),"Yes","No")</f>
        <v>No</v>
      </c>
      <c r="AF719" s="178" t="str">
        <f t="shared" si="433"/>
        <v>No</v>
      </c>
      <c r="AG719" t="str">
        <f>IF(OR(NCA!K33="Q1 2026",NCA!K33="Q2 2026"),"Yes","No")</f>
        <v>No</v>
      </c>
      <c r="AH719" s="178" t="str">
        <f t="shared" si="434"/>
        <v>No</v>
      </c>
      <c r="AI719" t="str">
        <f>IF(OR(NCA!K33="Q3 2026",NCA!K33="Q4 2026"),"Yes","No")</f>
        <v>No</v>
      </c>
      <c r="AJ719" s="178" t="str">
        <f t="shared" si="435"/>
        <v>No</v>
      </c>
      <c r="AK719" t="str">
        <f>IF(OR(NCA!K33="Q1 2027",NCA!K33="Q2 2027"),"Yes","No")</f>
        <v>No</v>
      </c>
      <c r="AL719" s="178" t="str">
        <f t="shared" si="436"/>
        <v>No</v>
      </c>
      <c r="AM719" t="str">
        <f>IF(OR(NCA!K33="Q3 2027",NCA!K33="Q4 2027"),"Yes","No")</f>
        <v>No</v>
      </c>
      <c r="AN719" s="178" t="str">
        <f t="shared" si="437"/>
        <v>No</v>
      </c>
      <c r="AO719" t="str">
        <f>IF(OR(NCA!K33="Q1 2028",NCA!K33="Q2 2028"),"Yes","No")</f>
        <v>No</v>
      </c>
      <c r="AP719" s="178" t="str">
        <f t="shared" si="438"/>
        <v>No</v>
      </c>
      <c r="AQ719" t="str">
        <f>IF(OR(NCA!K33="Q3 2028",NCA!K33="Q4 2028"),"Yes","No")</f>
        <v>No</v>
      </c>
      <c r="AR719" s="178" t="str">
        <f t="shared" si="439"/>
        <v>No</v>
      </c>
      <c r="AS719" t="str">
        <f>IF(OR(NCA!K33="Q1 2029",NCA!K33="Q2 2029"),"Yes","No")</f>
        <v>No</v>
      </c>
      <c r="AT719" s="178" t="str">
        <f t="shared" si="440"/>
        <v>No</v>
      </c>
      <c r="AU719" t="str">
        <f>IF(OR(NCA!K33="Q3 2029",NCA!K33="Q4 2029"),"Yes","No")</f>
        <v>No</v>
      </c>
      <c r="AV719" s="178" t="str">
        <f t="shared" si="441"/>
        <v>No</v>
      </c>
      <c r="AW719" t="str">
        <f>IF(OR(NCA!K33="Q1 2030",NCA!K33="Q2 2030"),"Yes","No")</f>
        <v>No</v>
      </c>
      <c r="AX719" s="178" t="str">
        <f t="shared" si="442"/>
        <v>No</v>
      </c>
      <c r="AY719" t="str">
        <f>IF(OR(NCA!K33="Q3 2030",NCA!K33="Q4 2030"),"Yes","No")</f>
        <v>No</v>
      </c>
      <c r="AZ719" s="178" t="str">
        <f t="shared" si="443"/>
        <v>No</v>
      </c>
      <c r="BA719" t="str">
        <f>IF(NCA!K33="","No","Yes")</f>
        <v>No</v>
      </c>
      <c r="BB719" s="178" t="str">
        <f t="shared" si="444"/>
        <v>No</v>
      </c>
      <c r="BC719" s="178" t="str">
        <f t="shared" si="445"/>
        <v>Yes</v>
      </c>
      <c r="BD719" s="174"/>
    </row>
    <row r="720" spans="1:56" s="175" customFormat="1" ht="46.9" thickBot="1" x14ac:dyDescent="0.5">
      <c r="A720" s="177">
        <v>30</v>
      </c>
      <c r="B720" s="59" t="s">
        <v>949</v>
      </c>
      <c r="C720" t="str">
        <f>IF(NCA!E34="Yes","Yes","No")</f>
        <v>No</v>
      </c>
      <c r="D720" t="str">
        <f>IF(AND(C720="No",NCA!F34="Yes"),"Yes","No")</f>
        <v>No</v>
      </c>
      <c r="E720" t="str">
        <f>IF(AND(C720="No",NCA!F34="N/A"),"N/A","No")</f>
        <v>No</v>
      </c>
      <c r="F720">
        <f>IF(OR(NCA!F34="Yes",NCA!F34="N/A"),0,1)</f>
        <v>1</v>
      </c>
      <c r="G720" t="str">
        <f>IF(OR(NCA!K34="Q3 2019",NCA!K34="Q4 2019"),"Yes","No")</f>
        <v>No</v>
      </c>
      <c r="H720" s="178" t="str">
        <f t="shared" si="397"/>
        <v>No</v>
      </c>
      <c r="I720" t="str">
        <f>IF(OR(NCA!K34="Q1 2020",NCA!K34="Q2 2020"),"Yes","No")</f>
        <v>No</v>
      </c>
      <c r="J720" s="178" t="str">
        <f t="shared" si="422"/>
        <v>No</v>
      </c>
      <c r="K720" t="str">
        <f>IF(OR(NCA!K34="Q3 2020",NCA!K34="Q4 2020"),"Yes","No")</f>
        <v>No</v>
      </c>
      <c r="L720" s="178" t="str">
        <f t="shared" si="423"/>
        <v>No</v>
      </c>
      <c r="M720" t="str">
        <f>IF(OR(NCA!K34="Q1 2021",NCA!K34="Q2 2021"),"Yes","No")</f>
        <v>No</v>
      </c>
      <c r="N720" s="178" t="str">
        <f t="shared" si="424"/>
        <v>No</v>
      </c>
      <c r="O720" t="str">
        <f>IF(OR(NCA!K34="Q3 2021",NCA!K34="Q4 2021"),"Yes","No")</f>
        <v>No</v>
      </c>
      <c r="P720" s="178" t="str">
        <f t="shared" si="425"/>
        <v>No</v>
      </c>
      <c r="Q720" t="str">
        <f>IF(OR(NCA!K34="Q1 2022",NCA!K34="Q2 2022"),"Yes","No")</f>
        <v>No</v>
      </c>
      <c r="R720" s="178" t="str">
        <f t="shared" si="426"/>
        <v>No</v>
      </c>
      <c r="S720" t="str">
        <f>IF(OR(NCA!K34="Q3 2022",NCA!K34="Q4 2022"),"Yes","No")</f>
        <v>No</v>
      </c>
      <c r="T720" s="178" t="str">
        <f t="shared" si="427"/>
        <v>No</v>
      </c>
      <c r="U720" t="str">
        <f>IF(OR(NCA!K34="Q1 2023",NCA!K34="Q2 2023"),"Yes","No")</f>
        <v>No</v>
      </c>
      <c r="V720" s="178" t="str">
        <f t="shared" si="428"/>
        <v>No</v>
      </c>
      <c r="W720" t="str">
        <f>IF(OR(NCA!K34="Q3 2023",NCA!K34="Q4 2023"),"Yes","No")</f>
        <v>No</v>
      </c>
      <c r="X720" s="178" t="str">
        <f t="shared" si="429"/>
        <v>No</v>
      </c>
      <c r="Y720" t="str">
        <f>IF(OR(NCA!K34="Q1 2024",NCA!K34="Q2 2024"),"Yes","No")</f>
        <v>No</v>
      </c>
      <c r="Z720" s="178" t="str">
        <f t="shared" si="430"/>
        <v>No</v>
      </c>
      <c r="AA720" t="str">
        <f>IF(OR(NCA!K34="Q3 2024",NCA!K34="Q4 2024"),"Yes","No")</f>
        <v>No</v>
      </c>
      <c r="AB720" s="178" t="str">
        <f t="shared" si="431"/>
        <v>No</v>
      </c>
      <c r="AC720" t="str">
        <f>IF(OR(NCA!K34="Q1 2025",NCA!K34="Q2 2025"),"Yes","No")</f>
        <v>No</v>
      </c>
      <c r="AD720" s="178" t="str">
        <f t="shared" si="432"/>
        <v>No</v>
      </c>
      <c r="AE720" t="str">
        <f>IF(OR(NCA!K34="Q3 2025",NCA!K34="Q4 2025"),"Yes","No")</f>
        <v>No</v>
      </c>
      <c r="AF720" s="178" t="str">
        <f t="shared" si="433"/>
        <v>No</v>
      </c>
      <c r="AG720" t="str">
        <f>IF(OR(NCA!K34="Q1 2026",NCA!K34="Q2 2026"),"Yes","No")</f>
        <v>No</v>
      </c>
      <c r="AH720" s="178" t="str">
        <f t="shared" si="434"/>
        <v>No</v>
      </c>
      <c r="AI720" t="str">
        <f>IF(OR(NCA!K34="Q3 2026",NCA!K34="Q4 2026"),"Yes","No")</f>
        <v>No</v>
      </c>
      <c r="AJ720" s="178" t="str">
        <f t="shared" si="435"/>
        <v>No</v>
      </c>
      <c r="AK720" t="str">
        <f>IF(OR(NCA!K34="Q1 2027",NCA!K34="Q2 2027"),"Yes","No")</f>
        <v>No</v>
      </c>
      <c r="AL720" s="178" t="str">
        <f t="shared" si="436"/>
        <v>No</v>
      </c>
      <c r="AM720" t="str">
        <f>IF(OR(NCA!K34="Q3 2027",NCA!K34="Q4 2027"),"Yes","No")</f>
        <v>No</v>
      </c>
      <c r="AN720" s="178" t="str">
        <f t="shared" si="437"/>
        <v>No</v>
      </c>
      <c r="AO720" t="str">
        <f>IF(OR(NCA!K34="Q1 2028",NCA!K34="Q2 2028"),"Yes","No")</f>
        <v>No</v>
      </c>
      <c r="AP720" s="178" t="str">
        <f t="shared" si="438"/>
        <v>No</v>
      </c>
      <c r="AQ720" t="str">
        <f>IF(OR(NCA!K34="Q3 2028",NCA!K34="Q4 2028"),"Yes","No")</f>
        <v>No</v>
      </c>
      <c r="AR720" s="178" t="str">
        <f t="shared" si="439"/>
        <v>No</v>
      </c>
      <c r="AS720" t="str">
        <f>IF(OR(NCA!K34="Q1 2029",NCA!K34="Q2 2029"),"Yes","No")</f>
        <v>No</v>
      </c>
      <c r="AT720" s="178" t="str">
        <f t="shared" si="440"/>
        <v>No</v>
      </c>
      <c r="AU720" t="str">
        <f>IF(OR(NCA!K34="Q3 2029",NCA!K34="Q4 2029"),"Yes","No")</f>
        <v>No</v>
      </c>
      <c r="AV720" s="178" t="str">
        <f t="shared" si="441"/>
        <v>No</v>
      </c>
      <c r="AW720" t="str">
        <f>IF(OR(NCA!K34="Q1 2030",NCA!K34="Q2 2030"),"Yes","No")</f>
        <v>No</v>
      </c>
      <c r="AX720" s="178" t="str">
        <f t="shared" si="442"/>
        <v>No</v>
      </c>
      <c r="AY720" t="str">
        <f>IF(OR(NCA!K34="Q3 2030",NCA!K34="Q4 2030"),"Yes","No")</f>
        <v>No</v>
      </c>
      <c r="AZ720" s="178" t="str">
        <f t="shared" si="443"/>
        <v>No</v>
      </c>
      <c r="BA720" t="str">
        <f>IF(NCA!K34="","No","Yes")</f>
        <v>No</v>
      </c>
      <c r="BB720" s="178" t="str">
        <f t="shared" si="444"/>
        <v>No</v>
      </c>
      <c r="BC720" s="178" t="str">
        <f t="shared" si="445"/>
        <v>Yes</v>
      </c>
      <c r="BD720" s="174"/>
    </row>
    <row r="721" spans="1:56" s="175" customFormat="1" ht="23.65" thickBot="1" x14ac:dyDescent="0.5">
      <c r="A721" s="177">
        <v>31</v>
      </c>
      <c r="B721" s="59" t="s">
        <v>950</v>
      </c>
      <c r="C721" t="str">
        <f>IF(NCA!E35="Yes","Yes","No")</f>
        <v>No</v>
      </c>
      <c r="D721" t="str">
        <f>IF(AND(C721="No",NCA!F35="Yes"),"Yes","No")</f>
        <v>No</v>
      </c>
      <c r="E721" t="str">
        <f>IF(AND(C721="No",NCA!F35="N/A"),"N/A","No")</f>
        <v>No</v>
      </c>
      <c r="F721">
        <f>IF(OR(NCA!F35="Yes",NCA!F35="N/A"),0,1)</f>
        <v>1</v>
      </c>
      <c r="G721" t="str">
        <f>IF(OR(NCA!K35="Q3 2019",NCA!K35="Q4 2019"),"Yes","No")</f>
        <v>No</v>
      </c>
      <c r="H721" s="178" t="str">
        <f t="shared" si="397"/>
        <v>No</v>
      </c>
      <c r="I721" t="str">
        <f>IF(OR(NCA!K35="Q1 2020",NCA!K35="Q2 2020"),"Yes","No")</f>
        <v>No</v>
      </c>
      <c r="J721" s="178" t="str">
        <f t="shared" si="422"/>
        <v>No</v>
      </c>
      <c r="K721" t="str">
        <f>IF(OR(NCA!K35="Q3 2020",NCA!K35="Q4 2020"),"Yes","No")</f>
        <v>No</v>
      </c>
      <c r="L721" s="178" t="str">
        <f t="shared" si="423"/>
        <v>No</v>
      </c>
      <c r="M721" t="str">
        <f>IF(OR(NCA!K35="Q1 2021",NCA!K35="Q2 2021"),"Yes","No")</f>
        <v>No</v>
      </c>
      <c r="N721" s="178" t="str">
        <f t="shared" si="424"/>
        <v>No</v>
      </c>
      <c r="O721" t="str">
        <f>IF(OR(NCA!K35="Q3 2021",NCA!K35="Q4 2021"),"Yes","No")</f>
        <v>No</v>
      </c>
      <c r="P721" s="178" t="str">
        <f t="shared" si="425"/>
        <v>No</v>
      </c>
      <c r="Q721" t="str">
        <f>IF(OR(NCA!K35="Q1 2022",NCA!K35="Q2 2022"),"Yes","No")</f>
        <v>No</v>
      </c>
      <c r="R721" s="178" t="str">
        <f t="shared" si="426"/>
        <v>No</v>
      </c>
      <c r="S721" t="str">
        <f>IF(OR(NCA!K35="Q3 2022",NCA!K35="Q4 2022"),"Yes","No")</f>
        <v>No</v>
      </c>
      <c r="T721" s="178" t="str">
        <f t="shared" si="427"/>
        <v>No</v>
      </c>
      <c r="U721" t="str">
        <f>IF(OR(NCA!K35="Q1 2023",NCA!K35="Q2 2023"),"Yes","No")</f>
        <v>No</v>
      </c>
      <c r="V721" s="178" t="str">
        <f t="shared" si="428"/>
        <v>No</v>
      </c>
      <c r="W721" t="str">
        <f>IF(OR(NCA!K35="Q3 2023",NCA!K35="Q4 2023"),"Yes","No")</f>
        <v>No</v>
      </c>
      <c r="X721" s="178" t="str">
        <f t="shared" si="429"/>
        <v>No</v>
      </c>
      <c r="Y721" t="str">
        <f>IF(OR(NCA!K35="Q1 2024",NCA!K35="Q2 2024"),"Yes","No")</f>
        <v>No</v>
      </c>
      <c r="Z721" s="178" t="str">
        <f t="shared" si="430"/>
        <v>No</v>
      </c>
      <c r="AA721" t="str">
        <f>IF(OR(NCA!K35="Q3 2024",NCA!K35="Q4 2024"),"Yes","No")</f>
        <v>No</v>
      </c>
      <c r="AB721" s="178" t="str">
        <f t="shared" si="431"/>
        <v>No</v>
      </c>
      <c r="AC721" t="str">
        <f>IF(OR(NCA!K35="Q1 2025",NCA!K35="Q2 2025"),"Yes","No")</f>
        <v>No</v>
      </c>
      <c r="AD721" s="178" t="str">
        <f t="shared" si="432"/>
        <v>No</v>
      </c>
      <c r="AE721" t="str">
        <f>IF(OR(NCA!K35="Q3 2025",NCA!K35="Q4 2025"),"Yes","No")</f>
        <v>No</v>
      </c>
      <c r="AF721" s="178" t="str">
        <f t="shared" si="433"/>
        <v>No</v>
      </c>
      <c r="AG721" t="str">
        <f>IF(OR(NCA!K35="Q1 2026",NCA!K35="Q2 2026"),"Yes","No")</f>
        <v>No</v>
      </c>
      <c r="AH721" s="178" t="str">
        <f t="shared" si="434"/>
        <v>No</v>
      </c>
      <c r="AI721" t="str">
        <f>IF(OR(NCA!K35="Q3 2026",NCA!K35="Q4 2026"),"Yes","No")</f>
        <v>No</v>
      </c>
      <c r="AJ721" s="178" t="str">
        <f t="shared" si="435"/>
        <v>No</v>
      </c>
      <c r="AK721" t="str">
        <f>IF(OR(NCA!K35="Q1 2027",NCA!K35="Q2 2027"),"Yes","No")</f>
        <v>No</v>
      </c>
      <c r="AL721" s="178" t="str">
        <f t="shared" si="436"/>
        <v>No</v>
      </c>
      <c r="AM721" t="str">
        <f>IF(OR(NCA!K35="Q3 2027",NCA!K35="Q4 2027"),"Yes","No")</f>
        <v>No</v>
      </c>
      <c r="AN721" s="178" t="str">
        <f t="shared" si="437"/>
        <v>No</v>
      </c>
      <c r="AO721" t="str">
        <f>IF(OR(NCA!K35="Q1 2028",NCA!K35="Q2 2028"),"Yes","No")</f>
        <v>No</v>
      </c>
      <c r="AP721" s="178" t="str">
        <f t="shared" si="438"/>
        <v>No</v>
      </c>
      <c r="AQ721" t="str">
        <f>IF(OR(NCA!K35="Q3 2028",NCA!K35="Q4 2028"),"Yes","No")</f>
        <v>No</v>
      </c>
      <c r="AR721" s="178" t="str">
        <f t="shared" si="439"/>
        <v>No</v>
      </c>
      <c r="AS721" t="str">
        <f>IF(OR(NCA!K35="Q1 2029",NCA!K35="Q2 2029"),"Yes","No")</f>
        <v>No</v>
      </c>
      <c r="AT721" s="178" t="str">
        <f t="shared" si="440"/>
        <v>No</v>
      </c>
      <c r="AU721" t="str">
        <f>IF(OR(NCA!K35="Q3 2029",NCA!K35="Q4 2029"),"Yes","No")</f>
        <v>No</v>
      </c>
      <c r="AV721" s="178" t="str">
        <f t="shared" si="441"/>
        <v>No</v>
      </c>
      <c r="AW721" t="str">
        <f>IF(OR(NCA!K35="Q1 2030",NCA!K35="Q2 2030"),"Yes","No")</f>
        <v>No</v>
      </c>
      <c r="AX721" s="178" t="str">
        <f t="shared" si="442"/>
        <v>No</v>
      </c>
      <c r="AY721" t="str">
        <f>IF(OR(NCA!K35="Q3 2030",NCA!K35="Q4 2030"),"Yes","No")</f>
        <v>No</v>
      </c>
      <c r="AZ721" s="178" t="str">
        <f t="shared" si="443"/>
        <v>No</v>
      </c>
      <c r="BA721" t="str">
        <f>IF(NCA!K35="","No","Yes")</f>
        <v>No</v>
      </c>
      <c r="BB721" s="178" t="str">
        <f t="shared" si="444"/>
        <v>No</v>
      </c>
      <c r="BC721" s="178" t="str">
        <f t="shared" si="445"/>
        <v>Yes</v>
      </c>
      <c r="BD721" s="174"/>
    </row>
    <row r="722" spans="1:56" s="175" customFormat="1" ht="14.65" thickBot="1" x14ac:dyDescent="0.5">
      <c r="A722" s="177">
        <v>32</v>
      </c>
      <c r="B722" s="59" t="s">
        <v>952</v>
      </c>
      <c r="C722" t="str">
        <f>IF(NCA!E36="Yes","Yes","No")</f>
        <v>No</v>
      </c>
      <c r="D722" t="str">
        <f>IF(AND(C722="No",NCA!F36="Yes"),"Yes","No")</f>
        <v>No</v>
      </c>
      <c r="E722" t="str">
        <f>IF(AND(C722="No",NCA!F36="N/A"),"N/A","No")</f>
        <v>No</v>
      </c>
      <c r="F722">
        <f>IF(OR(NCA!F36="Yes",NCA!F36="N/A"),0,1)</f>
        <v>1</v>
      </c>
      <c r="G722" t="str">
        <f>IF(OR(NCA!K36="Q3 2019",NCA!K36="Q4 2019"),"Yes","No")</f>
        <v>No</v>
      </c>
      <c r="H722" s="178" t="str">
        <f t="shared" si="397"/>
        <v>No</v>
      </c>
      <c r="I722" t="str">
        <f>IF(OR(NCA!K36="Q1 2020",NCA!K36="Q2 2020"),"Yes","No")</f>
        <v>No</v>
      </c>
      <c r="J722" s="178" t="str">
        <f t="shared" si="422"/>
        <v>No</v>
      </c>
      <c r="K722" t="str">
        <f>IF(OR(NCA!K36="Q3 2020",NCA!K36="Q4 2020"),"Yes","No")</f>
        <v>No</v>
      </c>
      <c r="L722" s="178" t="str">
        <f t="shared" si="423"/>
        <v>No</v>
      </c>
      <c r="M722" t="str">
        <f>IF(OR(NCA!K36="Q1 2021",NCA!K36="Q2 2021"),"Yes","No")</f>
        <v>No</v>
      </c>
      <c r="N722" s="178" t="str">
        <f t="shared" si="424"/>
        <v>No</v>
      </c>
      <c r="O722" t="str">
        <f>IF(OR(NCA!K36="Q3 2021",NCA!K36="Q4 2021"),"Yes","No")</f>
        <v>No</v>
      </c>
      <c r="P722" s="178" t="str">
        <f t="shared" si="425"/>
        <v>No</v>
      </c>
      <c r="Q722" t="str">
        <f>IF(OR(NCA!K36="Q1 2022",NCA!K36="Q2 2022"),"Yes","No")</f>
        <v>No</v>
      </c>
      <c r="R722" s="178" t="str">
        <f t="shared" si="426"/>
        <v>No</v>
      </c>
      <c r="S722" t="str">
        <f>IF(OR(NCA!K36="Q3 2022",NCA!K36="Q4 2022"),"Yes","No")</f>
        <v>No</v>
      </c>
      <c r="T722" s="178" t="str">
        <f t="shared" si="427"/>
        <v>No</v>
      </c>
      <c r="U722" t="str">
        <f>IF(OR(NCA!K36="Q1 2023",NCA!K36="Q2 2023"),"Yes","No")</f>
        <v>No</v>
      </c>
      <c r="V722" s="178" t="str">
        <f t="shared" si="428"/>
        <v>No</v>
      </c>
      <c r="W722" t="str">
        <f>IF(OR(NCA!K36="Q3 2023",NCA!K36="Q4 2023"),"Yes","No")</f>
        <v>No</v>
      </c>
      <c r="X722" s="178" t="str">
        <f t="shared" si="429"/>
        <v>No</v>
      </c>
      <c r="Y722" t="str">
        <f>IF(OR(NCA!K36="Q1 2024",NCA!K36="Q2 2024"),"Yes","No")</f>
        <v>No</v>
      </c>
      <c r="Z722" s="178" t="str">
        <f t="shared" si="430"/>
        <v>No</v>
      </c>
      <c r="AA722" t="str">
        <f>IF(OR(NCA!K36="Q3 2024",NCA!K36="Q4 2024"),"Yes","No")</f>
        <v>No</v>
      </c>
      <c r="AB722" s="178" t="str">
        <f t="shared" si="431"/>
        <v>No</v>
      </c>
      <c r="AC722" t="str">
        <f>IF(OR(NCA!K36="Q1 2025",NCA!K36="Q2 2025"),"Yes","No")</f>
        <v>No</v>
      </c>
      <c r="AD722" s="178" t="str">
        <f t="shared" si="432"/>
        <v>No</v>
      </c>
      <c r="AE722" t="str">
        <f>IF(OR(NCA!K36="Q3 2025",NCA!K36="Q4 2025"),"Yes","No")</f>
        <v>No</v>
      </c>
      <c r="AF722" s="178" t="str">
        <f t="shared" si="433"/>
        <v>No</v>
      </c>
      <c r="AG722" t="str">
        <f>IF(OR(NCA!K36="Q1 2026",NCA!K36="Q2 2026"),"Yes","No")</f>
        <v>No</v>
      </c>
      <c r="AH722" s="178" t="str">
        <f t="shared" si="434"/>
        <v>No</v>
      </c>
      <c r="AI722" t="str">
        <f>IF(OR(NCA!K36="Q3 2026",NCA!K36="Q4 2026"),"Yes","No")</f>
        <v>No</v>
      </c>
      <c r="AJ722" s="178" t="str">
        <f t="shared" si="435"/>
        <v>No</v>
      </c>
      <c r="AK722" t="str">
        <f>IF(OR(NCA!K36="Q1 2027",NCA!K36="Q2 2027"),"Yes","No")</f>
        <v>No</v>
      </c>
      <c r="AL722" s="178" t="str">
        <f t="shared" si="436"/>
        <v>No</v>
      </c>
      <c r="AM722" t="str">
        <f>IF(OR(NCA!K36="Q3 2027",NCA!K36="Q4 2027"),"Yes","No")</f>
        <v>No</v>
      </c>
      <c r="AN722" s="178" t="str">
        <f t="shared" si="437"/>
        <v>No</v>
      </c>
      <c r="AO722" t="str">
        <f>IF(OR(NCA!K36="Q1 2028",NCA!K36="Q2 2028"),"Yes","No")</f>
        <v>No</v>
      </c>
      <c r="AP722" s="178" t="str">
        <f t="shared" si="438"/>
        <v>No</v>
      </c>
      <c r="AQ722" t="str">
        <f>IF(OR(NCA!K36="Q3 2028",NCA!K36="Q4 2028"),"Yes","No")</f>
        <v>No</v>
      </c>
      <c r="AR722" s="178" t="str">
        <f t="shared" si="439"/>
        <v>No</v>
      </c>
      <c r="AS722" t="str">
        <f>IF(OR(NCA!K36="Q1 2029",NCA!K36="Q2 2029"),"Yes","No")</f>
        <v>No</v>
      </c>
      <c r="AT722" s="178" t="str">
        <f t="shared" si="440"/>
        <v>No</v>
      </c>
      <c r="AU722" t="str">
        <f>IF(OR(NCA!K36="Q3 2029",NCA!K36="Q4 2029"),"Yes","No")</f>
        <v>No</v>
      </c>
      <c r="AV722" s="178" t="str">
        <f t="shared" si="441"/>
        <v>No</v>
      </c>
      <c r="AW722" t="str">
        <f>IF(OR(NCA!K36="Q1 2030",NCA!K36="Q2 2030"),"Yes","No")</f>
        <v>No</v>
      </c>
      <c r="AX722" s="178" t="str">
        <f t="shared" si="442"/>
        <v>No</v>
      </c>
      <c r="AY722" t="str">
        <f>IF(OR(NCA!K36="Q3 2030",NCA!K36="Q4 2030"),"Yes","No")</f>
        <v>No</v>
      </c>
      <c r="AZ722" s="178" t="str">
        <f t="shared" si="443"/>
        <v>No</v>
      </c>
      <c r="BA722" t="str">
        <f>IF(NCA!K36="","No","Yes")</f>
        <v>No</v>
      </c>
      <c r="BB722" s="178" t="str">
        <f t="shared" si="444"/>
        <v>No</v>
      </c>
      <c r="BC722" s="178" t="str">
        <f t="shared" si="445"/>
        <v>Yes</v>
      </c>
      <c r="BD722" s="174"/>
    </row>
    <row r="723" spans="1:56" s="175" customFormat="1" ht="23.65" thickBot="1" x14ac:dyDescent="0.5">
      <c r="A723" s="177">
        <v>33</v>
      </c>
      <c r="B723" s="59" t="s">
        <v>953</v>
      </c>
      <c r="C723" t="str">
        <f>IF(NCA!E37="Yes","Yes","No")</f>
        <v>No</v>
      </c>
      <c r="D723" t="str">
        <f>IF(AND(C723="No",NCA!F37="Yes"),"Yes","No")</f>
        <v>No</v>
      </c>
      <c r="E723" t="str">
        <f>IF(AND(C723="No",NCA!F37="N/A"),"N/A","No")</f>
        <v>No</v>
      </c>
      <c r="F723">
        <f>IF(OR(NCA!F37="Yes",NCA!F37="N/A"),0,1)</f>
        <v>1</v>
      </c>
      <c r="G723" t="str">
        <f>IF(OR(NCA!K37="Q3 2019",NCA!K37="Q4 2019"),"Yes","No")</f>
        <v>No</v>
      </c>
      <c r="H723" s="178" t="str">
        <f t="shared" si="397"/>
        <v>No</v>
      </c>
      <c r="I723" t="str">
        <f>IF(OR(NCA!K37="Q1 2020",NCA!K37="Q2 2020"),"Yes","No")</f>
        <v>No</v>
      </c>
      <c r="J723" s="178" t="str">
        <f t="shared" si="422"/>
        <v>No</v>
      </c>
      <c r="K723" t="str">
        <f>IF(OR(NCA!K37="Q3 2020",NCA!K37="Q4 2020"),"Yes","No")</f>
        <v>No</v>
      </c>
      <c r="L723" s="178" t="str">
        <f t="shared" si="423"/>
        <v>No</v>
      </c>
      <c r="M723" t="str">
        <f>IF(OR(NCA!K37="Q1 2021",NCA!K37="Q2 2021"),"Yes","No")</f>
        <v>No</v>
      </c>
      <c r="N723" s="178" t="str">
        <f t="shared" si="424"/>
        <v>No</v>
      </c>
      <c r="O723" t="str">
        <f>IF(OR(NCA!K37="Q3 2021",NCA!K37="Q4 2021"),"Yes","No")</f>
        <v>No</v>
      </c>
      <c r="P723" s="178" t="str">
        <f t="shared" si="425"/>
        <v>No</v>
      </c>
      <c r="Q723" t="str">
        <f>IF(OR(NCA!K37="Q1 2022",NCA!K37="Q2 2022"),"Yes","No")</f>
        <v>No</v>
      </c>
      <c r="R723" s="178" t="str">
        <f t="shared" si="426"/>
        <v>No</v>
      </c>
      <c r="S723" t="str">
        <f>IF(OR(NCA!K37="Q3 2022",NCA!K37="Q4 2022"),"Yes","No")</f>
        <v>No</v>
      </c>
      <c r="T723" s="178" t="str">
        <f t="shared" si="427"/>
        <v>No</v>
      </c>
      <c r="U723" t="str">
        <f>IF(OR(NCA!K37="Q1 2023",NCA!K37="Q2 2023"),"Yes","No")</f>
        <v>No</v>
      </c>
      <c r="V723" s="178" t="str">
        <f t="shared" si="428"/>
        <v>No</v>
      </c>
      <c r="W723" t="str">
        <f>IF(OR(NCA!K37="Q3 2023",NCA!K37="Q4 2023"),"Yes","No")</f>
        <v>No</v>
      </c>
      <c r="X723" s="178" t="str">
        <f t="shared" si="429"/>
        <v>No</v>
      </c>
      <c r="Y723" t="str">
        <f>IF(OR(NCA!K37="Q1 2024",NCA!K37="Q2 2024"),"Yes","No")</f>
        <v>No</v>
      </c>
      <c r="Z723" s="178" t="str">
        <f t="shared" si="430"/>
        <v>No</v>
      </c>
      <c r="AA723" t="str">
        <f>IF(OR(NCA!K37="Q3 2024",NCA!K37="Q4 2024"),"Yes","No")</f>
        <v>No</v>
      </c>
      <c r="AB723" s="178" t="str">
        <f t="shared" si="431"/>
        <v>No</v>
      </c>
      <c r="AC723" t="str">
        <f>IF(OR(NCA!K37="Q1 2025",NCA!K37="Q2 2025"),"Yes","No")</f>
        <v>No</v>
      </c>
      <c r="AD723" s="178" t="str">
        <f t="shared" si="432"/>
        <v>No</v>
      </c>
      <c r="AE723" t="str">
        <f>IF(OR(NCA!K37="Q3 2025",NCA!K37="Q4 2025"),"Yes","No")</f>
        <v>No</v>
      </c>
      <c r="AF723" s="178" t="str">
        <f t="shared" si="433"/>
        <v>No</v>
      </c>
      <c r="AG723" t="str">
        <f>IF(OR(NCA!K37="Q1 2026",NCA!K37="Q2 2026"),"Yes","No")</f>
        <v>No</v>
      </c>
      <c r="AH723" s="178" t="str">
        <f t="shared" si="434"/>
        <v>No</v>
      </c>
      <c r="AI723" t="str">
        <f>IF(OR(NCA!K37="Q3 2026",NCA!K37="Q4 2026"),"Yes","No")</f>
        <v>No</v>
      </c>
      <c r="AJ723" s="178" t="str">
        <f t="shared" si="435"/>
        <v>No</v>
      </c>
      <c r="AK723" t="str">
        <f>IF(OR(NCA!K37="Q1 2027",NCA!K37="Q2 2027"),"Yes","No")</f>
        <v>No</v>
      </c>
      <c r="AL723" s="178" t="str">
        <f t="shared" si="436"/>
        <v>No</v>
      </c>
      <c r="AM723" t="str">
        <f>IF(OR(NCA!K37="Q3 2027",NCA!K37="Q4 2027"),"Yes","No")</f>
        <v>No</v>
      </c>
      <c r="AN723" s="178" t="str">
        <f t="shared" si="437"/>
        <v>No</v>
      </c>
      <c r="AO723" t="str">
        <f>IF(OR(NCA!K37="Q1 2028",NCA!K37="Q2 2028"),"Yes","No")</f>
        <v>No</v>
      </c>
      <c r="AP723" s="178" t="str">
        <f t="shared" si="438"/>
        <v>No</v>
      </c>
      <c r="AQ723" t="str">
        <f>IF(OR(NCA!K37="Q3 2028",NCA!K37="Q4 2028"),"Yes","No")</f>
        <v>No</v>
      </c>
      <c r="AR723" s="178" t="str">
        <f t="shared" si="439"/>
        <v>No</v>
      </c>
      <c r="AS723" t="str">
        <f>IF(OR(NCA!K37="Q1 2029",NCA!K37="Q2 2029"),"Yes","No")</f>
        <v>No</v>
      </c>
      <c r="AT723" s="178" t="str">
        <f t="shared" si="440"/>
        <v>No</v>
      </c>
      <c r="AU723" t="str">
        <f>IF(OR(NCA!K37="Q3 2029",NCA!K37="Q4 2029"),"Yes","No")</f>
        <v>No</v>
      </c>
      <c r="AV723" s="178" t="str">
        <f t="shared" si="441"/>
        <v>No</v>
      </c>
      <c r="AW723" t="str">
        <f>IF(OR(NCA!K37="Q1 2030",NCA!K37="Q2 2030"),"Yes","No")</f>
        <v>No</v>
      </c>
      <c r="AX723" s="178" t="str">
        <f t="shared" si="442"/>
        <v>No</v>
      </c>
      <c r="AY723" t="str">
        <f>IF(OR(NCA!K37="Q3 2030",NCA!K37="Q4 2030"),"Yes","No")</f>
        <v>No</v>
      </c>
      <c r="AZ723" s="178" t="str">
        <f t="shared" si="443"/>
        <v>No</v>
      </c>
      <c r="BA723" t="str">
        <f>IF(NCA!K37="","No","Yes")</f>
        <v>No</v>
      </c>
      <c r="BB723" s="178" t="str">
        <f t="shared" si="444"/>
        <v>No</v>
      </c>
      <c r="BC723" s="178" t="str">
        <f t="shared" si="445"/>
        <v>Yes</v>
      </c>
      <c r="BD723" s="174"/>
    </row>
    <row r="724" spans="1:56" s="175" customFormat="1" ht="23.65" thickBot="1" x14ac:dyDescent="0.5">
      <c r="A724" s="177">
        <v>34</v>
      </c>
      <c r="B724" s="59" t="s">
        <v>954</v>
      </c>
      <c r="C724" t="str">
        <f>IF(NCA!E38="Yes","Yes","No")</f>
        <v>No</v>
      </c>
      <c r="D724" t="str">
        <f>IF(AND(C724="No",NCA!F38="Yes"),"Yes","No")</f>
        <v>No</v>
      </c>
      <c r="E724" t="str">
        <f>IF(AND(C724="No",NCA!F38="N/A"),"N/A","No")</f>
        <v>No</v>
      </c>
      <c r="F724">
        <f>IF(OR(NCA!F38="Yes",NCA!F38="N/A"),0,1)</f>
        <v>1</v>
      </c>
      <c r="G724" t="str">
        <f>IF(OR(NCA!K38="Q3 2019",NCA!K38="Q4 2019"),"Yes","No")</f>
        <v>No</v>
      </c>
      <c r="H724" s="178" t="str">
        <f t="shared" si="397"/>
        <v>No</v>
      </c>
      <c r="I724" t="str">
        <f>IF(OR(NCA!K38="Q1 2020",NCA!K38="Q2 2020"),"Yes","No")</f>
        <v>No</v>
      </c>
      <c r="J724" s="178" t="str">
        <f t="shared" si="422"/>
        <v>No</v>
      </c>
      <c r="K724" t="str">
        <f>IF(OR(NCA!K38="Q3 2020",NCA!K38="Q4 2020"),"Yes","No")</f>
        <v>No</v>
      </c>
      <c r="L724" s="178" t="str">
        <f t="shared" si="423"/>
        <v>No</v>
      </c>
      <c r="M724" t="str">
        <f>IF(OR(NCA!K38="Q1 2021",NCA!K38="Q2 2021"),"Yes","No")</f>
        <v>No</v>
      </c>
      <c r="N724" s="178" t="str">
        <f t="shared" si="424"/>
        <v>No</v>
      </c>
      <c r="O724" t="str">
        <f>IF(OR(NCA!K38="Q3 2021",NCA!K38="Q4 2021"),"Yes","No")</f>
        <v>No</v>
      </c>
      <c r="P724" s="178" t="str">
        <f t="shared" si="425"/>
        <v>No</v>
      </c>
      <c r="Q724" t="str">
        <f>IF(OR(NCA!K38="Q1 2022",NCA!K38="Q2 2022"),"Yes","No")</f>
        <v>No</v>
      </c>
      <c r="R724" s="178" t="str">
        <f t="shared" si="426"/>
        <v>No</v>
      </c>
      <c r="S724" t="str">
        <f>IF(OR(NCA!K38="Q3 2022",NCA!K38="Q4 2022"),"Yes","No")</f>
        <v>No</v>
      </c>
      <c r="T724" s="178" t="str">
        <f t="shared" si="427"/>
        <v>No</v>
      </c>
      <c r="U724" t="str">
        <f>IF(OR(NCA!K38="Q1 2023",NCA!K38="Q2 2023"),"Yes","No")</f>
        <v>No</v>
      </c>
      <c r="V724" s="178" t="str">
        <f t="shared" si="428"/>
        <v>No</v>
      </c>
      <c r="W724" t="str">
        <f>IF(OR(NCA!K38="Q3 2023",NCA!K38="Q4 2023"),"Yes","No")</f>
        <v>No</v>
      </c>
      <c r="X724" s="178" t="str">
        <f t="shared" si="429"/>
        <v>No</v>
      </c>
      <c r="Y724" t="str">
        <f>IF(OR(NCA!K38="Q1 2024",NCA!K38="Q2 2024"),"Yes","No")</f>
        <v>No</v>
      </c>
      <c r="Z724" s="178" t="str">
        <f t="shared" si="430"/>
        <v>No</v>
      </c>
      <c r="AA724" t="str">
        <f>IF(OR(NCA!K38="Q3 2024",NCA!K38="Q4 2024"),"Yes","No")</f>
        <v>No</v>
      </c>
      <c r="AB724" s="178" t="str">
        <f t="shared" si="431"/>
        <v>No</v>
      </c>
      <c r="AC724" t="str">
        <f>IF(OR(NCA!K38="Q1 2025",NCA!K38="Q2 2025"),"Yes","No")</f>
        <v>No</v>
      </c>
      <c r="AD724" s="178" t="str">
        <f t="shared" si="432"/>
        <v>No</v>
      </c>
      <c r="AE724" t="str">
        <f>IF(OR(NCA!K38="Q3 2025",NCA!K38="Q4 2025"),"Yes","No")</f>
        <v>No</v>
      </c>
      <c r="AF724" s="178" t="str">
        <f t="shared" si="433"/>
        <v>No</v>
      </c>
      <c r="AG724" t="str">
        <f>IF(OR(NCA!K38="Q1 2026",NCA!K38="Q2 2026"),"Yes","No")</f>
        <v>No</v>
      </c>
      <c r="AH724" s="178" t="str">
        <f t="shared" si="434"/>
        <v>No</v>
      </c>
      <c r="AI724" t="str">
        <f>IF(OR(NCA!K38="Q3 2026",NCA!K38="Q4 2026"),"Yes","No")</f>
        <v>No</v>
      </c>
      <c r="AJ724" s="178" t="str">
        <f t="shared" si="435"/>
        <v>No</v>
      </c>
      <c r="AK724" t="str">
        <f>IF(OR(NCA!K38="Q1 2027",NCA!K38="Q2 2027"),"Yes","No")</f>
        <v>No</v>
      </c>
      <c r="AL724" s="178" t="str">
        <f t="shared" si="436"/>
        <v>No</v>
      </c>
      <c r="AM724" t="str">
        <f>IF(OR(NCA!K38="Q3 2027",NCA!K38="Q4 2027"),"Yes","No")</f>
        <v>No</v>
      </c>
      <c r="AN724" s="178" t="str">
        <f t="shared" si="437"/>
        <v>No</v>
      </c>
      <c r="AO724" t="str">
        <f>IF(OR(NCA!K38="Q1 2028",NCA!K38="Q2 2028"),"Yes","No")</f>
        <v>No</v>
      </c>
      <c r="AP724" s="178" t="str">
        <f t="shared" si="438"/>
        <v>No</v>
      </c>
      <c r="AQ724" t="str">
        <f>IF(OR(NCA!K38="Q3 2028",NCA!K38="Q4 2028"),"Yes","No")</f>
        <v>No</v>
      </c>
      <c r="AR724" s="178" t="str">
        <f t="shared" si="439"/>
        <v>No</v>
      </c>
      <c r="AS724" t="str">
        <f>IF(OR(NCA!K38="Q1 2029",NCA!K38="Q2 2029"),"Yes","No")</f>
        <v>No</v>
      </c>
      <c r="AT724" s="178" t="str">
        <f t="shared" si="440"/>
        <v>No</v>
      </c>
      <c r="AU724" t="str">
        <f>IF(OR(NCA!K38="Q3 2029",NCA!K38="Q4 2029"),"Yes","No")</f>
        <v>No</v>
      </c>
      <c r="AV724" s="178" t="str">
        <f t="shared" si="441"/>
        <v>No</v>
      </c>
      <c r="AW724" t="str">
        <f>IF(OR(NCA!K38="Q1 2030",NCA!K38="Q2 2030"),"Yes","No")</f>
        <v>No</v>
      </c>
      <c r="AX724" s="178" t="str">
        <f t="shared" si="442"/>
        <v>No</v>
      </c>
      <c r="AY724" t="str">
        <f>IF(OR(NCA!K38="Q3 2030",NCA!K38="Q4 2030"),"Yes","No")</f>
        <v>No</v>
      </c>
      <c r="AZ724" s="178" t="str">
        <f t="shared" si="443"/>
        <v>No</v>
      </c>
      <c r="BA724" t="str">
        <f>IF(NCA!K38="","No","Yes")</f>
        <v>No</v>
      </c>
      <c r="BB724" s="178" t="str">
        <f t="shared" si="444"/>
        <v>No</v>
      </c>
      <c r="BC724" s="178" t="str">
        <f t="shared" si="445"/>
        <v>Yes</v>
      </c>
      <c r="BD724" s="174"/>
    </row>
    <row r="725" spans="1:56" s="175" customFormat="1" ht="23.65" thickBot="1" x14ac:dyDescent="0.5">
      <c r="A725" s="177">
        <v>35</v>
      </c>
      <c r="B725" s="59" t="s">
        <v>956</v>
      </c>
      <c r="C725" t="str">
        <f>IF(NCA!E39="Yes","Yes","No")</f>
        <v>No</v>
      </c>
      <c r="D725" t="str">
        <f>IF(AND(C725="No",NCA!F39="Yes"),"Yes","No")</f>
        <v>No</v>
      </c>
      <c r="E725" t="str">
        <f>IF(AND(C725="No",NCA!F39="N/A"),"N/A","No")</f>
        <v>No</v>
      </c>
      <c r="F725">
        <f>IF(OR(NCA!F39="Yes",NCA!F39="N/A"),0,1)</f>
        <v>1</v>
      </c>
      <c r="G725" t="str">
        <f>IF(OR(NCA!K39="Q3 2019",NCA!K39="Q4 2019"),"Yes","No")</f>
        <v>No</v>
      </c>
      <c r="H725" s="178" t="str">
        <f t="shared" si="397"/>
        <v>No</v>
      </c>
      <c r="I725" t="str">
        <f>IF(OR(NCA!K39="Q1 2020",NCA!K39="Q2 2020"),"Yes","No")</f>
        <v>No</v>
      </c>
      <c r="J725" s="178" t="str">
        <f t="shared" si="422"/>
        <v>No</v>
      </c>
      <c r="K725" t="str">
        <f>IF(OR(NCA!K39="Q3 2020",NCA!K39="Q4 2020"),"Yes","No")</f>
        <v>No</v>
      </c>
      <c r="L725" s="178" t="str">
        <f t="shared" si="423"/>
        <v>No</v>
      </c>
      <c r="M725" t="str">
        <f>IF(OR(NCA!K39="Q1 2021",NCA!K39="Q2 2021"),"Yes","No")</f>
        <v>No</v>
      </c>
      <c r="N725" s="178" t="str">
        <f t="shared" si="424"/>
        <v>No</v>
      </c>
      <c r="O725" t="str">
        <f>IF(OR(NCA!K39="Q3 2021",NCA!K39="Q4 2021"),"Yes","No")</f>
        <v>No</v>
      </c>
      <c r="P725" s="178" t="str">
        <f t="shared" si="425"/>
        <v>No</v>
      </c>
      <c r="Q725" t="str">
        <f>IF(OR(NCA!K39="Q1 2022",NCA!K39="Q2 2022"),"Yes","No")</f>
        <v>No</v>
      </c>
      <c r="R725" s="178" t="str">
        <f t="shared" si="426"/>
        <v>No</v>
      </c>
      <c r="S725" t="str">
        <f>IF(OR(NCA!K39="Q3 2022",NCA!K39="Q4 2022"),"Yes","No")</f>
        <v>No</v>
      </c>
      <c r="T725" s="178" t="str">
        <f t="shared" si="427"/>
        <v>No</v>
      </c>
      <c r="U725" t="str">
        <f>IF(OR(NCA!K39="Q1 2023",NCA!K39="Q2 2023"),"Yes","No")</f>
        <v>No</v>
      </c>
      <c r="V725" s="178" t="str">
        <f t="shared" si="428"/>
        <v>No</v>
      </c>
      <c r="W725" t="str">
        <f>IF(OR(NCA!K39="Q3 2023",NCA!K39="Q4 2023"),"Yes","No")</f>
        <v>No</v>
      </c>
      <c r="X725" s="178" t="str">
        <f t="shared" si="429"/>
        <v>No</v>
      </c>
      <c r="Y725" t="str">
        <f>IF(OR(NCA!K39="Q1 2024",NCA!K39="Q2 2024"),"Yes","No")</f>
        <v>No</v>
      </c>
      <c r="Z725" s="178" t="str">
        <f t="shared" si="430"/>
        <v>No</v>
      </c>
      <c r="AA725" t="str">
        <f>IF(OR(NCA!K39="Q3 2024",NCA!K39="Q4 2024"),"Yes","No")</f>
        <v>No</v>
      </c>
      <c r="AB725" s="178" t="str">
        <f t="shared" si="431"/>
        <v>No</v>
      </c>
      <c r="AC725" t="str">
        <f>IF(OR(NCA!K39="Q1 2025",NCA!K39="Q2 2025"),"Yes","No")</f>
        <v>No</v>
      </c>
      <c r="AD725" s="178" t="str">
        <f t="shared" si="432"/>
        <v>No</v>
      </c>
      <c r="AE725" t="str">
        <f>IF(OR(NCA!K39="Q3 2025",NCA!K39="Q4 2025"),"Yes","No")</f>
        <v>No</v>
      </c>
      <c r="AF725" s="178" t="str">
        <f t="shared" si="433"/>
        <v>No</v>
      </c>
      <c r="AG725" t="str">
        <f>IF(OR(NCA!K39="Q1 2026",NCA!K39="Q2 2026"),"Yes","No")</f>
        <v>No</v>
      </c>
      <c r="AH725" s="178" t="str">
        <f t="shared" si="434"/>
        <v>No</v>
      </c>
      <c r="AI725" t="str">
        <f>IF(OR(NCA!K39="Q3 2026",NCA!K39="Q4 2026"),"Yes","No")</f>
        <v>No</v>
      </c>
      <c r="AJ725" s="178" t="str">
        <f t="shared" si="435"/>
        <v>No</v>
      </c>
      <c r="AK725" t="str">
        <f>IF(OR(NCA!K39="Q1 2027",NCA!K39="Q2 2027"),"Yes","No")</f>
        <v>No</v>
      </c>
      <c r="AL725" s="178" t="str">
        <f t="shared" si="436"/>
        <v>No</v>
      </c>
      <c r="AM725" t="str">
        <f>IF(OR(NCA!K39="Q3 2027",NCA!K39="Q4 2027"),"Yes","No")</f>
        <v>No</v>
      </c>
      <c r="AN725" s="178" t="str">
        <f t="shared" si="437"/>
        <v>No</v>
      </c>
      <c r="AO725" t="str">
        <f>IF(OR(NCA!K39="Q1 2028",NCA!K39="Q2 2028"),"Yes","No")</f>
        <v>No</v>
      </c>
      <c r="AP725" s="178" t="str">
        <f t="shared" si="438"/>
        <v>No</v>
      </c>
      <c r="AQ725" t="str">
        <f>IF(OR(NCA!K39="Q3 2028",NCA!K39="Q4 2028"),"Yes","No")</f>
        <v>No</v>
      </c>
      <c r="AR725" s="178" t="str">
        <f t="shared" si="439"/>
        <v>No</v>
      </c>
      <c r="AS725" t="str">
        <f>IF(OR(NCA!K39="Q1 2029",NCA!K39="Q2 2029"),"Yes","No")</f>
        <v>No</v>
      </c>
      <c r="AT725" s="178" t="str">
        <f t="shared" si="440"/>
        <v>No</v>
      </c>
      <c r="AU725" t="str">
        <f>IF(OR(NCA!K39="Q3 2029",NCA!K39="Q4 2029"),"Yes","No")</f>
        <v>No</v>
      </c>
      <c r="AV725" s="178" t="str">
        <f t="shared" si="441"/>
        <v>No</v>
      </c>
      <c r="AW725" t="str">
        <f>IF(OR(NCA!K39="Q1 2030",NCA!K39="Q2 2030"),"Yes","No")</f>
        <v>No</v>
      </c>
      <c r="AX725" s="178" t="str">
        <f t="shared" si="442"/>
        <v>No</v>
      </c>
      <c r="AY725" t="str">
        <f>IF(OR(NCA!K39="Q3 2030",NCA!K39="Q4 2030"),"Yes","No")</f>
        <v>No</v>
      </c>
      <c r="AZ725" s="178" t="str">
        <f t="shared" si="443"/>
        <v>No</v>
      </c>
      <c r="BA725" t="str">
        <f>IF(NCA!K39="","No","Yes")</f>
        <v>No</v>
      </c>
      <c r="BB725" s="178" t="str">
        <f t="shared" si="444"/>
        <v>No</v>
      </c>
      <c r="BC725" s="178" t="str">
        <f t="shared" si="445"/>
        <v>Yes</v>
      </c>
      <c r="BD725" s="174"/>
    </row>
    <row r="726" spans="1:56" s="175" customFormat="1" ht="35.25" thickBot="1" x14ac:dyDescent="0.5">
      <c r="A726" s="177">
        <v>36</v>
      </c>
      <c r="B726" s="59" t="s">
        <v>957</v>
      </c>
      <c r="C726" t="str">
        <f>IF(NCA!E40="Yes","Yes","No")</f>
        <v>No</v>
      </c>
      <c r="D726" t="str">
        <f>IF(AND(C726="No",NCA!F40="Yes"),"Yes","No")</f>
        <v>No</v>
      </c>
      <c r="E726" t="str">
        <f>IF(AND(C726="No",NCA!F40="N/A"),"N/A","No")</f>
        <v>No</v>
      </c>
      <c r="F726">
        <f>IF(OR(NCA!F40="Yes",NCA!F40="N/A"),0,1)</f>
        <v>1</v>
      </c>
      <c r="G726" t="str">
        <f>IF(OR(NCA!K40="Q3 2019",NCA!K40="Q4 2019"),"Yes","No")</f>
        <v>No</v>
      </c>
      <c r="H726" s="178" t="str">
        <f t="shared" si="397"/>
        <v>No</v>
      </c>
      <c r="I726" t="str">
        <f>IF(OR(NCA!K40="Q1 2020",NCA!K40="Q2 2020"),"Yes","No")</f>
        <v>No</v>
      </c>
      <c r="J726" s="178" t="str">
        <f t="shared" si="422"/>
        <v>No</v>
      </c>
      <c r="K726" t="str">
        <f>IF(OR(NCA!K40="Q3 2020",NCA!K40="Q4 2020"),"Yes","No")</f>
        <v>No</v>
      </c>
      <c r="L726" s="178" t="str">
        <f t="shared" si="423"/>
        <v>No</v>
      </c>
      <c r="M726" t="str">
        <f>IF(OR(NCA!K40="Q1 2021",NCA!K40="Q2 2021"),"Yes","No")</f>
        <v>No</v>
      </c>
      <c r="N726" s="178" t="str">
        <f t="shared" si="424"/>
        <v>No</v>
      </c>
      <c r="O726" t="str">
        <f>IF(OR(NCA!K40="Q3 2021",NCA!K40="Q4 2021"),"Yes","No")</f>
        <v>No</v>
      </c>
      <c r="P726" s="178" t="str">
        <f t="shared" si="425"/>
        <v>No</v>
      </c>
      <c r="Q726" t="str">
        <f>IF(OR(NCA!K40="Q1 2022",NCA!K40="Q2 2022"),"Yes","No")</f>
        <v>No</v>
      </c>
      <c r="R726" s="178" t="str">
        <f t="shared" si="426"/>
        <v>No</v>
      </c>
      <c r="S726" t="str">
        <f>IF(OR(NCA!K40="Q3 2022",NCA!K40="Q4 2022"),"Yes","No")</f>
        <v>No</v>
      </c>
      <c r="T726" s="178" t="str">
        <f t="shared" si="427"/>
        <v>No</v>
      </c>
      <c r="U726" t="str">
        <f>IF(OR(NCA!K40="Q1 2023",NCA!K40="Q2 2023"),"Yes","No")</f>
        <v>No</v>
      </c>
      <c r="V726" s="178" t="str">
        <f t="shared" si="428"/>
        <v>No</v>
      </c>
      <c r="W726" t="str">
        <f>IF(OR(NCA!K40="Q3 2023",NCA!K40="Q4 2023"),"Yes","No")</f>
        <v>No</v>
      </c>
      <c r="X726" s="178" t="str">
        <f t="shared" si="429"/>
        <v>No</v>
      </c>
      <c r="Y726" t="str">
        <f>IF(OR(NCA!K40="Q1 2024",NCA!K40="Q2 2024"),"Yes","No")</f>
        <v>No</v>
      </c>
      <c r="Z726" s="178" t="str">
        <f t="shared" si="430"/>
        <v>No</v>
      </c>
      <c r="AA726" t="str">
        <f>IF(OR(NCA!K40="Q3 2024",NCA!K40="Q4 2024"),"Yes","No")</f>
        <v>No</v>
      </c>
      <c r="AB726" s="178" t="str">
        <f t="shared" si="431"/>
        <v>No</v>
      </c>
      <c r="AC726" t="str">
        <f>IF(OR(NCA!K40="Q1 2025",NCA!K40="Q2 2025"),"Yes","No")</f>
        <v>No</v>
      </c>
      <c r="AD726" s="178" t="str">
        <f t="shared" si="432"/>
        <v>No</v>
      </c>
      <c r="AE726" t="str">
        <f>IF(OR(NCA!K40="Q3 2025",NCA!K40="Q4 2025"),"Yes","No")</f>
        <v>No</v>
      </c>
      <c r="AF726" s="178" t="str">
        <f t="shared" si="433"/>
        <v>No</v>
      </c>
      <c r="AG726" t="str">
        <f>IF(OR(NCA!K40="Q1 2026",NCA!K40="Q2 2026"),"Yes","No")</f>
        <v>No</v>
      </c>
      <c r="AH726" s="178" t="str">
        <f t="shared" si="434"/>
        <v>No</v>
      </c>
      <c r="AI726" t="str">
        <f>IF(OR(NCA!K40="Q3 2026",NCA!K40="Q4 2026"),"Yes","No")</f>
        <v>No</v>
      </c>
      <c r="AJ726" s="178" t="str">
        <f t="shared" si="435"/>
        <v>No</v>
      </c>
      <c r="AK726" t="str">
        <f>IF(OR(NCA!K40="Q1 2027",NCA!K40="Q2 2027"),"Yes","No")</f>
        <v>No</v>
      </c>
      <c r="AL726" s="178" t="str">
        <f t="shared" si="436"/>
        <v>No</v>
      </c>
      <c r="AM726" t="str">
        <f>IF(OR(NCA!K40="Q3 2027",NCA!K40="Q4 2027"),"Yes","No")</f>
        <v>No</v>
      </c>
      <c r="AN726" s="178" t="str">
        <f t="shared" si="437"/>
        <v>No</v>
      </c>
      <c r="AO726" t="str">
        <f>IF(OR(NCA!K40="Q1 2028",NCA!K40="Q2 2028"),"Yes","No")</f>
        <v>No</v>
      </c>
      <c r="AP726" s="178" t="str">
        <f t="shared" si="438"/>
        <v>No</v>
      </c>
      <c r="AQ726" t="str">
        <f>IF(OR(NCA!K40="Q3 2028",NCA!K40="Q4 2028"),"Yes","No")</f>
        <v>No</v>
      </c>
      <c r="AR726" s="178" t="str">
        <f t="shared" si="439"/>
        <v>No</v>
      </c>
      <c r="AS726" t="str">
        <f>IF(OR(NCA!K40="Q1 2029",NCA!K40="Q2 2029"),"Yes","No")</f>
        <v>No</v>
      </c>
      <c r="AT726" s="178" t="str">
        <f t="shared" si="440"/>
        <v>No</v>
      </c>
      <c r="AU726" t="str">
        <f>IF(OR(NCA!K40="Q3 2029",NCA!K40="Q4 2029"),"Yes","No")</f>
        <v>No</v>
      </c>
      <c r="AV726" s="178" t="str">
        <f t="shared" si="441"/>
        <v>No</v>
      </c>
      <c r="AW726" t="str">
        <f>IF(OR(NCA!K40="Q1 2030",NCA!K40="Q2 2030"),"Yes","No")</f>
        <v>No</v>
      </c>
      <c r="AX726" s="178" t="str">
        <f t="shared" si="442"/>
        <v>No</v>
      </c>
      <c r="AY726" t="str">
        <f>IF(OR(NCA!K40="Q3 2030",NCA!K40="Q4 2030"),"Yes","No")</f>
        <v>No</v>
      </c>
      <c r="AZ726" s="178" t="str">
        <f t="shared" si="443"/>
        <v>No</v>
      </c>
      <c r="BA726" t="str">
        <f>IF(NCA!K40="","No","Yes")</f>
        <v>No</v>
      </c>
      <c r="BB726" s="178" t="str">
        <f t="shared" si="444"/>
        <v>No</v>
      </c>
      <c r="BC726" s="178" t="str">
        <f t="shared" si="445"/>
        <v>Yes</v>
      </c>
      <c r="BD726" s="174"/>
    </row>
    <row r="727" spans="1:56" s="175" customFormat="1" ht="46.9" thickBot="1" x14ac:dyDescent="0.5">
      <c r="A727" s="177">
        <v>37</v>
      </c>
      <c r="B727" s="59" t="s">
        <v>958</v>
      </c>
      <c r="C727" t="str">
        <f>IF(NCA!E41="Yes","Yes","No")</f>
        <v>No</v>
      </c>
      <c r="D727" t="str">
        <f>IF(AND(C727="No",NCA!F41="Yes"),"Yes","No")</f>
        <v>No</v>
      </c>
      <c r="E727" t="str">
        <f>IF(AND(C727="No",NCA!F41="N/A"),"N/A","No")</f>
        <v>No</v>
      </c>
      <c r="F727">
        <f>IF(OR(NCA!F41="Yes",NCA!F41="N/A"),0,1)</f>
        <v>1</v>
      </c>
      <c r="G727" t="str">
        <f>IF(OR(NCA!K41="Q3 2019",NCA!K41="Q4 2019"),"Yes","No")</f>
        <v>No</v>
      </c>
      <c r="H727" s="178" t="str">
        <f t="shared" si="397"/>
        <v>No</v>
      </c>
      <c r="I727" t="str">
        <f>IF(OR(NCA!K41="Q1 2020",NCA!K41="Q2 2020"),"Yes","No")</f>
        <v>No</v>
      </c>
      <c r="J727" s="178" t="str">
        <f t="shared" si="422"/>
        <v>No</v>
      </c>
      <c r="K727" t="str">
        <f>IF(OR(NCA!K41="Q3 2020",NCA!K41="Q4 2020"),"Yes","No")</f>
        <v>No</v>
      </c>
      <c r="L727" s="178" t="str">
        <f t="shared" si="423"/>
        <v>No</v>
      </c>
      <c r="M727" t="str">
        <f>IF(OR(NCA!K41="Q1 2021",NCA!K41="Q2 2021"),"Yes","No")</f>
        <v>No</v>
      </c>
      <c r="N727" s="178" t="str">
        <f t="shared" si="424"/>
        <v>No</v>
      </c>
      <c r="O727" t="str">
        <f>IF(OR(NCA!K41="Q3 2021",NCA!K41="Q4 2021"),"Yes","No")</f>
        <v>No</v>
      </c>
      <c r="P727" s="178" t="str">
        <f t="shared" si="425"/>
        <v>No</v>
      </c>
      <c r="Q727" t="str">
        <f>IF(OR(NCA!K41="Q1 2022",NCA!K41="Q2 2022"),"Yes","No")</f>
        <v>No</v>
      </c>
      <c r="R727" s="178" t="str">
        <f t="shared" si="426"/>
        <v>No</v>
      </c>
      <c r="S727" t="str">
        <f>IF(OR(NCA!K41="Q3 2022",NCA!K41="Q4 2022"),"Yes","No")</f>
        <v>No</v>
      </c>
      <c r="T727" s="178" t="str">
        <f t="shared" si="427"/>
        <v>No</v>
      </c>
      <c r="U727" t="str">
        <f>IF(OR(NCA!K41="Q1 2023",NCA!K41="Q2 2023"),"Yes","No")</f>
        <v>No</v>
      </c>
      <c r="V727" s="178" t="str">
        <f t="shared" si="428"/>
        <v>No</v>
      </c>
      <c r="W727" t="str">
        <f>IF(OR(NCA!K41="Q3 2023",NCA!K41="Q4 2023"),"Yes","No")</f>
        <v>No</v>
      </c>
      <c r="X727" s="178" t="str">
        <f t="shared" si="429"/>
        <v>No</v>
      </c>
      <c r="Y727" t="str">
        <f>IF(OR(NCA!K41="Q1 2024",NCA!K41="Q2 2024"),"Yes","No")</f>
        <v>No</v>
      </c>
      <c r="Z727" s="178" t="str">
        <f t="shared" si="430"/>
        <v>No</v>
      </c>
      <c r="AA727" t="str">
        <f>IF(OR(NCA!K41="Q3 2024",NCA!K41="Q4 2024"),"Yes","No")</f>
        <v>No</v>
      </c>
      <c r="AB727" s="178" t="str">
        <f t="shared" si="431"/>
        <v>No</v>
      </c>
      <c r="AC727" t="str">
        <f>IF(OR(NCA!K41="Q1 2025",NCA!K41="Q2 2025"),"Yes","No")</f>
        <v>No</v>
      </c>
      <c r="AD727" s="178" t="str">
        <f t="shared" si="432"/>
        <v>No</v>
      </c>
      <c r="AE727" t="str">
        <f>IF(OR(NCA!K41="Q3 2025",NCA!K41="Q4 2025"),"Yes","No")</f>
        <v>No</v>
      </c>
      <c r="AF727" s="178" t="str">
        <f t="shared" si="433"/>
        <v>No</v>
      </c>
      <c r="AG727" t="str">
        <f>IF(OR(NCA!K41="Q1 2026",NCA!K41="Q2 2026"),"Yes","No")</f>
        <v>No</v>
      </c>
      <c r="AH727" s="178" t="str">
        <f t="shared" si="434"/>
        <v>No</v>
      </c>
      <c r="AI727" t="str">
        <f>IF(OR(NCA!K41="Q3 2026",NCA!K41="Q4 2026"),"Yes","No")</f>
        <v>No</v>
      </c>
      <c r="AJ727" s="178" t="str">
        <f t="shared" si="435"/>
        <v>No</v>
      </c>
      <c r="AK727" t="str">
        <f>IF(OR(NCA!K41="Q1 2027",NCA!K41="Q2 2027"),"Yes","No")</f>
        <v>No</v>
      </c>
      <c r="AL727" s="178" t="str">
        <f t="shared" si="436"/>
        <v>No</v>
      </c>
      <c r="AM727" t="str">
        <f>IF(OR(NCA!K41="Q3 2027",NCA!K41="Q4 2027"),"Yes","No")</f>
        <v>No</v>
      </c>
      <c r="AN727" s="178" t="str">
        <f t="shared" si="437"/>
        <v>No</v>
      </c>
      <c r="AO727" t="str">
        <f>IF(OR(NCA!K41="Q1 2028",NCA!K41="Q2 2028"),"Yes","No")</f>
        <v>No</v>
      </c>
      <c r="AP727" s="178" t="str">
        <f t="shared" si="438"/>
        <v>No</v>
      </c>
      <c r="AQ727" t="str">
        <f>IF(OR(NCA!K41="Q3 2028",NCA!K41="Q4 2028"),"Yes","No")</f>
        <v>No</v>
      </c>
      <c r="AR727" s="178" t="str">
        <f t="shared" si="439"/>
        <v>No</v>
      </c>
      <c r="AS727" t="str">
        <f>IF(OR(NCA!K41="Q1 2029",NCA!K41="Q2 2029"),"Yes","No")</f>
        <v>No</v>
      </c>
      <c r="AT727" s="178" t="str">
        <f t="shared" si="440"/>
        <v>No</v>
      </c>
      <c r="AU727" t="str">
        <f>IF(OR(NCA!K41="Q3 2029",NCA!K41="Q4 2029"),"Yes","No")</f>
        <v>No</v>
      </c>
      <c r="AV727" s="178" t="str">
        <f t="shared" si="441"/>
        <v>No</v>
      </c>
      <c r="AW727" t="str">
        <f>IF(OR(NCA!K41="Q1 2030",NCA!K41="Q2 2030"),"Yes","No")</f>
        <v>No</v>
      </c>
      <c r="AX727" s="178" t="str">
        <f t="shared" si="442"/>
        <v>No</v>
      </c>
      <c r="AY727" t="str">
        <f>IF(OR(NCA!K41="Q3 2030",NCA!K41="Q4 2030"),"Yes","No")</f>
        <v>No</v>
      </c>
      <c r="AZ727" s="178" t="str">
        <f t="shared" si="443"/>
        <v>No</v>
      </c>
      <c r="BA727" t="str">
        <f>IF(NCA!K41="","No","Yes")</f>
        <v>No</v>
      </c>
      <c r="BB727" s="178" t="str">
        <f t="shared" si="444"/>
        <v>No</v>
      </c>
      <c r="BC727" s="178" t="str">
        <f t="shared" si="445"/>
        <v>Yes</v>
      </c>
      <c r="BD727" s="174"/>
    </row>
    <row r="728" spans="1:56" s="175" customFormat="1" ht="23.65" thickBot="1" x14ac:dyDescent="0.5">
      <c r="A728" s="177">
        <v>38</v>
      </c>
      <c r="B728" s="59" t="s">
        <v>959</v>
      </c>
      <c r="C728" t="str">
        <f>IF(NCA!E42="Yes","Yes","No")</f>
        <v>No</v>
      </c>
      <c r="D728" t="str">
        <f>IF(AND(C728="No",NCA!F42="Yes"),"Yes","No")</f>
        <v>No</v>
      </c>
      <c r="E728" t="str">
        <f>IF(AND(C728="No",NCA!F42="N/A"),"N/A","No")</f>
        <v>No</v>
      </c>
      <c r="F728">
        <f>IF(OR(NCA!F42="Yes",NCA!F42="N/A"),0,1)</f>
        <v>1</v>
      </c>
      <c r="G728" t="str">
        <f>IF(OR(NCA!K42="Q3 2019",NCA!K42="Q4 2019"),"Yes","No")</f>
        <v>No</v>
      </c>
      <c r="H728" s="178" t="str">
        <f t="shared" si="397"/>
        <v>No</v>
      </c>
      <c r="I728" t="str">
        <f>IF(OR(NCA!K42="Q1 2020",NCA!K42="Q2 2020"),"Yes","No")</f>
        <v>No</v>
      </c>
      <c r="J728" s="178" t="str">
        <f t="shared" si="422"/>
        <v>No</v>
      </c>
      <c r="K728" t="str">
        <f>IF(OR(NCA!K42="Q3 2020",NCA!K42="Q4 2020"),"Yes","No")</f>
        <v>No</v>
      </c>
      <c r="L728" s="178" t="str">
        <f t="shared" si="423"/>
        <v>No</v>
      </c>
      <c r="M728" t="str">
        <f>IF(OR(NCA!K42="Q1 2021",NCA!K42="Q2 2021"),"Yes","No")</f>
        <v>No</v>
      </c>
      <c r="N728" s="178" t="str">
        <f t="shared" si="424"/>
        <v>No</v>
      </c>
      <c r="O728" t="str">
        <f>IF(OR(NCA!K42="Q3 2021",NCA!K42="Q4 2021"),"Yes","No")</f>
        <v>No</v>
      </c>
      <c r="P728" s="178" t="str">
        <f t="shared" si="425"/>
        <v>No</v>
      </c>
      <c r="Q728" t="str">
        <f>IF(OR(NCA!K42="Q1 2022",NCA!K42="Q2 2022"),"Yes","No")</f>
        <v>No</v>
      </c>
      <c r="R728" s="178" t="str">
        <f t="shared" si="426"/>
        <v>No</v>
      </c>
      <c r="S728" t="str">
        <f>IF(OR(NCA!K42="Q3 2022",NCA!K42="Q4 2022"),"Yes","No")</f>
        <v>No</v>
      </c>
      <c r="T728" s="178" t="str">
        <f t="shared" si="427"/>
        <v>No</v>
      </c>
      <c r="U728" t="str">
        <f>IF(OR(NCA!K42="Q1 2023",NCA!K42="Q2 2023"),"Yes","No")</f>
        <v>No</v>
      </c>
      <c r="V728" s="178" t="str">
        <f t="shared" si="428"/>
        <v>No</v>
      </c>
      <c r="W728" t="str">
        <f>IF(OR(NCA!K42="Q3 2023",NCA!K42="Q4 2023"),"Yes","No")</f>
        <v>No</v>
      </c>
      <c r="X728" s="178" t="str">
        <f t="shared" si="429"/>
        <v>No</v>
      </c>
      <c r="Y728" t="str">
        <f>IF(OR(NCA!K42="Q1 2024",NCA!K42="Q2 2024"),"Yes","No")</f>
        <v>No</v>
      </c>
      <c r="Z728" s="178" t="str">
        <f t="shared" si="430"/>
        <v>No</v>
      </c>
      <c r="AA728" t="str">
        <f>IF(OR(NCA!K42="Q3 2024",NCA!K42="Q4 2024"),"Yes","No")</f>
        <v>No</v>
      </c>
      <c r="AB728" s="178" t="str">
        <f t="shared" si="431"/>
        <v>No</v>
      </c>
      <c r="AC728" t="str">
        <f>IF(OR(NCA!K42="Q1 2025",NCA!K42="Q2 2025"),"Yes","No")</f>
        <v>No</v>
      </c>
      <c r="AD728" s="178" t="str">
        <f t="shared" si="432"/>
        <v>No</v>
      </c>
      <c r="AE728" t="str">
        <f>IF(OR(NCA!K42="Q3 2025",NCA!K42="Q4 2025"),"Yes","No")</f>
        <v>No</v>
      </c>
      <c r="AF728" s="178" t="str">
        <f t="shared" si="433"/>
        <v>No</v>
      </c>
      <c r="AG728" t="str">
        <f>IF(OR(NCA!K42="Q1 2026",NCA!K42="Q2 2026"),"Yes","No")</f>
        <v>No</v>
      </c>
      <c r="AH728" s="178" t="str">
        <f t="shared" si="434"/>
        <v>No</v>
      </c>
      <c r="AI728" t="str">
        <f>IF(OR(NCA!K42="Q3 2026",NCA!K42="Q4 2026"),"Yes","No")</f>
        <v>No</v>
      </c>
      <c r="AJ728" s="178" t="str">
        <f t="shared" si="435"/>
        <v>No</v>
      </c>
      <c r="AK728" t="str">
        <f>IF(OR(NCA!K42="Q1 2027",NCA!K42="Q2 2027"),"Yes","No")</f>
        <v>No</v>
      </c>
      <c r="AL728" s="178" t="str">
        <f t="shared" si="436"/>
        <v>No</v>
      </c>
      <c r="AM728" t="str">
        <f>IF(OR(NCA!K42="Q3 2027",NCA!K42="Q4 2027"),"Yes","No")</f>
        <v>No</v>
      </c>
      <c r="AN728" s="178" t="str">
        <f t="shared" si="437"/>
        <v>No</v>
      </c>
      <c r="AO728" t="str">
        <f>IF(OR(NCA!K42="Q1 2028",NCA!K42="Q2 2028"),"Yes","No")</f>
        <v>No</v>
      </c>
      <c r="AP728" s="178" t="str">
        <f t="shared" si="438"/>
        <v>No</v>
      </c>
      <c r="AQ728" t="str">
        <f>IF(OR(NCA!K42="Q3 2028",NCA!K42="Q4 2028"),"Yes","No")</f>
        <v>No</v>
      </c>
      <c r="AR728" s="178" t="str">
        <f t="shared" si="439"/>
        <v>No</v>
      </c>
      <c r="AS728" t="str">
        <f>IF(OR(NCA!K42="Q1 2029",NCA!K42="Q2 2029"),"Yes","No")</f>
        <v>No</v>
      </c>
      <c r="AT728" s="178" t="str">
        <f t="shared" si="440"/>
        <v>No</v>
      </c>
      <c r="AU728" t="str">
        <f>IF(OR(NCA!K42="Q3 2029",NCA!K42="Q4 2029"),"Yes","No")</f>
        <v>No</v>
      </c>
      <c r="AV728" s="178" t="str">
        <f t="shared" si="441"/>
        <v>No</v>
      </c>
      <c r="AW728" t="str">
        <f>IF(OR(NCA!K42="Q1 2030",NCA!K42="Q2 2030"),"Yes","No")</f>
        <v>No</v>
      </c>
      <c r="AX728" s="178" t="str">
        <f t="shared" si="442"/>
        <v>No</v>
      </c>
      <c r="AY728" t="str">
        <f>IF(OR(NCA!K42="Q3 2030",NCA!K42="Q4 2030"),"Yes","No")</f>
        <v>No</v>
      </c>
      <c r="AZ728" s="178" t="str">
        <f t="shared" si="443"/>
        <v>No</v>
      </c>
      <c r="BA728" t="str">
        <f>IF(NCA!K42="","No","Yes")</f>
        <v>No</v>
      </c>
      <c r="BB728" s="178" t="str">
        <f t="shared" si="444"/>
        <v>No</v>
      </c>
      <c r="BC728" s="178" t="str">
        <f t="shared" si="445"/>
        <v>Yes</v>
      </c>
      <c r="BD728" s="174"/>
    </row>
    <row r="729" spans="1:56" s="175" customFormat="1" ht="23.65" thickBot="1" x14ac:dyDescent="0.5">
      <c r="A729" s="177">
        <v>39</v>
      </c>
      <c r="B729" s="59" t="s">
        <v>962</v>
      </c>
      <c r="C729" t="str">
        <f>IF(NCA!E43="Yes","Yes","No")</f>
        <v>No</v>
      </c>
      <c r="D729" t="str">
        <f>IF(AND(C729="No",NCA!F43="Yes"),"Yes","No")</f>
        <v>No</v>
      </c>
      <c r="E729" t="str">
        <f>IF(AND(C729="No",NCA!F43="N/A"),"N/A","No")</f>
        <v>No</v>
      </c>
      <c r="F729">
        <f>IF(OR(NCA!F43="Yes",NCA!F43="N/A"),0,1)</f>
        <v>1</v>
      </c>
      <c r="G729" t="str">
        <f>IF(OR(NCA!K43="Q3 2019",NCA!K43="Q4 2019"),"Yes","No")</f>
        <v>No</v>
      </c>
      <c r="H729" s="178" t="str">
        <f t="shared" si="397"/>
        <v>No</v>
      </c>
      <c r="I729" t="str">
        <f>IF(OR(NCA!K43="Q1 2020",NCA!K43="Q2 2020"),"Yes","No")</f>
        <v>No</v>
      </c>
      <c r="J729" s="178" t="str">
        <f t="shared" si="422"/>
        <v>No</v>
      </c>
      <c r="K729" t="str">
        <f>IF(OR(NCA!K43="Q3 2020",NCA!K43="Q4 2020"),"Yes","No")</f>
        <v>No</v>
      </c>
      <c r="L729" s="178" t="str">
        <f t="shared" si="423"/>
        <v>No</v>
      </c>
      <c r="M729" t="str">
        <f>IF(OR(NCA!K43="Q1 2021",NCA!K43="Q2 2021"),"Yes","No")</f>
        <v>No</v>
      </c>
      <c r="N729" s="178" t="str">
        <f t="shared" si="424"/>
        <v>No</v>
      </c>
      <c r="O729" t="str">
        <f>IF(OR(NCA!K43="Q3 2021",NCA!K43="Q4 2021"),"Yes","No")</f>
        <v>No</v>
      </c>
      <c r="P729" s="178" t="str">
        <f t="shared" si="425"/>
        <v>No</v>
      </c>
      <c r="Q729" t="str">
        <f>IF(OR(NCA!K43="Q1 2022",NCA!K43="Q2 2022"),"Yes","No")</f>
        <v>No</v>
      </c>
      <c r="R729" s="178" t="str">
        <f t="shared" si="426"/>
        <v>No</v>
      </c>
      <c r="S729" t="str">
        <f>IF(OR(NCA!K43="Q3 2022",NCA!K43="Q4 2022"),"Yes","No")</f>
        <v>No</v>
      </c>
      <c r="T729" s="178" t="str">
        <f t="shared" si="427"/>
        <v>No</v>
      </c>
      <c r="U729" t="str">
        <f>IF(OR(NCA!K43="Q1 2023",NCA!K43="Q2 2023"),"Yes","No")</f>
        <v>No</v>
      </c>
      <c r="V729" s="178" t="str">
        <f t="shared" si="428"/>
        <v>No</v>
      </c>
      <c r="W729" t="str">
        <f>IF(OR(NCA!K43="Q3 2023",NCA!K43="Q4 2023"),"Yes","No")</f>
        <v>No</v>
      </c>
      <c r="X729" s="178" t="str">
        <f t="shared" si="429"/>
        <v>No</v>
      </c>
      <c r="Y729" t="str">
        <f>IF(OR(NCA!K43="Q1 2024",NCA!K43="Q2 2024"),"Yes","No")</f>
        <v>No</v>
      </c>
      <c r="Z729" s="178" t="str">
        <f t="shared" si="430"/>
        <v>No</v>
      </c>
      <c r="AA729" t="str">
        <f>IF(OR(NCA!K43="Q3 2024",NCA!K43="Q4 2024"),"Yes","No")</f>
        <v>No</v>
      </c>
      <c r="AB729" s="178" t="str">
        <f t="shared" si="431"/>
        <v>No</v>
      </c>
      <c r="AC729" t="str">
        <f>IF(OR(NCA!K43="Q1 2025",NCA!K43="Q2 2025"),"Yes","No")</f>
        <v>No</v>
      </c>
      <c r="AD729" s="178" t="str">
        <f t="shared" si="432"/>
        <v>No</v>
      </c>
      <c r="AE729" t="str">
        <f>IF(OR(NCA!K43="Q3 2025",NCA!K43="Q4 2025"),"Yes","No")</f>
        <v>No</v>
      </c>
      <c r="AF729" s="178" t="str">
        <f t="shared" si="433"/>
        <v>No</v>
      </c>
      <c r="AG729" t="str">
        <f>IF(OR(NCA!K43="Q1 2026",NCA!K43="Q2 2026"),"Yes","No")</f>
        <v>No</v>
      </c>
      <c r="AH729" s="178" t="str">
        <f t="shared" si="434"/>
        <v>No</v>
      </c>
      <c r="AI729" t="str">
        <f>IF(OR(NCA!K43="Q3 2026",NCA!K43="Q4 2026"),"Yes","No")</f>
        <v>No</v>
      </c>
      <c r="AJ729" s="178" t="str">
        <f t="shared" si="435"/>
        <v>No</v>
      </c>
      <c r="AK729" t="str">
        <f>IF(OR(NCA!K43="Q1 2027",NCA!K43="Q2 2027"),"Yes","No")</f>
        <v>No</v>
      </c>
      <c r="AL729" s="178" t="str">
        <f t="shared" si="436"/>
        <v>No</v>
      </c>
      <c r="AM729" t="str">
        <f>IF(OR(NCA!K43="Q3 2027",NCA!K43="Q4 2027"),"Yes","No")</f>
        <v>No</v>
      </c>
      <c r="AN729" s="178" t="str">
        <f t="shared" si="437"/>
        <v>No</v>
      </c>
      <c r="AO729" t="str">
        <f>IF(OR(NCA!K43="Q1 2028",NCA!K43="Q2 2028"),"Yes","No")</f>
        <v>No</v>
      </c>
      <c r="AP729" s="178" t="str">
        <f t="shared" si="438"/>
        <v>No</v>
      </c>
      <c r="AQ729" t="str">
        <f>IF(OR(NCA!K43="Q3 2028",NCA!K43="Q4 2028"),"Yes","No")</f>
        <v>No</v>
      </c>
      <c r="AR729" s="178" t="str">
        <f t="shared" si="439"/>
        <v>No</v>
      </c>
      <c r="AS729" t="str">
        <f>IF(OR(NCA!K43="Q1 2029",NCA!K43="Q2 2029"),"Yes","No")</f>
        <v>No</v>
      </c>
      <c r="AT729" s="178" t="str">
        <f t="shared" si="440"/>
        <v>No</v>
      </c>
      <c r="AU729" t="str">
        <f>IF(OR(NCA!K43="Q3 2029",NCA!K43="Q4 2029"),"Yes","No")</f>
        <v>No</v>
      </c>
      <c r="AV729" s="178" t="str">
        <f t="shared" si="441"/>
        <v>No</v>
      </c>
      <c r="AW729" t="str">
        <f>IF(OR(NCA!K43="Q1 2030",NCA!K43="Q2 2030"),"Yes","No")</f>
        <v>No</v>
      </c>
      <c r="AX729" s="178" t="str">
        <f t="shared" si="442"/>
        <v>No</v>
      </c>
      <c r="AY729" t="str">
        <f>IF(OR(NCA!K43="Q3 2030",NCA!K43="Q4 2030"),"Yes","No")</f>
        <v>No</v>
      </c>
      <c r="AZ729" s="178" t="str">
        <f t="shared" si="443"/>
        <v>No</v>
      </c>
      <c r="BA729" t="str">
        <f>IF(NCA!K43="","No","Yes")</f>
        <v>No</v>
      </c>
      <c r="BB729" s="178" t="str">
        <f t="shared" si="444"/>
        <v>No</v>
      </c>
      <c r="BC729" s="178" t="str">
        <f t="shared" si="445"/>
        <v>Yes</v>
      </c>
      <c r="BD729" s="174"/>
    </row>
    <row r="730" spans="1:56" s="175" customFormat="1" ht="35.25" thickBot="1" x14ac:dyDescent="0.5">
      <c r="A730" s="177">
        <v>40</v>
      </c>
      <c r="B730" s="59" t="s">
        <v>963</v>
      </c>
      <c r="C730" t="str">
        <f>IF(NCA!E44="Yes","Yes","No")</f>
        <v>No</v>
      </c>
      <c r="D730" t="str">
        <f>IF(AND(C730="No",NCA!F44="Yes"),"Yes","No")</f>
        <v>No</v>
      </c>
      <c r="E730" t="str">
        <f>IF(AND(C730="No",NCA!F44="N/A"),"N/A","No")</f>
        <v>No</v>
      </c>
      <c r="F730">
        <f>IF(OR(NCA!F44="Yes",NCA!F44="N/A"),0,1)</f>
        <v>1</v>
      </c>
      <c r="G730" t="str">
        <f>IF(OR(NCA!K44="Q3 2019",NCA!K44="Q4 2019"),"Yes","No")</f>
        <v>No</v>
      </c>
      <c r="H730" s="178" t="str">
        <f t="shared" si="397"/>
        <v>No</v>
      </c>
      <c r="I730" t="str">
        <f>IF(OR(NCA!K44="Q1 2020",NCA!K44="Q2 2020"),"Yes","No")</f>
        <v>No</v>
      </c>
      <c r="J730" s="178" t="str">
        <f t="shared" si="422"/>
        <v>No</v>
      </c>
      <c r="K730" t="str">
        <f>IF(OR(NCA!K44="Q3 2020",NCA!K44="Q4 2020"),"Yes","No")</f>
        <v>No</v>
      </c>
      <c r="L730" s="178" t="str">
        <f t="shared" si="423"/>
        <v>No</v>
      </c>
      <c r="M730" t="str">
        <f>IF(OR(NCA!K44="Q1 2021",NCA!K44="Q2 2021"),"Yes","No")</f>
        <v>No</v>
      </c>
      <c r="N730" s="178" t="str">
        <f t="shared" si="424"/>
        <v>No</v>
      </c>
      <c r="O730" t="str">
        <f>IF(OR(NCA!K44="Q3 2021",NCA!K44="Q4 2021"),"Yes","No")</f>
        <v>No</v>
      </c>
      <c r="P730" s="178" t="str">
        <f t="shared" si="425"/>
        <v>No</v>
      </c>
      <c r="Q730" t="str">
        <f>IF(OR(NCA!K44="Q1 2022",NCA!K44="Q2 2022"),"Yes","No")</f>
        <v>No</v>
      </c>
      <c r="R730" s="178" t="str">
        <f t="shared" si="426"/>
        <v>No</v>
      </c>
      <c r="S730" t="str">
        <f>IF(OR(NCA!K44="Q3 2022",NCA!K44="Q4 2022"),"Yes","No")</f>
        <v>No</v>
      </c>
      <c r="T730" s="178" t="str">
        <f t="shared" si="427"/>
        <v>No</v>
      </c>
      <c r="U730" t="str">
        <f>IF(OR(NCA!K44="Q1 2023",NCA!K44="Q2 2023"),"Yes","No")</f>
        <v>No</v>
      </c>
      <c r="V730" s="178" t="str">
        <f t="shared" si="428"/>
        <v>No</v>
      </c>
      <c r="W730" t="str">
        <f>IF(OR(NCA!K44="Q3 2023",NCA!K44="Q4 2023"),"Yes","No")</f>
        <v>No</v>
      </c>
      <c r="X730" s="178" t="str">
        <f t="shared" si="429"/>
        <v>No</v>
      </c>
      <c r="Y730" t="str">
        <f>IF(OR(NCA!K44="Q1 2024",NCA!K44="Q2 2024"),"Yes","No")</f>
        <v>No</v>
      </c>
      <c r="Z730" s="178" t="str">
        <f t="shared" si="430"/>
        <v>No</v>
      </c>
      <c r="AA730" t="str">
        <f>IF(OR(NCA!K44="Q3 2024",NCA!K44="Q4 2024"),"Yes","No")</f>
        <v>No</v>
      </c>
      <c r="AB730" s="178" t="str">
        <f t="shared" si="431"/>
        <v>No</v>
      </c>
      <c r="AC730" t="str">
        <f>IF(OR(NCA!K44="Q1 2025",NCA!K44="Q2 2025"),"Yes","No")</f>
        <v>No</v>
      </c>
      <c r="AD730" s="178" t="str">
        <f t="shared" si="432"/>
        <v>No</v>
      </c>
      <c r="AE730" t="str">
        <f>IF(OR(NCA!K44="Q3 2025",NCA!K44="Q4 2025"),"Yes","No")</f>
        <v>No</v>
      </c>
      <c r="AF730" s="178" t="str">
        <f t="shared" si="433"/>
        <v>No</v>
      </c>
      <c r="AG730" t="str">
        <f>IF(OR(NCA!K44="Q1 2026",NCA!K44="Q2 2026"),"Yes","No")</f>
        <v>No</v>
      </c>
      <c r="AH730" s="178" t="str">
        <f t="shared" si="434"/>
        <v>No</v>
      </c>
      <c r="AI730" t="str">
        <f>IF(OR(NCA!K44="Q3 2026",NCA!K44="Q4 2026"),"Yes","No")</f>
        <v>No</v>
      </c>
      <c r="AJ730" s="178" t="str">
        <f t="shared" si="435"/>
        <v>No</v>
      </c>
      <c r="AK730" t="str">
        <f>IF(OR(NCA!K44="Q1 2027",NCA!K44="Q2 2027"),"Yes","No")</f>
        <v>No</v>
      </c>
      <c r="AL730" s="178" t="str">
        <f t="shared" si="436"/>
        <v>No</v>
      </c>
      <c r="AM730" t="str">
        <f>IF(OR(NCA!K44="Q3 2027",NCA!K44="Q4 2027"),"Yes","No")</f>
        <v>No</v>
      </c>
      <c r="AN730" s="178" t="str">
        <f t="shared" si="437"/>
        <v>No</v>
      </c>
      <c r="AO730" t="str">
        <f>IF(OR(NCA!K44="Q1 2028",NCA!K44="Q2 2028"),"Yes","No")</f>
        <v>No</v>
      </c>
      <c r="AP730" s="178" t="str">
        <f t="shared" si="438"/>
        <v>No</v>
      </c>
      <c r="AQ730" t="str">
        <f>IF(OR(NCA!K44="Q3 2028",NCA!K44="Q4 2028"),"Yes","No")</f>
        <v>No</v>
      </c>
      <c r="AR730" s="178" t="str">
        <f t="shared" si="439"/>
        <v>No</v>
      </c>
      <c r="AS730" t="str">
        <f>IF(OR(NCA!K44="Q1 2029",NCA!K44="Q2 2029"),"Yes","No")</f>
        <v>No</v>
      </c>
      <c r="AT730" s="178" t="str">
        <f t="shared" si="440"/>
        <v>No</v>
      </c>
      <c r="AU730" t="str">
        <f>IF(OR(NCA!K44="Q3 2029",NCA!K44="Q4 2029"),"Yes","No")</f>
        <v>No</v>
      </c>
      <c r="AV730" s="178" t="str">
        <f t="shared" si="441"/>
        <v>No</v>
      </c>
      <c r="AW730" t="str">
        <f>IF(OR(NCA!K44="Q1 2030",NCA!K44="Q2 2030"),"Yes","No")</f>
        <v>No</v>
      </c>
      <c r="AX730" s="178" t="str">
        <f t="shared" si="442"/>
        <v>No</v>
      </c>
      <c r="AY730" t="str">
        <f>IF(OR(NCA!K44="Q3 2030",NCA!K44="Q4 2030"),"Yes","No")</f>
        <v>No</v>
      </c>
      <c r="AZ730" s="178" t="str">
        <f t="shared" si="443"/>
        <v>No</v>
      </c>
      <c r="BA730" t="str">
        <f>IF(NCA!K44="","No","Yes")</f>
        <v>No</v>
      </c>
      <c r="BB730" s="178" t="str">
        <f t="shared" si="444"/>
        <v>No</v>
      </c>
      <c r="BC730" s="178" t="str">
        <f t="shared" si="445"/>
        <v>Yes</v>
      </c>
      <c r="BD730" s="174"/>
    </row>
    <row r="731" spans="1:56" s="175" customFormat="1" ht="23.65" thickBot="1" x14ac:dyDescent="0.5">
      <c r="A731" s="177">
        <v>41</v>
      </c>
      <c r="B731" s="59" t="s">
        <v>964</v>
      </c>
      <c r="C731" t="str">
        <f>IF(NCA!E45="Yes","Yes","No")</f>
        <v>No</v>
      </c>
      <c r="D731" t="str">
        <f>IF(AND(C731="No",NCA!F45="Yes"),"Yes","No")</f>
        <v>No</v>
      </c>
      <c r="E731" t="str">
        <f>IF(AND(C731="No",NCA!F45="N/A"),"N/A","No")</f>
        <v>No</v>
      </c>
      <c r="F731">
        <f>IF(OR(NCA!F45="Yes",NCA!F45="N/A"),0,1)</f>
        <v>1</v>
      </c>
      <c r="G731" t="str">
        <f>IF(OR(NCA!K45="Q3 2019",NCA!K45="Q4 2019"),"Yes","No")</f>
        <v>No</v>
      </c>
      <c r="H731" s="178" t="str">
        <f t="shared" si="397"/>
        <v>No</v>
      </c>
      <c r="I731" t="str">
        <f>IF(OR(NCA!K45="Q1 2020",NCA!K45="Q2 2020"),"Yes","No")</f>
        <v>No</v>
      </c>
      <c r="J731" s="178" t="str">
        <f t="shared" si="422"/>
        <v>No</v>
      </c>
      <c r="K731" t="str">
        <f>IF(OR(NCA!K45="Q3 2020",NCA!K45="Q4 2020"),"Yes","No")</f>
        <v>No</v>
      </c>
      <c r="L731" s="178" t="str">
        <f t="shared" si="423"/>
        <v>No</v>
      </c>
      <c r="M731" t="str">
        <f>IF(OR(NCA!K45="Q1 2021",NCA!K45="Q2 2021"),"Yes","No")</f>
        <v>No</v>
      </c>
      <c r="N731" s="178" t="str">
        <f t="shared" si="424"/>
        <v>No</v>
      </c>
      <c r="O731" t="str">
        <f>IF(OR(NCA!K45="Q3 2021",NCA!K45="Q4 2021"),"Yes","No")</f>
        <v>No</v>
      </c>
      <c r="P731" s="178" t="str">
        <f t="shared" si="425"/>
        <v>No</v>
      </c>
      <c r="Q731" t="str">
        <f>IF(OR(NCA!K45="Q1 2022",NCA!K45="Q2 2022"),"Yes","No")</f>
        <v>No</v>
      </c>
      <c r="R731" s="178" t="str">
        <f t="shared" si="426"/>
        <v>No</v>
      </c>
      <c r="S731" t="str">
        <f>IF(OR(NCA!K45="Q3 2022",NCA!K45="Q4 2022"),"Yes","No")</f>
        <v>No</v>
      </c>
      <c r="T731" s="178" t="str">
        <f t="shared" si="427"/>
        <v>No</v>
      </c>
      <c r="U731" t="str">
        <f>IF(OR(NCA!K45="Q1 2023",NCA!K45="Q2 2023"),"Yes","No")</f>
        <v>No</v>
      </c>
      <c r="V731" s="178" t="str">
        <f t="shared" si="428"/>
        <v>No</v>
      </c>
      <c r="W731" t="str">
        <f>IF(OR(NCA!K45="Q3 2023",NCA!K45="Q4 2023"),"Yes","No")</f>
        <v>No</v>
      </c>
      <c r="X731" s="178" t="str">
        <f t="shared" si="429"/>
        <v>No</v>
      </c>
      <c r="Y731" t="str">
        <f>IF(OR(NCA!K45="Q1 2024",NCA!K45="Q2 2024"),"Yes","No")</f>
        <v>No</v>
      </c>
      <c r="Z731" s="178" t="str">
        <f t="shared" si="430"/>
        <v>No</v>
      </c>
      <c r="AA731" t="str">
        <f>IF(OR(NCA!K45="Q3 2024",NCA!K45="Q4 2024"),"Yes","No")</f>
        <v>No</v>
      </c>
      <c r="AB731" s="178" t="str">
        <f t="shared" si="431"/>
        <v>No</v>
      </c>
      <c r="AC731" t="str">
        <f>IF(OR(NCA!K45="Q1 2025",NCA!K45="Q2 2025"),"Yes","No")</f>
        <v>No</v>
      </c>
      <c r="AD731" s="178" t="str">
        <f t="shared" si="432"/>
        <v>No</v>
      </c>
      <c r="AE731" t="str">
        <f>IF(OR(NCA!K45="Q3 2025",NCA!K45="Q4 2025"),"Yes","No")</f>
        <v>No</v>
      </c>
      <c r="AF731" s="178" t="str">
        <f t="shared" si="433"/>
        <v>No</v>
      </c>
      <c r="AG731" t="str">
        <f>IF(OR(NCA!K45="Q1 2026",NCA!K45="Q2 2026"),"Yes","No")</f>
        <v>No</v>
      </c>
      <c r="AH731" s="178" t="str">
        <f t="shared" si="434"/>
        <v>No</v>
      </c>
      <c r="AI731" t="str">
        <f>IF(OR(NCA!K45="Q3 2026",NCA!K45="Q4 2026"),"Yes","No")</f>
        <v>No</v>
      </c>
      <c r="AJ731" s="178" t="str">
        <f t="shared" si="435"/>
        <v>No</v>
      </c>
      <c r="AK731" t="str">
        <f>IF(OR(NCA!K45="Q1 2027",NCA!K45="Q2 2027"),"Yes","No")</f>
        <v>No</v>
      </c>
      <c r="AL731" s="178" t="str">
        <f t="shared" si="436"/>
        <v>No</v>
      </c>
      <c r="AM731" t="str">
        <f>IF(OR(NCA!K45="Q3 2027",NCA!K45="Q4 2027"),"Yes","No")</f>
        <v>No</v>
      </c>
      <c r="AN731" s="178" t="str">
        <f t="shared" si="437"/>
        <v>No</v>
      </c>
      <c r="AO731" t="str">
        <f>IF(OR(NCA!K45="Q1 2028",NCA!K45="Q2 2028"),"Yes","No")</f>
        <v>No</v>
      </c>
      <c r="AP731" s="178" t="str">
        <f t="shared" si="438"/>
        <v>No</v>
      </c>
      <c r="AQ731" t="str">
        <f>IF(OR(NCA!K45="Q3 2028",NCA!K45="Q4 2028"),"Yes","No")</f>
        <v>No</v>
      </c>
      <c r="AR731" s="178" t="str">
        <f t="shared" si="439"/>
        <v>No</v>
      </c>
      <c r="AS731" t="str">
        <f>IF(OR(NCA!K45="Q1 2029",NCA!K45="Q2 2029"),"Yes","No")</f>
        <v>No</v>
      </c>
      <c r="AT731" s="178" t="str">
        <f t="shared" si="440"/>
        <v>No</v>
      </c>
      <c r="AU731" t="str">
        <f>IF(OR(NCA!K45="Q3 2029",NCA!K45="Q4 2029"),"Yes","No")</f>
        <v>No</v>
      </c>
      <c r="AV731" s="178" t="str">
        <f t="shared" si="441"/>
        <v>No</v>
      </c>
      <c r="AW731" t="str">
        <f>IF(OR(NCA!K45="Q1 2030",NCA!K45="Q2 2030"),"Yes","No")</f>
        <v>No</v>
      </c>
      <c r="AX731" s="178" t="str">
        <f t="shared" si="442"/>
        <v>No</v>
      </c>
      <c r="AY731" t="str">
        <f>IF(OR(NCA!K45="Q3 2030",NCA!K45="Q4 2030"),"Yes","No")</f>
        <v>No</v>
      </c>
      <c r="AZ731" s="178" t="str">
        <f t="shared" si="443"/>
        <v>No</v>
      </c>
      <c r="BA731" t="str">
        <f>IF(NCA!K45="","No","Yes")</f>
        <v>No</v>
      </c>
      <c r="BB731" s="178" t="str">
        <f t="shared" si="444"/>
        <v>No</v>
      </c>
      <c r="BC731" s="178" t="str">
        <f t="shared" si="445"/>
        <v>Yes</v>
      </c>
      <c r="BD731" s="174"/>
    </row>
    <row r="732" spans="1:56" s="175" customFormat="1" ht="35.25" thickBot="1" x14ac:dyDescent="0.5">
      <c r="A732" s="177">
        <v>42</v>
      </c>
      <c r="B732" s="59" t="s">
        <v>965</v>
      </c>
      <c r="C732" t="str">
        <f>IF(NCA!E46="Yes","Yes","No")</f>
        <v>No</v>
      </c>
      <c r="D732" t="str">
        <f>IF(AND(C732="No",NCA!F46="Yes"),"Yes","No")</f>
        <v>No</v>
      </c>
      <c r="E732" t="str">
        <f>IF(AND(C732="No",NCA!F46="N/A"),"N/A","No")</f>
        <v>No</v>
      </c>
      <c r="F732">
        <f>IF(OR(NCA!F46="Yes",NCA!F46="N/A"),0,1)</f>
        <v>1</v>
      </c>
      <c r="G732" t="str">
        <f>IF(OR(NCA!K46="Q3 2019",NCA!K46="Q4 2019"),"Yes","No")</f>
        <v>No</v>
      </c>
      <c r="H732" s="178" t="str">
        <f t="shared" si="397"/>
        <v>No</v>
      </c>
      <c r="I732" t="str">
        <f>IF(OR(NCA!K46="Q1 2020",NCA!K46="Q2 2020"),"Yes","No")</f>
        <v>No</v>
      </c>
      <c r="J732" s="178" t="str">
        <f t="shared" si="422"/>
        <v>No</v>
      </c>
      <c r="K732" t="str">
        <f>IF(OR(NCA!K46="Q3 2020",NCA!K46="Q4 2020"),"Yes","No")</f>
        <v>No</v>
      </c>
      <c r="L732" s="178" t="str">
        <f t="shared" si="423"/>
        <v>No</v>
      </c>
      <c r="M732" t="str">
        <f>IF(OR(NCA!K46="Q1 2021",NCA!K46="Q2 2021"),"Yes","No")</f>
        <v>No</v>
      </c>
      <c r="N732" s="178" t="str">
        <f t="shared" si="424"/>
        <v>No</v>
      </c>
      <c r="O732" t="str">
        <f>IF(OR(NCA!K46="Q3 2021",NCA!K46="Q4 2021"),"Yes","No")</f>
        <v>No</v>
      </c>
      <c r="P732" s="178" t="str">
        <f t="shared" si="425"/>
        <v>No</v>
      </c>
      <c r="Q732" t="str">
        <f>IF(OR(NCA!K46="Q1 2022",NCA!K46="Q2 2022"),"Yes","No")</f>
        <v>No</v>
      </c>
      <c r="R732" s="178" t="str">
        <f t="shared" si="426"/>
        <v>No</v>
      </c>
      <c r="S732" t="str">
        <f>IF(OR(NCA!K46="Q3 2022",NCA!K46="Q4 2022"),"Yes","No")</f>
        <v>No</v>
      </c>
      <c r="T732" s="178" t="str">
        <f t="shared" si="427"/>
        <v>No</v>
      </c>
      <c r="U732" t="str">
        <f>IF(OR(NCA!K46="Q1 2023",NCA!K46="Q2 2023"),"Yes","No")</f>
        <v>No</v>
      </c>
      <c r="V732" s="178" t="str">
        <f t="shared" si="428"/>
        <v>No</v>
      </c>
      <c r="W732" t="str">
        <f>IF(OR(NCA!K46="Q3 2023",NCA!K46="Q4 2023"),"Yes","No")</f>
        <v>No</v>
      </c>
      <c r="X732" s="178" t="str">
        <f t="shared" si="429"/>
        <v>No</v>
      </c>
      <c r="Y732" t="str">
        <f>IF(OR(NCA!K46="Q1 2024",NCA!K46="Q2 2024"),"Yes","No")</f>
        <v>No</v>
      </c>
      <c r="Z732" s="178" t="str">
        <f t="shared" si="430"/>
        <v>No</v>
      </c>
      <c r="AA732" t="str">
        <f>IF(OR(NCA!K46="Q3 2024",NCA!K46="Q4 2024"),"Yes","No")</f>
        <v>No</v>
      </c>
      <c r="AB732" s="178" t="str">
        <f t="shared" si="431"/>
        <v>No</v>
      </c>
      <c r="AC732" t="str">
        <f>IF(OR(NCA!K46="Q1 2025",NCA!K46="Q2 2025"),"Yes","No")</f>
        <v>No</v>
      </c>
      <c r="AD732" s="178" t="str">
        <f t="shared" si="432"/>
        <v>No</v>
      </c>
      <c r="AE732" t="str">
        <f>IF(OR(NCA!K46="Q3 2025",NCA!K46="Q4 2025"),"Yes","No")</f>
        <v>No</v>
      </c>
      <c r="AF732" s="178" t="str">
        <f t="shared" si="433"/>
        <v>No</v>
      </c>
      <c r="AG732" t="str">
        <f>IF(OR(NCA!K46="Q1 2026",NCA!K46="Q2 2026"),"Yes","No")</f>
        <v>No</v>
      </c>
      <c r="AH732" s="178" t="str">
        <f t="shared" si="434"/>
        <v>No</v>
      </c>
      <c r="AI732" t="str">
        <f>IF(OR(NCA!K46="Q3 2026",NCA!K46="Q4 2026"),"Yes","No")</f>
        <v>No</v>
      </c>
      <c r="AJ732" s="178" t="str">
        <f t="shared" si="435"/>
        <v>No</v>
      </c>
      <c r="AK732" t="str">
        <f>IF(OR(NCA!K46="Q1 2027",NCA!K46="Q2 2027"),"Yes","No")</f>
        <v>No</v>
      </c>
      <c r="AL732" s="178" t="str">
        <f t="shared" si="436"/>
        <v>No</v>
      </c>
      <c r="AM732" t="str">
        <f>IF(OR(NCA!K46="Q3 2027",NCA!K46="Q4 2027"),"Yes","No")</f>
        <v>No</v>
      </c>
      <c r="AN732" s="178" t="str">
        <f t="shared" si="437"/>
        <v>No</v>
      </c>
      <c r="AO732" t="str">
        <f>IF(OR(NCA!K46="Q1 2028",NCA!K46="Q2 2028"),"Yes","No")</f>
        <v>No</v>
      </c>
      <c r="AP732" s="178" t="str">
        <f t="shared" si="438"/>
        <v>No</v>
      </c>
      <c r="AQ732" t="str">
        <f>IF(OR(NCA!K46="Q3 2028",NCA!K46="Q4 2028"),"Yes","No")</f>
        <v>No</v>
      </c>
      <c r="AR732" s="178" t="str">
        <f t="shared" si="439"/>
        <v>No</v>
      </c>
      <c r="AS732" t="str">
        <f>IF(OR(NCA!K46="Q1 2029",NCA!K46="Q2 2029"),"Yes","No")</f>
        <v>No</v>
      </c>
      <c r="AT732" s="178" t="str">
        <f t="shared" si="440"/>
        <v>No</v>
      </c>
      <c r="AU732" t="str">
        <f>IF(OR(NCA!K46="Q3 2029",NCA!K46="Q4 2029"),"Yes","No")</f>
        <v>No</v>
      </c>
      <c r="AV732" s="178" t="str">
        <f t="shared" si="441"/>
        <v>No</v>
      </c>
      <c r="AW732" t="str">
        <f>IF(OR(NCA!K46="Q1 2030",NCA!K46="Q2 2030"),"Yes","No")</f>
        <v>No</v>
      </c>
      <c r="AX732" s="178" t="str">
        <f t="shared" si="442"/>
        <v>No</v>
      </c>
      <c r="AY732" t="str">
        <f>IF(OR(NCA!K46="Q3 2030",NCA!K46="Q4 2030"),"Yes","No")</f>
        <v>No</v>
      </c>
      <c r="AZ732" s="178" t="str">
        <f t="shared" si="443"/>
        <v>No</v>
      </c>
      <c r="BA732" t="str">
        <f>IF(NCA!K46="","No","Yes")</f>
        <v>No</v>
      </c>
      <c r="BB732" s="178" t="str">
        <f t="shared" si="444"/>
        <v>No</v>
      </c>
      <c r="BC732" s="178" t="str">
        <f t="shared" si="445"/>
        <v>Yes</v>
      </c>
      <c r="BD732" s="174"/>
    </row>
    <row r="733" spans="1:56" s="175" customFormat="1" ht="23.65" thickBot="1" x14ac:dyDescent="0.5">
      <c r="A733" s="177">
        <v>43</v>
      </c>
      <c r="B733" s="59" t="s">
        <v>966</v>
      </c>
      <c r="C733" t="str">
        <f>IF(NCA!E47="Yes","Yes","No")</f>
        <v>No</v>
      </c>
      <c r="D733" t="str">
        <f>IF(AND(C733="No",NCA!F47="Yes"),"Yes","No")</f>
        <v>No</v>
      </c>
      <c r="E733" t="str">
        <f>IF(AND(C733="No",NCA!F47="N/A"),"N/A","No")</f>
        <v>No</v>
      </c>
      <c r="F733">
        <f>IF(OR(NCA!F47="Yes",NCA!F47="N/A"),0,1)</f>
        <v>1</v>
      </c>
      <c r="G733" t="str">
        <f>IF(OR(NCA!K47="Q3 2019",NCA!K47="Q4 2019"),"Yes","No")</f>
        <v>No</v>
      </c>
      <c r="H733" s="178" t="str">
        <f t="shared" si="397"/>
        <v>No</v>
      </c>
      <c r="I733" t="str">
        <f>IF(OR(NCA!K47="Q1 2020",NCA!K47="Q2 2020"),"Yes","No")</f>
        <v>No</v>
      </c>
      <c r="J733" s="178" t="str">
        <f t="shared" si="422"/>
        <v>No</v>
      </c>
      <c r="K733" t="str">
        <f>IF(OR(NCA!K47="Q3 2020",NCA!K47="Q4 2020"),"Yes","No")</f>
        <v>No</v>
      </c>
      <c r="L733" s="178" t="str">
        <f t="shared" si="423"/>
        <v>No</v>
      </c>
      <c r="M733" t="str">
        <f>IF(OR(NCA!K47="Q1 2021",NCA!K47="Q2 2021"),"Yes","No")</f>
        <v>No</v>
      </c>
      <c r="N733" s="178" t="str">
        <f t="shared" si="424"/>
        <v>No</v>
      </c>
      <c r="O733" t="str">
        <f>IF(OR(NCA!K47="Q3 2021",NCA!K47="Q4 2021"),"Yes","No")</f>
        <v>No</v>
      </c>
      <c r="P733" s="178" t="str">
        <f t="shared" si="425"/>
        <v>No</v>
      </c>
      <c r="Q733" t="str">
        <f>IF(OR(NCA!K47="Q1 2022",NCA!K47="Q2 2022"),"Yes","No")</f>
        <v>No</v>
      </c>
      <c r="R733" s="178" t="str">
        <f t="shared" si="426"/>
        <v>No</v>
      </c>
      <c r="S733" t="str">
        <f>IF(OR(NCA!K47="Q3 2022",NCA!K47="Q4 2022"),"Yes","No")</f>
        <v>No</v>
      </c>
      <c r="T733" s="178" t="str">
        <f t="shared" si="427"/>
        <v>No</v>
      </c>
      <c r="U733" t="str">
        <f>IF(OR(NCA!K47="Q1 2023",NCA!K47="Q2 2023"),"Yes","No")</f>
        <v>No</v>
      </c>
      <c r="V733" s="178" t="str">
        <f t="shared" si="428"/>
        <v>No</v>
      </c>
      <c r="W733" t="str">
        <f>IF(OR(NCA!K47="Q3 2023",NCA!K47="Q4 2023"),"Yes","No")</f>
        <v>No</v>
      </c>
      <c r="X733" s="178" t="str">
        <f t="shared" si="429"/>
        <v>No</v>
      </c>
      <c r="Y733" t="str">
        <f>IF(OR(NCA!K47="Q1 2024",NCA!K47="Q2 2024"),"Yes","No")</f>
        <v>No</v>
      </c>
      <c r="Z733" s="178" t="str">
        <f t="shared" si="430"/>
        <v>No</v>
      </c>
      <c r="AA733" t="str">
        <f>IF(OR(NCA!K47="Q3 2024",NCA!K47="Q4 2024"),"Yes","No")</f>
        <v>No</v>
      </c>
      <c r="AB733" s="178" t="str">
        <f t="shared" si="431"/>
        <v>No</v>
      </c>
      <c r="AC733" t="str">
        <f>IF(OR(NCA!K47="Q1 2025",NCA!K47="Q2 2025"),"Yes","No")</f>
        <v>No</v>
      </c>
      <c r="AD733" s="178" t="str">
        <f t="shared" si="432"/>
        <v>No</v>
      </c>
      <c r="AE733" t="str">
        <f>IF(OR(NCA!K47="Q3 2025",NCA!K47="Q4 2025"),"Yes","No")</f>
        <v>No</v>
      </c>
      <c r="AF733" s="178" t="str">
        <f t="shared" si="433"/>
        <v>No</v>
      </c>
      <c r="AG733" t="str">
        <f>IF(OR(NCA!K47="Q1 2026",NCA!K47="Q2 2026"),"Yes","No")</f>
        <v>No</v>
      </c>
      <c r="AH733" s="178" t="str">
        <f t="shared" si="434"/>
        <v>No</v>
      </c>
      <c r="AI733" t="str">
        <f>IF(OR(NCA!K47="Q3 2026",NCA!K47="Q4 2026"),"Yes","No")</f>
        <v>No</v>
      </c>
      <c r="AJ733" s="178" t="str">
        <f t="shared" si="435"/>
        <v>No</v>
      </c>
      <c r="AK733" t="str">
        <f>IF(OR(NCA!K47="Q1 2027",NCA!K47="Q2 2027"),"Yes","No")</f>
        <v>No</v>
      </c>
      <c r="AL733" s="178" t="str">
        <f t="shared" si="436"/>
        <v>No</v>
      </c>
      <c r="AM733" t="str">
        <f>IF(OR(NCA!K47="Q3 2027",NCA!K47="Q4 2027"),"Yes","No")</f>
        <v>No</v>
      </c>
      <c r="AN733" s="178" t="str">
        <f t="shared" si="437"/>
        <v>No</v>
      </c>
      <c r="AO733" t="str">
        <f>IF(OR(NCA!K47="Q1 2028",NCA!K47="Q2 2028"),"Yes","No")</f>
        <v>No</v>
      </c>
      <c r="AP733" s="178" t="str">
        <f t="shared" si="438"/>
        <v>No</v>
      </c>
      <c r="AQ733" t="str">
        <f>IF(OR(NCA!K47="Q3 2028",NCA!K47="Q4 2028"),"Yes","No")</f>
        <v>No</v>
      </c>
      <c r="AR733" s="178" t="str">
        <f t="shared" si="439"/>
        <v>No</v>
      </c>
      <c r="AS733" t="str">
        <f>IF(OR(NCA!K47="Q1 2029",NCA!K47="Q2 2029"),"Yes","No")</f>
        <v>No</v>
      </c>
      <c r="AT733" s="178" t="str">
        <f t="shared" si="440"/>
        <v>No</v>
      </c>
      <c r="AU733" t="str">
        <f>IF(OR(NCA!K47="Q3 2029",NCA!K47="Q4 2029"),"Yes","No")</f>
        <v>No</v>
      </c>
      <c r="AV733" s="178" t="str">
        <f t="shared" si="441"/>
        <v>No</v>
      </c>
      <c r="AW733" t="str">
        <f>IF(OR(NCA!K47="Q1 2030",NCA!K47="Q2 2030"),"Yes","No")</f>
        <v>No</v>
      </c>
      <c r="AX733" s="178" t="str">
        <f t="shared" si="442"/>
        <v>No</v>
      </c>
      <c r="AY733" t="str">
        <f>IF(OR(NCA!K47="Q3 2030",NCA!K47="Q4 2030"),"Yes","No")</f>
        <v>No</v>
      </c>
      <c r="AZ733" s="178" t="str">
        <f t="shared" si="443"/>
        <v>No</v>
      </c>
      <c r="BA733" t="str">
        <f>IF(NCA!K47="","No","Yes")</f>
        <v>No</v>
      </c>
      <c r="BB733" s="178" t="str">
        <f t="shared" si="444"/>
        <v>No</v>
      </c>
      <c r="BC733" s="178" t="str">
        <f t="shared" si="445"/>
        <v>Yes</v>
      </c>
      <c r="BD733" s="174"/>
    </row>
    <row r="734" spans="1:56" s="175" customFormat="1" ht="23.65" thickBot="1" x14ac:dyDescent="0.5">
      <c r="A734" s="177">
        <v>44</v>
      </c>
      <c r="B734" s="59" t="s">
        <v>967</v>
      </c>
      <c r="C734" t="str">
        <f>IF(NCA!E48="Yes","Yes","No")</f>
        <v>No</v>
      </c>
      <c r="D734" t="str">
        <f>IF(AND(C734="No",NCA!F48="Yes"),"Yes","No")</f>
        <v>No</v>
      </c>
      <c r="E734" t="str">
        <f>IF(AND(C734="No",NCA!F48="N/A"),"N/A","No")</f>
        <v>No</v>
      </c>
      <c r="F734">
        <f>IF(OR(NCA!F48="Yes",NCA!F48="N/A"),0,1)</f>
        <v>1</v>
      </c>
      <c r="G734" t="str">
        <f>IF(OR(NCA!K48="Q3 2019",NCA!K48="Q4 2019"),"Yes","No")</f>
        <v>No</v>
      </c>
      <c r="H734" s="178" t="str">
        <f t="shared" si="397"/>
        <v>No</v>
      </c>
      <c r="I734" t="str">
        <f>IF(OR(NCA!K48="Q1 2020",NCA!K48="Q2 2020"),"Yes","No")</f>
        <v>No</v>
      </c>
      <c r="J734" s="178" t="str">
        <f t="shared" si="422"/>
        <v>No</v>
      </c>
      <c r="K734" t="str">
        <f>IF(OR(NCA!K48="Q3 2020",NCA!K48="Q4 2020"),"Yes","No")</f>
        <v>No</v>
      </c>
      <c r="L734" s="178" t="str">
        <f t="shared" si="423"/>
        <v>No</v>
      </c>
      <c r="M734" t="str">
        <f>IF(OR(NCA!K48="Q1 2021",NCA!K48="Q2 2021"),"Yes","No")</f>
        <v>No</v>
      </c>
      <c r="N734" s="178" t="str">
        <f t="shared" si="424"/>
        <v>No</v>
      </c>
      <c r="O734" t="str">
        <f>IF(OR(NCA!K48="Q3 2021",NCA!K48="Q4 2021"),"Yes","No")</f>
        <v>No</v>
      </c>
      <c r="P734" s="178" t="str">
        <f t="shared" si="425"/>
        <v>No</v>
      </c>
      <c r="Q734" t="str">
        <f>IF(OR(NCA!K48="Q1 2022",NCA!K48="Q2 2022"),"Yes","No")</f>
        <v>No</v>
      </c>
      <c r="R734" s="178" t="str">
        <f t="shared" si="426"/>
        <v>No</v>
      </c>
      <c r="S734" t="str">
        <f>IF(OR(NCA!K48="Q3 2022",NCA!K48="Q4 2022"),"Yes","No")</f>
        <v>No</v>
      </c>
      <c r="T734" s="178" t="str">
        <f t="shared" si="427"/>
        <v>No</v>
      </c>
      <c r="U734" t="str">
        <f>IF(OR(NCA!K48="Q1 2023",NCA!K48="Q2 2023"),"Yes","No")</f>
        <v>No</v>
      </c>
      <c r="V734" s="178" t="str">
        <f t="shared" si="428"/>
        <v>No</v>
      </c>
      <c r="W734" t="str">
        <f>IF(OR(NCA!K48="Q3 2023",NCA!K48="Q4 2023"),"Yes","No")</f>
        <v>No</v>
      </c>
      <c r="X734" s="178" t="str">
        <f t="shared" si="429"/>
        <v>No</v>
      </c>
      <c r="Y734" t="str">
        <f>IF(OR(NCA!K48="Q1 2024",NCA!K48="Q2 2024"),"Yes","No")</f>
        <v>No</v>
      </c>
      <c r="Z734" s="178" t="str">
        <f t="shared" si="430"/>
        <v>No</v>
      </c>
      <c r="AA734" t="str">
        <f>IF(OR(NCA!K48="Q3 2024",NCA!K48="Q4 2024"),"Yes","No")</f>
        <v>No</v>
      </c>
      <c r="AB734" s="178" t="str">
        <f t="shared" si="431"/>
        <v>No</v>
      </c>
      <c r="AC734" t="str">
        <f>IF(OR(NCA!K48="Q1 2025",NCA!K48="Q2 2025"),"Yes","No")</f>
        <v>No</v>
      </c>
      <c r="AD734" s="178" t="str">
        <f t="shared" si="432"/>
        <v>No</v>
      </c>
      <c r="AE734" t="str">
        <f>IF(OR(NCA!K48="Q3 2025",NCA!K48="Q4 2025"),"Yes","No")</f>
        <v>No</v>
      </c>
      <c r="AF734" s="178" t="str">
        <f t="shared" si="433"/>
        <v>No</v>
      </c>
      <c r="AG734" t="str">
        <f>IF(OR(NCA!K48="Q1 2026",NCA!K48="Q2 2026"),"Yes","No")</f>
        <v>No</v>
      </c>
      <c r="AH734" s="178" t="str">
        <f t="shared" si="434"/>
        <v>No</v>
      </c>
      <c r="AI734" t="str">
        <f>IF(OR(NCA!K48="Q3 2026",NCA!K48="Q4 2026"),"Yes","No")</f>
        <v>No</v>
      </c>
      <c r="AJ734" s="178" t="str">
        <f t="shared" si="435"/>
        <v>No</v>
      </c>
      <c r="AK734" t="str">
        <f>IF(OR(NCA!K48="Q1 2027",NCA!K48="Q2 2027"),"Yes","No")</f>
        <v>No</v>
      </c>
      <c r="AL734" s="178" t="str">
        <f t="shared" si="436"/>
        <v>No</v>
      </c>
      <c r="AM734" t="str">
        <f>IF(OR(NCA!K48="Q3 2027",NCA!K48="Q4 2027"),"Yes","No")</f>
        <v>No</v>
      </c>
      <c r="AN734" s="178" t="str">
        <f t="shared" si="437"/>
        <v>No</v>
      </c>
      <c r="AO734" t="str">
        <f>IF(OR(NCA!K48="Q1 2028",NCA!K48="Q2 2028"),"Yes","No")</f>
        <v>No</v>
      </c>
      <c r="AP734" s="178" t="str">
        <f t="shared" si="438"/>
        <v>No</v>
      </c>
      <c r="AQ734" t="str">
        <f>IF(OR(NCA!K48="Q3 2028",NCA!K48="Q4 2028"),"Yes","No")</f>
        <v>No</v>
      </c>
      <c r="AR734" s="178" t="str">
        <f t="shared" si="439"/>
        <v>No</v>
      </c>
      <c r="AS734" t="str">
        <f>IF(OR(NCA!K48="Q1 2029",NCA!K48="Q2 2029"),"Yes","No")</f>
        <v>No</v>
      </c>
      <c r="AT734" s="178" t="str">
        <f t="shared" si="440"/>
        <v>No</v>
      </c>
      <c r="AU734" t="str">
        <f>IF(OR(NCA!K48="Q3 2029",NCA!K48="Q4 2029"),"Yes","No")</f>
        <v>No</v>
      </c>
      <c r="AV734" s="178" t="str">
        <f t="shared" si="441"/>
        <v>No</v>
      </c>
      <c r="AW734" t="str">
        <f>IF(OR(NCA!K48="Q1 2030",NCA!K48="Q2 2030"),"Yes","No")</f>
        <v>No</v>
      </c>
      <c r="AX734" s="178" t="str">
        <f t="shared" si="442"/>
        <v>No</v>
      </c>
      <c r="AY734" t="str">
        <f>IF(OR(NCA!K48="Q3 2030",NCA!K48="Q4 2030"),"Yes","No")</f>
        <v>No</v>
      </c>
      <c r="AZ734" s="178" t="str">
        <f t="shared" si="443"/>
        <v>No</v>
      </c>
      <c r="BA734" t="str">
        <f>IF(NCA!K48="","No","Yes")</f>
        <v>No</v>
      </c>
      <c r="BB734" s="178" t="str">
        <f t="shared" si="444"/>
        <v>No</v>
      </c>
      <c r="BC734" s="178" t="str">
        <f t="shared" si="445"/>
        <v>Yes</v>
      </c>
      <c r="BD734" s="174"/>
    </row>
    <row r="735" spans="1:56" s="175" customFormat="1" ht="23.65" thickBot="1" x14ac:dyDescent="0.5">
      <c r="A735" s="177">
        <v>45</v>
      </c>
      <c r="B735" s="59" t="s">
        <v>968</v>
      </c>
      <c r="C735" t="str">
        <f>IF(NCA!E49="Yes","Yes","No")</f>
        <v>No</v>
      </c>
      <c r="D735" t="str">
        <f>IF(AND(C735="No",NCA!F49="Yes"),"Yes","No")</f>
        <v>No</v>
      </c>
      <c r="E735" t="str">
        <f>IF(AND(C735="No",NCA!F49="N/A"),"N/A","No")</f>
        <v>No</v>
      </c>
      <c r="F735">
        <f>IF(OR(NCA!F49="Yes",NCA!F49="N/A"),0,1)</f>
        <v>1</v>
      </c>
      <c r="G735" t="str">
        <f>IF(OR(NCA!K49="Q3 2019",NCA!K49="Q4 2019"),"Yes","No")</f>
        <v>No</v>
      </c>
      <c r="H735" s="178" t="str">
        <f t="shared" si="397"/>
        <v>No</v>
      </c>
      <c r="I735" t="str">
        <f>IF(OR(NCA!K49="Q1 2020",NCA!K49="Q2 2020"),"Yes","No")</f>
        <v>No</v>
      </c>
      <c r="J735" s="178" t="str">
        <f t="shared" si="422"/>
        <v>No</v>
      </c>
      <c r="K735" t="str">
        <f>IF(OR(NCA!K49="Q3 2020",NCA!K49="Q4 2020"),"Yes","No")</f>
        <v>No</v>
      </c>
      <c r="L735" s="178" t="str">
        <f t="shared" si="423"/>
        <v>No</v>
      </c>
      <c r="M735" t="str">
        <f>IF(OR(NCA!K49="Q1 2021",NCA!K49="Q2 2021"),"Yes","No")</f>
        <v>No</v>
      </c>
      <c r="N735" s="178" t="str">
        <f t="shared" si="424"/>
        <v>No</v>
      </c>
      <c r="O735" t="str">
        <f>IF(OR(NCA!K49="Q3 2021",NCA!K49="Q4 2021"),"Yes","No")</f>
        <v>No</v>
      </c>
      <c r="P735" s="178" t="str">
        <f t="shared" si="425"/>
        <v>No</v>
      </c>
      <c r="Q735" t="str">
        <f>IF(OR(NCA!K49="Q1 2022",NCA!K49="Q2 2022"),"Yes","No")</f>
        <v>No</v>
      </c>
      <c r="R735" s="178" t="str">
        <f t="shared" si="426"/>
        <v>No</v>
      </c>
      <c r="S735" t="str">
        <f>IF(OR(NCA!K49="Q3 2022",NCA!K49="Q4 2022"),"Yes","No")</f>
        <v>No</v>
      </c>
      <c r="T735" s="178" t="str">
        <f t="shared" si="427"/>
        <v>No</v>
      </c>
      <c r="U735" t="str">
        <f>IF(OR(NCA!K49="Q1 2023",NCA!K49="Q2 2023"),"Yes","No")</f>
        <v>No</v>
      </c>
      <c r="V735" s="178" t="str">
        <f t="shared" si="428"/>
        <v>No</v>
      </c>
      <c r="W735" t="str">
        <f>IF(OR(NCA!K49="Q3 2023",NCA!K49="Q4 2023"),"Yes","No")</f>
        <v>No</v>
      </c>
      <c r="X735" s="178" t="str">
        <f t="shared" si="429"/>
        <v>No</v>
      </c>
      <c r="Y735" t="str">
        <f>IF(OR(NCA!K49="Q1 2024",NCA!K49="Q2 2024"),"Yes","No")</f>
        <v>No</v>
      </c>
      <c r="Z735" s="178" t="str">
        <f t="shared" si="430"/>
        <v>No</v>
      </c>
      <c r="AA735" t="str">
        <f>IF(OR(NCA!K49="Q3 2024",NCA!K49="Q4 2024"),"Yes","No")</f>
        <v>No</v>
      </c>
      <c r="AB735" s="178" t="str">
        <f t="shared" si="431"/>
        <v>No</v>
      </c>
      <c r="AC735" t="str">
        <f>IF(OR(NCA!K49="Q1 2025",NCA!K49="Q2 2025"),"Yes","No")</f>
        <v>No</v>
      </c>
      <c r="AD735" s="178" t="str">
        <f t="shared" si="432"/>
        <v>No</v>
      </c>
      <c r="AE735" t="str">
        <f>IF(OR(NCA!K49="Q3 2025",NCA!K49="Q4 2025"),"Yes","No")</f>
        <v>No</v>
      </c>
      <c r="AF735" s="178" t="str">
        <f t="shared" si="433"/>
        <v>No</v>
      </c>
      <c r="AG735" t="str">
        <f>IF(OR(NCA!K49="Q1 2026",NCA!K49="Q2 2026"),"Yes","No")</f>
        <v>No</v>
      </c>
      <c r="AH735" s="178" t="str">
        <f t="shared" si="434"/>
        <v>No</v>
      </c>
      <c r="AI735" t="str">
        <f>IF(OR(NCA!K49="Q3 2026",NCA!K49="Q4 2026"),"Yes","No")</f>
        <v>No</v>
      </c>
      <c r="AJ735" s="178" t="str">
        <f t="shared" si="435"/>
        <v>No</v>
      </c>
      <c r="AK735" t="str">
        <f>IF(OR(NCA!K49="Q1 2027",NCA!K49="Q2 2027"),"Yes","No")</f>
        <v>No</v>
      </c>
      <c r="AL735" s="178" t="str">
        <f t="shared" si="436"/>
        <v>No</v>
      </c>
      <c r="AM735" t="str">
        <f>IF(OR(NCA!K49="Q3 2027",NCA!K49="Q4 2027"),"Yes","No")</f>
        <v>No</v>
      </c>
      <c r="AN735" s="178" t="str">
        <f t="shared" si="437"/>
        <v>No</v>
      </c>
      <c r="AO735" t="str">
        <f>IF(OR(NCA!K49="Q1 2028",NCA!K49="Q2 2028"),"Yes","No")</f>
        <v>No</v>
      </c>
      <c r="AP735" s="178" t="str">
        <f t="shared" si="438"/>
        <v>No</v>
      </c>
      <c r="AQ735" t="str">
        <f>IF(OR(NCA!K49="Q3 2028",NCA!K49="Q4 2028"),"Yes","No")</f>
        <v>No</v>
      </c>
      <c r="AR735" s="178" t="str">
        <f t="shared" si="439"/>
        <v>No</v>
      </c>
      <c r="AS735" t="str">
        <f>IF(OR(NCA!K49="Q1 2029",NCA!K49="Q2 2029"),"Yes","No")</f>
        <v>No</v>
      </c>
      <c r="AT735" s="178" t="str">
        <f t="shared" si="440"/>
        <v>No</v>
      </c>
      <c r="AU735" t="str">
        <f>IF(OR(NCA!K49="Q3 2029",NCA!K49="Q4 2029"),"Yes","No")</f>
        <v>No</v>
      </c>
      <c r="AV735" s="178" t="str">
        <f t="shared" si="441"/>
        <v>No</v>
      </c>
      <c r="AW735" t="str">
        <f>IF(OR(NCA!K49="Q1 2030",NCA!K49="Q2 2030"),"Yes","No")</f>
        <v>No</v>
      </c>
      <c r="AX735" s="178" t="str">
        <f t="shared" si="442"/>
        <v>No</v>
      </c>
      <c r="AY735" t="str">
        <f>IF(OR(NCA!K49="Q3 2030",NCA!K49="Q4 2030"),"Yes","No")</f>
        <v>No</v>
      </c>
      <c r="AZ735" s="178" t="str">
        <f t="shared" si="443"/>
        <v>No</v>
      </c>
      <c r="BA735" t="str">
        <f>IF(NCA!K49="","No","Yes")</f>
        <v>No</v>
      </c>
      <c r="BB735" s="178" t="str">
        <f t="shared" si="444"/>
        <v>No</v>
      </c>
      <c r="BC735" s="178" t="str">
        <f t="shared" si="445"/>
        <v>Yes</v>
      </c>
      <c r="BD735" s="174"/>
    </row>
    <row r="736" spans="1:56" s="175" customFormat="1" ht="23.65" thickBot="1" x14ac:dyDescent="0.5">
      <c r="A736" s="177">
        <v>46</v>
      </c>
      <c r="B736" s="59" t="s">
        <v>970</v>
      </c>
      <c r="C736" t="str">
        <f>IF(NCA!E50="Yes","Yes","No")</f>
        <v>No</v>
      </c>
      <c r="D736" t="str">
        <f>IF(AND(C736="No",NCA!F50="Yes"),"Yes","No")</f>
        <v>No</v>
      </c>
      <c r="E736" t="str">
        <f>IF(AND(C736="No",NCA!F50="N/A"),"N/A","No")</f>
        <v>No</v>
      </c>
      <c r="F736">
        <f>IF(OR(NCA!F50="Yes",NCA!F50="N/A"),0,1)</f>
        <v>1</v>
      </c>
      <c r="G736" t="str">
        <f>IF(OR(NCA!K50="Q3 2019",NCA!K50="Q4 2019"),"Yes","No")</f>
        <v>No</v>
      </c>
      <c r="H736" s="178" t="str">
        <f t="shared" si="397"/>
        <v>No</v>
      </c>
      <c r="I736" t="str">
        <f>IF(OR(NCA!K50="Q1 2020",NCA!K50="Q2 2020"),"Yes","No")</f>
        <v>No</v>
      </c>
      <c r="J736" s="178" t="str">
        <f t="shared" si="422"/>
        <v>No</v>
      </c>
      <c r="K736" t="str">
        <f>IF(OR(NCA!K50="Q3 2020",NCA!K50="Q4 2020"),"Yes","No")</f>
        <v>No</v>
      </c>
      <c r="L736" s="178" t="str">
        <f t="shared" si="423"/>
        <v>No</v>
      </c>
      <c r="M736" t="str">
        <f>IF(OR(NCA!K50="Q1 2021",NCA!K50="Q2 2021"),"Yes","No")</f>
        <v>No</v>
      </c>
      <c r="N736" s="178" t="str">
        <f t="shared" si="424"/>
        <v>No</v>
      </c>
      <c r="O736" t="str">
        <f>IF(OR(NCA!K50="Q3 2021",NCA!K50="Q4 2021"),"Yes","No")</f>
        <v>No</v>
      </c>
      <c r="P736" s="178" t="str">
        <f t="shared" si="425"/>
        <v>No</v>
      </c>
      <c r="Q736" t="str">
        <f>IF(OR(NCA!K50="Q1 2022",NCA!K50="Q2 2022"),"Yes","No")</f>
        <v>No</v>
      </c>
      <c r="R736" s="178" t="str">
        <f t="shared" si="426"/>
        <v>No</v>
      </c>
      <c r="S736" t="str">
        <f>IF(OR(NCA!K50="Q3 2022",NCA!K50="Q4 2022"),"Yes","No")</f>
        <v>No</v>
      </c>
      <c r="T736" s="178" t="str">
        <f t="shared" si="427"/>
        <v>No</v>
      </c>
      <c r="U736" t="str">
        <f>IF(OR(NCA!K50="Q1 2023",NCA!K50="Q2 2023"),"Yes","No")</f>
        <v>No</v>
      </c>
      <c r="V736" s="178" t="str">
        <f t="shared" si="428"/>
        <v>No</v>
      </c>
      <c r="W736" t="str">
        <f>IF(OR(NCA!K50="Q3 2023",NCA!K50="Q4 2023"),"Yes","No")</f>
        <v>No</v>
      </c>
      <c r="X736" s="178" t="str">
        <f t="shared" si="429"/>
        <v>No</v>
      </c>
      <c r="Y736" t="str">
        <f>IF(OR(NCA!K50="Q1 2024",NCA!K50="Q2 2024"),"Yes","No")</f>
        <v>No</v>
      </c>
      <c r="Z736" s="178" t="str">
        <f t="shared" si="430"/>
        <v>No</v>
      </c>
      <c r="AA736" t="str">
        <f>IF(OR(NCA!K50="Q3 2024",NCA!K50="Q4 2024"),"Yes","No")</f>
        <v>No</v>
      </c>
      <c r="AB736" s="178" t="str">
        <f t="shared" si="431"/>
        <v>No</v>
      </c>
      <c r="AC736" t="str">
        <f>IF(OR(NCA!K50="Q1 2025",NCA!K50="Q2 2025"),"Yes","No")</f>
        <v>No</v>
      </c>
      <c r="AD736" s="178" t="str">
        <f t="shared" si="432"/>
        <v>No</v>
      </c>
      <c r="AE736" t="str">
        <f>IF(OR(NCA!K50="Q3 2025",NCA!K50="Q4 2025"),"Yes","No")</f>
        <v>No</v>
      </c>
      <c r="AF736" s="178" t="str">
        <f t="shared" si="433"/>
        <v>No</v>
      </c>
      <c r="AG736" t="str">
        <f>IF(OR(NCA!K50="Q1 2026",NCA!K50="Q2 2026"),"Yes","No")</f>
        <v>No</v>
      </c>
      <c r="AH736" s="178" t="str">
        <f t="shared" si="434"/>
        <v>No</v>
      </c>
      <c r="AI736" t="str">
        <f>IF(OR(NCA!K50="Q3 2026",NCA!K50="Q4 2026"),"Yes","No")</f>
        <v>No</v>
      </c>
      <c r="AJ736" s="178" t="str">
        <f t="shared" si="435"/>
        <v>No</v>
      </c>
      <c r="AK736" t="str">
        <f>IF(OR(NCA!K50="Q1 2027",NCA!K50="Q2 2027"),"Yes","No")</f>
        <v>No</v>
      </c>
      <c r="AL736" s="178" t="str">
        <f t="shared" si="436"/>
        <v>No</v>
      </c>
      <c r="AM736" t="str">
        <f>IF(OR(NCA!K50="Q3 2027",NCA!K50="Q4 2027"),"Yes","No")</f>
        <v>No</v>
      </c>
      <c r="AN736" s="178" t="str">
        <f t="shared" si="437"/>
        <v>No</v>
      </c>
      <c r="AO736" t="str">
        <f>IF(OR(NCA!K50="Q1 2028",NCA!K50="Q2 2028"),"Yes","No")</f>
        <v>No</v>
      </c>
      <c r="AP736" s="178" t="str">
        <f t="shared" si="438"/>
        <v>No</v>
      </c>
      <c r="AQ736" t="str">
        <f>IF(OR(NCA!K50="Q3 2028",NCA!K50="Q4 2028"),"Yes","No")</f>
        <v>No</v>
      </c>
      <c r="AR736" s="178" t="str">
        <f t="shared" si="439"/>
        <v>No</v>
      </c>
      <c r="AS736" t="str">
        <f>IF(OR(NCA!K50="Q1 2029",NCA!K50="Q2 2029"),"Yes","No")</f>
        <v>No</v>
      </c>
      <c r="AT736" s="178" t="str">
        <f t="shared" si="440"/>
        <v>No</v>
      </c>
      <c r="AU736" t="str">
        <f>IF(OR(NCA!K50="Q3 2029",NCA!K50="Q4 2029"),"Yes","No")</f>
        <v>No</v>
      </c>
      <c r="AV736" s="178" t="str">
        <f t="shared" si="441"/>
        <v>No</v>
      </c>
      <c r="AW736" t="str">
        <f>IF(OR(NCA!K50="Q1 2030",NCA!K50="Q2 2030"),"Yes","No")</f>
        <v>No</v>
      </c>
      <c r="AX736" s="178" t="str">
        <f t="shared" si="442"/>
        <v>No</v>
      </c>
      <c r="AY736" t="str">
        <f>IF(OR(NCA!K50="Q3 2030",NCA!K50="Q4 2030"),"Yes","No")</f>
        <v>No</v>
      </c>
      <c r="AZ736" s="178" t="str">
        <f t="shared" si="443"/>
        <v>No</v>
      </c>
      <c r="BA736" t="str">
        <f>IF(NCA!K50="","No","Yes")</f>
        <v>No</v>
      </c>
      <c r="BB736" s="178" t="str">
        <f t="shared" si="444"/>
        <v>No</v>
      </c>
      <c r="BC736" s="178" t="str">
        <f t="shared" si="445"/>
        <v>Yes</v>
      </c>
      <c r="BD736" s="174"/>
    </row>
    <row r="737" spans="1:56" s="175" customFormat="1" ht="14.65" thickBot="1" x14ac:dyDescent="0.5">
      <c r="A737" s="177">
        <v>47</v>
      </c>
      <c r="B737" s="59" t="s">
        <v>971</v>
      </c>
      <c r="C737" t="str">
        <f>IF(NCA!E51="Yes","Yes","No")</f>
        <v>No</v>
      </c>
      <c r="D737" t="str">
        <f>IF(AND(C737="No",NCA!F51="Yes"),"Yes","No")</f>
        <v>No</v>
      </c>
      <c r="E737" t="str">
        <f>IF(AND(C737="No",NCA!F51="N/A"),"N/A","No")</f>
        <v>No</v>
      </c>
      <c r="F737">
        <f>IF(OR(NCA!F51="Yes",NCA!F51="N/A"),0,1)</f>
        <v>1</v>
      </c>
      <c r="G737" t="str">
        <f>IF(OR(NCA!K51="Q3 2019",NCA!K51="Q4 2019"),"Yes","No")</f>
        <v>No</v>
      </c>
      <c r="H737" s="178" t="str">
        <f t="shared" si="397"/>
        <v>No</v>
      </c>
      <c r="I737" t="str">
        <f>IF(OR(NCA!K51="Q1 2020",NCA!K51="Q2 2020"),"Yes","No")</f>
        <v>No</v>
      </c>
      <c r="J737" s="178" t="str">
        <f t="shared" si="422"/>
        <v>No</v>
      </c>
      <c r="K737" t="str">
        <f>IF(OR(NCA!K51="Q3 2020",NCA!K51="Q4 2020"),"Yes","No")</f>
        <v>No</v>
      </c>
      <c r="L737" s="178" t="str">
        <f t="shared" si="423"/>
        <v>No</v>
      </c>
      <c r="M737" t="str">
        <f>IF(OR(NCA!K51="Q1 2021",NCA!K51="Q2 2021"),"Yes","No")</f>
        <v>No</v>
      </c>
      <c r="N737" s="178" t="str">
        <f t="shared" si="424"/>
        <v>No</v>
      </c>
      <c r="O737" t="str">
        <f>IF(OR(NCA!K51="Q3 2021",NCA!K51="Q4 2021"),"Yes","No")</f>
        <v>No</v>
      </c>
      <c r="P737" s="178" t="str">
        <f t="shared" si="425"/>
        <v>No</v>
      </c>
      <c r="Q737" t="str">
        <f>IF(OR(NCA!K51="Q1 2022",NCA!K51="Q2 2022"),"Yes","No")</f>
        <v>No</v>
      </c>
      <c r="R737" s="178" t="str">
        <f t="shared" si="426"/>
        <v>No</v>
      </c>
      <c r="S737" t="str">
        <f>IF(OR(NCA!K51="Q3 2022",NCA!K51="Q4 2022"),"Yes","No")</f>
        <v>No</v>
      </c>
      <c r="T737" s="178" t="str">
        <f t="shared" si="427"/>
        <v>No</v>
      </c>
      <c r="U737" t="str">
        <f>IF(OR(NCA!K51="Q1 2023",NCA!K51="Q2 2023"),"Yes","No")</f>
        <v>No</v>
      </c>
      <c r="V737" s="178" t="str">
        <f t="shared" si="428"/>
        <v>No</v>
      </c>
      <c r="W737" t="str">
        <f>IF(OR(NCA!K51="Q3 2023",NCA!K51="Q4 2023"),"Yes","No")</f>
        <v>No</v>
      </c>
      <c r="X737" s="178" t="str">
        <f t="shared" si="429"/>
        <v>No</v>
      </c>
      <c r="Y737" t="str">
        <f>IF(OR(NCA!K51="Q1 2024",NCA!K51="Q2 2024"),"Yes","No")</f>
        <v>No</v>
      </c>
      <c r="Z737" s="178" t="str">
        <f t="shared" si="430"/>
        <v>No</v>
      </c>
      <c r="AA737" t="str">
        <f>IF(OR(NCA!K51="Q3 2024",NCA!K51="Q4 2024"),"Yes","No")</f>
        <v>No</v>
      </c>
      <c r="AB737" s="178" t="str">
        <f t="shared" si="431"/>
        <v>No</v>
      </c>
      <c r="AC737" t="str">
        <f>IF(OR(NCA!K51="Q1 2025",NCA!K51="Q2 2025"),"Yes","No")</f>
        <v>No</v>
      </c>
      <c r="AD737" s="178" t="str">
        <f t="shared" si="432"/>
        <v>No</v>
      </c>
      <c r="AE737" t="str">
        <f>IF(OR(NCA!K51="Q3 2025",NCA!K51="Q4 2025"),"Yes","No")</f>
        <v>No</v>
      </c>
      <c r="AF737" s="178" t="str">
        <f t="shared" si="433"/>
        <v>No</v>
      </c>
      <c r="AG737" t="str">
        <f>IF(OR(NCA!K51="Q1 2026",NCA!K51="Q2 2026"),"Yes","No")</f>
        <v>No</v>
      </c>
      <c r="AH737" s="178" t="str">
        <f t="shared" si="434"/>
        <v>No</v>
      </c>
      <c r="AI737" t="str">
        <f>IF(OR(NCA!K51="Q3 2026",NCA!K51="Q4 2026"),"Yes","No")</f>
        <v>No</v>
      </c>
      <c r="AJ737" s="178" t="str">
        <f t="shared" si="435"/>
        <v>No</v>
      </c>
      <c r="AK737" t="str">
        <f>IF(OR(NCA!K51="Q1 2027",NCA!K51="Q2 2027"),"Yes","No")</f>
        <v>No</v>
      </c>
      <c r="AL737" s="178" t="str">
        <f t="shared" si="436"/>
        <v>No</v>
      </c>
      <c r="AM737" t="str">
        <f>IF(OR(NCA!K51="Q3 2027",NCA!K51="Q4 2027"),"Yes","No")</f>
        <v>No</v>
      </c>
      <c r="AN737" s="178" t="str">
        <f t="shared" si="437"/>
        <v>No</v>
      </c>
      <c r="AO737" t="str">
        <f>IF(OR(NCA!K51="Q1 2028",NCA!K51="Q2 2028"),"Yes","No")</f>
        <v>No</v>
      </c>
      <c r="AP737" s="178" t="str">
        <f t="shared" si="438"/>
        <v>No</v>
      </c>
      <c r="AQ737" t="str">
        <f>IF(OR(NCA!K51="Q3 2028",NCA!K51="Q4 2028"),"Yes","No")</f>
        <v>No</v>
      </c>
      <c r="AR737" s="178" t="str">
        <f t="shared" si="439"/>
        <v>No</v>
      </c>
      <c r="AS737" t="str">
        <f>IF(OR(NCA!K51="Q1 2029",NCA!K51="Q2 2029"),"Yes","No")</f>
        <v>No</v>
      </c>
      <c r="AT737" s="178" t="str">
        <f t="shared" si="440"/>
        <v>No</v>
      </c>
      <c r="AU737" t="str">
        <f>IF(OR(NCA!K51="Q3 2029",NCA!K51="Q4 2029"),"Yes","No")</f>
        <v>No</v>
      </c>
      <c r="AV737" s="178" t="str">
        <f t="shared" si="441"/>
        <v>No</v>
      </c>
      <c r="AW737" t="str">
        <f>IF(OR(NCA!K51="Q1 2030",NCA!K51="Q2 2030"),"Yes","No")</f>
        <v>No</v>
      </c>
      <c r="AX737" s="178" t="str">
        <f t="shared" si="442"/>
        <v>No</v>
      </c>
      <c r="AY737" t="str">
        <f>IF(OR(NCA!K51="Q3 2030",NCA!K51="Q4 2030"),"Yes","No")</f>
        <v>No</v>
      </c>
      <c r="AZ737" s="178" t="str">
        <f t="shared" si="443"/>
        <v>No</v>
      </c>
      <c r="BA737" t="str">
        <f>IF(NCA!K51="","No","Yes")</f>
        <v>No</v>
      </c>
      <c r="BB737" s="178" t="str">
        <f t="shared" si="444"/>
        <v>No</v>
      </c>
      <c r="BC737" s="178" t="str">
        <f t="shared" si="445"/>
        <v>Yes</v>
      </c>
      <c r="BD737" s="174"/>
    </row>
    <row r="738" spans="1:56" s="175" customFormat="1" ht="14.65" thickBot="1" x14ac:dyDescent="0.5">
      <c r="A738" s="177">
        <v>48</v>
      </c>
      <c r="B738" s="59" t="s">
        <v>972</v>
      </c>
      <c r="C738" t="str">
        <f>IF(NCA!E52="Yes","Yes","No")</f>
        <v>No</v>
      </c>
      <c r="D738" t="str">
        <f>IF(AND(C738="No",NCA!F52="Yes"),"Yes","No")</f>
        <v>No</v>
      </c>
      <c r="E738" t="str">
        <f>IF(AND(C738="No",NCA!F52="N/A"),"N/A","No")</f>
        <v>No</v>
      </c>
      <c r="F738">
        <f>IF(OR(NCA!F52="Yes",NCA!F52="N/A"),0,1)</f>
        <v>1</v>
      </c>
      <c r="G738" t="str">
        <f>IF(OR(NCA!K52="Q3 2019",NCA!K52="Q4 2019"),"Yes","No")</f>
        <v>No</v>
      </c>
      <c r="H738" s="178" t="str">
        <f t="shared" si="397"/>
        <v>No</v>
      </c>
      <c r="I738" t="str">
        <f>IF(OR(NCA!K52="Q1 2020",NCA!K52="Q2 2020"),"Yes","No")</f>
        <v>No</v>
      </c>
      <c r="J738" s="178" t="str">
        <f t="shared" si="422"/>
        <v>No</v>
      </c>
      <c r="K738" t="str">
        <f>IF(OR(NCA!K52="Q3 2020",NCA!K52="Q4 2020"),"Yes","No")</f>
        <v>No</v>
      </c>
      <c r="L738" s="178" t="str">
        <f t="shared" si="423"/>
        <v>No</v>
      </c>
      <c r="M738" t="str">
        <f>IF(OR(NCA!K52="Q1 2021",NCA!K52="Q2 2021"),"Yes","No")</f>
        <v>No</v>
      </c>
      <c r="N738" s="178" t="str">
        <f t="shared" si="424"/>
        <v>No</v>
      </c>
      <c r="O738" t="str">
        <f>IF(OR(NCA!K52="Q3 2021",NCA!K52="Q4 2021"),"Yes","No")</f>
        <v>No</v>
      </c>
      <c r="P738" s="178" t="str">
        <f t="shared" si="425"/>
        <v>No</v>
      </c>
      <c r="Q738" t="str">
        <f>IF(OR(NCA!K52="Q1 2022",NCA!K52="Q2 2022"),"Yes","No")</f>
        <v>No</v>
      </c>
      <c r="R738" s="178" t="str">
        <f t="shared" si="426"/>
        <v>No</v>
      </c>
      <c r="S738" t="str">
        <f>IF(OR(NCA!K52="Q3 2022",NCA!K52="Q4 2022"),"Yes","No")</f>
        <v>No</v>
      </c>
      <c r="T738" s="178" t="str">
        <f t="shared" si="427"/>
        <v>No</v>
      </c>
      <c r="U738" t="str">
        <f>IF(OR(NCA!K52="Q1 2023",NCA!K52="Q2 2023"),"Yes","No")</f>
        <v>No</v>
      </c>
      <c r="V738" s="178" t="str">
        <f t="shared" si="428"/>
        <v>No</v>
      </c>
      <c r="W738" t="str">
        <f>IF(OR(NCA!K52="Q3 2023",NCA!K52="Q4 2023"),"Yes","No")</f>
        <v>No</v>
      </c>
      <c r="X738" s="178" t="str">
        <f t="shared" si="429"/>
        <v>No</v>
      </c>
      <c r="Y738" t="str">
        <f>IF(OR(NCA!K52="Q1 2024",NCA!K52="Q2 2024"),"Yes","No")</f>
        <v>No</v>
      </c>
      <c r="Z738" s="178" t="str">
        <f t="shared" si="430"/>
        <v>No</v>
      </c>
      <c r="AA738" t="str">
        <f>IF(OR(NCA!K52="Q3 2024",NCA!K52="Q4 2024"),"Yes","No")</f>
        <v>No</v>
      </c>
      <c r="AB738" s="178" t="str">
        <f t="shared" si="431"/>
        <v>No</v>
      </c>
      <c r="AC738" t="str">
        <f>IF(OR(NCA!K52="Q1 2025",NCA!K52="Q2 2025"),"Yes","No")</f>
        <v>No</v>
      </c>
      <c r="AD738" s="178" t="str">
        <f t="shared" si="432"/>
        <v>No</v>
      </c>
      <c r="AE738" t="str">
        <f>IF(OR(NCA!K52="Q3 2025",NCA!K52="Q4 2025"),"Yes","No")</f>
        <v>No</v>
      </c>
      <c r="AF738" s="178" t="str">
        <f t="shared" si="433"/>
        <v>No</v>
      </c>
      <c r="AG738" t="str">
        <f>IF(OR(NCA!K52="Q1 2026",NCA!K52="Q2 2026"),"Yes","No")</f>
        <v>No</v>
      </c>
      <c r="AH738" s="178" t="str">
        <f t="shared" si="434"/>
        <v>No</v>
      </c>
      <c r="AI738" t="str">
        <f>IF(OR(NCA!K52="Q3 2026",NCA!K52="Q4 2026"),"Yes","No")</f>
        <v>No</v>
      </c>
      <c r="AJ738" s="178" t="str">
        <f t="shared" si="435"/>
        <v>No</v>
      </c>
      <c r="AK738" t="str">
        <f>IF(OR(NCA!K52="Q1 2027",NCA!K52="Q2 2027"),"Yes","No")</f>
        <v>No</v>
      </c>
      <c r="AL738" s="178" t="str">
        <f t="shared" si="436"/>
        <v>No</v>
      </c>
      <c r="AM738" t="str">
        <f>IF(OR(NCA!K52="Q3 2027",NCA!K52="Q4 2027"),"Yes","No")</f>
        <v>No</v>
      </c>
      <c r="AN738" s="178" t="str">
        <f t="shared" si="437"/>
        <v>No</v>
      </c>
      <c r="AO738" t="str">
        <f>IF(OR(NCA!K52="Q1 2028",NCA!K52="Q2 2028"),"Yes","No")</f>
        <v>No</v>
      </c>
      <c r="AP738" s="178" t="str">
        <f t="shared" si="438"/>
        <v>No</v>
      </c>
      <c r="AQ738" t="str">
        <f>IF(OR(NCA!K52="Q3 2028",NCA!K52="Q4 2028"),"Yes","No")</f>
        <v>No</v>
      </c>
      <c r="AR738" s="178" t="str">
        <f t="shared" si="439"/>
        <v>No</v>
      </c>
      <c r="AS738" t="str">
        <f>IF(OR(NCA!K52="Q1 2029",NCA!K52="Q2 2029"),"Yes","No")</f>
        <v>No</v>
      </c>
      <c r="AT738" s="178" t="str">
        <f t="shared" si="440"/>
        <v>No</v>
      </c>
      <c r="AU738" t="str">
        <f>IF(OR(NCA!K52="Q3 2029",NCA!K52="Q4 2029"),"Yes","No")</f>
        <v>No</v>
      </c>
      <c r="AV738" s="178" t="str">
        <f t="shared" si="441"/>
        <v>No</v>
      </c>
      <c r="AW738" t="str">
        <f>IF(OR(NCA!K52="Q1 2030",NCA!K52="Q2 2030"),"Yes","No")</f>
        <v>No</v>
      </c>
      <c r="AX738" s="178" t="str">
        <f t="shared" si="442"/>
        <v>No</v>
      </c>
      <c r="AY738" t="str">
        <f>IF(OR(NCA!K52="Q3 2030",NCA!K52="Q4 2030"),"Yes","No")</f>
        <v>No</v>
      </c>
      <c r="AZ738" s="178" t="str">
        <f t="shared" si="443"/>
        <v>No</v>
      </c>
      <c r="BA738" t="str">
        <f>IF(NCA!K52="","No","Yes")</f>
        <v>No</v>
      </c>
      <c r="BB738" s="178" t="str">
        <f t="shared" si="444"/>
        <v>No</v>
      </c>
      <c r="BC738" s="178" t="str">
        <f t="shared" si="445"/>
        <v>Yes</v>
      </c>
      <c r="BD738" s="174"/>
    </row>
    <row r="739" spans="1:56" s="175" customFormat="1" ht="35.25" thickBot="1" x14ac:dyDescent="0.5">
      <c r="A739" s="177">
        <v>49</v>
      </c>
      <c r="B739" s="59" t="s">
        <v>973</v>
      </c>
      <c r="C739" t="str">
        <f>IF(NCA!E53="Yes","Yes","No")</f>
        <v>No</v>
      </c>
      <c r="D739" t="str">
        <f>IF(AND(C739="No",NCA!F53="Yes"),"Yes","No")</f>
        <v>No</v>
      </c>
      <c r="E739" t="str">
        <f>IF(AND(C739="No",NCA!F53="N/A"),"N/A","No")</f>
        <v>No</v>
      </c>
      <c r="F739">
        <f>IF(OR(NCA!F53="Yes",NCA!F53="N/A"),0,1)</f>
        <v>1</v>
      </c>
      <c r="G739" t="str">
        <f>IF(OR(NCA!K53="Q3 2019",NCA!K53="Q4 2019"),"Yes","No")</f>
        <v>No</v>
      </c>
      <c r="H739" s="178" t="str">
        <f t="shared" si="397"/>
        <v>No</v>
      </c>
      <c r="I739" t="str">
        <f>IF(OR(NCA!K53="Q1 2020",NCA!K53="Q2 2020"),"Yes","No")</f>
        <v>No</v>
      </c>
      <c r="J739" s="178" t="str">
        <f t="shared" si="422"/>
        <v>No</v>
      </c>
      <c r="K739" t="str">
        <f>IF(OR(NCA!K53="Q3 2020",NCA!K53="Q4 2020"),"Yes","No")</f>
        <v>No</v>
      </c>
      <c r="L739" s="178" t="str">
        <f t="shared" si="423"/>
        <v>No</v>
      </c>
      <c r="M739" t="str">
        <f>IF(OR(NCA!K53="Q1 2021",NCA!K53="Q2 2021"),"Yes","No")</f>
        <v>No</v>
      </c>
      <c r="N739" s="178" t="str">
        <f t="shared" si="424"/>
        <v>No</v>
      </c>
      <c r="O739" t="str">
        <f>IF(OR(NCA!K53="Q3 2021",NCA!K53="Q4 2021"),"Yes","No")</f>
        <v>No</v>
      </c>
      <c r="P739" s="178" t="str">
        <f t="shared" si="425"/>
        <v>No</v>
      </c>
      <c r="Q739" t="str">
        <f>IF(OR(NCA!K53="Q1 2022",NCA!K53="Q2 2022"),"Yes","No")</f>
        <v>No</v>
      </c>
      <c r="R739" s="178" t="str">
        <f t="shared" si="426"/>
        <v>No</v>
      </c>
      <c r="S739" t="str">
        <f>IF(OR(NCA!K53="Q3 2022",NCA!K53="Q4 2022"),"Yes","No")</f>
        <v>No</v>
      </c>
      <c r="T739" s="178" t="str">
        <f t="shared" si="427"/>
        <v>No</v>
      </c>
      <c r="U739" t="str">
        <f>IF(OR(NCA!K53="Q1 2023",NCA!K53="Q2 2023"),"Yes","No")</f>
        <v>No</v>
      </c>
      <c r="V739" s="178" t="str">
        <f t="shared" si="428"/>
        <v>No</v>
      </c>
      <c r="W739" t="str">
        <f>IF(OR(NCA!K53="Q3 2023",NCA!K53="Q4 2023"),"Yes","No")</f>
        <v>No</v>
      </c>
      <c r="X739" s="178" t="str">
        <f t="shared" si="429"/>
        <v>No</v>
      </c>
      <c r="Y739" t="str">
        <f>IF(OR(NCA!K53="Q1 2024",NCA!K53="Q2 2024"),"Yes","No")</f>
        <v>No</v>
      </c>
      <c r="Z739" s="178" t="str">
        <f t="shared" si="430"/>
        <v>No</v>
      </c>
      <c r="AA739" t="str">
        <f>IF(OR(NCA!K53="Q3 2024",NCA!K53="Q4 2024"),"Yes","No")</f>
        <v>No</v>
      </c>
      <c r="AB739" s="178" t="str">
        <f t="shared" si="431"/>
        <v>No</v>
      </c>
      <c r="AC739" t="str">
        <f>IF(OR(NCA!K53="Q1 2025",NCA!K53="Q2 2025"),"Yes","No")</f>
        <v>No</v>
      </c>
      <c r="AD739" s="178" t="str">
        <f t="shared" si="432"/>
        <v>No</v>
      </c>
      <c r="AE739" t="str">
        <f>IF(OR(NCA!K53="Q3 2025",NCA!K53="Q4 2025"),"Yes","No")</f>
        <v>No</v>
      </c>
      <c r="AF739" s="178" t="str">
        <f t="shared" si="433"/>
        <v>No</v>
      </c>
      <c r="AG739" t="str">
        <f>IF(OR(NCA!K53="Q1 2026",NCA!K53="Q2 2026"),"Yes","No")</f>
        <v>No</v>
      </c>
      <c r="AH739" s="178" t="str">
        <f t="shared" si="434"/>
        <v>No</v>
      </c>
      <c r="AI739" t="str">
        <f>IF(OR(NCA!K53="Q3 2026",NCA!K53="Q4 2026"),"Yes","No")</f>
        <v>No</v>
      </c>
      <c r="AJ739" s="178" t="str">
        <f t="shared" si="435"/>
        <v>No</v>
      </c>
      <c r="AK739" t="str">
        <f>IF(OR(NCA!K53="Q1 2027",NCA!K53="Q2 2027"),"Yes","No")</f>
        <v>No</v>
      </c>
      <c r="AL739" s="178" t="str">
        <f t="shared" si="436"/>
        <v>No</v>
      </c>
      <c r="AM739" t="str">
        <f>IF(OR(NCA!K53="Q3 2027",NCA!K53="Q4 2027"),"Yes","No")</f>
        <v>No</v>
      </c>
      <c r="AN739" s="178" t="str">
        <f t="shared" si="437"/>
        <v>No</v>
      </c>
      <c r="AO739" t="str">
        <f>IF(OR(NCA!K53="Q1 2028",NCA!K53="Q2 2028"),"Yes","No")</f>
        <v>No</v>
      </c>
      <c r="AP739" s="178" t="str">
        <f t="shared" si="438"/>
        <v>No</v>
      </c>
      <c r="AQ739" t="str">
        <f>IF(OR(NCA!K53="Q3 2028",NCA!K53="Q4 2028"),"Yes","No")</f>
        <v>No</v>
      </c>
      <c r="AR739" s="178" t="str">
        <f t="shared" si="439"/>
        <v>No</v>
      </c>
      <c r="AS739" t="str">
        <f>IF(OR(NCA!K53="Q1 2029",NCA!K53="Q2 2029"),"Yes","No")</f>
        <v>No</v>
      </c>
      <c r="AT739" s="178" t="str">
        <f t="shared" si="440"/>
        <v>No</v>
      </c>
      <c r="AU739" t="str">
        <f>IF(OR(NCA!K53="Q3 2029",NCA!K53="Q4 2029"),"Yes","No")</f>
        <v>No</v>
      </c>
      <c r="AV739" s="178" t="str">
        <f t="shared" si="441"/>
        <v>No</v>
      </c>
      <c r="AW739" t="str">
        <f>IF(OR(NCA!K53="Q1 2030",NCA!K53="Q2 2030"),"Yes","No")</f>
        <v>No</v>
      </c>
      <c r="AX739" s="178" t="str">
        <f t="shared" si="442"/>
        <v>No</v>
      </c>
      <c r="AY739" t="str">
        <f>IF(OR(NCA!K53="Q3 2030",NCA!K53="Q4 2030"),"Yes","No")</f>
        <v>No</v>
      </c>
      <c r="AZ739" s="178" t="str">
        <f t="shared" si="443"/>
        <v>No</v>
      </c>
      <c r="BA739" t="str">
        <f>IF(NCA!K53="","No","Yes")</f>
        <v>No</v>
      </c>
      <c r="BB739" s="178" t="str">
        <f t="shared" si="444"/>
        <v>No</v>
      </c>
      <c r="BC739" s="178" t="str">
        <f t="shared" si="445"/>
        <v>Yes</v>
      </c>
      <c r="BD739" s="174"/>
    </row>
    <row r="740" spans="1:56" s="175" customFormat="1" ht="23.65" thickBot="1" x14ac:dyDescent="0.5">
      <c r="A740" s="177">
        <v>50</v>
      </c>
      <c r="B740" s="59" t="s">
        <v>975</v>
      </c>
      <c r="C740" t="str">
        <f>IF(NCA!E54="Yes","Yes","No")</f>
        <v>No</v>
      </c>
      <c r="D740" t="str">
        <f>IF(AND(C740="No",NCA!F54="Yes"),"Yes","No")</f>
        <v>No</v>
      </c>
      <c r="E740" t="str">
        <f>IF(AND(C740="No",NCA!F54="N/A"),"N/A","No")</f>
        <v>No</v>
      </c>
      <c r="F740">
        <f>IF(OR(NCA!F54="Yes",NCA!F54="N/A"),0,1)</f>
        <v>1</v>
      </c>
      <c r="G740" t="str">
        <f>IF(OR(NCA!K54="Q3 2019",NCA!K54="Q4 2019"),"Yes","No")</f>
        <v>No</v>
      </c>
      <c r="H740" s="178" t="str">
        <f t="shared" si="397"/>
        <v>No</v>
      </c>
      <c r="I740" t="str">
        <f>IF(OR(NCA!K54="Q1 2020",NCA!K54="Q2 2020"),"Yes","No")</f>
        <v>No</v>
      </c>
      <c r="J740" s="178" t="str">
        <f t="shared" si="422"/>
        <v>No</v>
      </c>
      <c r="K740" t="str">
        <f>IF(OR(NCA!K54="Q3 2020",NCA!K54="Q4 2020"),"Yes","No")</f>
        <v>No</v>
      </c>
      <c r="L740" s="178" t="str">
        <f t="shared" si="423"/>
        <v>No</v>
      </c>
      <c r="M740" t="str">
        <f>IF(OR(NCA!K54="Q1 2021",NCA!K54="Q2 2021"),"Yes","No")</f>
        <v>No</v>
      </c>
      <c r="N740" s="178" t="str">
        <f t="shared" si="424"/>
        <v>No</v>
      </c>
      <c r="O740" t="str">
        <f>IF(OR(NCA!K54="Q3 2021",NCA!K54="Q4 2021"),"Yes","No")</f>
        <v>No</v>
      </c>
      <c r="P740" s="178" t="str">
        <f t="shared" si="425"/>
        <v>No</v>
      </c>
      <c r="Q740" t="str">
        <f>IF(OR(NCA!K54="Q1 2022",NCA!K54="Q2 2022"),"Yes","No")</f>
        <v>No</v>
      </c>
      <c r="R740" s="178" t="str">
        <f t="shared" si="426"/>
        <v>No</v>
      </c>
      <c r="S740" t="str">
        <f>IF(OR(NCA!K54="Q3 2022",NCA!K54="Q4 2022"),"Yes","No")</f>
        <v>No</v>
      </c>
      <c r="T740" s="178" t="str">
        <f t="shared" si="427"/>
        <v>No</v>
      </c>
      <c r="U740" t="str">
        <f>IF(OR(NCA!K54="Q1 2023",NCA!K54="Q2 2023"),"Yes","No")</f>
        <v>No</v>
      </c>
      <c r="V740" s="178" t="str">
        <f t="shared" si="428"/>
        <v>No</v>
      </c>
      <c r="W740" t="str">
        <f>IF(OR(NCA!K54="Q3 2023",NCA!K54="Q4 2023"),"Yes","No")</f>
        <v>No</v>
      </c>
      <c r="X740" s="178" t="str">
        <f t="shared" si="429"/>
        <v>No</v>
      </c>
      <c r="Y740" t="str">
        <f>IF(OR(NCA!K54="Q1 2024",NCA!K54="Q2 2024"),"Yes","No")</f>
        <v>No</v>
      </c>
      <c r="Z740" s="178" t="str">
        <f t="shared" si="430"/>
        <v>No</v>
      </c>
      <c r="AA740" t="str">
        <f>IF(OR(NCA!K54="Q3 2024",NCA!K54="Q4 2024"),"Yes","No")</f>
        <v>No</v>
      </c>
      <c r="AB740" s="178" t="str">
        <f t="shared" si="431"/>
        <v>No</v>
      </c>
      <c r="AC740" t="str">
        <f>IF(OR(NCA!K54="Q1 2025",NCA!K54="Q2 2025"),"Yes","No")</f>
        <v>No</v>
      </c>
      <c r="AD740" s="178" t="str">
        <f t="shared" si="432"/>
        <v>No</v>
      </c>
      <c r="AE740" t="str">
        <f>IF(OR(NCA!K54="Q3 2025",NCA!K54="Q4 2025"),"Yes","No")</f>
        <v>No</v>
      </c>
      <c r="AF740" s="178" t="str">
        <f t="shared" si="433"/>
        <v>No</v>
      </c>
      <c r="AG740" t="str">
        <f>IF(OR(NCA!K54="Q1 2026",NCA!K54="Q2 2026"),"Yes","No")</f>
        <v>No</v>
      </c>
      <c r="AH740" s="178" t="str">
        <f t="shared" si="434"/>
        <v>No</v>
      </c>
      <c r="AI740" t="str">
        <f>IF(OR(NCA!K54="Q3 2026",NCA!K54="Q4 2026"),"Yes","No")</f>
        <v>No</v>
      </c>
      <c r="AJ740" s="178" t="str">
        <f t="shared" si="435"/>
        <v>No</v>
      </c>
      <c r="AK740" t="str">
        <f>IF(OR(NCA!K54="Q1 2027",NCA!K54="Q2 2027"),"Yes","No")</f>
        <v>No</v>
      </c>
      <c r="AL740" s="178" t="str">
        <f t="shared" si="436"/>
        <v>No</v>
      </c>
      <c r="AM740" t="str">
        <f>IF(OR(NCA!K54="Q3 2027",NCA!K54="Q4 2027"),"Yes","No")</f>
        <v>No</v>
      </c>
      <c r="AN740" s="178" t="str">
        <f t="shared" si="437"/>
        <v>No</v>
      </c>
      <c r="AO740" t="str">
        <f>IF(OR(NCA!K54="Q1 2028",NCA!K54="Q2 2028"),"Yes","No")</f>
        <v>No</v>
      </c>
      <c r="AP740" s="178" t="str">
        <f t="shared" si="438"/>
        <v>No</v>
      </c>
      <c r="AQ740" t="str">
        <f>IF(OR(NCA!K54="Q3 2028",NCA!K54="Q4 2028"),"Yes","No")</f>
        <v>No</v>
      </c>
      <c r="AR740" s="178" t="str">
        <f t="shared" si="439"/>
        <v>No</v>
      </c>
      <c r="AS740" t="str">
        <f>IF(OR(NCA!K54="Q1 2029",NCA!K54="Q2 2029"),"Yes","No")</f>
        <v>No</v>
      </c>
      <c r="AT740" s="178" t="str">
        <f t="shared" si="440"/>
        <v>No</v>
      </c>
      <c r="AU740" t="str">
        <f>IF(OR(NCA!K54="Q3 2029",NCA!K54="Q4 2029"),"Yes","No")</f>
        <v>No</v>
      </c>
      <c r="AV740" s="178" t="str">
        <f t="shared" si="441"/>
        <v>No</v>
      </c>
      <c r="AW740" t="str">
        <f>IF(OR(NCA!K54="Q1 2030",NCA!K54="Q2 2030"),"Yes","No")</f>
        <v>No</v>
      </c>
      <c r="AX740" s="178" t="str">
        <f t="shared" si="442"/>
        <v>No</v>
      </c>
      <c r="AY740" t="str">
        <f>IF(OR(NCA!K54="Q3 2030",NCA!K54="Q4 2030"),"Yes","No")</f>
        <v>No</v>
      </c>
      <c r="AZ740" s="178" t="str">
        <f t="shared" si="443"/>
        <v>No</v>
      </c>
      <c r="BA740" t="str">
        <f>IF(NCA!K54="","No","Yes")</f>
        <v>No</v>
      </c>
      <c r="BB740" s="178" t="str">
        <f t="shared" si="444"/>
        <v>No</v>
      </c>
      <c r="BC740" s="178" t="str">
        <f t="shared" si="445"/>
        <v>Yes</v>
      </c>
      <c r="BD740" s="174"/>
    </row>
    <row r="741" spans="1:56" s="175" customFormat="1" ht="23.65" thickBot="1" x14ac:dyDescent="0.5">
      <c r="A741" s="177">
        <v>51</v>
      </c>
      <c r="B741" s="59" t="s">
        <v>976</v>
      </c>
      <c r="C741" t="str">
        <f>IF(NCA!E55="Yes","Yes","No")</f>
        <v>No</v>
      </c>
      <c r="D741" t="str">
        <f>IF(AND(C741="No",NCA!F55="Yes"),"Yes","No")</f>
        <v>No</v>
      </c>
      <c r="E741" t="str">
        <f>IF(AND(C741="No",NCA!F55="N/A"),"N/A","No")</f>
        <v>No</v>
      </c>
      <c r="F741">
        <f>IF(OR(NCA!F55="Yes",NCA!F55="N/A"),0,1)</f>
        <v>1</v>
      </c>
      <c r="G741" t="str">
        <f>IF(OR(NCA!K55="Q3 2019",NCA!K55="Q4 2019"),"Yes","No")</f>
        <v>No</v>
      </c>
      <c r="H741" s="178" t="str">
        <f t="shared" si="397"/>
        <v>No</v>
      </c>
      <c r="I741" t="str">
        <f>IF(OR(NCA!K55="Q1 2020",NCA!K55="Q2 2020"),"Yes","No")</f>
        <v>No</v>
      </c>
      <c r="J741" s="178" t="str">
        <f t="shared" si="422"/>
        <v>No</v>
      </c>
      <c r="K741" t="str">
        <f>IF(OR(NCA!K55="Q3 2020",NCA!K55="Q4 2020"),"Yes","No")</f>
        <v>No</v>
      </c>
      <c r="L741" s="178" t="str">
        <f t="shared" si="423"/>
        <v>No</v>
      </c>
      <c r="M741" t="str">
        <f>IF(OR(NCA!K55="Q1 2021",NCA!K55="Q2 2021"),"Yes","No")</f>
        <v>No</v>
      </c>
      <c r="N741" s="178" t="str">
        <f t="shared" si="424"/>
        <v>No</v>
      </c>
      <c r="O741" t="str">
        <f>IF(OR(NCA!K55="Q3 2021",NCA!K55="Q4 2021"),"Yes","No")</f>
        <v>No</v>
      </c>
      <c r="P741" s="178" t="str">
        <f t="shared" si="425"/>
        <v>No</v>
      </c>
      <c r="Q741" t="str">
        <f>IF(OR(NCA!K55="Q1 2022",NCA!K55="Q2 2022"),"Yes","No")</f>
        <v>No</v>
      </c>
      <c r="R741" s="178" t="str">
        <f t="shared" si="426"/>
        <v>No</v>
      </c>
      <c r="S741" t="str">
        <f>IF(OR(NCA!K55="Q3 2022",NCA!K55="Q4 2022"),"Yes","No")</f>
        <v>No</v>
      </c>
      <c r="T741" s="178" t="str">
        <f t="shared" si="427"/>
        <v>No</v>
      </c>
      <c r="U741" t="str">
        <f>IF(OR(NCA!K55="Q1 2023",NCA!K55="Q2 2023"),"Yes","No")</f>
        <v>No</v>
      </c>
      <c r="V741" s="178" t="str">
        <f t="shared" si="428"/>
        <v>No</v>
      </c>
      <c r="W741" t="str">
        <f>IF(OR(NCA!K55="Q3 2023",NCA!K55="Q4 2023"),"Yes","No")</f>
        <v>No</v>
      </c>
      <c r="X741" s="178" t="str">
        <f t="shared" si="429"/>
        <v>No</v>
      </c>
      <c r="Y741" t="str">
        <f>IF(OR(NCA!K55="Q1 2024",NCA!K55="Q2 2024"),"Yes","No")</f>
        <v>No</v>
      </c>
      <c r="Z741" s="178" t="str">
        <f t="shared" si="430"/>
        <v>No</v>
      </c>
      <c r="AA741" t="str">
        <f>IF(OR(NCA!K55="Q3 2024",NCA!K55="Q4 2024"),"Yes","No")</f>
        <v>No</v>
      </c>
      <c r="AB741" s="178" t="str">
        <f t="shared" si="431"/>
        <v>No</v>
      </c>
      <c r="AC741" t="str">
        <f>IF(OR(NCA!K55="Q1 2025",NCA!K55="Q2 2025"),"Yes","No")</f>
        <v>No</v>
      </c>
      <c r="AD741" s="178" t="str">
        <f t="shared" si="432"/>
        <v>No</v>
      </c>
      <c r="AE741" t="str">
        <f>IF(OR(NCA!K55="Q3 2025",NCA!K55="Q4 2025"),"Yes","No")</f>
        <v>No</v>
      </c>
      <c r="AF741" s="178" t="str">
        <f t="shared" si="433"/>
        <v>No</v>
      </c>
      <c r="AG741" t="str">
        <f>IF(OR(NCA!K55="Q1 2026",NCA!K55="Q2 2026"),"Yes","No")</f>
        <v>No</v>
      </c>
      <c r="AH741" s="178" t="str">
        <f t="shared" si="434"/>
        <v>No</v>
      </c>
      <c r="AI741" t="str">
        <f>IF(OR(NCA!K55="Q3 2026",NCA!K55="Q4 2026"),"Yes","No")</f>
        <v>No</v>
      </c>
      <c r="AJ741" s="178" t="str">
        <f t="shared" si="435"/>
        <v>No</v>
      </c>
      <c r="AK741" t="str">
        <f>IF(OR(NCA!K55="Q1 2027",NCA!K55="Q2 2027"),"Yes","No")</f>
        <v>No</v>
      </c>
      <c r="AL741" s="178" t="str">
        <f t="shared" si="436"/>
        <v>No</v>
      </c>
      <c r="AM741" t="str">
        <f>IF(OR(NCA!K55="Q3 2027",NCA!K55="Q4 2027"),"Yes","No")</f>
        <v>No</v>
      </c>
      <c r="AN741" s="178" t="str">
        <f t="shared" si="437"/>
        <v>No</v>
      </c>
      <c r="AO741" t="str">
        <f>IF(OR(NCA!K55="Q1 2028",NCA!K55="Q2 2028"),"Yes","No")</f>
        <v>No</v>
      </c>
      <c r="AP741" s="178" t="str">
        <f t="shared" si="438"/>
        <v>No</v>
      </c>
      <c r="AQ741" t="str">
        <f>IF(OR(NCA!K55="Q3 2028",NCA!K55="Q4 2028"),"Yes","No")</f>
        <v>No</v>
      </c>
      <c r="AR741" s="178" t="str">
        <f t="shared" si="439"/>
        <v>No</v>
      </c>
      <c r="AS741" t="str">
        <f>IF(OR(NCA!K55="Q1 2029",NCA!K55="Q2 2029"),"Yes","No")</f>
        <v>No</v>
      </c>
      <c r="AT741" s="178" t="str">
        <f t="shared" si="440"/>
        <v>No</v>
      </c>
      <c r="AU741" t="str">
        <f>IF(OR(NCA!K55="Q3 2029",NCA!K55="Q4 2029"),"Yes","No")</f>
        <v>No</v>
      </c>
      <c r="AV741" s="178" t="str">
        <f t="shared" si="441"/>
        <v>No</v>
      </c>
      <c r="AW741" t="str">
        <f>IF(OR(NCA!K55="Q1 2030",NCA!K55="Q2 2030"),"Yes","No")</f>
        <v>No</v>
      </c>
      <c r="AX741" s="178" t="str">
        <f t="shared" si="442"/>
        <v>No</v>
      </c>
      <c r="AY741" t="str">
        <f>IF(OR(NCA!K55="Q3 2030",NCA!K55="Q4 2030"),"Yes","No")</f>
        <v>No</v>
      </c>
      <c r="AZ741" s="178" t="str">
        <f t="shared" si="443"/>
        <v>No</v>
      </c>
      <c r="BA741" t="str">
        <f>IF(NCA!K55="","No","Yes")</f>
        <v>No</v>
      </c>
      <c r="BB741" s="178" t="str">
        <f t="shared" si="444"/>
        <v>No</v>
      </c>
      <c r="BC741" s="178" t="str">
        <f t="shared" si="445"/>
        <v>Yes</v>
      </c>
      <c r="BD741" s="174"/>
    </row>
    <row r="742" spans="1:56" s="175" customFormat="1" ht="23.65" thickBot="1" x14ac:dyDescent="0.5">
      <c r="A742" s="177">
        <v>52</v>
      </c>
      <c r="B742" s="59" t="s">
        <v>978</v>
      </c>
      <c r="C742" t="str">
        <f>IF(NCA!E56="Yes","Yes","No")</f>
        <v>No</v>
      </c>
      <c r="D742" t="str">
        <f>IF(AND(C742="No",NCA!F56="Yes"),"Yes","No")</f>
        <v>No</v>
      </c>
      <c r="E742" t="str">
        <f>IF(AND(C742="No",NCA!F56="N/A"),"N/A","No")</f>
        <v>No</v>
      </c>
      <c r="F742">
        <f>IF(OR(NCA!F56="Yes",NCA!F56="N/A"),0,1)</f>
        <v>1</v>
      </c>
      <c r="G742" t="str">
        <f>IF(OR(NCA!K56="Q3 2019",NCA!K56="Q4 2019"),"Yes","No")</f>
        <v>No</v>
      </c>
      <c r="H742" s="178" t="str">
        <f t="shared" si="397"/>
        <v>No</v>
      </c>
      <c r="I742" t="str">
        <f>IF(OR(NCA!K56="Q1 2020",NCA!K56="Q2 2020"),"Yes","No")</f>
        <v>No</v>
      </c>
      <c r="J742" s="178" t="str">
        <f t="shared" si="422"/>
        <v>No</v>
      </c>
      <c r="K742" t="str">
        <f>IF(OR(NCA!K56="Q3 2020",NCA!K56="Q4 2020"),"Yes","No")</f>
        <v>No</v>
      </c>
      <c r="L742" s="178" t="str">
        <f t="shared" si="423"/>
        <v>No</v>
      </c>
      <c r="M742" t="str">
        <f>IF(OR(NCA!K56="Q1 2021",NCA!K56="Q2 2021"),"Yes","No")</f>
        <v>No</v>
      </c>
      <c r="N742" s="178" t="str">
        <f t="shared" si="424"/>
        <v>No</v>
      </c>
      <c r="O742" t="str">
        <f>IF(OR(NCA!K56="Q3 2021",NCA!K56="Q4 2021"),"Yes","No")</f>
        <v>No</v>
      </c>
      <c r="P742" s="178" t="str">
        <f t="shared" si="425"/>
        <v>No</v>
      </c>
      <c r="Q742" t="str">
        <f>IF(OR(NCA!K56="Q1 2022",NCA!K56="Q2 2022"),"Yes","No")</f>
        <v>No</v>
      </c>
      <c r="R742" s="178" t="str">
        <f t="shared" si="426"/>
        <v>No</v>
      </c>
      <c r="S742" t="str">
        <f>IF(OR(NCA!K56="Q3 2022",NCA!K56="Q4 2022"),"Yes","No")</f>
        <v>No</v>
      </c>
      <c r="T742" s="178" t="str">
        <f t="shared" si="427"/>
        <v>No</v>
      </c>
      <c r="U742" t="str">
        <f>IF(OR(NCA!K56="Q1 2023",NCA!K56="Q2 2023"),"Yes","No")</f>
        <v>No</v>
      </c>
      <c r="V742" s="178" t="str">
        <f t="shared" si="428"/>
        <v>No</v>
      </c>
      <c r="W742" t="str">
        <f>IF(OR(NCA!K56="Q3 2023",NCA!K56="Q4 2023"),"Yes","No")</f>
        <v>No</v>
      </c>
      <c r="X742" s="178" t="str">
        <f t="shared" si="429"/>
        <v>No</v>
      </c>
      <c r="Y742" t="str">
        <f>IF(OR(NCA!K56="Q1 2024",NCA!K56="Q2 2024"),"Yes","No")</f>
        <v>No</v>
      </c>
      <c r="Z742" s="178" t="str">
        <f t="shared" si="430"/>
        <v>No</v>
      </c>
      <c r="AA742" t="str">
        <f>IF(OR(NCA!K56="Q3 2024",NCA!K56="Q4 2024"),"Yes","No")</f>
        <v>No</v>
      </c>
      <c r="AB742" s="178" t="str">
        <f t="shared" si="431"/>
        <v>No</v>
      </c>
      <c r="AC742" t="str">
        <f>IF(OR(NCA!K56="Q1 2025",NCA!K56="Q2 2025"),"Yes","No")</f>
        <v>No</v>
      </c>
      <c r="AD742" s="178" t="str">
        <f t="shared" si="432"/>
        <v>No</v>
      </c>
      <c r="AE742" t="str">
        <f>IF(OR(NCA!K56="Q3 2025",NCA!K56="Q4 2025"),"Yes","No")</f>
        <v>No</v>
      </c>
      <c r="AF742" s="178" t="str">
        <f t="shared" si="433"/>
        <v>No</v>
      </c>
      <c r="AG742" t="str">
        <f>IF(OR(NCA!K56="Q1 2026",NCA!K56="Q2 2026"),"Yes","No")</f>
        <v>No</v>
      </c>
      <c r="AH742" s="178" t="str">
        <f t="shared" si="434"/>
        <v>No</v>
      </c>
      <c r="AI742" t="str">
        <f>IF(OR(NCA!K56="Q3 2026",NCA!K56="Q4 2026"),"Yes","No")</f>
        <v>No</v>
      </c>
      <c r="AJ742" s="178" t="str">
        <f t="shared" si="435"/>
        <v>No</v>
      </c>
      <c r="AK742" t="str">
        <f>IF(OR(NCA!K56="Q1 2027",NCA!K56="Q2 2027"),"Yes","No")</f>
        <v>No</v>
      </c>
      <c r="AL742" s="178" t="str">
        <f t="shared" si="436"/>
        <v>No</v>
      </c>
      <c r="AM742" t="str">
        <f>IF(OR(NCA!K56="Q3 2027",NCA!K56="Q4 2027"),"Yes","No")</f>
        <v>No</v>
      </c>
      <c r="AN742" s="178" t="str">
        <f t="shared" si="437"/>
        <v>No</v>
      </c>
      <c r="AO742" t="str">
        <f>IF(OR(NCA!K56="Q1 2028",NCA!K56="Q2 2028"),"Yes","No")</f>
        <v>No</v>
      </c>
      <c r="AP742" s="178" t="str">
        <f t="shared" si="438"/>
        <v>No</v>
      </c>
      <c r="AQ742" t="str">
        <f>IF(OR(NCA!K56="Q3 2028",NCA!K56="Q4 2028"),"Yes","No")</f>
        <v>No</v>
      </c>
      <c r="AR742" s="178" t="str">
        <f t="shared" si="439"/>
        <v>No</v>
      </c>
      <c r="AS742" t="str">
        <f>IF(OR(NCA!K56="Q1 2029",NCA!K56="Q2 2029"),"Yes","No")</f>
        <v>No</v>
      </c>
      <c r="AT742" s="178" t="str">
        <f t="shared" si="440"/>
        <v>No</v>
      </c>
      <c r="AU742" t="str">
        <f>IF(OR(NCA!K56="Q3 2029",NCA!K56="Q4 2029"),"Yes","No")</f>
        <v>No</v>
      </c>
      <c r="AV742" s="178" t="str">
        <f t="shared" si="441"/>
        <v>No</v>
      </c>
      <c r="AW742" t="str">
        <f>IF(OR(NCA!K56="Q1 2030",NCA!K56="Q2 2030"),"Yes","No")</f>
        <v>No</v>
      </c>
      <c r="AX742" s="178" t="str">
        <f t="shared" si="442"/>
        <v>No</v>
      </c>
      <c r="AY742" t="str">
        <f>IF(OR(NCA!K56="Q3 2030",NCA!K56="Q4 2030"),"Yes","No")</f>
        <v>No</v>
      </c>
      <c r="AZ742" s="178" t="str">
        <f t="shared" si="443"/>
        <v>No</v>
      </c>
      <c r="BA742" t="str">
        <f>IF(NCA!K56="","No","Yes")</f>
        <v>No</v>
      </c>
      <c r="BB742" s="178" t="str">
        <f t="shared" si="444"/>
        <v>No</v>
      </c>
      <c r="BC742" s="178" t="str">
        <f t="shared" si="445"/>
        <v>Yes</v>
      </c>
      <c r="BD742" s="174"/>
    </row>
    <row r="743" spans="1:56" s="175" customFormat="1" ht="14.65" thickBot="1" x14ac:dyDescent="0.5">
      <c r="A743" s="177">
        <v>53</v>
      </c>
      <c r="B743" s="59" t="s">
        <v>980</v>
      </c>
      <c r="C743" t="str">
        <f>IF(NCA!E57="Yes","Yes","No")</f>
        <v>No</v>
      </c>
      <c r="D743" t="str">
        <f>IF(AND(C743="No",NCA!F57="Yes"),"Yes","No")</f>
        <v>No</v>
      </c>
      <c r="E743" t="str">
        <f>IF(AND(C743="No",NCA!F57="N/A"),"N/A","No")</f>
        <v>No</v>
      </c>
      <c r="F743">
        <f>IF(OR(NCA!F57="Yes",NCA!F57="N/A"),0,1)</f>
        <v>1</v>
      </c>
      <c r="G743" t="str">
        <f>IF(OR(NCA!K57="Q3 2019",NCA!K57="Q4 2019"),"Yes","No")</f>
        <v>No</v>
      </c>
      <c r="H743" s="178" t="str">
        <f t="shared" si="397"/>
        <v>No</v>
      </c>
      <c r="I743" t="str">
        <f>IF(OR(NCA!K57="Q1 2020",NCA!K57="Q2 2020"),"Yes","No")</f>
        <v>No</v>
      </c>
      <c r="J743" s="178" t="str">
        <f t="shared" si="422"/>
        <v>No</v>
      </c>
      <c r="K743" t="str">
        <f>IF(OR(NCA!K57="Q3 2020",NCA!K57="Q4 2020"),"Yes","No")</f>
        <v>No</v>
      </c>
      <c r="L743" s="178" t="str">
        <f t="shared" si="423"/>
        <v>No</v>
      </c>
      <c r="M743" t="str">
        <f>IF(OR(NCA!K57="Q1 2021",NCA!K57="Q2 2021"),"Yes","No")</f>
        <v>No</v>
      </c>
      <c r="N743" s="178" t="str">
        <f t="shared" si="424"/>
        <v>No</v>
      </c>
      <c r="O743" t="str">
        <f>IF(OR(NCA!K57="Q3 2021",NCA!K57="Q4 2021"),"Yes","No")</f>
        <v>No</v>
      </c>
      <c r="P743" s="178" t="str">
        <f t="shared" si="425"/>
        <v>No</v>
      </c>
      <c r="Q743" t="str">
        <f>IF(OR(NCA!K57="Q1 2022",NCA!K57="Q2 2022"),"Yes","No")</f>
        <v>No</v>
      </c>
      <c r="R743" s="178" t="str">
        <f t="shared" si="426"/>
        <v>No</v>
      </c>
      <c r="S743" t="str">
        <f>IF(OR(NCA!K57="Q3 2022",NCA!K57="Q4 2022"),"Yes","No")</f>
        <v>No</v>
      </c>
      <c r="T743" s="178" t="str">
        <f t="shared" si="427"/>
        <v>No</v>
      </c>
      <c r="U743" t="str">
        <f>IF(OR(NCA!K57="Q1 2023",NCA!K57="Q2 2023"),"Yes","No")</f>
        <v>No</v>
      </c>
      <c r="V743" s="178" t="str">
        <f t="shared" si="428"/>
        <v>No</v>
      </c>
      <c r="W743" t="str">
        <f>IF(OR(NCA!K57="Q3 2023",NCA!K57="Q4 2023"),"Yes","No")</f>
        <v>No</v>
      </c>
      <c r="X743" s="178" t="str">
        <f t="shared" si="429"/>
        <v>No</v>
      </c>
      <c r="Y743" t="str">
        <f>IF(OR(NCA!K57="Q1 2024",NCA!K57="Q2 2024"),"Yes","No")</f>
        <v>No</v>
      </c>
      <c r="Z743" s="178" t="str">
        <f t="shared" si="430"/>
        <v>No</v>
      </c>
      <c r="AA743" t="str">
        <f>IF(OR(NCA!K57="Q3 2024",NCA!K57="Q4 2024"),"Yes","No")</f>
        <v>No</v>
      </c>
      <c r="AB743" s="178" t="str">
        <f t="shared" si="431"/>
        <v>No</v>
      </c>
      <c r="AC743" t="str">
        <f>IF(OR(NCA!K57="Q1 2025",NCA!K57="Q2 2025"),"Yes","No")</f>
        <v>No</v>
      </c>
      <c r="AD743" s="178" t="str">
        <f t="shared" si="432"/>
        <v>No</v>
      </c>
      <c r="AE743" t="str">
        <f>IF(OR(NCA!K57="Q3 2025",NCA!K57="Q4 2025"),"Yes","No")</f>
        <v>No</v>
      </c>
      <c r="AF743" s="178" t="str">
        <f t="shared" si="433"/>
        <v>No</v>
      </c>
      <c r="AG743" t="str">
        <f>IF(OR(NCA!K57="Q1 2026",NCA!K57="Q2 2026"),"Yes","No")</f>
        <v>No</v>
      </c>
      <c r="AH743" s="178" t="str">
        <f t="shared" si="434"/>
        <v>No</v>
      </c>
      <c r="AI743" t="str">
        <f>IF(OR(NCA!K57="Q3 2026",NCA!K57="Q4 2026"),"Yes","No")</f>
        <v>No</v>
      </c>
      <c r="AJ743" s="178" t="str">
        <f t="shared" si="435"/>
        <v>No</v>
      </c>
      <c r="AK743" t="str">
        <f>IF(OR(NCA!K57="Q1 2027",NCA!K57="Q2 2027"),"Yes","No")</f>
        <v>No</v>
      </c>
      <c r="AL743" s="178" t="str">
        <f t="shared" si="436"/>
        <v>No</v>
      </c>
      <c r="AM743" t="str">
        <f>IF(OR(NCA!K57="Q3 2027",NCA!K57="Q4 2027"),"Yes","No")</f>
        <v>No</v>
      </c>
      <c r="AN743" s="178" t="str">
        <f t="shared" si="437"/>
        <v>No</v>
      </c>
      <c r="AO743" t="str">
        <f>IF(OR(NCA!K57="Q1 2028",NCA!K57="Q2 2028"),"Yes","No")</f>
        <v>No</v>
      </c>
      <c r="AP743" s="178" t="str">
        <f t="shared" si="438"/>
        <v>No</v>
      </c>
      <c r="AQ743" t="str">
        <f>IF(OR(NCA!K57="Q3 2028",NCA!K57="Q4 2028"),"Yes","No")</f>
        <v>No</v>
      </c>
      <c r="AR743" s="178" t="str">
        <f t="shared" si="439"/>
        <v>No</v>
      </c>
      <c r="AS743" t="str">
        <f>IF(OR(NCA!K57="Q1 2029",NCA!K57="Q2 2029"),"Yes","No")</f>
        <v>No</v>
      </c>
      <c r="AT743" s="178" t="str">
        <f t="shared" si="440"/>
        <v>No</v>
      </c>
      <c r="AU743" t="str">
        <f>IF(OR(NCA!K57="Q3 2029",NCA!K57="Q4 2029"),"Yes","No")</f>
        <v>No</v>
      </c>
      <c r="AV743" s="178" t="str">
        <f t="shared" si="441"/>
        <v>No</v>
      </c>
      <c r="AW743" t="str">
        <f>IF(OR(NCA!K57="Q1 2030",NCA!K57="Q2 2030"),"Yes","No")</f>
        <v>No</v>
      </c>
      <c r="AX743" s="178" t="str">
        <f t="shared" si="442"/>
        <v>No</v>
      </c>
      <c r="AY743" t="str">
        <f>IF(OR(NCA!K57="Q3 2030",NCA!K57="Q4 2030"),"Yes","No")</f>
        <v>No</v>
      </c>
      <c r="AZ743" s="178" t="str">
        <f t="shared" si="443"/>
        <v>No</v>
      </c>
      <c r="BA743" t="str">
        <f>IF(NCA!K57="","No","Yes")</f>
        <v>No</v>
      </c>
      <c r="BB743" s="178" t="str">
        <f t="shared" si="444"/>
        <v>No</v>
      </c>
      <c r="BC743" s="178" t="str">
        <f t="shared" si="445"/>
        <v>Yes</v>
      </c>
      <c r="BD743" s="174"/>
    </row>
    <row r="744" spans="1:56" s="175" customFormat="1" ht="23.65" thickBot="1" x14ac:dyDescent="0.5">
      <c r="A744" s="177">
        <v>54</v>
      </c>
      <c r="B744" s="59" t="s">
        <v>981</v>
      </c>
      <c r="C744" t="str">
        <f>IF(NCA!E58="Yes","Yes","No")</f>
        <v>No</v>
      </c>
      <c r="D744" t="str">
        <f>IF(AND(C744="No",NCA!F58="Yes"),"Yes","No")</f>
        <v>No</v>
      </c>
      <c r="E744" t="str">
        <f>IF(AND(C744="No",NCA!F58="N/A"),"N/A","No")</f>
        <v>No</v>
      </c>
      <c r="F744">
        <f>IF(OR(NCA!F58="Yes",NCA!F58="N/A"),0,1)</f>
        <v>1</v>
      </c>
      <c r="G744" t="str">
        <f>IF(OR(NCA!K58="Q3 2019",NCA!K58="Q4 2019"),"Yes","No")</f>
        <v>No</v>
      </c>
      <c r="H744" s="178" t="str">
        <f t="shared" si="397"/>
        <v>No</v>
      </c>
      <c r="I744" t="str">
        <f>IF(OR(NCA!K58="Q1 2020",NCA!K58="Q2 2020"),"Yes","No")</f>
        <v>No</v>
      </c>
      <c r="J744" s="178" t="str">
        <f t="shared" si="422"/>
        <v>No</v>
      </c>
      <c r="K744" t="str">
        <f>IF(OR(NCA!K58="Q3 2020",NCA!K58="Q4 2020"),"Yes","No")</f>
        <v>No</v>
      </c>
      <c r="L744" s="178" t="str">
        <f t="shared" si="423"/>
        <v>No</v>
      </c>
      <c r="M744" t="str">
        <f>IF(OR(NCA!K58="Q1 2021",NCA!K58="Q2 2021"),"Yes","No")</f>
        <v>No</v>
      </c>
      <c r="N744" s="178" t="str">
        <f t="shared" si="424"/>
        <v>No</v>
      </c>
      <c r="O744" t="str">
        <f>IF(OR(NCA!K58="Q3 2021",NCA!K58="Q4 2021"),"Yes","No")</f>
        <v>No</v>
      </c>
      <c r="P744" s="178" t="str">
        <f t="shared" si="425"/>
        <v>No</v>
      </c>
      <c r="Q744" t="str">
        <f>IF(OR(NCA!K58="Q1 2022",NCA!K58="Q2 2022"),"Yes","No")</f>
        <v>No</v>
      </c>
      <c r="R744" s="178" t="str">
        <f t="shared" si="426"/>
        <v>No</v>
      </c>
      <c r="S744" t="str">
        <f>IF(OR(NCA!K58="Q3 2022",NCA!K58="Q4 2022"),"Yes","No")</f>
        <v>No</v>
      </c>
      <c r="T744" s="178" t="str">
        <f t="shared" si="427"/>
        <v>No</v>
      </c>
      <c r="U744" t="str">
        <f>IF(OR(NCA!K58="Q1 2023",NCA!K58="Q2 2023"),"Yes","No")</f>
        <v>No</v>
      </c>
      <c r="V744" s="178" t="str">
        <f t="shared" si="428"/>
        <v>No</v>
      </c>
      <c r="W744" t="str">
        <f>IF(OR(NCA!K58="Q3 2023",NCA!K58="Q4 2023"),"Yes","No")</f>
        <v>No</v>
      </c>
      <c r="X744" s="178" t="str">
        <f t="shared" si="429"/>
        <v>No</v>
      </c>
      <c r="Y744" t="str">
        <f>IF(OR(NCA!K58="Q1 2024",NCA!K58="Q2 2024"),"Yes","No")</f>
        <v>No</v>
      </c>
      <c r="Z744" s="178" t="str">
        <f t="shared" si="430"/>
        <v>No</v>
      </c>
      <c r="AA744" t="str">
        <f>IF(OR(NCA!K58="Q3 2024",NCA!K58="Q4 2024"),"Yes","No")</f>
        <v>No</v>
      </c>
      <c r="AB744" s="178" t="str">
        <f t="shared" si="431"/>
        <v>No</v>
      </c>
      <c r="AC744" t="str">
        <f>IF(OR(NCA!K58="Q1 2025",NCA!K58="Q2 2025"),"Yes","No")</f>
        <v>No</v>
      </c>
      <c r="AD744" s="178" t="str">
        <f t="shared" si="432"/>
        <v>No</v>
      </c>
      <c r="AE744" t="str">
        <f>IF(OR(NCA!K58="Q3 2025",NCA!K58="Q4 2025"),"Yes","No")</f>
        <v>No</v>
      </c>
      <c r="AF744" s="178" t="str">
        <f t="shared" si="433"/>
        <v>No</v>
      </c>
      <c r="AG744" t="str">
        <f>IF(OR(NCA!K58="Q1 2026",NCA!K58="Q2 2026"),"Yes","No")</f>
        <v>No</v>
      </c>
      <c r="AH744" s="178" t="str">
        <f t="shared" si="434"/>
        <v>No</v>
      </c>
      <c r="AI744" t="str">
        <f>IF(OR(NCA!K58="Q3 2026",NCA!K58="Q4 2026"),"Yes","No")</f>
        <v>No</v>
      </c>
      <c r="AJ744" s="178" t="str">
        <f t="shared" si="435"/>
        <v>No</v>
      </c>
      <c r="AK744" t="str">
        <f>IF(OR(NCA!K58="Q1 2027",NCA!K58="Q2 2027"),"Yes","No")</f>
        <v>No</v>
      </c>
      <c r="AL744" s="178" t="str">
        <f t="shared" si="436"/>
        <v>No</v>
      </c>
      <c r="AM744" t="str">
        <f>IF(OR(NCA!K58="Q3 2027",NCA!K58="Q4 2027"),"Yes","No")</f>
        <v>No</v>
      </c>
      <c r="AN744" s="178" t="str">
        <f t="shared" si="437"/>
        <v>No</v>
      </c>
      <c r="AO744" t="str">
        <f>IF(OR(NCA!K58="Q1 2028",NCA!K58="Q2 2028"),"Yes","No")</f>
        <v>No</v>
      </c>
      <c r="AP744" s="178" t="str">
        <f t="shared" si="438"/>
        <v>No</v>
      </c>
      <c r="AQ744" t="str">
        <f>IF(OR(NCA!K58="Q3 2028",NCA!K58="Q4 2028"),"Yes","No")</f>
        <v>No</v>
      </c>
      <c r="AR744" s="178" t="str">
        <f t="shared" si="439"/>
        <v>No</v>
      </c>
      <c r="AS744" t="str">
        <f>IF(OR(NCA!K58="Q1 2029",NCA!K58="Q2 2029"),"Yes","No")</f>
        <v>No</v>
      </c>
      <c r="AT744" s="178" t="str">
        <f t="shared" si="440"/>
        <v>No</v>
      </c>
      <c r="AU744" t="str">
        <f>IF(OR(NCA!K58="Q3 2029",NCA!K58="Q4 2029"),"Yes","No")</f>
        <v>No</v>
      </c>
      <c r="AV744" s="178" t="str">
        <f t="shared" si="441"/>
        <v>No</v>
      </c>
      <c r="AW744" t="str">
        <f>IF(OR(NCA!K58="Q1 2030",NCA!K58="Q2 2030"),"Yes","No")</f>
        <v>No</v>
      </c>
      <c r="AX744" s="178" t="str">
        <f t="shared" si="442"/>
        <v>No</v>
      </c>
      <c r="AY744" t="str">
        <f>IF(OR(NCA!K58="Q3 2030",NCA!K58="Q4 2030"),"Yes","No")</f>
        <v>No</v>
      </c>
      <c r="AZ744" s="178" t="str">
        <f t="shared" si="443"/>
        <v>No</v>
      </c>
      <c r="BA744" t="str">
        <f>IF(NCA!K58="","No","Yes")</f>
        <v>No</v>
      </c>
      <c r="BB744" s="178" t="str">
        <f t="shared" si="444"/>
        <v>No</v>
      </c>
      <c r="BC744" s="178" t="str">
        <f t="shared" si="445"/>
        <v>Yes</v>
      </c>
      <c r="BD744" s="174"/>
    </row>
    <row r="745" spans="1:56" s="175" customFormat="1" ht="35.25" thickBot="1" x14ac:dyDescent="0.5">
      <c r="A745" s="177">
        <v>55</v>
      </c>
      <c r="B745" s="59" t="s">
        <v>984</v>
      </c>
      <c r="C745" t="str">
        <f>IF(NCA!E59="Yes","Yes","No")</f>
        <v>No</v>
      </c>
      <c r="D745" t="str">
        <f>IF(AND(C745="No",NCA!F59="Yes"),"Yes","No")</f>
        <v>No</v>
      </c>
      <c r="E745" t="str">
        <f>IF(AND(C745="No",NCA!F59="N/A"),"N/A","No")</f>
        <v>No</v>
      </c>
      <c r="F745">
        <f>IF(OR(NCA!F59="Yes",NCA!F59="N/A"),0,1)</f>
        <v>1</v>
      </c>
      <c r="G745" t="str">
        <f>IF(OR(NCA!K59="Q3 2019",NCA!K59="Q4 2019"),"Yes","No")</f>
        <v>No</v>
      </c>
      <c r="H745" s="178" t="str">
        <f t="shared" si="397"/>
        <v>No</v>
      </c>
      <c r="I745" t="str">
        <f>IF(OR(NCA!K59="Q1 2020",NCA!K59="Q2 2020"),"Yes","No")</f>
        <v>No</v>
      </c>
      <c r="J745" s="178" t="str">
        <f t="shared" si="422"/>
        <v>No</v>
      </c>
      <c r="K745" t="str">
        <f>IF(OR(NCA!K59="Q3 2020",NCA!K59="Q4 2020"),"Yes","No")</f>
        <v>No</v>
      </c>
      <c r="L745" s="178" t="str">
        <f t="shared" si="423"/>
        <v>No</v>
      </c>
      <c r="M745" t="str">
        <f>IF(OR(NCA!K59="Q1 2021",NCA!K59="Q2 2021"),"Yes","No")</f>
        <v>No</v>
      </c>
      <c r="N745" s="178" t="str">
        <f t="shared" si="424"/>
        <v>No</v>
      </c>
      <c r="O745" t="str">
        <f>IF(OR(NCA!K59="Q3 2021",NCA!K59="Q4 2021"),"Yes","No")</f>
        <v>No</v>
      </c>
      <c r="P745" s="178" t="str">
        <f t="shared" si="425"/>
        <v>No</v>
      </c>
      <c r="Q745" t="str">
        <f>IF(OR(NCA!K59="Q1 2022",NCA!K59="Q2 2022"),"Yes","No")</f>
        <v>No</v>
      </c>
      <c r="R745" s="178" t="str">
        <f t="shared" si="426"/>
        <v>No</v>
      </c>
      <c r="S745" t="str">
        <f>IF(OR(NCA!K59="Q3 2022",NCA!K59="Q4 2022"),"Yes","No")</f>
        <v>No</v>
      </c>
      <c r="T745" s="178" t="str">
        <f t="shared" si="427"/>
        <v>No</v>
      </c>
      <c r="U745" t="str">
        <f>IF(OR(NCA!K59="Q1 2023",NCA!K59="Q2 2023"),"Yes","No")</f>
        <v>No</v>
      </c>
      <c r="V745" s="178" t="str">
        <f t="shared" si="428"/>
        <v>No</v>
      </c>
      <c r="W745" t="str">
        <f>IF(OR(NCA!K59="Q3 2023",NCA!K59="Q4 2023"),"Yes","No")</f>
        <v>No</v>
      </c>
      <c r="X745" s="178" t="str">
        <f t="shared" si="429"/>
        <v>No</v>
      </c>
      <c r="Y745" t="str">
        <f>IF(OR(NCA!K59="Q1 2024",NCA!K59="Q2 2024"),"Yes","No")</f>
        <v>No</v>
      </c>
      <c r="Z745" s="178" t="str">
        <f t="shared" si="430"/>
        <v>No</v>
      </c>
      <c r="AA745" t="str">
        <f>IF(OR(NCA!K59="Q3 2024",NCA!K59="Q4 2024"),"Yes","No")</f>
        <v>No</v>
      </c>
      <c r="AB745" s="178" t="str">
        <f t="shared" si="431"/>
        <v>No</v>
      </c>
      <c r="AC745" t="str">
        <f>IF(OR(NCA!K59="Q1 2025",NCA!K59="Q2 2025"),"Yes","No")</f>
        <v>No</v>
      </c>
      <c r="AD745" s="178" t="str">
        <f t="shared" si="432"/>
        <v>No</v>
      </c>
      <c r="AE745" t="str">
        <f>IF(OR(NCA!K59="Q3 2025",NCA!K59="Q4 2025"),"Yes","No")</f>
        <v>No</v>
      </c>
      <c r="AF745" s="178" t="str">
        <f t="shared" si="433"/>
        <v>No</v>
      </c>
      <c r="AG745" t="str">
        <f>IF(OR(NCA!K59="Q1 2026",NCA!K59="Q2 2026"),"Yes","No")</f>
        <v>No</v>
      </c>
      <c r="AH745" s="178" t="str">
        <f t="shared" si="434"/>
        <v>No</v>
      </c>
      <c r="AI745" t="str">
        <f>IF(OR(NCA!K59="Q3 2026",NCA!K59="Q4 2026"),"Yes","No")</f>
        <v>No</v>
      </c>
      <c r="AJ745" s="178" t="str">
        <f t="shared" si="435"/>
        <v>No</v>
      </c>
      <c r="AK745" t="str">
        <f>IF(OR(NCA!K59="Q1 2027",NCA!K59="Q2 2027"),"Yes","No")</f>
        <v>No</v>
      </c>
      <c r="AL745" s="178" t="str">
        <f t="shared" si="436"/>
        <v>No</v>
      </c>
      <c r="AM745" t="str">
        <f>IF(OR(NCA!K59="Q3 2027",NCA!K59="Q4 2027"),"Yes","No")</f>
        <v>No</v>
      </c>
      <c r="AN745" s="178" t="str">
        <f t="shared" si="437"/>
        <v>No</v>
      </c>
      <c r="AO745" t="str">
        <f>IF(OR(NCA!K59="Q1 2028",NCA!K59="Q2 2028"),"Yes","No")</f>
        <v>No</v>
      </c>
      <c r="AP745" s="178" t="str">
        <f t="shared" si="438"/>
        <v>No</v>
      </c>
      <c r="AQ745" t="str">
        <f>IF(OR(NCA!K59="Q3 2028",NCA!K59="Q4 2028"),"Yes","No")</f>
        <v>No</v>
      </c>
      <c r="AR745" s="178" t="str">
        <f t="shared" si="439"/>
        <v>No</v>
      </c>
      <c r="AS745" t="str">
        <f>IF(OR(NCA!K59="Q1 2029",NCA!K59="Q2 2029"),"Yes","No")</f>
        <v>No</v>
      </c>
      <c r="AT745" s="178" t="str">
        <f t="shared" si="440"/>
        <v>No</v>
      </c>
      <c r="AU745" t="str">
        <f>IF(OR(NCA!K59="Q3 2029",NCA!K59="Q4 2029"),"Yes","No")</f>
        <v>No</v>
      </c>
      <c r="AV745" s="178" t="str">
        <f t="shared" si="441"/>
        <v>No</v>
      </c>
      <c r="AW745" t="str">
        <f>IF(OR(NCA!K59="Q1 2030",NCA!K59="Q2 2030"),"Yes","No")</f>
        <v>No</v>
      </c>
      <c r="AX745" s="178" t="str">
        <f t="shared" si="442"/>
        <v>No</v>
      </c>
      <c r="AY745" t="str">
        <f>IF(OR(NCA!K59="Q3 2030",NCA!K59="Q4 2030"),"Yes","No")</f>
        <v>No</v>
      </c>
      <c r="AZ745" s="178" t="str">
        <f t="shared" si="443"/>
        <v>No</v>
      </c>
      <c r="BA745" t="str">
        <f>IF(NCA!K59="","No","Yes")</f>
        <v>No</v>
      </c>
      <c r="BB745" s="178" t="str">
        <f t="shared" si="444"/>
        <v>No</v>
      </c>
      <c r="BC745" s="178" t="str">
        <f t="shared" si="445"/>
        <v>Yes</v>
      </c>
      <c r="BD745" s="174"/>
    </row>
    <row r="746" spans="1:56" s="175" customFormat="1" ht="14.65" thickBot="1" x14ac:dyDescent="0.5">
      <c r="A746" s="177">
        <v>56</v>
      </c>
      <c r="B746" s="59" t="s">
        <v>985</v>
      </c>
      <c r="C746" t="str">
        <f>IF(NCA!E60="Yes","Yes","No")</f>
        <v>No</v>
      </c>
      <c r="D746" t="str">
        <f>IF(AND(C746="No",NCA!F60="Yes"),"Yes","No")</f>
        <v>No</v>
      </c>
      <c r="E746" t="str">
        <f>IF(AND(C746="No",NCA!F60="N/A"),"N/A","No")</f>
        <v>No</v>
      </c>
      <c r="F746">
        <f>IF(OR(NCA!F60="Yes",NCA!F60="N/A"),0,1)</f>
        <v>1</v>
      </c>
      <c r="G746" t="str">
        <f>IF(OR(NCA!K60="Q3 2019",NCA!K60="Q4 2019"),"Yes","No")</f>
        <v>No</v>
      </c>
      <c r="H746" s="178" t="str">
        <f t="shared" si="397"/>
        <v>No</v>
      </c>
      <c r="I746" t="str">
        <f>IF(OR(NCA!K60="Q1 2020",NCA!K60="Q2 2020"),"Yes","No")</f>
        <v>No</v>
      </c>
      <c r="J746" s="178" t="str">
        <f t="shared" si="422"/>
        <v>No</v>
      </c>
      <c r="K746" t="str">
        <f>IF(OR(NCA!K60="Q3 2020",NCA!K60="Q4 2020"),"Yes","No")</f>
        <v>No</v>
      </c>
      <c r="L746" s="178" t="str">
        <f t="shared" si="423"/>
        <v>No</v>
      </c>
      <c r="M746" t="str">
        <f>IF(OR(NCA!K60="Q1 2021",NCA!K60="Q2 2021"),"Yes","No")</f>
        <v>No</v>
      </c>
      <c r="N746" s="178" t="str">
        <f t="shared" si="424"/>
        <v>No</v>
      </c>
      <c r="O746" t="str">
        <f>IF(OR(NCA!K60="Q3 2021",NCA!K60="Q4 2021"),"Yes","No")</f>
        <v>No</v>
      </c>
      <c r="P746" s="178" t="str">
        <f t="shared" si="425"/>
        <v>No</v>
      </c>
      <c r="Q746" t="str">
        <f>IF(OR(NCA!K60="Q1 2022",NCA!K60="Q2 2022"),"Yes","No")</f>
        <v>No</v>
      </c>
      <c r="R746" s="178" t="str">
        <f t="shared" si="426"/>
        <v>No</v>
      </c>
      <c r="S746" t="str">
        <f>IF(OR(NCA!K60="Q3 2022",NCA!K60="Q4 2022"),"Yes","No")</f>
        <v>No</v>
      </c>
      <c r="T746" s="178" t="str">
        <f t="shared" si="427"/>
        <v>No</v>
      </c>
      <c r="U746" t="str">
        <f>IF(OR(NCA!K60="Q1 2023",NCA!K60="Q2 2023"),"Yes","No")</f>
        <v>No</v>
      </c>
      <c r="V746" s="178" t="str">
        <f t="shared" si="428"/>
        <v>No</v>
      </c>
      <c r="W746" t="str">
        <f>IF(OR(NCA!K60="Q3 2023",NCA!K60="Q4 2023"),"Yes","No")</f>
        <v>No</v>
      </c>
      <c r="X746" s="178" t="str">
        <f t="shared" si="429"/>
        <v>No</v>
      </c>
      <c r="Y746" t="str">
        <f>IF(OR(NCA!K60="Q1 2024",NCA!K60="Q2 2024"),"Yes","No")</f>
        <v>No</v>
      </c>
      <c r="Z746" s="178" t="str">
        <f t="shared" si="430"/>
        <v>No</v>
      </c>
      <c r="AA746" t="str">
        <f>IF(OR(NCA!K60="Q3 2024",NCA!K60="Q4 2024"),"Yes","No")</f>
        <v>No</v>
      </c>
      <c r="AB746" s="178" t="str">
        <f t="shared" si="431"/>
        <v>No</v>
      </c>
      <c r="AC746" t="str">
        <f>IF(OR(NCA!K60="Q1 2025",NCA!K60="Q2 2025"),"Yes","No")</f>
        <v>No</v>
      </c>
      <c r="AD746" s="178" t="str">
        <f t="shared" si="432"/>
        <v>No</v>
      </c>
      <c r="AE746" t="str">
        <f>IF(OR(NCA!K60="Q3 2025",NCA!K60="Q4 2025"),"Yes","No")</f>
        <v>No</v>
      </c>
      <c r="AF746" s="178" t="str">
        <f t="shared" si="433"/>
        <v>No</v>
      </c>
      <c r="AG746" t="str">
        <f>IF(OR(NCA!K60="Q1 2026",NCA!K60="Q2 2026"),"Yes","No")</f>
        <v>No</v>
      </c>
      <c r="AH746" s="178" t="str">
        <f t="shared" si="434"/>
        <v>No</v>
      </c>
      <c r="AI746" t="str">
        <f>IF(OR(NCA!K60="Q3 2026",NCA!K60="Q4 2026"),"Yes","No")</f>
        <v>No</v>
      </c>
      <c r="AJ746" s="178" t="str">
        <f t="shared" si="435"/>
        <v>No</v>
      </c>
      <c r="AK746" t="str">
        <f>IF(OR(NCA!K60="Q1 2027",NCA!K60="Q2 2027"),"Yes","No")</f>
        <v>No</v>
      </c>
      <c r="AL746" s="178" t="str">
        <f t="shared" si="436"/>
        <v>No</v>
      </c>
      <c r="AM746" t="str">
        <f>IF(OR(NCA!K60="Q3 2027",NCA!K60="Q4 2027"),"Yes","No")</f>
        <v>No</v>
      </c>
      <c r="AN746" s="178" t="str">
        <f t="shared" si="437"/>
        <v>No</v>
      </c>
      <c r="AO746" t="str">
        <f>IF(OR(NCA!K60="Q1 2028",NCA!K60="Q2 2028"),"Yes","No")</f>
        <v>No</v>
      </c>
      <c r="AP746" s="178" t="str">
        <f t="shared" si="438"/>
        <v>No</v>
      </c>
      <c r="AQ746" t="str">
        <f>IF(OR(NCA!K60="Q3 2028",NCA!K60="Q4 2028"),"Yes","No")</f>
        <v>No</v>
      </c>
      <c r="AR746" s="178" t="str">
        <f t="shared" si="439"/>
        <v>No</v>
      </c>
      <c r="AS746" t="str">
        <f>IF(OR(NCA!K60="Q1 2029",NCA!K60="Q2 2029"),"Yes","No")</f>
        <v>No</v>
      </c>
      <c r="AT746" s="178" t="str">
        <f t="shared" si="440"/>
        <v>No</v>
      </c>
      <c r="AU746" t="str">
        <f>IF(OR(NCA!K60="Q3 2029",NCA!K60="Q4 2029"),"Yes","No")</f>
        <v>No</v>
      </c>
      <c r="AV746" s="178" t="str">
        <f t="shared" si="441"/>
        <v>No</v>
      </c>
      <c r="AW746" t="str">
        <f>IF(OR(NCA!K60="Q1 2030",NCA!K60="Q2 2030"),"Yes","No")</f>
        <v>No</v>
      </c>
      <c r="AX746" s="178" t="str">
        <f t="shared" si="442"/>
        <v>No</v>
      </c>
      <c r="AY746" t="str">
        <f>IF(OR(NCA!K60="Q3 2030",NCA!K60="Q4 2030"),"Yes","No")</f>
        <v>No</v>
      </c>
      <c r="AZ746" s="178" t="str">
        <f t="shared" si="443"/>
        <v>No</v>
      </c>
      <c r="BA746" t="str">
        <f>IF(NCA!K60="","No","Yes")</f>
        <v>No</v>
      </c>
      <c r="BB746" s="178" t="str">
        <f t="shared" si="444"/>
        <v>No</v>
      </c>
      <c r="BC746" s="178" t="str">
        <f t="shared" si="445"/>
        <v>Yes</v>
      </c>
      <c r="BD746" s="174"/>
    </row>
    <row r="747" spans="1:56" s="175" customFormat="1" ht="23.65" thickBot="1" x14ac:dyDescent="0.5">
      <c r="A747" s="177">
        <v>57</v>
      </c>
      <c r="B747" s="59" t="s">
        <v>986</v>
      </c>
      <c r="C747" t="str">
        <f>IF(NCA!E61="Yes","Yes","No")</f>
        <v>No</v>
      </c>
      <c r="D747" t="str">
        <f>IF(AND(C747="No",NCA!F61="Yes"),"Yes","No")</f>
        <v>No</v>
      </c>
      <c r="E747" t="str">
        <f>IF(AND(C747="No",NCA!F61="N/A"),"N/A","No")</f>
        <v>No</v>
      </c>
      <c r="F747">
        <f>IF(OR(NCA!F61="Yes",NCA!F61="N/A"),0,1)</f>
        <v>1</v>
      </c>
      <c r="G747" t="str">
        <f>IF(OR(NCA!K61="Q3 2019",NCA!K61="Q4 2019"),"Yes","No")</f>
        <v>No</v>
      </c>
      <c r="H747" s="178" t="str">
        <f t="shared" si="397"/>
        <v>No</v>
      </c>
      <c r="I747" t="str">
        <f>IF(OR(NCA!K61="Q1 2020",NCA!K61="Q2 2020"),"Yes","No")</f>
        <v>No</v>
      </c>
      <c r="J747" s="178" t="str">
        <f t="shared" si="422"/>
        <v>No</v>
      </c>
      <c r="K747" t="str">
        <f>IF(OR(NCA!K61="Q3 2020",NCA!K61="Q4 2020"),"Yes","No")</f>
        <v>No</v>
      </c>
      <c r="L747" s="178" t="str">
        <f t="shared" si="423"/>
        <v>No</v>
      </c>
      <c r="M747" t="str">
        <f>IF(OR(NCA!K61="Q1 2021",NCA!K61="Q2 2021"),"Yes","No")</f>
        <v>No</v>
      </c>
      <c r="N747" s="178" t="str">
        <f t="shared" si="424"/>
        <v>No</v>
      </c>
      <c r="O747" t="str">
        <f>IF(OR(NCA!K61="Q3 2021",NCA!K61="Q4 2021"),"Yes","No")</f>
        <v>No</v>
      </c>
      <c r="P747" s="178" t="str">
        <f t="shared" si="425"/>
        <v>No</v>
      </c>
      <c r="Q747" t="str">
        <f>IF(OR(NCA!K61="Q1 2022",NCA!K61="Q2 2022"),"Yes","No")</f>
        <v>No</v>
      </c>
      <c r="R747" s="178" t="str">
        <f t="shared" si="426"/>
        <v>No</v>
      </c>
      <c r="S747" t="str">
        <f>IF(OR(NCA!K61="Q3 2022",NCA!K61="Q4 2022"),"Yes","No")</f>
        <v>No</v>
      </c>
      <c r="T747" s="178" t="str">
        <f t="shared" si="427"/>
        <v>No</v>
      </c>
      <c r="U747" t="str">
        <f>IF(OR(NCA!K61="Q1 2023",NCA!K61="Q2 2023"),"Yes","No")</f>
        <v>No</v>
      </c>
      <c r="V747" s="178" t="str">
        <f t="shared" si="428"/>
        <v>No</v>
      </c>
      <c r="W747" t="str">
        <f>IF(OR(NCA!K61="Q3 2023",NCA!K61="Q4 2023"),"Yes","No")</f>
        <v>No</v>
      </c>
      <c r="X747" s="178" t="str">
        <f t="shared" si="429"/>
        <v>No</v>
      </c>
      <c r="Y747" t="str">
        <f>IF(OR(NCA!K61="Q1 2024",NCA!K61="Q2 2024"),"Yes","No")</f>
        <v>No</v>
      </c>
      <c r="Z747" s="178" t="str">
        <f t="shared" si="430"/>
        <v>No</v>
      </c>
      <c r="AA747" t="str">
        <f>IF(OR(NCA!K61="Q3 2024",NCA!K61="Q4 2024"),"Yes","No")</f>
        <v>No</v>
      </c>
      <c r="AB747" s="178" t="str">
        <f t="shared" si="431"/>
        <v>No</v>
      </c>
      <c r="AC747" t="str">
        <f>IF(OR(NCA!K61="Q1 2025",NCA!K61="Q2 2025"),"Yes","No")</f>
        <v>No</v>
      </c>
      <c r="AD747" s="178" t="str">
        <f t="shared" si="432"/>
        <v>No</v>
      </c>
      <c r="AE747" t="str">
        <f>IF(OR(NCA!K61="Q3 2025",NCA!K61="Q4 2025"),"Yes","No")</f>
        <v>No</v>
      </c>
      <c r="AF747" s="178" t="str">
        <f t="shared" si="433"/>
        <v>No</v>
      </c>
      <c r="AG747" t="str">
        <f>IF(OR(NCA!K61="Q1 2026",NCA!K61="Q2 2026"),"Yes","No")</f>
        <v>No</v>
      </c>
      <c r="AH747" s="178" t="str">
        <f t="shared" si="434"/>
        <v>No</v>
      </c>
      <c r="AI747" t="str">
        <f>IF(OR(NCA!K61="Q3 2026",NCA!K61="Q4 2026"),"Yes","No")</f>
        <v>No</v>
      </c>
      <c r="AJ747" s="178" t="str">
        <f t="shared" si="435"/>
        <v>No</v>
      </c>
      <c r="AK747" t="str">
        <f>IF(OR(NCA!K61="Q1 2027",NCA!K61="Q2 2027"),"Yes","No")</f>
        <v>No</v>
      </c>
      <c r="AL747" s="178" t="str">
        <f t="shared" si="436"/>
        <v>No</v>
      </c>
      <c r="AM747" t="str">
        <f>IF(OR(NCA!K61="Q3 2027",NCA!K61="Q4 2027"),"Yes","No")</f>
        <v>No</v>
      </c>
      <c r="AN747" s="178" t="str">
        <f t="shared" si="437"/>
        <v>No</v>
      </c>
      <c r="AO747" t="str">
        <f>IF(OR(NCA!K61="Q1 2028",NCA!K61="Q2 2028"),"Yes","No")</f>
        <v>No</v>
      </c>
      <c r="AP747" s="178" t="str">
        <f t="shared" si="438"/>
        <v>No</v>
      </c>
      <c r="AQ747" t="str">
        <f>IF(OR(NCA!K61="Q3 2028",NCA!K61="Q4 2028"),"Yes","No")</f>
        <v>No</v>
      </c>
      <c r="AR747" s="178" t="str">
        <f t="shared" si="439"/>
        <v>No</v>
      </c>
      <c r="AS747" t="str">
        <f>IF(OR(NCA!K61="Q1 2029",NCA!K61="Q2 2029"),"Yes","No")</f>
        <v>No</v>
      </c>
      <c r="AT747" s="178" t="str">
        <f t="shared" si="440"/>
        <v>No</v>
      </c>
      <c r="AU747" t="str">
        <f>IF(OR(NCA!K61="Q3 2029",NCA!K61="Q4 2029"),"Yes","No")</f>
        <v>No</v>
      </c>
      <c r="AV747" s="178" t="str">
        <f t="shared" si="441"/>
        <v>No</v>
      </c>
      <c r="AW747" t="str">
        <f>IF(OR(NCA!K61="Q1 2030",NCA!K61="Q2 2030"),"Yes","No")</f>
        <v>No</v>
      </c>
      <c r="AX747" s="178" t="str">
        <f t="shared" si="442"/>
        <v>No</v>
      </c>
      <c r="AY747" t="str">
        <f>IF(OR(NCA!K61="Q3 2030",NCA!K61="Q4 2030"),"Yes","No")</f>
        <v>No</v>
      </c>
      <c r="AZ747" s="178" t="str">
        <f t="shared" si="443"/>
        <v>No</v>
      </c>
      <c r="BA747" t="str">
        <f>IF(NCA!K61="","No","Yes")</f>
        <v>No</v>
      </c>
      <c r="BB747" s="178" t="str">
        <f t="shared" si="444"/>
        <v>No</v>
      </c>
      <c r="BC747" s="178" t="str">
        <f t="shared" si="445"/>
        <v>Yes</v>
      </c>
      <c r="BD747" s="174"/>
    </row>
    <row r="748" spans="1:56" s="175" customFormat="1" ht="35.25" thickBot="1" x14ac:dyDescent="0.5">
      <c r="A748" s="177">
        <v>58</v>
      </c>
      <c r="B748" s="59" t="s">
        <v>987</v>
      </c>
      <c r="C748" t="str">
        <f>IF(NCA!E62="Yes","Yes","No")</f>
        <v>No</v>
      </c>
      <c r="D748" t="str">
        <f>IF(AND(C748="No",NCA!F62="Yes"),"Yes","No")</f>
        <v>No</v>
      </c>
      <c r="E748" t="str">
        <f>IF(AND(C748="No",NCA!F62="N/A"),"N/A","No")</f>
        <v>No</v>
      </c>
      <c r="F748">
        <f>IF(OR(NCA!F62="Yes",NCA!F62="N/A"),0,1)</f>
        <v>1</v>
      </c>
      <c r="G748" t="str">
        <f>IF(OR(NCA!K62="Q3 2019",NCA!K62="Q4 2019"),"Yes","No")</f>
        <v>No</v>
      </c>
      <c r="H748" s="178" t="str">
        <f t="shared" si="397"/>
        <v>No</v>
      </c>
      <c r="I748" t="str">
        <f>IF(OR(NCA!K62="Q1 2020",NCA!K62="Q2 2020"),"Yes","No")</f>
        <v>No</v>
      </c>
      <c r="J748" s="178" t="str">
        <f t="shared" si="422"/>
        <v>No</v>
      </c>
      <c r="K748" t="str">
        <f>IF(OR(NCA!K62="Q3 2020",NCA!K62="Q4 2020"),"Yes","No")</f>
        <v>No</v>
      </c>
      <c r="L748" s="178" t="str">
        <f t="shared" si="423"/>
        <v>No</v>
      </c>
      <c r="M748" t="str">
        <f>IF(OR(NCA!K62="Q1 2021",NCA!K62="Q2 2021"),"Yes","No")</f>
        <v>No</v>
      </c>
      <c r="N748" s="178" t="str">
        <f t="shared" si="424"/>
        <v>No</v>
      </c>
      <c r="O748" t="str">
        <f>IF(OR(NCA!K62="Q3 2021",NCA!K62="Q4 2021"),"Yes","No")</f>
        <v>No</v>
      </c>
      <c r="P748" s="178" t="str">
        <f t="shared" si="425"/>
        <v>No</v>
      </c>
      <c r="Q748" t="str">
        <f>IF(OR(NCA!K62="Q1 2022",NCA!K62="Q2 2022"),"Yes","No")</f>
        <v>No</v>
      </c>
      <c r="R748" s="178" t="str">
        <f t="shared" si="426"/>
        <v>No</v>
      </c>
      <c r="S748" t="str">
        <f>IF(OR(NCA!K62="Q3 2022",NCA!K62="Q4 2022"),"Yes","No")</f>
        <v>No</v>
      </c>
      <c r="T748" s="178" t="str">
        <f t="shared" si="427"/>
        <v>No</v>
      </c>
      <c r="U748" t="str">
        <f>IF(OR(NCA!K62="Q1 2023",NCA!K62="Q2 2023"),"Yes","No")</f>
        <v>No</v>
      </c>
      <c r="V748" s="178" t="str">
        <f t="shared" si="428"/>
        <v>No</v>
      </c>
      <c r="W748" t="str">
        <f>IF(OR(NCA!K62="Q3 2023",NCA!K62="Q4 2023"),"Yes","No")</f>
        <v>No</v>
      </c>
      <c r="X748" s="178" t="str">
        <f t="shared" si="429"/>
        <v>No</v>
      </c>
      <c r="Y748" t="str">
        <f>IF(OR(NCA!K62="Q1 2024",NCA!K62="Q2 2024"),"Yes","No")</f>
        <v>No</v>
      </c>
      <c r="Z748" s="178" t="str">
        <f t="shared" si="430"/>
        <v>No</v>
      </c>
      <c r="AA748" t="str">
        <f>IF(OR(NCA!K62="Q3 2024",NCA!K62="Q4 2024"),"Yes","No")</f>
        <v>No</v>
      </c>
      <c r="AB748" s="178" t="str">
        <f t="shared" si="431"/>
        <v>No</v>
      </c>
      <c r="AC748" t="str">
        <f>IF(OR(NCA!K62="Q1 2025",NCA!K62="Q2 2025"),"Yes","No")</f>
        <v>No</v>
      </c>
      <c r="AD748" s="178" t="str">
        <f t="shared" si="432"/>
        <v>No</v>
      </c>
      <c r="AE748" t="str">
        <f>IF(OR(NCA!K62="Q3 2025",NCA!K62="Q4 2025"),"Yes","No")</f>
        <v>No</v>
      </c>
      <c r="AF748" s="178" t="str">
        <f t="shared" si="433"/>
        <v>No</v>
      </c>
      <c r="AG748" t="str">
        <f>IF(OR(NCA!K62="Q1 2026",NCA!K62="Q2 2026"),"Yes","No")</f>
        <v>No</v>
      </c>
      <c r="AH748" s="178" t="str">
        <f t="shared" si="434"/>
        <v>No</v>
      </c>
      <c r="AI748" t="str">
        <f>IF(OR(NCA!K62="Q3 2026",NCA!K62="Q4 2026"),"Yes","No")</f>
        <v>No</v>
      </c>
      <c r="AJ748" s="178" t="str">
        <f t="shared" si="435"/>
        <v>No</v>
      </c>
      <c r="AK748" t="str">
        <f>IF(OR(NCA!K62="Q1 2027",NCA!K62="Q2 2027"),"Yes","No")</f>
        <v>No</v>
      </c>
      <c r="AL748" s="178" t="str">
        <f t="shared" si="436"/>
        <v>No</v>
      </c>
      <c r="AM748" t="str">
        <f>IF(OR(NCA!K62="Q3 2027",NCA!K62="Q4 2027"),"Yes","No")</f>
        <v>No</v>
      </c>
      <c r="AN748" s="178" t="str">
        <f t="shared" si="437"/>
        <v>No</v>
      </c>
      <c r="AO748" t="str">
        <f>IF(OR(NCA!K62="Q1 2028",NCA!K62="Q2 2028"),"Yes","No")</f>
        <v>No</v>
      </c>
      <c r="AP748" s="178" t="str">
        <f t="shared" si="438"/>
        <v>No</v>
      </c>
      <c r="AQ748" t="str">
        <f>IF(OR(NCA!K62="Q3 2028",NCA!K62="Q4 2028"),"Yes","No")</f>
        <v>No</v>
      </c>
      <c r="AR748" s="178" t="str">
        <f t="shared" si="439"/>
        <v>No</v>
      </c>
      <c r="AS748" t="str">
        <f>IF(OR(NCA!K62="Q1 2029",NCA!K62="Q2 2029"),"Yes","No")</f>
        <v>No</v>
      </c>
      <c r="AT748" s="178" t="str">
        <f t="shared" si="440"/>
        <v>No</v>
      </c>
      <c r="AU748" t="str">
        <f>IF(OR(NCA!K62="Q3 2029",NCA!K62="Q4 2029"),"Yes","No")</f>
        <v>No</v>
      </c>
      <c r="AV748" s="178" t="str">
        <f t="shared" si="441"/>
        <v>No</v>
      </c>
      <c r="AW748" t="str">
        <f>IF(OR(NCA!K62="Q1 2030",NCA!K62="Q2 2030"),"Yes","No")</f>
        <v>No</v>
      </c>
      <c r="AX748" s="178" t="str">
        <f t="shared" si="442"/>
        <v>No</v>
      </c>
      <c r="AY748" t="str">
        <f>IF(OR(NCA!K62="Q3 2030",NCA!K62="Q4 2030"),"Yes","No")</f>
        <v>No</v>
      </c>
      <c r="AZ748" s="178" t="str">
        <f t="shared" si="443"/>
        <v>No</v>
      </c>
      <c r="BA748" t="str">
        <f>IF(NCA!K62="","No","Yes")</f>
        <v>No</v>
      </c>
      <c r="BB748" s="178" t="str">
        <f t="shared" si="444"/>
        <v>No</v>
      </c>
      <c r="BC748" s="178" t="str">
        <f t="shared" si="445"/>
        <v>Yes</v>
      </c>
      <c r="BD748" s="174"/>
    </row>
    <row r="749" spans="1:56" s="175" customFormat="1" ht="14.65" thickBot="1" x14ac:dyDescent="0.5">
      <c r="A749" s="177">
        <v>59</v>
      </c>
      <c r="B749" s="59" t="s">
        <v>988</v>
      </c>
      <c r="C749" t="str">
        <f>IF(NCA!E63="Yes","Yes","No")</f>
        <v>No</v>
      </c>
      <c r="D749" t="str">
        <f>IF(AND(C749="No",NCA!F63="Yes"),"Yes","No")</f>
        <v>No</v>
      </c>
      <c r="E749" t="str">
        <f>IF(AND(C749="No",NCA!F63="N/A"),"N/A","No")</f>
        <v>No</v>
      </c>
      <c r="F749">
        <f>IF(OR(NCA!F63="Yes",NCA!F63="N/A"),0,1)</f>
        <v>1</v>
      </c>
      <c r="G749" t="str">
        <f>IF(OR(NCA!K63="Q3 2019",NCA!K63="Q4 2019"),"Yes","No")</f>
        <v>No</v>
      </c>
      <c r="H749" s="178" t="str">
        <f t="shared" si="397"/>
        <v>No</v>
      </c>
      <c r="I749" t="str">
        <f>IF(OR(NCA!K63="Q1 2020",NCA!K63="Q2 2020"),"Yes","No")</f>
        <v>No</v>
      </c>
      <c r="J749" s="178" t="str">
        <f t="shared" si="422"/>
        <v>No</v>
      </c>
      <c r="K749" t="str">
        <f>IF(OR(NCA!K63="Q3 2020",NCA!K63="Q4 2020"),"Yes","No")</f>
        <v>No</v>
      </c>
      <c r="L749" s="178" t="str">
        <f t="shared" si="423"/>
        <v>No</v>
      </c>
      <c r="M749" t="str">
        <f>IF(OR(NCA!K63="Q1 2021",NCA!K63="Q2 2021"),"Yes","No")</f>
        <v>No</v>
      </c>
      <c r="N749" s="178" t="str">
        <f t="shared" si="424"/>
        <v>No</v>
      </c>
      <c r="O749" t="str">
        <f>IF(OR(NCA!K63="Q3 2021",NCA!K63="Q4 2021"),"Yes","No")</f>
        <v>No</v>
      </c>
      <c r="P749" s="178" t="str">
        <f t="shared" si="425"/>
        <v>No</v>
      </c>
      <c r="Q749" t="str">
        <f>IF(OR(NCA!K63="Q1 2022",NCA!K63="Q2 2022"),"Yes","No")</f>
        <v>No</v>
      </c>
      <c r="R749" s="178" t="str">
        <f t="shared" si="426"/>
        <v>No</v>
      </c>
      <c r="S749" t="str">
        <f>IF(OR(NCA!K63="Q3 2022",NCA!K63="Q4 2022"),"Yes","No")</f>
        <v>No</v>
      </c>
      <c r="T749" s="178" t="str">
        <f t="shared" si="427"/>
        <v>No</v>
      </c>
      <c r="U749" t="str">
        <f>IF(OR(NCA!K63="Q1 2023",NCA!K63="Q2 2023"),"Yes","No")</f>
        <v>No</v>
      </c>
      <c r="V749" s="178" t="str">
        <f t="shared" si="428"/>
        <v>No</v>
      </c>
      <c r="W749" t="str">
        <f>IF(OR(NCA!K63="Q3 2023",NCA!K63="Q4 2023"),"Yes","No")</f>
        <v>No</v>
      </c>
      <c r="X749" s="178" t="str">
        <f t="shared" si="429"/>
        <v>No</v>
      </c>
      <c r="Y749" t="str">
        <f>IF(OR(NCA!K63="Q1 2024",NCA!K63="Q2 2024"),"Yes","No")</f>
        <v>No</v>
      </c>
      <c r="Z749" s="178" t="str">
        <f t="shared" si="430"/>
        <v>No</v>
      </c>
      <c r="AA749" t="str">
        <f>IF(OR(NCA!K63="Q3 2024",NCA!K63="Q4 2024"),"Yes","No")</f>
        <v>No</v>
      </c>
      <c r="AB749" s="178" t="str">
        <f t="shared" si="431"/>
        <v>No</v>
      </c>
      <c r="AC749" t="str">
        <f>IF(OR(NCA!K63="Q1 2025",NCA!K63="Q2 2025"),"Yes","No")</f>
        <v>No</v>
      </c>
      <c r="AD749" s="178" t="str">
        <f t="shared" si="432"/>
        <v>No</v>
      </c>
      <c r="AE749" t="str">
        <f>IF(OR(NCA!K63="Q3 2025",NCA!K63="Q4 2025"),"Yes","No")</f>
        <v>No</v>
      </c>
      <c r="AF749" s="178" t="str">
        <f t="shared" si="433"/>
        <v>No</v>
      </c>
      <c r="AG749" t="str">
        <f>IF(OR(NCA!K63="Q1 2026",NCA!K63="Q2 2026"),"Yes","No")</f>
        <v>No</v>
      </c>
      <c r="AH749" s="178" t="str">
        <f t="shared" si="434"/>
        <v>No</v>
      </c>
      <c r="AI749" t="str">
        <f>IF(OR(NCA!K63="Q3 2026",NCA!K63="Q4 2026"),"Yes","No")</f>
        <v>No</v>
      </c>
      <c r="AJ749" s="178" t="str">
        <f t="shared" si="435"/>
        <v>No</v>
      </c>
      <c r="AK749" t="str">
        <f>IF(OR(NCA!K63="Q1 2027",NCA!K63="Q2 2027"),"Yes","No")</f>
        <v>No</v>
      </c>
      <c r="AL749" s="178" t="str">
        <f t="shared" si="436"/>
        <v>No</v>
      </c>
      <c r="AM749" t="str">
        <f>IF(OR(NCA!K63="Q3 2027",NCA!K63="Q4 2027"),"Yes","No")</f>
        <v>No</v>
      </c>
      <c r="AN749" s="178" t="str">
        <f t="shared" si="437"/>
        <v>No</v>
      </c>
      <c r="AO749" t="str">
        <f>IF(OR(NCA!K63="Q1 2028",NCA!K63="Q2 2028"),"Yes","No")</f>
        <v>No</v>
      </c>
      <c r="AP749" s="178" t="str">
        <f t="shared" si="438"/>
        <v>No</v>
      </c>
      <c r="AQ749" t="str">
        <f>IF(OR(NCA!K63="Q3 2028",NCA!K63="Q4 2028"),"Yes","No")</f>
        <v>No</v>
      </c>
      <c r="AR749" s="178" t="str">
        <f t="shared" si="439"/>
        <v>No</v>
      </c>
      <c r="AS749" t="str">
        <f>IF(OR(NCA!K63="Q1 2029",NCA!K63="Q2 2029"),"Yes","No")</f>
        <v>No</v>
      </c>
      <c r="AT749" s="178" t="str">
        <f t="shared" si="440"/>
        <v>No</v>
      </c>
      <c r="AU749" t="str">
        <f>IF(OR(NCA!K63="Q3 2029",NCA!K63="Q4 2029"),"Yes","No")</f>
        <v>No</v>
      </c>
      <c r="AV749" s="178" t="str">
        <f t="shared" si="441"/>
        <v>No</v>
      </c>
      <c r="AW749" t="str">
        <f>IF(OR(NCA!K63="Q1 2030",NCA!K63="Q2 2030"),"Yes","No")</f>
        <v>No</v>
      </c>
      <c r="AX749" s="178" t="str">
        <f t="shared" si="442"/>
        <v>No</v>
      </c>
      <c r="AY749" t="str">
        <f>IF(OR(NCA!K63="Q3 2030",NCA!K63="Q4 2030"),"Yes","No")</f>
        <v>No</v>
      </c>
      <c r="AZ749" s="178" t="str">
        <f t="shared" si="443"/>
        <v>No</v>
      </c>
      <c r="BA749" t="str">
        <f>IF(NCA!K63="","No","Yes")</f>
        <v>No</v>
      </c>
      <c r="BB749" s="178" t="str">
        <f t="shared" si="444"/>
        <v>No</v>
      </c>
      <c r="BC749" s="178" t="str">
        <f t="shared" si="445"/>
        <v>Yes</v>
      </c>
      <c r="BD749" s="174"/>
    </row>
    <row r="750" spans="1:56" s="175" customFormat="1" ht="14.65" thickBot="1" x14ac:dyDescent="0.5">
      <c r="A750" s="177">
        <v>60</v>
      </c>
      <c r="B750" s="59" t="s">
        <v>989</v>
      </c>
      <c r="C750" t="str">
        <f>IF(NCA!E64="Yes","Yes","No")</f>
        <v>No</v>
      </c>
      <c r="D750" t="str">
        <f>IF(AND(C750="No",NCA!F64="Yes"),"Yes","No")</f>
        <v>No</v>
      </c>
      <c r="E750" t="str">
        <f>IF(AND(C750="No",NCA!F64="N/A"),"N/A","No")</f>
        <v>No</v>
      </c>
      <c r="F750">
        <f>IF(OR(NCA!F64="Yes",NCA!F64="N/A"),0,1)</f>
        <v>1</v>
      </c>
      <c r="G750" t="str">
        <f>IF(OR(NCA!K64="Q3 2019",NCA!K64="Q4 2019"),"Yes","No")</f>
        <v>No</v>
      </c>
      <c r="H750" s="178" t="str">
        <f t="shared" si="397"/>
        <v>No</v>
      </c>
      <c r="I750" t="str">
        <f>IF(OR(NCA!K64="Q1 2020",NCA!K64="Q2 2020"),"Yes","No")</f>
        <v>No</v>
      </c>
      <c r="J750" s="178" t="str">
        <f t="shared" si="422"/>
        <v>No</v>
      </c>
      <c r="K750" t="str">
        <f>IF(OR(NCA!K64="Q3 2020",NCA!K64="Q4 2020"),"Yes","No")</f>
        <v>No</v>
      </c>
      <c r="L750" s="178" t="str">
        <f t="shared" si="423"/>
        <v>No</v>
      </c>
      <c r="M750" t="str">
        <f>IF(OR(NCA!K64="Q1 2021",NCA!K64="Q2 2021"),"Yes","No")</f>
        <v>No</v>
      </c>
      <c r="N750" s="178" t="str">
        <f t="shared" si="424"/>
        <v>No</v>
      </c>
      <c r="O750" t="str">
        <f>IF(OR(NCA!K64="Q3 2021",NCA!K64="Q4 2021"),"Yes","No")</f>
        <v>No</v>
      </c>
      <c r="P750" s="178" t="str">
        <f t="shared" si="425"/>
        <v>No</v>
      </c>
      <c r="Q750" t="str">
        <f>IF(OR(NCA!K64="Q1 2022",NCA!K64="Q2 2022"),"Yes","No")</f>
        <v>No</v>
      </c>
      <c r="R750" s="178" t="str">
        <f t="shared" si="426"/>
        <v>No</v>
      </c>
      <c r="S750" t="str">
        <f>IF(OR(NCA!K64="Q3 2022",NCA!K64="Q4 2022"),"Yes","No")</f>
        <v>No</v>
      </c>
      <c r="T750" s="178" t="str">
        <f t="shared" si="427"/>
        <v>No</v>
      </c>
      <c r="U750" t="str">
        <f>IF(OR(NCA!K64="Q1 2023",NCA!K64="Q2 2023"),"Yes","No")</f>
        <v>No</v>
      </c>
      <c r="V750" s="178" t="str">
        <f t="shared" si="428"/>
        <v>No</v>
      </c>
      <c r="W750" t="str">
        <f>IF(OR(NCA!K64="Q3 2023",NCA!K64="Q4 2023"),"Yes","No")</f>
        <v>No</v>
      </c>
      <c r="X750" s="178" t="str">
        <f t="shared" si="429"/>
        <v>No</v>
      </c>
      <c r="Y750" t="str">
        <f>IF(OR(NCA!K64="Q1 2024",NCA!K64="Q2 2024"),"Yes","No")</f>
        <v>No</v>
      </c>
      <c r="Z750" s="178" t="str">
        <f t="shared" si="430"/>
        <v>No</v>
      </c>
      <c r="AA750" t="str">
        <f>IF(OR(NCA!K64="Q3 2024",NCA!K64="Q4 2024"),"Yes","No")</f>
        <v>No</v>
      </c>
      <c r="AB750" s="178" t="str">
        <f t="shared" si="431"/>
        <v>No</v>
      </c>
      <c r="AC750" t="str">
        <f>IF(OR(NCA!K64="Q1 2025",NCA!K64="Q2 2025"),"Yes","No")</f>
        <v>No</v>
      </c>
      <c r="AD750" s="178" t="str">
        <f t="shared" si="432"/>
        <v>No</v>
      </c>
      <c r="AE750" t="str">
        <f>IF(OR(NCA!K64="Q3 2025",NCA!K64="Q4 2025"),"Yes","No")</f>
        <v>No</v>
      </c>
      <c r="AF750" s="178" t="str">
        <f t="shared" si="433"/>
        <v>No</v>
      </c>
      <c r="AG750" t="str">
        <f>IF(OR(NCA!K64="Q1 2026",NCA!K64="Q2 2026"),"Yes","No")</f>
        <v>No</v>
      </c>
      <c r="AH750" s="178" t="str">
        <f t="shared" si="434"/>
        <v>No</v>
      </c>
      <c r="AI750" t="str">
        <f>IF(OR(NCA!K64="Q3 2026",NCA!K64="Q4 2026"),"Yes","No")</f>
        <v>No</v>
      </c>
      <c r="AJ750" s="178" t="str">
        <f t="shared" si="435"/>
        <v>No</v>
      </c>
      <c r="AK750" t="str">
        <f>IF(OR(NCA!K64="Q1 2027",NCA!K64="Q2 2027"),"Yes","No")</f>
        <v>No</v>
      </c>
      <c r="AL750" s="178" t="str">
        <f t="shared" si="436"/>
        <v>No</v>
      </c>
      <c r="AM750" t="str">
        <f>IF(OR(NCA!K64="Q3 2027",NCA!K64="Q4 2027"),"Yes","No")</f>
        <v>No</v>
      </c>
      <c r="AN750" s="178" t="str">
        <f t="shared" si="437"/>
        <v>No</v>
      </c>
      <c r="AO750" t="str">
        <f>IF(OR(NCA!K64="Q1 2028",NCA!K64="Q2 2028"),"Yes","No")</f>
        <v>No</v>
      </c>
      <c r="AP750" s="178" t="str">
        <f t="shared" si="438"/>
        <v>No</v>
      </c>
      <c r="AQ750" t="str">
        <f>IF(OR(NCA!K64="Q3 2028",NCA!K64="Q4 2028"),"Yes","No")</f>
        <v>No</v>
      </c>
      <c r="AR750" s="178" t="str">
        <f t="shared" si="439"/>
        <v>No</v>
      </c>
      <c r="AS750" t="str">
        <f>IF(OR(NCA!K64="Q1 2029",NCA!K64="Q2 2029"),"Yes","No")</f>
        <v>No</v>
      </c>
      <c r="AT750" s="178" t="str">
        <f t="shared" si="440"/>
        <v>No</v>
      </c>
      <c r="AU750" t="str">
        <f>IF(OR(NCA!K64="Q3 2029",NCA!K64="Q4 2029"),"Yes","No")</f>
        <v>No</v>
      </c>
      <c r="AV750" s="178" t="str">
        <f t="shared" si="441"/>
        <v>No</v>
      </c>
      <c r="AW750" t="str">
        <f>IF(OR(NCA!K64="Q1 2030",NCA!K64="Q2 2030"),"Yes","No")</f>
        <v>No</v>
      </c>
      <c r="AX750" s="178" t="str">
        <f t="shared" si="442"/>
        <v>No</v>
      </c>
      <c r="AY750" t="str">
        <f>IF(OR(NCA!K64="Q3 2030",NCA!K64="Q4 2030"),"Yes","No")</f>
        <v>No</v>
      </c>
      <c r="AZ750" s="178" t="str">
        <f t="shared" si="443"/>
        <v>No</v>
      </c>
      <c r="BA750" t="str">
        <f>IF(NCA!K64="","No","Yes")</f>
        <v>No</v>
      </c>
      <c r="BB750" s="178" t="str">
        <f t="shared" si="444"/>
        <v>No</v>
      </c>
      <c r="BC750" s="178" t="str">
        <f t="shared" si="445"/>
        <v>Yes</v>
      </c>
      <c r="BD750" s="174"/>
    </row>
    <row r="751" spans="1:56" s="175" customFormat="1" ht="23.65" thickBot="1" x14ac:dyDescent="0.5">
      <c r="A751" s="177">
        <v>61</v>
      </c>
      <c r="B751" s="59" t="s">
        <v>990</v>
      </c>
      <c r="C751" t="str">
        <f>IF(NCA!E65="Yes","Yes","No")</f>
        <v>No</v>
      </c>
      <c r="D751" t="str">
        <f>IF(AND(C751="No",NCA!F65="Yes"),"Yes","No")</f>
        <v>No</v>
      </c>
      <c r="E751" t="str">
        <f>IF(AND(C751="No",NCA!F65="N/A"),"N/A","No")</f>
        <v>No</v>
      </c>
      <c r="F751">
        <f>IF(OR(NCA!F65="Yes",NCA!F65="N/A"),0,1)</f>
        <v>1</v>
      </c>
      <c r="G751" t="str">
        <f>IF(OR(NCA!K65="Q3 2019",NCA!K65="Q4 2019"),"Yes","No")</f>
        <v>No</v>
      </c>
      <c r="H751" s="178" t="str">
        <f t="shared" si="397"/>
        <v>No</v>
      </c>
      <c r="I751" t="str">
        <f>IF(OR(NCA!K65="Q1 2020",NCA!K65="Q2 2020"),"Yes","No")</f>
        <v>No</v>
      </c>
      <c r="J751" s="178" t="str">
        <f t="shared" si="422"/>
        <v>No</v>
      </c>
      <c r="K751" t="str">
        <f>IF(OR(NCA!K65="Q3 2020",NCA!K65="Q4 2020"),"Yes","No")</f>
        <v>No</v>
      </c>
      <c r="L751" s="178" t="str">
        <f t="shared" si="423"/>
        <v>No</v>
      </c>
      <c r="M751" t="str">
        <f>IF(OR(NCA!K65="Q1 2021",NCA!K65="Q2 2021"),"Yes","No")</f>
        <v>No</v>
      </c>
      <c r="N751" s="178" t="str">
        <f t="shared" si="424"/>
        <v>No</v>
      </c>
      <c r="O751" t="str">
        <f>IF(OR(NCA!K65="Q3 2021",NCA!K65="Q4 2021"),"Yes","No")</f>
        <v>No</v>
      </c>
      <c r="P751" s="178" t="str">
        <f t="shared" si="425"/>
        <v>No</v>
      </c>
      <c r="Q751" t="str">
        <f>IF(OR(NCA!K65="Q1 2022",NCA!K65="Q2 2022"),"Yes","No")</f>
        <v>No</v>
      </c>
      <c r="R751" s="178" t="str">
        <f t="shared" si="426"/>
        <v>No</v>
      </c>
      <c r="S751" t="str">
        <f>IF(OR(NCA!K65="Q3 2022",NCA!K65="Q4 2022"),"Yes","No")</f>
        <v>No</v>
      </c>
      <c r="T751" s="178" t="str">
        <f t="shared" si="427"/>
        <v>No</v>
      </c>
      <c r="U751" t="str">
        <f>IF(OR(NCA!K65="Q1 2023",NCA!K65="Q2 2023"),"Yes","No")</f>
        <v>No</v>
      </c>
      <c r="V751" s="178" t="str">
        <f t="shared" si="428"/>
        <v>No</v>
      </c>
      <c r="W751" t="str">
        <f>IF(OR(NCA!K65="Q3 2023",NCA!K65="Q4 2023"),"Yes","No")</f>
        <v>No</v>
      </c>
      <c r="X751" s="178" t="str">
        <f t="shared" si="429"/>
        <v>No</v>
      </c>
      <c r="Y751" t="str">
        <f>IF(OR(NCA!K65="Q1 2024",NCA!K65="Q2 2024"),"Yes","No")</f>
        <v>No</v>
      </c>
      <c r="Z751" s="178" t="str">
        <f t="shared" si="430"/>
        <v>No</v>
      </c>
      <c r="AA751" t="str">
        <f>IF(OR(NCA!K65="Q3 2024",NCA!K65="Q4 2024"),"Yes","No")</f>
        <v>No</v>
      </c>
      <c r="AB751" s="178" t="str">
        <f t="shared" si="431"/>
        <v>No</v>
      </c>
      <c r="AC751" t="str">
        <f>IF(OR(NCA!K65="Q1 2025",NCA!K65="Q2 2025"),"Yes","No")</f>
        <v>No</v>
      </c>
      <c r="AD751" s="178" t="str">
        <f t="shared" si="432"/>
        <v>No</v>
      </c>
      <c r="AE751" t="str">
        <f>IF(OR(NCA!K65="Q3 2025",NCA!K65="Q4 2025"),"Yes","No")</f>
        <v>No</v>
      </c>
      <c r="AF751" s="178" t="str">
        <f t="shared" si="433"/>
        <v>No</v>
      </c>
      <c r="AG751" t="str">
        <f>IF(OR(NCA!K65="Q1 2026",NCA!K65="Q2 2026"),"Yes","No")</f>
        <v>No</v>
      </c>
      <c r="AH751" s="178" t="str">
        <f t="shared" si="434"/>
        <v>No</v>
      </c>
      <c r="AI751" t="str">
        <f>IF(OR(NCA!K65="Q3 2026",NCA!K65="Q4 2026"),"Yes","No")</f>
        <v>No</v>
      </c>
      <c r="AJ751" s="178" t="str">
        <f t="shared" si="435"/>
        <v>No</v>
      </c>
      <c r="AK751" t="str">
        <f>IF(OR(NCA!K65="Q1 2027",NCA!K65="Q2 2027"),"Yes","No")</f>
        <v>No</v>
      </c>
      <c r="AL751" s="178" t="str">
        <f t="shared" si="436"/>
        <v>No</v>
      </c>
      <c r="AM751" t="str">
        <f>IF(OR(NCA!K65="Q3 2027",NCA!K65="Q4 2027"),"Yes","No")</f>
        <v>No</v>
      </c>
      <c r="AN751" s="178" t="str">
        <f t="shared" si="437"/>
        <v>No</v>
      </c>
      <c r="AO751" t="str">
        <f>IF(OR(NCA!K65="Q1 2028",NCA!K65="Q2 2028"),"Yes","No")</f>
        <v>No</v>
      </c>
      <c r="AP751" s="178" t="str">
        <f t="shared" si="438"/>
        <v>No</v>
      </c>
      <c r="AQ751" t="str">
        <f>IF(OR(NCA!K65="Q3 2028",NCA!K65="Q4 2028"),"Yes","No")</f>
        <v>No</v>
      </c>
      <c r="AR751" s="178" t="str">
        <f t="shared" si="439"/>
        <v>No</v>
      </c>
      <c r="AS751" t="str">
        <f>IF(OR(NCA!K65="Q1 2029",NCA!K65="Q2 2029"),"Yes","No")</f>
        <v>No</v>
      </c>
      <c r="AT751" s="178" t="str">
        <f t="shared" si="440"/>
        <v>No</v>
      </c>
      <c r="AU751" t="str">
        <f>IF(OR(NCA!K65="Q3 2029",NCA!K65="Q4 2029"),"Yes","No")</f>
        <v>No</v>
      </c>
      <c r="AV751" s="178" t="str">
        <f t="shared" si="441"/>
        <v>No</v>
      </c>
      <c r="AW751" t="str">
        <f>IF(OR(NCA!K65="Q1 2030",NCA!K65="Q2 2030"),"Yes","No")</f>
        <v>No</v>
      </c>
      <c r="AX751" s="178" t="str">
        <f t="shared" si="442"/>
        <v>No</v>
      </c>
      <c r="AY751" t="str">
        <f>IF(OR(NCA!K65="Q3 2030",NCA!K65="Q4 2030"),"Yes","No")</f>
        <v>No</v>
      </c>
      <c r="AZ751" s="178" t="str">
        <f t="shared" si="443"/>
        <v>No</v>
      </c>
      <c r="BA751" t="str">
        <f>IF(NCA!K65="","No","Yes")</f>
        <v>No</v>
      </c>
      <c r="BB751" s="178" t="str">
        <f t="shared" si="444"/>
        <v>No</v>
      </c>
      <c r="BC751" s="178" t="str">
        <f t="shared" si="445"/>
        <v>Yes</v>
      </c>
      <c r="BD751" s="174"/>
    </row>
    <row r="752" spans="1:56" s="175" customFormat="1" ht="23.65" thickBot="1" x14ac:dyDescent="0.5">
      <c r="A752" s="177">
        <v>62</v>
      </c>
      <c r="B752" s="59" t="s">
        <v>992</v>
      </c>
      <c r="C752" t="str">
        <f>IF(NCA!E66="Yes","Yes","No")</f>
        <v>No</v>
      </c>
      <c r="D752" t="str">
        <f>IF(AND(C752="No",NCA!F66="Yes"),"Yes","No")</f>
        <v>No</v>
      </c>
      <c r="E752" t="str">
        <f>IF(AND(C752="No",NCA!F66="N/A"),"N/A","No")</f>
        <v>No</v>
      </c>
      <c r="F752">
        <f>IF(OR(NCA!F66="Yes",NCA!F66="N/A"),0,1)</f>
        <v>1</v>
      </c>
      <c r="G752" t="str">
        <f>IF(OR(NCA!K66="Q3 2019",NCA!K66="Q4 2019"),"Yes","No")</f>
        <v>No</v>
      </c>
      <c r="H752" s="178" t="str">
        <f t="shared" si="397"/>
        <v>No</v>
      </c>
      <c r="I752" t="str">
        <f>IF(OR(NCA!K66="Q1 2020",NCA!K66="Q2 2020"),"Yes","No")</f>
        <v>No</v>
      </c>
      <c r="J752" s="178" t="str">
        <f t="shared" si="422"/>
        <v>No</v>
      </c>
      <c r="K752" t="str">
        <f>IF(OR(NCA!K66="Q3 2020",NCA!K66="Q4 2020"),"Yes","No")</f>
        <v>No</v>
      </c>
      <c r="L752" s="178" t="str">
        <f t="shared" si="423"/>
        <v>No</v>
      </c>
      <c r="M752" t="str">
        <f>IF(OR(NCA!K66="Q1 2021",NCA!K66="Q2 2021"),"Yes","No")</f>
        <v>No</v>
      </c>
      <c r="N752" s="178" t="str">
        <f t="shared" si="424"/>
        <v>No</v>
      </c>
      <c r="O752" t="str">
        <f>IF(OR(NCA!K66="Q3 2021",NCA!K66="Q4 2021"),"Yes","No")</f>
        <v>No</v>
      </c>
      <c r="P752" s="178" t="str">
        <f t="shared" si="425"/>
        <v>No</v>
      </c>
      <c r="Q752" t="str">
        <f>IF(OR(NCA!K66="Q1 2022",NCA!K66="Q2 2022"),"Yes","No")</f>
        <v>No</v>
      </c>
      <c r="R752" s="178" t="str">
        <f t="shared" si="426"/>
        <v>No</v>
      </c>
      <c r="S752" t="str">
        <f>IF(OR(NCA!K66="Q3 2022",NCA!K66="Q4 2022"),"Yes","No")</f>
        <v>No</v>
      </c>
      <c r="T752" s="178" t="str">
        <f t="shared" si="427"/>
        <v>No</v>
      </c>
      <c r="U752" t="str">
        <f>IF(OR(NCA!K66="Q1 2023",NCA!K66="Q2 2023"),"Yes","No")</f>
        <v>No</v>
      </c>
      <c r="V752" s="178" t="str">
        <f t="shared" si="428"/>
        <v>No</v>
      </c>
      <c r="W752" t="str">
        <f>IF(OR(NCA!K66="Q3 2023",NCA!K66="Q4 2023"),"Yes","No")</f>
        <v>No</v>
      </c>
      <c r="X752" s="178" t="str">
        <f t="shared" si="429"/>
        <v>No</v>
      </c>
      <c r="Y752" t="str">
        <f>IF(OR(NCA!K66="Q1 2024",NCA!K66="Q2 2024"),"Yes","No")</f>
        <v>No</v>
      </c>
      <c r="Z752" s="178" t="str">
        <f t="shared" si="430"/>
        <v>No</v>
      </c>
      <c r="AA752" t="str">
        <f>IF(OR(NCA!K66="Q3 2024",NCA!K66="Q4 2024"),"Yes","No")</f>
        <v>No</v>
      </c>
      <c r="AB752" s="178" t="str">
        <f t="shared" si="431"/>
        <v>No</v>
      </c>
      <c r="AC752" t="str">
        <f>IF(OR(NCA!K66="Q1 2025",NCA!K66="Q2 2025"),"Yes","No")</f>
        <v>No</v>
      </c>
      <c r="AD752" s="178" t="str">
        <f t="shared" si="432"/>
        <v>No</v>
      </c>
      <c r="AE752" t="str">
        <f>IF(OR(NCA!K66="Q3 2025",NCA!K66="Q4 2025"),"Yes","No")</f>
        <v>No</v>
      </c>
      <c r="AF752" s="178" t="str">
        <f t="shared" si="433"/>
        <v>No</v>
      </c>
      <c r="AG752" t="str">
        <f>IF(OR(NCA!K66="Q1 2026",NCA!K66="Q2 2026"),"Yes","No")</f>
        <v>No</v>
      </c>
      <c r="AH752" s="178" t="str">
        <f t="shared" si="434"/>
        <v>No</v>
      </c>
      <c r="AI752" t="str">
        <f>IF(OR(NCA!K66="Q3 2026",NCA!K66="Q4 2026"),"Yes","No")</f>
        <v>No</v>
      </c>
      <c r="AJ752" s="178" t="str">
        <f t="shared" si="435"/>
        <v>No</v>
      </c>
      <c r="AK752" t="str">
        <f>IF(OR(NCA!K66="Q1 2027",NCA!K66="Q2 2027"),"Yes","No")</f>
        <v>No</v>
      </c>
      <c r="AL752" s="178" t="str">
        <f t="shared" si="436"/>
        <v>No</v>
      </c>
      <c r="AM752" t="str">
        <f>IF(OR(NCA!K66="Q3 2027",NCA!K66="Q4 2027"),"Yes","No")</f>
        <v>No</v>
      </c>
      <c r="AN752" s="178" t="str">
        <f t="shared" si="437"/>
        <v>No</v>
      </c>
      <c r="AO752" t="str">
        <f>IF(OR(NCA!K66="Q1 2028",NCA!K66="Q2 2028"),"Yes","No")</f>
        <v>No</v>
      </c>
      <c r="AP752" s="178" t="str">
        <f t="shared" si="438"/>
        <v>No</v>
      </c>
      <c r="AQ752" t="str">
        <f>IF(OR(NCA!K66="Q3 2028",NCA!K66="Q4 2028"),"Yes","No")</f>
        <v>No</v>
      </c>
      <c r="AR752" s="178" t="str">
        <f t="shared" si="439"/>
        <v>No</v>
      </c>
      <c r="AS752" t="str">
        <f>IF(OR(NCA!K66="Q1 2029",NCA!K66="Q2 2029"),"Yes","No")</f>
        <v>No</v>
      </c>
      <c r="AT752" s="178" t="str">
        <f t="shared" si="440"/>
        <v>No</v>
      </c>
      <c r="AU752" t="str">
        <f>IF(OR(NCA!K66="Q3 2029",NCA!K66="Q4 2029"),"Yes","No")</f>
        <v>No</v>
      </c>
      <c r="AV752" s="178" t="str">
        <f t="shared" si="441"/>
        <v>No</v>
      </c>
      <c r="AW752" t="str">
        <f>IF(OR(NCA!K66="Q1 2030",NCA!K66="Q2 2030"),"Yes","No")</f>
        <v>No</v>
      </c>
      <c r="AX752" s="178" t="str">
        <f t="shared" si="442"/>
        <v>No</v>
      </c>
      <c r="AY752" t="str">
        <f>IF(OR(NCA!K66="Q3 2030",NCA!K66="Q4 2030"),"Yes","No")</f>
        <v>No</v>
      </c>
      <c r="AZ752" s="178" t="str">
        <f t="shared" si="443"/>
        <v>No</v>
      </c>
      <c r="BA752" t="str">
        <f>IF(NCA!K66="","No","Yes")</f>
        <v>No</v>
      </c>
      <c r="BB752" s="178" t="str">
        <f t="shared" si="444"/>
        <v>No</v>
      </c>
      <c r="BC752" s="178" t="str">
        <f t="shared" si="445"/>
        <v>Yes</v>
      </c>
      <c r="BD752" s="174"/>
    </row>
    <row r="753" spans="1:56" s="175" customFormat="1" ht="23.65" thickBot="1" x14ac:dyDescent="0.5">
      <c r="A753" s="177">
        <v>63</v>
      </c>
      <c r="B753" s="59" t="s">
        <v>993</v>
      </c>
      <c r="C753" t="str">
        <f>IF(NCA!E67="Yes","Yes","No")</f>
        <v>No</v>
      </c>
      <c r="D753" t="str">
        <f>IF(AND(C753="No",NCA!F67="Yes"),"Yes","No")</f>
        <v>No</v>
      </c>
      <c r="E753" t="str">
        <f>IF(AND(C753="No",NCA!F67="N/A"),"N/A","No")</f>
        <v>No</v>
      </c>
      <c r="F753">
        <f>IF(OR(NCA!F67="Yes",NCA!F67="N/A"),0,1)</f>
        <v>1</v>
      </c>
      <c r="G753" t="str">
        <f>IF(OR(NCA!K67="Q3 2019",NCA!K67="Q4 2019"),"Yes","No")</f>
        <v>No</v>
      </c>
      <c r="H753" s="178" t="str">
        <f t="shared" si="397"/>
        <v>No</v>
      </c>
      <c r="I753" t="str">
        <f>IF(OR(NCA!K67="Q1 2020",NCA!K67="Q2 2020"),"Yes","No")</f>
        <v>No</v>
      </c>
      <c r="J753" s="178" t="str">
        <f t="shared" si="422"/>
        <v>No</v>
      </c>
      <c r="K753" t="str">
        <f>IF(OR(NCA!K67="Q3 2020",NCA!K67="Q4 2020"),"Yes","No")</f>
        <v>No</v>
      </c>
      <c r="L753" s="178" t="str">
        <f t="shared" si="423"/>
        <v>No</v>
      </c>
      <c r="M753" t="str">
        <f>IF(OR(NCA!K67="Q1 2021",NCA!K67="Q2 2021"),"Yes","No")</f>
        <v>No</v>
      </c>
      <c r="N753" s="178" t="str">
        <f t="shared" si="424"/>
        <v>No</v>
      </c>
      <c r="O753" t="str">
        <f>IF(OR(NCA!K67="Q3 2021",NCA!K67="Q4 2021"),"Yes","No")</f>
        <v>No</v>
      </c>
      <c r="P753" s="178" t="str">
        <f t="shared" si="425"/>
        <v>No</v>
      </c>
      <c r="Q753" t="str">
        <f>IF(OR(NCA!K67="Q1 2022",NCA!K67="Q2 2022"),"Yes","No")</f>
        <v>No</v>
      </c>
      <c r="R753" s="178" t="str">
        <f t="shared" si="426"/>
        <v>No</v>
      </c>
      <c r="S753" t="str">
        <f>IF(OR(NCA!K67="Q3 2022",NCA!K67="Q4 2022"),"Yes","No")</f>
        <v>No</v>
      </c>
      <c r="T753" s="178" t="str">
        <f t="shared" si="427"/>
        <v>No</v>
      </c>
      <c r="U753" t="str">
        <f>IF(OR(NCA!K67="Q1 2023",NCA!K67="Q2 2023"),"Yes","No")</f>
        <v>No</v>
      </c>
      <c r="V753" s="178" t="str">
        <f t="shared" si="428"/>
        <v>No</v>
      </c>
      <c r="W753" t="str">
        <f>IF(OR(NCA!K67="Q3 2023",NCA!K67="Q4 2023"),"Yes","No")</f>
        <v>No</v>
      </c>
      <c r="X753" s="178" t="str">
        <f t="shared" si="429"/>
        <v>No</v>
      </c>
      <c r="Y753" t="str">
        <f>IF(OR(NCA!K67="Q1 2024",NCA!K67="Q2 2024"),"Yes","No")</f>
        <v>No</v>
      </c>
      <c r="Z753" s="178" t="str">
        <f t="shared" si="430"/>
        <v>No</v>
      </c>
      <c r="AA753" t="str">
        <f>IF(OR(NCA!K67="Q3 2024",NCA!K67="Q4 2024"),"Yes","No")</f>
        <v>No</v>
      </c>
      <c r="AB753" s="178" t="str">
        <f t="shared" si="431"/>
        <v>No</v>
      </c>
      <c r="AC753" t="str">
        <f>IF(OR(NCA!K67="Q1 2025",NCA!K67="Q2 2025"),"Yes","No")</f>
        <v>No</v>
      </c>
      <c r="AD753" s="178" t="str">
        <f t="shared" si="432"/>
        <v>No</v>
      </c>
      <c r="AE753" t="str">
        <f>IF(OR(NCA!K67="Q3 2025",NCA!K67="Q4 2025"),"Yes","No")</f>
        <v>No</v>
      </c>
      <c r="AF753" s="178" t="str">
        <f t="shared" si="433"/>
        <v>No</v>
      </c>
      <c r="AG753" t="str">
        <f>IF(OR(NCA!K67="Q1 2026",NCA!K67="Q2 2026"),"Yes","No")</f>
        <v>No</v>
      </c>
      <c r="AH753" s="178" t="str">
        <f t="shared" si="434"/>
        <v>No</v>
      </c>
      <c r="AI753" t="str">
        <f>IF(OR(NCA!K67="Q3 2026",NCA!K67="Q4 2026"),"Yes","No")</f>
        <v>No</v>
      </c>
      <c r="AJ753" s="178" t="str">
        <f t="shared" si="435"/>
        <v>No</v>
      </c>
      <c r="AK753" t="str">
        <f>IF(OR(NCA!K67="Q1 2027",NCA!K67="Q2 2027"),"Yes","No")</f>
        <v>No</v>
      </c>
      <c r="AL753" s="178" t="str">
        <f t="shared" si="436"/>
        <v>No</v>
      </c>
      <c r="AM753" t="str">
        <f>IF(OR(NCA!K67="Q3 2027",NCA!K67="Q4 2027"),"Yes","No")</f>
        <v>No</v>
      </c>
      <c r="AN753" s="178" t="str">
        <f t="shared" si="437"/>
        <v>No</v>
      </c>
      <c r="AO753" t="str">
        <f>IF(OR(NCA!K67="Q1 2028",NCA!K67="Q2 2028"),"Yes","No")</f>
        <v>No</v>
      </c>
      <c r="AP753" s="178" t="str">
        <f t="shared" si="438"/>
        <v>No</v>
      </c>
      <c r="AQ753" t="str">
        <f>IF(OR(NCA!K67="Q3 2028",NCA!K67="Q4 2028"),"Yes","No")</f>
        <v>No</v>
      </c>
      <c r="AR753" s="178" t="str">
        <f t="shared" si="439"/>
        <v>No</v>
      </c>
      <c r="AS753" t="str">
        <f>IF(OR(NCA!K67="Q1 2029",NCA!K67="Q2 2029"),"Yes","No")</f>
        <v>No</v>
      </c>
      <c r="AT753" s="178" t="str">
        <f t="shared" si="440"/>
        <v>No</v>
      </c>
      <c r="AU753" t="str">
        <f>IF(OR(NCA!K67="Q3 2029",NCA!K67="Q4 2029"),"Yes","No")</f>
        <v>No</v>
      </c>
      <c r="AV753" s="178" t="str">
        <f t="shared" si="441"/>
        <v>No</v>
      </c>
      <c r="AW753" t="str">
        <f>IF(OR(NCA!K67="Q1 2030",NCA!K67="Q2 2030"),"Yes","No")</f>
        <v>No</v>
      </c>
      <c r="AX753" s="178" t="str">
        <f t="shared" si="442"/>
        <v>No</v>
      </c>
      <c r="AY753" t="str">
        <f>IF(OR(NCA!K67="Q3 2030",NCA!K67="Q4 2030"),"Yes","No")</f>
        <v>No</v>
      </c>
      <c r="AZ753" s="178" t="str">
        <f t="shared" si="443"/>
        <v>No</v>
      </c>
      <c r="BA753" t="str">
        <f>IF(NCA!K67="","No","Yes")</f>
        <v>No</v>
      </c>
      <c r="BB753" s="178" t="str">
        <f t="shared" si="444"/>
        <v>No</v>
      </c>
      <c r="BC753" s="178" t="str">
        <f t="shared" si="445"/>
        <v>Yes</v>
      </c>
      <c r="BD753" s="174"/>
    </row>
    <row r="754" spans="1:56" s="175" customFormat="1" ht="23.65" thickBot="1" x14ac:dyDescent="0.5">
      <c r="A754" s="177">
        <v>64</v>
      </c>
      <c r="B754" s="59" t="s">
        <v>994</v>
      </c>
      <c r="C754" t="str">
        <f>IF(NCA!E68="Yes","Yes","No")</f>
        <v>No</v>
      </c>
      <c r="D754" t="str">
        <f>IF(AND(C754="No",NCA!F68="Yes"),"Yes","No")</f>
        <v>No</v>
      </c>
      <c r="E754" t="str">
        <f>IF(AND(C754="No",NCA!F68="N/A"),"N/A","No")</f>
        <v>No</v>
      </c>
      <c r="F754">
        <f>IF(OR(NCA!F68="Yes",NCA!F68="N/A"),0,1)</f>
        <v>1</v>
      </c>
      <c r="G754" t="str">
        <f>IF(OR(NCA!K68="Q3 2019",NCA!K68="Q4 2019"),"Yes","No")</f>
        <v>No</v>
      </c>
      <c r="H754" s="178" t="str">
        <f t="shared" si="397"/>
        <v>No</v>
      </c>
      <c r="I754" t="str">
        <f>IF(OR(NCA!K68="Q1 2020",NCA!K68="Q2 2020"),"Yes","No")</f>
        <v>No</v>
      </c>
      <c r="J754" s="178" t="str">
        <f t="shared" si="422"/>
        <v>No</v>
      </c>
      <c r="K754" t="str">
        <f>IF(OR(NCA!K68="Q3 2020",NCA!K68="Q4 2020"),"Yes","No")</f>
        <v>No</v>
      </c>
      <c r="L754" s="178" t="str">
        <f t="shared" si="423"/>
        <v>No</v>
      </c>
      <c r="M754" t="str">
        <f>IF(OR(NCA!K68="Q1 2021",NCA!K68="Q2 2021"),"Yes","No")</f>
        <v>No</v>
      </c>
      <c r="N754" s="178" t="str">
        <f t="shared" si="424"/>
        <v>No</v>
      </c>
      <c r="O754" t="str">
        <f>IF(OR(NCA!K68="Q3 2021",NCA!K68="Q4 2021"),"Yes","No")</f>
        <v>No</v>
      </c>
      <c r="P754" s="178" t="str">
        <f t="shared" si="425"/>
        <v>No</v>
      </c>
      <c r="Q754" t="str">
        <f>IF(OR(NCA!K68="Q1 2022",NCA!K68="Q2 2022"),"Yes","No")</f>
        <v>No</v>
      </c>
      <c r="R754" s="178" t="str">
        <f t="shared" si="426"/>
        <v>No</v>
      </c>
      <c r="S754" t="str">
        <f>IF(OR(NCA!K68="Q3 2022",NCA!K68="Q4 2022"),"Yes","No")</f>
        <v>No</v>
      </c>
      <c r="T754" s="178" t="str">
        <f t="shared" si="427"/>
        <v>No</v>
      </c>
      <c r="U754" t="str">
        <f>IF(OR(NCA!K68="Q1 2023",NCA!K68="Q2 2023"),"Yes","No")</f>
        <v>No</v>
      </c>
      <c r="V754" s="178" t="str">
        <f t="shared" si="428"/>
        <v>No</v>
      </c>
      <c r="W754" t="str">
        <f>IF(OR(NCA!K68="Q3 2023",NCA!K68="Q4 2023"),"Yes","No")</f>
        <v>No</v>
      </c>
      <c r="X754" s="178" t="str">
        <f t="shared" si="429"/>
        <v>No</v>
      </c>
      <c r="Y754" t="str">
        <f>IF(OR(NCA!K68="Q1 2024",NCA!K68="Q2 2024"),"Yes","No")</f>
        <v>No</v>
      </c>
      <c r="Z754" s="178" t="str">
        <f t="shared" si="430"/>
        <v>No</v>
      </c>
      <c r="AA754" t="str">
        <f>IF(OR(NCA!K68="Q3 2024",NCA!K68="Q4 2024"),"Yes","No")</f>
        <v>No</v>
      </c>
      <c r="AB754" s="178" t="str">
        <f t="shared" si="431"/>
        <v>No</v>
      </c>
      <c r="AC754" t="str">
        <f>IF(OR(NCA!K68="Q1 2025",NCA!K68="Q2 2025"),"Yes","No")</f>
        <v>No</v>
      </c>
      <c r="AD754" s="178" t="str">
        <f t="shared" si="432"/>
        <v>No</v>
      </c>
      <c r="AE754" t="str">
        <f>IF(OR(NCA!K68="Q3 2025",NCA!K68="Q4 2025"),"Yes","No")</f>
        <v>No</v>
      </c>
      <c r="AF754" s="178" t="str">
        <f t="shared" si="433"/>
        <v>No</v>
      </c>
      <c r="AG754" t="str">
        <f>IF(OR(NCA!K68="Q1 2026",NCA!K68="Q2 2026"),"Yes","No")</f>
        <v>No</v>
      </c>
      <c r="AH754" s="178" t="str">
        <f t="shared" si="434"/>
        <v>No</v>
      </c>
      <c r="AI754" t="str">
        <f>IF(OR(NCA!K68="Q3 2026",NCA!K68="Q4 2026"),"Yes","No")</f>
        <v>No</v>
      </c>
      <c r="AJ754" s="178" t="str">
        <f t="shared" si="435"/>
        <v>No</v>
      </c>
      <c r="AK754" t="str">
        <f>IF(OR(NCA!K68="Q1 2027",NCA!K68="Q2 2027"),"Yes","No")</f>
        <v>No</v>
      </c>
      <c r="AL754" s="178" t="str">
        <f t="shared" si="436"/>
        <v>No</v>
      </c>
      <c r="AM754" t="str">
        <f>IF(OR(NCA!K68="Q3 2027",NCA!K68="Q4 2027"),"Yes","No")</f>
        <v>No</v>
      </c>
      <c r="AN754" s="178" t="str">
        <f t="shared" si="437"/>
        <v>No</v>
      </c>
      <c r="AO754" t="str">
        <f>IF(OR(NCA!K68="Q1 2028",NCA!K68="Q2 2028"),"Yes","No")</f>
        <v>No</v>
      </c>
      <c r="AP754" s="178" t="str">
        <f t="shared" si="438"/>
        <v>No</v>
      </c>
      <c r="AQ754" t="str">
        <f>IF(OR(NCA!K68="Q3 2028",NCA!K68="Q4 2028"),"Yes","No")</f>
        <v>No</v>
      </c>
      <c r="AR754" s="178" t="str">
        <f t="shared" si="439"/>
        <v>No</v>
      </c>
      <c r="AS754" t="str">
        <f>IF(OR(NCA!K68="Q1 2029",NCA!K68="Q2 2029"),"Yes","No")</f>
        <v>No</v>
      </c>
      <c r="AT754" s="178" t="str">
        <f t="shared" si="440"/>
        <v>No</v>
      </c>
      <c r="AU754" t="str">
        <f>IF(OR(NCA!K68="Q3 2029",NCA!K68="Q4 2029"),"Yes","No")</f>
        <v>No</v>
      </c>
      <c r="AV754" s="178" t="str">
        <f t="shared" si="441"/>
        <v>No</v>
      </c>
      <c r="AW754" t="str">
        <f>IF(OR(NCA!K68="Q1 2030",NCA!K68="Q2 2030"),"Yes","No")</f>
        <v>No</v>
      </c>
      <c r="AX754" s="178" t="str">
        <f t="shared" si="442"/>
        <v>No</v>
      </c>
      <c r="AY754" t="str">
        <f>IF(OR(NCA!K68="Q3 2030",NCA!K68="Q4 2030"),"Yes","No")</f>
        <v>No</v>
      </c>
      <c r="AZ754" s="178" t="str">
        <f t="shared" si="443"/>
        <v>No</v>
      </c>
      <c r="BA754" t="str">
        <f>IF(NCA!K68="","No","Yes")</f>
        <v>No</v>
      </c>
      <c r="BB754" s="178" t="str">
        <f t="shared" si="444"/>
        <v>No</v>
      </c>
      <c r="BC754" s="178" t="str">
        <f t="shared" si="445"/>
        <v>Yes</v>
      </c>
      <c r="BD754" s="174"/>
    </row>
    <row r="755" spans="1:56" s="175" customFormat="1" ht="23.65" thickBot="1" x14ac:dyDescent="0.5">
      <c r="A755" s="177">
        <v>65</v>
      </c>
      <c r="B755" s="59" t="s">
        <v>995</v>
      </c>
      <c r="C755" t="str">
        <f>IF(NCA!E69="Yes","Yes","No")</f>
        <v>No</v>
      </c>
      <c r="D755" t="str">
        <f>IF(AND(C755="No",NCA!F69="Yes"),"Yes","No")</f>
        <v>No</v>
      </c>
      <c r="E755" t="str">
        <f>IF(AND(C755="No",NCA!F69="N/A"),"N/A","No")</f>
        <v>No</v>
      </c>
      <c r="F755">
        <f>IF(OR(NCA!F69="Yes",NCA!F69="N/A"),0,1)</f>
        <v>1</v>
      </c>
      <c r="G755" t="str">
        <f>IF(OR(NCA!K69="Q3 2019",NCA!K69="Q4 2019"),"Yes","No")</f>
        <v>No</v>
      </c>
      <c r="H755" s="178" t="str">
        <f t="shared" ref="H755:H818" si="446">IF(AND(C755="No",D755="No",E755="No",G755="Yes"),"Yes","No")</f>
        <v>No</v>
      </c>
      <c r="I755" t="str">
        <f>IF(OR(NCA!K69="Q1 2020",NCA!K69="Q2 2020"),"Yes","No")</f>
        <v>No</v>
      </c>
      <c r="J755" s="178" t="str">
        <f t="shared" si="422"/>
        <v>No</v>
      </c>
      <c r="K755" t="str">
        <f>IF(OR(NCA!K69="Q3 2020",NCA!K69="Q4 2020"),"Yes","No")</f>
        <v>No</v>
      </c>
      <c r="L755" s="178" t="str">
        <f t="shared" si="423"/>
        <v>No</v>
      </c>
      <c r="M755" t="str">
        <f>IF(OR(NCA!K69="Q1 2021",NCA!K69="Q2 2021"),"Yes","No")</f>
        <v>No</v>
      </c>
      <c r="N755" s="178" t="str">
        <f t="shared" si="424"/>
        <v>No</v>
      </c>
      <c r="O755" t="str">
        <f>IF(OR(NCA!K69="Q3 2021",NCA!K69="Q4 2021"),"Yes","No")</f>
        <v>No</v>
      </c>
      <c r="P755" s="178" t="str">
        <f t="shared" si="425"/>
        <v>No</v>
      </c>
      <c r="Q755" t="str">
        <f>IF(OR(NCA!K69="Q1 2022",NCA!K69="Q2 2022"),"Yes","No")</f>
        <v>No</v>
      </c>
      <c r="R755" s="178" t="str">
        <f t="shared" si="426"/>
        <v>No</v>
      </c>
      <c r="S755" t="str">
        <f>IF(OR(NCA!K69="Q3 2022",NCA!K69="Q4 2022"),"Yes","No")</f>
        <v>No</v>
      </c>
      <c r="T755" s="178" t="str">
        <f t="shared" si="427"/>
        <v>No</v>
      </c>
      <c r="U755" t="str">
        <f>IF(OR(NCA!K69="Q1 2023",NCA!K69="Q2 2023"),"Yes","No")</f>
        <v>No</v>
      </c>
      <c r="V755" s="178" t="str">
        <f t="shared" si="428"/>
        <v>No</v>
      </c>
      <c r="W755" t="str">
        <f>IF(OR(NCA!K69="Q3 2023",NCA!K69="Q4 2023"),"Yes","No")</f>
        <v>No</v>
      </c>
      <c r="X755" s="178" t="str">
        <f t="shared" si="429"/>
        <v>No</v>
      </c>
      <c r="Y755" t="str">
        <f>IF(OR(NCA!K69="Q1 2024",NCA!K69="Q2 2024"),"Yes","No")</f>
        <v>No</v>
      </c>
      <c r="Z755" s="178" t="str">
        <f t="shared" si="430"/>
        <v>No</v>
      </c>
      <c r="AA755" t="str">
        <f>IF(OR(NCA!K69="Q3 2024",NCA!K69="Q4 2024"),"Yes","No")</f>
        <v>No</v>
      </c>
      <c r="AB755" s="178" t="str">
        <f t="shared" si="431"/>
        <v>No</v>
      </c>
      <c r="AC755" t="str">
        <f>IF(OR(NCA!K69="Q1 2025",NCA!K69="Q2 2025"),"Yes","No")</f>
        <v>No</v>
      </c>
      <c r="AD755" s="178" t="str">
        <f t="shared" si="432"/>
        <v>No</v>
      </c>
      <c r="AE755" t="str">
        <f>IF(OR(NCA!K69="Q3 2025",NCA!K69="Q4 2025"),"Yes","No")</f>
        <v>No</v>
      </c>
      <c r="AF755" s="178" t="str">
        <f t="shared" si="433"/>
        <v>No</v>
      </c>
      <c r="AG755" t="str">
        <f>IF(OR(NCA!K69="Q1 2026",NCA!K69="Q2 2026"),"Yes","No")</f>
        <v>No</v>
      </c>
      <c r="AH755" s="178" t="str">
        <f t="shared" si="434"/>
        <v>No</v>
      </c>
      <c r="AI755" t="str">
        <f>IF(OR(NCA!K69="Q3 2026",NCA!K69="Q4 2026"),"Yes","No")</f>
        <v>No</v>
      </c>
      <c r="AJ755" s="178" t="str">
        <f t="shared" si="435"/>
        <v>No</v>
      </c>
      <c r="AK755" t="str">
        <f>IF(OR(NCA!K69="Q1 2027",NCA!K69="Q2 2027"),"Yes","No")</f>
        <v>No</v>
      </c>
      <c r="AL755" s="178" t="str">
        <f t="shared" si="436"/>
        <v>No</v>
      </c>
      <c r="AM755" t="str">
        <f>IF(OR(NCA!K69="Q3 2027",NCA!K69="Q4 2027"),"Yes","No")</f>
        <v>No</v>
      </c>
      <c r="AN755" s="178" t="str">
        <f t="shared" si="437"/>
        <v>No</v>
      </c>
      <c r="AO755" t="str">
        <f>IF(OR(NCA!K69="Q1 2028",NCA!K69="Q2 2028"),"Yes","No")</f>
        <v>No</v>
      </c>
      <c r="AP755" s="178" t="str">
        <f t="shared" si="438"/>
        <v>No</v>
      </c>
      <c r="AQ755" t="str">
        <f>IF(OR(NCA!K69="Q3 2028",NCA!K69="Q4 2028"),"Yes","No")</f>
        <v>No</v>
      </c>
      <c r="AR755" s="178" t="str">
        <f t="shared" si="439"/>
        <v>No</v>
      </c>
      <c r="AS755" t="str">
        <f>IF(OR(NCA!K69="Q1 2029",NCA!K69="Q2 2029"),"Yes","No")</f>
        <v>No</v>
      </c>
      <c r="AT755" s="178" t="str">
        <f t="shared" si="440"/>
        <v>No</v>
      </c>
      <c r="AU755" t="str">
        <f>IF(OR(NCA!K69="Q3 2029",NCA!K69="Q4 2029"),"Yes","No")</f>
        <v>No</v>
      </c>
      <c r="AV755" s="178" t="str">
        <f t="shared" si="441"/>
        <v>No</v>
      </c>
      <c r="AW755" t="str">
        <f>IF(OR(NCA!K69="Q1 2030",NCA!K69="Q2 2030"),"Yes","No")</f>
        <v>No</v>
      </c>
      <c r="AX755" s="178" t="str">
        <f t="shared" si="442"/>
        <v>No</v>
      </c>
      <c r="AY755" t="str">
        <f>IF(OR(NCA!K69="Q3 2030",NCA!K69="Q4 2030"),"Yes","No")</f>
        <v>No</v>
      </c>
      <c r="AZ755" s="178" t="str">
        <f t="shared" si="443"/>
        <v>No</v>
      </c>
      <c r="BA755" t="str">
        <f>IF(NCA!K69="","No","Yes")</f>
        <v>No</v>
      </c>
      <c r="BB755" s="178" t="str">
        <f t="shared" si="444"/>
        <v>No</v>
      </c>
      <c r="BC755" s="178" t="str">
        <f t="shared" si="445"/>
        <v>Yes</v>
      </c>
      <c r="BD755" s="174"/>
    </row>
    <row r="756" spans="1:56" s="175" customFormat="1" ht="23.65" thickBot="1" x14ac:dyDescent="0.5">
      <c r="A756" s="177">
        <v>66</v>
      </c>
      <c r="B756" s="59" t="s">
        <v>996</v>
      </c>
      <c r="C756" t="str">
        <f>IF(NCA!E70="Yes","Yes","No")</f>
        <v>No</v>
      </c>
      <c r="D756" t="str">
        <f>IF(AND(C756="No",NCA!F70="Yes"),"Yes","No")</f>
        <v>No</v>
      </c>
      <c r="E756" t="str">
        <f>IF(AND(C756="No",NCA!F70="N/A"),"N/A","No")</f>
        <v>No</v>
      </c>
      <c r="F756">
        <f>IF(OR(NCA!F70="Yes",NCA!F70="N/A"),0,1)</f>
        <v>1</v>
      </c>
      <c r="G756" t="str">
        <f>IF(OR(NCA!K70="Q3 2019",NCA!K70="Q4 2019"),"Yes","No")</f>
        <v>No</v>
      </c>
      <c r="H756" s="178" t="str">
        <f t="shared" si="446"/>
        <v>No</v>
      </c>
      <c r="I756" t="str">
        <f>IF(OR(NCA!K70="Q1 2020",NCA!K70="Q2 2020"),"Yes","No")</f>
        <v>No</v>
      </c>
      <c r="J756" s="178" t="str">
        <f t="shared" ref="J756:J819" si="447">IF(AND(C756="No",D756="No",E756="No",I756="Yes"),"Yes","No")</f>
        <v>No</v>
      </c>
      <c r="K756" t="str">
        <f>IF(OR(NCA!K70="Q3 2020",NCA!K70="Q4 2020"),"Yes","No")</f>
        <v>No</v>
      </c>
      <c r="L756" s="178" t="str">
        <f t="shared" ref="L756:L819" si="448">IF(AND(C756="No",D756="No",E756="No",K756="Yes"),"Yes","No")</f>
        <v>No</v>
      </c>
      <c r="M756" t="str">
        <f>IF(OR(NCA!K70="Q1 2021",NCA!K70="Q2 2021"),"Yes","No")</f>
        <v>No</v>
      </c>
      <c r="N756" s="178" t="str">
        <f t="shared" ref="N756:N819" si="449">IF(AND(C756="No",D756="No",E756="No",M756="Yes"),"Yes","No")</f>
        <v>No</v>
      </c>
      <c r="O756" t="str">
        <f>IF(OR(NCA!K70="Q3 2021",NCA!K70="Q4 2021"),"Yes","No")</f>
        <v>No</v>
      </c>
      <c r="P756" s="178" t="str">
        <f t="shared" ref="P756:P819" si="450">IF(AND(C756="No",D756="No",E756="No",O756="Yes"),"Yes","No")</f>
        <v>No</v>
      </c>
      <c r="Q756" t="str">
        <f>IF(OR(NCA!K70="Q1 2022",NCA!K70="Q2 2022"),"Yes","No")</f>
        <v>No</v>
      </c>
      <c r="R756" s="178" t="str">
        <f t="shared" ref="R756:R819" si="451">IF(AND(C756="No",D756="No",E756="No",Q756="Yes"),"Yes","No")</f>
        <v>No</v>
      </c>
      <c r="S756" t="str">
        <f>IF(OR(NCA!K70="Q3 2022",NCA!K70="Q4 2022"),"Yes","No")</f>
        <v>No</v>
      </c>
      <c r="T756" s="178" t="str">
        <f t="shared" ref="T756:T819" si="452">IF(AND(C756="No",D756="No",E756="No",S756="Yes"),"Yes","No")</f>
        <v>No</v>
      </c>
      <c r="U756" t="str">
        <f>IF(OR(NCA!K70="Q1 2023",NCA!K70="Q2 2023"),"Yes","No")</f>
        <v>No</v>
      </c>
      <c r="V756" s="178" t="str">
        <f t="shared" ref="V756:V819" si="453">IF(AND(C756="No",D756="No",E756="No",U756="Yes"),"Yes","No")</f>
        <v>No</v>
      </c>
      <c r="W756" t="str">
        <f>IF(OR(NCA!K70="Q3 2023",NCA!K70="Q4 2023"),"Yes","No")</f>
        <v>No</v>
      </c>
      <c r="X756" s="178" t="str">
        <f t="shared" ref="X756:X819" si="454">IF(AND(C756="No",D756="No",E756="No",W756="Yes"),"Yes","No")</f>
        <v>No</v>
      </c>
      <c r="Y756" t="str">
        <f>IF(OR(NCA!K70="Q1 2024",NCA!K70="Q2 2024"),"Yes","No")</f>
        <v>No</v>
      </c>
      <c r="Z756" s="178" t="str">
        <f t="shared" ref="Z756:Z819" si="455">IF(AND(C756="No",D756="No",E756="No",Y756="Yes"),"Yes","No")</f>
        <v>No</v>
      </c>
      <c r="AA756" t="str">
        <f>IF(OR(NCA!K70="Q3 2024",NCA!K70="Q4 2024"),"Yes","No")</f>
        <v>No</v>
      </c>
      <c r="AB756" s="178" t="str">
        <f t="shared" ref="AB756:AB819" si="456">IF(AND(C756="No",D756="No",E756="No",AA756="Yes"),"Yes","No")</f>
        <v>No</v>
      </c>
      <c r="AC756" t="str">
        <f>IF(OR(NCA!K70="Q1 2025",NCA!K70="Q2 2025"),"Yes","No")</f>
        <v>No</v>
      </c>
      <c r="AD756" s="178" t="str">
        <f t="shared" ref="AD756:AD819" si="457">IF(AND(C756="No",D756="No",E756="No",AC756="Yes"),"Yes","No")</f>
        <v>No</v>
      </c>
      <c r="AE756" t="str">
        <f>IF(OR(NCA!K70="Q3 2025",NCA!K70="Q4 2025"),"Yes","No")</f>
        <v>No</v>
      </c>
      <c r="AF756" s="178" t="str">
        <f t="shared" ref="AF756:AF819" si="458">IF(AND(C756="No",D756="No",E756="No",AE756="Yes"),"Yes","No")</f>
        <v>No</v>
      </c>
      <c r="AG756" t="str">
        <f>IF(OR(NCA!K70="Q1 2026",NCA!K70="Q2 2026"),"Yes","No")</f>
        <v>No</v>
      </c>
      <c r="AH756" s="178" t="str">
        <f t="shared" ref="AH756:AH819" si="459">IF(AND(C756="No",D756="No",E756="No",AG756="Yes"),"Yes","No")</f>
        <v>No</v>
      </c>
      <c r="AI756" t="str">
        <f>IF(OR(NCA!K70="Q3 2026",NCA!K70="Q4 2026"),"Yes","No")</f>
        <v>No</v>
      </c>
      <c r="AJ756" s="178" t="str">
        <f t="shared" ref="AJ756:AJ819" si="460">IF(AND(C756="No",D756="No",E756="No",AI756="Yes"),"Yes","No")</f>
        <v>No</v>
      </c>
      <c r="AK756" t="str">
        <f>IF(OR(NCA!K70="Q1 2027",NCA!K70="Q2 2027"),"Yes","No")</f>
        <v>No</v>
      </c>
      <c r="AL756" s="178" t="str">
        <f t="shared" ref="AL756:AL819" si="461">IF(AND(C756="No",D756="No",E756="No",AK756="Yes"),"Yes","No")</f>
        <v>No</v>
      </c>
      <c r="AM756" t="str">
        <f>IF(OR(NCA!K70="Q3 2027",NCA!K70="Q4 2027"),"Yes","No")</f>
        <v>No</v>
      </c>
      <c r="AN756" s="178" t="str">
        <f t="shared" ref="AN756:AN819" si="462">IF(AND(C756="No",D756="No",E756="No",AM756="Yes"),"Yes","No")</f>
        <v>No</v>
      </c>
      <c r="AO756" t="str">
        <f>IF(OR(NCA!K70="Q1 2028",NCA!K70="Q2 2028"),"Yes","No")</f>
        <v>No</v>
      </c>
      <c r="AP756" s="178" t="str">
        <f t="shared" ref="AP756:AP819" si="463">IF(AND(C756="No",D756="No",E756="No",AO756="Yes"),"Yes","No")</f>
        <v>No</v>
      </c>
      <c r="AQ756" t="str">
        <f>IF(OR(NCA!K70="Q3 2028",NCA!K70="Q4 2028"),"Yes","No")</f>
        <v>No</v>
      </c>
      <c r="AR756" s="178" t="str">
        <f t="shared" ref="AR756:AR819" si="464">IF(AND(C756="No",D756="No",E756="No",AQ756="Yes"),"Yes","No")</f>
        <v>No</v>
      </c>
      <c r="AS756" t="str">
        <f>IF(OR(NCA!K70="Q1 2029",NCA!K70="Q2 2029"),"Yes","No")</f>
        <v>No</v>
      </c>
      <c r="AT756" s="178" t="str">
        <f t="shared" ref="AT756:AT819" si="465">IF(AND(C756="No",D756="No",E756="No",AS756="Yes"),"Yes","No")</f>
        <v>No</v>
      </c>
      <c r="AU756" t="str">
        <f>IF(OR(NCA!K70="Q3 2029",NCA!K70="Q4 2029"),"Yes","No")</f>
        <v>No</v>
      </c>
      <c r="AV756" s="178" t="str">
        <f t="shared" ref="AV756:AV819" si="466">IF(AND(C756="No",D756="No",E756="No",AU756="Yes"),"Yes","No")</f>
        <v>No</v>
      </c>
      <c r="AW756" t="str">
        <f>IF(OR(NCA!K70="Q1 2030",NCA!K70="Q2 2030"),"Yes","No")</f>
        <v>No</v>
      </c>
      <c r="AX756" s="178" t="str">
        <f t="shared" ref="AX756:AX819" si="467">IF(AND(C756="No",D756="No",E756="No",AW756="Yes"),"Yes","No")</f>
        <v>No</v>
      </c>
      <c r="AY756" t="str">
        <f>IF(OR(NCA!K70="Q3 2030",NCA!K70="Q4 2030"),"Yes","No")</f>
        <v>No</v>
      </c>
      <c r="AZ756" s="178" t="str">
        <f t="shared" ref="AZ756:AZ819" si="468">IF(AND(C756="No",D756="No",E756="No",AY756="Yes"),"Yes","No")</f>
        <v>No</v>
      </c>
      <c r="BA756" t="str">
        <f>IF(NCA!K70="","No","Yes")</f>
        <v>No</v>
      </c>
      <c r="BB756" s="178" t="str">
        <f t="shared" ref="BB756:BB819" si="469">IF(AND(C756="No",D756="No",E756="No",BA756="Yes"),"Yes","No")</f>
        <v>No</v>
      </c>
      <c r="BC756" s="178" t="str">
        <f t="shared" ref="BC756:BC819" si="470">IF(AND(C756="No",D756="No",E756="No",BB756="No"),"Yes","No")</f>
        <v>Yes</v>
      </c>
      <c r="BD756" s="174"/>
    </row>
    <row r="757" spans="1:56" s="175" customFormat="1" ht="23.65" thickBot="1" x14ac:dyDescent="0.5">
      <c r="A757" s="177">
        <v>67</v>
      </c>
      <c r="B757" s="59" t="s">
        <v>998</v>
      </c>
      <c r="C757" t="str">
        <f>IF(NCA!E71="Yes","Yes","No")</f>
        <v>No</v>
      </c>
      <c r="D757" t="str">
        <f>IF(AND(C757="No",NCA!F71="Yes"),"Yes","No")</f>
        <v>No</v>
      </c>
      <c r="E757" t="str">
        <f>IF(AND(C757="No",NCA!F71="N/A"),"N/A","No")</f>
        <v>No</v>
      </c>
      <c r="F757">
        <f>IF(OR(NCA!F71="Yes",NCA!F71="N/A"),0,1)</f>
        <v>1</v>
      </c>
      <c r="G757" t="str">
        <f>IF(OR(NCA!K71="Q3 2019",NCA!K71="Q4 2019"),"Yes","No")</f>
        <v>No</v>
      </c>
      <c r="H757" s="178" t="str">
        <f t="shared" si="446"/>
        <v>No</v>
      </c>
      <c r="I757" t="str">
        <f>IF(OR(NCA!K71="Q1 2020",NCA!K71="Q2 2020"),"Yes","No")</f>
        <v>No</v>
      </c>
      <c r="J757" s="178" t="str">
        <f t="shared" si="447"/>
        <v>No</v>
      </c>
      <c r="K757" t="str">
        <f>IF(OR(NCA!K71="Q3 2020",NCA!K71="Q4 2020"),"Yes","No")</f>
        <v>No</v>
      </c>
      <c r="L757" s="178" t="str">
        <f t="shared" si="448"/>
        <v>No</v>
      </c>
      <c r="M757" t="str">
        <f>IF(OR(NCA!K71="Q1 2021",NCA!K71="Q2 2021"),"Yes","No")</f>
        <v>No</v>
      </c>
      <c r="N757" s="178" t="str">
        <f t="shared" si="449"/>
        <v>No</v>
      </c>
      <c r="O757" t="str">
        <f>IF(OR(NCA!K71="Q3 2021",NCA!K71="Q4 2021"),"Yes","No")</f>
        <v>No</v>
      </c>
      <c r="P757" s="178" t="str">
        <f t="shared" si="450"/>
        <v>No</v>
      </c>
      <c r="Q757" t="str">
        <f>IF(OR(NCA!K71="Q1 2022",NCA!K71="Q2 2022"),"Yes","No")</f>
        <v>No</v>
      </c>
      <c r="R757" s="178" t="str">
        <f t="shared" si="451"/>
        <v>No</v>
      </c>
      <c r="S757" t="str">
        <f>IF(OR(NCA!K71="Q3 2022",NCA!K71="Q4 2022"),"Yes","No")</f>
        <v>No</v>
      </c>
      <c r="T757" s="178" t="str">
        <f t="shared" si="452"/>
        <v>No</v>
      </c>
      <c r="U757" t="str">
        <f>IF(OR(NCA!K71="Q1 2023",NCA!K71="Q2 2023"),"Yes","No")</f>
        <v>No</v>
      </c>
      <c r="V757" s="178" t="str">
        <f t="shared" si="453"/>
        <v>No</v>
      </c>
      <c r="W757" t="str">
        <f>IF(OR(NCA!K71="Q3 2023",NCA!K71="Q4 2023"),"Yes","No")</f>
        <v>No</v>
      </c>
      <c r="X757" s="178" t="str">
        <f t="shared" si="454"/>
        <v>No</v>
      </c>
      <c r="Y757" t="str">
        <f>IF(OR(NCA!K71="Q1 2024",NCA!K71="Q2 2024"),"Yes","No")</f>
        <v>No</v>
      </c>
      <c r="Z757" s="178" t="str">
        <f t="shared" si="455"/>
        <v>No</v>
      </c>
      <c r="AA757" t="str">
        <f>IF(OR(NCA!K71="Q3 2024",NCA!K71="Q4 2024"),"Yes","No")</f>
        <v>No</v>
      </c>
      <c r="AB757" s="178" t="str">
        <f t="shared" si="456"/>
        <v>No</v>
      </c>
      <c r="AC757" t="str">
        <f>IF(OR(NCA!K71="Q1 2025",NCA!K71="Q2 2025"),"Yes","No")</f>
        <v>No</v>
      </c>
      <c r="AD757" s="178" t="str">
        <f t="shared" si="457"/>
        <v>No</v>
      </c>
      <c r="AE757" t="str">
        <f>IF(OR(NCA!K71="Q3 2025",NCA!K71="Q4 2025"),"Yes","No")</f>
        <v>No</v>
      </c>
      <c r="AF757" s="178" t="str">
        <f t="shared" si="458"/>
        <v>No</v>
      </c>
      <c r="AG757" t="str">
        <f>IF(OR(NCA!K71="Q1 2026",NCA!K71="Q2 2026"),"Yes","No")</f>
        <v>No</v>
      </c>
      <c r="AH757" s="178" t="str">
        <f t="shared" si="459"/>
        <v>No</v>
      </c>
      <c r="AI757" t="str">
        <f>IF(OR(NCA!K71="Q3 2026",NCA!K71="Q4 2026"),"Yes","No")</f>
        <v>No</v>
      </c>
      <c r="AJ757" s="178" t="str">
        <f t="shared" si="460"/>
        <v>No</v>
      </c>
      <c r="AK757" t="str">
        <f>IF(OR(NCA!K71="Q1 2027",NCA!K71="Q2 2027"),"Yes","No")</f>
        <v>No</v>
      </c>
      <c r="AL757" s="178" t="str">
        <f t="shared" si="461"/>
        <v>No</v>
      </c>
      <c r="AM757" t="str">
        <f>IF(OR(NCA!K71="Q3 2027",NCA!K71="Q4 2027"),"Yes","No")</f>
        <v>No</v>
      </c>
      <c r="AN757" s="178" t="str">
        <f t="shared" si="462"/>
        <v>No</v>
      </c>
      <c r="AO757" t="str">
        <f>IF(OR(NCA!K71="Q1 2028",NCA!K71="Q2 2028"),"Yes","No")</f>
        <v>No</v>
      </c>
      <c r="AP757" s="178" t="str">
        <f t="shared" si="463"/>
        <v>No</v>
      </c>
      <c r="AQ757" t="str">
        <f>IF(OR(NCA!K71="Q3 2028",NCA!K71="Q4 2028"),"Yes","No")</f>
        <v>No</v>
      </c>
      <c r="AR757" s="178" t="str">
        <f t="shared" si="464"/>
        <v>No</v>
      </c>
      <c r="AS757" t="str">
        <f>IF(OR(NCA!K71="Q1 2029",NCA!K71="Q2 2029"),"Yes","No")</f>
        <v>No</v>
      </c>
      <c r="AT757" s="178" t="str">
        <f t="shared" si="465"/>
        <v>No</v>
      </c>
      <c r="AU757" t="str">
        <f>IF(OR(NCA!K71="Q3 2029",NCA!K71="Q4 2029"),"Yes","No")</f>
        <v>No</v>
      </c>
      <c r="AV757" s="178" t="str">
        <f t="shared" si="466"/>
        <v>No</v>
      </c>
      <c r="AW757" t="str">
        <f>IF(OR(NCA!K71="Q1 2030",NCA!K71="Q2 2030"),"Yes","No")</f>
        <v>No</v>
      </c>
      <c r="AX757" s="178" t="str">
        <f t="shared" si="467"/>
        <v>No</v>
      </c>
      <c r="AY757" t="str">
        <f>IF(OR(NCA!K71="Q3 2030",NCA!K71="Q4 2030"),"Yes","No")</f>
        <v>No</v>
      </c>
      <c r="AZ757" s="178" t="str">
        <f t="shared" si="468"/>
        <v>No</v>
      </c>
      <c r="BA757" t="str">
        <f>IF(NCA!K71="","No","Yes")</f>
        <v>No</v>
      </c>
      <c r="BB757" s="178" t="str">
        <f t="shared" si="469"/>
        <v>No</v>
      </c>
      <c r="BC757" s="178" t="str">
        <f t="shared" si="470"/>
        <v>Yes</v>
      </c>
      <c r="BD757" s="174"/>
    </row>
    <row r="758" spans="1:56" s="175" customFormat="1" ht="14.65" thickBot="1" x14ac:dyDescent="0.5">
      <c r="A758" s="177">
        <v>68</v>
      </c>
      <c r="B758" s="59" t="s">
        <v>999</v>
      </c>
      <c r="C758" t="str">
        <f>IF(NCA!E72="Yes","Yes","No")</f>
        <v>No</v>
      </c>
      <c r="D758" t="str">
        <f>IF(AND(C758="No",NCA!F72="Yes"),"Yes","No")</f>
        <v>No</v>
      </c>
      <c r="E758" t="str">
        <f>IF(AND(C758="No",NCA!F72="N/A"),"N/A","No")</f>
        <v>No</v>
      </c>
      <c r="F758">
        <f>IF(OR(NCA!F72="Yes",NCA!F72="N/A"),0,1)</f>
        <v>1</v>
      </c>
      <c r="G758" t="str">
        <f>IF(OR(NCA!K72="Q3 2019",NCA!K72="Q4 2019"),"Yes","No")</f>
        <v>No</v>
      </c>
      <c r="H758" s="178" t="str">
        <f t="shared" si="446"/>
        <v>No</v>
      </c>
      <c r="I758" t="str">
        <f>IF(OR(NCA!K72="Q1 2020",NCA!K72="Q2 2020"),"Yes","No")</f>
        <v>No</v>
      </c>
      <c r="J758" s="178" t="str">
        <f t="shared" si="447"/>
        <v>No</v>
      </c>
      <c r="K758" t="str">
        <f>IF(OR(NCA!K72="Q3 2020",NCA!K72="Q4 2020"),"Yes","No")</f>
        <v>No</v>
      </c>
      <c r="L758" s="178" t="str">
        <f t="shared" si="448"/>
        <v>No</v>
      </c>
      <c r="M758" t="str">
        <f>IF(OR(NCA!K72="Q1 2021",NCA!K72="Q2 2021"),"Yes","No")</f>
        <v>No</v>
      </c>
      <c r="N758" s="178" t="str">
        <f t="shared" si="449"/>
        <v>No</v>
      </c>
      <c r="O758" t="str">
        <f>IF(OR(NCA!K72="Q3 2021",NCA!K72="Q4 2021"),"Yes","No")</f>
        <v>No</v>
      </c>
      <c r="P758" s="178" t="str">
        <f t="shared" si="450"/>
        <v>No</v>
      </c>
      <c r="Q758" t="str">
        <f>IF(OR(NCA!K72="Q1 2022",NCA!K72="Q2 2022"),"Yes","No")</f>
        <v>No</v>
      </c>
      <c r="R758" s="178" t="str">
        <f t="shared" si="451"/>
        <v>No</v>
      </c>
      <c r="S758" t="str">
        <f>IF(OR(NCA!K72="Q3 2022",NCA!K72="Q4 2022"),"Yes","No")</f>
        <v>No</v>
      </c>
      <c r="T758" s="178" t="str">
        <f t="shared" si="452"/>
        <v>No</v>
      </c>
      <c r="U758" t="str">
        <f>IF(OR(NCA!K72="Q1 2023",NCA!K72="Q2 2023"),"Yes","No")</f>
        <v>No</v>
      </c>
      <c r="V758" s="178" t="str">
        <f t="shared" si="453"/>
        <v>No</v>
      </c>
      <c r="W758" t="str">
        <f>IF(OR(NCA!K72="Q3 2023",NCA!K72="Q4 2023"),"Yes","No")</f>
        <v>No</v>
      </c>
      <c r="X758" s="178" t="str">
        <f t="shared" si="454"/>
        <v>No</v>
      </c>
      <c r="Y758" t="str">
        <f>IF(OR(NCA!K72="Q1 2024",NCA!K72="Q2 2024"),"Yes","No")</f>
        <v>No</v>
      </c>
      <c r="Z758" s="178" t="str">
        <f t="shared" si="455"/>
        <v>No</v>
      </c>
      <c r="AA758" t="str">
        <f>IF(OR(NCA!K72="Q3 2024",NCA!K72="Q4 2024"),"Yes","No")</f>
        <v>No</v>
      </c>
      <c r="AB758" s="178" t="str">
        <f t="shared" si="456"/>
        <v>No</v>
      </c>
      <c r="AC758" t="str">
        <f>IF(OR(NCA!K72="Q1 2025",NCA!K72="Q2 2025"),"Yes","No")</f>
        <v>No</v>
      </c>
      <c r="AD758" s="178" t="str">
        <f t="shared" si="457"/>
        <v>No</v>
      </c>
      <c r="AE758" t="str">
        <f>IF(OR(NCA!K72="Q3 2025",NCA!K72="Q4 2025"),"Yes","No")</f>
        <v>No</v>
      </c>
      <c r="AF758" s="178" t="str">
        <f t="shared" si="458"/>
        <v>No</v>
      </c>
      <c r="AG758" t="str">
        <f>IF(OR(NCA!K72="Q1 2026",NCA!K72="Q2 2026"),"Yes","No")</f>
        <v>No</v>
      </c>
      <c r="AH758" s="178" t="str">
        <f t="shared" si="459"/>
        <v>No</v>
      </c>
      <c r="AI758" t="str">
        <f>IF(OR(NCA!K72="Q3 2026",NCA!K72="Q4 2026"),"Yes","No")</f>
        <v>No</v>
      </c>
      <c r="AJ758" s="178" t="str">
        <f t="shared" si="460"/>
        <v>No</v>
      </c>
      <c r="AK758" t="str">
        <f>IF(OR(NCA!K72="Q1 2027",NCA!K72="Q2 2027"),"Yes","No")</f>
        <v>No</v>
      </c>
      <c r="AL758" s="178" t="str">
        <f t="shared" si="461"/>
        <v>No</v>
      </c>
      <c r="AM758" t="str">
        <f>IF(OR(NCA!K72="Q3 2027",NCA!K72="Q4 2027"),"Yes","No")</f>
        <v>No</v>
      </c>
      <c r="AN758" s="178" t="str">
        <f t="shared" si="462"/>
        <v>No</v>
      </c>
      <c r="AO758" t="str">
        <f>IF(OR(NCA!K72="Q1 2028",NCA!K72="Q2 2028"),"Yes","No")</f>
        <v>No</v>
      </c>
      <c r="AP758" s="178" t="str">
        <f t="shared" si="463"/>
        <v>No</v>
      </c>
      <c r="AQ758" t="str">
        <f>IF(OR(NCA!K72="Q3 2028",NCA!K72="Q4 2028"),"Yes","No")</f>
        <v>No</v>
      </c>
      <c r="AR758" s="178" t="str">
        <f t="shared" si="464"/>
        <v>No</v>
      </c>
      <c r="AS758" t="str">
        <f>IF(OR(NCA!K72="Q1 2029",NCA!K72="Q2 2029"),"Yes","No")</f>
        <v>No</v>
      </c>
      <c r="AT758" s="178" t="str">
        <f t="shared" si="465"/>
        <v>No</v>
      </c>
      <c r="AU758" t="str">
        <f>IF(OR(NCA!K72="Q3 2029",NCA!K72="Q4 2029"),"Yes","No")</f>
        <v>No</v>
      </c>
      <c r="AV758" s="178" t="str">
        <f t="shared" si="466"/>
        <v>No</v>
      </c>
      <c r="AW758" t="str">
        <f>IF(OR(NCA!K72="Q1 2030",NCA!K72="Q2 2030"),"Yes","No")</f>
        <v>No</v>
      </c>
      <c r="AX758" s="178" t="str">
        <f t="shared" si="467"/>
        <v>No</v>
      </c>
      <c r="AY758" t="str">
        <f>IF(OR(NCA!K72="Q3 2030",NCA!K72="Q4 2030"),"Yes","No")</f>
        <v>No</v>
      </c>
      <c r="AZ758" s="178" t="str">
        <f t="shared" si="468"/>
        <v>No</v>
      </c>
      <c r="BA758" t="str">
        <f>IF(NCA!K72="","No","Yes")</f>
        <v>No</v>
      </c>
      <c r="BB758" s="178" t="str">
        <f t="shared" si="469"/>
        <v>No</v>
      </c>
      <c r="BC758" s="178" t="str">
        <f t="shared" si="470"/>
        <v>Yes</v>
      </c>
      <c r="BD758" s="174"/>
    </row>
    <row r="759" spans="1:56" s="175" customFormat="1" ht="23.65" thickBot="1" x14ac:dyDescent="0.5">
      <c r="A759" s="177">
        <v>69</v>
      </c>
      <c r="B759" s="59" t="s">
        <v>1001</v>
      </c>
      <c r="C759" t="str">
        <f>IF(NCA!E73="Yes","Yes","No")</f>
        <v>No</v>
      </c>
      <c r="D759" t="str">
        <f>IF(AND(C759="No",NCA!F73="Yes"),"Yes","No")</f>
        <v>No</v>
      </c>
      <c r="E759" t="str">
        <f>IF(AND(C759="No",NCA!F73="N/A"),"N/A","No")</f>
        <v>No</v>
      </c>
      <c r="F759">
        <f>IF(OR(NCA!F73="Yes",NCA!F73="N/A"),0,1)</f>
        <v>1</v>
      </c>
      <c r="G759" t="str">
        <f>IF(OR(NCA!K73="Q3 2019",NCA!K73="Q4 2019"),"Yes","No")</f>
        <v>No</v>
      </c>
      <c r="H759" s="178" t="str">
        <f t="shared" si="446"/>
        <v>No</v>
      </c>
      <c r="I759" t="str">
        <f>IF(OR(NCA!K73="Q1 2020",NCA!K73="Q2 2020"),"Yes","No")</f>
        <v>No</v>
      </c>
      <c r="J759" s="178" t="str">
        <f t="shared" si="447"/>
        <v>No</v>
      </c>
      <c r="K759" t="str">
        <f>IF(OR(NCA!K73="Q3 2020",NCA!K73="Q4 2020"),"Yes","No")</f>
        <v>No</v>
      </c>
      <c r="L759" s="178" t="str">
        <f t="shared" si="448"/>
        <v>No</v>
      </c>
      <c r="M759" t="str">
        <f>IF(OR(NCA!K73="Q1 2021",NCA!K73="Q2 2021"),"Yes","No")</f>
        <v>No</v>
      </c>
      <c r="N759" s="178" t="str">
        <f t="shared" si="449"/>
        <v>No</v>
      </c>
      <c r="O759" t="str">
        <f>IF(OR(NCA!K73="Q3 2021",NCA!K73="Q4 2021"),"Yes","No")</f>
        <v>No</v>
      </c>
      <c r="P759" s="178" t="str">
        <f t="shared" si="450"/>
        <v>No</v>
      </c>
      <c r="Q759" t="str">
        <f>IF(OR(NCA!K73="Q1 2022",NCA!K73="Q2 2022"),"Yes","No")</f>
        <v>No</v>
      </c>
      <c r="R759" s="178" t="str">
        <f t="shared" si="451"/>
        <v>No</v>
      </c>
      <c r="S759" t="str">
        <f>IF(OR(NCA!K73="Q3 2022",NCA!K73="Q4 2022"),"Yes","No")</f>
        <v>No</v>
      </c>
      <c r="T759" s="178" t="str">
        <f t="shared" si="452"/>
        <v>No</v>
      </c>
      <c r="U759" t="str">
        <f>IF(OR(NCA!K73="Q1 2023",NCA!K73="Q2 2023"),"Yes","No")</f>
        <v>No</v>
      </c>
      <c r="V759" s="178" t="str">
        <f t="shared" si="453"/>
        <v>No</v>
      </c>
      <c r="W759" t="str">
        <f>IF(OR(NCA!K73="Q3 2023",NCA!K73="Q4 2023"),"Yes","No")</f>
        <v>No</v>
      </c>
      <c r="X759" s="178" t="str">
        <f t="shared" si="454"/>
        <v>No</v>
      </c>
      <c r="Y759" t="str">
        <f>IF(OR(NCA!K73="Q1 2024",NCA!K73="Q2 2024"),"Yes","No")</f>
        <v>No</v>
      </c>
      <c r="Z759" s="178" t="str">
        <f t="shared" si="455"/>
        <v>No</v>
      </c>
      <c r="AA759" t="str">
        <f>IF(OR(NCA!K73="Q3 2024",NCA!K73="Q4 2024"),"Yes","No")</f>
        <v>No</v>
      </c>
      <c r="AB759" s="178" t="str">
        <f t="shared" si="456"/>
        <v>No</v>
      </c>
      <c r="AC759" t="str">
        <f>IF(OR(NCA!K73="Q1 2025",NCA!K73="Q2 2025"),"Yes","No")</f>
        <v>No</v>
      </c>
      <c r="AD759" s="178" t="str">
        <f t="shared" si="457"/>
        <v>No</v>
      </c>
      <c r="AE759" t="str">
        <f>IF(OR(NCA!K73="Q3 2025",NCA!K73="Q4 2025"),"Yes","No")</f>
        <v>No</v>
      </c>
      <c r="AF759" s="178" t="str">
        <f t="shared" si="458"/>
        <v>No</v>
      </c>
      <c r="AG759" t="str">
        <f>IF(OR(NCA!K73="Q1 2026",NCA!K73="Q2 2026"),"Yes","No")</f>
        <v>No</v>
      </c>
      <c r="AH759" s="178" t="str">
        <f t="shared" si="459"/>
        <v>No</v>
      </c>
      <c r="AI759" t="str">
        <f>IF(OR(NCA!K73="Q3 2026",NCA!K73="Q4 2026"),"Yes","No")</f>
        <v>No</v>
      </c>
      <c r="AJ759" s="178" t="str">
        <f t="shared" si="460"/>
        <v>No</v>
      </c>
      <c r="AK759" t="str">
        <f>IF(OR(NCA!K73="Q1 2027",NCA!K73="Q2 2027"),"Yes","No")</f>
        <v>No</v>
      </c>
      <c r="AL759" s="178" t="str">
        <f t="shared" si="461"/>
        <v>No</v>
      </c>
      <c r="AM759" t="str">
        <f>IF(OR(NCA!K73="Q3 2027",NCA!K73="Q4 2027"),"Yes","No")</f>
        <v>No</v>
      </c>
      <c r="AN759" s="178" t="str">
        <f t="shared" si="462"/>
        <v>No</v>
      </c>
      <c r="AO759" t="str">
        <f>IF(OR(NCA!K73="Q1 2028",NCA!K73="Q2 2028"),"Yes","No")</f>
        <v>No</v>
      </c>
      <c r="AP759" s="178" t="str">
        <f t="shared" si="463"/>
        <v>No</v>
      </c>
      <c r="AQ759" t="str">
        <f>IF(OR(NCA!K73="Q3 2028",NCA!K73="Q4 2028"),"Yes","No")</f>
        <v>No</v>
      </c>
      <c r="AR759" s="178" t="str">
        <f t="shared" si="464"/>
        <v>No</v>
      </c>
      <c r="AS759" t="str">
        <f>IF(OR(NCA!K73="Q1 2029",NCA!K73="Q2 2029"),"Yes","No")</f>
        <v>No</v>
      </c>
      <c r="AT759" s="178" t="str">
        <f t="shared" si="465"/>
        <v>No</v>
      </c>
      <c r="AU759" t="str">
        <f>IF(OR(NCA!K73="Q3 2029",NCA!K73="Q4 2029"),"Yes","No")</f>
        <v>No</v>
      </c>
      <c r="AV759" s="178" t="str">
        <f t="shared" si="466"/>
        <v>No</v>
      </c>
      <c r="AW759" t="str">
        <f>IF(OR(NCA!K73="Q1 2030",NCA!K73="Q2 2030"),"Yes","No")</f>
        <v>No</v>
      </c>
      <c r="AX759" s="178" t="str">
        <f t="shared" si="467"/>
        <v>No</v>
      </c>
      <c r="AY759" t="str">
        <f>IF(OR(NCA!K73="Q3 2030",NCA!K73="Q4 2030"),"Yes","No")</f>
        <v>No</v>
      </c>
      <c r="AZ759" s="178" t="str">
        <f t="shared" si="468"/>
        <v>No</v>
      </c>
      <c r="BA759" t="str">
        <f>IF(NCA!K73="","No","Yes")</f>
        <v>No</v>
      </c>
      <c r="BB759" s="178" t="str">
        <f t="shared" si="469"/>
        <v>No</v>
      </c>
      <c r="BC759" s="178" t="str">
        <f t="shared" si="470"/>
        <v>Yes</v>
      </c>
      <c r="BD759" s="174"/>
    </row>
    <row r="760" spans="1:56" s="175" customFormat="1" ht="23.65" thickBot="1" x14ac:dyDescent="0.5">
      <c r="A760" s="177">
        <v>70</v>
      </c>
      <c r="B760" s="59" t="s">
        <v>1002</v>
      </c>
      <c r="C760" t="str">
        <f>IF(NCA!E74="Yes","Yes","No")</f>
        <v>No</v>
      </c>
      <c r="D760" t="str">
        <f>IF(AND(C760="No",NCA!F74="Yes"),"Yes","No")</f>
        <v>No</v>
      </c>
      <c r="E760" t="str">
        <f>IF(AND(C760="No",NCA!F74="N/A"),"N/A","No")</f>
        <v>No</v>
      </c>
      <c r="F760">
        <f>IF(OR(NCA!F74="Yes",NCA!F74="N/A"),0,1)</f>
        <v>1</v>
      </c>
      <c r="G760" t="str">
        <f>IF(OR(NCA!K74="Q3 2019",NCA!K74="Q4 2019"),"Yes","No")</f>
        <v>No</v>
      </c>
      <c r="H760" s="178" t="str">
        <f t="shared" si="446"/>
        <v>No</v>
      </c>
      <c r="I760" t="str">
        <f>IF(OR(NCA!K74="Q1 2020",NCA!K74="Q2 2020"),"Yes","No")</f>
        <v>No</v>
      </c>
      <c r="J760" s="178" t="str">
        <f t="shared" si="447"/>
        <v>No</v>
      </c>
      <c r="K760" t="str">
        <f>IF(OR(NCA!K74="Q3 2020",NCA!K74="Q4 2020"),"Yes","No")</f>
        <v>No</v>
      </c>
      <c r="L760" s="178" t="str">
        <f t="shared" si="448"/>
        <v>No</v>
      </c>
      <c r="M760" t="str">
        <f>IF(OR(NCA!K74="Q1 2021",NCA!K74="Q2 2021"),"Yes","No")</f>
        <v>No</v>
      </c>
      <c r="N760" s="178" t="str">
        <f t="shared" si="449"/>
        <v>No</v>
      </c>
      <c r="O760" t="str">
        <f>IF(OR(NCA!K74="Q3 2021",NCA!K74="Q4 2021"),"Yes","No")</f>
        <v>No</v>
      </c>
      <c r="P760" s="178" t="str">
        <f t="shared" si="450"/>
        <v>No</v>
      </c>
      <c r="Q760" t="str">
        <f>IF(OR(NCA!K74="Q1 2022",NCA!K74="Q2 2022"),"Yes","No")</f>
        <v>No</v>
      </c>
      <c r="R760" s="178" t="str">
        <f t="shared" si="451"/>
        <v>No</v>
      </c>
      <c r="S760" t="str">
        <f>IF(OR(NCA!K74="Q3 2022",NCA!K74="Q4 2022"),"Yes","No")</f>
        <v>No</v>
      </c>
      <c r="T760" s="178" t="str">
        <f t="shared" si="452"/>
        <v>No</v>
      </c>
      <c r="U760" t="str">
        <f>IF(OR(NCA!K74="Q1 2023",NCA!K74="Q2 2023"),"Yes","No")</f>
        <v>No</v>
      </c>
      <c r="V760" s="178" t="str">
        <f t="shared" si="453"/>
        <v>No</v>
      </c>
      <c r="W760" t="str">
        <f>IF(OR(NCA!K74="Q3 2023",NCA!K74="Q4 2023"),"Yes","No")</f>
        <v>No</v>
      </c>
      <c r="X760" s="178" t="str">
        <f t="shared" si="454"/>
        <v>No</v>
      </c>
      <c r="Y760" t="str">
        <f>IF(OR(NCA!K74="Q1 2024",NCA!K74="Q2 2024"),"Yes","No")</f>
        <v>No</v>
      </c>
      <c r="Z760" s="178" t="str">
        <f t="shared" si="455"/>
        <v>No</v>
      </c>
      <c r="AA760" t="str">
        <f>IF(OR(NCA!K74="Q3 2024",NCA!K74="Q4 2024"),"Yes","No")</f>
        <v>No</v>
      </c>
      <c r="AB760" s="178" t="str">
        <f t="shared" si="456"/>
        <v>No</v>
      </c>
      <c r="AC760" t="str">
        <f>IF(OR(NCA!K74="Q1 2025",NCA!K74="Q2 2025"),"Yes","No")</f>
        <v>No</v>
      </c>
      <c r="AD760" s="178" t="str">
        <f t="shared" si="457"/>
        <v>No</v>
      </c>
      <c r="AE760" t="str">
        <f>IF(OR(NCA!K74="Q3 2025",NCA!K74="Q4 2025"),"Yes","No")</f>
        <v>No</v>
      </c>
      <c r="AF760" s="178" t="str">
        <f t="shared" si="458"/>
        <v>No</v>
      </c>
      <c r="AG760" t="str">
        <f>IF(OR(NCA!K74="Q1 2026",NCA!K74="Q2 2026"),"Yes","No")</f>
        <v>No</v>
      </c>
      <c r="AH760" s="178" t="str">
        <f t="shared" si="459"/>
        <v>No</v>
      </c>
      <c r="AI760" t="str">
        <f>IF(OR(NCA!K74="Q3 2026",NCA!K74="Q4 2026"),"Yes","No")</f>
        <v>No</v>
      </c>
      <c r="AJ760" s="178" t="str">
        <f t="shared" si="460"/>
        <v>No</v>
      </c>
      <c r="AK760" t="str">
        <f>IF(OR(NCA!K74="Q1 2027",NCA!K74="Q2 2027"),"Yes","No")</f>
        <v>No</v>
      </c>
      <c r="AL760" s="178" t="str">
        <f t="shared" si="461"/>
        <v>No</v>
      </c>
      <c r="AM760" t="str">
        <f>IF(OR(NCA!K74="Q3 2027",NCA!K74="Q4 2027"),"Yes","No")</f>
        <v>No</v>
      </c>
      <c r="AN760" s="178" t="str">
        <f t="shared" si="462"/>
        <v>No</v>
      </c>
      <c r="AO760" t="str">
        <f>IF(OR(NCA!K74="Q1 2028",NCA!K74="Q2 2028"),"Yes","No")</f>
        <v>No</v>
      </c>
      <c r="AP760" s="178" t="str">
        <f t="shared" si="463"/>
        <v>No</v>
      </c>
      <c r="AQ760" t="str">
        <f>IF(OR(NCA!K74="Q3 2028",NCA!K74="Q4 2028"),"Yes","No")</f>
        <v>No</v>
      </c>
      <c r="AR760" s="178" t="str">
        <f t="shared" si="464"/>
        <v>No</v>
      </c>
      <c r="AS760" t="str">
        <f>IF(OR(NCA!K74="Q1 2029",NCA!K74="Q2 2029"),"Yes","No")</f>
        <v>No</v>
      </c>
      <c r="AT760" s="178" t="str">
        <f t="shared" si="465"/>
        <v>No</v>
      </c>
      <c r="AU760" t="str">
        <f>IF(OR(NCA!K74="Q3 2029",NCA!K74="Q4 2029"),"Yes","No")</f>
        <v>No</v>
      </c>
      <c r="AV760" s="178" t="str">
        <f t="shared" si="466"/>
        <v>No</v>
      </c>
      <c r="AW760" t="str">
        <f>IF(OR(NCA!K74="Q1 2030",NCA!K74="Q2 2030"),"Yes","No")</f>
        <v>No</v>
      </c>
      <c r="AX760" s="178" t="str">
        <f t="shared" si="467"/>
        <v>No</v>
      </c>
      <c r="AY760" t="str">
        <f>IF(OR(NCA!K74="Q3 2030",NCA!K74="Q4 2030"),"Yes","No")</f>
        <v>No</v>
      </c>
      <c r="AZ760" s="178" t="str">
        <f t="shared" si="468"/>
        <v>No</v>
      </c>
      <c r="BA760" t="str">
        <f>IF(NCA!K74="","No","Yes")</f>
        <v>No</v>
      </c>
      <c r="BB760" s="178" t="str">
        <f t="shared" si="469"/>
        <v>No</v>
      </c>
      <c r="BC760" s="178" t="str">
        <f t="shared" si="470"/>
        <v>Yes</v>
      </c>
      <c r="BD760" s="174"/>
    </row>
    <row r="761" spans="1:56" s="175" customFormat="1" ht="14.65" thickBot="1" x14ac:dyDescent="0.5">
      <c r="A761" s="177">
        <v>71</v>
      </c>
      <c r="B761" s="59" t="s">
        <v>1003</v>
      </c>
      <c r="C761" t="str">
        <f>IF(NCA!E75="Yes","Yes","No")</f>
        <v>No</v>
      </c>
      <c r="D761" t="str">
        <f>IF(AND(C761="No",NCA!F75="Yes"),"Yes","No")</f>
        <v>No</v>
      </c>
      <c r="E761" t="str">
        <f>IF(AND(C761="No",NCA!F75="N/A"),"N/A","No")</f>
        <v>No</v>
      </c>
      <c r="F761">
        <f>IF(OR(NCA!F75="Yes",NCA!F75="N/A"),0,1)</f>
        <v>1</v>
      </c>
      <c r="G761" t="str">
        <f>IF(OR(NCA!K75="Q3 2019",NCA!K75="Q4 2019"),"Yes","No")</f>
        <v>No</v>
      </c>
      <c r="H761" s="178" t="str">
        <f t="shared" si="446"/>
        <v>No</v>
      </c>
      <c r="I761" t="str">
        <f>IF(OR(NCA!K75="Q1 2020",NCA!K75="Q2 2020"),"Yes","No")</f>
        <v>No</v>
      </c>
      <c r="J761" s="178" t="str">
        <f t="shared" si="447"/>
        <v>No</v>
      </c>
      <c r="K761" t="str">
        <f>IF(OR(NCA!K75="Q3 2020",NCA!K75="Q4 2020"),"Yes","No")</f>
        <v>No</v>
      </c>
      <c r="L761" s="178" t="str">
        <f t="shared" si="448"/>
        <v>No</v>
      </c>
      <c r="M761" t="str">
        <f>IF(OR(NCA!K75="Q1 2021",NCA!K75="Q2 2021"),"Yes","No")</f>
        <v>No</v>
      </c>
      <c r="N761" s="178" t="str">
        <f t="shared" si="449"/>
        <v>No</v>
      </c>
      <c r="O761" t="str">
        <f>IF(OR(NCA!K75="Q3 2021",NCA!K75="Q4 2021"),"Yes","No")</f>
        <v>No</v>
      </c>
      <c r="P761" s="178" t="str">
        <f t="shared" si="450"/>
        <v>No</v>
      </c>
      <c r="Q761" t="str">
        <f>IF(OR(NCA!K75="Q1 2022",NCA!K75="Q2 2022"),"Yes","No")</f>
        <v>No</v>
      </c>
      <c r="R761" s="178" t="str">
        <f t="shared" si="451"/>
        <v>No</v>
      </c>
      <c r="S761" t="str">
        <f>IF(OR(NCA!K75="Q3 2022",NCA!K75="Q4 2022"),"Yes","No")</f>
        <v>No</v>
      </c>
      <c r="T761" s="178" t="str">
        <f t="shared" si="452"/>
        <v>No</v>
      </c>
      <c r="U761" t="str">
        <f>IF(OR(NCA!K75="Q1 2023",NCA!K75="Q2 2023"),"Yes","No")</f>
        <v>No</v>
      </c>
      <c r="V761" s="178" t="str">
        <f t="shared" si="453"/>
        <v>No</v>
      </c>
      <c r="W761" t="str">
        <f>IF(OR(NCA!K75="Q3 2023",NCA!K75="Q4 2023"),"Yes","No")</f>
        <v>No</v>
      </c>
      <c r="X761" s="178" t="str">
        <f t="shared" si="454"/>
        <v>No</v>
      </c>
      <c r="Y761" t="str">
        <f>IF(OR(NCA!K75="Q1 2024",NCA!K75="Q2 2024"),"Yes","No")</f>
        <v>No</v>
      </c>
      <c r="Z761" s="178" t="str">
        <f t="shared" si="455"/>
        <v>No</v>
      </c>
      <c r="AA761" t="str">
        <f>IF(OR(NCA!K75="Q3 2024",NCA!K75="Q4 2024"),"Yes","No")</f>
        <v>No</v>
      </c>
      <c r="AB761" s="178" t="str">
        <f t="shared" si="456"/>
        <v>No</v>
      </c>
      <c r="AC761" t="str">
        <f>IF(OR(NCA!K75="Q1 2025",NCA!K75="Q2 2025"),"Yes","No")</f>
        <v>No</v>
      </c>
      <c r="AD761" s="178" t="str">
        <f t="shared" si="457"/>
        <v>No</v>
      </c>
      <c r="AE761" t="str">
        <f>IF(OR(NCA!K75="Q3 2025",NCA!K75="Q4 2025"),"Yes","No")</f>
        <v>No</v>
      </c>
      <c r="AF761" s="178" t="str">
        <f t="shared" si="458"/>
        <v>No</v>
      </c>
      <c r="AG761" t="str">
        <f>IF(OR(NCA!K75="Q1 2026",NCA!K75="Q2 2026"),"Yes","No")</f>
        <v>No</v>
      </c>
      <c r="AH761" s="178" t="str">
        <f t="shared" si="459"/>
        <v>No</v>
      </c>
      <c r="AI761" t="str">
        <f>IF(OR(NCA!K75="Q3 2026",NCA!K75="Q4 2026"),"Yes","No")</f>
        <v>No</v>
      </c>
      <c r="AJ761" s="178" t="str">
        <f t="shared" si="460"/>
        <v>No</v>
      </c>
      <c r="AK761" t="str">
        <f>IF(OR(NCA!K75="Q1 2027",NCA!K75="Q2 2027"),"Yes","No")</f>
        <v>No</v>
      </c>
      <c r="AL761" s="178" t="str">
        <f t="shared" si="461"/>
        <v>No</v>
      </c>
      <c r="AM761" t="str">
        <f>IF(OR(NCA!K75="Q3 2027",NCA!K75="Q4 2027"),"Yes","No")</f>
        <v>No</v>
      </c>
      <c r="AN761" s="178" t="str">
        <f t="shared" si="462"/>
        <v>No</v>
      </c>
      <c r="AO761" t="str">
        <f>IF(OR(NCA!K75="Q1 2028",NCA!K75="Q2 2028"),"Yes","No")</f>
        <v>No</v>
      </c>
      <c r="AP761" s="178" t="str">
        <f t="shared" si="463"/>
        <v>No</v>
      </c>
      <c r="AQ761" t="str">
        <f>IF(OR(NCA!K75="Q3 2028",NCA!K75="Q4 2028"),"Yes","No")</f>
        <v>No</v>
      </c>
      <c r="AR761" s="178" t="str">
        <f t="shared" si="464"/>
        <v>No</v>
      </c>
      <c r="AS761" t="str">
        <f>IF(OR(NCA!K75="Q1 2029",NCA!K75="Q2 2029"),"Yes","No")</f>
        <v>No</v>
      </c>
      <c r="AT761" s="178" t="str">
        <f t="shared" si="465"/>
        <v>No</v>
      </c>
      <c r="AU761" t="str">
        <f>IF(OR(NCA!K75="Q3 2029",NCA!K75="Q4 2029"),"Yes","No")</f>
        <v>No</v>
      </c>
      <c r="AV761" s="178" t="str">
        <f t="shared" si="466"/>
        <v>No</v>
      </c>
      <c r="AW761" t="str">
        <f>IF(OR(NCA!K75="Q1 2030",NCA!K75="Q2 2030"),"Yes","No")</f>
        <v>No</v>
      </c>
      <c r="AX761" s="178" t="str">
        <f t="shared" si="467"/>
        <v>No</v>
      </c>
      <c r="AY761" t="str">
        <f>IF(OR(NCA!K75="Q3 2030",NCA!K75="Q4 2030"),"Yes","No")</f>
        <v>No</v>
      </c>
      <c r="AZ761" s="178" t="str">
        <f t="shared" si="468"/>
        <v>No</v>
      </c>
      <c r="BA761" t="str">
        <f>IF(NCA!K75="","No","Yes")</f>
        <v>No</v>
      </c>
      <c r="BB761" s="178" t="str">
        <f t="shared" si="469"/>
        <v>No</v>
      </c>
      <c r="BC761" s="178" t="str">
        <f t="shared" si="470"/>
        <v>Yes</v>
      </c>
      <c r="BD761" s="174"/>
    </row>
    <row r="762" spans="1:56" s="175" customFormat="1" ht="14.65" thickBot="1" x14ac:dyDescent="0.5">
      <c r="A762" s="177">
        <v>72</v>
      </c>
      <c r="B762" s="59" t="s">
        <v>1006</v>
      </c>
      <c r="C762" t="str">
        <f>IF(NCA!E76="Yes","Yes","No")</f>
        <v>No</v>
      </c>
      <c r="D762" t="str">
        <f>IF(AND(C762="No",NCA!F76="Yes"),"Yes","No")</f>
        <v>No</v>
      </c>
      <c r="E762" t="str">
        <f>IF(AND(C762="No",NCA!F76="N/A"),"N/A","No")</f>
        <v>No</v>
      </c>
      <c r="F762">
        <f>IF(OR(NCA!F76="Yes",NCA!F76="N/A"),0,1)</f>
        <v>1</v>
      </c>
      <c r="G762" t="str">
        <f>IF(OR(NCA!K76="Q3 2019",NCA!K76="Q4 2019"),"Yes","No")</f>
        <v>No</v>
      </c>
      <c r="H762" s="178" t="str">
        <f t="shared" si="446"/>
        <v>No</v>
      </c>
      <c r="I762" t="str">
        <f>IF(OR(NCA!K76="Q1 2020",NCA!K76="Q2 2020"),"Yes","No")</f>
        <v>No</v>
      </c>
      <c r="J762" s="178" t="str">
        <f t="shared" si="447"/>
        <v>No</v>
      </c>
      <c r="K762" t="str">
        <f>IF(OR(NCA!K76="Q3 2020",NCA!K76="Q4 2020"),"Yes","No")</f>
        <v>No</v>
      </c>
      <c r="L762" s="178" t="str">
        <f t="shared" si="448"/>
        <v>No</v>
      </c>
      <c r="M762" t="str">
        <f>IF(OR(NCA!K76="Q1 2021",NCA!K76="Q2 2021"),"Yes","No")</f>
        <v>No</v>
      </c>
      <c r="N762" s="178" t="str">
        <f t="shared" si="449"/>
        <v>No</v>
      </c>
      <c r="O762" t="str">
        <f>IF(OR(NCA!K76="Q3 2021",NCA!K76="Q4 2021"),"Yes","No")</f>
        <v>No</v>
      </c>
      <c r="P762" s="178" t="str">
        <f t="shared" si="450"/>
        <v>No</v>
      </c>
      <c r="Q762" t="str">
        <f>IF(OR(NCA!K76="Q1 2022",NCA!K76="Q2 2022"),"Yes","No")</f>
        <v>No</v>
      </c>
      <c r="R762" s="178" t="str">
        <f t="shared" si="451"/>
        <v>No</v>
      </c>
      <c r="S762" t="str">
        <f>IF(OR(NCA!K76="Q3 2022",NCA!K76="Q4 2022"),"Yes","No")</f>
        <v>No</v>
      </c>
      <c r="T762" s="178" t="str">
        <f t="shared" si="452"/>
        <v>No</v>
      </c>
      <c r="U762" t="str">
        <f>IF(OR(NCA!K76="Q1 2023",NCA!K76="Q2 2023"),"Yes","No")</f>
        <v>No</v>
      </c>
      <c r="V762" s="178" t="str">
        <f t="shared" si="453"/>
        <v>No</v>
      </c>
      <c r="W762" t="str">
        <f>IF(OR(NCA!K76="Q3 2023",NCA!K76="Q4 2023"),"Yes","No")</f>
        <v>No</v>
      </c>
      <c r="X762" s="178" t="str">
        <f t="shared" si="454"/>
        <v>No</v>
      </c>
      <c r="Y762" t="str">
        <f>IF(OR(NCA!K76="Q1 2024",NCA!K76="Q2 2024"),"Yes","No")</f>
        <v>No</v>
      </c>
      <c r="Z762" s="178" t="str">
        <f t="shared" si="455"/>
        <v>No</v>
      </c>
      <c r="AA762" t="str">
        <f>IF(OR(NCA!K76="Q3 2024",NCA!K76="Q4 2024"),"Yes","No")</f>
        <v>No</v>
      </c>
      <c r="AB762" s="178" t="str">
        <f t="shared" si="456"/>
        <v>No</v>
      </c>
      <c r="AC762" t="str">
        <f>IF(OR(NCA!K76="Q1 2025",NCA!K76="Q2 2025"),"Yes","No")</f>
        <v>No</v>
      </c>
      <c r="AD762" s="178" t="str">
        <f t="shared" si="457"/>
        <v>No</v>
      </c>
      <c r="AE762" t="str">
        <f>IF(OR(NCA!K76="Q3 2025",NCA!K76="Q4 2025"),"Yes","No")</f>
        <v>No</v>
      </c>
      <c r="AF762" s="178" t="str">
        <f t="shared" si="458"/>
        <v>No</v>
      </c>
      <c r="AG762" t="str">
        <f>IF(OR(NCA!K76="Q1 2026",NCA!K76="Q2 2026"),"Yes","No")</f>
        <v>No</v>
      </c>
      <c r="AH762" s="178" t="str">
        <f t="shared" si="459"/>
        <v>No</v>
      </c>
      <c r="AI762" t="str">
        <f>IF(OR(NCA!K76="Q3 2026",NCA!K76="Q4 2026"),"Yes","No")</f>
        <v>No</v>
      </c>
      <c r="AJ762" s="178" t="str">
        <f t="shared" si="460"/>
        <v>No</v>
      </c>
      <c r="AK762" t="str">
        <f>IF(OR(NCA!K76="Q1 2027",NCA!K76="Q2 2027"),"Yes","No")</f>
        <v>No</v>
      </c>
      <c r="AL762" s="178" t="str">
        <f t="shared" si="461"/>
        <v>No</v>
      </c>
      <c r="AM762" t="str">
        <f>IF(OR(NCA!K76="Q3 2027",NCA!K76="Q4 2027"),"Yes","No")</f>
        <v>No</v>
      </c>
      <c r="AN762" s="178" t="str">
        <f t="shared" si="462"/>
        <v>No</v>
      </c>
      <c r="AO762" t="str">
        <f>IF(OR(NCA!K76="Q1 2028",NCA!K76="Q2 2028"),"Yes","No")</f>
        <v>No</v>
      </c>
      <c r="AP762" s="178" t="str">
        <f t="shared" si="463"/>
        <v>No</v>
      </c>
      <c r="AQ762" t="str">
        <f>IF(OR(NCA!K76="Q3 2028",NCA!K76="Q4 2028"),"Yes","No")</f>
        <v>No</v>
      </c>
      <c r="AR762" s="178" t="str">
        <f t="shared" si="464"/>
        <v>No</v>
      </c>
      <c r="AS762" t="str">
        <f>IF(OR(NCA!K76="Q1 2029",NCA!K76="Q2 2029"),"Yes","No")</f>
        <v>No</v>
      </c>
      <c r="AT762" s="178" t="str">
        <f t="shared" si="465"/>
        <v>No</v>
      </c>
      <c r="AU762" t="str">
        <f>IF(OR(NCA!K76="Q3 2029",NCA!K76="Q4 2029"),"Yes","No")</f>
        <v>No</v>
      </c>
      <c r="AV762" s="178" t="str">
        <f t="shared" si="466"/>
        <v>No</v>
      </c>
      <c r="AW762" t="str">
        <f>IF(OR(NCA!K76="Q1 2030",NCA!K76="Q2 2030"),"Yes","No")</f>
        <v>No</v>
      </c>
      <c r="AX762" s="178" t="str">
        <f t="shared" si="467"/>
        <v>No</v>
      </c>
      <c r="AY762" t="str">
        <f>IF(OR(NCA!K76="Q3 2030",NCA!K76="Q4 2030"),"Yes","No")</f>
        <v>No</v>
      </c>
      <c r="AZ762" s="178" t="str">
        <f t="shared" si="468"/>
        <v>No</v>
      </c>
      <c r="BA762" t="str">
        <f>IF(NCA!K76="","No","Yes")</f>
        <v>No</v>
      </c>
      <c r="BB762" s="178" t="str">
        <f t="shared" si="469"/>
        <v>No</v>
      </c>
      <c r="BC762" s="178" t="str">
        <f t="shared" si="470"/>
        <v>Yes</v>
      </c>
      <c r="BD762" s="174"/>
    </row>
    <row r="763" spans="1:56" s="175" customFormat="1" ht="14.65" thickBot="1" x14ac:dyDescent="0.5">
      <c r="A763" s="177">
        <v>73</v>
      </c>
      <c r="B763" s="59" t="s">
        <v>1007</v>
      </c>
      <c r="C763" t="str">
        <f>IF(NCA!E77="Yes","Yes","No")</f>
        <v>No</v>
      </c>
      <c r="D763" t="str">
        <f>IF(AND(C763="No",NCA!F77="Yes"),"Yes","No")</f>
        <v>No</v>
      </c>
      <c r="E763" t="str">
        <f>IF(AND(C763="No",NCA!F77="N/A"),"N/A","No")</f>
        <v>No</v>
      </c>
      <c r="F763">
        <f>IF(OR(NCA!F77="Yes",NCA!F77="N/A"),0,1)</f>
        <v>1</v>
      </c>
      <c r="G763" t="str">
        <f>IF(OR(NCA!K77="Q3 2019",NCA!K77="Q4 2019"),"Yes","No")</f>
        <v>No</v>
      </c>
      <c r="H763" s="178" t="str">
        <f t="shared" si="446"/>
        <v>No</v>
      </c>
      <c r="I763" t="str">
        <f>IF(OR(NCA!K77="Q1 2020",NCA!K77="Q2 2020"),"Yes","No")</f>
        <v>No</v>
      </c>
      <c r="J763" s="178" t="str">
        <f t="shared" si="447"/>
        <v>No</v>
      </c>
      <c r="K763" t="str">
        <f>IF(OR(NCA!K77="Q3 2020",NCA!K77="Q4 2020"),"Yes","No")</f>
        <v>No</v>
      </c>
      <c r="L763" s="178" t="str">
        <f t="shared" si="448"/>
        <v>No</v>
      </c>
      <c r="M763" t="str">
        <f>IF(OR(NCA!K77="Q1 2021",NCA!K77="Q2 2021"),"Yes","No")</f>
        <v>No</v>
      </c>
      <c r="N763" s="178" t="str">
        <f t="shared" si="449"/>
        <v>No</v>
      </c>
      <c r="O763" t="str">
        <f>IF(OR(NCA!K77="Q3 2021",NCA!K77="Q4 2021"),"Yes","No")</f>
        <v>No</v>
      </c>
      <c r="P763" s="178" t="str">
        <f t="shared" si="450"/>
        <v>No</v>
      </c>
      <c r="Q763" t="str">
        <f>IF(OR(NCA!K77="Q1 2022",NCA!K77="Q2 2022"),"Yes","No")</f>
        <v>No</v>
      </c>
      <c r="R763" s="178" t="str">
        <f t="shared" si="451"/>
        <v>No</v>
      </c>
      <c r="S763" t="str">
        <f>IF(OR(NCA!K77="Q3 2022",NCA!K77="Q4 2022"),"Yes","No")</f>
        <v>No</v>
      </c>
      <c r="T763" s="178" t="str">
        <f t="shared" si="452"/>
        <v>No</v>
      </c>
      <c r="U763" t="str">
        <f>IF(OR(NCA!K77="Q1 2023",NCA!K77="Q2 2023"),"Yes","No")</f>
        <v>No</v>
      </c>
      <c r="V763" s="178" t="str">
        <f t="shared" si="453"/>
        <v>No</v>
      </c>
      <c r="W763" t="str">
        <f>IF(OR(NCA!K77="Q3 2023",NCA!K77="Q4 2023"),"Yes","No")</f>
        <v>No</v>
      </c>
      <c r="X763" s="178" t="str">
        <f t="shared" si="454"/>
        <v>No</v>
      </c>
      <c r="Y763" t="str">
        <f>IF(OR(NCA!K77="Q1 2024",NCA!K77="Q2 2024"),"Yes","No")</f>
        <v>No</v>
      </c>
      <c r="Z763" s="178" t="str">
        <f t="shared" si="455"/>
        <v>No</v>
      </c>
      <c r="AA763" t="str">
        <f>IF(OR(NCA!K77="Q3 2024",NCA!K77="Q4 2024"),"Yes","No")</f>
        <v>No</v>
      </c>
      <c r="AB763" s="178" t="str">
        <f t="shared" si="456"/>
        <v>No</v>
      </c>
      <c r="AC763" t="str">
        <f>IF(OR(NCA!K77="Q1 2025",NCA!K77="Q2 2025"),"Yes","No")</f>
        <v>No</v>
      </c>
      <c r="AD763" s="178" t="str">
        <f t="shared" si="457"/>
        <v>No</v>
      </c>
      <c r="AE763" t="str">
        <f>IF(OR(NCA!K77="Q3 2025",NCA!K77="Q4 2025"),"Yes","No")</f>
        <v>No</v>
      </c>
      <c r="AF763" s="178" t="str">
        <f t="shared" si="458"/>
        <v>No</v>
      </c>
      <c r="AG763" t="str">
        <f>IF(OR(NCA!K77="Q1 2026",NCA!K77="Q2 2026"),"Yes","No")</f>
        <v>No</v>
      </c>
      <c r="AH763" s="178" t="str">
        <f t="shared" si="459"/>
        <v>No</v>
      </c>
      <c r="AI763" t="str">
        <f>IF(OR(NCA!K77="Q3 2026",NCA!K77="Q4 2026"),"Yes","No")</f>
        <v>No</v>
      </c>
      <c r="AJ763" s="178" t="str">
        <f t="shared" si="460"/>
        <v>No</v>
      </c>
      <c r="AK763" t="str">
        <f>IF(OR(NCA!K77="Q1 2027",NCA!K77="Q2 2027"),"Yes","No")</f>
        <v>No</v>
      </c>
      <c r="AL763" s="178" t="str">
        <f t="shared" si="461"/>
        <v>No</v>
      </c>
      <c r="AM763" t="str">
        <f>IF(OR(NCA!K77="Q3 2027",NCA!K77="Q4 2027"),"Yes","No")</f>
        <v>No</v>
      </c>
      <c r="AN763" s="178" t="str">
        <f t="shared" si="462"/>
        <v>No</v>
      </c>
      <c r="AO763" t="str">
        <f>IF(OR(NCA!K77="Q1 2028",NCA!K77="Q2 2028"),"Yes","No")</f>
        <v>No</v>
      </c>
      <c r="AP763" s="178" t="str">
        <f t="shared" si="463"/>
        <v>No</v>
      </c>
      <c r="AQ763" t="str">
        <f>IF(OR(NCA!K77="Q3 2028",NCA!K77="Q4 2028"),"Yes","No")</f>
        <v>No</v>
      </c>
      <c r="AR763" s="178" t="str">
        <f t="shared" si="464"/>
        <v>No</v>
      </c>
      <c r="AS763" t="str">
        <f>IF(OR(NCA!K77="Q1 2029",NCA!K77="Q2 2029"),"Yes","No")</f>
        <v>No</v>
      </c>
      <c r="AT763" s="178" t="str">
        <f t="shared" si="465"/>
        <v>No</v>
      </c>
      <c r="AU763" t="str">
        <f>IF(OR(NCA!K77="Q3 2029",NCA!K77="Q4 2029"),"Yes","No")</f>
        <v>No</v>
      </c>
      <c r="AV763" s="178" t="str">
        <f t="shared" si="466"/>
        <v>No</v>
      </c>
      <c r="AW763" t="str">
        <f>IF(OR(NCA!K77="Q1 2030",NCA!K77="Q2 2030"),"Yes","No")</f>
        <v>No</v>
      </c>
      <c r="AX763" s="178" t="str">
        <f t="shared" si="467"/>
        <v>No</v>
      </c>
      <c r="AY763" t="str">
        <f>IF(OR(NCA!K77="Q3 2030",NCA!K77="Q4 2030"),"Yes","No")</f>
        <v>No</v>
      </c>
      <c r="AZ763" s="178" t="str">
        <f t="shared" si="468"/>
        <v>No</v>
      </c>
      <c r="BA763" t="str">
        <f>IF(NCA!K77="","No","Yes")</f>
        <v>No</v>
      </c>
      <c r="BB763" s="178" t="str">
        <f t="shared" si="469"/>
        <v>No</v>
      </c>
      <c r="BC763" s="178" t="str">
        <f t="shared" si="470"/>
        <v>Yes</v>
      </c>
      <c r="BD763" s="174"/>
    </row>
    <row r="764" spans="1:56" s="175" customFormat="1" ht="46.9" thickBot="1" x14ac:dyDescent="0.5">
      <c r="A764" s="177">
        <v>74</v>
      </c>
      <c r="B764" s="114" t="s">
        <v>1009</v>
      </c>
      <c r="C764" t="str">
        <f>IF(NCA!E78="Yes","Yes","No")</f>
        <v>No</v>
      </c>
      <c r="D764" t="str">
        <f>IF(AND(C764="No",NCA!F78="Yes"),"Yes","No")</f>
        <v>No</v>
      </c>
      <c r="E764" t="str">
        <f>IF(AND(C764="No",NCA!F78="N/A"),"N/A","No")</f>
        <v>No</v>
      </c>
      <c r="F764">
        <f>IF(OR(NCA!F78="Yes",NCA!F78="N/A"),0,1)</f>
        <v>1</v>
      </c>
      <c r="G764" t="str">
        <f>IF(OR(NCA!K78="Q3 2019",NCA!K78="Q4 2019"),"Yes","No")</f>
        <v>No</v>
      </c>
      <c r="H764" s="178" t="str">
        <f t="shared" si="446"/>
        <v>No</v>
      </c>
      <c r="I764" t="str">
        <f>IF(OR(NCA!K78="Q1 2020",NCA!K78="Q2 2020"),"Yes","No")</f>
        <v>No</v>
      </c>
      <c r="J764" s="178" t="str">
        <f t="shared" si="447"/>
        <v>No</v>
      </c>
      <c r="K764" t="str">
        <f>IF(OR(NCA!K78="Q3 2020",NCA!K78="Q4 2020"),"Yes","No")</f>
        <v>No</v>
      </c>
      <c r="L764" s="178" t="str">
        <f t="shared" si="448"/>
        <v>No</v>
      </c>
      <c r="M764" t="str">
        <f>IF(OR(NCA!K78="Q1 2021",NCA!K78="Q2 2021"),"Yes","No")</f>
        <v>No</v>
      </c>
      <c r="N764" s="178" t="str">
        <f t="shared" si="449"/>
        <v>No</v>
      </c>
      <c r="O764" t="str">
        <f>IF(OR(NCA!K78="Q3 2021",NCA!K78="Q4 2021"),"Yes","No")</f>
        <v>No</v>
      </c>
      <c r="P764" s="178" t="str">
        <f t="shared" si="450"/>
        <v>No</v>
      </c>
      <c r="Q764" t="str">
        <f>IF(OR(NCA!K78="Q1 2022",NCA!K78="Q2 2022"),"Yes","No")</f>
        <v>No</v>
      </c>
      <c r="R764" s="178" t="str">
        <f t="shared" si="451"/>
        <v>No</v>
      </c>
      <c r="S764" t="str">
        <f>IF(OR(NCA!K78="Q3 2022",NCA!K78="Q4 2022"),"Yes","No")</f>
        <v>No</v>
      </c>
      <c r="T764" s="178" t="str">
        <f t="shared" si="452"/>
        <v>No</v>
      </c>
      <c r="U764" t="str">
        <f>IF(OR(NCA!K78="Q1 2023",NCA!K78="Q2 2023"),"Yes","No")</f>
        <v>No</v>
      </c>
      <c r="V764" s="178" t="str">
        <f t="shared" si="453"/>
        <v>No</v>
      </c>
      <c r="W764" t="str">
        <f>IF(OR(NCA!K78="Q3 2023",NCA!K78="Q4 2023"),"Yes","No")</f>
        <v>No</v>
      </c>
      <c r="X764" s="178" t="str">
        <f t="shared" si="454"/>
        <v>No</v>
      </c>
      <c r="Y764" t="str">
        <f>IF(OR(NCA!K78="Q1 2024",NCA!K78="Q2 2024"),"Yes","No")</f>
        <v>No</v>
      </c>
      <c r="Z764" s="178" t="str">
        <f t="shared" si="455"/>
        <v>No</v>
      </c>
      <c r="AA764" t="str">
        <f>IF(OR(NCA!K78="Q3 2024",NCA!K78="Q4 2024"),"Yes","No")</f>
        <v>No</v>
      </c>
      <c r="AB764" s="178" t="str">
        <f t="shared" si="456"/>
        <v>No</v>
      </c>
      <c r="AC764" t="str">
        <f>IF(OR(NCA!K78="Q1 2025",NCA!K78="Q2 2025"),"Yes","No")</f>
        <v>No</v>
      </c>
      <c r="AD764" s="178" t="str">
        <f t="shared" si="457"/>
        <v>No</v>
      </c>
      <c r="AE764" t="str">
        <f>IF(OR(NCA!K78="Q3 2025",NCA!K78="Q4 2025"),"Yes","No")</f>
        <v>No</v>
      </c>
      <c r="AF764" s="178" t="str">
        <f t="shared" si="458"/>
        <v>No</v>
      </c>
      <c r="AG764" t="str">
        <f>IF(OR(NCA!K78="Q1 2026",NCA!K78="Q2 2026"),"Yes","No")</f>
        <v>No</v>
      </c>
      <c r="AH764" s="178" t="str">
        <f t="shared" si="459"/>
        <v>No</v>
      </c>
      <c r="AI764" t="str">
        <f>IF(OR(NCA!K78="Q3 2026",NCA!K78="Q4 2026"),"Yes","No")</f>
        <v>No</v>
      </c>
      <c r="AJ764" s="178" t="str">
        <f t="shared" si="460"/>
        <v>No</v>
      </c>
      <c r="AK764" t="str">
        <f>IF(OR(NCA!K78="Q1 2027",NCA!K78="Q2 2027"),"Yes","No")</f>
        <v>No</v>
      </c>
      <c r="AL764" s="178" t="str">
        <f t="shared" si="461"/>
        <v>No</v>
      </c>
      <c r="AM764" t="str">
        <f>IF(OR(NCA!K78="Q3 2027",NCA!K78="Q4 2027"),"Yes","No")</f>
        <v>No</v>
      </c>
      <c r="AN764" s="178" t="str">
        <f t="shared" si="462"/>
        <v>No</v>
      </c>
      <c r="AO764" t="str">
        <f>IF(OR(NCA!K78="Q1 2028",NCA!K78="Q2 2028"),"Yes","No")</f>
        <v>No</v>
      </c>
      <c r="AP764" s="178" t="str">
        <f t="shared" si="463"/>
        <v>No</v>
      </c>
      <c r="AQ764" t="str">
        <f>IF(OR(NCA!K78="Q3 2028",NCA!K78="Q4 2028"),"Yes","No")</f>
        <v>No</v>
      </c>
      <c r="AR764" s="178" t="str">
        <f t="shared" si="464"/>
        <v>No</v>
      </c>
      <c r="AS764" t="str">
        <f>IF(OR(NCA!K78="Q1 2029",NCA!K78="Q2 2029"),"Yes","No")</f>
        <v>No</v>
      </c>
      <c r="AT764" s="178" t="str">
        <f t="shared" si="465"/>
        <v>No</v>
      </c>
      <c r="AU764" t="str">
        <f>IF(OR(NCA!K78="Q3 2029",NCA!K78="Q4 2029"),"Yes","No")</f>
        <v>No</v>
      </c>
      <c r="AV764" s="178" t="str">
        <f t="shared" si="466"/>
        <v>No</v>
      </c>
      <c r="AW764" t="str">
        <f>IF(OR(NCA!K78="Q1 2030",NCA!K78="Q2 2030"),"Yes","No")</f>
        <v>No</v>
      </c>
      <c r="AX764" s="178" t="str">
        <f t="shared" si="467"/>
        <v>No</v>
      </c>
      <c r="AY764" t="str">
        <f>IF(OR(NCA!K78="Q3 2030",NCA!K78="Q4 2030"),"Yes","No")</f>
        <v>No</v>
      </c>
      <c r="AZ764" s="178" t="str">
        <f t="shared" si="468"/>
        <v>No</v>
      </c>
      <c r="BA764" t="str">
        <f>IF(NCA!K78="","No","Yes")</f>
        <v>No</v>
      </c>
      <c r="BB764" s="178" t="str">
        <f t="shared" si="469"/>
        <v>No</v>
      </c>
      <c r="BC764" s="178" t="str">
        <f t="shared" si="470"/>
        <v>Yes</v>
      </c>
      <c r="BD764" s="174"/>
    </row>
    <row r="765" spans="1:56" s="175" customFormat="1" ht="23.65" thickBot="1" x14ac:dyDescent="0.5">
      <c r="A765" s="177">
        <v>75</v>
      </c>
      <c r="B765" s="114" t="s">
        <v>1010</v>
      </c>
      <c r="C765" t="str">
        <f>IF(NCA!E79="Yes","Yes","No")</f>
        <v>No</v>
      </c>
      <c r="D765" t="str">
        <f>IF(AND(C765="No",NCA!F79="Yes"),"Yes","No")</f>
        <v>No</v>
      </c>
      <c r="E765" t="str">
        <f>IF(AND(C765="No",NCA!F79="N/A"),"N/A","No")</f>
        <v>No</v>
      </c>
      <c r="F765">
        <f>IF(OR(NCA!F79="Yes",NCA!F79="N/A"),0,1)</f>
        <v>1</v>
      </c>
      <c r="G765" t="str">
        <f>IF(OR(NCA!K79="Q3 2019",NCA!K79="Q4 2019"),"Yes","No")</f>
        <v>No</v>
      </c>
      <c r="H765" s="178" t="str">
        <f t="shared" si="446"/>
        <v>No</v>
      </c>
      <c r="I765" t="str">
        <f>IF(OR(NCA!K79="Q1 2020",NCA!K79="Q2 2020"),"Yes","No")</f>
        <v>No</v>
      </c>
      <c r="J765" s="178" t="str">
        <f t="shared" si="447"/>
        <v>No</v>
      </c>
      <c r="K765" t="str">
        <f>IF(OR(NCA!K79="Q3 2020",NCA!K79="Q4 2020"),"Yes","No")</f>
        <v>No</v>
      </c>
      <c r="L765" s="178" t="str">
        <f t="shared" si="448"/>
        <v>No</v>
      </c>
      <c r="M765" t="str">
        <f>IF(OR(NCA!K79="Q1 2021",NCA!K79="Q2 2021"),"Yes","No")</f>
        <v>No</v>
      </c>
      <c r="N765" s="178" t="str">
        <f t="shared" si="449"/>
        <v>No</v>
      </c>
      <c r="O765" t="str">
        <f>IF(OR(NCA!K79="Q3 2021",NCA!K79="Q4 2021"),"Yes","No")</f>
        <v>No</v>
      </c>
      <c r="P765" s="178" t="str">
        <f t="shared" si="450"/>
        <v>No</v>
      </c>
      <c r="Q765" t="str">
        <f>IF(OR(NCA!K79="Q1 2022",NCA!K79="Q2 2022"),"Yes","No")</f>
        <v>No</v>
      </c>
      <c r="R765" s="178" t="str">
        <f t="shared" si="451"/>
        <v>No</v>
      </c>
      <c r="S765" t="str">
        <f>IF(OR(NCA!K79="Q3 2022",NCA!K79="Q4 2022"),"Yes","No")</f>
        <v>No</v>
      </c>
      <c r="T765" s="178" t="str">
        <f t="shared" si="452"/>
        <v>No</v>
      </c>
      <c r="U765" t="str">
        <f>IF(OR(NCA!K79="Q1 2023",NCA!K79="Q2 2023"),"Yes","No")</f>
        <v>No</v>
      </c>
      <c r="V765" s="178" t="str">
        <f t="shared" si="453"/>
        <v>No</v>
      </c>
      <c r="W765" t="str">
        <f>IF(OR(NCA!K79="Q3 2023",NCA!K79="Q4 2023"),"Yes","No")</f>
        <v>No</v>
      </c>
      <c r="X765" s="178" t="str">
        <f t="shared" si="454"/>
        <v>No</v>
      </c>
      <c r="Y765" t="str">
        <f>IF(OR(NCA!K79="Q1 2024",NCA!K79="Q2 2024"),"Yes","No")</f>
        <v>No</v>
      </c>
      <c r="Z765" s="178" t="str">
        <f t="shared" si="455"/>
        <v>No</v>
      </c>
      <c r="AA765" t="str">
        <f>IF(OR(NCA!K79="Q3 2024",NCA!K79="Q4 2024"),"Yes","No")</f>
        <v>No</v>
      </c>
      <c r="AB765" s="178" t="str">
        <f t="shared" si="456"/>
        <v>No</v>
      </c>
      <c r="AC765" t="str">
        <f>IF(OR(NCA!K79="Q1 2025",NCA!K79="Q2 2025"),"Yes","No")</f>
        <v>No</v>
      </c>
      <c r="AD765" s="178" t="str">
        <f t="shared" si="457"/>
        <v>No</v>
      </c>
      <c r="AE765" t="str">
        <f>IF(OR(NCA!K79="Q3 2025",NCA!K79="Q4 2025"),"Yes","No")</f>
        <v>No</v>
      </c>
      <c r="AF765" s="178" t="str">
        <f t="shared" si="458"/>
        <v>No</v>
      </c>
      <c r="AG765" t="str">
        <f>IF(OR(NCA!K79="Q1 2026",NCA!K79="Q2 2026"),"Yes","No")</f>
        <v>No</v>
      </c>
      <c r="AH765" s="178" t="str">
        <f t="shared" si="459"/>
        <v>No</v>
      </c>
      <c r="AI765" t="str">
        <f>IF(OR(NCA!K79="Q3 2026",NCA!K79="Q4 2026"),"Yes","No")</f>
        <v>No</v>
      </c>
      <c r="AJ765" s="178" t="str">
        <f t="shared" si="460"/>
        <v>No</v>
      </c>
      <c r="AK765" t="str">
        <f>IF(OR(NCA!K79="Q1 2027",NCA!K79="Q2 2027"),"Yes","No")</f>
        <v>No</v>
      </c>
      <c r="AL765" s="178" t="str">
        <f t="shared" si="461"/>
        <v>No</v>
      </c>
      <c r="AM765" t="str">
        <f>IF(OR(NCA!K79="Q3 2027",NCA!K79="Q4 2027"),"Yes","No")</f>
        <v>No</v>
      </c>
      <c r="AN765" s="178" t="str">
        <f t="shared" si="462"/>
        <v>No</v>
      </c>
      <c r="AO765" t="str">
        <f>IF(OR(NCA!K79="Q1 2028",NCA!K79="Q2 2028"),"Yes","No")</f>
        <v>No</v>
      </c>
      <c r="AP765" s="178" t="str">
        <f t="shared" si="463"/>
        <v>No</v>
      </c>
      <c r="AQ765" t="str">
        <f>IF(OR(NCA!K79="Q3 2028",NCA!K79="Q4 2028"),"Yes","No")</f>
        <v>No</v>
      </c>
      <c r="AR765" s="178" t="str">
        <f t="shared" si="464"/>
        <v>No</v>
      </c>
      <c r="AS765" t="str">
        <f>IF(OR(NCA!K79="Q1 2029",NCA!K79="Q2 2029"),"Yes","No")</f>
        <v>No</v>
      </c>
      <c r="AT765" s="178" t="str">
        <f t="shared" si="465"/>
        <v>No</v>
      </c>
      <c r="AU765" t="str">
        <f>IF(OR(NCA!K79="Q3 2029",NCA!K79="Q4 2029"),"Yes","No")</f>
        <v>No</v>
      </c>
      <c r="AV765" s="178" t="str">
        <f t="shared" si="466"/>
        <v>No</v>
      </c>
      <c r="AW765" t="str">
        <f>IF(OR(NCA!K79="Q1 2030",NCA!K79="Q2 2030"),"Yes","No")</f>
        <v>No</v>
      </c>
      <c r="AX765" s="178" t="str">
        <f t="shared" si="467"/>
        <v>No</v>
      </c>
      <c r="AY765" t="str">
        <f>IF(OR(NCA!K79="Q3 2030",NCA!K79="Q4 2030"),"Yes","No")</f>
        <v>No</v>
      </c>
      <c r="AZ765" s="178" t="str">
        <f t="shared" si="468"/>
        <v>No</v>
      </c>
      <c r="BA765" t="str">
        <f>IF(NCA!K79="","No","Yes")</f>
        <v>No</v>
      </c>
      <c r="BB765" s="178" t="str">
        <f t="shared" si="469"/>
        <v>No</v>
      </c>
      <c r="BC765" s="178" t="str">
        <f t="shared" si="470"/>
        <v>Yes</v>
      </c>
      <c r="BD765" s="174"/>
    </row>
    <row r="766" spans="1:56" s="175" customFormat="1" ht="23.65" thickBot="1" x14ac:dyDescent="0.5">
      <c r="A766" s="177">
        <v>76</v>
      </c>
      <c r="B766" s="114" t="s">
        <v>1011</v>
      </c>
      <c r="C766" t="str">
        <f>IF(NCA!E80="Yes","Yes","No")</f>
        <v>No</v>
      </c>
      <c r="D766" t="str">
        <f>IF(AND(C766="No",NCA!F80="Yes"),"Yes","No")</f>
        <v>No</v>
      </c>
      <c r="E766" t="str">
        <f>IF(AND(C766="No",NCA!F80="N/A"),"N/A","No")</f>
        <v>No</v>
      </c>
      <c r="F766">
        <f>IF(OR(NCA!F80="Yes",NCA!F80="N/A"),0,1)</f>
        <v>1</v>
      </c>
      <c r="G766" t="str">
        <f>IF(OR(NCA!K80="Q3 2019",NCA!K80="Q4 2019"),"Yes","No")</f>
        <v>No</v>
      </c>
      <c r="H766" s="178" t="str">
        <f t="shared" si="446"/>
        <v>No</v>
      </c>
      <c r="I766" t="str">
        <f>IF(OR(NCA!K80="Q1 2020",NCA!K80="Q2 2020"),"Yes","No")</f>
        <v>No</v>
      </c>
      <c r="J766" s="178" t="str">
        <f t="shared" si="447"/>
        <v>No</v>
      </c>
      <c r="K766" t="str">
        <f>IF(OR(NCA!K80="Q3 2020",NCA!K80="Q4 2020"),"Yes","No")</f>
        <v>No</v>
      </c>
      <c r="L766" s="178" t="str">
        <f t="shared" si="448"/>
        <v>No</v>
      </c>
      <c r="M766" t="str">
        <f>IF(OR(NCA!K80="Q1 2021",NCA!K80="Q2 2021"),"Yes","No")</f>
        <v>No</v>
      </c>
      <c r="N766" s="178" t="str">
        <f t="shared" si="449"/>
        <v>No</v>
      </c>
      <c r="O766" t="str">
        <f>IF(OR(NCA!K80="Q3 2021",NCA!K80="Q4 2021"),"Yes","No")</f>
        <v>No</v>
      </c>
      <c r="P766" s="178" t="str">
        <f t="shared" si="450"/>
        <v>No</v>
      </c>
      <c r="Q766" t="str">
        <f>IF(OR(NCA!K80="Q1 2022",NCA!K80="Q2 2022"),"Yes","No")</f>
        <v>No</v>
      </c>
      <c r="R766" s="178" t="str">
        <f t="shared" si="451"/>
        <v>No</v>
      </c>
      <c r="S766" t="str">
        <f>IF(OR(NCA!K80="Q3 2022",NCA!K80="Q4 2022"),"Yes","No")</f>
        <v>No</v>
      </c>
      <c r="T766" s="178" t="str">
        <f t="shared" si="452"/>
        <v>No</v>
      </c>
      <c r="U766" t="str">
        <f>IF(OR(NCA!K80="Q1 2023",NCA!K80="Q2 2023"),"Yes","No")</f>
        <v>No</v>
      </c>
      <c r="V766" s="178" t="str">
        <f t="shared" si="453"/>
        <v>No</v>
      </c>
      <c r="W766" t="str">
        <f>IF(OR(NCA!K80="Q3 2023",NCA!K80="Q4 2023"),"Yes","No")</f>
        <v>No</v>
      </c>
      <c r="X766" s="178" t="str">
        <f t="shared" si="454"/>
        <v>No</v>
      </c>
      <c r="Y766" t="str">
        <f>IF(OR(NCA!K80="Q1 2024",NCA!K80="Q2 2024"),"Yes","No")</f>
        <v>No</v>
      </c>
      <c r="Z766" s="178" t="str">
        <f t="shared" si="455"/>
        <v>No</v>
      </c>
      <c r="AA766" t="str">
        <f>IF(OR(NCA!K80="Q3 2024",NCA!K80="Q4 2024"),"Yes","No")</f>
        <v>No</v>
      </c>
      <c r="AB766" s="178" t="str">
        <f t="shared" si="456"/>
        <v>No</v>
      </c>
      <c r="AC766" t="str">
        <f>IF(OR(NCA!K80="Q1 2025",NCA!K80="Q2 2025"),"Yes","No")</f>
        <v>No</v>
      </c>
      <c r="AD766" s="178" t="str">
        <f t="shared" si="457"/>
        <v>No</v>
      </c>
      <c r="AE766" t="str">
        <f>IF(OR(NCA!K80="Q3 2025",NCA!K80="Q4 2025"),"Yes","No")</f>
        <v>No</v>
      </c>
      <c r="AF766" s="178" t="str">
        <f t="shared" si="458"/>
        <v>No</v>
      </c>
      <c r="AG766" t="str">
        <f>IF(OR(NCA!K80="Q1 2026",NCA!K80="Q2 2026"),"Yes","No")</f>
        <v>No</v>
      </c>
      <c r="AH766" s="178" t="str">
        <f t="shared" si="459"/>
        <v>No</v>
      </c>
      <c r="AI766" t="str">
        <f>IF(OR(NCA!K80="Q3 2026",NCA!K80="Q4 2026"),"Yes","No")</f>
        <v>No</v>
      </c>
      <c r="AJ766" s="178" t="str">
        <f t="shared" si="460"/>
        <v>No</v>
      </c>
      <c r="AK766" t="str">
        <f>IF(OR(NCA!K80="Q1 2027",NCA!K80="Q2 2027"),"Yes","No")</f>
        <v>No</v>
      </c>
      <c r="AL766" s="178" t="str">
        <f t="shared" si="461"/>
        <v>No</v>
      </c>
      <c r="AM766" t="str">
        <f>IF(OR(NCA!K80="Q3 2027",NCA!K80="Q4 2027"),"Yes","No")</f>
        <v>No</v>
      </c>
      <c r="AN766" s="178" t="str">
        <f t="shared" si="462"/>
        <v>No</v>
      </c>
      <c r="AO766" t="str">
        <f>IF(OR(NCA!K80="Q1 2028",NCA!K80="Q2 2028"),"Yes","No")</f>
        <v>No</v>
      </c>
      <c r="AP766" s="178" t="str">
        <f t="shared" si="463"/>
        <v>No</v>
      </c>
      <c r="AQ766" t="str">
        <f>IF(OR(NCA!K80="Q3 2028",NCA!K80="Q4 2028"),"Yes","No")</f>
        <v>No</v>
      </c>
      <c r="AR766" s="178" t="str">
        <f t="shared" si="464"/>
        <v>No</v>
      </c>
      <c r="AS766" t="str">
        <f>IF(OR(NCA!K80="Q1 2029",NCA!K80="Q2 2029"),"Yes","No")</f>
        <v>No</v>
      </c>
      <c r="AT766" s="178" t="str">
        <f t="shared" si="465"/>
        <v>No</v>
      </c>
      <c r="AU766" t="str">
        <f>IF(OR(NCA!K80="Q3 2029",NCA!K80="Q4 2029"),"Yes","No")</f>
        <v>No</v>
      </c>
      <c r="AV766" s="178" t="str">
        <f t="shared" si="466"/>
        <v>No</v>
      </c>
      <c r="AW766" t="str">
        <f>IF(OR(NCA!K80="Q1 2030",NCA!K80="Q2 2030"),"Yes","No")</f>
        <v>No</v>
      </c>
      <c r="AX766" s="178" t="str">
        <f t="shared" si="467"/>
        <v>No</v>
      </c>
      <c r="AY766" t="str">
        <f>IF(OR(NCA!K80="Q3 2030",NCA!K80="Q4 2030"),"Yes","No")</f>
        <v>No</v>
      </c>
      <c r="AZ766" s="178" t="str">
        <f t="shared" si="468"/>
        <v>No</v>
      </c>
      <c r="BA766" t="str">
        <f>IF(NCA!K80="","No","Yes")</f>
        <v>No</v>
      </c>
      <c r="BB766" s="178" t="str">
        <f t="shared" si="469"/>
        <v>No</v>
      </c>
      <c r="BC766" s="178" t="str">
        <f t="shared" si="470"/>
        <v>Yes</v>
      </c>
      <c r="BD766" s="174"/>
    </row>
    <row r="767" spans="1:56" s="175" customFormat="1" ht="35.25" thickBot="1" x14ac:dyDescent="0.5">
      <c r="A767" s="177">
        <v>77</v>
      </c>
      <c r="B767" s="114" t="s">
        <v>1012</v>
      </c>
      <c r="C767" t="str">
        <f>IF(NCA!E81="Yes","Yes","No")</f>
        <v>No</v>
      </c>
      <c r="D767" t="str">
        <f>IF(AND(C767="No",NCA!F81="Yes"),"Yes","No")</f>
        <v>No</v>
      </c>
      <c r="E767" t="str">
        <f>IF(AND(C767="No",NCA!F81="N/A"),"N/A","No")</f>
        <v>No</v>
      </c>
      <c r="F767">
        <f>IF(OR(NCA!F81="Yes",NCA!F81="N/A"),0,1)</f>
        <v>1</v>
      </c>
      <c r="G767" t="str">
        <f>IF(OR(NCA!K81="Q3 2019",NCA!K81="Q4 2019"),"Yes","No")</f>
        <v>No</v>
      </c>
      <c r="H767" s="178" t="str">
        <f t="shared" si="446"/>
        <v>No</v>
      </c>
      <c r="I767" t="str">
        <f>IF(OR(NCA!K81="Q1 2020",NCA!K81="Q2 2020"),"Yes","No")</f>
        <v>No</v>
      </c>
      <c r="J767" s="178" t="str">
        <f t="shared" si="447"/>
        <v>No</v>
      </c>
      <c r="K767" t="str">
        <f>IF(OR(NCA!K81="Q3 2020",NCA!K81="Q4 2020"),"Yes","No")</f>
        <v>No</v>
      </c>
      <c r="L767" s="178" t="str">
        <f t="shared" si="448"/>
        <v>No</v>
      </c>
      <c r="M767" t="str">
        <f>IF(OR(NCA!K81="Q1 2021",NCA!K81="Q2 2021"),"Yes","No")</f>
        <v>No</v>
      </c>
      <c r="N767" s="178" t="str">
        <f t="shared" si="449"/>
        <v>No</v>
      </c>
      <c r="O767" t="str">
        <f>IF(OR(NCA!K81="Q3 2021",NCA!K81="Q4 2021"),"Yes","No")</f>
        <v>No</v>
      </c>
      <c r="P767" s="178" t="str">
        <f t="shared" si="450"/>
        <v>No</v>
      </c>
      <c r="Q767" t="str">
        <f>IF(OR(NCA!K81="Q1 2022",NCA!K81="Q2 2022"),"Yes","No")</f>
        <v>No</v>
      </c>
      <c r="R767" s="178" t="str">
        <f t="shared" si="451"/>
        <v>No</v>
      </c>
      <c r="S767" t="str">
        <f>IF(OR(NCA!K81="Q3 2022",NCA!K81="Q4 2022"),"Yes","No")</f>
        <v>No</v>
      </c>
      <c r="T767" s="178" t="str">
        <f t="shared" si="452"/>
        <v>No</v>
      </c>
      <c r="U767" t="str">
        <f>IF(OR(NCA!K81="Q1 2023",NCA!K81="Q2 2023"),"Yes","No")</f>
        <v>No</v>
      </c>
      <c r="V767" s="178" t="str">
        <f t="shared" si="453"/>
        <v>No</v>
      </c>
      <c r="W767" t="str">
        <f>IF(OR(NCA!K81="Q3 2023",NCA!K81="Q4 2023"),"Yes","No")</f>
        <v>No</v>
      </c>
      <c r="X767" s="178" t="str">
        <f t="shared" si="454"/>
        <v>No</v>
      </c>
      <c r="Y767" t="str">
        <f>IF(OR(NCA!K81="Q1 2024",NCA!K81="Q2 2024"),"Yes","No")</f>
        <v>No</v>
      </c>
      <c r="Z767" s="178" t="str">
        <f t="shared" si="455"/>
        <v>No</v>
      </c>
      <c r="AA767" t="str">
        <f>IF(OR(NCA!K81="Q3 2024",NCA!K81="Q4 2024"),"Yes","No")</f>
        <v>No</v>
      </c>
      <c r="AB767" s="178" t="str">
        <f t="shared" si="456"/>
        <v>No</v>
      </c>
      <c r="AC767" t="str">
        <f>IF(OR(NCA!K81="Q1 2025",NCA!K81="Q2 2025"),"Yes","No")</f>
        <v>No</v>
      </c>
      <c r="AD767" s="178" t="str">
        <f t="shared" si="457"/>
        <v>No</v>
      </c>
      <c r="AE767" t="str">
        <f>IF(OR(NCA!K81="Q3 2025",NCA!K81="Q4 2025"),"Yes","No")</f>
        <v>No</v>
      </c>
      <c r="AF767" s="178" t="str">
        <f t="shared" si="458"/>
        <v>No</v>
      </c>
      <c r="AG767" t="str">
        <f>IF(OR(NCA!K81="Q1 2026",NCA!K81="Q2 2026"),"Yes","No")</f>
        <v>No</v>
      </c>
      <c r="AH767" s="178" t="str">
        <f t="shared" si="459"/>
        <v>No</v>
      </c>
      <c r="AI767" t="str">
        <f>IF(OR(NCA!K81="Q3 2026",NCA!K81="Q4 2026"),"Yes","No")</f>
        <v>No</v>
      </c>
      <c r="AJ767" s="178" t="str">
        <f t="shared" si="460"/>
        <v>No</v>
      </c>
      <c r="AK767" t="str">
        <f>IF(OR(NCA!K81="Q1 2027",NCA!K81="Q2 2027"),"Yes","No")</f>
        <v>No</v>
      </c>
      <c r="AL767" s="178" t="str">
        <f t="shared" si="461"/>
        <v>No</v>
      </c>
      <c r="AM767" t="str">
        <f>IF(OR(NCA!K81="Q3 2027",NCA!K81="Q4 2027"),"Yes","No")</f>
        <v>No</v>
      </c>
      <c r="AN767" s="178" t="str">
        <f t="shared" si="462"/>
        <v>No</v>
      </c>
      <c r="AO767" t="str">
        <f>IF(OR(NCA!K81="Q1 2028",NCA!K81="Q2 2028"),"Yes","No")</f>
        <v>No</v>
      </c>
      <c r="AP767" s="178" t="str">
        <f t="shared" si="463"/>
        <v>No</v>
      </c>
      <c r="AQ767" t="str">
        <f>IF(OR(NCA!K81="Q3 2028",NCA!K81="Q4 2028"),"Yes","No")</f>
        <v>No</v>
      </c>
      <c r="AR767" s="178" t="str">
        <f t="shared" si="464"/>
        <v>No</v>
      </c>
      <c r="AS767" t="str">
        <f>IF(OR(NCA!K81="Q1 2029",NCA!K81="Q2 2029"),"Yes","No")</f>
        <v>No</v>
      </c>
      <c r="AT767" s="178" t="str">
        <f t="shared" si="465"/>
        <v>No</v>
      </c>
      <c r="AU767" t="str">
        <f>IF(OR(NCA!K81="Q3 2029",NCA!K81="Q4 2029"),"Yes","No")</f>
        <v>No</v>
      </c>
      <c r="AV767" s="178" t="str">
        <f t="shared" si="466"/>
        <v>No</v>
      </c>
      <c r="AW767" t="str">
        <f>IF(OR(NCA!K81="Q1 2030",NCA!K81="Q2 2030"),"Yes","No")</f>
        <v>No</v>
      </c>
      <c r="AX767" s="178" t="str">
        <f t="shared" si="467"/>
        <v>No</v>
      </c>
      <c r="AY767" t="str">
        <f>IF(OR(NCA!K81="Q3 2030",NCA!K81="Q4 2030"),"Yes","No")</f>
        <v>No</v>
      </c>
      <c r="AZ767" s="178" t="str">
        <f t="shared" si="468"/>
        <v>No</v>
      </c>
      <c r="BA767" t="str">
        <f>IF(NCA!K81="","No","Yes")</f>
        <v>No</v>
      </c>
      <c r="BB767" s="178" t="str">
        <f t="shared" si="469"/>
        <v>No</v>
      </c>
      <c r="BC767" s="178" t="str">
        <f t="shared" si="470"/>
        <v>Yes</v>
      </c>
      <c r="BD767" s="174"/>
    </row>
    <row r="768" spans="1:56" s="175" customFormat="1" ht="23.65" thickBot="1" x14ac:dyDescent="0.5">
      <c r="A768" s="177">
        <v>78</v>
      </c>
      <c r="B768" s="114" t="s">
        <v>1013</v>
      </c>
      <c r="C768" t="str">
        <f>IF(NCA!E82="Yes","Yes","No")</f>
        <v>No</v>
      </c>
      <c r="D768" t="str">
        <f>IF(AND(C768="No",NCA!F82="Yes"),"Yes","No")</f>
        <v>No</v>
      </c>
      <c r="E768" t="str">
        <f>IF(AND(C768="No",NCA!F82="N/A"),"N/A","No")</f>
        <v>No</v>
      </c>
      <c r="F768">
        <f>IF(OR(NCA!F82="Yes",NCA!F82="N/A"),0,1)</f>
        <v>1</v>
      </c>
      <c r="G768" t="str">
        <f>IF(OR(NCA!K82="Q3 2019",NCA!K82="Q4 2019"),"Yes","No")</f>
        <v>No</v>
      </c>
      <c r="H768" s="178" t="str">
        <f t="shared" si="446"/>
        <v>No</v>
      </c>
      <c r="I768" t="str">
        <f>IF(OR(NCA!K82="Q1 2020",NCA!K82="Q2 2020"),"Yes","No")</f>
        <v>No</v>
      </c>
      <c r="J768" s="178" t="str">
        <f t="shared" si="447"/>
        <v>No</v>
      </c>
      <c r="K768" t="str">
        <f>IF(OR(NCA!K82="Q3 2020",NCA!K82="Q4 2020"),"Yes","No")</f>
        <v>No</v>
      </c>
      <c r="L768" s="178" t="str">
        <f t="shared" si="448"/>
        <v>No</v>
      </c>
      <c r="M768" t="str">
        <f>IF(OR(NCA!K82="Q1 2021",NCA!K82="Q2 2021"),"Yes","No")</f>
        <v>No</v>
      </c>
      <c r="N768" s="178" t="str">
        <f t="shared" si="449"/>
        <v>No</v>
      </c>
      <c r="O768" t="str">
        <f>IF(OR(NCA!K82="Q3 2021",NCA!K82="Q4 2021"),"Yes","No")</f>
        <v>No</v>
      </c>
      <c r="P768" s="178" t="str">
        <f t="shared" si="450"/>
        <v>No</v>
      </c>
      <c r="Q768" t="str">
        <f>IF(OR(NCA!K82="Q1 2022",NCA!K82="Q2 2022"),"Yes","No")</f>
        <v>No</v>
      </c>
      <c r="R768" s="178" t="str">
        <f t="shared" si="451"/>
        <v>No</v>
      </c>
      <c r="S768" t="str">
        <f>IF(OR(NCA!K82="Q3 2022",NCA!K82="Q4 2022"),"Yes","No")</f>
        <v>No</v>
      </c>
      <c r="T768" s="178" t="str">
        <f t="shared" si="452"/>
        <v>No</v>
      </c>
      <c r="U768" t="str">
        <f>IF(OR(NCA!K82="Q1 2023",NCA!K82="Q2 2023"),"Yes","No")</f>
        <v>No</v>
      </c>
      <c r="V768" s="178" t="str">
        <f t="shared" si="453"/>
        <v>No</v>
      </c>
      <c r="W768" t="str">
        <f>IF(OR(NCA!K82="Q3 2023",NCA!K82="Q4 2023"),"Yes","No")</f>
        <v>No</v>
      </c>
      <c r="X768" s="178" t="str">
        <f t="shared" si="454"/>
        <v>No</v>
      </c>
      <c r="Y768" t="str">
        <f>IF(OR(NCA!K82="Q1 2024",NCA!K82="Q2 2024"),"Yes","No")</f>
        <v>No</v>
      </c>
      <c r="Z768" s="178" t="str">
        <f t="shared" si="455"/>
        <v>No</v>
      </c>
      <c r="AA768" t="str">
        <f>IF(OR(NCA!K82="Q3 2024",NCA!K82="Q4 2024"),"Yes","No")</f>
        <v>No</v>
      </c>
      <c r="AB768" s="178" t="str">
        <f t="shared" si="456"/>
        <v>No</v>
      </c>
      <c r="AC768" t="str">
        <f>IF(OR(NCA!K82="Q1 2025",NCA!K82="Q2 2025"),"Yes","No")</f>
        <v>No</v>
      </c>
      <c r="AD768" s="178" t="str">
        <f t="shared" si="457"/>
        <v>No</v>
      </c>
      <c r="AE768" t="str">
        <f>IF(OR(NCA!K82="Q3 2025",NCA!K82="Q4 2025"),"Yes","No")</f>
        <v>No</v>
      </c>
      <c r="AF768" s="178" t="str">
        <f t="shared" si="458"/>
        <v>No</v>
      </c>
      <c r="AG768" t="str">
        <f>IF(OR(NCA!K82="Q1 2026",NCA!K82="Q2 2026"),"Yes","No")</f>
        <v>No</v>
      </c>
      <c r="AH768" s="178" t="str">
        <f t="shared" si="459"/>
        <v>No</v>
      </c>
      <c r="AI768" t="str">
        <f>IF(OR(NCA!K82="Q3 2026",NCA!K82="Q4 2026"),"Yes","No")</f>
        <v>No</v>
      </c>
      <c r="AJ768" s="178" t="str">
        <f t="shared" si="460"/>
        <v>No</v>
      </c>
      <c r="AK768" t="str">
        <f>IF(OR(NCA!K82="Q1 2027",NCA!K82="Q2 2027"),"Yes","No")</f>
        <v>No</v>
      </c>
      <c r="AL768" s="178" t="str">
        <f t="shared" si="461"/>
        <v>No</v>
      </c>
      <c r="AM768" t="str">
        <f>IF(OR(NCA!K82="Q3 2027",NCA!K82="Q4 2027"),"Yes","No")</f>
        <v>No</v>
      </c>
      <c r="AN768" s="178" t="str">
        <f t="shared" si="462"/>
        <v>No</v>
      </c>
      <c r="AO768" t="str">
        <f>IF(OR(NCA!K82="Q1 2028",NCA!K82="Q2 2028"),"Yes","No")</f>
        <v>No</v>
      </c>
      <c r="AP768" s="178" t="str">
        <f t="shared" si="463"/>
        <v>No</v>
      </c>
      <c r="AQ768" t="str">
        <f>IF(OR(NCA!K82="Q3 2028",NCA!K82="Q4 2028"),"Yes","No")</f>
        <v>No</v>
      </c>
      <c r="AR768" s="178" t="str">
        <f t="shared" si="464"/>
        <v>No</v>
      </c>
      <c r="AS768" t="str">
        <f>IF(OR(NCA!K82="Q1 2029",NCA!K82="Q2 2029"),"Yes","No")</f>
        <v>No</v>
      </c>
      <c r="AT768" s="178" t="str">
        <f t="shared" si="465"/>
        <v>No</v>
      </c>
      <c r="AU768" t="str">
        <f>IF(OR(NCA!K82="Q3 2029",NCA!K82="Q4 2029"),"Yes","No")</f>
        <v>No</v>
      </c>
      <c r="AV768" s="178" t="str">
        <f t="shared" si="466"/>
        <v>No</v>
      </c>
      <c r="AW768" t="str">
        <f>IF(OR(NCA!K82="Q1 2030",NCA!K82="Q2 2030"),"Yes","No")</f>
        <v>No</v>
      </c>
      <c r="AX768" s="178" t="str">
        <f t="shared" si="467"/>
        <v>No</v>
      </c>
      <c r="AY768" t="str">
        <f>IF(OR(NCA!K82="Q3 2030",NCA!K82="Q4 2030"),"Yes","No")</f>
        <v>No</v>
      </c>
      <c r="AZ768" s="178" t="str">
        <f t="shared" si="468"/>
        <v>No</v>
      </c>
      <c r="BA768" t="str">
        <f>IF(NCA!K82="","No","Yes")</f>
        <v>No</v>
      </c>
      <c r="BB768" s="178" t="str">
        <f t="shared" si="469"/>
        <v>No</v>
      </c>
      <c r="BC768" s="178" t="str">
        <f t="shared" si="470"/>
        <v>Yes</v>
      </c>
      <c r="BD768" s="174"/>
    </row>
    <row r="769" spans="1:56" s="175" customFormat="1" ht="23.65" thickBot="1" x14ac:dyDescent="0.5">
      <c r="A769" s="177">
        <v>79</v>
      </c>
      <c r="B769" s="114" t="s">
        <v>1014</v>
      </c>
      <c r="C769" t="str">
        <f>IF(NCA!E83="Yes","Yes","No")</f>
        <v>No</v>
      </c>
      <c r="D769" t="str">
        <f>IF(AND(C769="No",NCA!F83="Yes"),"Yes","No")</f>
        <v>No</v>
      </c>
      <c r="E769" t="str">
        <f>IF(AND(C769="No",NCA!F83="N/A"),"N/A","No")</f>
        <v>No</v>
      </c>
      <c r="F769">
        <f>IF(OR(NCA!F83="Yes",NCA!F83="N/A"),0,1)</f>
        <v>1</v>
      </c>
      <c r="G769" t="str">
        <f>IF(OR(NCA!K83="Q3 2019",NCA!K83="Q4 2019"),"Yes","No")</f>
        <v>No</v>
      </c>
      <c r="H769" s="178" t="str">
        <f t="shared" si="446"/>
        <v>No</v>
      </c>
      <c r="I769" t="str">
        <f>IF(OR(NCA!K83="Q1 2020",NCA!K83="Q2 2020"),"Yes","No")</f>
        <v>No</v>
      </c>
      <c r="J769" s="178" t="str">
        <f t="shared" si="447"/>
        <v>No</v>
      </c>
      <c r="K769" t="str">
        <f>IF(OR(NCA!K83="Q3 2020",NCA!K83="Q4 2020"),"Yes","No")</f>
        <v>No</v>
      </c>
      <c r="L769" s="178" t="str">
        <f t="shared" si="448"/>
        <v>No</v>
      </c>
      <c r="M769" t="str">
        <f>IF(OR(NCA!K83="Q1 2021",NCA!K83="Q2 2021"),"Yes","No")</f>
        <v>No</v>
      </c>
      <c r="N769" s="178" t="str">
        <f t="shared" si="449"/>
        <v>No</v>
      </c>
      <c r="O769" t="str">
        <f>IF(OR(NCA!K83="Q3 2021",NCA!K83="Q4 2021"),"Yes","No")</f>
        <v>No</v>
      </c>
      <c r="P769" s="178" t="str">
        <f t="shared" si="450"/>
        <v>No</v>
      </c>
      <c r="Q769" t="str">
        <f>IF(OR(NCA!K83="Q1 2022",NCA!K83="Q2 2022"),"Yes","No")</f>
        <v>No</v>
      </c>
      <c r="R769" s="178" t="str">
        <f t="shared" si="451"/>
        <v>No</v>
      </c>
      <c r="S769" t="str">
        <f>IF(OR(NCA!K83="Q3 2022",NCA!K83="Q4 2022"),"Yes","No")</f>
        <v>No</v>
      </c>
      <c r="T769" s="178" t="str">
        <f t="shared" si="452"/>
        <v>No</v>
      </c>
      <c r="U769" t="str">
        <f>IF(OR(NCA!K83="Q1 2023",NCA!K83="Q2 2023"),"Yes","No")</f>
        <v>No</v>
      </c>
      <c r="V769" s="178" t="str">
        <f t="shared" si="453"/>
        <v>No</v>
      </c>
      <c r="W769" t="str">
        <f>IF(OR(NCA!K83="Q3 2023",NCA!K83="Q4 2023"),"Yes","No")</f>
        <v>No</v>
      </c>
      <c r="X769" s="178" t="str">
        <f t="shared" si="454"/>
        <v>No</v>
      </c>
      <c r="Y769" t="str">
        <f>IF(OR(NCA!K83="Q1 2024",NCA!K83="Q2 2024"),"Yes","No")</f>
        <v>No</v>
      </c>
      <c r="Z769" s="178" t="str">
        <f t="shared" si="455"/>
        <v>No</v>
      </c>
      <c r="AA769" t="str">
        <f>IF(OR(NCA!K83="Q3 2024",NCA!K83="Q4 2024"),"Yes","No")</f>
        <v>No</v>
      </c>
      <c r="AB769" s="178" t="str">
        <f t="shared" si="456"/>
        <v>No</v>
      </c>
      <c r="AC769" t="str">
        <f>IF(OR(NCA!K83="Q1 2025",NCA!K83="Q2 2025"),"Yes","No")</f>
        <v>No</v>
      </c>
      <c r="AD769" s="178" t="str">
        <f t="shared" si="457"/>
        <v>No</v>
      </c>
      <c r="AE769" t="str">
        <f>IF(OR(NCA!K83="Q3 2025",NCA!K83="Q4 2025"),"Yes","No")</f>
        <v>No</v>
      </c>
      <c r="AF769" s="178" t="str">
        <f t="shared" si="458"/>
        <v>No</v>
      </c>
      <c r="AG769" t="str">
        <f>IF(OR(NCA!K83="Q1 2026",NCA!K83="Q2 2026"),"Yes","No")</f>
        <v>No</v>
      </c>
      <c r="AH769" s="178" t="str">
        <f t="shared" si="459"/>
        <v>No</v>
      </c>
      <c r="AI769" t="str">
        <f>IF(OR(NCA!K83="Q3 2026",NCA!K83="Q4 2026"),"Yes","No")</f>
        <v>No</v>
      </c>
      <c r="AJ769" s="178" t="str">
        <f t="shared" si="460"/>
        <v>No</v>
      </c>
      <c r="AK769" t="str">
        <f>IF(OR(NCA!K83="Q1 2027",NCA!K83="Q2 2027"),"Yes","No")</f>
        <v>No</v>
      </c>
      <c r="AL769" s="178" t="str">
        <f t="shared" si="461"/>
        <v>No</v>
      </c>
      <c r="AM769" t="str">
        <f>IF(OR(NCA!K83="Q3 2027",NCA!K83="Q4 2027"),"Yes","No")</f>
        <v>No</v>
      </c>
      <c r="AN769" s="178" t="str">
        <f t="shared" si="462"/>
        <v>No</v>
      </c>
      <c r="AO769" t="str">
        <f>IF(OR(NCA!K83="Q1 2028",NCA!K83="Q2 2028"),"Yes","No")</f>
        <v>No</v>
      </c>
      <c r="AP769" s="178" t="str">
        <f t="shared" si="463"/>
        <v>No</v>
      </c>
      <c r="AQ769" t="str">
        <f>IF(OR(NCA!K83="Q3 2028",NCA!K83="Q4 2028"),"Yes","No")</f>
        <v>No</v>
      </c>
      <c r="AR769" s="178" t="str">
        <f t="shared" si="464"/>
        <v>No</v>
      </c>
      <c r="AS769" t="str">
        <f>IF(OR(NCA!K83="Q1 2029",NCA!K83="Q2 2029"),"Yes","No")</f>
        <v>No</v>
      </c>
      <c r="AT769" s="178" t="str">
        <f t="shared" si="465"/>
        <v>No</v>
      </c>
      <c r="AU769" t="str">
        <f>IF(OR(NCA!K83="Q3 2029",NCA!K83="Q4 2029"),"Yes","No")</f>
        <v>No</v>
      </c>
      <c r="AV769" s="178" t="str">
        <f t="shared" si="466"/>
        <v>No</v>
      </c>
      <c r="AW769" t="str">
        <f>IF(OR(NCA!K83="Q1 2030",NCA!K83="Q2 2030"),"Yes","No")</f>
        <v>No</v>
      </c>
      <c r="AX769" s="178" t="str">
        <f t="shared" si="467"/>
        <v>No</v>
      </c>
      <c r="AY769" t="str">
        <f>IF(OR(NCA!K83="Q3 2030",NCA!K83="Q4 2030"),"Yes","No")</f>
        <v>No</v>
      </c>
      <c r="AZ769" s="178" t="str">
        <f t="shared" si="468"/>
        <v>No</v>
      </c>
      <c r="BA769" t="str">
        <f>IF(NCA!K83="","No","Yes")</f>
        <v>No</v>
      </c>
      <c r="BB769" s="178" t="str">
        <f t="shared" si="469"/>
        <v>No</v>
      </c>
      <c r="BC769" s="178" t="str">
        <f t="shared" si="470"/>
        <v>Yes</v>
      </c>
      <c r="BD769" s="174"/>
    </row>
    <row r="770" spans="1:56" s="175" customFormat="1" ht="23.65" thickBot="1" x14ac:dyDescent="0.5">
      <c r="A770" s="177">
        <v>80</v>
      </c>
      <c r="B770" s="114" t="s">
        <v>1015</v>
      </c>
      <c r="C770" t="str">
        <f>IF(NCA!E84="Yes","Yes","No")</f>
        <v>No</v>
      </c>
      <c r="D770" t="str">
        <f>IF(AND(C770="No",NCA!F84="Yes"),"Yes","No")</f>
        <v>No</v>
      </c>
      <c r="E770" t="str">
        <f>IF(AND(C770="No",NCA!F84="N/A"),"N/A","No")</f>
        <v>No</v>
      </c>
      <c r="F770">
        <f>IF(OR(NCA!F84="Yes",NCA!F84="N/A"),0,1)</f>
        <v>1</v>
      </c>
      <c r="G770" t="str">
        <f>IF(OR(NCA!K84="Q3 2019",NCA!K84="Q4 2019"),"Yes","No")</f>
        <v>No</v>
      </c>
      <c r="H770" s="178" t="str">
        <f t="shared" si="446"/>
        <v>No</v>
      </c>
      <c r="I770" t="str">
        <f>IF(OR(NCA!K84="Q1 2020",NCA!K84="Q2 2020"),"Yes","No")</f>
        <v>No</v>
      </c>
      <c r="J770" s="178" t="str">
        <f t="shared" si="447"/>
        <v>No</v>
      </c>
      <c r="K770" t="str">
        <f>IF(OR(NCA!K84="Q3 2020",NCA!K84="Q4 2020"),"Yes","No")</f>
        <v>No</v>
      </c>
      <c r="L770" s="178" t="str">
        <f t="shared" si="448"/>
        <v>No</v>
      </c>
      <c r="M770" t="str">
        <f>IF(OR(NCA!K84="Q1 2021",NCA!K84="Q2 2021"),"Yes","No")</f>
        <v>No</v>
      </c>
      <c r="N770" s="178" t="str">
        <f t="shared" si="449"/>
        <v>No</v>
      </c>
      <c r="O770" t="str">
        <f>IF(OR(NCA!K84="Q3 2021",NCA!K84="Q4 2021"),"Yes","No")</f>
        <v>No</v>
      </c>
      <c r="P770" s="178" t="str">
        <f t="shared" si="450"/>
        <v>No</v>
      </c>
      <c r="Q770" t="str">
        <f>IF(OR(NCA!K84="Q1 2022",NCA!K84="Q2 2022"),"Yes","No")</f>
        <v>No</v>
      </c>
      <c r="R770" s="178" t="str">
        <f t="shared" si="451"/>
        <v>No</v>
      </c>
      <c r="S770" t="str">
        <f>IF(OR(NCA!K84="Q3 2022",NCA!K84="Q4 2022"),"Yes","No")</f>
        <v>No</v>
      </c>
      <c r="T770" s="178" t="str">
        <f t="shared" si="452"/>
        <v>No</v>
      </c>
      <c r="U770" t="str">
        <f>IF(OR(NCA!K84="Q1 2023",NCA!K84="Q2 2023"),"Yes","No")</f>
        <v>No</v>
      </c>
      <c r="V770" s="178" t="str">
        <f t="shared" si="453"/>
        <v>No</v>
      </c>
      <c r="W770" t="str">
        <f>IF(OR(NCA!K84="Q3 2023",NCA!K84="Q4 2023"),"Yes","No")</f>
        <v>No</v>
      </c>
      <c r="X770" s="178" t="str">
        <f t="shared" si="454"/>
        <v>No</v>
      </c>
      <c r="Y770" t="str">
        <f>IF(OR(NCA!K84="Q1 2024",NCA!K84="Q2 2024"),"Yes","No")</f>
        <v>No</v>
      </c>
      <c r="Z770" s="178" t="str">
        <f t="shared" si="455"/>
        <v>No</v>
      </c>
      <c r="AA770" t="str">
        <f>IF(OR(NCA!K84="Q3 2024",NCA!K84="Q4 2024"),"Yes","No")</f>
        <v>No</v>
      </c>
      <c r="AB770" s="178" t="str">
        <f t="shared" si="456"/>
        <v>No</v>
      </c>
      <c r="AC770" t="str">
        <f>IF(OR(NCA!K84="Q1 2025",NCA!K84="Q2 2025"),"Yes","No")</f>
        <v>No</v>
      </c>
      <c r="AD770" s="178" t="str">
        <f t="shared" si="457"/>
        <v>No</v>
      </c>
      <c r="AE770" t="str">
        <f>IF(OR(NCA!K84="Q3 2025",NCA!K84="Q4 2025"),"Yes","No")</f>
        <v>No</v>
      </c>
      <c r="AF770" s="178" t="str">
        <f t="shared" si="458"/>
        <v>No</v>
      </c>
      <c r="AG770" t="str">
        <f>IF(OR(NCA!K84="Q1 2026",NCA!K84="Q2 2026"),"Yes","No")</f>
        <v>No</v>
      </c>
      <c r="AH770" s="178" t="str">
        <f t="shared" si="459"/>
        <v>No</v>
      </c>
      <c r="AI770" t="str">
        <f>IF(OR(NCA!K84="Q3 2026",NCA!K84="Q4 2026"),"Yes","No")</f>
        <v>No</v>
      </c>
      <c r="AJ770" s="178" t="str">
        <f t="shared" si="460"/>
        <v>No</v>
      </c>
      <c r="AK770" t="str">
        <f>IF(OR(NCA!K84="Q1 2027",NCA!K84="Q2 2027"),"Yes","No")</f>
        <v>No</v>
      </c>
      <c r="AL770" s="178" t="str">
        <f t="shared" si="461"/>
        <v>No</v>
      </c>
      <c r="AM770" t="str">
        <f>IF(OR(NCA!K84="Q3 2027",NCA!K84="Q4 2027"),"Yes","No")</f>
        <v>No</v>
      </c>
      <c r="AN770" s="178" t="str">
        <f t="shared" si="462"/>
        <v>No</v>
      </c>
      <c r="AO770" t="str">
        <f>IF(OR(NCA!K84="Q1 2028",NCA!K84="Q2 2028"),"Yes","No")</f>
        <v>No</v>
      </c>
      <c r="AP770" s="178" t="str">
        <f t="shared" si="463"/>
        <v>No</v>
      </c>
      <c r="AQ770" t="str">
        <f>IF(OR(NCA!K84="Q3 2028",NCA!K84="Q4 2028"),"Yes","No")</f>
        <v>No</v>
      </c>
      <c r="AR770" s="178" t="str">
        <f t="shared" si="464"/>
        <v>No</v>
      </c>
      <c r="AS770" t="str">
        <f>IF(OR(NCA!K84="Q1 2029",NCA!K84="Q2 2029"),"Yes","No")</f>
        <v>No</v>
      </c>
      <c r="AT770" s="178" t="str">
        <f t="shared" si="465"/>
        <v>No</v>
      </c>
      <c r="AU770" t="str">
        <f>IF(OR(NCA!K84="Q3 2029",NCA!K84="Q4 2029"),"Yes","No")</f>
        <v>No</v>
      </c>
      <c r="AV770" s="178" t="str">
        <f t="shared" si="466"/>
        <v>No</v>
      </c>
      <c r="AW770" t="str">
        <f>IF(OR(NCA!K84="Q1 2030",NCA!K84="Q2 2030"),"Yes","No")</f>
        <v>No</v>
      </c>
      <c r="AX770" s="178" t="str">
        <f t="shared" si="467"/>
        <v>No</v>
      </c>
      <c r="AY770" t="str">
        <f>IF(OR(NCA!K84="Q3 2030",NCA!K84="Q4 2030"),"Yes","No")</f>
        <v>No</v>
      </c>
      <c r="AZ770" s="178" t="str">
        <f t="shared" si="468"/>
        <v>No</v>
      </c>
      <c r="BA770" t="str">
        <f>IF(NCA!K84="","No","Yes")</f>
        <v>No</v>
      </c>
      <c r="BB770" s="178" t="str">
        <f t="shared" si="469"/>
        <v>No</v>
      </c>
      <c r="BC770" s="178" t="str">
        <f t="shared" si="470"/>
        <v>Yes</v>
      </c>
      <c r="BD770" s="174"/>
    </row>
    <row r="771" spans="1:56" s="175" customFormat="1" ht="23.65" thickBot="1" x14ac:dyDescent="0.5">
      <c r="A771" s="177">
        <v>81</v>
      </c>
      <c r="B771" s="114" t="s">
        <v>1016</v>
      </c>
      <c r="C771" t="str">
        <f>IF(NCA!E85="Yes","Yes","No")</f>
        <v>No</v>
      </c>
      <c r="D771" t="str">
        <f>IF(AND(C771="No",NCA!F85="Yes"),"Yes","No")</f>
        <v>No</v>
      </c>
      <c r="E771" t="str">
        <f>IF(AND(C771="No",NCA!F85="N/A"),"N/A","No")</f>
        <v>No</v>
      </c>
      <c r="F771">
        <f>IF(OR(NCA!F85="Yes",NCA!F85="N/A"),0,1)</f>
        <v>1</v>
      </c>
      <c r="G771" t="str">
        <f>IF(OR(NCA!K85="Q3 2019",NCA!K85="Q4 2019"),"Yes","No")</f>
        <v>No</v>
      </c>
      <c r="H771" s="178" t="str">
        <f t="shared" si="446"/>
        <v>No</v>
      </c>
      <c r="I771" t="str">
        <f>IF(OR(NCA!K85="Q1 2020",NCA!K85="Q2 2020"),"Yes","No")</f>
        <v>No</v>
      </c>
      <c r="J771" s="178" t="str">
        <f t="shared" si="447"/>
        <v>No</v>
      </c>
      <c r="K771" t="str">
        <f>IF(OR(NCA!K85="Q3 2020",NCA!K85="Q4 2020"),"Yes","No")</f>
        <v>No</v>
      </c>
      <c r="L771" s="178" t="str">
        <f t="shared" si="448"/>
        <v>No</v>
      </c>
      <c r="M771" t="str">
        <f>IF(OR(NCA!K85="Q1 2021",NCA!K85="Q2 2021"),"Yes","No")</f>
        <v>No</v>
      </c>
      <c r="N771" s="178" t="str">
        <f t="shared" si="449"/>
        <v>No</v>
      </c>
      <c r="O771" t="str">
        <f>IF(OR(NCA!K85="Q3 2021",NCA!K85="Q4 2021"),"Yes","No")</f>
        <v>No</v>
      </c>
      <c r="P771" s="178" t="str">
        <f t="shared" si="450"/>
        <v>No</v>
      </c>
      <c r="Q771" t="str">
        <f>IF(OR(NCA!K85="Q1 2022",NCA!K85="Q2 2022"),"Yes","No")</f>
        <v>No</v>
      </c>
      <c r="R771" s="178" t="str">
        <f t="shared" si="451"/>
        <v>No</v>
      </c>
      <c r="S771" t="str">
        <f>IF(OR(NCA!K85="Q3 2022",NCA!K85="Q4 2022"),"Yes","No")</f>
        <v>No</v>
      </c>
      <c r="T771" s="178" t="str">
        <f t="shared" si="452"/>
        <v>No</v>
      </c>
      <c r="U771" t="str">
        <f>IF(OR(NCA!K85="Q1 2023",NCA!K85="Q2 2023"),"Yes","No")</f>
        <v>No</v>
      </c>
      <c r="V771" s="178" t="str">
        <f t="shared" si="453"/>
        <v>No</v>
      </c>
      <c r="W771" t="str">
        <f>IF(OR(NCA!K85="Q3 2023",NCA!K85="Q4 2023"),"Yes","No")</f>
        <v>No</v>
      </c>
      <c r="X771" s="178" t="str">
        <f t="shared" si="454"/>
        <v>No</v>
      </c>
      <c r="Y771" t="str">
        <f>IF(OR(NCA!K85="Q1 2024",NCA!K85="Q2 2024"),"Yes","No")</f>
        <v>No</v>
      </c>
      <c r="Z771" s="178" t="str">
        <f t="shared" si="455"/>
        <v>No</v>
      </c>
      <c r="AA771" t="str">
        <f>IF(OR(NCA!K85="Q3 2024",NCA!K85="Q4 2024"),"Yes","No")</f>
        <v>No</v>
      </c>
      <c r="AB771" s="178" t="str">
        <f t="shared" si="456"/>
        <v>No</v>
      </c>
      <c r="AC771" t="str">
        <f>IF(OR(NCA!K85="Q1 2025",NCA!K85="Q2 2025"),"Yes","No")</f>
        <v>No</v>
      </c>
      <c r="AD771" s="178" t="str">
        <f t="shared" si="457"/>
        <v>No</v>
      </c>
      <c r="AE771" t="str">
        <f>IF(OR(NCA!K85="Q3 2025",NCA!K85="Q4 2025"),"Yes","No")</f>
        <v>No</v>
      </c>
      <c r="AF771" s="178" t="str">
        <f t="shared" si="458"/>
        <v>No</v>
      </c>
      <c r="AG771" t="str">
        <f>IF(OR(NCA!K85="Q1 2026",NCA!K85="Q2 2026"),"Yes","No")</f>
        <v>No</v>
      </c>
      <c r="AH771" s="178" t="str">
        <f t="shared" si="459"/>
        <v>No</v>
      </c>
      <c r="AI771" t="str">
        <f>IF(OR(NCA!K85="Q3 2026",NCA!K85="Q4 2026"),"Yes","No")</f>
        <v>No</v>
      </c>
      <c r="AJ771" s="178" t="str">
        <f t="shared" si="460"/>
        <v>No</v>
      </c>
      <c r="AK771" t="str">
        <f>IF(OR(NCA!K85="Q1 2027",NCA!K85="Q2 2027"),"Yes","No")</f>
        <v>No</v>
      </c>
      <c r="AL771" s="178" t="str">
        <f t="shared" si="461"/>
        <v>No</v>
      </c>
      <c r="AM771" t="str">
        <f>IF(OR(NCA!K85="Q3 2027",NCA!K85="Q4 2027"),"Yes","No")</f>
        <v>No</v>
      </c>
      <c r="AN771" s="178" t="str">
        <f t="shared" si="462"/>
        <v>No</v>
      </c>
      <c r="AO771" t="str">
        <f>IF(OR(NCA!K85="Q1 2028",NCA!K85="Q2 2028"),"Yes","No")</f>
        <v>No</v>
      </c>
      <c r="AP771" s="178" t="str">
        <f t="shared" si="463"/>
        <v>No</v>
      </c>
      <c r="AQ771" t="str">
        <f>IF(OR(NCA!K85="Q3 2028",NCA!K85="Q4 2028"),"Yes","No")</f>
        <v>No</v>
      </c>
      <c r="AR771" s="178" t="str">
        <f t="shared" si="464"/>
        <v>No</v>
      </c>
      <c r="AS771" t="str">
        <f>IF(OR(NCA!K85="Q1 2029",NCA!K85="Q2 2029"),"Yes","No")</f>
        <v>No</v>
      </c>
      <c r="AT771" s="178" t="str">
        <f t="shared" si="465"/>
        <v>No</v>
      </c>
      <c r="AU771" t="str">
        <f>IF(OR(NCA!K85="Q3 2029",NCA!K85="Q4 2029"),"Yes","No")</f>
        <v>No</v>
      </c>
      <c r="AV771" s="178" t="str">
        <f t="shared" si="466"/>
        <v>No</v>
      </c>
      <c r="AW771" t="str">
        <f>IF(OR(NCA!K85="Q1 2030",NCA!K85="Q2 2030"),"Yes","No")</f>
        <v>No</v>
      </c>
      <c r="AX771" s="178" t="str">
        <f t="shared" si="467"/>
        <v>No</v>
      </c>
      <c r="AY771" t="str">
        <f>IF(OR(NCA!K85="Q3 2030",NCA!K85="Q4 2030"),"Yes","No")</f>
        <v>No</v>
      </c>
      <c r="AZ771" s="178" t="str">
        <f t="shared" si="468"/>
        <v>No</v>
      </c>
      <c r="BA771" t="str">
        <f>IF(NCA!K85="","No","Yes")</f>
        <v>No</v>
      </c>
      <c r="BB771" s="178" t="str">
        <f t="shared" si="469"/>
        <v>No</v>
      </c>
      <c r="BC771" s="178" t="str">
        <f t="shared" si="470"/>
        <v>Yes</v>
      </c>
      <c r="BD771" s="174"/>
    </row>
    <row r="772" spans="1:56" s="175" customFormat="1" ht="35.25" thickBot="1" x14ac:dyDescent="0.5">
      <c r="A772" s="177">
        <v>82</v>
      </c>
      <c r="B772" s="59" t="s">
        <v>1018</v>
      </c>
      <c r="C772" t="str">
        <f>IF(NCA!E86="Yes","Yes","No")</f>
        <v>No</v>
      </c>
      <c r="D772" t="str">
        <f>IF(AND(C772="No",NCA!F86="Yes"),"Yes","No")</f>
        <v>No</v>
      </c>
      <c r="E772" t="str">
        <f>IF(AND(C772="No",NCA!F86="N/A"),"N/A","No")</f>
        <v>No</v>
      </c>
      <c r="F772">
        <f>IF(OR(NCA!F86="Yes",NCA!F86="N/A"),0,1)</f>
        <v>1</v>
      </c>
      <c r="G772" t="str">
        <f>IF(OR(NCA!K86="Q3 2019",NCA!K86="Q4 2019"),"Yes","No")</f>
        <v>No</v>
      </c>
      <c r="H772" s="178" t="str">
        <f t="shared" si="446"/>
        <v>No</v>
      </c>
      <c r="I772" t="str">
        <f>IF(OR(NCA!K86="Q1 2020",NCA!K86="Q2 2020"),"Yes","No")</f>
        <v>No</v>
      </c>
      <c r="J772" s="178" t="str">
        <f t="shared" si="447"/>
        <v>No</v>
      </c>
      <c r="K772" t="str">
        <f>IF(OR(NCA!K86="Q3 2020",NCA!K86="Q4 2020"),"Yes","No")</f>
        <v>No</v>
      </c>
      <c r="L772" s="178" t="str">
        <f t="shared" si="448"/>
        <v>No</v>
      </c>
      <c r="M772" t="str">
        <f>IF(OR(NCA!K86="Q1 2021",NCA!K86="Q2 2021"),"Yes","No")</f>
        <v>No</v>
      </c>
      <c r="N772" s="178" t="str">
        <f t="shared" si="449"/>
        <v>No</v>
      </c>
      <c r="O772" t="str">
        <f>IF(OR(NCA!K86="Q3 2021",NCA!K86="Q4 2021"),"Yes","No")</f>
        <v>No</v>
      </c>
      <c r="P772" s="178" t="str">
        <f t="shared" si="450"/>
        <v>No</v>
      </c>
      <c r="Q772" t="str">
        <f>IF(OR(NCA!K86="Q1 2022",NCA!K86="Q2 2022"),"Yes","No")</f>
        <v>No</v>
      </c>
      <c r="R772" s="178" t="str">
        <f t="shared" si="451"/>
        <v>No</v>
      </c>
      <c r="S772" t="str">
        <f>IF(OR(NCA!K86="Q3 2022",NCA!K86="Q4 2022"),"Yes","No")</f>
        <v>No</v>
      </c>
      <c r="T772" s="178" t="str">
        <f t="shared" si="452"/>
        <v>No</v>
      </c>
      <c r="U772" t="str">
        <f>IF(OR(NCA!K86="Q1 2023",NCA!K86="Q2 2023"),"Yes","No")</f>
        <v>No</v>
      </c>
      <c r="V772" s="178" t="str">
        <f t="shared" si="453"/>
        <v>No</v>
      </c>
      <c r="W772" t="str">
        <f>IF(OR(NCA!K86="Q3 2023",NCA!K86="Q4 2023"),"Yes","No")</f>
        <v>No</v>
      </c>
      <c r="X772" s="178" t="str">
        <f t="shared" si="454"/>
        <v>No</v>
      </c>
      <c r="Y772" t="str">
        <f>IF(OR(NCA!K86="Q1 2024",NCA!K86="Q2 2024"),"Yes","No")</f>
        <v>No</v>
      </c>
      <c r="Z772" s="178" t="str">
        <f t="shared" si="455"/>
        <v>No</v>
      </c>
      <c r="AA772" t="str">
        <f>IF(OR(NCA!K86="Q3 2024",NCA!K86="Q4 2024"),"Yes","No")</f>
        <v>No</v>
      </c>
      <c r="AB772" s="178" t="str">
        <f t="shared" si="456"/>
        <v>No</v>
      </c>
      <c r="AC772" t="str">
        <f>IF(OR(NCA!K86="Q1 2025",NCA!K86="Q2 2025"),"Yes","No")</f>
        <v>No</v>
      </c>
      <c r="AD772" s="178" t="str">
        <f t="shared" si="457"/>
        <v>No</v>
      </c>
      <c r="AE772" t="str">
        <f>IF(OR(NCA!K86="Q3 2025",NCA!K86="Q4 2025"),"Yes","No")</f>
        <v>No</v>
      </c>
      <c r="AF772" s="178" t="str">
        <f t="shared" si="458"/>
        <v>No</v>
      </c>
      <c r="AG772" t="str">
        <f>IF(OR(NCA!K86="Q1 2026",NCA!K86="Q2 2026"),"Yes","No")</f>
        <v>No</v>
      </c>
      <c r="AH772" s="178" t="str">
        <f t="shared" si="459"/>
        <v>No</v>
      </c>
      <c r="AI772" t="str">
        <f>IF(OR(NCA!K86="Q3 2026",NCA!K86="Q4 2026"),"Yes","No")</f>
        <v>No</v>
      </c>
      <c r="AJ772" s="178" t="str">
        <f t="shared" si="460"/>
        <v>No</v>
      </c>
      <c r="AK772" t="str">
        <f>IF(OR(NCA!K86="Q1 2027",NCA!K86="Q2 2027"),"Yes","No")</f>
        <v>No</v>
      </c>
      <c r="AL772" s="178" t="str">
        <f t="shared" si="461"/>
        <v>No</v>
      </c>
      <c r="AM772" t="str">
        <f>IF(OR(NCA!K86="Q3 2027",NCA!K86="Q4 2027"),"Yes","No")</f>
        <v>No</v>
      </c>
      <c r="AN772" s="178" t="str">
        <f t="shared" si="462"/>
        <v>No</v>
      </c>
      <c r="AO772" t="str">
        <f>IF(OR(NCA!K86="Q1 2028",NCA!K86="Q2 2028"),"Yes","No")</f>
        <v>No</v>
      </c>
      <c r="AP772" s="178" t="str">
        <f t="shared" si="463"/>
        <v>No</v>
      </c>
      <c r="AQ772" t="str">
        <f>IF(OR(NCA!K86="Q3 2028",NCA!K86="Q4 2028"),"Yes","No")</f>
        <v>No</v>
      </c>
      <c r="AR772" s="178" t="str">
        <f t="shared" si="464"/>
        <v>No</v>
      </c>
      <c r="AS772" t="str">
        <f>IF(OR(NCA!K86="Q1 2029",NCA!K86="Q2 2029"),"Yes","No")</f>
        <v>No</v>
      </c>
      <c r="AT772" s="178" t="str">
        <f t="shared" si="465"/>
        <v>No</v>
      </c>
      <c r="AU772" t="str">
        <f>IF(OR(NCA!K86="Q3 2029",NCA!K86="Q4 2029"),"Yes","No")</f>
        <v>No</v>
      </c>
      <c r="AV772" s="178" t="str">
        <f t="shared" si="466"/>
        <v>No</v>
      </c>
      <c r="AW772" t="str">
        <f>IF(OR(NCA!K86="Q1 2030",NCA!K86="Q2 2030"),"Yes","No")</f>
        <v>No</v>
      </c>
      <c r="AX772" s="178" t="str">
        <f t="shared" si="467"/>
        <v>No</v>
      </c>
      <c r="AY772" t="str">
        <f>IF(OR(NCA!K86="Q3 2030",NCA!K86="Q4 2030"),"Yes","No")</f>
        <v>No</v>
      </c>
      <c r="AZ772" s="178" t="str">
        <f t="shared" si="468"/>
        <v>No</v>
      </c>
      <c r="BA772" t="str">
        <f>IF(NCA!K86="","No","Yes")</f>
        <v>No</v>
      </c>
      <c r="BB772" s="178" t="str">
        <f t="shared" si="469"/>
        <v>No</v>
      </c>
      <c r="BC772" s="178" t="str">
        <f t="shared" si="470"/>
        <v>Yes</v>
      </c>
      <c r="BD772" s="174"/>
    </row>
    <row r="773" spans="1:56" s="175" customFormat="1" ht="14.65" thickBot="1" x14ac:dyDescent="0.5">
      <c r="A773" s="177">
        <v>83</v>
      </c>
      <c r="B773" s="59" t="s">
        <v>1020</v>
      </c>
      <c r="C773" t="str">
        <f>IF(NCA!E87="Yes","Yes","No")</f>
        <v>No</v>
      </c>
      <c r="D773" t="str">
        <f>IF(AND(C773="No",NCA!F87="Yes"),"Yes","No")</f>
        <v>No</v>
      </c>
      <c r="E773" t="str">
        <f>IF(AND(C773="No",NCA!F87="N/A"),"N/A","No")</f>
        <v>No</v>
      </c>
      <c r="F773">
        <f>IF(OR(NCA!F87="Yes",NCA!F87="N/A"),0,1)</f>
        <v>1</v>
      </c>
      <c r="G773" t="str">
        <f>IF(OR(NCA!K87="Q3 2019",NCA!K87="Q4 2019"),"Yes","No")</f>
        <v>No</v>
      </c>
      <c r="H773" s="178" t="str">
        <f t="shared" si="446"/>
        <v>No</v>
      </c>
      <c r="I773" t="str">
        <f>IF(OR(NCA!K87="Q1 2020",NCA!K87="Q2 2020"),"Yes","No")</f>
        <v>No</v>
      </c>
      <c r="J773" s="178" t="str">
        <f t="shared" si="447"/>
        <v>No</v>
      </c>
      <c r="K773" t="str">
        <f>IF(OR(NCA!K87="Q3 2020",NCA!K87="Q4 2020"),"Yes","No")</f>
        <v>No</v>
      </c>
      <c r="L773" s="178" t="str">
        <f t="shared" si="448"/>
        <v>No</v>
      </c>
      <c r="M773" t="str">
        <f>IF(OR(NCA!K87="Q1 2021",NCA!K87="Q2 2021"),"Yes","No")</f>
        <v>No</v>
      </c>
      <c r="N773" s="178" t="str">
        <f t="shared" si="449"/>
        <v>No</v>
      </c>
      <c r="O773" t="str">
        <f>IF(OR(NCA!K87="Q3 2021",NCA!K87="Q4 2021"),"Yes","No")</f>
        <v>No</v>
      </c>
      <c r="P773" s="178" t="str">
        <f t="shared" si="450"/>
        <v>No</v>
      </c>
      <c r="Q773" t="str">
        <f>IF(OR(NCA!K87="Q1 2022",NCA!K87="Q2 2022"),"Yes","No")</f>
        <v>No</v>
      </c>
      <c r="R773" s="178" t="str">
        <f t="shared" si="451"/>
        <v>No</v>
      </c>
      <c r="S773" t="str">
        <f>IF(OR(NCA!K87="Q3 2022",NCA!K87="Q4 2022"),"Yes","No")</f>
        <v>No</v>
      </c>
      <c r="T773" s="178" t="str">
        <f t="shared" si="452"/>
        <v>No</v>
      </c>
      <c r="U773" t="str">
        <f>IF(OR(NCA!K87="Q1 2023",NCA!K87="Q2 2023"),"Yes","No")</f>
        <v>No</v>
      </c>
      <c r="V773" s="178" t="str">
        <f t="shared" si="453"/>
        <v>No</v>
      </c>
      <c r="W773" t="str">
        <f>IF(OR(NCA!K87="Q3 2023",NCA!K87="Q4 2023"),"Yes","No")</f>
        <v>No</v>
      </c>
      <c r="X773" s="178" t="str">
        <f t="shared" si="454"/>
        <v>No</v>
      </c>
      <c r="Y773" t="str">
        <f>IF(OR(NCA!K87="Q1 2024",NCA!K87="Q2 2024"),"Yes","No")</f>
        <v>No</v>
      </c>
      <c r="Z773" s="178" t="str">
        <f t="shared" si="455"/>
        <v>No</v>
      </c>
      <c r="AA773" t="str">
        <f>IF(OR(NCA!K87="Q3 2024",NCA!K87="Q4 2024"),"Yes","No")</f>
        <v>No</v>
      </c>
      <c r="AB773" s="178" t="str">
        <f t="shared" si="456"/>
        <v>No</v>
      </c>
      <c r="AC773" t="str">
        <f>IF(OR(NCA!K87="Q1 2025",NCA!K87="Q2 2025"),"Yes","No")</f>
        <v>No</v>
      </c>
      <c r="AD773" s="178" t="str">
        <f t="shared" si="457"/>
        <v>No</v>
      </c>
      <c r="AE773" t="str">
        <f>IF(OR(NCA!K87="Q3 2025",NCA!K87="Q4 2025"),"Yes","No")</f>
        <v>No</v>
      </c>
      <c r="AF773" s="178" t="str">
        <f t="shared" si="458"/>
        <v>No</v>
      </c>
      <c r="AG773" t="str">
        <f>IF(OR(NCA!K87="Q1 2026",NCA!K87="Q2 2026"),"Yes","No")</f>
        <v>No</v>
      </c>
      <c r="AH773" s="178" t="str">
        <f t="shared" si="459"/>
        <v>No</v>
      </c>
      <c r="AI773" t="str">
        <f>IF(OR(NCA!K87="Q3 2026",NCA!K87="Q4 2026"),"Yes","No")</f>
        <v>No</v>
      </c>
      <c r="AJ773" s="178" t="str">
        <f t="shared" si="460"/>
        <v>No</v>
      </c>
      <c r="AK773" t="str">
        <f>IF(OR(NCA!K87="Q1 2027",NCA!K87="Q2 2027"),"Yes","No")</f>
        <v>No</v>
      </c>
      <c r="AL773" s="178" t="str">
        <f t="shared" si="461"/>
        <v>No</v>
      </c>
      <c r="AM773" t="str">
        <f>IF(OR(NCA!K87="Q3 2027",NCA!K87="Q4 2027"),"Yes","No")</f>
        <v>No</v>
      </c>
      <c r="AN773" s="178" t="str">
        <f t="shared" si="462"/>
        <v>No</v>
      </c>
      <c r="AO773" t="str">
        <f>IF(OR(NCA!K87="Q1 2028",NCA!K87="Q2 2028"),"Yes","No")</f>
        <v>No</v>
      </c>
      <c r="AP773" s="178" t="str">
        <f t="shared" si="463"/>
        <v>No</v>
      </c>
      <c r="AQ773" t="str">
        <f>IF(OR(NCA!K87="Q3 2028",NCA!K87="Q4 2028"),"Yes","No")</f>
        <v>No</v>
      </c>
      <c r="AR773" s="178" t="str">
        <f t="shared" si="464"/>
        <v>No</v>
      </c>
      <c r="AS773" t="str">
        <f>IF(OR(NCA!K87="Q1 2029",NCA!K87="Q2 2029"),"Yes","No")</f>
        <v>No</v>
      </c>
      <c r="AT773" s="178" t="str">
        <f t="shared" si="465"/>
        <v>No</v>
      </c>
      <c r="AU773" t="str">
        <f>IF(OR(NCA!K87="Q3 2029",NCA!K87="Q4 2029"),"Yes","No")</f>
        <v>No</v>
      </c>
      <c r="AV773" s="178" t="str">
        <f t="shared" si="466"/>
        <v>No</v>
      </c>
      <c r="AW773" t="str">
        <f>IF(OR(NCA!K87="Q1 2030",NCA!K87="Q2 2030"),"Yes","No")</f>
        <v>No</v>
      </c>
      <c r="AX773" s="178" t="str">
        <f t="shared" si="467"/>
        <v>No</v>
      </c>
      <c r="AY773" t="str">
        <f>IF(OR(NCA!K87="Q3 2030",NCA!K87="Q4 2030"),"Yes","No")</f>
        <v>No</v>
      </c>
      <c r="AZ773" s="178" t="str">
        <f t="shared" si="468"/>
        <v>No</v>
      </c>
      <c r="BA773" t="str">
        <f>IF(NCA!K87="","No","Yes")</f>
        <v>No</v>
      </c>
      <c r="BB773" s="178" t="str">
        <f t="shared" si="469"/>
        <v>No</v>
      </c>
      <c r="BC773" s="178" t="str">
        <f t="shared" si="470"/>
        <v>Yes</v>
      </c>
      <c r="BD773" s="174"/>
    </row>
    <row r="774" spans="1:56" s="175" customFormat="1" ht="23.65" thickBot="1" x14ac:dyDescent="0.5">
      <c r="A774" s="177">
        <v>84</v>
      </c>
      <c r="B774" s="59" t="s">
        <v>1021</v>
      </c>
      <c r="C774" t="str">
        <f>IF(NCA!E88="Yes","Yes","No")</f>
        <v>No</v>
      </c>
      <c r="D774" t="str">
        <f>IF(AND(C774="No",NCA!F88="Yes"),"Yes","No")</f>
        <v>No</v>
      </c>
      <c r="E774" t="str">
        <f>IF(AND(C774="No",NCA!F88="N/A"),"N/A","No")</f>
        <v>No</v>
      </c>
      <c r="F774">
        <f>IF(OR(NCA!F88="Yes",NCA!F88="N/A"),0,1)</f>
        <v>1</v>
      </c>
      <c r="G774" t="str">
        <f>IF(OR(NCA!K88="Q3 2019",NCA!K88="Q4 2019"),"Yes","No")</f>
        <v>No</v>
      </c>
      <c r="H774" s="178" t="str">
        <f t="shared" si="446"/>
        <v>No</v>
      </c>
      <c r="I774" t="str">
        <f>IF(OR(NCA!K88="Q1 2020",NCA!K88="Q2 2020"),"Yes","No")</f>
        <v>No</v>
      </c>
      <c r="J774" s="178" t="str">
        <f t="shared" si="447"/>
        <v>No</v>
      </c>
      <c r="K774" t="str">
        <f>IF(OR(NCA!K88="Q3 2020",NCA!K88="Q4 2020"),"Yes","No")</f>
        <v>No</v>
      </c>
      <c r="L774" s="178" t="str">
        <f t="shared" si="448"/>
        <v>No</v>
      </c>
      <c r="M774" t="str">
        <f>IF(OR(NCA!K88="Q1 2021",NCA!K88="Q2 2021"),"Yes","No")</f>
        <v>No</v>
      </c>
      <c r="N774" s="178" t="str">
        <f t="shared" si="449"/>
        <v>No</v>
      </c>
      <c r="O774" t="str">
        <f>IF(OR(NCA!K88="Q3 2021",NCA!K88="Q4 2021"),"Yes","No")</f>
        <v>No</v>
      </c>
      <c r="P774" s="178" t="str">
        <f t="shared" si="450"/>
        <v>No</v>
      </c>
      <c r="Q774" t="str">
        <f>IF(OR(NCA!K88="Q1 2022",NCA!K88="Q2 2022"),"Yes","No")</f>
        <v>No</v>
      </c>
      <c r="R774" s="178" t="str">
        <f t="shared" si="451"/>
        <v>No</v>
      </c>
      <c r="S774" t="str">
        <f>IF(OR(NCA!K88="Q3 2022",NCA!K88="Q4 2022"),"Yes","No")</f>
        <v>No</v>
      </c>
      <c r="T774" s="178" t="str">
        <f t="shared" si="452"/>
        <v>No</v>
      </c>
      <c r="U774" t="str">
        <f>IF(OR(NCA!K88="Q1 2023",NCA!K88="Q2 2023"),"Yes","No")</f>
        <v>No</v>
      </c>
      <c r="V774" s="178" t="str">
        <f t="shared" si="453"/>
        <v>No</v>
      </c>
      <c r="W774" t="str">
        <f>IF(OR(NCA!K88="Q3 2023",NCA!K88="Q4 2023"),"Yes","No")</f>
        <v>No</v>
      </c>
      <c r="X774" s="178" t="str">
        <f t="shared" si="454"/>
        <v>No</v>
      </c>
      <c r="Y774" t="str">
        <f>IF(OR(NCA!K88="Q1 2024",NCA!K88="Q2 2024"),"Yes","No")</f>
        <v>No</v>
      </c>
      <c r="Z774" s="178" t="str">
        <f t="shared" si="455"/>
        <v>No</v>
      </c>
      <c r="AA774" t="str">
        <f>IF(OR(NCA!K88="Q3 2024",NCA!K88="Q4 2024"),"Yes","No")</f>
        <v>No</v>
      </c>
      <c r="AB774" s="178" t="str">
        <f t="shared" si="456"/>
        <v>No</v>
      </c>
      <c r="AC774" t="str">
        <f>IF(OR(NCA!K88="Q1 2025",NCA!K88="Q2 2025"),"Yes","No")</f>
        <v>No</v>
      </c>
      <c r="AD774" s="178" t="str">
        <f t="shared" si="457"/>
        <v>No</v>
      </c>
      <c r="AE774" t="str">
        <f>IF(OR(NCA!K88="Q3 2025",NCA!K88="Q4 2025"),"Yes","No")</f>
        <v>No</v>
      </c>
      <c r="AF774" s="178" t="str">
        <f t="shared" si="458"/>
        <v>No</v>
      </c>
      <c r="AG774" t="str">
        <f>IF(OR(NCA!K88="Q1 2026",NCA!K88="Q2 2026"),"Yes","No")</f>
        <v>No</v>
      </c>
      <c r="AH774" s="178" t="str">
        <f t="shared" si="459"/>
        <v>No</v>
      </c>
      <c r="AI774" t="str">
        <f>IF(OR(NCA!K88="Q3 2026",NCA!K88="Q4 2026"),"Yes","No")</f>
        <v>No</v>
      </c>
      <c r="AJ774" s="178" t="str">
        <f t="shared" si="460"/>
        <v>No</v>
      </c>
      <c r="AK774" t="str">
        <f>IF(OR(NCA!K88="Q1 2027",NCA!K88="Q2 2027"),"Yes","No")</f>
        <v>No</v>
      </c>
      <c r="AL774" s="178" t="str">
        <f t="shared" si="461"/>
        <v>No</v>
      </c>
      <c r="AM774" t="str">
        <f>IF(OR(NCA!K88="Q3 2027",NCA!K88="Q4 2027"),"Yes","No")</f>
        <v>No</v>
      </c>
      <c r="AN774" s="178" t="str">
        <f t="shared" si="462"/>
        <v>No</v>
      </c>
      <c r="AO774" t="str">
        <f>IF(OR(NCA!K88="Q1 2028",NCA!K88="Q2 2028"),"Yes","No")</f>
        <v>No</v>
      </c>
      <c r="AP774" s="178" t="str">
        <f t="shared" si="463"/>
        <v>No</v>
      </c>
      <c r="AQ774" t="str">
        <f>IF(OR(NCA!K88="Q3 2028",NCA!K88="Q4 2028"),"Yes","No")</f>
        <v>No</v>
      </c>
      <c r="AR774" s="178" t="str">
        <f t="shared" si="464"/>
        <v>No</v>
      </c>
      <c r="AS774" t="str">
        <f>IF(OR(NCA!K88="Q1 2029",NCA!K88="Q2 2029"),"Yes","No")</f>
        <v>No</v>
      </c>
      <c r="AT774" s="178" t="str">
        <f t="shared" si="465"/>
        <v>No</v>
      </c>
      <c r="AU774" t="str">
        <f>IF(OR(NCA!K88="Q3 2029",NCA!K88="Q4 2029"),"Yes","No")</f>
        <v>No</v>
      </c>
      <c r="AV774" s="178" t="str">
        <f t="shared" si="466"/>
        <v>No</v>
      </c>
      <c r="AW774" t="str">
        <f>IF(OR(NCA!K88="Q1 2030",NCA!K88="Q2 2030"),"Yes","No")</f>
        <v>No</v>
      </c>
      <c r="AX774" s="178" t="str">
        <f t="shared" si="467"/>
        <v>No</v>
      </c>
      <c r="AY774" t="str">
        <f>IF(OR(NCA!K88="Q3 2030",NCA!K88="Q4 2030"),"Yes","No")</f>
        <v>No</v>
      </c>
      <c r="AZ774" s="178" t="str">
        <f t="shared" si="468"/>
        <v>No</v>
      </c>
      <c r="BA774" t="str">
        <f>IF(NCA!K88="","No","Yes")</f>
        <v>No</v>
      </c>
      <c r="BB774" s="178" t="str">
        <f t="shared" si="469"/>
        <v>No</v>
      </c>
      <c r="BC774" s="178" t="str">
        <f t="shared" si="470"/>
        <v>Yes</v>
      </c>
      <c r="BD774" s="174"/>
    </row>
    <row r="775" spans="1:56" s="175" customFormat="1" ht="23.65" thickBot="1" x14ac:dyDescent="0.5">
      <c r="A775" s="177">
        <v>85</v>
      </c>
      <c r="B775" s="59" t="s">
        <v>1022</v>
      </c>
      <c r="C775" t="str">
        <f>IF(NCA!E89="Yes","Yes","No")</f>
        <v>No</v>
      </c>
      <c r="D775" t="str">
        <f>IF(AND(C775="No",NCA!F89="Yes"),"Yes","No")</f>
        <v>No</v>
      </c>
      <c r="E775" t="str">
        <f>IF(AND(C775="No",NCA!F89="N/A"),"N/A","No")</f>
        <v>No</v>
      </c>
      <c r="F775">
        <f>IF(OR(NCA!F89="Yes",NCA!F89="N/A"),0,1)</f>
        <v>1</v>
      </c>
      <c r="G775" t="str">
        <f>IF(OR(NCA!K89="Q3 2019",NCA!K89="Q4 2019"),"Yes","No")</f>
        <v>No</v>
      </c>
      <c r="H775" s="178" t="str">
        <f t="shared" si="446"/>
        <v>No</v>
      </c>
      <c r="I775" t="str">
        <f>IF(OR(NCA!K89="Q1 2020",NCA!K89="Q2 2020"),"Yes","No")</f>
        <v>No</v>
      </c>
      <c r="J775" s="178" t="str">
        <f t="shared" si="447"/>
        <v>No</v>
      </c>
      <c r="K775" t="str">
        <f>IF(OR(NCA!K89="Q3 2020",NCA!K89="Q4 2020"),"Yes","No")</f>
        <v>No</v>
      </c>
      <c r="L775" s="178" t="str">
        <f t="shared" si="448"/>
        <v>No</v>
      </c>
      <c r="M775" t="str">
        <f>IF(OR(NCA!K89="Q1 2021",NCA!K89="Q2 2021"),"Yes","No")</f>
        <v>No</v>
      </c>
      <c r="N775" s="178" t="str">
        <f t="shared" si="449"/>
        <v>No</v>
      </c>
      <c r="O775" t="str">
        <f>IF(OR(NCA!K89="Q3 2021",NCA!K89="Q4 2021"),"Yes","No")</f>
        <v>No</v>
      </c>
      <c r="P775" s="178" t="str">
        <f t="shared" si="450"/>
        <v>No</v>
      </c>
      <c r="Q775" t="str">
        <f>IF(OR(NCA!K89="Q1 2022",NCA!K89="Q2 2022"),"Yes","No")</f>
        <v>No</v>
      </c>
      <c r="R775" s="178" t="str">
        <f t="shared" si="451"/>
        <v>No</v>
      </c>
      <c r="S775" t="str">
        <f>IF(OR(NCA!K89="Q3 2022",NCA!K89="Q4 2022"),"Yes","No")</f>
        <v>No</v>
      </c>
      <c r="T775" s="178" t="str">
        <f t="shared" si="452"/>
        <v>No</v>
      </c>
      <c r="U775" t="str">
        <f>IF(OR(NCA!K89="Q1 2023",NCA!K89="Q2 2023"),"Yes","No")</f>
        <v>No</v>
      </c>
      <c r="V775" s="178" t="str">
        <f t="shared" si="453"/>
        <v>No</v>
      </c>
      <c r="W775" t="str">
        <f>IF(OR(NCA!K89="Q3 2023",NCA!K89="Q4 2023"),"Yes","No")</f>
        <v>No</v>
      </c>
      <c r="X775" s="178" t="str">
        <f t="shared" si="454"/>
        <v>No</v>
      </c>
      <c r="Y775" t="str">
        <f>IF(OR(NCA!K89="Q1 2024",NCA!K89="Q2 2024"),"Yes","No")</f>
        <v>No</v>
      </c>
      <c r="Z775" s="178" t="str">
        <f t="shared" si="455"/>
        <v>No</v>
      </c>
      <c r="AA775" t="str">
        <f>IF(OR(NCA!K89="Q3 2024",NCA!K89="Q4 2024"),"Yes","No")</f>
        <v>No</v>
      </c>
      <c r="AB775" s="178" t="str">
        <f t="shared" si="456"/>
        <v>No</v>
      </c>
      <c r="AC775" t="str">
        <f>IF(OR(NCA!K89="Q1 2025",NCA!K89="Q2 2025"),"Yes","No")</f>
        <v>No</v>
      </c>
      <c r="AD775" s="178" t="str">
        <f t="shared" si="457"/>
        <v>No</v>
      </c>
      <c r="AE775" t="str">
        <f>IF(OR(NCA!K89="Q3 2025",NCA!K89="Q4 2025"),"Yes","No")</f>
        <v>No</v>
      </c>
      <c r="AF775" s="178" t="str">
        <f t="shared" si="458"/>
        <v>No</v>
      </c>
      <c r="AG775" t="str">
        <f>IF(OR(NCA!K89="Q1 2026",NCA!K89="Q2 2026"),"Yes","No")</f>
        <v>No</v>
      </c>
      <c r="AH775" s="178" t="str">
        <f t="shared" si="459"/>
        <v>No</v>
      </c>
      <c r="AI775" t="str">
        <f>IF(OR(NCA!K89="Q3 2026",NCA!K89="Q4 2026"),"Yes","No")</f>
        <v>No</v>
      </c>
      <c r="AJ775" s="178" t="str">
        <f t="shared" si="460"/>
        <v>No</v>
      </c>
      <c r="AK775" t="str">
        <f>IF(OR(NCA!K89="Q1 2027",NCA!K89="Q2 2027"),"Yes","No")</f>
        <v>No</v>
      </c>
      <c r="AL775" s="178" t="str">
        <f t="shared" si="461"/>
        <v>No</v>
      </c>
      <c r="AM775" t="str">
        <f>IF(OR(NCA!K89="Q3 2027",NCA!K89="Q4 2027"),"Yes","No")</f>
        <v>No</v>
      </c>
      <c r="AN775" s="178" t="str">
        <f t="shared" si="462"/>
        <v>No</v>
      </c>
      <c r="AO775" t="str">
        <f>IF(OR(NCA!K89="Q1 2028",NCA!K89="Q2 2028"),"Yes","No")</f>
        <v>No</v>
      </c>
      <c r="AP775" s="178" t="str">
        <f t="shared" si="463"/>
        <v>No</v>
      </c>
      <c r="AQ775" t="str">
        <f>IF(OR(NCA!K89="Q3 2028",NCA!K89="Q4 2028"),"Yes","No")</f>
        <v>No</v>
      </c>
      <c r="AR775" s="178" t="str">
        <f t="shared" si="464"/>
        <v>No</v>
      </c>
      <c r="AS775" t="str">
        <f>IF(OR(NCA!K89="Q1 2029",NCA!K89="Q2 2029"),"Yes","No")</f>
        <v>No</v>
      </c>
      <c r="AT775" s="178" t="str">
        <f t="shared" si="465"/>
        <v>No</v>
      </c>
      <c r="AU775" t="str">
        <f>IF(OR(NCA!K89="Q3 2029",NCA!K89="Q4 2029"),"Yes","No")</f>
        <v>No</v>
      </c>
      <c r="AV775" s="178" t="str">
        <f t="shared" si="466"/>
        <v>No</v>
      </c>
      <c r="AW775" t="str">
        <f>IF(OR(NCA!K89="Q1 2030",NCA!K89="Q2 2030"),"Yes","No")</f>
        <v>No</v>
      </c>
      <c r="AX775" s="178" t="str">
        <f t="shared" si="467"/>
        <v>No</v>
      </c>
      <c r="AY775" t="str">
        <f>IF(OR(NCA!K89="Q3 2030",NCA!K89="Q4 2030"),"Yes","No")</f>
        <v>No</v>
      </c>
      <c r="AZ775" s="178" t="str">
        <f t="shared" si="468"/>
        <v>No</v>
      </c>
      <c r="BA775" t="str">
        <f>IF(NCA!K89="","No","Yes")</f>
        <v>No</v>
      </c>
      <c r="BB775" s="178" t="str">
        <f t="shared" si="469"/>
        <v>No</v>
      </c>
      <c r="BC775" s="178" t="str">
        <f t="shared" si="470"/>
        <v>Yes</v>
      </c>
      <c r="BD775" s="174"/>
    </row>
    <row r="776" spans="1:56" s="175" customFormat="1" ht="14.65" thickBot="1" x14ac:dyDescent="0.5">
      <c r="A776" s="177">
        <v>86</v>
      </c>
      <c r="B776" s="59" t="s">
        <v>1023</v>
      </c>
      <c r="C776" t="str">
        <f>IF(NCA!E90="Yes","Yes","No")</f>
        <v>No</v>
      </c>
      <c r="D776" t="str">
        <f>IF(AND(C776="No",NCA!F90="Yes"),"Yes","No")</f>
        <v>No</v>
      </c>
      <c r="E776" t="str">
        <f>IF(AND(C776="No",NCA!F90="N/A"),"N/A","No")</f>
        <v>No</v>
      </c>
      <c r="F776">
        <f>IF(OR(NCA!F90="Yes",NCA!F90="N/A"),0,1)</f>
        <v>1</v>
      </c>
      <c r="G776" t="str">
        <f>IF(OR(NCA!K90="Q3 2019",NCA!K90="Q4 2019"),"Yes","No")</f>
        <v>No</v>
      </c>
      <c r="H776" s="178" t="str">
        <f t="shared" si="446"/>
        <v>No</v>
      </c>
      <c r="I776" t="str">
        <f>IF(OR(NCA!K90="Q1 2020",NCA!K90="Q2 2020"),"Yes","No")</f>
        <v>No</v>
      </c>
      <c r="J776" s="178" t="str">
        <f t="shared" si="447"/>
        <v>No</v>
      </c>
      <c r="K776" t="str">
        <f>IF(OR(NCA!K90="Q3 2020",NCA!K90="Q4 2020"),"Yes","No")</f>
        <v>No</v>
      </c>
      <c r="L776" s="178" t="str">
        <f t="shared" si="448"/>
        <v>No</v>
      </c>
      <c r="M776" t="str">
        <f>IF(OR(NCA!K90="Q1 2021",NCA!K90="Q2 2021"),"Yes","No")</f>
        <v>No</v>
      </c>
      <c r="N776" s="178" t="str">
        <f t="shared" si="449"/>
        <v>No</v>
      </c>
      <c r="O776" t="str">
        <f>IF(OR(NCA!K90="Q3 2021",NCA!K90="Q4 2021"),"Yes","No")</f>
        <v>No</v>
      </c>
      <c r="P776" s="178" t="str">
        <f t="shared" si="450"/>
        <v>No</v>
      </c>
      <c r="Q776" t="str">
        <f>IF(OR(NCA!K90="Q1 2022",NCA!K90="Q2 2022"),"Yes","No")</f>
        <v>No</v>
      </c>
      <c r="R776" s="178" t="str">
        <f t="shared" si="451"/>
        <v>No</v>
      </c>
      <c r="S776" t="str">
        <f>IF(OR(NCA!K90="Q3 2022",NCA!K90="Q4 2022"),"Yes","No")</f>
        <v>No</v>
      </c>
      <c r="T776" s="178" t="str">
        <f t="shared" si="452"/>
        <v>No</v>
      </c>
      <c r="U776" t="str">
        <f>IF(OR(NCA!K90="Q1 2023",NCA!K90="Q2 2023"),"Yes","No")</f>
        <v>No</v>
      </c>
      <c r="V776" s="178" t="str">
        <f t="shared" si="453"/>
        <v>No</v>
      </c>
      <c r="W776" t="str">
        <f>IF(OR(NCA!K90="Q3 2023",NCA!K90="Q4 2023"),"Yes","No")</f>
        <v>No</v>
      </c>
      <c r="X776" s="178" t="str">
        <f t="shared" si="454"/>
        <v>No</v>
      </c>
      <c r="Y776" t="str">
        <f>IF(OR(NCA!K90="Q1 2024",NCA!K90="Q2 2024"),"Yes","No")</f>
        <v>No</v>
      </c>
      <c r="Z776" s="178" t="str">
        <f t="shared" si="455"/>
        <v>No</v>
      </c>
      <c r="AA776" t="str">
        <f>IF(OR(NCA!K90="Q3 2024",NCA!K90="Q4 2024"),"Yes","No")</f>
        <v>No</v>
      </c>
      <c r="AB776" s="178" t="str">
        <f t="shared" si="456"/>
        <v>No</v>
      </c>
      <c r="AC776" t="str">
        <f>IF(OR(NCA!K90="Q1 2025",NCA!K90="Q2 2025"),"Yes","No")</f>
        <v>No</v>
      </c>
      <c r="AD776" s="178" t="str">
        <f t="shared" si="457"/>
        <v>No</v>
      </c>
      <c r="AE776" t="str">
        <f>IF(OR(NCA!K90="Q3 2025",NCA!K90="Q4 2025"),"Yes","No")</f>
        <v>No</v>
      </c>
      <c r="AF776" s="178" t="str">
        <f t="shared" si="458"/>
        <v>No</v>
      </c>
      <c r="AG776" t="str">
        <f>IF(OR(NCA!K90="Q1 2026",NCA!K90="Q2 2026"),"Yes","No")</f>
        <v>No</v>
      </c>
      <c r="AH776" s="178" t="str">
        <f t="shared" si="459"/>
        <v>No</v>
      </c>
      <c r="AI776" t="str">
        <f>IF(OR(NCA!K90="Q3 2026",NCA!K90="Q4 2026"),"Yes","No")</f>
        <v>No</v>
      </c>
      <c r="AJ776" s="178" t="str">
        <f t="shared" si="460"/>
        <v>No</v>
      </c>
      <c r="AK776" t="str">
        <f>IF(OR(NCA!K90="Q1 2027",NCA!K90="Q2 2027"),"Yes","No")</f>
        <v>No</v>
      </c>
      <c r="AL776" s="178" t="str">
        <f t="shared" si="461"/>
        <v>No</v>
      </c>
      <c r="AM776" t="str">
        <f>IF(OR(NCA!K90="Q3 2027",NCA!K90="Q4 2027"),"Yes","No")</f>
        <v>No</v>
      </c>
      <c r="AN776" s="178" t="str">
        <f t="shared" si="462"/>
        <v>No</v>
      </c>
      <c r="AO776" t="str">
        <f>IF(OR(NCA!K90="Q1 2028",NCA!K90="Q2 2028"),"Yes","No")</f>
        <v>No</v>
      </c>
      <c r="AP776" s="178" t="str">
        <f t="shared" si="463"/>
        <v>No</v>
      </c>
      <c r="AQ776" t="str">
        <f>IF(OR(NCA!K90="Q3 2028",NCA!K90="Q4 2028"),"Yes","No")</f>
        <v>No</v>
      </c>
      <c r="AR776" s="178" t="str">
        <f t="shared" si="464"/>
        <v>No</v>
      </c>
      <c r="AS776" t="str">
        <f>IF(OR(NCA!K90="Q1 2029",NCA!K90="Q2 2029"),"Yes","No")</f>
        <v>No</v>
      </c>
      <c r="AT776" s="178" t="str">
        <f t="shared" si="465"/>
        <v>No</v>
      </c>
      <c r="AU776" t="str">
        <f>IF(OR(NCA!K90="Q3 2029",NCA!K90="Q4 2029"),"Yes","No")</f>
        <v>No</v>
      </c>
      <c r="AV776" s="178" t="str">
        <f t="shared" si="466"/>
        <v>No</v>
      </c>
      <c r="AW776" t="str">
        <f>IF(OR(NCA!K90="Q1 2030",NCA!K90="Q2 2030"),"Yes","No")</f>
        <v>No</v>
      </c>
      <c r="AX776" s="178" t="str">
        <f t="shared" si="467"/>
        <v>No</v>
      </c>
      <c r="AY776" t="str">
        <f>IF(OR(NCA!K90="Q3 2030",NCA!K90="Q4 2030"),"Yes","No")</f>
        <v>No</v>
      </c>
      <c r="AZ776" s="178" t="str">
        <f t="shared" si="468"/>
        <v>No</v>
      </c>
      <c r="BA776" t="str">
        <f>IF(NCA!K90="","No","Yes")</f>
        <v>No</v>
      </c>
      <c r="BB776" s="178" t="str">
        <f t="shared" si="469"/>
        <v>No</v>
      </c>
      <c r="BC776" s="178" t="str">
        <f t="shared" si="470"/>
        <v>Yes</v>
      </c>
      <c r="BD776" s="174"/>
    </row>
    <row r="777" spans="1:56" s="175" customFormat="1" ht="23.65" thickBot="1" x14ac:dyDescent="0.5">
      <c r="A777" s="177">
        <v>87</v>
      </c>
      <c r="B777" s="59" t="s">
        <v>203</v>
      </c>
      <c r="C777" t="str">
        <f>IF(NCA!E91="Yes","Yes","No")</f>
        <v>No</v>
      </c>
      <c r="D777" t="str">
        <f>IF(AND(C777="No",NCA!F91="Yes"),"Yes","No")</f>
        <v>No</v>
      </c>
      <c r="E777" t="str">
        <f>IF(AND(C777="No",NCA!F91="N/A"),"N/A","No")</f>
        <v>No</v>
      </c>
      <c r="F777">
        <f>IF(OR(NCA!F91="Yes",NCA!F91="N/A"),0,1)</f>
        <v>1</v>
      </c>
      <c r="G777" t="str">
        <f>IF(OR(NCA!K91="Q3 2019",NCA!K91="Q4 2019"),"Yes","No")</f>
        <v>No</v>
      </c>
      <c r="H777" s="178" t="str">
        <f t="shared" si="446"/>
        <v>No</v>
      </c>
      <c r="I777" t="str">
        <f>IF(OR(NCA!K91="Q1 2020",NCA!K91="Q2 2020"),"Yes","No")</f>
        <v>No</v>
      </c>
      <c r="J777" s="178" t="str">
        <f t="shared" si="447"/>
        <v>No</v>
      </c>
      <c r="K777" t="str">
        <f>IF(OR(NCA!K91="Q3 2020",NCA!K91="Q4 2020"),"Yes","No")</f>
        <v>No</v>
      </c>
      <c r="L777" s="178" t="str">
        <f t="shared" si="448"/>
        <v>No</v>
      </c>
      <c r="M777" t="str">
        <f>IF(OR(NCA!K91="Q1 2021",NCA!K91="Q2 2021"),"Yes","No")</f>
        <v>No</v>
      </c>
      <c r="N777" s="178" t="str">
        <f t="shared" si="449"/>
        <v>No</v>
      </c>
      <c r="O777" t="str">
        <f>IF(OR(NCA!K91="Q3 2021",NCA!K91="Q4 2021"),"Yes","No")</f>
        <v>No</v>
      </c>
      <c r="P777" s="178" t="str">
        <f t="shared" si="450"/>
        <v>No</v>
      </c>
      <c r="Q777" t="str">
        <f>IF(OR(NCA!K91="Q1 2022",NCA!K91="Q2 2022"),"Yes","No")</f>
        <v>No</v>
      </c>
      <c r="R777" s="178" t="str">
        <f t="shared" si="451"/>
        <v>No</v>
      </c>
      <c r="S777" t="str">
        <f>IF(OR(NCA!K91="Q3 2022",NCA!K91="Q4 2022"),"Yes","No")</f>
        <v>No</v>
      </c>
      <c r="T777" s="178" t="str">
        <f t="shared" si="452"/>
        <v>No</v>
      </c>
      <c r="U777" t="str">
        <f>IF(OR(NCA!K91="Q1 2023",NCA!K91="Q2 2023"),"Yes","No")</f>
        <v>No</v>
      </c>
      <c r="V777" s="178" t="str">
        <f t="shared" si="453"/>
        <v>No</v>
      </c>
      <c r="W777" t="str">
        <f>IF(OR(NCA!K91="Q3 2023",NCA!K91="Q4 2023"),"Yes","No")</f>
        <v>No</v>
      </c>
      <c r="X777" s="178" t="str">
        <f t="shared" si="454"/>
        <v>No</v>
      </c>
      <c r="Y777" t="str">
        <f>IF(OR(NCA!K91="Q1 2024",NCA!K91="Q2 2024"),"Yes","No")</f>
        <v>No</v>
      </c>
      <c r="Z777" s="178" t="str">
        <f t="shared" si="455"/>
        <v>No</v>
      </c>
      <c r="AA777" t="str">
        <f>IF(OR(NCA!K91="Q3 2024",NCA!K91="Q4 2024"),"Yes","No")</f>
        <v>No</v>
      </c>
      <c r="AB777" s="178" t="str">
        <f t="shared" si="456"/>
        <v>No</v>
      </c>
      <c r="AC777" t="str">
        <f>IF(OR(NCA!K91="Q1 2025",NCA!K91="Q2 2025"),"Yes","No")</f>
        <v>No</v>
      </c>
      <c r="AD777" s="178" t="str">
        <f t="shared" si="457"/>
        <v>No</v>
      </c>
      <c r="AE777" t="str">
        <f>IF(OR(NCA!K91="Q3 2025",NCA!K91="Q4 2025"),"Yes","No")</f>
        <v>No</v>
      </c>
      <c r="AF777" s="178" t="str">
        <f t="shared" si="458"/>
        <v>No</v>
      </c>
      <c r="AG777" t="str">
        <f>IF(OR(NCA!K91="Q1 2026",NCA!K91="Q2 2026"),"Yes","No")</f>
        <v>No</v>
      </c>
      <c r="AH777" s="178" t="str">
        <f t="shared" si="459"/>
        <v>No</v>
      </c>
      <c r="AI777" t="str">
        <f>IF(OR(NCA!K91="Q3 2026",NCA!K91="Q4 2026"),"Yes","No")</f>
        <v>No</v>
      </c>
      <c r="AJ777" s="178" t="str">
        <f t="shared" si="460"/>
        <v>No</v>
      </c>
      <c r="AK777" t="str">
        <f>IF(OR(NCA!K91="Q1 2027",NCA!K91="Q2 2027"),"Yes","No")</f>
        <v>No</v>
      </c>
      <c r="AL777" s="178" t="str">
        <f t="shared" si="461"/>
        <v>No</v>
      </c>
      <c r="AM777" t="str">
        <f>IF(OR(NCA!K91="Q3 2027",NCA!K91="Q4 2027"),"Yes","No")</f>
        <v>No</v>
      </c>
      <c r="AN777" s="178" t="str">
        <f t="shared" si="462"/>
        <v>No</v>
      </c>
      <c r="AO777" t="str">
        <f>IF(OR(NCA!K91="Q1 2028",NCA!K91="Q2 2028"),"Yes","No")</f>
        <v>No</v>
      </c>
      <c r="AP777" s="178" t="str">
        <f t="shared" si="463"/>
        <v>No</v>
      </c>
      <c r="AQ777" t="str">
        <f>IF(OR(NCA!K91="Q3 2028",NCA!K91="Q4 2028"),"Yes","No")</f>
        <v>No</v>
      </c>
      <c r="AR777" s="178" t="str">
        <f t="shared" si="464"/>
        <v>No</v>
      </c>
      <c r="AS777" t="str">
        <f>IF(OR(NCA!K91="Q1 2029",NCA!K91="Q2 2029"),"Yes","No")</f>
        <v>No</v>
      </c>
      <c r="AT777" s="178" t="str">
        <f t="shared" si="465"/>
        <v>No</v>
      </c>
      <c r="AU777" t="str">
        <f>IF(OR(NCA!K91="Q3 2029",NCA!K91="Q4 2029"),"Yes","No")</f>
        <v>No</v>
      </c>
      <c r="AV777" s="178" t="str">
        <f t="shared" si="466"/>
        <v>No</v>
      </c>
      <c r="AW777" t="str">
        <f>IF(OR(NCA!K91="Q1 2030",NCA!K91="Q2 2030"),"Yes","No")</f>
        <v>No</v>
      </c>
      <c r="AX777" s="178" t="str">
        <f t="shared" si="467"/>
        <v>No</v>
      </c>
      <c r="AY777" t="str">
        <f>IF(OR(NCA!K91="Q3 2030",NCA!K91="Q4 2030"),"Yes","No")</f>
        <v>No</v>
      </c>
      <c r="AZ777" s="178" t="str">
        <f t="shared" si="468"/>
        <v>No</v>
      </c>
      <c r="BA777" t="str">
        <f>IF(NCA!K91="","No","Yes")</f>
        <v>No</v>
      </c>
      <c r="BB777" s="178" t="str">
        <f t="shared" si="469"/>
        <v>No</v>
      </c>
      <c r="BC777" s="178" t="str">
        <f t="shared" si="470"/>
        <v>Yes</v>
      </c>
      <c r="BD777" s="174"/>
    </row>
    <row r="778" spans="1:56" s="175" customFormat="1" ht="14.65" thickBot="1" x14ac:dyDescent="0.5">
      <c r="A778" s="177">
        <v>88</v>
      </c>
      <c r="B778" s="59" t="s">
        <v>204</v>
      </c>
      <c r="C778" t="str">
        <f>IF(NCA!E92="Yes","Yes","No")</f>
        <v>No</v>
      </c>
      <c r="D778" t="str">
        <f>IF(AND(C778="No",NCA!F92="Yes"),"Yes","No")</f>
        <v>No</v>
      </c>
      <c r="E778" t="str">
        <f>IF(AND(C778="No",NCA!F92="N/A"),"N/A","No")</f>
        <v>No</v>
      </c>
      <c r="F778">
        <f>IF(OR(NCA!F92="Yes",NCA!F92="N/A"),0,1)</f>
        <v>1</v>
      </c>
      <c r="G778" t="str">
        <f>IF(OR(NCA!K92="Q3 2019",NCA!K92="Q4 2019"),"Yes","No")</f>
        <v>No</v>
      </c>
      <c r="H778" s="178" t="str">
        <f t="shared" si="446"/>
        <v>No</v>
      </c>
      <c r="I778" t="str">
        <f>IF(OR(NCA!K92="Q1 2020",NCA!K92="Q2 2020"),"Yes","No")</f>
        <v>No</v>
      </c>
      <c r="J778" s="178" t="str">
        <f t="shared" si="447"/>
        <v>No</v>
      </c>
      <c r="K778" t="str">
        <f>IF(OR(NCA!K92="Q3 2020",NCA!K92="Q4 2020"),"Yes","No")</f>
        <v>No</v>
      </c>
      <c r="L778" s="178" t="str">
        <f t="shared" si="448"/>
        <v>No</v>
      </c>
      <c r="M778" t="str">
        <f>IF(OR(NCA!K92="Q1 2021",NCA!K92="Q2 2021"),"Yes","No")</f>
        <v>No</v>
      </c>
      <c r="N778" s="178" t="str">
        <f t="shared" si="449"/>
        <v>No</v>
      </c>
      <c r="O778" t="str">
        <f>IF(OR(NCA!K92="Q3 2021",NCA!K92="Q4 2021"),"Yes","No")</f>
        <v>No</v>
      </c>
      <c r="P778" s="178" t="str">
        <f t="shared" si="450"/>
        <v>No</v>
      </c>
      <c r="Q778" t="str">
        <f>IF(OR(NCA!K92="Q1 2022",NCA!K92="Q2 2022"),"Yes","No")</f>
        <v>No</v>
      </c>
      <c r="R778" s="178" t="str">
        <f t="shared" si="451"/>
        <v>No</v>
      </c>
      <c r="S778" t="str">
        <f>IF(OR(NCA!K92="Q3 2022",NCA!K92="Q4 2022"),"Yes","No")</f>
        <v>No</v>
      </c>
      <c r="T778" s="178" t="str">
        <f t="shared" si="452"/>
        <v>No</v>
      </c>
      <c r="U778" t="str">
        <f>IF(OR(NCA!K92="Q1 2023",NCA!K92="Q2 2023"),"Yes","No")</f>
        <v>No</v>
      </c>
      <c r="V778" s="178" t="str">
        <f t="shared" si="453"/>
        <v>No</v>
      </c>
      <c r="W778" t="str">
        <f>IF(OR(NCA!K92="Q3 2023",NCA!K92="Q4 2023"),"Yes","No")</f>
        <v>No</v>
      </c>
      <c r="X778" s="178" t="str">
        <f t="shared" si="454"/>
        <v>No</v>
      </c>
      <c r="Y778" t="str">
        <f>IF(OR(NCA!K92="Q1 2024",NCA!K92="Q2 2024"),"Yes","No")</f>
        <v>No</v>
      </c>
      <c r="Z778" s="178" t="str">
        <f t="shared" si="455"/>
        <v>No</v>
      </c>
      <c r="AA778" t="str">
        <f>IF(OR(NCA!K92="Q3 2024",NCA!K92="Q4 2024"),"Yes","No")</f>
        <v>No</v>
      </c>
      <c r="AB778" s="178" t="str">
        <f t="shared" si="456"/>
        <v>No</v>
      </c>
      <c r="AC778" t="str">
        <f>IF(OR(NCA!K92="Q1 2025",NCA!K92="Q2 2025"),"Yes","No")</f>
        <v>No</v>
      </c>
      <c r="AD778" s="178" t="str">
        <f t="shared" si="457"/>
        <v>No</v>
      </c>
      <c r="AE778" t="str">
        <f>IF(OR(NCA!K92="Q3 2025",NCA!K92="Q4 2025"),"Yes","No")</f>
        <v>No</v>
      </c>
      <c r="AF778" s="178" t="str">
        <f t="shared" si="458"/>
        <v>No</v>
      </c>
      <c r="AG778" t="str">
        <f>IF(OR(NCA!K92="Q1 2026",NCA!K92="Q2 2026"),"Yes","No")</f>
        <v>No</v>
      </c>
      <c r="AH778" s="178" t="str">
        <f t="shared" si="459"/>
        <v>No</v>
      </c>
      <c r="AI778" t="str">
        <f>IF(OR(NCA!K92="Q3 2026",NCA!K92="Q4 2026"),"Yes","No")</f>
        <v>No</v>
      </c>
      <c r="AJ778" s="178" t="str">
        <f t="shared" si="460"/>
        <v>No</v>
      </c>
      <c r="AK778" t="str">
        <f>IF(OR(NCA!K92="Q1 2027",NCA!K92="Q2 2027"),"Yes","No")</f>
        <v>No</v>
      </c>
      <c r="AL778" s="178" t="str">
        <f t="shared" si="461"/>
        <v>No</v>
      </c>
      <c r="AM778" t="str">
        <f>IF(OR(NCA!K92="Q3 2027",NCA!K92="Q4 2027"),"Yes","No")</f>
        <v>No</v>
      </c>
      <c r="AN778" s="178" t="str">
        <f t="shared" si="462"/>
        <v>No</v>
      </c>
      <c r="AO778" t="str">
        <f>IF(OR(NCA!K92="Q1 2028",NCA!K92="Q2 2028"),"Yes","No")</f>
        <v>No</v>
      </c>
      <c r="AP778" s="178" t="str">
        <f t="shared" si="463"/>
        <v>No</v>
      </c>
      <c r="AQ778" t="str">
        <f>IF(OR(NCA!K92="Q3 2028",NCA!K92="Q4 2028"),"Yes","No")</f>
        <v>No</v>
      </c>
      <c r="AR778" s="178" t="str">
        <f t="shared" si="464"/>
        <v>No</v>
      </c>
      <c r="AS778" t="str">
        <f>IF(OR(NCA!K92="Q1 2029",NCA!K92="Q2 2029"),"Yes","No")</f>
        <v>No</v>
      </c>
      <c r="AT778" s="178" t="str">
        <f t="shared" si="465"/>
        <v>No</v>
      </c>
      <c r="AU778" t="str">
        <f>IF(OR(NCA!K92="Q3 2029",NCA!K92="Q4 2029"),"Yes","No")</f>
        <v>No</v>
      </c>
      <c r="AV778" s="178" t="str">
        <f t="shared" si="466"/>
        <v>No</v>
      </c>
      <c r="AW778" t="str">
        <f>IF(OR(NCA!K92="Q1 2030",NCA!K92="Q2 2030"),"Yes","No")</f>
        <v>No</v>
      </c>
      <c r="AX778" s="178" t="str">
        <f t="shared" si="467"/>
        <v>No</v>
      </c>
      <c r="AY778" t="str">
        <f>IF(OR(NCA!K92="Q3 2030",NCA!K92="Q4 2030"),"Yes","No")</f>
        <v>No</v>
      </c>
      <c r="AZ778" s="178" t="str">
        <f t="shared" si="468"/>
        <v>No</v>
      </c>
      <c r="BA778" t="str">
        <f>IF(NCA!K92="","No","Yes")</f>
        <v>No</v>
      </c>
      <c r="BB778" s="178" t="str">
        <f t="shared" si="469"/>
        <v>No</v>
      </c>
      <c r="BC778" s="178" t="str">
        <f t="shared" si="470"/>
        <v>Yes</v>
      </c>
      <c r="BD778" s="174"/>
    </row>
    <row r="779" spans="1:56" s="175" customFormat="1" ht="35.25" thickBot="1" x14ac:dyDescent="0.5">
      <c r="A779" s="177">
        <v>89</v>
      </c>
      <c r="B779" s="59" t="s">
        <v>787</v>
      </c>
      <c r="C779" t="str">
        <f>IF(NCA!E93="Yes","Yes","No")</f>
        <v>No</v>
      </c>
      <c r="D779" t="str">
        <f>IF(AND(C779="No",NCA!F93="Yes"),"Yes","No")</f>
        <v>No</v>
      </c>
      <c r="E779" t="str">
        <f>IF(AND(C779="No",NCA!F93="N/A"),"N/A","No")</f>
        <v>No</v>
      </c>
      <c r="F779">
        <f>IF(OR(NCA!F93="Yes",NCA!F93="N/A"),0,1)</f>
        <v>1</v>
      </c>
      <c r="G779" t="str">
        <f>IF(OR(NCA!K93="Q3 2019",NCA!K93="Q4 2019"),"Yes","No")</f>
        <v>No</v>
      </c>
      <c r="H779" s="178" t="str">
        <f t="shared" si="446"/>
        <v>No</v>
      </c>
      <c r="I779" t="str">
        <f>IF(OR(NCA!K93="Q1 2020",NCA!K93="Q2 2020"),"Yes","No")</f>
        <v>No</v>
      </c>
      <c r="J779" s="178" t="str">
        <f t="shared" si="447"/>
        <v>No</v>
      </c>
      <c r="K779" t="str">
        <f>IF(OR(NCA!K93="Q3 2020",NCA!K93="Q4 2020"),"Yes","No")</f>
        <v>No</v>
      </c>
      <c r="L779" s="178" t="str">
        <f t="shared" si="448"/>
        <v>No</v>
      </c>
      <c r="M779" t="str">
        <f>IF(OR(NCA!K93="Q1 2021",NCA!K93="Q2 2021"),"Yes","No")</f>
        <v>No</v>
      </c>
      <c r="N779" s="178" t="str">
        <f t="shared" si="449"/>
        <v>No</v>
      </c>
      <c r="O779" t="str">
        <f>IF(OR(NCA!K93="Q3 2021",NCA!K93="Q4 2021"),"Yes","No")</f>
        <v>No</v>
      </c>
      <c r="P779" s="178" t="str">
        <f t="shared" si="450"/>
        <v>No</v>
      </c>
      <c r="Q779" t="str">
        <f>IF(OR(NCA!K93="Q1 2022",NCA!K93="Q2 2022"),"Yes","No")</f>
        <v>No</v>
      </c>
      <c r="R779" s="178" t="str">
        <f t="shared" si="451"/>
        <v>No</v>
      </c>
      <c r="S779" t="str">
        <f>IF(OR(NCA!K93="Q3 2022",NCA!K93="Q4 2022"),"Yes","No")</f>
        <v>No</v>
      </c>
      <c r="T779" s="178" t="str">
        <f t="shared" si="452"/>
        <v>No</v>
      </c>
      <c r="U779" t="str">
        <f>IF(OR(NCA!K93="Q1 2023",NCA!K93="Q2 2023"),"Yes","No")</f>
        <v>No</v>
      </c>
      <c r="V779" s="178" t="str">
        <f t="shared" si="453"/>
        <v>No</v>
      </c>
      <c r="W779" t="str">
        <f>IF(OR(NCA!K93="Q3 2023",NCA!K93="Q4 2023"),"Yes","No")</f>
        <v>No</v>
      </c>
      <c r="X779" s="178" t="str">
        <f t="shared" si="454"/>
        <v>No</v>
      </c>
      <c r="Y779" t="str">
        <f>IF(OR(NCA!K93="Q1 2024",NCA!K93="Q2 2024"),"Yes","No")</f>
        <v>No</v>
      </c>
      <c r="Z779" s="178" t="str">
        <f t="shared" si="455"/>
        <v>No</v>
      </c>
      <c r="AA779" t="str">
        <f>IF(OR(NCA!K93="Q3 2024",NCA!K93="Q4 2024"),"Yes","No")</f>
        <v>No</v>
      </c>
      <c r="AB779" s="178" t="str">
        <f t="shared" si="456"/>
        <v>No</v>
      </c>
      <c r="AC779" t="str">
        <f>IF(OR(NCA!K93="Q1 2025",NCA!K93="Q2 2025"),"Yes","No")</f>
        <v>No</v>
      </c>
      <c r="AD779" s="178" t="str">
        <f t="shared" si="457"/>
        <v>No</v>
      </c>
      <c r="AE779" t="str">
        <f>IF(OR(NCA!K93="Q3 2025",NCA!K93="Q4 2025"),"Yes","No")</f>
        <v>No</v>
      </c>
      <c r="AF779" s="178" t="str">
        <f t="shared" si="458"/>
        <v>No</v>
      </c>
      <c r="AG779" t="str">
        <f>IF(OR(NCA!K93="Q1 2026",NCA!K93="Q2 2026"),"Yes","No")</f>
        <v>No</v>
      </c>
      <c r="AH779" s="178" t="str">
        <f t="shared" si="459"/>
        <v>No</v>
      </c>
      <c r="AI779" t="str">
        <f>IF(OR(NCA!K93="Q3 2026",NCA!K93="Q4 2026"),"Yes","No")</f>
        <v>No</v>
      </c>
      <c r="AJ779" s="178" t="str">
        <f t="shared" si="460"/>
        <v>No</v>
      </c>
      <c r="AK779" t="str">
        <f>IF(OR(NCA!K93="Q1 2027",NCA!K93="Q2 2027"),"Yes","No")</f>
        <v>No</v>
      </c>
      <c r="AL779" s="178" t="str">
        <f t="shared" si="461"/>
        <v>No</v>
      </c>
      <c r="AM779" t="str">
        <f>IF(OR(NCA!K93="Q3 2027",NCA!K93="Q4 2027"),"Yes","No")</f>
        <v>No</v>
      </c>
      <c r="AN779" s="178" t="str">
        <f t="shared" si="462"/>
        <v>No</v>
      </c>
      <c r="AO779" t="str">
        <f>IF(OR(NCA!K93="Q1 2028",NCA!K93="Q2 2028"),"Yes","No")</f>
        <v>No</v>
      </c>
      <c r="AP779" s="178" t="str">
        <f t="shared" si="463"/>
        <v>No</v>
      </c>
      <c r="AQ779" t="str">
        <f>IF(OR(NCA!K93="Q3 2028",NCA!K93="Q4 2028"),"Yes","No")</f>
        <v>No</v>
      </c>
      <c r="AR779" s="178" t="str">
        <f t="shared" si="464"/>
        <v>No</v>
      </c>
      <c r="AS779" t="str">
        <f>IF(OR(NCA!K93="Q1 2029",NCA!K93="Q2 2029"),"Yes","No")</f>
        <v>No</v>
      </c>
      <c r="AT779" s="178" t="str">
        <f t="shared" si="465"/>
        <v>No</v>
      </c>
      <c r="AU779" t="str">
        <f>IF(OR(NCA!K93="Q3 2029",NCA!K93="Q4 2029"),"Yes","No")</f>
        <v>No</v>
      </c>
      <c r="AV779" s="178" t="str">
        <f t="shared" si="466"/>
        <v>No</v>
      </c>
      <c r="AW779" t="str">
        <f>IF(OR(NCA!K93="Q1 2030",NCA!K93="Q2 2030"),"Yes","No")</f>
        <v>No</v>
      </c>
      <c r="AX779" s="178" t="str">
        <f t="shared" si="467"/>
        <v>No</v>
      </c>
      <c r="AY779" t="str">
        <f>IF(OR(NCA!K93="Q3 2030",NCA!K93="Q4 2030"),"Yes","No")</f>
        <v>No</v>
      </c>
      <c r="AZ779" s="178" t="str">
        <f t="shared" si="468"/>
        <v>No</v>
      </c>
      <c r="BA779" t="str">
        <f>IF(NCA!K93="","No","Yes")</f>
        <v>No</v>
      </c>
      <c r="BB779" s="178" t="str">
        <f t="shared" si="469"/>
        <v>No</v>
      </c>
      <c r="BC779" s="178" t="str">
        <f t="shared" si="470"/>
        <v>Yes</v>
      </c>
      <c r="BD779" s="174"/>
    </row>
    <row r="780" spans="1:56" s="175" customFormat="1" ht="23.65" thickBot="1" x14ac:dyDescent="0.5">
      <c r="A780" s="177">
        <v>90</v>
      </c>
      <c r="B780" s="59" t="s">
        <v>788</v>
      </c>
      <c r="C780" t="str">
        <f>IF(NCA!E94="Yes","Yes","No")</f>
        <v>No</v>
      </c>
      <c r="D780" t="str">
        <f>IF(AND(C780="No",NCA!F94="Yes"),"Yes","No")</f>
        <v>No</v>
      </c>
      <c r="E780" t="str">
        <f>IF(AND(C780="No",NCA!F94="N/A"),"N/A","No")</f>
        <v>No</v>
      </c>
      <c r="F780">
        <f>IF(OR(NCA!F94="Yes",NCA!F94="N/A"),0,1)</f>
        <v>1</v>
      </c>
      <c r="G780" t="str">
        <f>IF(OR(NCA!K94="Q3 2019",NCA!K94="Q4 2019"),"Yes","No")</f>
        <v>No</v>
      </c>
      <c r="H780" s="178" t="str">
        <f t="shared" si="446"/>
        <v>No</v>
      </c>
      <c r="I780" t="str">
        <f>IF(OR(NCA!K94="Q1 2020",NCA!K94="Q2 2020"),"Yes","No")</f>
        <v>No</v>
      </c>
      <c r="J780" s="178" t="str">
        <f t="shared" si="447"/>
        <v>No</v>
      </c>
      <c r="K780" t="str">
        <f>IF(OR(NCA!K94="Q3 2020",NCA!K94="Q4 2020"),"Yes","No")</f>
        <v>No</v>
      </c>
      <c r="L780" s="178" t="str">
        <f t="shared" si="448"/>
        <v>No</v>
      </c>
      <c r="M780" t="str">
        <f>IF(OR(NCA!K94="Q1 2021",NCA!K94="Q2 2021"),"Yes","No")</f>
        <v>No</v>
      </c>
      <c r="N780" s="178" t="str">
        <f t="shared" si="449"/>
        <v>No</v>
      </c>
      <c r="O780" t="str">
        <f>IF(OR(NCA!K94="Q3 2021",NCA!K94="Q4 2021"),"Yes","No")</f>
        <v>No</v>
      </c>
      <c r="P780" s="178" t="str">
        <f t="shared" si="450"/>
        <v>No</v>
      </c>
      <c r="Q780" t="str">
        <f>IF(OR(NCA!K94="Q1 2022",NCA!K94="Q2 2022"),"Yes","No")</f>
        <v>No</v>
      </c>
      <c r="R780" s="178" t="str">
        <f t="shared" si="451"/>
        <v>No</v>
      </c>
      <c r="S780" t="str">
        <f>IF(OR(NCA!K94="Q3 2022",NCA!K94="Q4 2022"),"Yes","No")</f>
        <v>No</v>
      </c>
      <c r="T780" s="178" t="str">
        <f t="shared" si="452"/>
        <v>No</v>
      </c>
      <c r="U780" t="str">
        <f>IF(OR(NCA!K94="Q1 2023",NCA!K94="Q2 2023"),"Yes","No")</f>
        <v>No</v>
      </c>
      <c r="V780" s="178" t="str">
        <f t="shared" si="453"/>
        <v>No</v>
      </c>
      <c r="W780" t="str">
        <f>IF(OR(NCA!K94="Q3 2023",NCA!K94="Q4 2023"),"Yes","No")</f>
        <v>No</v>
      </c>
      <c r="X780" s="178" t="str">
        <f t="shared" si="454"/>
        <v>No</v>
      </c>
      <c r="Y780" t="str">
        <f>IF(OR(NCA!K94="Q1 2024",NCA!K94="Q2 2024"),"Yes","No")</f>
        <v>No</v>
      </c>
      <c r="Z780" s="178" t="str">
        <f t="shared" si="455"/>
        <v>No</v>
      </c>
      <c r="AA780" t="str">
        <f>IF(OR(NCA!K94="Q3 2024",NCA!K94="Q4 2024"),"Yes","No")</f>
        <v>No</v>
      </c>
      <c r="AB780" s="178" t="str">
        <f t="shared" si="456"/>
        <v>No</v>
      </c>
      <c r="AC780" t="str">
        <f>IF(OR(NCA!K94="Q1 2025",NCA!K94="Q2 2025"),"Yes","No")</f>
        <v>No</v>
      </c>
      <c r="AD780" s="178" t="str">
        <f t="shared" si="457"/>
        <v>No</v>
      </c>
      <c r="AE780" t="str">
        <f>IF(OR(NCA!K94="Q3 2025",NCA!K94="Q4 2025"),"Yes","No")</f>
        <v>No</v>
      </c>
      <c r="AF780" s="178" t="str">
        <f t="shared" si="458"/>
        <v>No</v>
      </c>
      <c r="AG780" t="str">
        <f>IF(OR(NCA!K94="Q1 2026",NCA!K94="Q2 2026"),"Yes","No")</f>
        <v>No</v>
      </c>
      <c r="AH780" s="178" t="str">
        <f t="shared" si="459"/>
        <v>No</v>
      </c>
      <c r="AI780" t="str">
        <f>IF(OR(NCA!K94="Q3 2026",NCA!K94="Q4 2026"),"Yes","No")</f>
        <v>No</v>
      </c>
      <c r="AJ780" s="178" t="str">
        <f t="shared" si="460"/>
        <v>No</v>
      </c>
      <c r="AK780" t="str">
        <f>IF(OR(NCA!K94="Q1 2027",NCA!K94="Q2 2027"),"Yes","No")</f>
        <v>No</v>
      </c>
      <c r="AL780" s="178" t="str">
        <f t="shared" si="461"/>
        <v>No</v>
      </c>
      <c r="AM780" t="str">
        <f>IF(OR(NCA!K94="Q3 2027",NCA!K94="Q4 2027"),"Yes","No")</f>
        <v>No</v>
      </c>
      <c r="AN780" s="178" t="str">
        <f t="shared" si="462"/>
        <v>No</v>
      </c>
      <c r="AO780" t="str">
        <f>IF(OR(NCA!K94="Q1 2028",NCA!K94="Q2 2028"),"Yes","No")</f>
        <v>No</v>
      </c>
      <c r="AP780" s="178" t="str">
        <f t="shared" si="463"/>
        <v>No</v>
      </c>
      <c r="AQ780" t="str">
        <f>IF(OR(NCA!K94="Q3 2028",NCA!K94="Q4 2028"),"Yes","No")</f>
        <v>No</v>
      </c>
      <c r="AR780" s="178" t="str">
        <f t="shared" si="464"/>
        <v>No</v>
      </c>
      <c r="AS780" t="str">
        <f>IF(OR(NCA!K94="Q1 2029",NCA!K94="Q2 2029"),"Yes","No")</f>
        <v>No</v>
      </c>
      <c r="AT780" s="178" t="str">
        <f t="shared" si="465"/>
        <v>No</v>
      </c>
      <c r="AU780" t="str">
        <f>IF(OR(NCA!K94="Q3 2029",NCA!K94="Q4 2029"),"Yes","No")</f>
        <v>No</v>
      </c>
      <c r="AV780" s="178" t="str">
        <f t="shared" si="466"/>
        <v>No</v>
      </c>
      <c r="AW780" t="str">
        <f>IF(OR(NCA!K94="Q1 2030",NCA!K94="Q2 2030"),"Yes","No")</f>
        <v>No</v>
      </c>
      <c r="AX780" s="178" t="str">
        <f t="shared" si="467"/>
        <v>No</v>
      </c>
      <c r="AY780" t="str">
        <f>IF(OR(NCA!K94="Q3 2030",NCA!K94="Q4 2030"),"Yes","No")</f>
        <v>No</v>
      </c>
      <c r="AZ780" s="178" t="str">
        <f t="shared" si="468"/>
        <v>No</v>
      </c>
      <c r="BA780" t="str">
        <f>IF(NCA!K94="","No","Yes")</f>
        <v>No</v>
      </c>
      <c r="BB780" s="178" t="str">
        <f t="shared" si="469"/>
        <v>No</v>
      </c>
      <c r="BC780" s="178" t="str">
        <f t="shared" si="470"/>
        <v>Yes</v>
      </c>
      <c r="BD780" s="174"/>
    </row>
    <row r="781" spans="1:56" s="175" customFormat="1" ht="35.25" thickBot="1" x14ac:dyDescent="0.5">
      <c r="A781" s="177">
        <v>91</v>
      </c>
      <c r="B781" s="59" t="s">
        <v>789</v>
      </c>
      <c r="C781" t="str">
        <f>IF(NCA!E95="Yes","Yes","No")</f>
        <v>No</v>
      </c>
      <c r="D781" t="str">
        <f>IF(AND(C781="No",NCA!F95="Yes"),"Yes","No")</f>
        <v>No</v>
      </c>
      <c r="E781" t="str">
        <f>IF(AND(C781="No",NCA!F95="N/A"),"N/A","No")</f>
        <v>No</v>
      </c>
      <c r="F781">
        <f>IF(OR(NCA!F95="Yes",NCA!F95="N/A"),0,1)</f>
        <v>1</v>
      </c>
      <c r="G781" t="str">
        <f>IF(OR(NCA!K95="Q3 2019",NCA!K95="Q4 2019"),"Yes","No")</f>
        <v>No</v>
      </c>
      <c r="H781" s="178" t="str">
        <f t="shared" si="446"/>
        <v>No</v>
      </c>
      <c r="I781" t="str">
        <f>IF(OR(NCA!K95="Q1 2020",NCA!K95="Q2 2020"),"Yes","No")</f>
        <v>No</v>
      </c>
      <c r="J781" s="178" t="str">
        <f t="shared" si="447"/>
        <v>No</v>
      </c>
      <c r="K781" t="str">
        <f>IF(OR(NCA!K95="Q3 2020",NCA!K95="Q4 2020"),"Yes","No")</f>
        <v>No</v>
      </c>
      <c r="L781" s="178" t="str">
        <f t="shared" si="448"/>
        <v>No</v>
      </c>
      <c r="M781" t="str">
        <f>IF(OR(NCA!K95="Q1 2021",NCA!K95="Q2 2021"),"Yes","No")</f>
        <v>No</v>
      </c>
      <c r="N781" s="178" t="str">
        <f t="shared" si="449"/>
        <v>No</v>
      </c>
      <c r="O781" t="str">
        <f>IF(OR(NCA!K95="Q3 2021",NCA!K95="Q4 2021"),"Yes","No")</f>
        <v>No</v>
      </c>
      <c r="P781" s="178" t="str">
        <f t="shared" si="450"/>
        <v>No</v>
      </c>
      <c r="Q781" t="str">
        <f>IF(OR(NCA!K95="Q1 2022",NCA!K95="Q2 2022"),"Yes","No")</f>
        <v>No</v>
      </c>
      <c r="R781" s="178" t="str">
        <f t="shared" si="451"/>
        <v>No</v>
      </c>
      <c r="S781" t="str">
        <f>IF(OR(NCA!K95="Q3 2022",NCA!K95="Q4 2022"),"Yes","No")</f>
        <v>No</v>
      </c>
      <c r="T781" s="178" t="str">
        <f t="shared" si="452"/>
        <v>No</v>
      </c>
      <c r="U781" t="str">
        <f>IF(OR(NCA!K95="Q1 2023",NCA!K95="Q2 2023"),"Yes","No")</f>
        <v>No</v>
      </c>
      <c r="V781" s="178" t="str">
        <f t="shared" si="453"/>
        <v>No</v>
      </c>
      <c r="W781" t="str">
        <f>IF(OR(NCA!K95="Q3 2023",NCA!K95="Q4 2023"),"Yes","No")</f>
        <v>No</v>
      </c>
      <c r="X781" s="178" t="str">
        <f t="shared" si="454"/>
        <v>No</v>
      </c>
      <c r="Y781" t="str">
        <f>IF(OR(NCA!K95="Q1 2024",NCA!K95="Q2 2024"),"Yes","No")</f>
        <v>No</v>
      </c>
      <c r="Z781" s="178" t="str">
        <f t="shared" si="455"/>
        <v>No</v>
      </c>
      <c r="AA781" t="str">
        <f>IF(OR(NCA!K95="Q3 2024",NCA!K95="Q4 2024"),"Yes","No")</f>
        <v>No</v>
      </c>
      <c r="AB781" s="178" t="str">
        <f t="shared" si="456"/>
        <v>No</v>
      </c>
      <c r="AC781" t="str">
        <f>IF(OR(NCA!K95="Q1 2025",NCA!K95="Q2 2025"),"Yes","No")</f>
        <v>No</v>
      </c>
      <c r="AD781" s="178" t="str">
        <f t="shared" si="457"/>
        <v>No</v>
      </c>
      <c r="AE781" t="str">
        <f>IF(OR(NCA!K95="Q3 2025",NCA!K95="Q4 2025"),"Yes","No")</f>
        <v>No</v>
      </c>
      <c r="AF781" s="178" t="str">
        <f t="shared" si="458"/>
        <v>No</v>
      </c>
      <c r="AG781" t="str">
        <f>IF(OR(NCA!K95="Q1 2026",NCA!K95="Q2 2026"),"Yes","No")</f>
        <v>No</v>
      </c>
      <c r="AH781" s="178" t="str">
        <f t="shared" si="459"/>
        <v>No</v>
      </c>
      <c r="AI781" t="str">
        <f>IF(OR(NCA!K95="Q3 2026",NCA!K95="Q4 2026"),"Yes","No")</f>
        <v>No</v>
      </c>
      <c r="AJ781" s="178" t="str">
        <f t="shared" si="460"/>
        <v>No</v>
      </c>
      <c r="AK781" t="str">
        <f>IF(OR(NCA!K95="Q1 2027",NCA!K95="Q2 2027"),"Yes","No")</f>
        <v>No</v>
      </c>
      <c r="AL781" s="178" t="str">
        <f t="shared" si="461"/>
        <v>No</v>
      </c>
      <c r="AM781" t="str">
        <f>IF(OR(NCA!K95="Q3 2027",NCA!K95="Q4 2027"),"Yes","No")</f>
        <v>No</v>
      </c>
      <c r="AN781" s="178" t="str">
        <f t="shared" si="462"/>
        <v>No</v>
      </c>
      <c r="AO781" t="str">
        <f>IF(OR(NCA!K95="Q1 2028",NCA!K95="Q2 2028"),"Yes","No")</f>
        <v>No</v>
      </c>
      <c r="AP781" s="178" t="str">
        <f t="shared" si="463"/>
        <v>No</v>
      </c>
      <c r="AQ781" t="str">
        <f>IF(OR(NCA!K95="Q3 2028",NCA!K95="Q4 2028"),"Yes","No")</f>
        <v>No</v>
      </c>
      <c r="AR781" s="178" t="str">
        <f t="shared" si="464"/>
        <v>No</v>
      </c>
      <c r="AS781" t="str">
        <f>IF(OR(NCA!K95="Q1 2029",NCA!K95="Q2 2029"),"Yes","No")</f>
        <v>No</v>
      </c>
      <c r="AT781" s="178" t="str">
        <f t="shared" si="465"/>
        <v>No</v>
      </c>
      <c r="AU781" t="str">
        <f>IF(OR(NCA!K95="Q3 2029",NCA!K95="Q4 2029"),"Yes","No")</f>
        <v>No</v>
      </c>
      <c r="AV781" s="178" t="str">
        <f t="shared" si="466"/>
        <v>No</v>
      </c>
      <c r="AW781" t="str">
        <f>IF(OR(NCA!K95="Q1 2030",NCA!K95="Q2 2030"),"Yes","No")</f>
        <v>No</v>
      </c>
      <c r="AX781" s="178" t="str">
        <f t="shared" si="467"/>
        <v>No</v>
      </c>
      <c r="AY781" t="str">
        <f>IF(OR(NCA!K95="Q3 2030",NCA!K95="Q4 2030"),"Yes","No")</f>
        <v>No</v>
      </c>
      <c r="AZ781" s="178" t="str">
        <f t="shared" si="468"/>
        <v>No</v>
      </c>
      <c r="BA781" t="str">
        <f>IF(NCA!K95="","No","Yes")</f>
        <v>No</v>
      </c>
      <c r="BB781" s="178" t="str">
        <f t="shared" si="469"/>
        <v>No</v>
      </c>
      <c r="BC781" s="178" t="str">
        <f t="shared" si="470"/>
        <v>Yes</v>
      </c>
      <c r="BD781" s="174"/>
    </row>
    <row r="782" spans="1:56" s="175" customFormat="1" ht="23.65" thickBot="1" x14ac:dyDescent="0.5">
      <c r="A782" s="177">
        <v>92</v>
      </c>
      <c r="B782" s="59" t="s">
        <v>1024</v>
      </c>
      <c r="C782" t="str">
        <f>IF(NCA!E96="Yes","Yes","No")</f>
        <v>No</v>
      </c>
      <c r="D782" t="str">
        <f>IF(AND(C782="No",NCA!F96="Yes"),"Yes","No")</f>
        <v>No</v>
      </c>
      <c r="E782" t="str">
        <f>IF(AND(C782="No",NCA!F96="N/A"),"N/A","No")</f>
        <v>No</v>
      </c>
      <c r="F782">
        <f>IF(OR(NCA!F96="Yes",NCA!F96="N/A"),0,1)</f>
        <v>1</v>
      </c>
      <c r="G782" t="str">
        <f>IF(OR(NCA!K96="Q3 2019",NCA!K96="Q4 2019"),"Yes","No")</f>
        <v>No</v>
      </c>
      <c r="H782" s="178" t="str">
        <f t="shared" si="446"/>
        <v>No</v>
      </c>
      <c r="I782" t="str">
        <f>IF(OR(NCA!K96="Q1 2020",NCA!K96="Q2 2020"),"Yes","No")</f>
        <v>No</v>
      </c>
      <c r="J782" s="178" t="str">
        <f t="shared" si="447"/>
        <v>No</v>
      </c>
      <c r="K782" t="str">
        <f>IF(OR(NCA!K96="Q3 2020",NCA!K96="Q4 2020"),"Yes","No")</f>
        <v>No</v>
      </c>
      <c r="L782" s="178" t="str">
        <f t="shared" si="448"/>
        <v>No</v>
      </c>
      <c r="M782" t="str">
        <f>IF(OR(NCA!K96="Q1 2021",NCA!K96="Q2 2021"),"Yes","No")</f>
        <v>No</v>
      </c>
      <c r="N782" s="178" t="str">
        <f t="shared" si="449"/>
        <v>No</v>
      </c>
      <c r="O782" t="str">
        <f>IF(OR(NCA!K96="Q3 2021",NCA!K96="Q4 2021"),"Yes","No")</f>
        <v>No</v>
      </c>
      <c r="P782" s="178" t="str">
        <f t="shared" si="450"/>
        <v>No</v>
      </c>
      <c r="Q782" t="str">
        <f>IF(OR(NCA!K96="Q1 2022",NCA!K96="Q2 2022"),"Yes","No")</f>
        <v>No</v>
      </c>
      <c r="R782" s="178" t="str">
        <f t="shared" si="451"/>
        <v>No</v>
      </c>
      <c r="S782" t="str">
        <f>IF(OR(NCA!K96="Q3 2022",NCA!K96="Q4 2022"),"Yes","No")</f>
        <v>No</v>
      </c>
      <c r="T782" s="178" t="str">
        <f t="shared" si="452"/>
        <v>No</v>
      </c>
      <c r="U782" t="str">
        <f>IF(OR(NCA!K96="Q1 2023",NCA!K96="Q2 2023"),"Yes","No")</f>
        <v>No</v>
      </c>
      <c r="V782" s="178" t="str">
        <f t="shared" si="453"/>
        <v>No</v>
      </c>
      <c r="W782" t="str">
        <f>IF(OR(NCA!K96="Q3 2023",NCA!K96="Q4 2023"),"Yes","No")</f>
        <v>No</v>
      </c>
      <c r="X782" s="178" t="str">
        <f t="shared" si="454"/>
        <v>No</v>
      </c>
      <c r="Y782" t="str">
        <f>IF(OR(NCA!K96="Q1 2024",NCA!K96="Q2 2024"),"Yes","No")</f>
        <v>No</v>
      </c>
      <c r="Z782" s="178" t="str">
        <f t="shared" si="455"/>
        <v>No</v>
      </c>
      <c r="AA782" t="str">
        <f>IF(OR(NCA!K96="Q3 2024",NCA!K96="Q4 2024"),"Yes","No")</f>
        <v>No</v>
      </c>
      <c r="AB782" s="178" t="str">
        <f t="shared" si="456"/>
        <v>No</v>
      </c>
      <c r="AC782" t="str">
        <f>IF(OR(NCA!K96="Q1 2025",NCA!K96="Q2 2025"),"Yes","No")</f>
        <v>No</v>
      </c>
      <c r="AD782" s="178" t="str">
        <f t="shared" si="457"/>
        <v>No</v>
      </c>
      <c r="AE782" t="str">
        <f>IF(OR(NCA!K96="Q3 2025",NCA!K96="Q4 2025"),"Yes","No")</f>
        <v>No</v>
      </c>
      <c r="AF782" s="178" t="str">
        <f t="shared" si="458"/>
        <v>No</v>
      </c>
      <c r="AG782" t="str">
        <f>IF(OR(NCA!K96="Q1 2026",NCA!K96="Q2 2026"),"Yes","No")</f>
        <v>No</v>
      </c>
      <c r="AH782" s="178" t="str">
        <f t="shared" si="459"/>
        <v>No</v>
      </c>
      <c r="AI782" t="str">
        <f>IF(OR(NCA!K96="Q3 2026",NCA!K96="Q4 2026"),"Yes","No")</f>
        <v>No</v>
      </c>
      <c r="AJ782" s="178" t="str">
        <f t="shared" si="460"/>
        <v>No</v>
      </c>
      <c r="AK782" t="str">
        <f>IF(OR(NCA!K96="Q1 2027",NCA!K96="Q2 2027"),"Yes","No")</f>
        <v>No</v>
      </c>
      <c r="AL782" s="178" t="str">
        <f t="shared" si="461"/>
        <v>No</v>
      </c>
      <c r="AM782" t="str">
        <f>IF(OR(NCA!K96="Q3 2027",NCA!K96="Q4 2027"),"Yes","No")</f>
        <v>No</v>
      </c>
      <c r="AN782" s="178" t="str">
        <f t="shared" si="462"/>
        <v>No</v>
      </c>
      <c r="AO782" t="str">
        <f>IF(OR(NCA!K96="Q1 2028",NCA!K96="Q2 2028"),"Yes","No")</f>
        <v>No</v>
      </c>
      <c r="AP782" s="178" t="str">
        <f t="shared" si="463"/>
        <v>No</v>
      </c>
      <c r="AQ782" t="str">
        <f>IF(OR(NCA!K96="Q3 2028",NCA!K96="Q4 2028"),"Yes","No")</f>
        <v>No</v>
      </c>
      <c r="AR782" s="178" t="str">
        <f t="shared" si="464"/>
        <v>No</v>
      </c>
      <c r="AS782" t="str">
        <f>IF(OR(NCA!K96="Q1 2029",NCA!K96="Q2 2029"),"Yes","No")</f>
        <v>No</v>
      </c>
      <c r="AT782" s="178" t="str">
        <f t="shared" si="465"/>
        <v>No</v>
      </c>
      <c r="AU782" t="str">
        <f>IF(OR(NCA!K96="Q3 2029",NCA!K96="Q4 2029"),"Yes","No")</f>
        <v>No</v>
      </c>
      <c r="AV782" s="178" t="str">
        <f t="shared" si="466"/>
        <v>No</v>
      </c>
      <c r="AW782" t="str">
        <f>IF(OR(NCA!K96="Q1 2030",NCA!K96="Q2 2030"),"Yes","No")</f>
        <v>No</v>
      </c>
      <c r="AX782" s="178" t="str">
        <f t="shared" si="467"/>
        <v>No</v>
      </c>
      <c r="AY782" t="str">
        <f>IF(OR(NCA!K96="Q3 2030",NCA!K96="Q4 2030"),"Yes","No")</f>
        <v>No</v>
      </c>
      <c r="AZ782" s="178" t="str">
        <f t="shared" si="468"/>
        <v>No</v>
      </c>
      <c r="BA782" t="str">
        <f>IF(NCA!K96="","No","Yes")</f>
        <v>No</v>
      </c>
      <c r="BB782" s="178" t="str">
        <f t="shared" si="469"/>
        <v>No</v>
      </c>
      <c r="BC782" s="178" t="str">
        <f t="shared" si="470"/>
        <v>Yes</v>
      </c>
      <c r="BD782" s="174"/>
    </row>
    <row r="783" spans="1:56" s="175" customFormat="1" ht="23.65" thickBot="1" x14ac:dyDescent="0.5">
      <c r="A783" s="177">
        <v>93</v>
      </c>
      <c r="B783" s="59" t="s">
        <v>1025</v>
      </c>
      <c r="C783" t="str">
        <f>IF(NCA!E97="Yes","Yes","No")</f>
        <v>No</v>
      </c>
      <c r="D783" t="str">
        <f>IF(AND(C783="No",NCA!F97="Yes"),"Yes","No")</f>
        <v>No</v>
      </c>
      <c r="E783" t="str">
        <f>IF(AND(C783="No",NCA!F97="N/A"),"N/A","No")</f>
        <v>No</v>
      </c>
      <c r="F783">
        <f>IF(OR(NCA!F97="Yes",NCA!F97="N/A"),0,1)</f>
        <v>1</v>
      </c>
      <c r="G783" t="str">
        <f>IF(OR(NCA!K97="Q3 2019",NCA!K97="Q4 2019"),"Yes","No")</f>
        <v>No</v>
      </c>
      <c r="H783" s="178" t="str">
        <f t="shared" si="446"/>
        <v>No</v>
      </c>
      <c r="I783" t="str">
        <f>IF(OR(NCA!K97="Q1 2020",NCA!K97="Q2 2020"),"Yes","No")</f>
        <v>No</v>
      </c>
      <c r="J783" s="178" t="str">
        <f t="shared" si="447"/>
        <v>No</v>
      </c>
      <c r="K783" t="str">
        <f>IF(OR(NCA!K97="Q3 2020",NCA!K97="Q4 2020"),"Yes","No")</f>
        <v>No</v>
      </c>
      <c r="L783" s="178" t="str">
        <f t="shared" si="448"/>
        <v>No</v>
      </c>
      <c r="M783" t="str">
        <f>IF(OR(NCA!K97="Q1 2021",NCA!K97="Q2 2021"),"Yes","No")</f>
        <v>No</v>
      </c>
      <c r="N783" s="178" t="str">
        <f t="shared" si="449"/>
        <v>No</v>
      </c>
      <c r="O783" t="str">
        <f>IF(OR(NCA!K97="Q3 2021",NCA!K97="Q4 2021"),"Yes","No")</f>
        <v>No</v>
      </c>
      <c r="P783" s="178" t="str">
        <f t="shared" si="450"/>
        <v>No</v>
      </c>
      <c r="Q783" t="str">
        <f>IF(OR(NCA!K97="Q1 2022",NCA!K97="Q2 2022"),"Yes","No")</f>
        <v>No</v>
      </c>
      <c r="R783" s="178" t="str">
        <f t="shared" si="451"/>
        <v>No</v>
      </c>
      <c r="S783" t="str">
        <f>IF(OR(NCA!K97="Q3 2022",NCA!K97="Q4 2022"),"Yes","No")</f>
        <v>No</v>
      </c>
      <c r="T783" s="178" t="str">
        <f t="shared" si="452"/>
        <v>No</v>
      </c>
      <c r="U783" t="str">
        <f>IF(OR(NCA!K97="Q1 2023",NCA!K97="Q2 2023"),"Yes","No")</f>
        <v>No</v>
      </c>
      <c r="V783" s="178" t="str">
        <f t="shared" si="453"/>
        <v>No</v>
      </c>
      <c r="W783" t="str">
        <f>IF(OR(NCA!K97="Q3 2023",NCA!K97="Q4 2023"),"Yes","No")</f>
        <v>No</v>
      </c>
      <c r="X783" s="178" t="str">
        <f t="shared" si="454"/>
        <v>No</v>
      </c>
      <c r="Y783" t="str">
        <f>IF(OR(NCA!K97="Q1 2024",NCA!K97="Q2 2024"),"Yes","No")</f>
        <v>No</v>
      </c>
      <c r="Z783" s="178" t="str">
        <f t="shared" si="455"/>
        <v>No</v>
      </c>
      <c r="AA783" t="str">
        <f>IF(OR(NCA!K97="Q3 2024",NCA!K97="Q4 2024"),"Yes","No")</f>
        <v>No</v>
      </c>
      <c r="AB783" s="178" t="str">
        <f t="shared" si="456"/>
        <v>No</v>
      </c>
      <c r="AC783" t="str">
        <f>IF(OR(NCA!K97="Q1 2025",NCA!K97="Q2 2025"),"Yes","No")</f>
        <v>No</v>
      </c>
      <c r="AD783" s="178" t="str">
        <f t="shared" si="457"/>
        <v>No</v>
      </c>
      <c r="AE783" t="str">
        <f>IF(OR(NCA!K97="Q3 2025",NCA!K97="Q4 2025"),"Yes","No")</f>
        <v>No</v>
      </c>
      <c r="AF783" s="178" t="str">
        <f t="shared" si="458"/>
        <v>No</v>
      </c>
      <c r="AG783" t="str">
        <f>IF(OR(NCA!K97="Q1 2026",NCA!K97="Q2 2026"),"Yes","No")</f>
        <v>No</v>
      </c>
      <c r="AH783" s="178" t="str">
        <f t="shared" si="459"/>
        <v>No</v>
      </c>
      <c r="AI783" t="str">
        <f>IF(OR(NCA!K97="Q3 2026",NCA!K97="Q4 2026"),"Yes","No")</f>
        <v>No</v>
      </c>
      <c r="AJ783" s="178" t="str">
        <f t="shared" si="460"/>
        <v>No</v>
      </c>
      <c r="AK783" t="str">
        <f>IF(OR(NCA!K97="Q1 2027",NCA!K97="Q2 2027"),"Yes","No")</f>
        <v>No</v>
      </c>
      <c r="AL783" s="178" t="str">
        <f t="shared" si="461"/>
        <v>No</v>
      </c>
      <c r="AM783" t="str">
        <f>IF(OR(NCA!K97="Q3 2027",NCA!K97="Q4 2027"),"Yes","No")</f>
        <v>No</v>
      </c>
      <c r="AN783" s="178" t="str">
        <f t="shared" si="462"/>
        <v>No</v>
      </c>
      <c r="AO783" t="str">
        <f>IF(OR(NCA!K97="Q1 2028",NCA!K97="Q2 2028"),"Yes","No")</f>
        <v>No</v>
      </c>
      <c r="AP783" s="178" t="str">
        <f t="shared" si="463"/>
        <v>No</v>
      </c>
      <c r="AQ783" t="str">
        <f>IF(OR(NCA!K97="Q3 2028",NCA!K97="Q4 2028"),"Yes","No")</f>
        <v>No</v>
      </c>
      <c r="AR783" s="178" t="str">
        <f t="shared" si="464"/>
        <v>No</v>
      </c>
      <c r="AS783" t="str">
        <f>IF(OR(NCA!K97="Q1 2029",NCA!K97="Q2 2029"),"Yes","No")</f>
        <v>No</v>
      </c>
      <c r="AT783" s="178" t="str">
        <f t="shared" si="465"/>
        <v>No</v>
      </c>
      <c r="AU783" t="str">
        <f>IF(OR(NCA!K97="Q3 2029",NCA!K97="Q4 2029"),"Yes","No")</f>
        <v>No</v>
      </c>
      <c r="AV783" s="178" t="str">
        <f t="shared" si="466"/>
        <v>No</v>
      </c>
      <c r="AW783" t="str">
        <f>IF(OR(NCA!K97="Q1 2030",NCA!K97="Q2 2030"),"Yes","No")</f>
        <v>No</v>
      </c>
      <c r="AX783" s="178" t="str">
        <f t="shared" si="467"/>
        <v>No</v>
      </c>
      <c r="AY783" t="str">
        <f>IF(OR(NCA!K97="Q3 2030",NCA!K97="Q4 2030"),"Yes","No")</f>
        <v>No</v>
      </c>
      <c r="AZ783" s="178" t="str">
        <f t="shared" si="468"/>
        <v>No</v>
      </c>
      <c r="BA783" t="str">
        <f>IF(NCA!K97="","No","Yes")</f>
        <v>No</v>
      </c>
      <c r="BB783" s="178" t="str">
        <f t="shared" si="469"/>
        <v>No</v>
      </c>
      <c r="BC783" s="178" t="str">
        <f t="shared" si="470"/>
        <v>Yes</v>
      </c>
      <c r="BD783" s="174"/>
    </row>
    <row r="784" spans="1:56" s="175" customFormat="1" ht="23.65" thickBot="1" x14ac:dyDescent="0.5">
      <c r="A784" s="177">
        <v>94</v>
      </c>
      <c r="B784" s="59" t="s">
        <v>1026</v>
      </c>
      <c r="C784" t="str">
        <f>IF(NCA!E98="Yes","Yes","No")</f>
        <v>No</v>
      </c>
      <c r="D784" t="str">
        <f>IF(AND(C784="No",NCA!F98="Yes"),"Yes","No")</f>
        <v>No</v>
      </c>
      <c r="E784" t="str">
        <f>IF(AND(C784="No",NCA!F98="N/A"),"N/A","No")</f>
        <v>No</v>
      </c>
      <c r="F784">
        <f>IF(OR(NCA!F98="Yes",NCA!F98="N/A"),0,1)</f>
        <v>1</v>
      </c>
      <c r="G784" t="str">
        <f>IF(OR(NCA!K98="Q3 2019",NCA!K98="Q4 2019"),"Yes","No")</f>
        <v>No</v>
      </c>
      <c r="H784" s="178" t="str">
        <f t="shared" si="446"/>
        <v>No</v>
      </c>
      <c r="I784" t="str">
        <f>IF(OR(NCA!K98="Q1 2020",NCA!K98="Q2 2020"),"Yes","No")</f>
        <v>No</v>
      </c>
      <c r="J784" s="178" t="str">
        <f t="shared" si="447"/>
        <v>No</v>
      </c>
      <c r="K784" t="str">
        <f>IF(OR(NCA!K98="Q3 2020",NCA!K98="Q4 2020"),"Yes","No")</f>
        <v>No</v>
      </c>
      <c r="L784" s="178" t="str">
        <f t="shared" si="448"/>
        <v>No</v>
      </c>
      <c r="M784" t="str">
        <f>IF(OR(NCA!K98="Q1 2021",NCA!K98="Q2 2021"),"Yes","No")</f>
        <v>No</v>
      </c>
      <c r="N784" s="178" t="str">
        <f t="shared" si="449"/>
        <v>No</v>
      </c>
      <c r="O784" t="str">
        <f>IF(OR(NCA!K98="Q3 2021",NCA!K98="Q4 2021"),"Yes","No")</f>
        <v>No</v>
      </c>
      <c r="P784" s="178" t="str">
        <f t="shared" si="450"/>
        <v>No</v>
      </c>
      <c r="Q784" t="str">
        <f>IF(OR(NCA!K98="Q1 2022",NCA!K98="Q2 2022"),"Yes","No")</f>
        <v>No</v>
      </c>
      <c r="R784" s="178" t="str">
        <f t="shared" si="451"/>
        <v>No</v>
      </c>
      <c r="S784" t="str">
        <f>IF(OR(NCA!K98="Q3 2022",NCA!K98="Q4 2022"),"Yes","No")</f>
        <v>No</v>
      </c>
      <c r="T784" s="178" t="str">
        <f t="shared" si="452"/>
        <v>No</v>
      </c>
      <c r="U784" t="str">
        <f>IF(OR(NCA!K98="Q1 2023",NCA!K98="Q2 2023"),"Yes","No")</f>
        <v>No</v>
      </c>
      <c r="V784" s="178" t="str">
        <f t="shared" si="453"/>
        <v>No</v>
      </c>
      <c r="W784" t="str">
        <f>IF(OR(NCA!K98="Q3 2023",NCA!K98="Q4 2023"),"Yes","No")</f>
        <v>No</v>
      </c>
      <c r="X784" s="178" t="str">
        <f t="shared" si="454"/>
        <v>No</v>
      </c>
      <c r="Y784" t="str">
        <f>IF(OR(NCA!K98="Q1 2024",NCA!K98="Q2 2024"),"Yes","No")</f>
        <v>No</v>
      </c>
      <c r="Z784" s="178" t="str">
        <f t="shared" si="455"/>
        <v>No</v>
      </c>
      <c r="AA784" t="str">
        <f>IF(OR(NCA!K98="Q3 2024",NCA!K98="Q4 2024"),"Yes","No")</f>
        <v>No</v>
      </c>
      <c r="AB784" s="178" t="str">
        <f t="shared" si="456"/>
        <v>No</v>
      </c>
      <c r="AC784" t="str">
        <f>IF(OR(NCA!K98="Q1 2025",NCA!K98="Q2 2025"),"Yes","No")</f>
        <v>No</v>
      </c>
      <c r="AD784" s="178" t="str">
        <f t="shared" si="457"/>
        <v>No</v>
      </c>
      <c r="AE784" t="str">
        <f>IF(OR(NCA!K98="Q3 2025",NCA!K98="Q4 2025"),"Yes","No")</f>
        <v>No</v>
      </c>
      <c r="AF784" s="178" t="str">
        <f t="shared" si="458"/>
        <v>No</v>
      </c>
      <c r="AG784" t="str">
        <f>IF(OR(NCA!K98="Q1 2026",NCA!K98="Q2 2026"),"Yes","No")</f>
        <v>No</v>
      </c>
      <c r="AH784" s="178" t="str">
        <f t="shared" si="459"/>
        <v>No</v>
      </c>
      <c r="AI784" t="str">
        <f>IF(OR(NCA!K98="Q3 2026",NCA!K98="Q4 2026"),"Yes","No")</f>
        <v>No</v>
      </c>
      <c r="AJ784" s="178" t="str">
        <f t="shared" si="460"/>
        <v>No</v>
      </c>
      <c r="AK784" t="str">
        <f>IF(OR(NCA!K98="Q1 2027",NCA!K98="Q2 2027"),"Yes","No")</f>
        <v>No</v>
      </c>
      <c r="AL784" s="178" t="str">
        <f t="shared" si="461"/>
        <v>No</v>
      </c>
      <c r="AM784" t="str">
        <f>IF(OR(NCA!K98="Q3 2027",NCA!K98="Q4 2027"),"Yes","No")</f>
        <v>No</v>
      </c>
      <c r="AN784" s="178" t="str">
        <f t="shared" si="462"/>
        <v>No</v>
      </c>
      <c r="AO784" t="str">
        <f>IF(OR(NCA!K98="Q1 2028",NCA!K98="Q2 2028"),"Yes","No")</f>
        <v>No</v>
      </c>
      <c r="AP784" s="178" t="str">
        <f t="shared" si="463"/>
        <v>No</v>
      </c>
      <c r="AQ784" t="str">
        <f>IF(OR(NCA!K98="Q3 2028",NCA!K98="Q4 2028"),"Yes","No")</f>
        <v>No</v>
      </c>
      <c r="AR784" s="178" t="str">
        <f t="shared" si="464"/>
        <v>No</v>
      </c>
      <c r="AS784" t="str">
        <f>IF(OR(NCA!K98="Q1 2029",NCA!K98="Q2 2029"),"Yes","No")</f>
        <v>No</v>
      </c>
      <c r="AT784" s="178" t="str">
        <f t="shared" si="465"/>
        <v>No</v>
      </c>
      <c r="AU784" t="str">
        <f>IF(OR(NCA!K98="Q3 2029",NCA!K98="Q4 2029"),"Yes","No")</f>
        <v>No</v>
      </c>
      <c r="AV784" s="178" t="str">
        <f t="shared" si="466"/>
        <v>No</v>
      </c>
      <c r="AW784" t="str">
        <f>IF(OR(NCA!K98="Q1 2030",NCA!K98="Q2 2030"),"Yes","No")</f>
        <v>No</v>
      </c>
      <c r="AX784" s="178" t="str">
        <f t="shared" si="467"/>
        <v>No</v>
      </c>
      <c r="AY784" t="str">
        <f>IF(OR(NCA!K98="Q3 2030",NCA!K98="Q4 2030"),"Yes","No")</f>
        <v>No</v>
      </c>
      <c r="AZ784" s="178" t="str">
        <f t="shared" si="468"/>
        <v>No</v>
      </c>
      <c r="BA784" t="str">
        <f>IF(NCA!K98="","No","Yes")</f>
        <v>No</v>
      </c>
      <c r="BB784" s="178" t="str">
        <f t="shared" si="469"/>
        <v>No</v>
      </c>
      <c r="BC784" s="178" t="str">
        <f t="shared" si="470"/>
        <v>Yes</v>
      </c>
      <c r="BD784" s="174"/>
    </row>
    <row r="785" spans="1:56" s="175" customFormat="1" ht="23.65" thickBot="1" x14ac:dyDescent="0.5">
      <c r="A785" s="177">
        <v>95</v>
      </c>
      <c r="B785" s="59" t="s">
        <v>1027</v>
      </c>
      <c r="C785" t="str">
        <f>IF(NCA!E99="Yes","Yes","No")</f>
        <v>No</v>
      </c>
      <c r="D785" t="str">
        <f>IF(AND(C785="No",NCA!F99="Yes"),"Yes","No")</f>
        <v>No</v>
      </c>
      <c r="E785" t="str">
        <f>IF(AND(C785="No",NCA!F99="N/A"),"N/A","No")</f>
        <v>No</v>
      </c>
      <c r="F785">
        <f>IF(OR(NCA!F99="Yes",NCA!F99="N/A"),0,1)</f>
        <v>1</v>
      </c>
      <c r="G785" t="str">
        <f>IF(OR(NCA!K99="Q3 2019",NCA!K99="Q4 2019"),"Yes","No")</f>
        <v>No</v>
      </c>
      <c r="H785" s="178" t="str">
        <f t="shared" si="446"/>
        <v>No</v>
      </c>
      <c r="I785" t="str">
        <f>IF(OR(NCA!K99="Q1 2020",NCA!K99="Q2 2020"),"Yes","No")</f>
        <v>No</v>
      </c>
      <c r="J785" s="178" t="str">
        <f t="shared" si="447"/>
        <v>No</v>
      </c>
      <c r="K785" t="str">
        <f>IF(OR(NCA!K99="Q3 2020",NCA!K99="Q4 2020"),"Yes","No")</f>
        <v>No</v>
      </c>
      <c r="L785" s="178" t="str">
        <f t="shared" si="448"/>
        <v>No</v>
      </c>
      <c r="M785" t="str">
        <f>IF(OR(NCA!K99="Q1 2021",NCA!K99="Q2 2021"),"Yes","No")</f>
        <v>No</v>
      </c>
      <c r="N785" s="178" t="str">
        <f t="shared" si="449"/>
        <v>No</v>
      </c>
      <c r="O785" t="str">
        <f>IF(OR(NCA!K99="Q3 2021",NCA!K99="Q4 2021"),"Yes","No")</f>
        <v>No</v>
      </c>
      <c r="P785" s="178" t="str">
        <f t="shared" si="450"/>
        <v>No</v>
      </c>
      <c r="Q785" t="str">
        <f>IF(OR(NCA!K99="Q1 2022",NCA!K99="Q2 2022"),"Yes","No")</f>
        <v>No</v>
      </c>
      <c r="R785" s="178" t="str">
        <f t="shared" si="451"/>
        <v>No</v>
      </c>
      <c r="S785" t="str">
        <f>IF(OR(NCA!K99="Q3 2022",NCA!K99="Q4 2022"),"Yes","No")</f>
        <v>No</v>
      </c>
      <c r="T785" s="178" t="str">
        <f t="shared" si="452"/>
        <v>No</v>
      </c>
      <c r="U785" t="str">
        <f>IF(OR(NCA!K99="Q1 2023",NCA!K99="Q2 2023"),"Yes","No")</f>
        <v>No</v>
      </c>
      <c r="V785" s="178" t="str">
        <f t="shared" si="453"/>
        <v>No</v>
      </c>
      <c r="W785" t="str">
        <f>IF(OR(NCA!K99="Q3 2023",NCA!K99="Q4 2023"),"Yes","No")</f>
        <v>No</v>
      </c>
      <c r="X785" s="178" t="str">
        <f t="shared" si="454"/>
        <v>No</v>
      </c>
      <c r="Y785" t="str">
        <f>IF(OR(NCA!K99="Q1 2024",NCA!K99="Q2 2024"),"Yes","No")</f>
        <v>No</v>
      </c>
      <c r="Z785" s="178" t="str">
        <f t="shared" si="455"/>
        <v>No</v>
      </c>
      <c r="AA785" t="str">
        <f>IF(OR(NCA!K99="Q3 2024",NCA!K99="Q4 2024"),"Yes","No")</f>
        <v>No</v>
      </c>
      <c r="AB785" s="178" t="str">
        <f t="shared" si="456"/>
        <v>No</v>
      </c>
      <c r="AC785" t="str">
        <f>IF(OR(NCA!K99="Q1 2025",NCA!K99="Q2 2025"),"Yes","No")</f>
        <v>No</v>
      </c>
      <c r="AD785" s="178" t="str">
        <f t="shared" si="457"/>
        <v>No</v>
      </c>
      <c r="AE785" t="str">
        <f>IF(OR(NCA!K99="Q3 2025",NCA!K99="Q4 2025"),"Yes","No")</f>
        <v>No</v>
      </c>
      <c r="AF785" s="178" t="str">
        <f t="shared" si="458"/>
        <v>No</v>
      </c>
      <c r="AG785" t="str">
        <f>IF(OR(NCA!K99="Q1 2026",NCA!K99="Q2 2026"),"Yes","No")</f>
        <v>No</v>
      </c>
      <c r="AH785" s="178" t="str">
        <f t="shared" si="459"/>
        <v>No</v>
      </c>
      <c r="AI785" t="str">
        <f>IF(OR(NCA!K99="Q3 2026",NCA!K99="Q4 2026"),"Yes","No")</f>
        <v>No</v>
      </c>
      <c r="AJ785" s="178" t="str">
        <f t="shared" si="460"/>
        <v>No</v>
      </c>
      <c r="AK785" t="str">
        <f>IF(OR(NCA!K99="Q1 2027",NCA!K99="Q2 2027"),"Yes","No")</f>
        <v>No</v>
      </c>
      <c r="AL785" s="178" t="str">
        <f t="shared" si="461"/>
        <v>No</v>
      </c>
      <c r="AM785" t="str">
        <f>IF(OR(NCA!K99="Q3 2027",NCA!K99="Q4 2027"),"Yes","No")</f>
        <v>No</v>
      </c>
      <c r="AN785" s="178" t="str">
        <f t="shared" si="462"/>
        <v>No</v>
      </c>
      <c r="AO785" t="str">
        <f>IF(OR(NCA!K99="Q1 2028",NCA!K99="Q2 2028"),"Yes","No")</f>
        <v>No</v>
      </c>
      <c r="AP785" s="178" t="str">
        <f t="shared" si="463"/>
        <v>No</v>
      </c>
      <c r="AQ785" t="str">
        <f>IF(OR(NCA!K99="Q3 2028",NCA!K99="Q4 2028"),"Yes","No")</f>
        <v>No</v>
      </c>
      <c r="AR785" s="178" t="str">
        <f t="shared" si="464"/>
        <v>No</v>
      </c>
      <c r="AS785" t="str">
        <f>IF(OR(NCA!K99="Q1 2029",NCA!K99="Q2 2029"),"Yes","No")</f>
        <v>No</v>
      </c>
      <c r="AT785" s="178" t="str">
        <f t="shared" si="465"/>
        <v>No</v>
      </c>
      <c r="AU785" t="str">
        <f>IF(OR(NCA!K99="Q3 2029",NCA!K99="Q4 2029"),"Yes","No")</f>
        <v>No</v>
      </c>
      <c r="AV785" s="178" t="str">
        <f t="shared" si="466"/>
        <v>No</v>
      </c>
      <c r="AW785" t="str">
        <f>IF(OR(NCA!K99="Q1 2030",NCA!K99="Q2 2030"),"Yes","No")</f>
        <v>No</v>
      </c>
      <c r="AX785" s="178" t="str">
        <f t="shared" si="467"/>
        <v>No</v>
      </c>
      <c r="AY785" t="str">
        <f>IF(OR(NCA!K99="Q3 2030",NCA!K99="Q4 2030"),"Yes","No")</f>
        <v>No</v>
      </c>
      <c r="AZ785" s="178" t="str">
        <f t="shared" si="468"/>
        <v>No</v>
      </c>
      <c r="BA785" t="str">
        <f>IF(NCA!K99="","No","Yes")</f>
        <v>No</v>
      </c>
      <c r="BB785" s="178" t="str">
        <f t="shared" si="469"/>
        <v>No</v>
      </c>
      <c r="BC785" s="178" t="str">
        <f t="shared" si="470"/>
        <v>Yes</v>
      </c>
      <c r="BD785" s="174"/>
    </row>
    <row r="786" spans="1:56" s="175" customFormat="1" ht="23.65" thickBot="1" x14ac:dyDescent="0.5">
      <c r="A786" s="177">
        <v>96</v>
      </c>
      <c r="B786" s="59" t="s">
        <v>1028</v>
      </c>
      <c r="C786" t="str">
        <f>IF(NCA!E100="Yes","Yes","No")</f>
        <v>No</v>
      </c>
      <c r="D786" t="str">
        <f>IF(AND(C786="No",NCA!F100="Yes"),"Yes","No")</f>
        <v>No</v>
      </c>
      <c r="E786" t="str">
        <f>IF(AND(C786="No",NCA!F100="N/A"),"N/A","No")</f>
        <v>No</v>
      </c>
      <c r="F786">
        <f>IF(OR(NCA!F100="Yes",NCA!F100="N/A"),0,1)</f>
        <v>1</v>
      </c>
      <c r="G786" t="str">
        <f>IF(OR(NCA!K100="Q3 2019",NCA!K100="Q4 2019"),"Yes","No")</f>
        <v>No</v>
      </c>
      <c r="H786" s="178" t="str">
        <f t="shared" si="446"/>
        <v>No</v>
      </c>
      <c r="I786" t="str">
        <f>IF(OR(NCA!K100="Q1 2020",NCA!K100="Q2 2020"),"Yes","No")</f>
        <v>No</v>
      </c>
      <c r="J786" s="178" t="str">
        <f t="shared" si="447"/>
        <v>No</v>
      </c>
      <c r="K786" t="str">
        <f>IF(OR(NCA!K100="Q3 2020",NCA!K100="Q4 2020"),"Yes","No")</f>
        <v>No</v>
      </c>
      <c r="L786" s="178" t="str">
        <f t="shared" si="448"/>
        <v>No</v>
      </c>
      <c r="M786" t="str">
        <f>IF(OR(NCA!K100="Q1 2021",NCA!K100="Q2 2021"),"Yes","No")</f>
        <v>No</v>
      </c>
      <c r="N786" s="178" t="str">
        <f t="shared" si="449"/>
        <v>No</v>
      </c>
      <c r="O786" t="str">
        <f>IF(OR(NCA!K100="Q3 2021",NCA!K100="Q4 2021"),"Yes","No")</f>
        <v>No</v>
      </c>
      <c r="P786" s="178" t="str">
        <f t="shared" si="450"/>
        <v>No</v>
      </c>
      <c r="Q786" t="str">
        <f>IF(OR(NCA!K100="Q1 2022",NCA!K100="Q2 2022"),"Yes","No")</f>
        <v>No</v>
      </c>
      <c r="R786" s="178" t="str">
        <f t="shared" si="451"/>
        <v>No</v>
      </c>
      <c r="S786" t="str">
        <f>IF(OR(NCA!K100="Q3 2022",NCA!K100="Q4 2022"),"Yes","No")</f>
        <v>No</v>
      </c>
      <c r="T786" s="178" t="str">
        <f t="shared" si="452"/>
        <v>No</v>
      </c>
      <c r="U786" t="str">
        <f>IF(OR(NCA!K100="Q1 2023",NCA!K100="Q2 2023"),"Yes","No")</f>
        <v>No</v>
      </c>
      <c r="V786" s="178" t="str">
        <f t="shared" si="453"/>
        <v>No</v>
      </c>
      <c r="W786" t="str">
        <f>IF(OR(NCA!K100="Q3 2023",NCA!K100="Q4 2023"),"Yes","No")</f>
        <v>No</v>
      </c>
      <c r="X786" s="178" t="str">
        <f t="shared" si="454"/>
        <v>No</v>
      </c>
      <c r="Y786" t="str">
        <f>IF(OR(NCA!K100="Q1 2024",NCA!K100="Q2 2024"),"Yes","No")</f>
        <v>No</v>
      </c>
      <c r="Z786" s="178" t="str">
        <f t="shared" si="455"/>
        <v>No</v>
      </c>
      <c r="AA786" t="str">
        <f>IF(OR(NCA!K100="Q3 2024",NCA!K100="Q4 2024"),"Yes","No")</f>
        <v>No</v>
      </c>
      <c r="AB786" s="178" t="str">
        <f t="shared" si="456"/>
        <v>No</v>
      </c>
      <c r="AC786" t="str">
        <f>IF(OR(NCA!K100="Q1 2025",NCA!K100="Q2 2025"),"Yes","No")</f>
        <v>No</v>
      </c>
      <c r="AD786" s="178" t="str">
        <f t="shared" si="457"/>
        <v>No</v>
      </c>
      <c r="AE786" t="str">
        <f>IF(OR(NCA!K100="Q3 2025",NCA!K100="Q4 2025"),"Yes","No")</f>
        <v>No</v>
      </c>
      <c r="AF786" s="178" t="str">
        <f t="shared" si="458"/>
        <v>No</v>
      </c>
      <c r="AG786" t="str">
        <f>IF(OR(NCA!K100="Q1 2026",NCA!K100="Q2 2026"),"Yes","No")</f>
        <v>No</v>
      </c>
      <c r="AH786" s="178" t="str">
        <f t="shared" si="459"/>
        <v>No</v>
      </c>
      <c r="AI786" t="str">
        <f>IF(OR(NCA!K100="Q3 2026",NCA!K100="Q4 2026"),"Yes","No")</f>
        <v>No</v>
      </c>
      <c r="AJ786" s="178" t="str">
        <f t="shared" si="460"/>
        <v>No</v>
      </c>
      <c r="AK786" t="str">
        <f>IF(OR(NCA!K100="Q1 2027",NCA!K100="Q2 2027"),"Yes","No")</f>
        <v>No</v>
      </c>
      <c r="AL786" s="178" t="str">
        <f t="shared" si="461"/>
        <v>No</v>
      </c>
      <c r="AM786" t="str">
        <f>IF(OR(NCA!K100="Q3 2027",NCA!K100="Q4 2027"),"Yes","No")</f>
        <v>No</v>
      </c>
      <c r="AN786" s="178" t="str">
        <f t="shared" si="462"/>
        <v>No</v>
      </c>
      <c r="AO786" t="str">
        <f>IF(OR(NCA!K100="Q1 2028",NCA!K100="Q2 2028"),"Yes","No")</f>
        <v>No</v>
      </c>
      <c r="AP786" s="178" t="str">
        <f t="shared" si="463"/>
        <v>No</v>
      </c>
      <c r="AQ786" t="str">
        <f>IF(OR(NCA!K100="Q3 2028",NCA!K100="Q4 2028"),"Yes","No")</f>
        <v>No</v>
      </c>
      <c r="AR786" s="178" t="str">
        <f t="shared" si="464"/>
        <v>No</v>
      </c>
      <c r="AS786" t="str">
        <f>IF(OR(NCA!K100="Q1 2029",NCA!K100="Q2 2029"),"Yes","No")</f>
        <v>No</v>
      </c>
      <c r="AT786" s="178" t="str">
        <f t="shared" si="465"/>
        <v>No</v>
      </c>
      <c r="AU786" t="str">
        <f>IF(OR(NCA!K100="Q3 2029",NCA!K100="Q4 2029"),"Yes","No")</f>
        <v>No</v>
      </c>
      <c r="AV786" s="178" t="str">
        <f t="shared" si="466"/>
        <v>No</v>
      </c>
      <c r="AW786" t="str">
        <f>IF(OR(NCA!K100="Q1 2030",NCA!K100="Q2 2030"),"Yes","No")</f>
        <v>No</v>
      </c>
      <c r="AX786" s="178" t="str">
        <f t="shared" si="467"/>
        <v>No</v>
      </c>
      <c r="AY786" t="str">
        <f>IF(OR(NCA!K100="Q3 2030",NCA!K100="Q4 2030"),"Yes","No")</f>
        <v>No</v>
      </c>
      <c r="AZ786" s="178" t="str">
        <f t="shared" si="468"/>
        <v>No</v>
      </c>
      <c r="BA786" t="str">
        <f>IF(NCA!K100="","No","Yes")</f>
        <v>No</v>
      </c>
      <c r="BB786" s="178" t="str">
        <f t="shared" si="469"/>
        <v>No</v>
      </c>
      <c r="BC786" s="178" t="str">
        <f t="shared" si="470"/>
        <v>Yes</v>
      </c>
      <c r="BD786" s="174"/>
    </row>
    <row r="787" spans="1:56" s="175" customFormat="1" ht="14.65" thickBot="1" x14ac:dyDescent="0.5">
      <c r="A787" s="177">
        <v>97</v>
      </c>
      <c r="B787" s="59" t="s">
        <v>1029</v>
      </c>
      <c r="C787" t="str">
        <f>IF(NCA!E101="Yes","Yes","No")</f>
        <v>No</v>
      </c>
      <c r="D787" t="str">
        <f>IF(AND(C787="No",NCA!F101="Yes"),"Yes","No")</f>
        <v>No</v>
      </c>
      <c r="E787" t="str">
        <f>IF(AND(C787="No",NCA!F101="N/A"),"N/A","No")</f>
        <v>No</v>
      </c>
      <c r="F787">
        <f>IF(OR(NCA!F101="Yes",NCA!F101="N/A"),0,1)</f>
        <v>1</v>
      </c>
      <c r="G787" t="str">
        <f>IF(OR(NCA!K101="Q3 2019",NCA!K101="Q4 2019"),"Yes","No")</f>
        <v>No</v>
      </c>
      <c r="H787" s="178" t="str">
        <f t="shared" si="446"/>
        <v>No</v>
      </c>
      <c r="I787" t="str">
        <f>IF(OR(NCA!K101="Q1 2020",NCA!K101="Q2 2020"),"Yes","No")</f>
        <v>No</v>
      </c>
      <c r="J787" s="178" t="str">
        <f t="shared" si="447"/>
        <v>No</v>
      </c>
      <c r="K787" t="str">
        <f>IF(OR(NCA!K101="Q3 2020",NCA!K101="Q4 2020"),"Yes","No")</f>
        <v>No</v>
      </c>
      <c r="L787" s="178" t="str">
        <f t="shared" si="448"/>
        <v>No</v>
      </c>
      <c r="M787" t="str">
        <f>IF(OR(NCA!K101="Q1 2021",NCA!K101="Q2 2021"),"Yes","No")</f>
        <v>No</v>
      </c>
      <c r="N787" s="178" t="str">
        <f t="shared" si="449"/>
        <v>No</v>
      </c>
      <c r="O787" t="str">
        <f>IF(OR(NCA!K101="Q3 2021",NCA!K101="Q4 2021"),"Yes","No")</f>
        <v>No</v>
      </c>
      <c r="P787" s="178" t="str">
        <f t="shared" si="450"/>
        <v>No</v>
      </c>
      <c r="Q787" t="str">
        <f>IF(OR(NCA!K101="Q1 2022",NCA!K101="Q2 2022"),"Yes","No")</f>
        <v>No</v>
      </c>
      <c r="R787" s="178" t="str">
        <f t="shared" si="451"/>
        <v>No</v>
      </c>
      <c r="S787" t="str">
        <f>IF(OR(NCA!K101="Q3 2022",NCA!K101="Q4 2022"),"Yes","No")</f>
        <v>No</v>
      </c>
      <c r="T787" s="178" t="str">
        <f t="shared" si="452"/>
        <v>No</v>
      </c>
      <c r="U787" t="str">
        <f>IF(OR(NCA!K101="Q1 2023",NCA!K101="Q2 2023"),"Yes","No")</f>
        <v>No</v>
      </c>
      <c r="V787" s="178" t="str">
        <f t="shared" si="453"/>
        <v>No</v>
      </c>
      <c r="W787" t="str">
        <f>IF(OR(NCA!K101="Q3 2023",NCA!K101="Q4 2023"),"Yes","No")</f>
        <v>No</v>
      </c>
      <c r="X787" s="178" t="str">
        <f t="shared" si="454"/>
        <v>No</v>
      </c>
      <c r="Y787" t="str">
        <f>IF(OR(NCA!K101="Q1 2024",NCA!K101="Q2 2024"),"Yes","No")</f>
        <v>No</v>
      </c>
      <c r="Z787" s="178" t="str">
        <f t="shared" si="455"/>
        <v>No</v>
      </c>
      <c r="AA787" t="str">
        <f>IF(OR(NCA!K101="Q3 2024",NCA!K101="Q4 2024"),"Yes","No")</f>
        <v>No</v>
      </c>
      <c r="AB787" s="178" t="str">
        <f t="shared" si="456"/>
        <v>No</v>
      </c>
      <c r="AC787" t="str">
        <f>IF(OR(NCA!K101="Q1 2025",NCA!K101="Q2 2025"),"Yes","No")</f>
        <v>No</v>
      </c>
      <c r="AD787" s="178" t="str">
        <f t="shared" si="457"/>
        <v>No</v>
      </c>
      <c r="AE787" t="str">
        <f>IF(OR(NCA!K101="Q3 2025",NCA!K101="Q4 2025"),"Yes","No")</f>
        <v>No</v>
      </c>
      <c r="AF787" s="178" t="str">
        <f t="shared" si="458"/>
        <v>No</v>
      </c>
      <c r="AG787" t="str">
        <f>IF(OR(NCA!K101="Q1 2026",NCA!K101="Q2 2026"),"Yes","No")</f>
        <v>No</v>
      </c>
      <c r="AH787" s="178" t="str">
        <f t="shared" si="459"/>
        <v>No</v>
      </c>
      <c r="AI787" t="str">
        <f>IF(OR(NCA!K101="Q3 2026",NCA!K101="Q4 2026"),"Yes","No")</f>
        <v>No</v>
      </c>
      <c r="AJ787" s="178" t="str">
        <f t="shared" si="460"/>
        <v>No</v>
      </c>
      <c r="AK787" t="str">
        <f>IF(OR(NCA!K101="Q1 2027",NCA!K101="Q2 2027"),"Yes","No")</f>
        <v>No</v>
      </c>
      <c r="AL787" s="178" t="str">
        <f t="shared" si="461"/>
        <v>No</v>
      </c>
      <c r="AM787" t="str">
        <f>IF(OR(NCA!K101="Q3 2027",NCA!K101="Q4 2027"),"Yes","No")</f>
        <v>No</v>
      </c>
      <c r="AN787" s="178" t="str">
        <f t="shared" si="462"/>
        <v>No</v>
      </c>
      <c r="AO787" t="str">
        <f>IF(OR(NCA!K101="Q1 2028",NCA!K101="Q2 2028"),"Yes","No")</f>
        <v>No</v>
      </c>
      <c r="AP787" s="178" t="str">
        <f t="shared" si="463"/>
        <v>No</v>
      </c>
      <c r="AQ787" t="str">
        <f>IF(OR(NCA!K101="Q3 2028",NCA!K101="Q4 2028"),"Yes","No")</f>
        <v>No</v>
      </c>
      <c r="AR787" s="178" t="str">
        <f t="shared" si="464"/>
        <v>No</v>
      </c>
      <c r="AS787" t="str">
        <f>IF(OR(NCA!K101="Q1 2029",NCA!K101="Q2 2029"),"Yes","No")</f>
        <v>No</v>
      </c>
      <c r="AT787" s="178" t="str">
        <f t="shared" si="465"/>
        <v>No</v>
      </c>
      <c r="AU787" t="str">
        <f>IF(OR(NCA!K101="Q3 2029",NCA!K101="Q4 2029"),"Yes","No")</f>
        <v>No</v>
      </c>
      <c r="AV787" s="178" t="str">
        <f t="shared" si="466"/>
        <v>No</v>
      </c>
      <c r="AW787" t="str">
        <f>IF(OR(NCA!K101="Q1 2030",NCA!K101="Q2 2030"),"Yes","No")</f>
        <v>No</v>
      </c>
      <c r="AX787" s="178" t="str">
        <f t="shared" si="467"/>
        <v>No</v>
      </c>
      <c r="AY787" t="str">
        <f>IF(OR(NCA!K101="Q3 2030",NCA!K101="Q4 2030"),"Yes","No")</f>
        <v>No</v>
      </c>
      <c r="AZ787" s="178" t="str">
        <f t="shared" si="468"/>
        <v>No</v>
      </c>
      <c r="BA787" t="str">
        <f>IF(NCA!K101="","No","Yes")</f>
        <v>No</v>
      </c>
      <c r="BB787" s="178" t="str">
        <f t="shared" si="469"/>
        <v>No</v>
      </c>
      <c r="BC787" s="178" t="str">
        <f t="shared" si="470"/>
        <v>Yes</v>
      </c>
      <c r="BD787" s="174"/>
    </row>
    <row r="788" spans="1:56" s="175" customFormat="1" ht="35.25" thickBot="1" x14ac:dyDescent="0.5">
      <c r="A788" s="177">
        <v>98</v>
      </c>
      <c r="B788" s="59" t="s">
        <v>1031</v>
      </c>
      <c r="C788" t="str">
        <f>IF(NCA!E102="Yes","Yes","No")</f>
        <v>No</v>
      </c>
      <c r="D788" t="str">
        <f>IF(AND(C788="No",NCA!F102="Yes"),"Yes","No")</f>
        <v>No</v>
      </c>
      <c r="E788" t="str">
        <f>IF(AND(C788="No",NCA!F102="N/A"),"N/A","No")</f>
        <v>No</v>
      </c>
      <c r="F788">
        <f>IF(OR(NCA!F102="Yes",NCA!F102="N/A"),0,1)</f>
        <v>1</v>
      </c>
      <c r="G788" t="str">
        <f>IF(OR(NCA!K102="Q3 2019",NCA!K102="Q4 2019"),"Yes","No")</f>
        <v>No</v>
      </c>
      <c r="H788" s="178" t="str">
        <f t="shared" si="446"/>
        <v>No</v>
      </c>
      <c r="I788" t="str">
        <f>IF(OR(NCA!K102="Q1 2020",NCA!K102="Q2 2020"),"Yes","No")</f>
        <v>No</v>
      </c>
      <c r="J788" s="178" t="str">
        <f t="shared" si="447"/>
        <v>No</v>
      </c>
      <c r="K788" t="str">
        <f>IF(OR(NCA!K102="Q3 2020",NCA!K102="Q4 2020"),"Yes","No")</f>
        <v>No</v>
      </c>
      <c r="L788" s="178" t="str">
        <f t="shared" si="448"/>
        <v>No</v>
      </c>
      <c r="M788" t="str">
        <f>IF(OR(NCA!K102="Q1 2021",NCA!K102="Q2 2021"),"Yes","No")</f>
        <v>No</v>
      </c>
      <c r="N788" s="178" t="str">
        <f t="shared" si="449"/>
        <v>No</v>
      </c>
      <c r="O788" t="str">
        <f>IF(OR(NCA!K102="Q3 2021",NCA!K102="Q4 2021"),"Yes","No")</f>
        <v>No</v>
      </c>
      <c r="P788" s="178" t="str">
        <f t="shared" si="450"/>
        <v>No</v>
      </c>
      <c r="Q788" t="str">
        <f>IF(OR(NCA!K102="Q1 2022",NCA!K102="Q2 2022"),"Yes","No")</f>
        <v>No</v>
      </c>
      <c r="R788" s="178" t="str">
        <f t="shared" si="451"/>
        <v>No</v>
      </c>
      <c r="S788" t="str">
        <f>IF(OR(NCA!K102="Q3 2022",NCA!K102="Q4 2022"),"Yes","No")</f>
        <v>No</v>
      </c>
      <c r="T788" s="178" t="str">
        <f t="shared" si="452"/>
        <v>No</v>
      </c>
      <c r="U788" t="str">
        <f>IF(OR(NCA!K102="Q1 2023",NCA!K102="Q2 2023"),"Yes","No")</f>
        <v>No</v>
      </c>
      <c r="V788" s="178" t="str">
        <f t="shared" si="453"/>
        <v>No</v>
      </c>
      <c r="W788" t="str">
        <f>IF(OR(NCA!K102="Q3 2023",NCA!K102="Q4 2023"),"Yes","No")</f>
        <v>No</v>
      </c>
      <c r="X788" s="178" t="str">
        <f t="shared" si="454"/>
        <v>No</v>
      </c>
      <c r="Y788" t="str">
        <f>IF(OR(NCA!K102="Q1 2024",NCA!K102="Q2 2024"),"Yes","No")</f>
        <v>No</v>
      </c>
      <c r="Z788" s="178" t="str">
        <f t="shared" si="455"/>
        <v>No</v>
      </c>
      <c r="AA788" t="str">
        <f>IF(OR(NCA!K102="Q3 2024",NCA!K102="Q4 2024"),"Yes","No")</f>
        <v>No</v>
      </c>
      <c r="AB788" s="178" t="str">
        <f t="shared" si="456"/>
        <v>No</v>
      </c>
      <c r="AC788" t="str">
        <f>IF(OR(NCA!K102="Q1 2025",NCA!K102="Q2 2025"),"Yes","No")</f>
        <v>No</v>
      </c>
      <c r="AD788" s="178" t="str">
        <f t="shared" si="457"/>
        <v>No</v>
      </c>
      <c r="AE788" t="str">
        <f>IF(OR(NCA!K102="Q3 2025",NCA!K102="Q4 2025"),"Yes","No")</f>
        <v>No</v>
      </c>
      <c r="AF788" s="178" t="str">
        <f t="shared" si="458"/>
        <v>No</v>
      </c>
      <c r="AG788" t="str">
        <f>IF(OR(NCA!K102="Q1 2026",NCA!K102="Q2 2026"),"Yes","No")</f>
        <v>No</v>
      </c>
      <c r="AH788" s="178" t="str">
        <f t="shared" si="459"/>
        <v>No</v>
      </c>
      <c r="AI788" t="str">
        <f>IF(OR(NCA!K102="Q3 2026",NCA!K102="Q4 2026"),"Yes","No")</f>
        <v>No</v>
      </c>
      <c r="AJ788" s="178" t="str">
        <f t="shared" si="460"/>
        <v>No</v>
      </c>
      <c r="AK788" t="str">
        <f>IF(OR(NCA!K102="Q1 2027",NCA!K102="Q2 2027"),"Yes","No")</f>
        <v>No</v>
      </c>
      <c r="AL788" s="178" t="str">
        <f t="shared" si="461"/>
        <v>No</v>
      </c>
      <c r="AM788" t="str">
        <f>IF(OR(NCA!K102="Q3 2027",NCA!K102="Q4 2027"),"Yes","No")</f>
        <v>No</v>
      </c>
      <c r="AN788" s="178" t="str">
        <f t="shared" si="462"/>
        <v>No</v>
      </c>
      <c r="AO788" t="str">
        <f>IF(OR(NCA!K102="Q1 2028",NCA!K102="Q2 2028"),"Yes","No")</f>
        <v>No</v>
      </c>
      <c r="AP788" s="178" t="str">
        <f t="shared" si="463"/>
        <v>No</v>
      </c>
      <c r="AQ788" t="str">
        <f>IF(OR(NCA!K102="Q3 2028",NCA!K102="Q4 2028"),"Yes","No")</f>
        <v>No</v>
      </c>
      <c r="AR788" s="178" t="str">
        <f t="shared" si="464"/>
        <v>No</v>
      </c>
      <c r="AS788" t="str">
        <f>IF(OR(NCA!K102="Q1 2029",NCA!K102="Q2 2029"),"Yes","No")</f>
        <v>No</v>
      </c>
      <c r="AT788" s="178" t="str">
        <f t="shared" si="465"/>
        <v>No</v>
      </c>
      <c r="AU788" t="str">
        <f>IF(OR(NCA!K102="Q3 2029",NCA!K102="Q4 2029"),"Yes","No")</f>
        <v>No</v>
      </c>
      <c r="AV788" s="178" t="str">
        <f t="shared" si="466"/>
        <v>No</v>
      </c>
      <c r="AW788" t="str">
        <f>IF(OR(NCA!K102="Q1 2030",NCA!K102="Q2 2030"),"Yes","No")</f>
        <v>No</v>
      </c>
      <c r="AX788" s="178" t="str">
        <f t="shared" si="467"/>
        <v>No</v>
      </c>
      <c r="AY788" t="str">
        <f>IF(OR(NCA!K102="Q3 2030",NCA!K102="Q4 2030"),"Yes","No")</f>
        <v>No</v>
      </c>
      <c r="AZ788" s="178" t="str">
        <f t="shared" si="468"/>
        <v>No</v>
      </c>
      <c r="BA788" t="str">
        <f>IF(NCA!K102="","No","Yes")</f>
        <v>No</v>
      </c>
      <c r="BB788" s="178" t="str">
        <f t="shared" si="469"/>
        <v>No</v>
      </c>
      <c r="BC788" s="178" t="str">
        <f t="shared" si="470"/>
        <v>Yes</v>
      </c>
      <c r="BD788" s="174"/>
    </row>
    <row r="789" spans="1:56" s="175" customFormat="1" ht="23.65" thickBot="1" x14ac:dyDescent="0.5">
      <c r="A789" s="177">
        <v>99</v>
      </c>
      <c r="B789" s="59" t="s">
        <v>209</v>
      </c>
      <c r="C789" t="str">
        <f>IF(NCA!E103="Yes","Yes","No")</f>
        <v>No</v>
      </c>
      <c r="D789" t="str">
        <f>IF(AND(C789="No",NCA!F103="Yes"),"Yes","No")</f>
        <v>No</v>
      </c>
      <c r="E789" t="str">
        <f>IF(AND(C789="No",NCA!F103="N/A"),"N/A","No")</f>
        <v>No</v>
      </c>
      <c r="F789">
        <f>IF(OR(NCA!F103="Yes",NCA!F103="N/A"),0,1)</f>
        <v>1</v>
      </c>
      <c r="G789" t="str">
        <f>IF(OR(NCA!K103="Q3 2019",NCA!K103="Q4 2019"),"Yes","No")</f>
        <v>No</v>
      </c>
      <c r="H789" s="178" t="str">
        <f t="shared" si="446"/>
        <v>No</v>
      </c>
      <c r="I789" t="str">
        <f>IF(OR(NCA!K103="Q1 2020",NCA!K103="Q2 2020"),"Yes","No")</f>
        <v>No</v>
      </c>
      <c r="J789" s="178" t="str">
        <f t="shared" si="447"/>
        <v>No</v>
      </c>
      <c r="K789" t="str">
        <f>IF(OR(NCA!K103="Q3 2020",NCA!K103="Q4 2020"),"Yes","No")</f>
        <v>No</v>
      </c>
      <c r="L789" s="178" t="str">
        <f t="shared" si="448"/>
        <v>No</v>
      </c>
      <c r="M789" t="str">
        <f>IF(OR(NCA!K103="Q1 2021",NCA!K103="Q2 2021"),"Yes","No")</f>
        <v>No</v>
      </c>
      <c r="N789" s="178" t="str">
        <f t="shared" si="449"/>
        <v>No</v>
      </c>
      <c r="O789" t="str">
        <f>IF(OR(NCA!K103="Q3 2021",NCA!K103="Q4 2021"),"Yes","No")</f>
        <v>No</v>
      </c>
      <c r="P789" s="178" t="str">
        <f t="shared" si="450"/>
        <v>No</v>
      </c>
      <c r="Q789" t="str">
        <f>IF(OR(NCA!K103="Q1 2022",NCA!K103="Q2 2022"),"Yes","No")</f>
        <v>No</v>
      </c>
      <c r="R789" s="178" t="str">
        <f t="shared" si="451"/>
        <v>No</v>
      </c>
      <c r="S789" t="str">
        <f>IF(OR(NCA!K103="Q3 2022",NCA!K103="Q4 2022"),"Yes","No")</f>
        <v>No</v>
      </c>
      <c r="T789" s="178" t="str">
        <f t="shared" si="452"/>
        <v>No</v>
      </c>
      <c r="U789" t="str">
        <f>IF(OR(NCA!K103="Q1 2023",NCA!K103="Q2 2023"),"Yes","No")</f>
        <v>No</v>
      </c>
      <c r="V789" s="178" t="str">
        <f t="shared" si="453"/>
        <v>No</v>
      </c>
      <c r="W789" t="str">
        <f>IF(OR(NCA!K103="Q3 2023",NCA!K103="Q4 2023"),"Yes","No")</f>
        <v>No</v>
      </c>
      <c r="X789" s="178" t="str">
        <f t="shared" si="454"/>
        <v>No</v>
      </c>
      <c r="Y789" t="str">
        <f>IF(OR(NCA!K103="Q1 2024",NCA!K103="Q2 2024"),"Yes","No")</f>
        <v>No</v>
      </c>
      <c r="Z789" s="178" t="str">
        <f t="shared" si="455"/>
        <v>No</v>
      </c>
      <c r="AA789" t="str">
        <f>IF(OR(NCA!K103="Q3 2024",NCA!K103="Q4 2024"),"Yes","No")</f>
        <v>No</v>
      </c>
      <c r="AB789" s="178" t="str">
        <f t="shared" si="456"/>
        <v>No</v>
      </c>
      <c r="AC789" t="str">
        <f>IF(OR(NCA!K103="Q1 2025",NCA!K103="Q2 2025"),"Yes","No")</f>
        <v>No</v>
      </c>
      <c r="AD789" s="178" t="str">
        <f t="shared" si="457"/>
        <v>No</v>
      </c>
      <c r="AE789" t="str">
        <f>IF(OR(NCA!K103="Q3 2025",NCA!K103="Q4 2025"),"Yes","No")</f>
        <v>No</v>
      </c>
      <c r="AF789" s="178" t="str">
        <f t="shared" si="458"/>
        <v>No</v>
      </c>
      <c r="AG789" t="str">
        <f>IF(OR(NCA!K103="Q1 2026",NCA!K103="Q2 2026"),"Yes","No")</f>
        <v>No</v>
      </c>
      <c r="AH789" s="178" t="str">
        <f t="shared" si="459"/>
        <v>No</v>
      </c>
      <c r="AI789" t="str">
        <f>IF(OR(NCA!K103="Q3 2026",NCA!K103="Q4 2026"),"Yes","No")</f>
        <v>No</v>
      </c>
      <c r="AJ789" s="178" t="str">
        <f t="shared" si="460"/>
        <v>No</v>
      </c>
      <c r="AK789" t="str">
        <f>IF(OR(NCA!K103="Q1 2027",NCA!K103="Q2 2027"),"Yes","No")</f>
        <v>No</v>
      </c>
      <c r="AL789" s="178" t="str">
        <f t="shared" si="461"/>
        <v>No</v>
      </c>
      <c r="AM789" t="str">
        <f>IF(OR(NCA!K103="Q3 2027",NCA!K103="Q4 2027"),"Yes","No")</f>
        <v>No</v>
      </c>
      <c r="AN789" s="178" t="str">
        <f t="shared" si="462"/>
        <v>No</v>
      </c>
      <c r="AO789" t="str">
        <f>IF(OR(NCA!K103="Q1 2028",NCA!K103="Q2 2028"),"Yes","No")</f>
        <v>No</v>
      </c>
      <c r="AP789" s="178" t="str">
        <f t="shared" si="463"/>
        <v>No</v>
      </c>
      <c r="AQ789" t="str">
        <f>IF(OR(NCA!K103="Q3 2028",NCA!K103="Q4 2028"),"Yes","No")</f>
        <v>No</v>
      </c>
      <c r="AR789" s="178" t="str">
        <f t="shared" si="464"/>
        <v>No</v>
      </c>
      <c r="AS789" t="str">
        <f>IF(OR(NCA!K103="Q1 2029",NCA!K103="Q2 2029"),"Yes","No")</f>
        <v>No</v>
      </c>
      <c r="AT789" s="178" t="str">
        <f t="shared" si="465"/>
        <v>No</v>
      </c>
      <c r="AU789" t="str">
        <f>IF(OR(NCA!K103="Q3 2029",NCA!K103="Q4 2029"),"Yes","No")</f>
        <v>No</v>
      </c>
      <c r="AV789" s="178" t="str">
        <f t="shared" si="466"/>
        <v>No</v>
      </c>
      <c r="AW789" t="str">
        <f>IF(OR(NCA!K103="Q1 2030",NCA!K103="Q2 2030"),"Yes","No")</f>
        <v>No</v>
      </c>
      <c r="AX789" s="178" t="str">
        <f t="shared" si="467"/>
        <v>No</v>
      </c>
      <c r="AY789" t="str">
        <f>IF(OR(NCA!K103="Q3 2030",NCA!K103="Q4 2030"),"Yes","No")</f>
        <v>No</v>
      </c>
      <c r="AZ789" s="178" t="str">
        <f t="shared" si="468"/>
        <v>No</v>
      </c>
      <c r="BA789" t="str">
        <f>IF(NCA!K103="","No","Yes")</f>
        <v>No</v>
      </c>
      <c r="BB789" s="178" t="str">
        <f t="shared" si="469"/>
        <v>No</v>
      </c>
      <c r="BC789" s="178" t="str">
        <f t="shared" si="470"/>
        <v>Yes</v>
      </c>
      <c r="BD789" s="174"/>
    </row>
    <row r="790" spans="1:56" s="175" customFormat="1" ht="35.25" thickBot="1" x14ac:dyDescent="0.5">
      <c r="A790" s="177">
        <v>100</v>
      </c>
      <c r="B790" s="59" t="s">
        <v>1032</v>
      </c>
      <c r="C790" t="str">
        <f>IF(NCA!E104="Yes","Yes","No")</f>
        <v>No</v>
      </c>
      <c r="D790" t="str">
        <f>IF(AND(C790="No",NCA!F104="Yes"),"Yes","No")</f>
        <v>No</v>
      </c>
      <c r="E790" t="str">
        <f>IF(AND(C790="No",NCA!F104="N/A"),"N/A","No")</f>
        <v>No</v>
      </c>
      <c r="F790">
        <f>IF(OR(NCA!F104="Yes",NCA!F104="N/A"),0,1)</f>
        <v>1</v>
      </c>
      <c r="G790" t="str">
        <f>IF(OR(NCA!K104="Q3 2019",NCA!K104="Q4 2019"),"Yes","No")</f>
        <v>No</v>
      </c>
      <c r="H790" s="178" t="str">
        <f t="shared" si="446"/>
        <v>No</v>
      </c>
      <c r="I790" t="str">
        <f>IF(OR(NCA!K104="Q1 2020",NCA!K104="Q2 2020"),"Yes","No")</f>
        <v>No</v>
      </c>
      <c r="J790" s="178" t="str">
        <f t="shared" si="447"/>
        <v>No</v>
      </c>
      <c r="K790" t="str">
        <f>IF(OR(NCA!K104="Q3 2020",NCA!K104="Q4 2020"),"Yes","No")</f>
        <v>No</v>
      </c>
      <c r="L790" s="178" t="str">
        <f t="shared" si="448"/>
        <v>No</v>
      </c>
      <c r="M790" t="str">
        <f>IF(OR(NCA!K104="Q1 2021",NCA!K104="Q2 2021"),"Yes","No")</f>
        <v>No</v>
      </c>
      <c r="N790" s="178" t="str">
        <f t="shared" si="449"/>
        <v>No</v>
      </c>
      <c r="O790" t="str">
        <f>IF(OR(NCA!K104="Q3 2021",NCA!K104="Q4 2021"),"Yes","No")</f>
        <v>No</v>
      </c>
      <c r="P790" s="178" t="str">
        <f t="shared" si="450"/>
        <v>No</v>
      </c>
      <c r="Q790" t="str">
        <f>IF(OR(NCA!K104="Q1 2022",NCA!K104="Q2 2022"),"Yes","No")</f>
        <v>No</v>
      </c>
      <c r="R790" s="178" t="str">
        <f t="shared" si="451"/>
        <v>No</v>
      </c>
      <c r="S790" t="str">
        <f>IF(OR(NCA!K104="Q3 2022",NCA!K104="Q4 2022"),"Yes","No")</f>
        <v>No</v>
      </c>
      <c r="T790" s="178" t="str">
        <f t="shared" si="452"/>
        <v>No</v>
      </c>
      <c r="U790" t="str">
        <f>IF(OR(NCA!K104="Q1 2023",NCA!K104="Q2 2023"),"Yes","No")</f>
        <v>No</v>
      </c>
      <c r="V790" s="178" t="str">
        <f t="shared" si="453"/>
        <v>No</v>
      </c>
      <c r="W790" t="str">
        <f>IF(OR(NCA!K104="Q3 2023",NCA!K104="Q4 2023"),"Yes","No")</f>
        <v>No</v>
      </c>
      <c r="X790" s="178" t="str">
        <f t="shared" si="454"/>
        <v>No</v>
      </c>
      <c r="Y790" t="str">
        <f>IF(OR(NCA!K104="Q1 2024",NCA!K104="Q2 2024"),"Yes","No")</f>
        <v>No</v>
      </c>
      <c r="Z790" s="178" t="str">
        <f t="shared" si="455"/>
        <v>No</v>
      </c>
      <c r="AA790" t="str">
        <f>IF(OR(NCA!K104="Q3 2024",NCA!K104="Q4 2024"),"Yes","No")</f>
        <v>No</v>
      </c>
      <c r="AB790" s="178" t="str">
        <f t="shared" si="456"/>
        <v>No</v>
      </c>
      <c r="AC790" t="str">
        <f>IF(OR(NCA!K104="Q1 2025",NCA!K104="Q2 2025"),"Yes","No")</f>
        <v>No</v>
      </c>
      <c r="AD790" s="178" t="str">
        <f t="shared" si="457"/>
        <v>No</v>
      </c>
      <c r="AE790" t="str">
        <f>IF(OR(NCA!K104="Q3 2025",NCA!K104="Q4 2025"),"Yes","No")</f>
        <v>No</v>
      </c>
      <c r="AF790" s="178" t="str">
        <f t="shared" si="458"/>
        <v>No</v>
      </c>
      <c r="AG790" t="str">
        <f>IF(OR(NCA!K104="Q1 2026",NCA!K104="Q2 2026"),"Yes","No")</f>
        <v>No</v>
      </c>
      <c r="AH790" s="178" t="str">
        <f t="shared" si="459"/>
        <v>No</v>
      </c>
      <c r="AI790" t="str">
        <f>IF(OR(NCA!K104="Q3 2026",NCA!K104="Q4 2026"),"Yes","No")</f>
        <v>No</v>
      </c>
      <c r="AJ790" s="178" t="str">
        <f t="shared" si="460"/>
        <v>No</v>
      </c>
      <c r="AK790" t="str">
        <f>IF(OR(NCA!K104="Q1 2027",NCA!K104="Q2 2027"),"Yes","No")</f>
        <v>No</v>
      </c>
      <c r="AL790" s="178" t="str">
        <f t="shared" si="461"/>
        <v>No</v>
      </c>
      <c r="AM790" t="str">
        <f>IF(OR(NCA!K104="Q3 2027",NCA!K104="Q4 2027"),"Yes","No")</f>
        <v>No</v>
      </c>
      <c r="AN790" s="178" t="str">
        <f t="shared" si="462"/>
        <v>No</v>
      </c>
      <c r="AO790" t="str">
        <f>IF(OR(NCA!K104="Q1 2028",NCA!K104="Q2 2028"),"Yes","No")</f>
        <v>No</v>
      </c>
      <c r="AP790" s="178" t="str">
        <f t="shared" si="463"/>
        <v>No</v>
      </c>
      <c r="AQ790" t="str">
        <f>IF(OR(NCA!K104="Q3 2028",NCA!K104="Q4 2028"),"Yes","No")</f>
        <v>No</v>
      </c>
      <c r="AR790" s="178" t="str">
        <f t="shared" si="464"/>
        <v>No</v>
      </c>
      <c r="AS790" t="str">
        <f>IF(OR(NCA!K104="Q1 2029",NCA!K104="Q2 2029"),"Yes","No")</f>
        <v>No</v>
      </c>
      <c r="AT790" s="178" t="str">
        <f t="shared" si="465"/>
        <v>No</v>
      </c>
      <c r="AU790" t="str">
        <f>IF(OR(NCA!K104="Q3 2029",NCA!K104="Q4 2029"),"Yes","No")</f>
        <v>No</v>
      </c>
      <c r="AV790" s="178" t="str">
        <f t="shared" si="466"/>
        <v>No</v>
      </c>
      <c r="AW790" t="str">
        <f>IF(OR(NCA!K104="Q1 2030",NCA!K104="Q2 2030"),"Yes","No")</f>
        <v>No</v>
      </c>
      <c r="AX790" s="178" t="str">
        <f t="shared" si="467"/>
        <v>No</v>
      </c>
      <c r="AY790" t="str">
        <f>IF(OR(NCA!K104="Q3 2030",NCA!K104="Q4 2030"),"Yes","No")</f>
        <v>No</v>
      </c>
      <c r="AZ790" s="178" t="str">
        <f t="shared" si="468"/>
        <v>No</v>
      </c>
      <c r="BA790" t="str">
        <f>IF(NCA!K104="","No","Yes")</f>
        <v>No</v>
      </c>
      <c r="BB790" s="178" t="str">
        <f t="shared" si="469"/>
        <v>No</v>
      </c>
      <c r="BC790" s="178" t="str">
        <f t="shared" si="470"/>
        <v>Yes</v>
      </c>
      <c r="BD790" s="174"/>
    </row>
    <row r="791" spans="1:56" s="175" customFormat="1" ht="46.9" thickBot="1" x14ac:dyDescent="0.5">
      <c r="A791" s="177">
        <v>101</v>
      </c>
      <c r="B791" s="59" t="s">
        <v>1033</v>
      </c>
      <c r="C791" t="str">
        <f>IF(NCA!E105="Yes","Yes","No")</f>
        <v>No</v>
      </c>
      <c r="D791" t="str">
        <f>IF(AND(C791="No",NCA!F105="Yes"),"Yes","No")</f>
        <v>No</v>
      </c>
      <c r="E791" t="str">
        <f>IF(AND(C791="No",NCA!F105="N/A"),"N/A","No")</f>
        <v>No</v>
      </c>
      <c r="F791">
        <f>IF(OR(NCA!F105="Yes",NCA!F105="N/A"),0,1)</f>
        <v>1</v>
      </c>
      <c r="G791" t="str">
        <f>IF(OR(NCA!K105="Q3 2019",NCA!K105="Q4 2019"),"Yes","No")</f>
        <v>No</v>
      </c>
      <c r="H791" s="178" t="str">
        <f t="shared" si="446"/>
        <v>No</v>
      </c>
      <c r="I791" t="str">
        <f>IF(OR(NCA!K105="Q1 2020",NCA!K105="Q2 2020"),"Yes","No")</f>
        <v>No</v>
      </c>
      <c r="J791" s="178" t="str">
        <f t="shared" si="447"/>
        <v>No</v>
      </c>
      <c r="K791" t="str">
        <f>IF(OR(NCA!K105="Q3 2020",NCA!K105="Q4 2020"),"Yes","No")</f>
        <v>No</v>
      </c>
      <c r="L791" s="178" t="str">
        <f t="shared" si="448"/>
        <v>No</v>
      </c>
      <c r="M791" t="str">
        <f>IF(OR(NCA!K105="Q1 2021",NCA!K105="Q2 2021"),"Yes","No")</f>
        <v>No</v>
      </c>
      <c r="N791" s="178" t="str">
        <f t="shared" si="449"/>
        <v>No</v>
      </c>
      <c r="O791" t="str">
        <f>IF(OR(NCA!K105="Q3 2021",NCA!K105="Q4 2021"),"Yes","No")</f>
        <v>No</v>
      </c>
      <c r="P791" s="178" t="str">
        <f t="shared" si="450"/>
        <v>No</v>
      </c>
      <c r="Q791" t="str">
        <f>IF(OR(NCA!K105="Q1 2022",NCA!K105="Q2 2022"),"Yes","No")</f>
        <v>No</v>
      </c>
      <c r="R791" s="178" t="str">
        <f t="shared" si="451"/>
        <v>No</v>
      </c>
      <c r="S791" t="str">
        <f>IF(OR(NCA!K105="Q3 2022",NCA!K105="Q4 2022"),"Yes","No")</f>
        <v>No</v>
      </c>
      <c r="T791" s="178" t="str">
        <f t="shared" si="452"/>
        <v>No</v>
      </c>
      <c r="U791" t="str">
        <f>IF(OR(NCA!K105="Q1 2023",NCA!K105="Q2 2023"),"Yes","No")</f>
        <v>No</v>
      </c>
      <c r="V791" s="178" t="str">
        <f t="shared" si="453"/>
        <v>No</v>
      </c>
      <c r="W791" t="str">
        <f>IF(OR(NCA!K105="Q3 2023",NCA!K105="Q4 2023"),"Yes","No")</f>
        <v>No</v>
      </c>
      <c r="X791" s="178" t="str">
        <f t="shared" si="454"/>
        <v>No</v>
      </c>
      <c r="Y791" t="str">
        <f>IF(OR(NCA!K105="Q1 2024",NCA!K105="Q2 2024"),"Yes","No")</f>
        <v>No</v>
      </c>
      <c r="Z791" s="178" t="str">
        <f t="shared" si="455"/>
        <v>No</v>
      </c>
      <c r="AA791" t="str">
        <f>IF(OR(NCA!K105="Q3 2024",NCA!K105="Q4 2024"),"Yes","No")</f>
        <v>No</v>
      </c>
      <c r="AB791" s="178" t="str">
        <f t="shared" si="456"/>
        <v>No</v>
      </c>
      <c r="AC791" t="str">
        <f>IF(OR(NCA!K105="Q1 2025",NCA!K105="Q2 2025"),"Yes","No")</f>
        <v>No</v>
      </c>
      <c r="AD791" s="178" t="str">
        <f t="shared" si="457"/>
        <v>No</v>
      </c>
      <c r="AE791" t="str">
        <f>IF(OR(NCA!K105="Q3 2025",NCA!K105="Q4 2025"),"Yes","No")</f>
        <v>No</v>
      </c>
      <c r="AF791" s="178" t="str">
        <f t="shared" si="458"/>
        <v>No</v>
      </c>
      <c r="AG791" t="str">
        <f>IF(OR(NCA!K105="Q1 2026",NCA!K105="Q2 2026"),"Yes","No")</f>
        <v>No</v>
      </c>
      <c r="AH791" s="178" t="str">
        <f t="shared" si="459"/>
        <v>No</v>
      </c>
      <c r="AI791" t="str">
        <f>IF(OR(NCA!K105="Q3 2026",NCA!K105="Q4 2026"),"Yes","No")</f>
        <v>No</v>
      </c>
      <c r="AJ791" s="178" t="str">
        <f t="shared" si="460"/>
        <v>No</v>
      </c>
      <c r="AK791" t="str">
        <f>IF(OR(NCA!K105="Q1 2027",NCA!K105="Q2 2027"),"Yes","No")</f>
        <v>No</v>
      </c>
      <c r="AL791" s="178" t="str">
        <f t="shared" si="461"/>
        <v>No</v>
      </c>
      <c r="AM791" t="str">
        <f>IF(OR(NCA!K105="Q3 2027",NCA!K105="Q4 2027"),"Yes","No")</f>
        <v>No</v>
      </c>
      <c r="AN791" s="178" t="str">
        <f t="shared" si="462"/>
        <v>No</v>
      </c>
      <c r="AO791" t="str">
        <f>IF(OR(NCA!K105="Q1 2028",NCA!K105="Q2 2028"),"Yes","No")</f>
        <v>No</v>
      </c>
      <c r="AP791" s="178" t="str">
        <f t="shared" si="463"/>
        <v>No</v>
      </c>
      <c r="AQ791" t="str">
        <f>IF(OR(NCA!K105="Q3 2028",NCA!K105="Q4 2028"),"Yes","No")</f>
        <v>No</v>
      </c>
      <c r="AR791" s="178" t="str">
        <f t="shared" si="464"/>
        <v>No</v>
      </c>
      <c r="AS791" t="str">
        <f>IF(OR(NCA!K105="Q1 2029",NCA!K105="Q2 2029"),"Yes","No")</f>
        <v>No</v>
      </c>
      <c r="AT791" s="178" t="str">
        <f t="shared" si="465"/>
        <v>No</v>
      </c>
      <c r="AU791" t="str">
        <f>IF(OR(NCA!K105="Q3 2029",NCA!K105="Q4 2029"),"Yes","No")</f>
        <v>No</v>
      </c>
      <c r="AV791" s="178" t="str">
        <f t="shared" si="466"/>
        <v>No</v>
      </c>
      <c r="AW791" t="str">
        <f>IF(OR(NCA!K105="Q1 2030",NCA!K105="Q2 2030"),"Yes","No")</f>
        <v>No</v>
      </c>
      <c r="AX791" s="178" t="str">
        <f t="shared" si="467"/>
        <v>No</v>
      </c>
      <c r="AY791" t="str">
        <f>IF(OR(NCA!K105="Q3 2030",NCA!K105="Q4 2030"),"Yes","No")</f>
        <v>No</v>
      </c>
      <c r="AZ791" s="178" t="str">
        <f t="shared" si="468"/>
        <v>No</v>
      </c>
      <c r="BA791" t="str">
        <f>IF(NCA!K105="","No","Yes")</f>
        <v>No</v>
      </c>
      <c r="BB791" s="178" t="str">
        <f t="shared" si="469"/>
        <v>No</v>
      </c>
      <c r="BC791" s="178" t="str">
        <f t="shared" si="470"/>
        <v>Yes</v>
      </c>
      <c r="BD791" s="174"/>
    </row>
    <row r="792" spans="1:56" s="175" customFormat="1" ht="23.65" thickBot="1" x14ac:dyDescent="0.5">
      <c r="A792" s="177">
        <v>102</v>
      </c>
      <c r="B792" s="59" t="s">
        <v>215</v>
      </c>
      <c r="C792" t="str">
        <f>IF(NCA!E106="Yes","Yes","No")</f>
        <v>No</v>
      </c>
      <c r="D792" t="str">
        <f>IF(AND(C792="No",NCA!F106="Yes"),"Yes","No")</f>
        <v>No</v>
      </c>
      <c r="E792" t="str">
        <f>IF(AND(C792="No",NCA!F106="N/A"),"N/A","No")</f>
        <v>No</v>
      </c>
      <c r="F792">
        <f>IF(OR(NCA!F106="Yes",NCA!F106="N/A"),0,1)</f>
        <v>1</v>
      </c>
      <c r="G792" t="str">
        <f>IF(OR(NCA!K106="Q3 2019",NCA!K106="Q4 2019"),"Yes","No")</f>
        <v>No</v>
      </c>
      <c r="H792" s="178" t="str">
        <f t="shared" si="446"/>
        <v>No</v>
      </c>
      <c r="I792" t="str">
        <f>IF(OR(NCA!K106="Q1 2020",NCA!K106="Q2 2020"),"Yes","No")</f>
        <v>No</v>
      </c>
      <c r="J792" s="178" t="str">
        <f t="shared" si="447"/>
        <v>No</v>
      </c>
      <c r="K792" t="str">
        <f>IF(OR(NCA!K106="Q3 2020",NCA!K106="Q4 2020"),"Yes","No")</f>
        <v>No</v>
      </c>
      <c r="L792" s="178" t="str">
        <f t="shared" si="448"/>
        <v>No</v>
      </c>
      <c r="M792" t="str">
        <f>IF(OR(NCA!K106="Q1 2021",NCA!K106="Q2 2021"),"Yes","No")</f>
        <v>No</v>
      </c>
      <c r="N792" s="178" t="str">
        <f t="shared" si="449"/>
        <v>No</v>
      </c>
      <c r="O792" t="str">
        <f>IF(OR(NCA!K106="Q3 2021",NCA!K106="Q4 2021"),"Yes","No")</f>
        <v>No</v>
      </c>
      <c r="P792" s="178" t="str">
        <f t="shared" si="450"/>
        <v>No</v>
      </c>
      <c r="Q792" t="str">
        <f>IF(OR(NCA!K106="Q1 2022",NCA!K106="Q2 2022"),"Yes","No")</f>
        <v>No</v>
      </c>
      <c r="R792" s="178" t="str">
        <f t="shared" si="451"/>
        <v>No</v>
      </c>
      <c r="S792" t="str">
        <f>IF(OR(NCA!K106="Q3 2022",NCA!K106="Q4 2022"),"Yes","No")</f>
        <v>No</v>
      </c>
      <c r="T792" s="178" t="str">
        <f t="shared" si="452"/>
        <v>No</v>
      </c>
      <c r="U792" t="str">
        <f>IF(OR(NCA!K106="Q1 2023",NCA!K106="Q2 2023"),"Yes","No")</f>
        <v>No</v>
      </c>
      <c r="V792" s="178" t="str">
        <f t="shared" si="453"/>
        <v>No</v>
      </c>
      <c r="W792" t="str">
        <f>IF(OR(NCA!K106="Q3 2023",NCA!K106="Q4 2023"),"Yes","No")</f>
        <v>No</v>
      </c>
      <c r="X792" s="178" t="str">
        <f t="shared" si="454"/>
        <v>No</v>
      </c>
      <c r="Y792" t="str">
        <f>IF(OR(NCA!K106="Q1 2024",NCA!K106="Q2 2024"),"Yes","No")</f>
        <v>No</v>
      </c>
      <c r="Z792" s="178" t="str">
        <f t="shared" si="455"/>
        <v>No</v>
      </c>
      <c r="AA792" t="str">
        <f>IF(OR(NCA!K106="Q3 2024",NCA!K106="Q4 2024"),"Yes","No")</f>
        <v>No</v>
      </c>
      <c r="AB792" s="178" t="str">
        <f t="shared" si="456"/>
        <v>No</v>
      </c>
      <c r="AC792" t="str">
        <f>IF(OR(NCA!K106="Q1 2025",NCA!K106="Q2 2025"),"Yes","No")</f>
        <v>No</v>
      </c>
      <c r="AD792" s="178" t="str">
        <f t="shared" si="457"/>
        <v>No</v>
      </c>
      <c r="AE792" t="str">
        <f>IF(OR(NCA!K106="Q3 2025",NCA!K106="Q4 2025"),"Yes","No")</f>
        <v>No</v>
      </c>
      <c r="AF792" s="178" t="str">
        <f t="shared" si="458"/>
        <v>No</v>
      </c>
      <c r="AG792" t="str">
        <f>IF(OR(NCA!K106="Q1 2026",NCA!K106="Q2 2026"),"Yes","No")</f>
        <v>No</v>
      </c>
      <c r="AH792" s="178" t="str">
        <f t="shared" si="459"/>
        <v>No</v>
      </c>
      <c r="AI792" t="str">
        <f>IF(OR(NCA!K106="Q3 2026",NCA!K106="Q4 2026"),"Yes","No")</f>
        <v>No</v>
      </c>
      <c r="AJ792" s="178" t="str">
        <f t="shared" si="460"/>
        <v>No</v>
      </c>
      <c r="AK792" t="str">
        <f>IF(OR(NCA!K106="Q1 2027",NCA!K106="Q2 2027"),"Yes","No")</f>
        <v>No</v>
      </c>
      <c r="AL792" s="178" t="str">
        <f t="shared" si="461"/>
        <v>No</v>
      </c>
      <c r="AM792" t="str">
        <f>IF(OR(NCA!K106="Q3 2027",NCA!K106="Q4 2027"),"Yes","No")</f>
        <v>No</v>
      </c>
      <c r="AN792" s="178" t="str">
        <f t="shared" si="462"/>
        <v>No</v>
      </c>
      <c r="AO792" t="str">
        <f>IF(OR(NCA!K106="Q1 2028",NCA!K106="Q2 2028"),"Yes","No")</f>
        <v>No</v>
      </c>
      <c r="AP792" s="178" t="str">
        <f t="shared" si="463"/>
        <v>No</v>
      </c>
      <c r="AQ792" t="str">
        <f>IF(OR(NCA!K106="Q3 2028",NCA!K106="Q4 2028"),"Yes","No")</f>
        <v>No</v>
      </c>
      <c r="AR792" s="178" t="str">
        <f t="shared" si="464"/>
        <v>No</v>
      </c>
      <c r="AS792" t="str">
        <f>IF(OR(NCA!K106="Q1 2029",NCA!K106="Q2 2029"),"Yes","No")</f>
        <v>No</v>
      </c>
      <c r="AT792" s="178" t="str">
        <f t="shared" si="465"/>
        <v>No</v>
      </c>
      <c r="AU792" t="str">
        <f>IF(OR(NCA!K106="Q3 2029",NCA!K106="Q4 2029"),"Yes","No")</f>
        <v>No</v>
      </c>
      <c r="AV792" s="178" t="str">
        <f t="shared" si="466"/>
        <v>No</v>
      </c>
      <c r="AW792" t="str">
        <f>IF(OR(NCA!K106="Q1 2030",NCA!K106="Q2 2030"),"Yes","No")</f>
        <v>No</v>
      </c>
      <c r="AX792" s="178" t="str">
        <f t="shared" si="467"/>
        <v>No</v>
      </c>
      <c r="AY792" t="str">
        <f>IF(OR(NCA!K106="Q3 2030",NCA!K106="Q4 2030"),"Yes","No")</f>
        <v>No</v>
      </c>
      <c r="AZ792" s="178" t="str">
        <f t="shared" si="468"/>
        <v>No</v>
      </c>
      <c r="BA792" t="str">
        <f>IF(NCA!K106="","No","Yes")</f>
        <v>No</v>
      </c>
      <c r="BB792" s="178" t="str">
        <f t="shared" si="469"/>
        <v>No</v>
      </c>
      <c r="BC792" s="178" t="str">
        <f t="shared" si="470"/>
        <v>Yes</v>
      </c>
      <c r="BD792" s="174"/>
    </row>
    <row r="793" spans="1:56" s="175" customFormat="1" ht="23.65" thickBot="1" x14ac:dyDescent="0.5">
      <c r="A793" s="177">
        <v>103</v>
      </c>
      <c r="B793" s="59" t="s">
        <v>216</v>
      </c>
      <c r="C793" t="str">
        <f>IF(NCA!E107="Yes","Yes","No")</f>
        <v>No</v>
      </c>
      <c r="D793" t="str">
        <f>IF(AND(C793="No",NCA!F107="Yes"),"Yes","No")</f>
        <v>No</v>
      </c>
      <c r="E793" t="str">
        <f>IF(AND(C793="No",NCA!F107="N/A"),"N/A","No")</f>
        <v>No</v>
      </c>
      <c r="F793">
        <f>IF(OR(NCA!F107="Yes",NCA!F107="N/A"),0,1)</f>
        <v>1</v>
      </c>
      <c r="G793" t="str">
        <f>IF(OR(NCA!K107="Q3 2019",NCA!K107="Q4 2019"),"Yes","No")</f>
        <v>No</v>
      </c>
      <c r="H793" s="178" t="str">
        <f t="shared" si="446"/>
        <v>No</v>
      </c>
      <c r="I793" t="str">
        <f>IF(OR(NCA!K107="Q1 2020",NCA!K107="Q2 2020"),"Yes","No")</f>
        <v>No</v>
      </c>
      <c r="J793" s="178" t="str">
        <f t="shared" si="447"/>
        <v>No</v>
      </c>
      <c r="K793" t="str">
        <f>IF(OR(NCA!K107="Q3 2020",NCA!K107="Q4 2020"),"Yes","No")</f>
        <v>No</v>
      </c>
      <c r="L793" s="178" t="str">
        <f t="shared" si="448"/>
        <v>No</v>
      </c>
      <c r="M793" t="str">
        <f>IF(OR(NCA!K107="Q1 2021",NCA!K107="Q2 2021"),"Yes","No")</f>
        <v>No</v>
      </c>
      <c r="N793" s="178" t="str">
        <f t="shared" si="449"/>
        <v>No</v>
      </c>
      <c r="O793" t="str">
        <f>IF(OR(NCA!K107="Q3 2021",NCA!K107="Q4 2021"),"Yes","No")</f>
        <v>No</v>
      </c>
      <c r="P793" s="178" t="str">
        <f t="shared" si="450"/>
        <v>No</v>
      </c>
      <c r="Q793" t="str">
        <f>IF(OR(NCA!K107="Q1 2022",NCA!K107="Q2 2022"),"Yes","No")</f>
        <v>No</v>
      </c>
      <c r="R793" s="178" t="str">
        <f t="shared" si="451"/>
        <v>No</v>
      </c>
      <c r="S793" t="str">
        <f>IF(OR(NCA!K107="Q3 2022",NCA!K107="Q4 2022"),"Yes","No")</f>
        <v>No</v>
      </c>
      <c r="T793" s="178" t="str">
        <f t="shared" si="452"/>
        <v>No</v>
      </c>
      <c r="U793" t="str">
        <f>IF(OR(NCA!K107="Q1 2023",NCA!K107="Q2 2023"),"Yes","No")</f>
        <v>No</v>
      </c>
      <c r="V793" s="178" t="str">
        <f t="shared" si="453"/>
        <v>No</v>
      </c>
      <c r="W793" t="str">
        <f>IF(OR(NCA!K107="Q3 2023",NCA!K107="Q4 2023"),"Yes","No")</f>
        <v>No</v>
      </c>
      <c r="X793" s="178" t="str">
        <f t="shared" si="454"/>
        <v>No</v>
      </c>
      <c r="Y793" t="str">
        <f>IF(OR(NCA!K107="Q1 2024",NCA!K107="Q2 2024"),"Yes","No")</f>
        <v>No</v>
      </c>
      <c r="Z793" s="178" t="str">
        <f t="shared" si="455"/>
        <v>No</v>
      </c>
      <c r="AA793" t="str">
        <f>IF(OR(NCA!K107="Q3 2024",NCA!K107="Q4 2024"),"Yes","No")</f>
        <v>No</v>
      </c>
      <c r="AB793" s="178" t="str">
        <f t="shared" si="456"/>
        <v>No</v>
      </c>
      <c r="AC793" t="str">
        <f>IF(OR(NCA!K107="Q1 2025",NCA!K107="Q2 2025"),"Yes","No")</f>
        <v>No</v>
      </c>
      <c r="AD793" s="178" t="str">
        <f t="shared" si="457"/>
        <v>No</v>
      </c>
      <c r="AE793" t="str">
        <f>IF(OR(NCA!K107="Q3 2025",NCA!K107="Q4 2025"),"Yes","No")</f>
        <v>No</v>
      </c>
      <c r="AF793" s="178" t="str">
        <f t="shared" si="458"/>
        <v>No</v>
      </c>
      <c r="AG793" t="str">
        <f>IF(OR(NCA!K107="Q1 2026",NCA!K107="Q2 2026"),"Yes","No")</f>
        <v>No</v>
      </c>
      <c r="AH793" s="178" t="str">
        <f t="shared" si="459"/>
        <v>No</v>
      </c>
      <c r="AI793" t="str">
        <f>IF(OR(NCA!K107="Q3 2026",NCA!K107="Q4 2026"),"Yes","No")</f>
        <v>No</v>
      </c>
      <c r="AJ793" s="178" t="str">
        <f t="shared" si="460"/>
        <v>No</v>
      </c>
      <c r="AK793" t="str">
        <f>IF(OR(NCA!K107="Q1 2027",NCA!K107="Q2 2027"),"Yes","No")</f>
        <v>No</v>
      </c>
      <c r="AL793" s="178" t="str">
        <f t="shared" si="461"/>
        <v>No</v>
      </c>
      <c r="AM793" t="str">
        <f>IF(OR(NCA!K107="Q3 2027",NCA!K107="Q4 2027"),"Yes","No")</f>
        <v>No</v>
      </c>
      <c r="AN793" s="178" t="str">
        <f t="shared" si="462"/>
        <v>No</v>
      </c>
      <c r="AO793" t="str">
        <f>IF(OR(NCA!K107="Q1 2028",NCA!K107="Q2 2028"),"Yes","No")</f>
        <v>No</v>
      </c>
      <c r="AP793" s="178" t="str">
        <f t="shared" si="463"/>
        <v>No</v>
      </c>
      <c r="AQ793" t="str">
        <f>IF(OR(NCA!K107="Q3 2028",NCA!K107="Q4 2028"),"Yes","No")</f>
        <v>No</v>
      </c>
      <c r="AR793" s="178" t="str">
        <f t="shared" si="464"/>
        <v>No</v>
      </c>
      <c r="AS793" t="str">
        <f>IF(OR(NCA!K107="Q1 2029",NCA!K107="Q2 2029"),"Yes","No")</f>
        <v>No</v>
      </c>
      <c r="AT793" s="178" t="str">
        <f t="shared" si="465"/>
        <v>No</v>
      </c>
      <c r="AU793" t="str">
        <f>IF(OR(NCA!K107="Q3 2029",NCA!K107="Q4 2029"),"Yes","No")</f>
        <v>No</v>
      </c>
      <c r="AV793" s="178" t="str">
        <f t="shared" si="466"/>
        <v>No</v>
      </c>
      <c r="AW793" t="str">
        <f>IF(OR(NCA!K107="Q1 2030",NCA!K107="Q2 2030"),"Yes","No")</f>
        <v>No</v>
      </c>
      <c r="AX793" s="178" t="str">
        <f t="shared" si="467"/>
        <v>No</v>
      </c>
      <c r="AY793" t="str">
        <f>IF(OR(NCA!K107="Q3 2030",NCA!K107="Q4 2030"),"Yes","No")</f>
        <v>No</v>
      </c>
      <c r="AZ793" s="178" t="str">
        <f t="shared" si="468"/>
        <v>No</v>
      </c>
      <c r="BA793" t="str">
        <f>IF(NCA!K107="","No","Yes")</f>
        <v>No</v>
      </c>
      <c r="BB793" s="178" t="str">
        <f t="shared" si="469"/>
        <v>No</v>
      </c>
      <c r="BC793" s="178" t="str">
        <f t="shared" si="470"/>
        <v>Yes</v>
      </c>
      <c r="BD793" s="174"/>
    </row>
    <row r="794" spans="1:56" s="175" customFormat="1" ht="23.65" thickBot="1" x14ac:dyDescent="0.5">
      <c r="A794" s="177">
        <v>104</v>
      </c>
      <c r="B794" s="46" t="s">
        <v>222</v>
      </c>
      <c r="C794" t="str">
        <f>IF(NCA!E108="Yes","Yes","No")</f>
        <v>Yes</v>
      </c>
      <c r="D794" t="str">
        <f>IF(AND(C794="No",NCA!F108="Yes"),"Yes","No")</f>
        <v>No</v>
      </c>
      <c r="E794" t="str">
        <f>IF(AND(C794="No",NCA!F108="N/A"),"N/A","No")</f>
        <v>No</v>
      </c>
      <c r="F794">
        <f>IF(OR(NCA!F108="Yes",NCA!F108="N/A"),0,1)</f>
        <v>1</v>
      </c>
      <c r="G794" t="str">
        <f>IF(OR(NCA!K108="Q3 2019",NCA!K108="Q4 2019"),"Yes","No")</f>
        <v>No</v>
      </c>
      <c r="H794" s="178" t="str">
        <f t="shared" si="446"/>
        <v>No</v>
      </c>
      <c r="I794" t="str">
        <f>IF(OR(NCA!K108="Q1 2020",NCA!K108="Q2 2020"),"Yes","No")</f>
        <v>No</v>
      </c>
      <c r="J794" s="178" t="str">
        <f t="shared" si="447"/>
        <v>No</v>
      </c>
      <c r="K794" t="str">
        <f>IF(OR(NCA!K108="Q3 2020",NCA!K108="Q4 2020"),"Yes","No")</f>
        <v>No</v>
      </c>
      <c r="L794" s="178" t="str">
        <f t="shared" si="448"/>
        <v>No</v>
      </c>
      <c r="M794" t="str">
        <f>IF(OR(NCA!K108="Q1 2021",NCA!K108="Q2 2021"),"Yes","No")</f>
        <v>No</v>
      </c>
      <c r="N794" s="178" t="str">
        <f t="shared" si="449"/>
        <v>No</v>
      </c>
      <c r="O794" t="str">
        <f>IF(OR(NCA!K108="Q3 2021",NCA!K108="Q4 2021"),"Yes","No")</f>
        <v>No</v>
      </c>
      <c r="P794" s="178" t="str">
        <f t="shared" si="450"/>
        <v>No</v>
      </c>
      <c r="Q794" t="str">
        <f>IF(OR(NCA!K108="Q1 2022",NCA!K108="Q2 2022"),"Yes","No")</f>
        <v>No</v>
      </c>
      <c r="R794" s="178" t="str">
        <f t="shared" si="451"/>
        <v>No</v>
      </c>
      <c r="S794" t="str">
        <f>IF(OR(NCA!K108="Q3 2022",NCA!K108="Q4 2022"),"Yes","No")</f>
        <v>No</v>
      </c>
      <c r="T794" s="178" t="str">
        <f t="shared" si="452"/>
        <v>No</v>
      </c>
      <c r="U794" t="str">
        <f>IF(OR(NCA!K108="Q1 2023",NCA!K108="Q2 2023"),"Yes","No")</f>
        <v>No</v>
      </c>
      <c r="V794" s="178" t="str">
        <f t="shared" si="453"/>
        <v>No</v>
      </c>
      <c r="W794" t="str">
        <f>IF(OR(NCA!K108="Q3 2023",NCA!K108="Q4 2023"),"Yes","No")</f>
        <v>No</v>
      </c>
      <c r="X794" s="178" t="str">
        <f t="shared" si="454"/>
        <v>No</v>
      </c>
      <c r="Y794" t="str">
        <f>IF(OR(NCA!K108="Q1 2024",NCA!K108="Q2 2024"),"Yes","No")</f>
        <v>No</v>
      </c>
      <c r="Z794" s="178" t="str">
        <f t="shared" si="455"/>
        <v>No</v>
      </c>
      <c r="AA794" t="str">
        <f>IF(OR(NCA!K108="Q3 2024",NCA!K108="Q4 2024"),"Yes","No")</f>
        <v>No</v>
      </c>
      <c r="AB794" s="178" t="str">
        <f t="shared" si="456"/>
        <v>No</v>
      </c>
      <c r="AC794" t="str">
        <f>IF(OR(NCA!K108="Q1 2025",NCA!K108="Q2 2025"),"Yes","No")</f>
        <v>No</v>
      </c>
      <c r="AD794" s="178" t="str">
        <f t="shared" si="457"/>
        <v>No</v>
      </c>
      <c r="AE794" t="str">
        <f>IF(OR(NCA!K108="Q3 2025",NCA!K108="Q4 2025"),"Yes","No")</f>
        <v>No</v>
      </c>
      <c r="AF794" s="178" t="str">
        <f t="shared" si="458"/>
        <v>No</v>
      </c>
      <c r="AG794" t="str">
        <f>IF(OR(NCA!K108="Q1 2026",NCA!K108="Q2 2026"),"Yes","No")</f>
        <v>No</v>
      </c>
      <c r="AH794" s="178" t="str">
        <f t="shared" si="459"/>
        <v>No</v>
      </c>
      <c r="AI794" t="str">
        <f>IF(OR(NCA!K108="Q3 2026",NCA!K108="Q4 2026"),"Yes","No")</f>
        <v>No</v>
      </c>
      <c r="AJ794" s="178" t="str">
        <f t="shared" si="460"/>
        <v>No</v>
      </c>
      <c r="AK794" t="str">
        <f>IF(OR(NCA!K108="Q1 2027",NCA!K108="Q2 2027"),"Yes","No")</f>
        <v>No</v>
      </c>
      <c r="AL794" s="178" t="str">
        <f t="shared" si="461"/>
        <v>No</v>
      </c>
      <c r="AM794" t="str">
        <f>IF(OR(NCA!K108="Q3 2027",NCA!K108="Q4 2027"),"Yes","No")</f>
        <v>No</v>
      </c>
      <c r="AN794" s="178" t="str">
        <f t="shared" si="462"/>
        <v>No</v>
      </c>
      <c r="AO794" t="str">
        <f>IF(OR(NCA!K108="Q1 2028",NCA!K108="Q2 2028"),"Yes","No")</f>
        <v>No</v>
      </c>
      <c r="AP794" s="178" t="str">
        <f t="shared" si="463"/>
        <v>No</v>
      </c>
      <c r="AQ794" t="str">
        <f>IF(OR(NCA!K108="Q3 2028",NCA!K108="Q4 2028"),"Yes","No")</f>
        <v>No</v>
      </c>
      <c r="AR794" s="178" t="str">
        <f t="shared" si="464"/>
        <v>No</v>
      </c>
      <c r="AS794" t="str">
        <f>IF(OR(NCA!K108="Q1 2029",NCA!K108="Q2 2029"),"Yes","No")</f>
        <v>No</v>
      </c>
      <c r="AT794" s="178" t="str">
        <f t="shared" si="465"/>
        <v>No</v>
      </c>
      <c r="AU794" t="str">
        <f>IF(OR(NCA!K108="Q3 2029",NCA!K108="Q4 2029"),"Yes","No")</f>
        <v>No</v>
      </c>
      <c r="AV794" s="178" t="str">
        <f t="shared" si="466"/>
        <v>No</v>
      </c>
      <c r="AW794" t="str">
        <f>IF(OR(NCA!K108="Q1 2030",NCA!K108="Q2 2030"),"Yes","No")</f>
        <v>No</v>
      </c>
      <c r="AX794" s="178" t="str">
        <f t="shared" si="467"/>
        <v>No</v>
      </c>
      <c r="AY794" t="str">
        <f>IF(OR(NCA!K108="Q3 2030",NCA!K108="Q4 2030"),"Yes","No")</f>
        <v>No</v>
      </c>
      <c r="AZ794" s="178" t="str">
        <f t="shared" si="468"/>
        <v>No</v>
      </c>
      <c r="BA794" t="str">
        <f>IF(NCA!K108="","No","Yes")</f>
        <v>No</v>
      </c>
      <c r="BB794" s="178" t="str">
        <f t="shared" si="469"/>
        <v>No</v>
      </c>
      <c r="BC794" s="178" t="str">
        <f t="shared" si="470"/>
        <v>No</v>
      </c>
      <c r="BD794" s="174"/>
    </row>
    <row r="795" spans="1:56" s="175" customFormat="1" ht="23.65" thickBot="1" x14ac:dyDescent="0.5">
      <c r="A795" s="177">
        <v>105</v>
      </c>
      <c r="B795" s="59" t="s">
        <v>223</v>
      </c>
      <c r="C795" t="str">
        <f>IF(NCA!E109="Yes","Yes","No")</f>
        <v>No</v>
      </c>
      <c r="D795" t="str">
        <f>IF(AND(C795="No",NCA!F109="Yes"),"Yes","No")</f>
        <v>No</v>
      </c>
      <c r="E795" t="str">
        <f>IF(AND(C795="No",NCA!F109="N/A"),"N/A","No")</f>
        <v>No</v>
      </c>
      <c r="F795">
        <f>IF(OR(NCA!F109="Yes",NCA!F109="N/A"),0,1)</f>
        <v>1</v>
      </c>
      <c r="G795" t="str">
        <f>IF(OR(NCA!K109="Q3 2019",NCA!K109="Q4 2019"),"Yes","No")</f>
        <v>No</v>
      </c>
      <c r="H795" s="178" t="str">
        <f t="shared" si="446"/>
        <v>No</v>
      </c>
      <c r="I795" t="str">
        <f>IF(OR(NCA!K109="Q1 2020",NCA!K109="Q2 2020"),"Yes","No")</f>
        <v>No</v>
      </c>
      <c r="J795" s="178" t="str">
        <f t="shared" si="447"/>
        <v>No</v>
      </c>
      <c r="K795" t="str">
        <f>IF(OR(NCA!K109="Q3 2020",NCA!K109="Q4 2020"),"Yes","No")</f>
        <v>No</v>
      </c>
      <c r="L795" s="178" t="str">
        <f t="shared" si="448"/>
        <v>No</v>
      </c>
      <c r="M795" t="str">
        <f>IF(OR(NCA!K109="Q1 2021",NCA!K109="Q2 2021"),"Yes","No")</f>
        <v>No</v>
      </c>
      <c r="N795" s="178" t="str">
        <f t="shared" si="449"/>
        <v>No</v>
      </c>
      <c r="O795" t="str">
        <f>IF(OR(NCA!K109="Q3 2021",NCA!K109="Q4 2021"),"Yes","No")</f>
        <v>No</v>
      </c>
      <c r="P795" s="178" t="str">
        <f t="shared" si="450"/>
        <v>No</v>
      </c>
      <c r="Q795" t="str">
        <f>IF(OR(NCA!K109="Q1 2022",NCA!K109="Q2 2022"),"Yes","No")</f>
        <v>No</v>
      </c>
      <c r="R795" s="178" t="str">
        <f t="shared" si="451"/>
        <v>No</v>
      </c>
      <c r="S795" t="str">
        <f>IF(OR(NCA!K109="Q3 2022",NCA!K109="Q4 2022"),"Yes","No")</f>
        <v>No</v>
      </c>
      <c r="T795" s="178" t="str">
        <f t="shared" si="452"/>
        <v>No</v>
      </c>
      <c r="U795" t="str">
        <f>IF(OR(NCA!K109="Q1 2023",NCA!K109="Q2 2023"),"Yes","No")</f>
        <v>No</v>
      </c>
      <c r="V795" s="178" t="str">
        <f t="shared" si="453"/>
        <v>No</v>
      </c>
      <c r="W795" t="str">
        <f>IF(OR(NCA!K109="Q3 2023",NCA!K109="Q4 2023"),"Yes","No")</f>
        <v>No</v>
      </c>
      <c r="X795" s="178" t="str">
        <f t="shared" si="454"/>
        <v>No</v>
      </c>
      <c r="Y795" t="str">
        <f>IF(OR(NCA!K109="Q1 2024",NCA!K109="Q2 2024"),"Yes","No")</f>
        <v>No</v>
      </c>
      <c r="Z795" s="178" t="str">
        <f t="shared" si="455"/>
        <v>No</v>
      </c>
      <c r="AA795" t="str">
        <f>IF(OR(NCA!K109="Q3 2024",NCA!K109="Q4 2024"),"Yes","No")</f>
        <v>No</v>
      </c>
      <c r="AB795" s="178" t="str">
        <f t="shared" si="456"/>
        <v>No</v>
      </c>
      <c r="AC795" t="str">
        <f>IF(OR(NCA!K109="Q1 2025",NCA!K109="Q2 2025"),"Yes","No")</f>
        <v>No</v>
      </c>
      <c r="AD795" s="178" t="str">
        <f t="shared" si="457"/>
        <v>No</v>
      </c>
      <c r="AE795" t="str">
        <f>IF(OR(NCA!K109="Q3 2025",NCA!K109="Q4 2025"),"Yes","No")</f>
        <v>No</v>
      </c>
      <c r="AF795" s="178" t="str">
        <f t="shared" si="458"/>
        <v>No</v>
      </c>
      <c r="AG795" t="str">
        <f>IF(OR(NCA!K109="Q1 2026",NCA!K109="Q2 2026"),"Yes","No")</f>
        <v>No</v>
      </c>
      <c r="AH795" s="178" t="str">
        <f t="shared" si="459"/>
        <v>No</v>
      </c>
      <c r="AI795" t="str">
        <f>IF(OR(NCA!K109="Q3 2026",NCA!K109="Q4 2026"),"Yes","No")</f>
        <v>No</v>
      </c>
      <c r="AJ795" s="178" t="str">
        <f t="shared" si="460"/>
        <v>No</v>
      </c>
      <c r="AK795" t="str">
        <f>IF(OR(NCA!K109="Q1 2027",NCA!K109="Q2 2027"),"Yes","No")</f>
        <v>No</v>
      </c>
      <c r="AL795" s="178" t="str">
        <f t="shared" si="461"/>
        <v>No</v>
      </c>
      <c r="AM795" t="str">
        <f>IF(OR(NCA!K109="Q3 2027",NCA!K109="Q4 2027"),"Yes","No")</f>
        <v>No</v>
      </c>
      <c r="AN795" s="178" t="str">
        <f t="shared" si="462"/>
        <v>No</v>
      </c>
      <c r="AO795" t="str">
        <f>IF(OR(NCA!K109="Q1 2028",NCA!K109="Q2 2028"),"Yes","No")</f>
        <v>No</v>
      </c>
      <c r="AP795" s="178" t="str">
        <f t="shared" si="463"/>
        <v>No</v>
      </c>
      <c r="AQ795" t="str">
        <f>IF(OR(NCA!K109="Q3 2028",NCA!K109="Q4 2028"),"Yes","No")</f>
        <v>No</v>
      </c>
      <c r="AR795" s="178" t="str">
        <f t="shared" si="464"/>
        <v>No</v>
      </c>
      <c r="AS795" t="str">
        <f>IF(OR(NCA!K109="Q1 2029",NCA!K109="Q2 2029"),"Yes","No")</f>
        <v>No</v>
      </c>
      <c r="AT795" s="178" t="str">
        <f t="shared" si="465"/>
        <v>No</v>
      </c>
      <c r="AU795" t="str">
        <f>IF(OR(NCA!K109="Q3 2029",NCA!K109="Q4 2029"),"Yes","No")</f>
        <v>No</v>
      </c>
      <c r="AV795" s="178" t="str">
        <f t="shared" si="466"/>
        <v>No</v>
      </c>
      <c r="AW795" t="str">
        <f>IF(OR(NCA!K109="Q1 2030",NCA!K109="Q2 2030"),"Yes","No")</f>
        <v>No</v>
      </c>
      <c r="AX795" s="178" t="str">
        <f t="shared" si="467"/>
        <v>No</v>
      </c>
      <c r="AY795" t="str">
        <f>IF(OR(NCA!K109="Q3 2030",NCA!K109="Q4 2030"),"Yes","No")</f>
        <v>No</v>
      </c>
      <c r="AZ795" s="178" t="str">
        <f t="shared" si="468"/>
        <v>No</v>
      </c>
      <c r="BA795" t="str">
        <f>IF(NCA!K109="","No","Yes")</f>
        <v>No</v>
      </c>
      <c r="BB795" s="178" t="str">
        <f t="shared" si="469"/>
        <v>No</v>
      </c>
      <c r="BC795" s="178" t="str">
        <f t="shared" si="470"/>
        <v>Yes</v>
      </c>
      <c r="BD795" s="174"/>
    </row>
    <row r="796" spans="1:56" s="175" customFormat="1" ht="35.25" thickBot="1" x14ac:dyDescent="0.5">
      <c r="A796" s="177">
        <v>106</v>
      </c>
      <c r="B796" s="59" t="s">
        <v>1034</v>
      </c>
      <c r="C796" t="str">
        <f>IF(NCA!E110="Yes","Yes","No")</f>
        <v>No</v>
      </c>
      <c r="D796" t="str">
        <f>IF(AND(C796="No",NCA!F110="Yes"),"Yes","No")</f>
        <v>No</v>
      </c>
      <c r="E796" t="str">
        <f>IF(AND(C796="No",NCA!F110="N/A"),"N/A","No")</f>
        <v>No</v>
      </c>
      <c r="F796">
        <f>IF(OR(NCA!F110="Yes",NCA!F110="N/A"),0,1)</f>
        <v>1</v>
      </c>
      <c r="G796" t="str">
        <f>IF(OR(NCA!K110="Q3 2019",NCA!K110="Q4 2019"),"Yes","No")</f>
        <v>No</v>
      </c>
      <c r="H796" s="178" t="str">
        <f t="shared" si="446"/>
        <v>No</v>
      </c>
      <c r="I796" t="str">
        <f>IF(OR(NCA!K110="Q1 2020",NCA!K110="Q2 2020"),"Yes","No")</f>
        <v>No</v>
      </c>
      <c r="J796" s="178" t="str">
        <f t="shared" si="447"/>
        <v>No</v>
      </c>
      <c r="K796" t="str">
        <f>IF(OR(NCA!K110="Q3 2020",NCA!K110="Q4 2020"),"Yes","No")</f>
        <v>No</v>
      </c>
      <c r="L796" s="178" t="str">
        <f t="shared" si="448"/>
        <v>No</v>
      </c>
      <c r="M796" t="str">
        <f>IF(OR(NCA!K110="Q1 2021",NCA!K110="Q2 2021"),"Yes","No")</f>
        <v>No</v>
      </c>
      <c r="N796" s="178" t="str">
        <f t="shared" si="449"/>
        <v>No</v>
      </c>
      <c r="O796" t="str">
        <f>IF(OR(NCA!K110="Q3 2021",NCA!K110="Q4 2021"),"Yes","No")</f>
        <v>No</v>
      </c>
      <c r="P796" s="178" t="str">
        <f t="shared" si="450"/>
        <v>No</v>
      </c>
      <c r="Q796" t="str">
        <f>IF(OR(NCA!K110="Q1 2022",NCA!K110="Q2 2022"),"Yes","No")</f>
        <v>No</v>
      </c>
      <c r="R796" s="178" t="str">
        <f t="shared" si="451"/>
        <v>No</v>
      </c>
      <c r="S796" t="str">
        <f>IF(OR(NCA!K110="Q3 2022",NCA!K110="Q4 2022"),"Yes","No")</f>
        <v>No</v>
      </c>
      <c r="T796" s="178" t="str">
        <f t="shared" si="452"/>
        <v>No</v>
      </c>
      <c r="U796" t="str">
        <f>IF(OR(NCA!K110="Q1 2023",NCA!K110="Q2 2023"),"Yes","No")</f>
        <v>No</v>
      </c>
      <c r="V796" s="178" t="str">
        <f t="shared" si="453"/>
        <v>No</v>
      </c>
      <c r="W796" t="str">
        <f>IF(OR(NCA!K110="Q3 2023",NCA!K110="Q4 2023"),"Yes","No")</f>
        <v>No</v>
      </c>
      <c r="X796" s="178" t="str">
        <f t="shared" si="454"/>
        <v>No</v>
      </c>
      <c r="Y796" t="str">
        <f>IF(OR(NCA!K110="Q1 2024",NCA!K110="Q2 2024"),"Yes","No")</f>
        <v>No</v>
      </c>
      <c r="Z796" s="178" t="str">
        <f t="shared" si="455"/>
        <v>No</v>
      </c>
      <c r="AA796" t="str">
        <f>IF(OR(NCA!K110="Q3 2024",NCA!K110="Q4 2024"),"Yes","No")</f>
        <v>No</v>
      </c>
      <c r="AB796" s="178" t="str">
        <f t="shared" si="456"/>
        <v>No</v>
      </c>
      <c r="AC796" t="str">
        <f>IF(OR(NCA!K110="Q1 2025",NCA!K110="Q2 2025"),"Yes","No")</f>
        <v>No</v>
      </c>
      <c r="AD796" s="178" t="str">
        <f t="shared" si="457"/>
        <v>No</v>
      </c>
      <c r="AE796" t="str">
        <f>IF(OR(NCA!K110="Q3 2025",NCA!K110="Q4 2025"),"Yes","No")</f>
        <v>No</v>
      </c>
      <c r="AF796" s="178" t="str">
        <f t="shared" si="458"/>
        <v>No</v>
      </c>
      <c r="AG796" t="str">
        <f>IF(OR(NCA!K110="Q1 2026",NCA!K110="Q2 2026"),"Yes","No")</f>
        <v>No</v>
      </c>
      <c r="AH796" s="178" t="str">
        <f t="shared" si="459"/>
        <v>No</v>
      </c>
      <c r="AI796" t="str">
        <f>IF(OR(NCA!K110="Q3 2026",NCA!K110="Q4 2026"),"Yes","No")</f>
        <v>No</v>
      </c>
      <c r="AJ796" s="178" t="str">
        <f t="shared" si="460"/>
        <v>No</v>
      </c>
      <c r="AK796" t="str">
        <f>IF(OR(NCA!K110="Q1 2027",NCA!K110="Q2 2027"),"Yes","No")</f>
        <v>No</v>
      </c>
      <c r="AL796" s="178" t="str">
        <f t="shared" si="461"/>
        <v>No</v>
      </c>
      <c r="AM796" t="str">
        <f>IF(OR(NCA!K110="Q3 2027",NCA!K110="Q4 2027"),"Yes","No")</f>
        <v>No</v>
      </c>
      <c r="AN796" s="178" t="str">
        <f t="shared" si="462"/>
        <v>No</v>
      </c>
      <c r="AO796" t="str">
        <f>IF(OR(NCA!K110="Q1 2028",NCA!K110="Q2 2028"),"Yes","No")</f>
        <v>No</v>
      </c>
      <c r="AP796" s="178" t="str">
        <f t="shared" si="463"/>
        <v>No</v>
      </c>
      <c r="AQ796" t="str">
        <f>IF(OR(NCA!K110="Q3 2028",NCA!K110="Q4 2028"),"Yes","No")</f>
        <v>No</v>
      </c>
      <c r="AR796" s="178" t="str">
        <f t="shared" si="464"/>
        <v>No</v>
      </c>
      <c r="AS796" t="str">
        <f>IF(OR(NCA!K110="Q1 2029",NCA!K110="Q2 2029"),"Yes","No")</f>
        <v>No</v>
      </c>
      <c r="AT796" s="178" t="str">
        <f t="shared" si="465"/>
        <v>No</v>
      </c>
      <c r="AU796" t="str">
        <f>IF(OR(NCA!K110="Q3 2029",NCA!K110="Q4 2029"),"Yes","No")</f>
        <v>No</v>
      </c>
      <c r="AV796" s="178" t="str">
        <f t="shared" si="466"/>
        <v>No</v>
      </c>
      <c r="AW796" t="str">
        <f>IF(OR(NCA!K110="Q1 2030",NCA!K110="Q2 2030"),"Yes","No")</f>
        <v>No</v>
      </c>
      <c r="AX796" s="178" t="str">
        <f t="shared" si="467"/>
        <v>No</v>
      </c>
      <c r="AY796" t="str">
        <f>IF(OR(NCA!K110="Q3 2030",NCA!K110="Q4 2030"),"Yes","No")</f>
        <v>No</v>
      </c>
      <c r="AZ796" s="178" t="str">
        <f t="shared" si="468"/>
        <v>No</v>
      </c>
      <c r="BA796" t="str">
        <f>IF(NCA!K110="","No","Yes")</f>
        <v>No</v>
      </c>
      <c r="BB796" s="178" t="str">
        <f t="shared" si="469"/>
        <v>No</v>
      </c>
      <c r="BC796" s="178" t="str">
        <f t="shared" si="470"/>
        <v>Yes</v>
      </c>
      <c r="BD796" s="174"/>
    </row>
    <row r="797" spans="1:56" s="175" customFormat="1" ht="23.65" thickBot="1" x14ac:dyDescent="0.5">
      <c r="A797" s="177">
        <v>107</v>
      </c>
      <c r="B797" s="59" t="s">
        <v>1035</v>
      </c>
      <c r="C797" t="str">
        <f>IF(NCA!E111="Yes","Yes","No")</f>
        <v>No</v>
      </c>
      <c r="D797" t="str">
        <f>IF(AND(C797="No",NCA!F111="Yes"),"Yes","No")</f>
        <v>No</v>
      </c>
      <c r="E797" t="str">
        <f>IF(AND(C797="No",NCA!F111="N/A"),"N/A","No")</f>
        <v>No</v>
      </c>
      <c r="F797">
        <f>IF(OR(NCA!F111="Yes",NCA!F111="N/A"),0,1)</f>
        <v>1</v>
      </c>
      <c r="G797" t="str">
        <f>IF(OR(NCA!K111="Q3 2019",NCA!K111="Q4 2019"),"Yes","No")</f>
        <v>No</v>
      </c>
      <c r="H797" s="178" t="str">
        <f t="shared" si="446"/>
        <v>No</v>
      </c>
      <c r="I797" t="str">
        <f>IF(OR(NCA!K111="Q1 2020",NCA!K111="Q2 2020"),"Yes","No")</f>
        <v>No</v>
      </c>
      <c r="J797" s="178" t="str">
        <f t="shared" si="447"/>
        <v>No</v>
      </c>
      <c r="K797" t="str">
        <f>IF(OR(NCA!K111="Q3 2020",NCA!K111="Q4 2020"),"Yes","No")</f>
        <v>No</v>
      </c>
      <c r="L797" s="178" t="str">
        <f t="shared" si="448"/>
        <v>No</v>
      </c>
      <c r="M797" t="str">
        <f>IF(OR(NCA!K111="Q1 2021",NCA!K111="Q2 2021"),"Yes","No")</f>
        <v>No</v>
      </c>
      <c r="N797" s="178" t="str">
        <f t="shared" si="449"/>
        <v>No</v>
      </c>
      <c r="O797" t="str">
        <f>IF(OR(NCA!K111="Q3 2021",NCA!K111="Q4 2021"),"Yes","No")</f>
        <v>No</v>
      </c>
      <c r="P797" s="178" t="str">
        <f t="shared" si="450"/>
        <v>No</v>
      </c>
      <c r="Q797" t="str">
        <f>IF(OR(NCA!K111="Q1 2022",NCA!K111="Q2 2022"),"Yes","No")</f>
        <v>No</v>
      </c>
      <c r="R797" s="178" t="str">
        <f t="shared" si="451"/>
        <v>No</v>
      </c>
      <c r="S797" t="str">
        <f>IF(OR(NCA!K111="Q3 2022",NCA!K111="Q4 2022"),"Yes","No")</f>
        <v>No</v>
      </c>
      <c r="T797" s="178" t="str">
        <f t="shared" si="452"/>
        <v>No</v>
      </c>
      <c r="U797" t="str">
        <f>IF(OR(NCA!K111="Q1 2023",NCA!K111="Q2 2023"),"Yes","No")</f>
        <v>No</v>
      </c>
      <c r="V797" s="178" t="str">
        <f t="shared" si="453"/>
        <v>No</v>
      </c>
      <c r="W797" t="str">
        <f>IF(OR(NCA!K111="Q3 2023",NCA!K111="Q4 2023"),"Yes","No")</f>
        <v>No</v>
      </c>
      <c r="X797" s="178" t="str">
        <f t="shared" si="454"/>
        <v>No</v>
      </c>
      <c r="Y797" t="str">
        <f>IF(OR(NCA!K111="Q1 2024",NCA!K111="Q2 2024"),"Yes","No")</f>
        <v>No</v>
      </c>
      <c r="Z797" s="178" t="str">
        <f t="shared" si="455"/>
        <v>No</v>
      </c>
      <c r="AA797" t="str">
        <f>IF(OR(NCA!K111="Q3 2024",NCA!K111="Q4 2024"),"Yes","No")</f>
        <v>No</v>
      </c>
      <c r="AB797" s="178" t="str">
        <f t="shared" si="456"/>
        <v>No</v>
      </c>
      <c r="AC797" t="str">
        <f>IF(OR(NCA!K111="Q1 2025",NCA!K111="Q2 2025"),"Yes","No")</f>
        <v>No</v>
      </c>
      <c r="AD797" s="178" t="str">
        <f t="shared" si="457"/>
        <v>No</v>
      </c>
      <c r="AE797" t="str">
        <f>IF(OR(NCA!K111="Q3 2025",NCA!K111="Q4 2025"),"Yes","No")</f>
        <v>No</v>
      </c>
      <c r="AF797" s="178" t="str">
        <f t="shared" si="458"/>
        <v>No</v>
      </c>
      <c r="AG797" t="str">
        <f>IF(OR(NCA!K111="Q1 2026",NCA!K111="Q2 2026"),"Yes","No")</f>
        <v>No</v>
      </c>
      <c r="AH797" s="178" t="str">
        <f t="shared" si="459"/>
        <v>No</v>
      </c>
      <c r="AI797" t="str">
        <f>IF(OR(NCA!K111="Q3 2026",NCA!K111="Q4 2026"),"Yes","No")</f>
        <v>No</v>
      </c>
      <c r="AJ797" s="178" t="str">
        <f t="shared" si="460"/>
        <v>No</v>
      </c>
      <c r="AK797" t="str">
        <f>IF(OR(NCA!K111="Q1 2027",NCA!K111="Q2 2027"),"Yes","No")</f>
        <v>No</v>
      </c>
      <c r="AL797" s="178" t="str">
        <f t="shared" si="461"/>
        <v>No</v>
      </c>
      <c r="AM797" t="str">
        <f>IF(OR(NCA!K111="Q3 2027",NCA!K111="Q4 2027"),"Yes","No")</f>
        <v>No</v>
      </c>
      <c r="AN797" s="178" t="str">
        <f t="shared" si="462"/>
        <v>No</v>
      </c>
      <c r="AO797" t="str">
        <f>IF(OR(NCA!K111="Q1 2028",NCA!K111="Q2 2028"),"Yes","No")</f>
        <v>No</v>
      </c>
      <c r="AP797" s="178" t="str">
        <f t="shared" si="463"/>
        <v>No</v>
      </c>
      <c r="AQ797" t="str">
        <f>IF(OR(NCA!K111="Q3 2028",NCA!K111="Q4 2028"),"Yes","No")</f>
        <v>No</v>
      </c>
      <c r="AR797" s="178" t="str">
        <f t="shared" si="464"/>
        <v>No</v>
      </c>
      <c r="AS797" t="str">
        <f>IF(OR(NCA!K111="Q1 2029",NCA!K111="Q2 2029"),"Yes","No")</f>
        <v>No</v>
      </c>
      <c r="AT797" s="178" t="str">
        <f t="shared" si="465"/>
        <v>No</v>
      </c>
      <c r="AU797" t="str">
        <f>IF(OR(NCA!K111="Q3 2029",NCA!K111="Q4 2029"),"Yes","No")</f>
        <v>No</v>
      </c>
      <c r="AV797" s="178" t="str">
        <f t="shared" si="466"/>
        <v>No</v>
      </c>
      <c r="AW797" t="str">
        <f>IF(OR(NCA!K111="Q1 2030",NCA!K111="Q2 2030"),"Yes","No")</f>
        <v>No</v>
      </c>
      <c r="AX797" s="178" t="str">
        <f t="shared" si="467"/>
        <v>No</v>
      </c>
      <c r="AY797" t="str">
        <f>IF(OR(NCA!K111="Q3 2030",NCA!K111="Q4 2030"),"Yes","No")</f>
        <v>No</v>
      </c>
      <c r="AZ797" s="178" t="str">
        <f t="shared" si="468"/>
        <v>No</v>
      </c>
      <c r="BA797" t="str">
        <f>IF(NCA!K111="","No","Yes")</f>
        <v>No</v>
      </c>
      <c r="BB797" s="178" t="str">
        <f t="shared" si="469"/>
        <v>No</v>
      </c>
      <c r="BC797" s="178" t="str">
        <f t="shared" si="470"/>
        <v>Yes</v>
      </c>
      <c r="BD797" s="174"/>
    </row>
    <row r="798" spans="1:56" s="175" customFormat="1" ht="23.65" thickBot="1" x14ac:dyDescent="0.5">
      <c r="A798" s="177">
        <v>108</v>
      </c>
      <c r="B798" s="59" t="s">
        <v>795</v>
      </c>
      <c r="C798" t="str">
        <f>IF(NCA!E112="Yes","Yes","No")</f>
        <v>No</v>
      </c>
      <c r="D798" t="str">
        <f>IF(AND(C798="No",NCA!F112="Yes"),"Yes","No")</f>
        <v>No</v>
      </c>
      <c r="E798" t="str">
        <f>IF(AND(C798="No",NCA!F112="N/A"),"N/A","No")</f>
        <v>No</v>
      </c>
      <c r="F798">
        <f>IF(OR(NCA!F112="Yes",NCA!F112="N/A"),0,1)</f>
        <v>1</v>
      </c>
      <c r="G798" t="str">
        <f>IF(OR(NCA!K112="Q3 2019",NCA!K112="Q4 2019"),"Yes","No")</f>
        <v>No</v>
      </c>
      <c r="H798" s="178" t="str">
        <f t="shared" si="446"/>
        <v>No</v>
      </c>
      <c r="I798" t="str">
        <f>IF(OR(NCA!K112="Q1 2020",NCA!K112="Q2 2020"),"Yes","No")</f>
        <v>No</v>
      </c>
      <c r="J798" s="178" t="str">
        <f t="shared" si="447"/>
        <v>No</v>
      </c>
      <c r="K798" t="str">
        <f>IF(OR(NCA!K112="Q3 2020",NCA!K112="Q4 2020"),"Yes","No")</f>
        <v>No</v>
      </c>
      <c r="L798" s="178" t="str">
        <f t="shared" si="448"/>
        <v>No</v>
      </c>
      <c r="M798" t="str">
        <f>IF(OR(NCA!K112="Q1 2021",NCA!K112="Q2 2021"),"Yes","No")</f>
        <v>No</v>
      </c>
      <c r="N798" s="178" t="str">
        <f t="shared" si="449"/>
        <v>No</v>
      </c>
      <c r="O798" t="str">
        <f>IF(OR(NCA!K112="Q3 2021",NCA!K112="Q4 2021"),"Yes","No")</f>
        <v>No</v>
      </c>
      <c r="P798" s="178" t="str">
        <f t="shared" si="450"/>
        <v>No</v>
      </c>
      <c r="Q798" t="str">
        <f>IF(OR(NCA!K112="Q1 2022",NCA!K112="Q2 2022"),"Yes","No")</f>
        <v>No</v>
      </c>
      <c r="R798" s="178" t="str">
        <f t="shared" si="451"/>
        <v>No</v>
      </c>
      <c r="S798" t="str">
        <f>IF(OR(NCA!K112="Q3 2022",NCA!K112="Q4 2022"),"Yes","No")</f>
        <v>No</v>
      </c>
      <c r="T798" s="178" t="str">
        <f t="shared" si="452"/>
        <v>No</v>
      </c>
      <c r="U798" t="str">
        <f>IF(OR(NCA!K112="Q1 2023",NCA!K112="Q2 2023"),"Yes","No")</f>
        <v>No</v>
      </c>
      <c r="V798" s="178" t="str">
        <f t="shared" si="453"/>
        <v>No</v>
      </c>
      <c r="W798" t="str">
        <f>IF(OR(NCA!K112="Q3 2023",NCA!K112="Q4 2023"),"Yes","No")</f>
        <v>No</v>
      </c>
      <c r="X798" s="178" t="str">
        <f t="shared" si="454"/>
        <v>No</v>
      </c>
      <c r="Y798" t="str">
        <f>IF(OR(NCA!K112="Q1 2024",NCA!K112="Q2 2024"),"Yes","No")</f>
        <v>No</v>
      </c>
      <c r="Z798" s="178" t="str">
        <f t="shared" si="455"/>
        <v>No</v>
      </c>
      <c r="AA798" t="str">
        <f>IF(OR(NCA!K112="Q3 2024",NCA!K112="Q4 2024"),"Yes","No")</f>
        <v>No</v>
      </c>
      <c r="AB798" s="178" t="str">
        <f t="shared" si="456"/>
        <v>No</v>
      </c>
      <c r="AC798" t="str">
        <f>IF(OR(NCA!K112="Q1 2025",NCA!K112="Q2 2025"),"Yes","No")</f>
        <v>No</v>
      </c>
      <c r="AD798" s="178" t="str">
        <f t="shared" si="457"/>
        <v>No</v>
      </c>
      <c r="AE798" t="str">
        <f>IF(OR(NCA!K112="Q3 2025",NCA!K112="Q4 2025"),"Yes","No")</f>
        <v>No</v>
      </c>
      <c r="AF798" s="178" t="str">
        <f t="shared" si="458"/>
        <v>No</v>
      </c>
      <c r="AG798" t="str">
        <f>IF(OR(NCA!K112="Q1 2026",NCA!K112="Q2 2026"),"Yes","No")</f>
        <v>No</v>
      </c>
      <c r="AH798" s="178" t="str">
        <f t="shared" si="459"/>
        <v>No</v>
      </c>
      <c r="AI798" t="str">
        <f>IF(OR(NCA!K112="Q3 2026",NCA!K112="Q4 2026"),"Yes","No")</f>
        <v>No</v>
      </c>
      <c r="AJ798" s="178" t="str">
        <f t="shared" si="460"/>
        <v>No</v>
      </c>
      <c r="AK798" t="str">
        <f>IF(OR(NCA!K112="Q1 2027",NCA!K112="Q2 2027"),"Yes","No")</f>
        <v>No</v>
      </c>
      <c r="AL798" s="178" t="str">
        <f t="shared" si="461"/>
        <v>No</v>
      </c>
      <c r="AM798" t="str">
        <f>IF(OR(NCA!K112="Q3 2027",NCA!K112="Q4 2027"),"Yes","No")</f>
        <v>No</v>
      </c>
      <c r="AN798" s="178" t="str">
        <f t="shared" si="462"/>
        <v>No</v>
      </c>
      <c r="AO798" t="str">
        <f>IF(OR(NCA!K112="Q1 2028",NCA!K112="Q2 2028"),"Yes","No")</f>
        <v>No</v>
      </c>
      <c r="AP798" s="178" t="str">
        <f t="shared" si="463"/>
        <v>No</v>
      </c>
      <c r="AQ798" t="str">
        <f>IF(OR(NCA!K112="Q3 2028",NCA!K112="Q4 2028"),"Yes","No")</f>
        <v>No</v>
      </c>
      <c r="AR798" s="178" t="str">
        <f t="shared" si="464"/>
        <v>No</v>
      </c>
      <c r="AS798" t="str">
        <f>IF(OR(NCA!K112="Q1 2029",NCA!K112="Q2 2029"),"Yes","No")</f>
        <v>No</v>
      </c>
      <c r="AT798" s="178" t="str">
        <f t="shared" si="465"/>
        <v>No</v>
      </c>
      <c r="AU798" t="str">
        <f>IF(OR(NCA!K112="Q3 2029",NCA!K112="Q4 2029"),"Yes","No")</f>
        <v>No</v>
      </c>
      <c r="AV798" s="178" t="str">
        <f t="shared" si="466"/>
        <v>No</v>
      </c>
      <c r="AW798" t="str">
        <f>IF(OR(NCA!K112="Q1 2030",NCA!K112="Q2 2030"),"Yes","No")</f>
        <v>No</v>
      </c>
      <c r="AX798" s="178" t="str">
        <f t="shared" si="467"/>
        <v>No</v>
      </c>
      <c r="AY798" t="str">
        <f>IF(OR(NCA!K112="Q3 2030",NCA!K112="Q4 2030"),"Yes","No")</f>
        <v>No</v>
      </c>
      <c r="AZ798" s="178" t="str">
        <f t="shared" si="468"/>
        <v>No</v>
      </c>
      <c r="BA798" t="str">
        <f>IF(NCA!K112="","No","Yes")</f>
        <v>No</v>
      </c>
      <c r="BB798" s="178" t="str">
        <f t="shared" si="469"/>
        <v>No</v>
      </c>
      <c r="BC798" s="178" t="str">
        <f t="shared" si="470"/>
        <v>Yes</v>
      </c>
      <c r="BD798" s="174"/>
    </row>
    <row r="799" spans="1:56" s="175" customFormat="1" ht="23.65" thickBot="1" x14ac:dyDescent="0.5">
      <c r="A799" s="177">
        <v>109</v>
      </c>
      <c r="B799" s="59" t="s">
        <v>228</v>
      </c>
      <c r="C799" t="str">
        <f>IF(NCA!E113="Yes","Yes","No")</f>
        <v>No</v>
      </c>
      <c r="D799" t="str">
        <f>IF(AND(C799="No",NCA!F113="Yes"),"Yes","No")</f>
        <v>No</v>
      </c>
      <c r="E799" t="str">
        <f>IF(AND(C799="No",NCA!F113="N/A"),"N/A","No")</f>
        <v>No</v>
      </c>
      <c r="F799">
        <f>IF(OR(NCA!F113="Yes",NCA!F113="N/A"),0,1)</f>
        <v>1</v>
      </c>
      <c r="G799" t="str">
        <f>IF(OR(NCA!K113="Q3 2019",NCA!K113="Q4 2019"),"Yes","No")</f>
        <v>No</v>
      </c>
      <c r="H799" s="178" t="str">
        <f t="shared" si="446"/>
        <v>No</v>
      </c>
      <c r="I799" t="str">
        <f>IF(OR(NCA!K113="Q1 2020",NCA!K113="Q2 2020"),"Yes","No")</f>
        <v>No</v>
      </c>
      <c r="J799" s="178" t="str">
        <f t="shared" si="447"/>
        <v>No</v>
      </c>
      <c r="K799" t="str">
        <f>IF(OR(NCA!K113="Q3 2020",NCA!K113="Q4 2020"),"Yes","No")</f>
        <v>No</v>
      </c>
      <c r="L799" s="178" t="str">
        <f t="shared" si="448"/>
        <v>No</v>
      </c>
      <c r="M799" t="str">
        <f>IF(OR(NCA!K113="Q1 2021",NCA!K113="Q2 2021"),"Yes","No")</f>
        <v>No</v>
      </c>
      <c r="N799" s="178" t="str">
        <f t="shared" si="449"/>
        <v>No</v>
      </c>
      <c r="O799" t="str">
        <f>IF(OR(NCA!K113="Q3 2021",NCA!K113="Q4 2021"),"Yes","No")</f>
        <v>No</v>
      </c>
      <c r="P799" s="178" t="str">
        <f t="shared" si="450"/>
        <v>No</v>
      </c>
      <c r="Q799" t="str">
        <f>IF(OR(NCA!K113="Q1 2022",NCA!K113="Q2 2022"),"Yes","No")</f>
        <v>No</v>
      </c>
      <c r="R799" s="178" t="str">
        <f t="shared" si="451"/>
        <v>No</v>
      </c>
      <c r="S799" t="str">
        <f>IF(OR(NCA!K113="Q3 2022",NCA!K113="Q4 2022"),"Yes","No")</f>
        <v>No</v>
      </c>
      <c r="T799" s="178" t="str">
        <f t="shared" si="452"/>
        <v>No</v>
      </c>
      <c r="U799" t="str">
        <f>IF(OR(NCA!K113="Q1 2023",NCA!K113="Q2 2023"),"Yes","No")</f>
        <v>No</v>
      </c>
      <c r="V799" s="178" t="str">
        <f t="shared" si="453"/>
        <v>No</v>
      </c>
      <c r="W799" t="str">
        <f>IF(OR(NCA!K113="Q3 2023",NCA!K113="Q4 2023"),"Yes","No")</f>
        <v>No</v>
      </c>
      <c r="X799" s="178" t="str">
        <f t="shared" si="454"/>
        <v>No</v>
      </c>
      <c r="Y799" t="str">
        <f>IF(OR(NCA!K113="Q1 2024",NCA!K113="Q2 2024"),"Yes","No")</f>
        <v>No</v>
      </c>
      <c r="Z799" s="178" t="str">
        <f t="shared" si="455"/>
        <v>No</v>
      </c>
      <c r="AA799" t="str">
        <f>IF(OR(NCA!K113="Q3 2024",NCA!K113="Q4 2024"),"Yes","No")</f>
        <v>No</v>
      </c>
      <c r="AB799" s="178" t="str">
        <f t="shared" si="456"/>
        <v>No</v>
      </c>
      <c r="AC799" t="str">
        <f>IF(OR(NCA!K113="Q1 2025",NCA!K113="Q2 2025"),"Yes","No")</f>
        <v>No</v>
      </c>
      <c r="AD799" s="178" t="str">
        <f t="shared" si="457"/>
        <v>No</v>
      </c>
      <c r="AE799" t="str">
        <f>IF(OR(NCA!K113="Q3 2025",NCA!K113="Q4 2025"),"Yes","No")</f>
        <v>No</v>
      </c>
      <c r="AF799" s="178" t="str">
        <f t="shared" si="458"/>
        <v>No</v>
      </c>
      <c r="AG799" t="str">
        <f>IF(OR(NCA!K113="Q1 2026",NCA!K113="Q2 2026"),"Yes","No")</f>
        <v>No</v>
      </c>
      <c r="AH799" s="178" t="str">
        <f t="shared" si="459"/>
        <v>No</v>
      </c>
      <c r="AI799" t="str">
        <f>IF(OR(NCA!K113="Q3 2026",NCA!K113="Q4 2026"),"Yes","No")</f>
        <v>No</v>
      </c>
      <c r="AJ799" s="178" t="str">
        <f t="shared" si="460"/>
        <v>No</v>
      </c>
      <c r="AK799" t="str">
        <f>IF(OR(NCA!K113="Q1 2027",NCA!K113="Q2 2027"),"Yes","No")</f>
        <v>No</v>
      </c>
      <c r="AL799" s="178" t="str">
        <f t="shared" si="461"/>
        <v>No</v>
      </c>
      <c r="AM799" t="str">
        <f>IF(OR(NCA!K113="Q3 2027",NCA!K113="Q4 2027"),"Yes","No")</f>
        <v>No</v>
      </c>
      <c r="AN799" s="178" t="str">
        <f t="shared" si="462"/>
        <v>No</v>
      </c>
      <c r="AO799" t="str">
        <f>IF(OR(NCA!K113="Q1 2028",NCA!K113="Q2 2028"),"Yes","No")</f>
        <v>No</v>
      </c>
      <c r="AP799" s="178" t="str">
        <f t="shared" si="463"/>
        <v>No</v>
      </c>
      <c r="AQ799" t="str">
        <f>IF(OR(NCA!K113="Q3 2028",NCA!K113="Q4 2028"),"Yes","No")</f>
        <v>No</v>
      </c>
      <c r="AR799" s="178" t="str">
        <f t="shared" si="464"/>
        <v>No</v>
      </c>
      <c r="AS799" t="str">
        <f>IF(OR(NCA!K113="Q1 2029",NCA!K113="Q2 2029"),"Yes","No")</f>
        <v>No</v>
      </c>
      <c r="AT799" s="178" t="str">
        <f t="shared" si="465"/>
        <v>No</v>
      </c>
      <c r="AU799" t="str">
        <f>IF(OR(NCA!K113="Q3 2029",NCA!K113="Q4 2029"),"Yes","No")</f>
        <v>No</v>
      </c>
      <c r="AV799" s="178" t="str">
        <f t="shared" si="466"/>
        <v>No</v>
      </c>
      <c r="AW799" t="str">
        <f>IF(OR(NCA!K113="Q1 2030",NCA!K113="Q2 2030"),"Yes","No")</f>
        <v>No</v>
      </c>
      <c r="AX799" s="178" t="str">
        <f t="shared" si="467"/>
        <v>No</v>
      </c>
      <c r="AY799" t="str">
        <f>IF(OR(NCA!K113="Q3 2030",NCA!K113="Q4 2030"),"Yes","No")</f>
        <v>No</v>
      </c>
      <c r="AZ799" s="178" t="str">
        <f t="shared" si="468"/>
        <v>No</v>
      </c>
      <c r="BA799" t="str">
        <f>IF(NCA!K113="","No","Yes")</f>
        <v>No</v>
      </c>
      <c r="BB799" s="178" t="str">
        <f t="shared" si="469"/>
        <v>No</v>
      </c>
      <c r="BC799" s="178" t="str">
        <f t="shared" si="470"/>
        <v>Yes</v>
      </c>
      <c r="BD799" s="174"/>
    </row>
    <row r="800" spans="1:56" s="175" customFormat="1" ht="23.65" thickBot="1" x14ac:dyDescent="0.5">
      <c r="A800" s="177">
        <v>110</v>
      </c>
      <c r="B800" s="59" t="s">
        <v>624</v>
      </c>
      <c r="C800" t="str">
        <f>IF(NCA!E114="Yes","Yes","No")</f>
        <v>No</v>
      </c>
      <c r="D800" t="str">
        <f>IF(AND(C800="No",NCA!F114="Yes"),"Yes","No")</f>
        <v>No</v>
      </c>
      <c r="E800" t="str">
        <f>IF(AND(C800="No",NCA!F114="N/A"),"N/A","No")</f>
        <v>No</v>
      </c>
      <c r="F800">
        <f>IF(OR(NCA!F114="Yes",NCA!F114="N/A"),0,1)</f>
        <v>1</v>
      </c>
      <c r="G800" t="str">
        <f>IF(OR(NCA!K114="Q3 2019",NCA!K114="Q4 2019"),"Yes","No")</f>
        <v>No</v>
      </c>
      <c r="H800" s="178" t="str">
        <f t="shared" si="446"/>
        <v>No</v>
      </c>
      <c r="I800" t="str">
        <f>IF(OR(NCA!K114="Q1 2020",NCA!K114="Q2 2020"),"Yes","No")</f>
        <v>No</v>
      </c>
      <c r="J800" s="178" t="str">
        <f t="shared" si="447"/>
        <v>No</v>
      </c>
      <c r="K800" t="str">
        <f>IF(OR(NCA!K114="Q3 2020",NCA!K114="Q4 2020"),"Yes","No")</f>
        <v>No</v>
      </c>
      <c r="L800" s="178" t="str">
        <f t="shared" si="448"/>
        <v>No</v>
      </c>
      <c r="M800" t="str">
        <f>IF(OR(NCA!K114="Q1 2021",NCA!K114="Q2 2021"),"Yes","No")</f>
        <v>No</v>
      </c>
      <c r="N800" s="178" t="str">
        <f t="shared" si="449"/>
        <v>No</v>
      </c>
      <c r="O800" t="str">
        <f>IF(OR(NCA!K114="Q3 2021",NCA!K114="Q4 2021"),"Yes","No")</f>
        <v>No</v>
      </c>
      <c r="P800" s="178" t="str">
        <f t="shared" si="450"/>
        <v>No</v>
      </c>
      <c r="Q800" t="str">
        <f>IF(OR(NCA!K114="Q1 2022",NCA!K114="Q2 2022"),"Yes","No")</f>
        <v>No</v>
      </c>
      <c r="R800" s="178" t="str">
        <f t="shared" si="451"/>
        <v>No</v>
      </c>
      <c r="S800" t="str">
        <f>IF(OR(NCA!K114="Q3 2022",NCA!K114="Q4 2022"),"Yes","No")</f>
        <v>No</v>
      </c>
      <c r="T800" s="178" t="str">
        <f t="shared" si="452"/>
        <v>No</v>
      </c>
      <c r="U800" t="str">
        <f>IF(OR(NCA!K114="Q1 2023",NCA!K114="Q2 2023"),"Yes","No")</f>
        <v>No</v>
      </c>
      <c r="V800" s="178" t="str">
        <f t="shared" si="453"/>
        <v>No</v>
      </c>
      <c r="W800" t="str">
        <f>IF(OR(NCA!K114="Q3 2023",NCA!K114="Q4 2023"),"Yes","No")</f>
        <v>No</v>
      </c>
      <c r="X800" s="178" t="str">
        <f t="shared" si="454"/>
        <v>No</v>
      </c>
      <c r="Y800" t="str">
        <f>IF(OR(NCA!K114="Q1 2024",NCA!K114="Q2 2024"),"Yes","No")</f>
        <v>No</v>
      </c>
      <c r="Z800" s="178" t="str">
        <f t="shared" si="455"/>
        <v>No</v>
      </c>
      <c r="AA800" t="str">
        <f>IF(OR(NCA!K114="Q3 2024",NCA!K114="Q4 2024"),"Yes","No")</f>
        <v>No</v>
      </c>
      <c r="AB800" s="178" t="str">
        <f t="shared" si="456"/>
        <v>No</v>
      </c>
      <c r="AC800" t="str">
        <f>IF(OR(NCA!K114="Q1 2025",NCA!K114="Q2 2025"),"Yes","No")</f>
        <v>No</v>
      </c>
      <c r="AD800" s="178" t="str">
        <f t="shared" si="457"/>
        <v>No</v>
      </c>
      <c r="AE800" t="str">
        <f>IF(OR(NCA!K114="Q3 2025",NCA!K114="Q4 2025"),"Yes","No")</f>
        <v>No</v>
      </c>
      <c r="AF800" s="178" t="str">
        <f t="shared" si="458"/>
        <v>No</v>
      </c>
      <c r="AG800" t="str">
        <f>IF(OR(NCA!K114="Q1 2026",NCA!K114="Q2 2026"),"Yes","No")</f>
        <v>No</v>
      </c>
      <c r="AH800" s="178" t="str">
        <f t="shared" si="459"/>
        <v>No</v>
      </c>
      <c r="AI800" t="str">
        <f>IF(OR(NCA!K114="Q3 2026",NCA!K114="Q4 2026"),"Yes","No")</f>
        <v>No</v>
      </c>
      <c r="AJ800" s="178" t="str">
        <f t="shared" si="460"/>
        <v>No</v>
      </c>
      <c r="AK800" t="str">
        <f>IF(OR(NCA!K114="Q1 2027",NCA!K114="Q2 2027"),"Yes","No")</f>
        <v>No</v>
      </c>
      <c r="AL800" s="178" t="str">
        <f t="shared" si="461"/>
        <v>No</v>
      </c>
      <c r="AM800" t="str">
        <f>IF(OR(NCA!K114="Q3 2027",NCA!K114="Q4 2027"),"Yes","No")</f>
        <v>No</v>
      </c>
      <c r="AN800" s="178" t="str">
        <f t="shared" si="462"/>
        <v>No</v>
      </c>
      <c r="AO800" t="str">
        <f>IF(OR(NCA!K114="Q1 2028",NCA!K114="Q2 2028"),"Yes","No")</f>
        <v>No</v>
      </c>
      <c r="AP800" s="178" t="str">
        <f t="shared" si="463"/>
        <v>No</v>
      </c>
      <c r="AQ800" t="str">
        <f>IF(OR(NCA!K114="Q3 2028",NCA!K114="Q4 2028"),"Yes","No")</f>
        <v>No</v>
      </c>
      <c r="AR800" s="178" t="str">
        <f t="shared" si="464"/>
        <v>No</v>
      </c>
      <c r="AS800" t="str">
        <f>IF(OR(NCA!K114="Q1 2029",NCA!K114="Q2 2029"),"Yes","No")</f>
        <v>No</v>
      </c>
      <c r="AT800" s="178" t="str">
        <f t="shared" si="465"/>
        <v>No</v>
      </c>
      <c r="AU800" t="str">
        <f>IF(OR(NCA!K114="Q3 2029",NCA!K114="Q4 2029"),"Yes","No")</f>
        <v>No</v>
      </c>
      <c r="AV800" s="178" t="str">
        <f t="shared" si="466"/>
        <v>No</v>
      </c>
      <c r="AW800" t="str">
        <f>IF(OR(NCA!K114="Q1 2030",NCA!K114="Q2 2030"),"Yes","No")</f>
        <v>No</v>
      </c>
      <c r="AX800" s="178" t="str">
        <f t="shared" si="467"/>
        <v>No</v>
      </c>
      <c r="AY800" t="str">
        <f>IF(OR(NCA!K114="Q3 2030",NCA!K114="Q4 2030"),"Yes","No")</f>
        <v>No</v>
      </c>
      <c r="AZ800" s="178" t="str">
        <f t="shared" si="468"/>
        <v>No</v>
      </c>
      <c r="BA800" t="str">
        <f>IF(NCA!K114="","No","Yes")</f>
        <v>No</v>
      </c>
      <c r="BB800" s="178" t="str">
        <f t="shared" si="469"/>
        <v>No</v>
      </c>
      <c r="BC800" s="178" t="str">
        <f t="shared" si="470"/>
        <v>Yes</v>
      </c>
      <c r="BD800" s="174"/>
    </row>
    <row r="801" spans="1:56" s="175" customFormat="1" ht="23.65" thickBot="1" x14ac:dyDescent="0.5">
      <c r="A801" s="177">
        <v>111</v>
      </c>
      <c r="B801" s="59" t="s">
        <v>1036</v>
      </c>
      <c r="C801" t="str">
        <f>IF(NCA!E115="Yes","Yes","No")</f>
        <v>No</v>
      </c>
      <c r="D801" t="str">
        <f>IF(AND(C801="No",NCA!F115="Yes"),"Yes","No")</f>
        <v>No</v>
      </c>
      <c r="E801" t="str">
        <f>IF(AND(C801="No",NCA!F115="N/A"),"N/A","No")</f>
        <v>No</v>
      </c>
      <c r="F801">
        <f>IF(OR(NCA!F115="Yes",NCA!F115="N/A"),0,1)</f>
        <v>1</v>
      </c>
      <c r="G801" t="str">
        <f>IF(OR(NCA!K115="Q3 2019",NCA!K115="Q4 2019"),"Yes","No")</f>
        <v>No</v>
      </c>
      <c r="H801" s="178" t="str">
        <f t="shared" si="446"/>
        <v>No</v>
      </c>
      <c r="I801" t="str">
        <f>IF(OR(NCA!K115="Q1 2020",NCA!K115="Q2 2020"),"Yes","No")</f>
        <v>No</v>
      </c>
      <c r="J801" s="178" t="str">
        <f t="shared" si="447"/>
        <v>No</v>
      </c>
      <c r="K801" t="str">
        <f>IF(OR(NCA!K115="Q3 2020",NCA!K115="Q4 2020"),"Yes","No")</f>
        <v>No</v>
      </c>
      <c r="L801" s="178" t="str">
        <f t="shared" si="448"/>
        <v>No</v>
      </c>
      <c r="M801" t="str">
        <f>IF(OR(NCA!K115="Q1 2021",NCA!K115="Q2 2021"),"Yes","No")</f>
        <v>No</v>
      </c>
      <c r="N801" s="178" t="str">
        <f t="shared" si="449"/>
        <v>No</v>
      </c>
      <c r="O801" t="str">
        <f>IF(OR(NCA!K115="Q3 2021",NCA!K115="Q4 2021"),"Yes","No")</f>
        <v>No</v>
      </c>
      <c r="P801" s="178" t="str">
        <f t="shared" si="450"/>
        <v>No</v>
      </c>
      <c r="Q801" t="str">
        <f>IF(OR(NCA!K115="Q1 2022",NCA!K115="Q2 2022"),"Yes","No")</f>
        <v>No</v>
      </c>
      <c r="R801" s="178" t="str">
        <f t="shared" si="451"/>
        <v>No</v>
      </c>
      <c r="S801" t="str">
        <f>IF(OR(NCA!K115="Q3 2022",NCA!K115="Q4 2022"),"Yes","No")</f>
        <v>No</v>
      </c>
      <c r="T801" s="178" t="str">
        <f t="shared" si="452"/>
        <v>No</v>
      </c>
      <c r="U801" t="str">
        <f>IF(OR(NCA!K115="Q1 2023",NCA!K115="Q2 2023"),"Yes","No")</f>
        <v>No</v>
      </c>
      <c r="V801" s="178" t="str">
        <f t="shared" si="453"/>
        <v>No</v>
      </c>
      <c r="W801" t="str">
        <f>IF(OR(NCA!K115="Q3 2023",NCA!K115="Q4 2023"),"Yes","No")</f>
        <v>No</v>
      </c>
      <c r="X801" s="178" t="str">
        <f t="shared" si="454"/>
        <v>No</v>
      </c>
      <c r="Y801" t="str">
        <f>IF(OR(NCA!K115="Q1 2024",NCA!K115="Q2 2024"),"Yes","No")</f>
        <v>No</v>
      </c>
      <c r="Z801" s="178" t="str">
        <f t="shared" si="455"/>
        <v>No</v>
      </c>
      <c r="AA801" t="str">
        <f>IF(OR(NCA!K115="Q3 2024",NCA!K115="Q4 2024"),"Yes","No")</f>
        <v>No</v>
      </c>
      <c r="AB801" s="178" t="str">
        <f t="shared" si="456"/>
        <v>No</v>
      </c>
      <c r="AC801" t="str">
        <f>IF(OR(NCA!K115="Q1 2025",NCA!K115="Q2 2025"),"Yes","No")</f>
        <v>No</v>
      </c>
      <c r="AD801" s="178" t="str">
        <f t="shared" si="457"/>
        <v>No</v>
      </c>
      <c r="AE801" t="str">
        <f>IF(OR(NCA!K115="Q3 2025",NCA!K115="Q4 2025"),"Yes","No")</f>
        <v>No</v>
      </c>
      <c r="AF801" s="178" t="str">
        <f t="shared" si="458"/>
        <v>No</v>
      </c>
      <c r="AG801" t="str">
        <f>IF(OR(NCA!K115="Q1 2026",NCA!K115="Q2 2026"),"Yes","No")</f>
        <v>No</v>
      </c>
      <c r="AH801" s="178" t="str">
        <f t="shared" si="459"/>
        <v>No</v>
      </c>
      <c r="AI801" t="str">
        <f>IF(OR(NCA!K115="Q3 2026",NCA!K115="Q4 2026"),"Yes","No")</f>
        <v>No</v>
      </c>
      <c r="AJ801" s="178" t="str">
        <f t="shared" si="460"/>
        <v>No</v>
      </c>
      <c r="AK801" t="str">
        <f>IF(OR(NCA!K115="Q1 2027",NCA!K115="Q2 2027"),"Yes","No")</f>
        <v>No</v>
      </c>
      <c r="AL801" s="178" t="str">
        <f t="shared" si="461"/>
        <v>No</v>
      </c>
      <c r="AM801" t="str">
        <f>IF(OR(NCA!K115="Q3 2027",NCA!K115="Q4 2027"),"Yes","No")</f>
        <v>No</v>
      </c>
      <c r="AN801" s="178" t="str">
        <f t="shared" si="462"/>
        <v>No</v>
      </c>
      <c r="AO801" t="str">
        <f>IF(OR(NCA!K115="Q1 2028",NCA!K115="Q2 2028"),"Yes","No")</f>
        <v>No</v>
      </c>
      <c r="AP801" s="178" t="str">
        <f t="shared" si="463"/>
        <v>No</v>
      </c>
      <c r="AQ801" t="str">
        <f>IF(OR(NCA!K115="Q3 2028",NCA!K115="Q4 2028"),"Yes","No")</f>
        <v>No</v>
      </c>
      <c r="AR801" s="178" t="str">
        <f t="shared" si="464"/>
        <v>No</v>
      </c>
      <c r="AS801" t="str">
        <f>IF(OR(NCA!K115="Q1 2029",NCA!K115="Q2 2029"),"Yes","No")</f>
        <v>No</v>
      </c>
      <c r="AT801" s="178" t="str">
        <f t="shared" si="465"/>
        <v>No</v>
      </c>
      <c r="AU801" t="str">
        <f>IF(OR(NCA!K115="Q3 2029",NCA!K115="Q4 2029"),"Yes","No")</f>
        <v>No</v>
      </c>
      <c r="AV801" s="178" t="str">
        <f t="shared" si="466"/>
        <v>No</v>
      </c>
      <c r="AW801" t="str">
        <f>IF(OR(NCA!K115="Q1 2030",NCA!K115="Q2 2030"),"Yes","No")</f>
        <v>No</v>
      </c>
      <c r="AX801" s="178" t="str">
        <f t="shared" si="467"/>
        <v>No</v>
      </c>
      <c r="AY801" t="str">
        <f>IF(OR(NCA!K115="Q3 2030",NCA!K115="Q4 2030"),"Yes","No")</f>
        <v>No</v>
      </c>
      <c r="AZ801" s="178" t="str">
        <f t="shared" si="468"/>
        <v>No</v>
      </c>
      <c r="BA801" t="str">
        <f>IF(NCA!K115="","No","Yes")</f>
        <v>No</v>
      </c>
      <c r="BB801" s="178" t="str">
        <f t="shared" si="469"/>
        <v>No</v>
      </c>
      <c r="BC801" s="178" t="str">
        <f t="shared" si="470"/>
        <v>Yes</v>
      </c>
      <c r="BD801" s="174"/>
    </row>
    <row r="802" spans="1:56" s="175" customFormat="1" ht="23.65" thickBot="1" x14ac:dyDescent="0.5">
      <c r="A802" s="177">
        <v>112</v>
      </c>
      <c r="B802" s="59" t="s">
        <v>1037</v>
      </c>
      <c r="C802" t="str">
        <f>IF(NCA!E116="Yes","Yes","No")</f>
        <v>No</v>
      </c>
      <c r="D802" t="str">
        <f>IF(AND(C802="No",NCA!F116="Yes"),"Yes","No")</f>
        <v>No</v>
      </c>
      <c r="E802" t="str">
        <f>IF(AND(C802="No",NCA!F116="N/A"),"N/A","No")</f>
        <v>No</v>
      </c>
      <c r="F802">
        <f>IF(OR(NCA!F116="Yes",NCA!F116="N/A"),0,1)</f>
        <v>1</v>
      </c>
      <c r="G802" t="str">
        <f>IF(OR(NCA!K116="Q3 2019",NCA!K116="Q4 2019"),"Yes","No")</f>
        <v>No</v>
      </c>
      <c r="H802" s="178" t="str">
        <f t="shared" si="446"/>
        <v>No</v>
      </c>
      <c r="I802" t="str">
        <f>IF(OR(NCA!K116="Q1 2020",NCA!K116="Q2 2020"),"Yes","No")</f>
        <v>No</v>
      </c>
      <c r="J802" s="178" t="str">
        <f t="shared" si="447"/>
        <v>No</v>
      </c>
      <c r="K802" t="str">
        <f>IF(OR(NCA!K116="Q3 2020",NCA!K116="Q4 2020"),"Yes","No")</f>
        <v>No</v>
      </c>
      <c r="L802" s="178" t="str">
        <f t="shared" si="448"/>
        <v>No</v>
      </c>
      <c r="M802" t="str">
        <f>IF(OR(NCA!K116="Q1 2021",NCA!K116="Q2 2021"),"Yes","No")</f>
        <v>No</v>
      </c>
      <c r="N802" s="178" t="str">
        <f t="shared" si="449"/>
        <v>No</v>
      </c>
      <c r="O802" t="str">
        <f>IF(OR(NCA!K116="Q3 2021",NCA!K116="Q4 2021"),"Yes","No")</f>
        <v>No</v>
      </c>
      <c r="P802" s="178" t="str">
        <f t="shared" si="450"/>
        <v>No</v>
      </c>
      <c r="Q802" t="str">
        <f>IF(OR(NCA!K116="Q1 2022",NCA!K116="Q2 2022"),"Yes","No")</f>
        <v>No</v>
      </c>
      <c r="R802" s="178" t="str">
        <f t="shared" si="451"/>
        <v>No</v>
      </c>
      <c r="S802" t="str">
        <f>IF(OR(NCA!K116="Q3 2022",NCA!K116="Q4 2022"),"Yes","No")</f>
        <v>No</v>
      </c>
      <c r="T802" s="178" t="str">
        <f t="shared" si="452"/>
        <v>No</v>
      </c>
      <c r="U802" t="str">
        <f>IF(OR(NCA!K116="Q1 2023",NCA!K116="Q2 2023"),"Yes","No")</f>
        <v>No</v>
      </c>
      <c r="V802" s="178" t="str">
        <f t="shared" si="453"/>
        <v>No</v>
      </c>
      <c r="W802" t="str">
        <f>IF(OR(NCA!K116="Q3 2023",NCA!K116="Q4 2023"),"Yes","No")</f>
        <v>No</v>
      </c>
      <c r="X802" s="178" t="str">
        <f t="shared" si="454"/>
        <v>No</v>
      </c>
      <c r="Y802" t="str">
        <f>IF(OR(NCA!K116="Q1 2024",NCA!K116="Q2 2024"),"Yes","No")</f>
        <v>No</v>
      </c>
      <c r="Z802" s="178" t="str">
        <f t="shared" si="455"/>
        <v>No</v>
      </c>
      <c r="AA802" t="str">
        <f>IF(OR(NCA!K116="Q3 2024",NCA!K116="Q4 2024"),"Yes","No")</f>
        <v>No</v>
      </c>
      <c r="AB802" s="178" t="str">
        <f t="shared" si="456"/>
        <v>No</v>
      </c>
      <c r="AC802" t="str">
        <f>IF(OR(NCA!K116="Q1 2025",NCA!K116="Q2 2025"),"Yes","No")</f>
        <v>No</v>
      </c>
      <c r="AD802" s="178" t="str">
        <f t="shared" si="457"/>
        <v>No</v>
      </c>
      <c r="AE802" t="str">
        <f>IF(OR(NCA!K116="Q3 2025",NCA!K116="Q4 2025"),"Yes","No")</f>
        <v>No</v>
      </c>
      <c r="AF802" s="178" t="str">
        <f t="shared" si="458"/>
        <v>No</v>
      </c>
      <c r="AG802" t="str">
        <f>IF(OR(NCA!K116="Q1 2026",NCA!K116="Q2 2026"),"Yes","No")</f>
        <v>No</v>
      </c>
      <c r="AH802" s="178" t="str">
        <f t="shared" si="459"/>
        <v>No</v>
      </c>
      <c r="AI802" t="str">
        <f>IF(OR(NCA!K116="Q3 2026",NCA!K116="Q4 2026"),"Yes","No")</f>
        <v>No</v>
      </c>
      <c r="AJ802" s="178" t="str">
        <f t="shared" si="460"/>
        <v>No</v>
      </c>
      <c r="AK802" t="str">
        <f>IF(OR(NCA!K116="Q1 2027",NCA!K116="Q2 2027"),"Yes","No")</f>
        <v>No</v>
      </c>
      <c r="AL802" s="178" t="str">
        <f t="shared" si="461"/>
        <v>No</v>
      </c>
      <c r="AM802" t="str">
        <f>IF(OR(NCA!K116="Q3 2027",NCA!K116="Q4 2027"),"Yes","No")</f>
        <v>No</v>
      </c>
      <c r="AN802" s="178" t="str">
        <f t="shared" si="462"/>
        <v>No</v>
      </c>
      <c r="AO802" t="str">
        <f>IF(OR(NCA!K116="Q1 2028",NCA!K116="Q2 2028"),"Yes","No")</f>
        <v>No</v>
      </c>
      <c r="AP802" s="178" t="str">
        <f t="shared" si="463"/>
        <v>No</v>
      </c>
      <c r="AQ802" t="str">
        <f>IF(OR(NCA!K116="Q3 2028",NCA!K116="Q4 2028"),"Yes","No")</f>
        <v>No</v>
      </c>
      <c r="AR802" s="178" t="str">
        <f t="shared" si="464"/>
        <v>No</v>
      </c>
      <c r="AS802" t="str">
        <f>IF(OR(NCA!K116="Q1 2029",NCA!K116="Q2 2029"),"Yes","No")</f>
        <v>No</v>
      </c>
      <c r="AT802" s="178" t="str">
        <f t="shared" si="465"/>
        <v>No</v>
      </c>
      <c r="AU802" t="str">
        <f>IF(OR(NCA!K116="Q3 2029",NCA!K116="Q4 2029"),"Yes","No")</f>
        <v>No</v>
      </c>
      <c r="AV802" s="178" t="str">
        <f t="shared" si="466"/>
        <v>No</v>
      </c>
      <c r="AW802" t="str">
        <f>IF(OR(NCA!K116="Q1 2030",NCA!K116="Q2 2030"),"Yes","No")</f>
        <v>No</v>
      </c>
      <c r="AX802" s="178" t="str">
        <f t="shared" si="467"/>
        <v>No</v>
      </c>
      <c r="AY802" t="str">
        <f>IF(OR(NCA!K116="Q3 2030",NCA!K116="Q4 2030"),"Yes","No")</f>
        <v>No</v>
      </c>
      <c r="AZ802" s="178" t="str">
        <f t="shared" si="468"/>
        <v>No</v>
      </c>
      <c r="BA802" t="str">
        <f>IF(NCA!K116="","No","Yes")</f>
        <v>No</v>
      </c>
      <c r="BB802" s="178" t="str">
        <f t="shared" si="469"/>
        <v>No</v>
      </c>
      <c r="BC802" s="178" t="str">
        <f t="shared" si="470"/>
        <v>Yes</v>
      </c>
      <c r="BD802" s="174"/>
    </row>
    <row r="803" spans="1:56" s="175" customFormat="1" ht="23.65" thickBot="1" x14ac:dyDescent="0.5">
      <c r="A803" s="177">
        <v>113</v>
      </c>
      <c r="B803" s="59" t="s">
        <v>231</v>
      </c>
      <c r="C803" t="str">
        <f>IF(NCA!E117="Yes","Yes","No")</f>
        <v>No</v>
      </c>
      <c r="D803" t="str">
        <f>IF(AND(C803="No",NCA!F117="Yes"),"Yes","No")</f>
        <v>No</v>
      </c>
      <c r="E803" t="str">
        <f>IF(AND(C803="No",NCA!F117="N/A"),"N/A","No")</f>
        <v>No</v>
      </c>
      <c r="F803">
        <f>IF(OR(NCA!F117="Yes",NCA!F117="N/A"),0,1)</f>
        <v>1</v>
      </c>
      <c r="G803" t="str">
        <f>IF(OR(NCA!K117="Q3 2019",NCA!K117="Q4 2019"),"Yes","No")</f>
        <v>No</v>
      </c>
      <c r="H803" s="178" t="str">
        <f t="shared" si="446"/>
        <v>No</v>
      </c>
      <c r="I803" t="str">
        <f>IF(OR(NCA!K117="Q1 2020",NCA!K117="Q2 2020"),"Yes","No")</f>
        <v>No</v>
      </c>
      <c r="J803" s="178" t="str">
        <f t="shared" si="447"/>
        <v>No</v>
      </c>
      <c r="K803" t="str">
        <f>IF(OR(NCA!K117="Q3 2020",NCA!K117="Q4 2020"),"Yes","No")</f>
        <v>No</v>
      </c>
      <c r="L803" s="178" t="str">
        <f t="shared" si="448"/>
        <v>No</v>
      </c>
      <c r="M803" t="str">
        <f>IF(OR(NCA!K117="Q1 2021",NCA!K117="Q2 2021"),"Yes","No")</f>
        <v>No</v>
      </c>
      <c r="N803" s="178" t="str">
        <f t="shared" si="449"/>
        <v>No</v>
      </c>
      <c r="O803" t="str">
        <f>IF(OR(NCA!K117="Q3 2021",NCA!K117="Q4 2021"),"Yes","No")</f>
        <v>No</v>
      </c>
      <c r="P803" s="178" t="str">
        <f t="shared" si="450"/>
        <v>No</v>
      </c>
      <c r="Q803" t="str">
        <f>IF(OR(NCA!K117="Q1 2022",NCA!K117="Q2 2022"),"Yes","No")</f>
        <v>No</v>
      </c>
      <c r="R803" s="178" t="str">
        <f t="shared" si="451"/>
        <v>No</v>
      </c>
      <c r="S803" t="str">
        <f>IF(OR(NCA!K117="Q3 2022",NCA!K117="Q4 2022"),"Yes","No")</f>
        <v>No</v>
      </c>
      <c r="T803" s="178" t="str">
        <f t="shared" si="452"/>
        <v>No</v>
      </c>
      <c r="U803" t="str">
        <f>IF(OR(NCA!K117="Q1 2023",NCA!K117="Q2 2023"),"Yes","No")</f>
        <v>No</v>
      </c>
      <c r="V803" s="178" t="str">
        <f t="shared" si="453"/>
        <v>No</v>
      </c>
      <c r="W803" t="str">
        <f>IF(OR(NCA!K117="Q3 2023",NCA!K117="Q4 2023"),"Yes","No")</f>
        <v>No</v>
      </c>
      <c r="X803" s="178" t="str">
        <f t="shared" si="454"/>
        <v>No</v>
      </c>
      <c r="Y803" t="str">
        <f>IF(OR(NCA!K117="Q1 2024",NCA!K117="Q2 2024"),"Yes","No")</f>
        <v>No</v>
      </c>
      <c r="Z803" s="178" t="str">
        <f t="shared" si="455"/>
        <v>No</v>
      </c>
      <c r="AA803" t="str">
        <f>IF(OR(NCA!K117="Q3 2024",NCA!K117="Q4 2024"),"Yes","No")</f>
        <v>No</v>
      </c>
      <c r="AB803" s="178" t="str">
        <f t="shared" si="456"/>
        <v>No</v>
      </c>
      <c r="AC803" t="str">
        <f>IF(OR(NCA!K117="Q1 2025",NCA!K117="Q2 2025"),"Yes","No")</f>
        <v>No</v>
      </c>
      <c r="AD803" s="178" t="str">
        <f t="shared" si="457"/>
        <v>No</v>
      </c>
      <c r="AE803" t="str">
        <f>IF(OR(NCA!K117="Q3 2025",NCA!K117="Q4 2025"),"Yes","No")</f>
        <v>No</v>
      </c>
      <c r="AF803" s="178" t="str">
        <f t="shared" si="458"/>
        <v>No</v>
      </c>
      <c r="AG803" t="str">
        <f>IF(OR(NCA!K117="Q1 2026",NCA!K117="Q2 2026"),"Yes","No")</f>
        <v>No</v>
      </c>
      <c r="AH803" s="178" t="str">
        <f t="shared" si="459"/>
        <v>No</v>
      </c>
      <c r="AI803" t="str">
        <f>IF(OR(NCA!K117="Q3 2026",NCA!K117="Q4 2026"),"Yes","No")</f>
        <v>No</v>
      </c>
      <c r="AJ803" s="178" t="str">
        <f t="shared" si="460"/>
        <v>No</v>
      </c>
      <c r="AK803" t="str">
        <f>IF(OR(NCA!K117="Q1 2027",NCA!K117="Q2 2027"),"Yes","No")</f>
        <v>No</v>
      </c>
      <c r="AL803" s="178" t="str">
        <f t="shared" si="461"/>
        <v>No</v>
      </c>
      <c r="AM803" t="str">
        <f>IF(OR(NCA!K117="Q3 2027",NCA!K117="Q4 2027"),"Yes","No")</f>
        <v>No</v>
      </c>
      <c r="AN803" s="178" t="str">
        <f t="shared" si="462"/>
        <v>No</v>
      </c>
      <c r="AO803" t="str">
        <f>IF(OR(NCA!K117="Q1 2028",NCA!K117="Q2 2028"),"Yes","No")</f>
        <v>No</v>
      </c>
      <c r="AP803" s="178" t="str">
        <f t="shared" si="463"/>
        <v>No</v>
      </c>
      <c r="AQ803" t="str">
        <f>IF(OR(NCA!K117="Q3 2028",NCA!K117="Q4 2028"),"Yes","No")</f>
        <v>No</v>
      </c>
      <c r="AR803" s="178" t="str">
        <f t="shared" si="464"/>
        <v>No</v>
      </c>
      <c r="AS803" t="str">
        <f>IF(OR(NCA!K117="Q1 2029",NCA!K117="Q2 2029"),"Yes","No")</f>
        <v>No</v>
      </c>
      <c r="AT803" s="178" t="str">
        <f t="shared" si="465"/>
        <v>No</v>
      </c>
      <c r="AU803" t="str">
        <f>IF(OR(NCA!K117="Q3 2029",NCA!K117="Q4 2029"),"Yes","No")</f>
        <v>No</v>
      </c>
      <c r="AV803" s="178" t="str">
        <f t="shared" si="466"/>
        <v>No</v>
      </c>
      <c r="AW803" t="str">
        <f>IF(OR(NCA!K117="Q1 2030",NCA!K117="Q2 2030"),"Yes","No")</f>
        <v>No</v>
      </c>
      <c r="AX803" s="178" t="str">
        <f t="shared" si="467"/>
        <v>No</v>
      </c>
      <c r="AY803" t="str">
        <f>IF(OR(NCA!K117="Q3 2030",NCA!K117="Q4 2030"),"Yes","No")</f>
        <v>No</v>
      </c>
      <c r="AZ803" s="178" t="str">
        <f t="shared" si="468"/>
        <v>No</v>
      </c>
      <c r="BA803" t="str">
        <f>IF(NCA!K117="","No","Yes")</f>
        <v>No</v>
      </c>
      <c r="BB803" s="178" t="str">
        <f t="shared" si="469"/>
        <v>No</v>
      </c>
      <c r="BC803" s="178" t="str">
        <f t="shared" si="470"/>
        <v>Yes</v>
      </c>
      <c r="BD803" s="174"/>
    </row>
    <row r="804" spans="1:56" s="175" customFormat="1" ht="23.65" thickBot="1" x14ac:dyDescent="0.5">
      <c r="A804" s="177">
        <v>114</v>
      </c>
      <c r="B804" s="59" t="s">
        <v>232</v>
      </c>
      <c r="C804" t="str">
        <f>IF(NCA!E118="Yes","Yes","No")</f>
        <v>No</v>
      </c>
      <c r="D804" t="str">
        <f>IF(AND(C804="No",NCA!F118="Yes"),"Yes","No")</f>
        <v>No</v>
      </c>
      <c r="E804" t="str">
        <f>IF(AND(C804="No",NCA!F118="N/A"),"N/A","No")</f>
        <v>No</v>
      </c>
      <c r="F804">
        <f>IF(OR(NCA!F118="Yes",NCA!F118="N/A"),0,1)</f>
        <v>1</v>
      </c>
      <c r="G804" t="str">
        <f>IF(OR(NCA!K118="Q3 2019",NCA!K118="Q4 2019"),"Yes","No")</f>
        <v>No</v>
      </c>
      <c r="H804" s="178" t="str">
        <f t="shared" si="446"/>
        <v>No</v>
      </c>
      <c r="I804" t="str">
        <f>IF(OR(NCA!K118="Q1 2020",NCA!K118="Q2 2020"),"Yes","No")</f>
        <v>No</v>
      </c>
      <c r="J804" s="178" t="str">
        <f t="shared" si="447"/>
        <v>No</v>
      </c>
      <c r="K804" t="str">
        <f>IF(OR(NCA!K118="Q3 2020",NCA!K118="Q4 2020"),"Yes","No")</f>
        <v>No</v>
      </c>
      <c r="L804" s="178" t="str">
        <f t="shared" si="448"/>
        <v>No</v>
      </c>
      <c r="M804" t="str">
        <f>IF(OR(NCA!K118="Q1 2021",NCA!K118="Q2 2021"),"Yes","No")</f>
        <v>No</v>
      </c>
      <c r="N804" s="178" t="str">
        <f t="shared" si="449"/>
        <v>No</v>
      </c>
      <c r="O804" t="str">
        <f>IF(OR(NCA!K118="Q3 2021",NCA!K118="Q4 2021"),"Yes","No")</f>
        <v>No</v>
      </c>
      <c r="P804" s="178" t="str">
        <f t="shared" si="450"/>
        <v>No</v>
      </c>
      <c r="Q804" t="str">
        <f>IF(OR(NCA!K118="Q1 2022",NCA!K118="Q2 2022"),"Yes","No")</f>
        <v>No</v>
      </c>
      <c r="R804" s="178" t="str">
        <f t="shared" si="451"/>
        <v>No</v>
      </c>
      <c r="S804" t="str">
        <f>IF(OR(NCA!K118="Q3 2022",NCA!K118="Q4 2022"),"Yes","No")</f>
        <v>No</v>
      </c>
      <c r="T804" s="178" t="str">
        <f t="shared" si="452"/>
        <v>No</v>
      </c>
      <c r="U804" t="str">
        <f>IF(OR(NCA!K118="Q1 2023",NCA!K118="Q2 2023"),"Yes","No")</f>
        <v>No</v>
      </c>
      <c r="V804" s="178" t="str">
        <f t="shared" si="453"/>
        <v>No</v>
      </c>
      <c r="W804" t="str">
        <f>IF(OR(NCA!K118="Q3 2023",NCA!K118="Q4 2023"),"Yes","No")</f>
        <v>No</v>
      </c>
      <c r="X804" s="178" t="str">
        <f t="shared" si="454"/>
        <v>No</v>
      </c>
      <c r="Y804" t="str">
        <f>IF(OR(NCA!K118="Q1 2024",NCA!K118="Q2 2024"),"Yes","No")</f>
        <v>No</v>
      </c>
      <c r="Z804" s="178" t="str">
        <f t="shared" si="455"/>
        <v>No</v>
      </c>
      <c r="AA804" t="str">
        <f>IF(OR(NCA!K118="Q3 2024",NCA!K118="Q4 2024"),"Yes","No")</f>
        <v>No</v>
      </c>
      <c r="AB804" s="178" t="str">
        <f t="shared" si="456"/>
        <v>No</v>
      </c>
      <c r="AC804" t="str">
        <f>IF(OR(NCA!K118="Q1 2025",NCA!K118="Q2 2025"),"Yes","No")</f>
        <v>No</v>
      </c>
      <c r="AD804" s="178" t="str">
        <f t="shared" si="457"/>
        <v>No</v>
      </c>
      <c r="AE804" t="str">
        <f>IF(OR(NCA!K118="Q3 2025",NCA!K118="Q4 2025"),"Yes","No")</f>
        <v>No</v>
      </c>
      <c r="AF804" s="178" t="str">
        <f t="shared" si="458"/>
        <v>No</v>
      </c>
      <c r="AG804" t="str">
        <f>IF(OR(NCA!K118="Q1 2026",NCA!K118="Q2 2026"),"Yes","No")</f>
        <v>No</v>
      </c>
      <c r="AH804" s="178" t="str">
        <f t="shared" si="459"/>
        <v>No</v>
      </c>
      <c r="AI804" t="str">
        <f>IF(OR(NCA!K118="Q3 2026",NCA!K118="Q4 2026"),"Yes","No")</f>
        <v>No</v>
      </c>
      <c r="AJ804" s="178" t="str">
        <f t="shared" si="460"/>
        <v>No</v>
      </c>
      <c r="AK804" t="str">
        <f>IF(OR(NCA!K118="Q1 2027",NCA!K118="Q2 2027"),"Yes","No")</f>
        <v>No</v>
      </c>
      <c r="AL804" s="178" t="str">
        <f t="shared" si="461"/>
        <v>No</v>
      </c>
      <c r="AM804" t="str">
        <f>IF(OR(NCA!K118="Q3 2027",NCA!K118="Q4 2027"),"Yes","No")</f>
        <v>No</v>
      </c>
      <c r="AN804" s="178" t="str">
        <f t="shared" si="462"/>
        <v>No</v>
      </c>
      <c r="AO804" t="str">
        <f>IF(OR(NCA!K118="Q1 2028",NCA!K118="Q2 2028"),"Yes","No")</f>
        <v>No</v>
      </c>
      <c r="AP804" s="178" t="str">
        <f t="shared" si="463"/>
        <v>No</v>
      </c>
      <c r="AQ804" t="str">
        <f>IF(OR(NCA!K118="Q3 2028",NCA!K118="Q4 2028"),"Yes","No")</f>
        <v>No</v>
      </c>
      <c r="AR804" s="178" t="str">
        <f t="shared" si="464"/>
        <v>No</v>
      </c>
      <c r="AS804" t="str">
        <f>IF(OR(NCA!K118="Q1 2029",NCA!K118="Q2 2029"),"Yes","No")</f>
        <v>No</v>
      </c>
      <c r="AT804" s="178" t="str">
        <f t="shared" si="465"/>
        <v>No</v>
      </c>
      <c r="AU804" t="str">
        <f>IF(OR(NCA!K118="Q3 2029",NCA!K118="Q4 2029"),"Yes","No")</f>
        <v>No</v>
      </c>
      <c r="AV804" s="178" t="str">
        <f t="shared" si="466"/>
        <v>No</v>
      </c>
      <c r="AW804" t="str">
        <f>IF(OR(NCA!K118="Q1 2030",NCA!K118="Q2 2030"),"Yes","No")</f>
        <v>No</v>
      </c>
      <c r="AX804" s="178" t="str">
        <f t="shared" si="467"/>
        <v>No</v>
      </c>
      <c r="AY804" t="str">
        <f>IF(OR(NCA!K118="Q3 2030",NCA!K118="Q4 2030"),"Yes","No")</f>
        <v>No</v>
      </c>
      <c r="AZ804" s="178" t="str">
        <f t="shared" si="468"/>
        <v>No</v>
      </c>
      <c r="BA804" t="str">
        <f>IF(NCA!K118="","No","Yes")</f>
        <v>No</v>
      </c>
      <c r="BB804" s="178" t="str">
        <f t="shared" si="469"/>
        <v>No</v>
      </c>
      <c r="BC804" s="178" t="str">
        <f t="shared" si="470"/>
        <v>Yes</v>
      </c>
      <c r="BD804" s="174"/>
    </row>
    <row r="805" spans="1:56" s="175" customFormat="1" ht="23.65" thickBot="1" x14ac:dyDescent="0.5">
      <c r="A805" s="177">
        <v>115</v>
      </c>
      <c r="B805" s="59" t="s">
        <v>235</v>
      </c>
      <c r="C805" t="str">
        <f>IF(NCA!E119="Yes","Yes","No")</f>
        <v>No</v>
      </c>
      <c r="D805" t="str">
        <f>IF(AND(C805="No",NCA!F119="Yes"),"Yes","No")</f>
        <v>No</v>
      </c>
      <c r="E805" t="str">
        <f>IF(AND(C805="No",NCA!F119="N/A"),"N/A","No")</f>
        <v>No</v>
      </c>
      <c r="F805">
        <f>IF(OR(NCA!F119="Yes",NCA!F119="N/A"),0,1)</f>
        <v>1</v>
      </c>
      <c r="G805" t="str">
        <f>IF(OR(NCA!K119="Q3 2019",NCA!K119="Q4 2019"),"Yes","No")</f>
        <v>No</v>
      </c>
      <c r="H805" s="178" t="str">
        <f t="shared" si="446"/>
        <v>No</v>
      </c>
      <c r="I805" t="str">
        <f>IF(OR(NCA!K119="Q1 2020",NCA!K119="Q2 2020"),"Yes","No")</f>
        <v>No</v>
      </c>
      <c r="J805" s="178" t="str">
        <f t="shared" si="447"/>
        <v>No</v>
      </c>
      <c r="K805" t="str">
        <f>IF(OR(NCA!K119="Q3 2020",NCA!K119="Q4 2020"),"Yes","No")</f>
        <v>No</v>
      </c>
      <c r="L805" s="178" t="str">
        <f t="shared" si="448"/>
        <v>No</v>
      </c>
      <c r="M805" t="str">
        <f>IF(OR(NCA!K119="Q1 2021",NCA!K119="Q2 2021"),"Yes","No")</f>
        <v>No</v>
      </c>
      <c r="N805" s="178" t="str">
        <f t="shared" si="449"/>
        <v>No</v>
      </c>
      <c r="O805" t="str">
        <f>IF(OR(NCA!K119="Q3 2021",NCA!K119="Q4 2021"),"Yes","No")</f>
        <v>No</v>
      </c>
      <c r="P805" s="178" t="str">
        <f t="shared" si="450"/>
        <v>No</v>
      </c>
      <c r="Q805" t="str">
        <f>IF(OR(NCA!K119="Q1 2022",NCA!K119="Q2 2022"),"Yes","No")</f>
        <v>No</v>
      </c>
      <c r="R805" s="178" t="str">
        <f t="shared" si="451"/>
        <v>No</v>
      </c>
      <c r="S805" t="str">
        <f>IF(OR(NCA!K119="Q3 2022",NCA!K119="Q4 2022"),"Yes","No")</f>
        <v>No</v>
      </c>
      <c r="T805" s="178" t="str">
        <f t="shared" si="452"/>
        <v>No</v>
      </c>
      <c r="U805" t="str">
        <f>IF(OR(NCA!K119="Q1 2023",NCA!K119="Q2 2023"),"Yes","No")</f>
        <v>No</v>
      </c>
      <c r="V805" s="178" t="str">
        <f t="shared" si="453"/>
        <v>No</v>
      </c>
      <c r="W805" t="str">
        <f>IF(OR(NCA!K119="Q3 2023",NCA!K119="Q4 2023"),"Yes","No")</f>
        <v>No</v>
      </c>
      <c r="X805" s="178" t="str">
        <f t="shared" si="454"/>
        <v>No</v>
      </c>
      <c r="Y805" t="str">
        <f>IF(OR(NCA!K119="Q1 2024",NCA!K119="Q2 2024"),"Yes","No")</f>
        <v>No</v>
      </c>
      <c r="Z805" s="178" t="str">
        <f t="shared" si="455"/>
        <v>No</v>
      </c>
      <c r="AA805" t="str">
        <f>IF(OR(NCA!K119="Q3 2024",NCA!K119="Q4 2024"),"Yes","No")</f>
        <v>No</v>
      </c>
      <c r="AB805" s="178" t="str">
        <f t="shared" si="456"/>
        <v>No</v>
      </c>
      <c r="AC805" t="str">
        <f>IF(OR(NCA!K119="Q1 2025",NCA!K119="Q2 2025"),"Yes","No")</f>
        <v>No</v>
      </c>
      <c r="AD805" s="178" t="str">
        <f t="shared" si="457"/>
        <v>No</v>
      </c>
      <c r="AE805" t="str">
        <f>IF(OR(NCA!K119="Q3 2025",NCA!K119="Q4 2025"),"Yes","No")</f>
        <v>No</v>
      </c>
      <c r="AF805" s="178" t="str">
        <f t="shared" si="458"/>
        <v>No</v>
      </c>
      <c r="AG805" t="str">
        <f>IF(OR(NCA!K119="Q1 2026",NCA!K119="Q2 2026"),"Yes","No")</f>
        <v>No</v>
      </c>
      <c r="AH805" s="178" t="str">
        <f t="shared" si="459"/>
        <v>No</v>
      </c>
      <c r="AI805" t="str">
        <f>IF(OR(NCA!K119="Q3 2026",NCA!K119="Q4 2026"),"Yes","No")</f>
        <v>No</v>
      </c>
      <c r="AJ805" s="178" t="str">
        <f t="shared" si="460"/>
        <v>No</v>
      </c>
      <c r="AK805" t="str">
        <f>IF(OR(NCA!K119="Q1 2027",NCA!K119="Q2 2027"),"Yes","No")</f>
        <v>No</v>
      </c>
      <c r="AL805" s="178" t="str">
        <f t="shared" si="461"/>
        <v>No</v>
      </c>
      <c r="AM805" t="str">
        <f>IF(OR(NCA!K119="Q3 2027",NCA!K119="Q4 2027"),"Yes","No")</f>
        <v>No</v>
      </c>
      <c r="AN805" s="178" t="str">
        <f t="shared" si="462"/>
        <v>No</v>
      </c>
      <c r="AO805" t="str">
        <f>IF(OR(NCA!K119="Q1 2028",NCA!K119="Q2 2028"),"Yes","No")</f>
        <v>No</v>
      </c>
      <c r="AP805" s="178" t="str">
        <f t="shared" si="463"/>
        <v>No</v>
      </c>
      <c r="AQ805" t="str">
        <f>IF(OR(NCA!K119="Q3 2028",NCA!K119="Q4 2028"),"Yes","No")</f>
        <v>No</v>
      </c>
      <c r="AR805" s="178" t="str">
        <f t="shared" si="464"/>
        <v>No</v>
      </c>
      <c r="AS805" t="str">
        <f>IF(OR(NCA!K119="Q1 2029",NCA!K119="Q2 2029"),"Yes","No")</f>
        <v>No</v>
      </c>
      <c r="AT805" s="178" t="str">
        <f t="shared" si="465"/>
        <v>No</v>
      </c>
      <c r="AU805" t="str">
        <f>IF(OR(NCA!K119="Q3 2029",NCA!K119="Q4 2029"),"Yes","No")</f>
        <v>No</v>
      </c>
      <c r="AV805" s="178" t="str">
        <f t="shared" si="466"/>
        <v>No</v>
      </c>
      <c r="AW805" t="str">
        <f>IF(OR(NCA!K119="Q1 2030",NCA!K119="Q2 2030"),"Yes","No")</f>
        <v>No</v>
      </c>
      <c r="AX805" s="178" t="str">
        <f t="shared" si="467"/>
        <v>No</v>
      </c>
      <c r="AY805" t="str">
        <f>IF(OR(NCA!K119="Q3 2030",NCA!K119="Q4 2030"),"Yes","No")</f>
        <v>No</v>
      </c>
      <c r="AZ805" s="178" t="str">
        <f t="shared" si="468"/>
        <v>No</v>
      </c>
      <c r="BA805" t="str">
        <f>IF(NCA!K119="","No","Yes")</f>
        <v>No</v>
      </c>
      <c r="BB805" s="178" t="str">
        <f t="shared" si="469"/>
        <v>No</v>
      </c>
      <c r="BC805" s="178" t="str">
        <f t="shared" si="470"/>
        <v>Yes</v>
      </c>
      <c r="BD805" s="174"/>
    </row>
    <row r="806" spans="1:56" s="175" customFormat="1" ht="23.65" thickBot="1" x14ac:dyDescent="0.5">
      <c r="A806" s="177">
        <v>116</v>
      </c>
      <c r="B806" s="59" t="s">
        <v>1038</v>
      </c>
      <c r="C806" t="str">
        <f>IF(NCA!E120="Yes","Yes","No")</f>
        <v>No</v>
      </c>
      <c r="D806" t="str">
        <f>IF(AND(C806="No",NCA!F120="Yes"),"Yes","No")</f>
        <v>No</v>
      </c>
      <c r="E806" t="str">
        <f>IF(AND(C806="No",NCA!F120="N/A"),"N/A","No")</f>
        <v>No</v>
      </c>
      <c r="F806">
        <f>IF(OR(NCA!F120="Yes",NCA!F120="N/A"),0,1)</f>
        <v>1</v>
      </c>
      <c r="G806" t="str">
        <f>IF(OR(NCA!K120="Q3 2019",NCA!K120="Q4 2019"),"Yes","No")</f>
        <v>No</v>
      </c>
      <c r="H806" s="178" t="str">
        <f t="shared" si="446"/>
        <v>No</v>
      </c>
      <c r="I806" t="str">
        <f>IF(OR(NCA!K120="Q1 2020",NCA!K120="Q2 2020"),"Yes","No")</f>
        <v>No</v>
      </c>
      <c r="J806" s="178" t="str">
        <f t="shared" si="447"/>
        <v>No</v>
      </c>
      <c r="K806" t="str">
        <f>IF(OR(NCA!K120="Q3 2020",NCA!K120="Q4 2020"),"Yes","No")</f>
        <v>No</v>
      </c>
      <c r="L806" s="178" t="str">
        <f t="shared" si="448"/>
        <v>No</v>
      </c>
      <c r="M806" t="str">
        <f>IF(OR(NCA!K120="Q1 2021",NCA!K120="Q2 2021"),"Yes","No")</f>
        <v>No</v>
      </c>
      <c r="N806" s="178" t="str">
        <f t="shared" si="449"/>
        <v>No</v>
      </c>
      <c r="O806" t="str">
        <f>IF(OR(NCA!K120="Q3 2021",NCA!K120="Q4 2021"),"Yes","No")</f>
        <v>No</v>
      </c>
      <c r="P806" s="178" t="str">
        <f t="shared" si="450"/>
        <v>No</v>
      </c>
      <c r="Q806" t="str">
        <f>IF(OR(NCA!K120="Q1 2022",NCA!K120="Q2 2022"),"Yes","No")</f>
        <v>No</v>
      </c>
      <c r="R806" s="178" t="str">
        <f t="shared" si="451"/>
        <v>No</v>
      </c>
      <c r="S806" t="str">
        <f>IF(OR(NCA!K120="Q3 2022",NCA!K120="Q4 2022"),"Yes","No")</f>
        <v>No</v>
      </c>
      <c r="T806" s="178" t="str">
        <f t="shared" si="452"/>
        <v>No</v>
      </c>
      <c r="U806" t="str">
        <f>IF(OR(NCA!K120="Q1 2023",NCA!K120="Q2 2023"),"Yes","No")</f>
        <v>No</v>
      </c>
      <c r="V806" s="178" t="str">
        <f t="shared" si="453"/>
        <v>No</v>
      </c>
      <c r="W806" t="str">
        <f>IF(OR(NCA!K120="Q3 2023",NCA!K120="Q4 2023"),"Yes","No")</f>
        <v>No</v>
      </c>
      <c r="X806" s="178" t="str">
        <f t="shared" si="454"/>
        <v>No</v>
      </c>
      <c r="Y806" t="str">
        <f>IF(OR(NCA!K120="Q1 2024",NCA!K120="Q2 2024"),"Yes","No")</f>
        <v>No</v>
      </c>
      <c r="Z806" s="178" t="str">
        <f t="shared" si="455"/>
        <v>No</v>
      </c>
      <c r="AA806" t="str">
        <f>IF(OR(NCA!K120="Q3 2024",NCA!K120="Q4 2024"),"Yes","No")</f>
        <v>No</v>
      </c>
      <c r="AB806" s="178" t="str">
        <f t="shared" si="456"/>
        <v>No</v>
      </c>
      <c r="AC806" t="str">
        <f>IF(OR(NCA!K120="Q1 2025",NCA!K120="Q2 2025"),"Yes","No")</f>
        <v>No</v>
      </c>
      <c r="AD806" s="178" t="str">
        <f t="shared" si="457"/>
        <v>No</v>
      </c>
      <c r="AE806" t="str">
        <f>IF(OR(NCA!K120="Q3 2025",NCA!K120="Q4 2025"),"Yes","No")</f>
        <v>No</v>
      </c>
      <c r="AF806" s="178" t="str">
        <f t="shared" si="458"/>
        <v>No</v>
      </c>
      <c r="AG806" t="str">
        <f>IF(OR(NCA!K120="Q1 2026",NCA!K120="Q2 2026"),"Yes","No")</f>
        <v>No</v>
      </c>
      <c r="AH806" s="178" t="str">
        <f t="shared" si="459"/>
        <v>No</v>
      </c>
      <c r="AI806" t="str">
        <f>IF(OR(NCA!K120="Q3 2026",NCA!K120="Q4 2026"),"Yes","No")</f>
        <v>No</v>
      </c>
      <c r="AJ806" s="178" t="str">
        <f t="shared" si="460"/>
        <v>No</v>
      </c>
      <c r="AK806" t="str">
        <f>IF(OR(NCA!K120="Q1 2027",NCA!K120="Q2 2027"),"Yes","No")</f>
        <v>No</v>
      </c>
      <c r="AL806" s="178" t="str">
        <f t="shared" si="461"/>
        <v>No</v>
      </c>
      <c r="AM806" t="str">
        <f>IF(OR(NCA!K120="Q3 2027",NCA!K120="Q4 2027"),"Yes","No")</f>
        <v>No</v>
      </c>
      <c r="AN806" s="178" t="str">
        <f t="shared" si="462"/>
        <v>No</v>
      </c>
      <c r="AO806" t="str">
        <f>IF(OR(NCA!K120="Q1 2028",NCA!K120="Q2 2028"),"Yes","No")</f>
        <v>No</v>
      </c>
      <c r="AP806" s="178" t="str">
        <f t="shared" si="463"/>
        <v>No</v>
      </c>
      <c r="AQ806" t="str">
        <f>IF(OR(NCA!K120="Q3 2028",NCA!K120="Q4 2028"),"Yes","No")</f>
        <v>No</v>
      </c>
      <c r="AR806" s="178" t="str">
        <f t="shared" si="464"/>
        <v>No</v>
      </c>
      <c r="AS806" t="str">
        <f>IF(OR(NCA!K120="Q1 2029",NCA!K120="Q2 2029"),"Yes","No")</f>
        <v>No</v>
      </c>
      <c r="AT806" s="178" t="str">
        <f t="shared" si="465"/>
        <v>No</v>
      </c>
      <c r="AU806" t="str">
        <f>IF(OR(NCA!K120="Q3 2029",NCA!K120="Q4 2029"),"Yes","No")</f>
        <v>No</v>
      </c>
      <c r="AV806" s="178" t="str">
        <f t="shared" si="466"/>
        <v>No</v>
      </c>
      <c r="AW806" t="str">
        <f>IF(OR(NCA!K120="Q1 2030",NCA!K120="Q2 2030"),"Yes","No")</f>
        <v>No</v>
      </c>
      <c r="AX806" s="178" t="str">
        <f t="shared" si="467"/>
        <v>No</v>
      </c>
      <c r="AY806" t="str">
        <f>IF(OR(NCA!K120="Q3 2030",NCA!K120="Q4 2030"),"Yes","No")</f>
        <v>No</v>
      </c>
      <c r="AZ806" s="178" t="str">
        <f t="shared" si="468"/>
        <v>No</v>
      </c>
      <c r="BA806" t="str">
        <f>IF(NCA!K120="","No","Yes")</f>
        <v>No</v>
      </c>
      <c r="BB806" s="178" t="str">
        <f t="shared" si="469"/>
        <v>No</v>
      </c>
      <c r="BC806" s="178" t="str">
        <f t="shared" si="470"/>
        <v>Yes</v>
      </c>
      <c r="BD806" s="174"/>
    </row>
    <row r="807" spans="1:56" s="175" customFormat="1" ht="23.65" thickBot="1" x14ac:dyDescent="0.5">
      <c r="A807" s="177">
        <v>117</v>
      </c>
      <c r="B807" s="59" t="s">
        <v>237</v>
      </c>
      <c r="C807" t="str">
        <f>IF(NCA!E121="Yes","Yes","No")</f>
        <v>No</v>
      </c>
      <c r="D807" t="str">
        <f>IF(AND(C807="No",NCA!F121="Yes"),"Yes","No")</f>
        <v>No</v>
      </c>
      <c r="E807" t="str">
        <f>IF(AND(C807="No",NCA!F121="N/A"),"N/A","No")</f>
        <v>No</v>
      </c>
      <c r="F807">
        <f>IF(OR(NCA!F121="Yes",NCA!F121="N/A"),0,1)</f>
        <v>1</v>
      </c>
      <c r="G807" t="str">
        <f>IF(OR(NCA!K121="Q3 2019",NCA!K121="Q4 2019"),"Yes","No")</f>
        <v>No</v>
      </c>
      <c r="H807" s="178" t="str">
        <f t="shared" si="446"/>
        <v>No</v>
      </c>
      <c r="I807" t="str">
        <f>IF(OR(NCA!K121="Q1 2020",NCA!K121="Q2 2020"),"Yes","No")</f>
        <v>No</v>
      </c>
      <c r="J807" s="178" t="str">
        <f t="shared" si="447"/>
        <v>No</v>
      </c>
      <c r="K807" t="str">
        <f>IF(OR(NCA!K121="Q3 2020",NCA!K121="Q4 2020"),"Yes","No")</f>
        <v>No</v>
      </c>
      <c r="L807" s="178" t="str">
        <f t="shared" si="448"/>
        <v>No</v>
      </c>
      <c r="M807" t="str">
        <f>IF(OR(NCA!K121="Q1 2021",NCA!K121="Q2 2021"),"Yes","No")</f>
        <v>No</v>
      </c>
      <c r="N807" s="178" t="str">
        <f t="shared" si="449"/>
        <v>No</v>
      </c>
      <c r="O807" t="str">
        <f>IF(OR(NCA!K121="Q3 2021",NCA!K121="Q4 2021"),"Yes","No")</f>
        <v>No</v>
      </c>
      <c r="P807" s="178" t="str">
        <f t="shared" si="450"/>
        <v>No</v>
      </c>
      <c r="Q807" t="str">
        <f>IF(OR(NCA!K121="Q1 2022",NCA!K121="Q2 2022"),"Yes","No")</f>
        <v>No</v>
      </c>
      <c r="R807" s="178" t="str">
        <f t="shared" si="451"/>
        <v>No</v>
      </c>
      <c r="S807" t="str">
        <f>IF(OR(NCA!K121="Q3 2022",NCA!K121="Q4 2022"),"Yes","No")</f>
        <v>No</v>
      </c>
      <c r="T807" s="178" t="str">
        <f t="shared" si="452"/>
        <v>No</v>
      </c>
      <c r="U807" t="str">
        <f>IF(OR(NCA!K121="Q1 2023",NCA!K121="Q2 2023"),"Yes","No")</f>
        <v>No</v>
      </c>
      <c r="V807" s="178" t="str">
        <f t="shared" si="453"/>
        <v>No</v>
      </c>
      <c r="W807" t="str">
        <f>IF(OR(NCA!K121="Q3 2023",NCA!K121="Q4 2023"),"Yes","No")</f>
        <v>No</v>
      </c>
      <c r="X807" s="178" t="str">
        <f t="shared" si="454"/>
        <v>No</v>
      </c>
      <c r="Y807" t="str">
        <f>IF(OR(NCA!K121="Q1 2024",NCA!K121="Q2 2024"),"Yes","No")</f>
        <v>No</v>
      </c>
      <c r="Z807" s="178" t="str">
        <f t="shared" si="455"/>
        <v>No</v>
      </c>
      <c r="AA807" t="str">
        <f>IF(OR(NCA!K121="Q3 2024",NCA!K121="Q4 2024"),"Yes","No")</f>
        <v>No</v>
      </c>
      <c r="AB807" s="178" t="str">
        <f t="shared" si="456"/>
        <v>No</v>
      </c>
      <c r="AC807" t="str">
        <f>IF(OR(NCA!K121="Q1 2025",NCA!K121="Q2 2025"),"Yes","No")</f>
        <v>No</v>
      </c>
      <c r="AD807" s="178" t="str">
        <f t="shared" si="457"/>
        <v>No</v>
      </c>
      <c r="AE807" t="str">
        <f>IF(OR(NCA!K121="Q3 2025",NCA!K121="Q4 2025"),"Yes","No")</f>
        <v>No</v>
      </c>
      <c r="AF807" s="178" t="str">
        <f t="shared" si="458"/>
        <v>No</v>
      </c>
      <c r="AG807" t="str">
        <f>IF(OR(NCA!K121="Q1 2026",NCA!K121="Q2 2026"),"Yes","No")</f>
        <v>No</v>
      </c>
      <c r="AH807" s="178" t="str">
        <f t="shared" si="459"/>
        <v>No</v>
      </c>
      <c r="AI807" t="str">
        <f>IF(OR(NCA!K121="Q3 2026",NCA!K121="Q4 2026"),"Yes","No")</f>
        <v>No</v>
      </c>
      <c r="AJ807" s="178" t="str">
        <f t="shared" si="460"/>
        <v>No</v>
      </c>
      <c r="AK807" t="str">
        <f>IF(OR(NCA!K121="Q1 2027",NCA!K121="Q2 2027"),"Yes","No")</f>
        <v>No</v>
      </c>
      <c r="AL807" s="178" t="str">
        <f t="shared" si="461"/>
        <v>No</v>
      </c>
      <c r="AM807" t="str">
        <f>IF(OR(NCA!K121="Q3 2027",NCA!K121="Q4 2027"),"Yes","No")</f>
        <v>No</v>
      </c>
      <c r="AN807" s="178" t="str">
        <f t="shared" si="462"/>
        <v>No</v>
      </c>
      <c r="AO807" t="str">
        <f>IF(OR(NCA!K121="Q1 2028",NCA!K121="Q2 2028"),"Yes","No")</f>
        <v>No</v>
      </c>
      <c r="AP807" s="178" t="str">
        <f t="shared" si="463"/>
        <v>No</v>
      </c>
      <c r="AQ807" t="str">
        <f>IF(OR(NCA!K121="Q3 2028",NCA!K121="Q4 2028"),"Yes","No")</f>
        <v>No</v>
      </c>
      <c r="AR807" s="178" t="str">
        <f t="shared" si="464"/>
        <v>No</v>
      </c>
      <c r="AS807" t="str">
        <f>IF(OR(NCA!K121="Q1 2029",NCA!K121="Q2 2029"),"Yes","No")</f>
        <v>No</v>
      </c>
      <c r="AT807" s="178" t="str">
        <f t="shared" si="465"/>
        <v>No</v>
      </c>
      <c r="AU807" t="str">
        <f>IF(OR(NCA!K121="Q3 2029",NCA!K121="Q4 2029"),"Yes","No")</f>
        <v>No</v>
      </c>
      <c r="AV807" s="178" t="str">
        <f t="shared" si="466"/>
        <v>No</v>
      </c>
      <c r="AW807" t="str">
        <f>IF(OR(NCA!K121="Q1 2030",NCA!K121="Q2 2030"),"Yes","No")</f>
        <v>No</v>
      </c>
      <c r="AX807" s="178" t="str">
        <f t="shared" si="467"/>
        <v>No</v>
      </c>
      <c r="AY807" t="str">
        <f>IF(OR(NCA!K121="Q3 2030",NCA!K121="Q4 2030"),"Yes","No")</f>
        <v>No</v>
      </c>
      <c r="AZ807" s="178" t="str">
        <f t="shared" si="468"/>
        <v>No</v>
      </c>
      <c r="BA807" t="str">
        <f>IF(NCA!K121="","No","Yes")</f>
        <v>No</v>
      </c>
      <c r="BB807" s="178" t="str">
        <f t="shared" si="469"/>
        <v>No</v>
      </c>
      <c r="BC807" s="178" t="str">
        <f t="shared" si="470"/>
        <v>Yes</v>
      </c>
      <c r="BD807" s="174"/>
    </row>
    <row r="808" spans="1:56" s="175" customFormat="1" ht="23.65" thickBot="1" x14ac:dyDescent="0.5">
      <c r="A808" s="177">
        <v>118</v>
      </c>
      <c r="B808" s="59" t="s">
        <v>1039</v>
      </c>
      <c r="C808" t="str">
        <f>IF(NCA!E122="Yes","Yes","No")</f>
        <v>No</v>
      </c>
      <c r="D808" t="str">
        <f>IF(AND(C808="No",NCA!F122="Yes"),"Yes","No")</f>
        <v>No</v>
      </c>
      <c r="E808" t="str">
        <f>IF(AND(C808="No",NCA!F122="N/A"),"N/A","No")</f>
        <v>No</v>
      </c>
      <c r="F808">
        <f>IF(OR(NCA!F122="Yes",NCA!F122="N/A"),0,1)</f>
        <v>1</v>
      </c>
      <c r="G808" t="str">
        <f>IF(OR(NCA!K122="Q3 2019",NCA!K122="Q4 2019"),"Yes","No")</f>
        <v>No</v>
      </c>
      <c r="H808" s="178" t="str">
        <f t="shared" si="446"/>
        <v>No</v>
      </c>
      <c r="I808" t="str">
        <f>IF(OR(NCA!K122="Q1 2020",NCA!K122="Q2 2020"),"Yes","No")</f>
        <v>No</v>
      </c>
      <c r="J808" s="178" t="str">
        <f t="shared" si="447"/>
        <v>No</v>
      </c>
      <c r="K808" t="str">
        <f>IF(OR(NCA!K122="Q3 2020",NCA!K122="Q4 2020"),"Yes","No")</f>
        <v>No</v>
      </c>
      <c r="L808" s="178" t="str">
        <f t="shared" si="448"/>
        <v>No</v>
      </c>
      <c r="M808" t="str">
        <f>IF(OR(NCA!K122="Q1 2021",NCA!K122="Q2 2021"),"Yes","No")</f>
        <v>No</v>
      </c>
      <c r="N808" s="178" t="str">
        <f t="shared" si="449"/>
        <v>No</v>
      </c>
      <c r="O808" t="str">
        <f>IF(OR(NCA!K122="Q3 2021",NCA!K122="Q4 2021"),"Yes","No")</f>
        <v>No</v>
      </c>
      <c r="P808" s="178" t="str">
        <f t="shared" si="450"/>
        <v>No</v>
      </c>
      <c r="Q808" t="str">
        <f>IF(OR(NCA!K122="Q1 2022",NCA!K122="Q2 2022"),"Yes","No")</f>
        <v>No</v>
      </c>
      <c r="R808" s="178" t="str">
        <f t="shared" si="451"/>
        <v>No</v>
      </c>
      <c r="S808" t="str">
        <f>IF(OR(NCA!K122="Q3 2022",NCA!K122="Q4 2022"),"Yes","No")</f>
        <v>No</v>
      </c>
      <c r="T808" s="178" t="str">
        <f t="shared" si="452"/>
        <v>No</v>
      </c>
      <c r="U808" t="str">
        <f>IF(OR(NCA!K122="Q1 2023",NCA!K122="Q2 2023"),"Yes","No")</f>
        <v>No</v>
      </c>
      <c r="V808" s="178" t="str">
        <f t="shared" si="453"/>
        <v>No</v>
      </c>
      <c r="W808" t="str">
        <f>IF(OR(NCA!K122="Q3 2023",NCA!K122="Q4 2023"),"Yes","No")</f>
        <v>No</v>
      </c>
      <c r="X808" s="178" t="str">
        <f t="shared" si="454"/>
        <v>No</v>
      </c>
      <c r="Y808" t="str">
        <f>IF(OR(NCA!K122="Q1 2024",NCA!K122="Q2 2024"),"Yes","No")</f>
        <v>No</v>
      </c>
      <c r="Z808" s="178" t="str">
        <f t="shared" si="455"/>
        <v>No</v>
      </c>
      <c r="AA808" t="str">
        <f>IF(OR(NCA!K122="Q3 2024",NCA!K122="Q4 2024"),"Yes","No")</f>
        <v>No</v>
      </c>
      <c r="AB808" s="178" t="str">
        <f t="shared" si="456"/>
        <v>No</v>
      </c>
      <c r="AC808" t="str">
        <f>IF(OR(NCA!K122="Q1 2025",NCA!K122="Q2 2025"),"Yes","No")</f>
        <v>No</v>
      </c>
      <c r="AD808" s="178" t="str">
        <f t="shared" si="457"/>
        <v>No</v>
      </c>
      <c r="AE808" t="str">
        <f>IF(OR(NCA!K122="Q3 2025",NCA!K122="Q4 2025"),"Yes","No")</f>
        <v>No</v>
      </c>
      <c r="AF808" s="178" t="str">
        <f t="shared" si="458"/>
        <v>No</v>
      </c>
      <c r="AG808" t="str">
        <f>IF(OR(NCA!K122="Q1 2026",NCA!K122="Q2 2026"),"Yes","No")</f>
        <v>No</v>
      </c>
      <c r="AH808" s="178" t="str">
        <f t="shared" si="459"/>
        <v>No</v>
      </c>
      <c r="AI808" t="str">
        <f>IF(OR(NCA!K122="Q3 2026",NCA!K122="Q4 2026"),"Yes","No")</f>
        <v>No</v>
      </c>
      <c r="AJ808" s="178" t="str">
        <f t="shared" si="460"/>
        <v>No</v>
      </c>
      <c r="AK808" t="str">
        <f>IF(OR(NCA!K122="Q1 2027",NCA!K122="Q2 2027"),"Yes","No")</f>
        <v>No</v>
      </c>
      <c r="AL808" s="178" t="str">
        <f t="shared" si="461"/>
        <v>No</v>
      </c>
      <c r="AM808" t="str">
        <f>IF(OR(NCA!K122="Q3 2027",NCA!K122="Q4 2027"),"Yes","No")</f>
        <v>No</v>
      </c>
      <c r="AN808" s="178" t="str">
        <f t="shared" si="462"/>
        <v>No</v>
      </c>
      <c r="AO808" t="str">
        <f>IF(OR(NCA!K122="Q1 2028",NCA!K122="Q2 2028"),"Yes","No")</f>
        <v>No</v>
      </c>
      <c r="AP808" s="178" t="str">
        <f t="shared" si="463"/>
        <v>No</v>
      </c>
      <c r="AQ808" t="str">
        <f>IF(OR(NCA!K122="Q3 2028",NCA!K122="Q4 2028"),"Yes","No")</f>
        <v>No</v>
      </c>
      <c r="AR808" s="178" t="str">
        <f t="shared" si="464"/>
        <v>No</v>
      </c>
      <c r="AS808" t="str">
        <f>IF(OR(NCA!K122="Q1 2029",NCA!K122="Q2 2029"),"Yes","No")</f>
        <v>No</v>
      </c>
      <c r="AT808" s="178" t="str">
        <f t="shared" si="465"/>
        <v>No</v>
      </c>
      <c r="AU808" t="str">
        <f>IF(OR(NCA!K122="Q3 2029",NCA!K122="Q4 2029"),"Yes","No")</f>
        <v>No</v>
      </c>
      <c r="AV808" s="178" t="str">
        <f t="shared" si="466"/>
        <v>No</v>
      </c>
      <c r="AW808" t="str">
        <f>IF(OR(NCA!K122="Q1 2030",NCA!K122="Q2 2030"),"Yes","No")</f>
        <v>No</v>
      </c>
      <c r="AX808" s="178" t="str">
        <f t="shared" si="467"/>
        <v>No</v>
      </c>
      <c r="AY808" t="str">
        <f>IF(OR(NCA!K122="Q3 2030",NCA!K122="Q4 2030"),"Yes","No")</f>
        <v>No</v>
      </c>
      <c r="AZ808" s="178" t="str">
        <f t="shared" si="468"/>
        <v>No</v>
      </c>
      <c r="BA808" t="str">
        <f>IF(NCA!K122="","No","Yes")</f>
        <v>No</v>
      </c>
      <c r="BB808" s="178" t="str">
        <f t="shared" si="469"/>
        <v>No</v>
      </c>
      <c r="BC808" s="178" t="str">
        <f t="shared" si="470"/>
        <v>Yes</v>
      </c>
      <c r="BD808" s="174"/>
    </row>
    <row r="809" spans="1:56" s="175" customFormat="1" ht="23.65" thickBot="1" x14ac:dyDescent="0.5">
      <c r="A809" s="177">
        <v>119</v>
      </c>
      <c r="B809" s="59" t="s">
        <v>1040</v>
      </c>
      <c r="C809" t="str">
        <f>IF(NCA!E123="Yes","Yes","No")</f>
        <v>No</v>
      </c>
      <c r="D809" t="str">
        <f>IF(AND(C809="No",NCA!F123="Yes"),"Yes","No")</f>
        <v>No</v>
      </c>
      <c r="E809" t="str">
        <f>IF(AND(C809="No",NCA!F123="N/A"),"N/A","No")</f>
        <v>No</v>
      </c>
      <c r="F809">
        <f>IF(OR(NCA!F123="Yes",NCA!F123="N/A"),0,1)</f>
        <v>1</v>
      </c>
      <c r="G809" t="str">
        <f>IF(OR(NCA!K123="Q3 2019",NCA!K123="Q4 2019"),"Yes","No")</f>
        <v>No</v>
      </c>
      <c r="H809" s="178" t="str">
        <f t="shared" si="446"/>
        <v>No</v>
      </c>
      <c r="I809" t="str">
        <f>IF(OR(NCA!K123="Q1 2020",NCA!K123="Q2 2020"),"Yes","No")</f>
        <v>No</v>
      </c>
      <c r="J809" s="178" t="str">
        <f t="shared" si="447"/>
        <v>No</v>
      </c>
      <c r="K809" t="str">
        <f>IF(OR(NCA!K123="Q3 2020",NCA!K123="Q4 2020"),"Yes","No")</f>
        <v>No</v>
      </c>
      <c r="L809" s="178" t="str">
        <f t="shared" si="448"/>
        <v>No</v>
      </c>
      <c r="M809" t="str">
        <f>IF(OR(NCA!K123="Q1 2021",NCA!K123="Q2 2021"),"Yes","No")</f>
        <v>No</v>
      </c>
      <c r="N809" s="178" t="str">
        <f t="shared" si="449"/>
        <v>No</v>
      </c>
      <c r="O809" t="str">
        <f>IF(OR(NCA!K123="Q3 2021",NCA!K123="Q4 2021"),"Yes","No")</f>
        <v>No</v>
      </c>
      <c r="P809" s="178" t="str">
        <f t="shared" si="450"/>
        <v>No</v>
      </c>
      <c r="Q809" t="str">
        <f>IF(OR(NCA!K123="Q1 2022",NCA!K123="Q2 2022"),"Yes","No")</f>
        <v>No</v>
      </c>
      <c r="R809" s="178" t="str">
        <f t="shared" si="451"/>
        <v>No</v>
      </c>
      <c r="S809" t="str">
        <f>IF(OR(NCA!K123="Q3 2022",NCA!K123="Q4 2022"),"Yes","No")</f>
        <v>No</v>
      </c>
      <c r="T809" s="178" t="str">
        <f t="shared" si="452"/>
        <v>No</v>
      </c>
      <c r="U809" t="str">
        <f>IF(OR(NCA!K123="Q1 2023",NCA!K123="Q2 2023"),"Yes","No")</f>
        <v>No</v>
      </c>
      <c r="V809" s="178" t="str">
        <f t="shared" si="453"/>
        <v>No</v>
      </c>
      <c r="W809" t="str">
        <f>IF(OR(NCA!K123="Q3 2023",NCA!K123="Q4 2023"),"Yes","No")</f>
        <v>No</v>
      </c>
      <c r="X809" s="178" t="str">
        <f t="shared" si="454"/>
        <v>No</v>
      </c>
      <c r="Y809" t="str">
        <f>IF(OR(NCA!K123="Q1 2024",NCA!K123="Q2 2024"),"Yes","No")</f>
        <v>No</v>
      </c>
      <c r="Z809" s="178" t="str">
        <f t="shared" si="455"/>
        <v>No</v>
      </c>
      <c r="AA809" t="str">
        <f>IF(OR(NCA!K123="Q3 2024",NCA!K123="Q4 2024"),"Yes","No")</f>
        <v>No</v>
      </c>
      <c r="AB809" s="178" t="str">
        <f t="shared" si="456"/>
        <v>No</v>
      </c>
      <c r="AC809" t="str">
        <f>IF(OR(NCA!K123="Q1 2025",NCA!K123="Q2 2025"),"Yes","No")</f>
        <v>No</v>
      </c>
      <c r="AD809" s="178" t="str">
        <f t="shared" si="457"/>
        <v>No</v>
      </c>
      <c r="AE809" t="str">
        <f>IF(OR(NCA!K123="Q3 2025",NCA!K123="Q4 2025"),"Yes","No")</f>
        <v>No</v>
      </c>
      <c r="AF809" s="178" t="str">
        <f t="shared" si="458"/>
        <v>No</v>
      </c>
      <c r="AG809" t="str">
        <f>IF(OR(NCA!K123="Q1 2026",NCA!K123="Q2 2026"),"Yes","No")</f>
        <v>No</v>
      </c>
      <c r="AH809" s="178" t="str">
        <f t="shared" si="459"/>
        <v>No</v>
      </c>
      <c r="AI809" t="str">
        <f>IF(OR(NCA!K123="Q3 2026",NCA!K123="Q4 2026"),"Yes","No")</f>
        <v>No</v>
      </c>
      <c r="AJ809" s="178" t="str">
        <f t="shared" si="460"/>
        <v>No</v>
      </c>
      <c r="AK809" t="str">
        <f>IF(OR(NCA!K123="Q1 2027",NCA!K123="Q2 2027"),"Yes","No")</f>
        <v>No</v>
      </c>
      <c r="AL809" s="178" t="str">
        <f t="shared" si="461"/>
        <v>No</v>
      </c>
      <c r="AM809" t="str">
        <f>IF(OR(NCA!K123="Q3 2027",NCA!K123="Q4 2027"),"Yes","No")</f>
        <v>No</v>
      </c>
      <c r="AN809" s="178" t="str">
        <f t="shared" si="462"/>
        <v>No</v>
      </c>
      <c r="AO809" t="str">
        <f>IF(OR(NCA!K123="Q1 2028",NCA!K123="Q2 2028"),"Yes","No")</f>
        <v>No</v>
      </c>
      <c r="AP809" s="178" t="str">
        <f t="shared" si="463"/>
        <v>No</v>
      </c>
      <c r="AQ809" t="str">
        <f>IF(OR(NCA!K123="Q3 2028",NCA!K123="Q4 2028"),"Yes","No")</f>
        <v>No</v>
      </c>
      <c r="AR809" s="178" t="str">
        <f t="shared" si="464"/>
        <v>No</v>
      </c>
      <c r="AS809" t="str">
        <f>IF(OR(NCA!K123="Q1 2029",NCA!K123="Q2 2029"),"Yes","No")</f>
        <v>No</v>
      </c>
      <c r="AT809" s="178" t="str">
        <f t="shared" si="465"/>
        <v>No</v>
      </c>
      <c r="AU809" t="str">
        <f>IF(OR(NCA!K123="Q3 2029",NCA!K123="Q4 2029"),"Yes","No")</f>
        <v>No</v>
      </c>
      <c r="AV809" s="178" t="str">
        <f t="shared" si="466"/>
        <v>No</v>
      </c>
      <c r="AW809" t="str">
        <f>IF(OR(NCA!K123="Q1 2030",NCA!K123="Q2 2030"),"Yes","No")</f>
        <v>No</v>
      </c>
      <c r="AX809" s="178" t="str">
        <f t="shared" si="467"/>
        <v>No</v>
      </c>
      <c r="AY809" t="str">
        <f>IF(OR(NCA!K123="Q3 2030",NCA!K123="Q4 2030"),"Yes","No")</f>
        <v>No</v>
      </c>
      <c r="AZ809" s="178" t="str">
        <f t="shared" si="468"/>
        <v>No</v>
      </c>
      <c r="BA809" t="str">
        <f>IF(NCA!K123="","No","Yes")</f>
        <v>No</v>
      </c>
      <c r="BB809" s="178" t="str">
        <f t="shared" si="469"/>
        <v>No</v>
      </c>
      <c r="BC809" s="178" t="str">
        <f t="shared" si="470"/>
        <v>Yes</v>
      </c>
      <c r="BD809" s="174"/>
    </row>
    <row r="810" spans="1:56" s="175" customFormat="1" ht="23.65" thickBot="1" x14ac:dyDescent="0.5">
      <c r="A810" s="177">
        <v>120</v>
      </c>
      <c r="B810" s="59" t="s">
        <v>1041</v>
      </c>
      <c r="C810" t="str">
        <f>IF(NCA!E124="Yes","Yes","No")</f>
        <v>No</v>
      </c>
      <c r="D810" t="str">
        <f>IF(AND(C810="No",NCA!F124="Yes"),"Yes","No")</f>
        <v>No</v>
      </c>
      <c r="E810" t="str">
        <f>IF(AND(C810="No",NCA!F124="N/A"),"N/A","No")</f>
        <v>No</v>
      </c>
      <c r="F810">
        <f>IF(OR(NCA!F124="Yes",NCA!F124="N/A"),0,1)</f>
        <v>1</v>
      </c>
      <c r="G810" t="str">
        <f>IF(OR(NCA!K124="Q3 2019",NCA!K124="Q4 2019"),"Yes","No")</f>
        <v>No</v>
      </c>
      <c r="H810" s="178" t="str">
        <f t="shared" si="446"/>
        <v>No</v>
      </c>
      <c r="I810" t="str">
        <f>IF(OR(NCA!K124="Q1 2020",NCA!K124="Q2 2020"),"Yes","No")</f>
        <v>No</v>
      </c>
      <c r="J810" s="178" t="str">
        <f t="shared" si="447"/>
        <v>No</v>
      </c>
      <c r="K810" t="str">
        <f>IF(OR(NCA!K124="Q3 2020",NCA!K124="Q4 2020"),"Yes","No")</f>
        <v>No</v>
      </c>
      <c r="L810" s="178" t="str">
        <f t="shared" si="448"/>
        <v>No</v>
      </c>
      <c r="M810" t="str">
        <f>IF(OR(NCA!K124="Q1 2021",NCA!K124="Q2 2021"),"Yes","No")</f>
        <v>No</v>
      </c>
      <c r="N810" s="178" t="str">
        <f t="shared" si="449"/>
        <v>No</v>
      </c>
      <c r="O810" t="str">
        <f>IF(OR(NCA!K124="Q3 2021",NCA!K124="Q4 2021"),"Yes","No")</f>
        <v>No</v>
      </c>
      <c r="P810" s="178" t="str">
        <f t="shared" si="450"/>
        <v>No</v>
      </c>
      <c r="Q810" t="str">
        <f>IF(OR(NCA!K124="Q1 2022",NCA!K124="Q2 2022"),"Yes","No")</f>
        <v>No</v>
      </c>
      <c r="R810" s="178" t="str">
        <f t="shared" si="451"/>
        <v>No</v>
      </c>
      <c r="S810" t="str">
        <f>IF(OR(NCA!K124="Q3 2022",NCA!K124="Q4 2022"),"Yes","No")</f>
        <v>No</v>
      </c>
      <c r="T810" s="178" t="str">
        <f t="shared" si="452"/>
        <v>No</v>
      </c>
      <c r="U810" t="str">
        <f>IF(OR(NCA!K124="Q1 2023",NCA!K124="Q2 2023"),"Yes","No")</f>
        <v>No</v>
      </c>
      <c r="V810" s="178" t="str">
        <f t="shared" si="453"/>
        <v>No</v>
      </c>
      <c r="W810" t="str">
        <f>IF(OR(NCA!K124="Q3 2023",NCA!K124="Q4 2023"),"Yes","No")</f>
        <v>No</v>
      </c>
      <c r="X810" s="178" t="str">
        <f t="shared" si="454"/>
        <v>No</v>
      </c>
      <c r="Y810" t="str">
        <f>IF(OR(NCA!K124="Q1 2024",NCA!K124="Q2 2024"),"Yes","No")</f>
        <v>No</v>
      </c>
      <c r="Z810" s="178" t="str">
        <f t="shared" si="455"/>
        <v>No</v>
      </c>
      <c r="AA810" t="str">
        <f>IF(OR(NCA!K124="Q3 2024",NCA!K124="Q4 2024"),"Yes","No")</f>
        <v>No</v>
      </c>
      <c r="AB810" s="178" t="str">
        <f t="shared" si="456"/>
        <v>No</v>
      </c>
      <c r="AC810" t="str">
        <f>IF(OR(NCA!K124="Q1 2025",NCA!K124="Q2 2025"),"Yes","No")</f>
        <v>No</v>
      </c>
      <c r="AD810" s="178" t="str">
        <f t="shared" si="457"/>
        <v>No</v>
      </c>
      <c r="AE810" t="str">
        <f>IF(OR(NCA!K124="Q3 2025",NCA!K124="Q4 2025"),"Yes","No")</f>
        <v>No</v>
      </c>
      <c r="AF810" s="178" t="str">
        <f t="shared" si="458"/>
        <v>No</v>
      </c>
      <c r="AG810" t="str">
        <f>IF(OR(NCA!K124="Q1 2026",NCA!K124="Q2 2026"),"Yes","No")</f>
        <v>No</v>
      </c>
      <c r="AH810" s="178" t="str">
        <f t="shared" si="459"/>
        <v>No</v>
      </c>
      <c r="AI810" t="str">
        <f>IF(OR(NCA!K124="Q3 2026",NCA!K124="Q4 2026"),"Yes","No")</f>
        <v>No</v>
      </c>
      <c r="AJ810" s="178" t="str">
        <f t="shared" si="460"/>
        <v>No</v>
      </c>
      <c r="AK810" t="str">
        <f>IF(OR(NCA!K124="Q1 2027",NCA!K124="Q2 2027"),"Yes","No")</f>
        <v>No</v>
      </c>
      <c r="AL810" s="178" t="str">
        <f t="shared" si="461"/>
        <v>No</v>
      </c>
      <c r="AM810" t="str">
        <f>IF(OR(NCA!K124="Q3 2027",NCA!K124="Q4 2027"),"Yes","No")</f>
        <v>No</v>
      </c>
      <c r="AN810" s="178" t="str">
        <f t="shared" si="462"/>
        <v>No</v>
      </c>
      <c r="AO810" t="str">
        <f>IF(OR(NCA!K124="Q1 2028",NCA!K124="Q2 2028"),"Yes","No")</f>
        <v>No</v>
      </c>
      <c r="AP810" s="178" t="str">
        <f t="shared" si="463"/>
        <v>No</v>
      </c>
      <c r="AQ810" t="str">
        <f>IF(OR(NCA!K124="Q3 2028",NCA!K124="Q4 2028"),"Yes","No")</f>
        <v>No</v>
      </c>
      <c r="AR810" s="178" t="str">
        <f t="shared" si="464"/>
        <v>No</v>
      </c>
      <c r="AS810" t="str">
        <f>IF(OR(NCA!K124="Q1 2029",NCA!K124="Q2 2029"),"Yes","No")</f>
        <v>No</v>
      </c>
      <c r="AT810" s="178" t="str">
        <f t="shared" si="465"/>
        <v>No</v>
      </c>
      <c r="AU810" t="str">
        <f>IF(OR(NCA!K124="Q3 2029",NCA!K124="Q4 2029"),"Yes","No")</f>
        <v>No</v>
      </c>
      <c r="AV810" s="178" t="str">
        <f t="shared" si="466"/>
        <v>No</v>
      </c>
      <c r="AW810" t="str">
        <f>IF(OR(NCA!K124="Q1 2030",NCA!K124="Q2 2030"),"Yes","No")</f>
        <v>No</v>
      </c>
      <c r="AX810" s="178" t="str">
        <f t="shared" si="467"/>
        <v>No</v>
      </c>
      <c r="AY810" t="str">
        <f>IF(OR(NCA!K124="Q3 2030",NCA!K124="Q4 2030"),"Yes","No")</f>
        <v>No</v>
      </c>
      <c r="AZ810" s="178" t="str">
        <f t="shared" si="468"/>
        <v>No</v>
      </c>
      <c r="BA810" t="str">
        <f>IF(NCA!K124="","No","Yes")</f>
        <v>No</v>
      </c>
      <c r="BB810" s="178" t="str">
        <f t="shared" si="469"/>
        <v>No</v>
      </c>
      <c r="BC810" s="178" t="str">
        <f t="shared" si="470"/>
        <v>Yes</v>
      </c>
      <c r="BD810" s="174"/>
    </row>
    <row r="811" spans="1:56" s="175" customFormat="1" ht="23.65" thickBot="1" x14ac:dyDescent="0.5">
      <c r="A811" s="177">
        <v>121</v>
      </c>
      <c r="B811" s="59" t="s">
        <v>1042</v>
      </c>
      <c r="C811" t="str">
        <f>IF(NCA!E125="Yes","Yes","No")</f>
        <v>No</v>
      </c>
      <c r="D811" t="str">
        <f>IF(AND(C811="No",NCA!F125="Yes"),"Yes","No")</f>
        <v>No</v>
      </c>
      <c r="E811" t="str">
        <f>IF(AND(C811="No",NCA!F125="N/A"),"N/A","No")</f>
        <v>No</v>
      </c>
      <c r="F811">
        <f>IF(OR(NCA!F125="Yes",NCA!F125="N/A"),0,1)</f>
        <v>1</v>
      </c>
      <c r="G811" t="str">
        <f>IF(OR(NCA!K125="Q3 2019",NCA!K125="Q4 2019"),"Yes","No")</f>
        <v>No</v>
      </c>
      <c r="H811" s="178" t="str">
        <f t="shared" si="446"/>
        <v>No</v>
      </c>
      <c r="I811" t="str">
        <f>IF(OR(NCA!K125="Q1 2020",NCA!K125="Q2 2020"),"Yes","No")</f>
        <v>No</v>
      </c>
      <c r="J811" s="178" t="str">
        <f t="shared" si="447"/>
        <v>No</v>
      </c>
      <c r="K811" t="str">
        <f>IF(OR(NCA!K125="Q3 2020",NCA!K125="Q4 2020"),"Yes","No")</f>
        <v>No</v>
      </c>
      <c r="L811" s="178" t="str">
        <f t="shared" si="448"/>
        <v>No</v>
      </c>
      <c r="M811" t="str">
        <f>IF(OR(NCA!K125="Q1 2021",NCA!K125="Q2 2021"),"Yes","No")</f>
        <v>No</v>
      </c>
      <c r="N811" s="178" t="str">
        <f t="shared" si="449"/>
        <v>No</v>
      </c>
      <c r="O811" t="str">
        <f>IF(OR(NCA!K125="Q3 2021",NCA!K125="Q4 2021"),"Yes","No")</f>
        <v>No</v>
      </c>
      <c r="P811" s="178" t="str">
        <f t="shared" si="450"/>
        <v>No</v>
      </c>
      <c r="Q811" t="str">
        <f>IF(OR(NCA!K125="Q1 2022",NCA!K125="Q2 2022"),"Yes","No")</f>
        <v>No</v>
      </c>
      <c r="R811" s="178" t="str">
        <f t="shared" si="451"/>
        <v>No</v>
      </c>
      <c r="S811" t="str">
        <f>IF(OR(NCA!K125="Q3 2022",NCA!K125="Q4 2022"),"Yes","No")</f>
        <v>No</v>
      </c>
      <c r="T811" s="178" t="str">
        <f t="shared" si="452"/>
        <v>No</v>
      </c>
      <c r="U811" t="str">
        <f>IF(OR(NCA!K125="Q1 2023",NCA!K125="Q2 2023"),"Yes","No")</f>
        <v>No</v>
      </c>
      <c r="V811" s="178" t="str">
        <f t="shared" si="453"/>
        <v>No</v>
      </c>
      <c r="W811" t="str">
        <f>IF(OR(NCA!K125="Q3 2023",NCA!K125="Q4 2023"),"Yes","No")</f>
        <v>No</v>
      </c>
      <c r="X811" s="178" t="str">
        <f t="shared" si="454"/>
        <v>No</v>
      </c>
      <c r="Y811" t="str">
        <f>IF(OR(NCA!K125="Q1 2024",NCA!K125="Q2 2024"),"Yes","No")</f>
        <v>No</v>
      </c>
      <c r="Z811" s="178" t="str">
        <f t="shared" si="455"/>
        <v>No</v>
      </c>
      <c r="AA811" t="str">
        <f>IF(OR(NCA!K125="Q3 2024",NCA!K125="Q4 2024"),"Yes","No")</f>
        <v>No</v>
      </c>
      <c r="AB811" s="178" t="str">
        <f t="shared" si="456"/>
        <v>No</v>
      </c>
      <c r="AC811" t="str">
        <f>IF(OR(NCA!K125="Q1 2025",NCA!K125="Q2 2025"),"Yes","No")</f>
        <v>No</v>
      </c>
      <c r="AD811" s="178" t="str">
        <f t="shared" si="457"/>
        <v>No</v>
      </c>
      <c r="AE811" t="str">
        <f>IF(OR(NCA!K125="Q3 2025",NCA!K125="Q4 2025"),"Yes","No")</f>
        <v>No</v>
      </c>
      <c r="AF811" s="178" t="str">
        <f t="shared" si="458"/>
        <v>No</v>
      </c>
      <c r="AG811" t="str">
        <f>IF(OR(NCA!K125="Q1 2026",NCA!K125="Q2 2026"),"Yes","No")</f>
        <v>No</v>
      </c>
      <c r="AH811" s="178" t="str">
        <f t="shared" si="459"/>
        <v>No</v>
      </c>
      <c r="AI811" t="str">
        <f>IF(OR(NCA!K125="Q3 2026",NCA!K125="Q4 2026"),"Yes","No")</f>
        <v>No</v>
      </c>
      <c r="AJ811" s="178" t="str">
        <f t="shared" si="460"/>
        <v>No</v>
      </c>
      <c r="AK811" t="str">
        <f>IF(OR(NCA!K125="Q1 2027",NCA!K125="Q2 2027"),"Yes","No")</f>
        <v>No</v>
      </c>
      <c r="AL811" s="178" t="str">
        <f t="shared" si="461"/>
        <v>No</v>
      </c>
      <c r="AM811" t="str">
        <f>IF(OR(NCA!K125="Q3 2027",NCA!K125="Q4 2027"),"Yes","No")</f>
        <v>No</v>
      </c>
      <c r="AN811" s="178" t="str">
        <f t="shared" si="462"/>
        <v>No</v>
      </c>
      <c r="AO811" t="str">
        <f>IF(OR(NCA!K125="Q1 2028",NCA!K125="Q2 2028"),"Yes","No")</f>
        <v>No</v>
      </c>
      <c r="AP811" s="178" t="str">
        <f t="shared" si="463"/>
        <v>No</v>
      </c>
      <c r="AQ811" t="str">
        <f>IF(OR(NCA!K125="Q3 2028",NCA!K125="Q4 2028"),"Yes","No")</f>
        <v>No</v>
      </c>
      <c r="AR811" s="178" t="str">
        <f t="shared" si="464"/>
        <v>No</v>
      </c>
      <c r="AS811" t="str">
        <f>IF(OR(NCA!K125="Q1 2029",NCA!K125="Q2 2029"),"Yes","No")</f>
        <v>No</v>
      </c>
      <c r="AT811" s="178" t="str">
        <f t="shared" si="465"/>
        <v>No</v>
      </c>
      <c r="AU811" t="str">
        <f>IF(OR(NCA!K125="Q3 2029",NCA!K125="Q4 2029"),"Yes","No")</f>
        <v>No</v>
      </c>
      <c r="AV811" s="178" t="str">
        <f t="shared" si="466"/>
        <v>No</v>
      </c>
      <c r="AW811" t="str">
        <f>IF(OR(NCA!K125="Q1 2030",NCA!K125="Q2 2030"),"Yes","No")</f>
        <v>No</v>
      </c>
      <c r="AX811" s="178" t="str">
        <f t="shared" si="467"/>
        <v>No</v>
      </c>
      <c r="AY811" t="str">
        <f>IF(OR(NCA!K125="Q3 2030",NCA!K125="Q4 2030"),"Yes","No")</f>
        <v>No</v>
      </c>
      <c r="AZ811" s="178" t="str">
        <f t="shared" si="468"/>
        <v>No</v>
      </c>
      <c r="BA811" t="str">
        <f>IF(NCA!K125="","No","Yes")</f>
        <v>No</v>
      </c>
      <c r="BB811" s="178" t="str">
        <f t="shared" si="469"/>
        <v>No</v>
      </c>
      <c r="BC811" s="178" t="str">
        <f t="shared" si="470"/>
        <v>Yes</v>
      </c>
      <c r="BD811" s="174"/>
    </row>
    <row r="812" spans="1:56" s="175" customFormat="1" ht="23.65" thickBot="1" x14ac:dyDescent="0.5">
      <c r="A812" s="177">
        <v>122</v>
      </c>
      <c r="B812" s="59" t="s">
        <v>1043</v>
      </c>
      <c r="C812" t="str">
        <f>IF(NCA!E126="Yes","Yes","No")</f>
        <v>No</v>
      </c>
      <c r="D812" t="str">
        <f>IF(AND(C812="No",NCA!F126="Yes"),"Yes","No")</f>
        <v>No</v>
      </c>
      <c r="E812" t="str">
        <f>IF(AND(C812="No",NCA!F126="N/A"),"N/A","No")</f>
        <v>No</v>
      </c>
      <c r="F812">
        <f>IF(OR(NCA!F126="Yes",NCA!F126="N/A"),0,1)</f>
        <v>1</v>
      </c>
      <c r="G812" t="str">
        <f>IF(OR(NCA!K126="Q3 2019",NCA!K126="Q4 2019"),"Yes","No")</f>
        <v>No</v>
      </c>
      <c r="H812" s="178" t="str">
        <f t="shared" si="446"/>
        <v>No</v>
      </c>
      <c r="I812" t="str">
        <f>IF(OR(NCA!K126="Q1 2020",NCA!K126="Q2 2020"),"Yes","No")</f>
        <v>No</v>
      </c>
      <c r="J812" s="178" t="str">
        <f t="shared" si="447"/>
        <v>No</v>
      </c>
      <c r="K812" t="str">
        <f>IF(OR(NCA!K126="Q3 2020",NCA!K126="Q4 2020"),"Yes","No")</f>
        <v>No</v>
      </c>
      <c r="L812" s="178" t="str">
        <f t="shared" si="448"/>
        <v>No</v>
      </c>
      <c r="M812" t="str">
        <f>IF(OR(NCA!K126="Q1 2021",NCA!K126="Q2 2021"),"Yes","No")</f>
        <v>No</v>
      </c>
      <c r="N812" s="178" t="str">
        <f t="shared" si="449"/>
        <v>No</v>
      </c>
      <c r="O812" t="str">
        <f>IF(OR(NCA!K126="Q3 2021",NCA!K126="Q4 2021"),"Yes","No")</f>
        <v>No</v>
      </c>
      <c r="P812" s="178" t="str">
        <f t="shared" si="450"/>
        <v>No</v>
      </c>
      <c r="Q812" t="str">
        <f>IF(OR(NCA!K126="Q1 2022",NCA!K126="Q2 2022"),"Yes","No")</f>
        <v>No</v>
      </c>
      <c r="R812" s="178" t="str">
        <f t="shared" si="451"/>
        <v>No</v>
      </c>
      <c r="S812" t="str">
        <f>IF(OR(NCA!K126="Q3 2022",NCA!K126="Q4 2022"),"Yes","No")</f>
        <v>No</v>
      </c>
      <c r="T812" s="178" t="str">
        <f t="shared" si="452"/>
        <v>No</v>
      </c>
      <c r="U812" t="str">
        <f>IF(OR(NCA!K126="Q1 2023",NCA!K126="Q2 2023"),"Yes","No")</f>
        <v>No</v>
      </c>
      <c r="V812" s="178" t="str">
        <f t="shared" si="453"/>
        <v>No</v>
      </c>
      <c r="W812" t="str">
        <f>IF(OR(NCA!K126="Q3 2023",NCA!K126="Q4 2023"),"Yes","No")</f>
        <v>No</v>
      </c>
      <c r="X812" s="178" t="str">
        <f t="shared" si="454"/>
        <v>No</v>
      </c>
      <c r="Y812" t="str">
        <f>IF(OR(NCA!K126="Q1 2024",NCA!K126="Q2 2024"),"Yes","No")</f>
        <v>No</v>
      </c>
      <c r="Z812" s="178" t="str">
        <f t="shared" si="455"/>
        <v>No</v>
      </c>
      <c r="AA812" t="str">
        <f>IF(OR(NCA!K126="Q3 2024",NCA!K126="Q4 2024"),"Yes","No")</f>
        <v>No</v>
      </c>
      <c r="AB812" s="178" t="str">
        <f t="shared" si="456"/>
        <v>No</v>
      </c>
      <c r="AC812" t="str">
        <f>IF(OR(NCA!K126="Q1 2025",NCA!K126="Q2 2025"),"Yes","No")</f>
        <v>No</v>
      </c>
      <c r="AD812" s="178" t="str">
        <f t="shared" si="457"/>
        <v>No</v>
      </c>
      <c r="AE812" t="str">
        <f>IF(OR(NCA!K126="Q3 2025",NCA!K126="Q4 2025"),"Yes","No")</f>
        <v>No</v>
      </c>
      <c r="AF812" s="178" t="str">
        <f t="shared" si="458"/>
        <v>No</v>
      </c>
      <c r="AG812" t="str">
        <f>IF(OR(NCA!K126="Q1 2026",NCA!K126="Q2 2026"),"Yes","No")</f>
        <v>No</v>
      </c>
      <c r="AH812" s="178" t="str">
        <f t="shared" si="459"/>
        <v>No</v>
      </c>
      <c r="AI812" t="str">
        <f>IF(OR(NCA!K126="Q3 2026",NCA!K126="Q4 2026"),"Yes","No")</f>
        <v>No</v>
      </c>
      <c r="AJ812" s="178" t="str">
        <f t="shared" si="460"/>
        <v>No</v>
      </c>
      <c r="AK812" t="str">
        <f>IF(OR(NCA!K126="Q1 2027",NCA!K126="Q2 2027"),"Yes","No")</f>
        <v>No</v>
      </c>
      <c r="AL812" s="178" t="str">
        <f t="shared" si="461"/>
        <v>No</v>
      </c>
      <c r="AM812" t="str">
        <f>IF(OR(NCA!K126="Q3 2027",NCA!K126="Q4 2027"),"Yes","No")</f>
        <v>No</v>
      </c>
      <c r="AN812" s="178" t="str">
        <f t="shared" si="462"/>
        <v>No</v>
      </c>
      <c r="AO812" t="str">
        <f>IF(OR(NCA!K126="Q1 2028",NCA!K126="Q2 2028"),"Yes","No")</f>
        <v>No</v>
      </c>
      <c r="AP812" s="178" t="str">
        <f t="shared" si="463"/>
        <v>No</v>
      </c>
      <c r="AQ812" t="str">
        <f>IF(OR(NCA!K126="Q3 2028",NCA!K126="Q4 2028"),"Yes","No")</f>
        <v>No</v>
      </c>
      <c r="AR812" s="178" t="str">
        <f t="shared" si="464"/>
        <v>No</v>
      </c>
      <c r="AS812" t="str">
        <f>IF(OR(NCA!K126="Q1 2029",NCA!K126="Q2 2029"),"Yes","No")</f>
        <v>No</v>
      </c>
      <c r="AT812" s="178" t="str">
        <f t="shared" si="465"/>
        <v>No</v>
      </c>
      <c r="AU812" t="str">
        <f>IF(OR(NCA!K126="Q3 2029",NCA!K126="Q4 2029"),"Yes","No")</f>
        <v>No</v>
      </c>
      <c r="AV812" s="178" t="str">
        <f t="shared" si="466"/>
        <v>No</v>
      </c>
      <c r="AW812" t="str">
        <f>IF(OR(NCA!K126="Q1 2030",NCA!K126="Q2 2030"),"Yes","No")</f>
        <v>No</v>
      </c>
      <c r="AX812" s="178" t="str">
        <f t="shared" si="467"/>
        <v>No</v>
      </c>
      <c r="AY812" t="str">
        <f>IF(OR(NCA!K126="Q3 2030",NCA!K126="Q4 2030"),"Yes","No")</f>
        <v>No</v>
      </c>
      <c r="AZ812" s="178" t="str">
        <f t="shared" si="468"/>
        <v>No</v>
      </c>
      <c r="BA812" t="str">
        <f>IF(NCA!K126="","No","Yes")</f>
        <v>No</v>
      </c>
      <c r="BB812" s="178" t="str">
        <f t="shared" si="469"/>
        <v>No</v>
      </c>
      <c r="BC812" s="178" t="str">
        <f t="shared" si="470"/>
        <v>Yes</v>
      </c>
      <c r="BD812" s="174"/>
    </row>
    <row r="813" spans="1:56" s="175" customFormat="1" ht="23.65" thickBot="1" x14ac:dyDescent="0.5">
      <c r="A813" s="177">
        <v>123</v>
      </c>
      <c r="B813" s="46" t="s">
        <v>1044</v>
      </c>
      <c r="C813" t="str">
        <f>IF(NCA!E127="Yes","Yes","No")</f>
        <v>Yes</v>
      </c>
      <c r="D813" t="str">
        <f>IF(AND(C813="No",NCA!F127="Yes"),"Yes","No")</f>
        <v>No</v>
      </c>
      <c r="E813" t="str">
        <f>IF(AND(C813="No",NCA!F127="N/A"),"N/A","No")</f>
        <v>No</v>
      </c>
      <c r="F813">
        <f>IF(OR(NCA!F127="Yes",NCA!F127="N/A"),0,1)</f>
        <v>1</v>
      </c>
      <c r="G813" t="str">
        <f>IF(OR(NCA!K127="Q3 2019",NCA!K127="Q4 2019"),"Yes","No")</f>
        <v>No</v>
      </c>
      <c r="H813" s="178" t="str">
        <f t="shared" si="446"/>
        <v>No</v>
      </c>
      <c r="I813" t="str">
        <f>IF(OR(NCA!K127="Q1 2020",NCA!K127="Q2 2020"),"Yes","No")</f>
        <v>No</v>
      </c>
      <c r="J813" s="178" t="str">
        <f t="shared" si="447"/>
        <v>No</v>
      </c>
      <c r="K813" t="str">
        <f>IF(OR(NCA!K127="Q3 2020",NCA!K127="Q4 2020"),"Yes","No")</f>
        <v>No</v>
      </c>
      <c r="L813" s="178" t="str">
        <f t="shared" si="448"/>
        <v>No</v>
      </c>
      <c r="M813" t="str">
        <f>IF(OR(NCA!K127="Q1 2021",NCA!K127="Q2 2021"),"Yes","No")</f>
        <v>No</v>
      </c>
      <c r="N813" s="178" t="str">
        <f t="shared" si="449"/>
        <v>No</v>
      </c>
      <c r="O813" t="str">
        <f>IF(OR(NCA!K127="Q3 2021",NCA!K127="Q4 2021"),"Yes","No")</f>
        <v>No</v>
      </c>
      <c r="P813" s="178" t="str">
        <f t="shared" si="450"/>
        <v>No</v>
      </c>
      <c r="Q813" t="str">
        <f>IF(OR(NCA!K127="Q1 2022",NCA!K127="Q2 2022"),"Yes","No")</f>
        <v>No</v>
      </c>
      <c r="R813" s="178" t="str">
        <f t="shared" si="451"/>
        <v>No</v>
      </c>
      <c r="S813" t="str">
        <f>IF(OR(NCA!K127="Q3 2022",NCA!K127="Q4 2022"),"Yes","No")</f>
        <v>No</v>
      </c>
      <c r="T813" s="178" t="str">
        <f t="shared" si="452"/>
        <v>No</v>
      </c>
      <c r="U813" t="str">
        <f>IF(OR(NCA!K127="Q1 2023",NCA!K127="Q2 2023"),"Yes","No")</f>
        <v>No</v>
      </c>
      <c r="V813" s="178" t="str">
        <f t="shared" si="453"/>
        <v>No</v>
      </c>
      <c r="W813" t="str">
        <f>IF(OR(NCA!K127="Q3 2023",NCA!K127="Q4 2023"),"Yes","No")</f>
        <v>No</v>
      </c>
      <c r="X813" s="178" t="str">
        <f t="shared" si="454"/>
        <v>No</v>
      </c>
      <c r="Y813" t="str">
        <f>IF(OR(NCA!K127="Q1 2024",NCA!K127="Q2 2024"),"Yes","No")</f>
        <v>No</v>
      </c>
      <c r="Z813" s="178" t="str">
        <f t="shared" si="455"/>
        <v>No</v>
      </c>
      <c r="AA813" t="str">
        <f>IF(OR(NCA!K127="Q3 2024",NCA!K127="Q4 2024"),"Yes","No")</f>
        <v>No</v>
      </c>
      <c r="AB813" s="178" t="str">
        <f t="shared" si="456"/>
        <v>No</v>
      </c>
      <c r="AC813" t="str">
        <f>IF(OR(NCA!K127="Q1 2025",NCA!K127="Q2 2025"),"Yes","No")</f>
        <v>No</v>
      </c>
      <c r="AD813" s="178" t="str">
        <f t="shared" si="457"/>
        <v>No</v>
      </c>
      <c r="AE813" t="str">
        <f>IF(OR(NCA!K127="Q3 2025",NCA!K127="Q4 2025"),"Yes","No")</f>
        <v>No</v>
      </c>
      <c r="AF813" s="178" t="str">
        <f t="shared" si="458"/>
        <v>No</v>
      </c>
      <c r="AG813" t="str">
        <f>IF(OR(NCA!K127="Q1 2026",NCA!K127="Q2 2026"),"Yes","No")</f>
        <v>No</v>
      </c>
      <c r="AH813" s="178" t="str">
        <f t="shared" si="459"/>
        <v>No</v>
      </c>
      <c r="AI813" t="str">
        <f>IF(OR(NCA!K127="Q3 2026",NCA!K127="Q4 2026"),"Yes","No")</f>
        <v>No</v>
      </c>
      <c r="AJ813" s="178" t="str">
        <f t="shared" si="460"/>
        <v>No</v>
      </c>
      <c r="AK813" t="str">
        <f>IF(OR(NCA!K127="Q1 2027",NCA!K127="Q2 2027"),"Yes","No")</f>
        <v>No</v>
      </c>
      <c r="AL813" s="178" t="str">
        <f t="shared" si="461"/>
        <v>No</v>
      </c>
      <c r="AM813" t="str">
        <f>IF(OR(NCA!K127="Q3 2027",NCA!K127="Q4 2027"),"Yes","No")</f>
        <v>No</v>
      </c>
      <c r="AN813" s="178" t="str">
        <f t="shared" si="462"/>
        <v>No</v>
      </c>
      <c r="AO813" t="str">
        <f>IF(OR(NCA!K127="Q1 2028",NCA!K127="Q2 2028"),"Yes","No")</f>
        <v>No</v>
      </c>
      <c r="AP813" s="178" t="str">
        <f t="shared" si="463"/>
        <v>No</v>
      </c>
      <c r="AQ813" t="str">
        <f>IF(OR(NCA!K127="Q3 2028",NCA!K127="Q4 2028"),"Yes","No")</f>
        <v>No</v>
      </c>
      <c r="AR813" s="178" t="str">
        <f t="shared" si="464"/>
        <v>No</v>
      </c>
      <c r="AS813" t="str">
        <f>IF(OR(NCA!K127="Q1 2029",NCA!K127="Q2 2029"),"Yes","No")</f>
        <v>No</v>
      </c>
      <c r="AT813" s="178" t="str">
        <f t="shared" si="465"/>
        <v>No</v>
      </c>
      <c r="AU813" t="str">
        <f>IF(OR(NCA!K127="Q3 2029",NCA!K127="Q4 2029"),"Yes","No")</f>
        <v>No</v>
      </c>
      <c r="AV813" s="178" t="str">
        <f t="shared" si="466"/>
        <v>No</v>
      </c>
      <c r="AW813" t="str">
        <f>IF(OR(NCA!K127="Q1 2030",NCA!K127="Q2 2030"),"Yes","No")</f>
        <v>No</v>
      </c>
      <c r="AX813" s="178" t="str">
        <f t="shared" si="467"/>
        <v>No</v>
      </c>
      <c r="AY813" t="str">
        <f>IF(OR(NCA!K127="Q3 2030",NCA!K127="Q4 2030"),"Yes","No")</f>
        <v>No</v>
      </c>
      <c r="AZ813" s="178" t="str">
        <f t="shared" si="468"/>
        <v>No</v>
      </c>
      <c r="BA813" t="str">
        <f>IF(NCA!K127="","No","Yes")</f>
        <v>No</v>
      </c>
      <c r="BB813" s="178" t="str">
        <f t="shared" si="469"/>
        <v>No</v>
      </c>
      <c r="BC813" s="178" t="str">
        <f t="shared" si="470"/>
        <v>No</v>
      </c>
      <c r="BD813" s="174"/>
    </row>
    <row r="814" spans="1:56" s="175" customFormat="1" ht="35.25" thickBot="1" x14ac:dyDescent="0.5">
      <c r="A814" s="177">
        <v>124</v>
      </c>
      <c r="B814" s="46" t="s">
        <v>1045</v>
      </c>
      <c r="C814" t="str">
        <f>IF(NCA!E128="Yes","Yes","No")</f>
        <v>Yes</v>
      </c>
      <c r="D814" t="str">
        <f>IF(AND(C814="No",NCA!F128="Yes"),"Yes","No")</f>
        <v>No</v>
      </c>
      <c r="E814" t="str">
        <f>IF(AND(C814="No",NCA!F128="N/A"),"N/A","No")</f>
        <v>No</v>
      </c>
      <c r="F814">
        <f>IF(OR(NCA!F128="Yes",NCA!F128="N/A"),0,1)</f>
        <v>1</v>
      </c>
      <c r="G814" t="str">
        <f>IF(OR(NCA!K128="Q3 2019",NCA!K128="Q4 2019"),"Yes","No")</f>
        <v>No</v>
      </c>
      <c r="H814" s="178" t="str">
        <f t="shared" si="446"/>
        <v>No</v>
      </c>
      <c r="I814" t="str">
        <f>IF(OR(NCA!K128="Q1 2020",NCA!K128="Q2 2020"),"Yes","No")</f>
        <v>No</v>
      </c>
      <c r="J814" s="178" t="str">
        <f t="shared" si="447"/>
        <v>No</v>
      </c>
      <c r="K814" t="str">
        <f>IF(OR(NCA!K128="Q3 2020",NCA!K128="Q4 2020"),"Yes","No")</f>
        <v>No</v>
      </c>
      <c r="L814" s="178" t="str">
        <f t="shared" si="448"/>
        <v>No</v>
      </c>
      <c r="M814" t="str">
        <f>IF(OR(NCA!K128="Q1 2021",NCA!K128="Q2 2021"),"Yes","No")</f>
        <v>No</v>
      </c>
      <c r="N814" s="178" t="str">
        <f t="shared" si="449"/>
        <v>No</v>
      </c>
      <c r="O814" t="str">
        <f>IF(OR(NCA!K128="Q3 2021",NCA!K128="Q4 2021"),"Yes","No")</f>
        <v>No</v>
      </c>
      <c r="P814" s="178" t="str">
        <f t="shared" si="450"/>
        <v>No</v>
      </c>
      <c r="Q814" t="str">
        <f>IF(OR(NCA!K128="Q1 2022",NCA!K128="Q2 2022"),"Yes","No")</f>
        <v>No</v>
      </c>
      <c r="R814" s="178" t="str">
        <f t="shared" si="451"/>
        <v>No</v>
      </c>
      <c r="S814" t="str">
        <f>IF(OR(NCA!K128="Q3 2022",NCA!K128="Q4 2022"),"Yes","No")</f>
        <v>No</v>
      </c>
      <c r="T814" s="178" t="str">
        <f t="shared" si="452"/>
        <v>No</v>
      </c>
      <c r="U814" t="str">
        <f>IF(OR(NCA!K128="Q1 2023",NCA!K128="Q2 2023"),"Yes","No")</f>
        <v>No</v>
      </c>
      <c r="V814" s="178" t="str">
        <f t="shared" si="453"/>
        <v>No</v>
      </c>
      <c r="W814" t="str">
        <f>IF(OR(NCA!K128="Q3 2023",NCA!K128="Q4 2023"),"Yes","No")</f>
        <v>No</v>
      </c>
      <c r="X814" s="178" t="str">
        <f t="shared" si="454"/>
        <v>No</v>
      </c>
      <c r="Y814" t="str">
        <f>IF(OR(NCA!K128="Q1 2024",NCA!K128="Q2 2024"),"Yes","No")</f>
        <v>No</v>
      </c>
      <c r="Z814" s="178" t="str">
        <f t="shared" si="455"/>
        <v>No</v>
      </c>
      <c r="AA814" t="str">
        <f>IF(OR(NCA!K128="Q3 2024",NCA!K128="Q4 2024"),"Yes","No")</f>
        <v>No</v>
      </c>
      <c r="AB814" s="178" t="str">
        <f t="shared" si="456"/>
        <v>No</v>
      </c>
      <c r="AC814" t="str">
        <f>IF(OR(NCA!K128="Q1 2025",NCA!K128="Q2 2025"),"Yes","No")</f>
        <v>No</v>
      </c>
      <c r="AD814" s="178" t="str">
        <f t="shared" si="457"/>
        <v>No</v>
      </c>
      <c r="AE814" t="str">
        <f>IF(OR(NCA!K128="Q3 2025",NCA!K128="Q4 2025"),"Yes","No")</f>
        <v>No</v>
      </c>
      <c r="AF814" s="178" t="str">
        <f t="shared" si="458"/>
        <v>No</v>
      </c>
      <c r="AG814" t="str">
        <f>IF(OR(NCA!K128="Q1 2026",NCA!K128="Q2 2026"),"Yes","No")</f>
        <v>No</v>
      </c>
      <c r="AH814" s="178" t="str">
        <f t="shared" si="459"/>
        <v>No</v>
      </c>
      <c r="AI814" t="str">
        <f>IF(OR(NCA!K128="Q3 2026",NCA!K128="Q4 2026"),"Yes","No")</f>
        <v>No</v>
      </c>
      <c r="AJ814" s="178" t="str">
        <f t="shared" si="460"/>
        <v>No</v>
      </c>
      <c r="AK814" t="str">
        <f>IF(OR(NCA!K128="Q1 2027",NCA!K128="Q2 2027"),"Yes","No")</f>
        <v>No</v>
      </c>
      <c r="AL814" s="178" t="str">
        <f t="shared" si="461"/>
        <v>No</v>
      </c>
      <c r="AM814" t="str">
        <f>IF(OR(NCA!K128="Q3 2027",NCA!K128="Q4 2027"),"Yes","No")</f>
        <v>No</v>
      </c>
      <c r="AN814" s="178" t="str">
        <f t="shared" si="462"/>
        <v>No</v>
      </c>
      <c r="AO814" t="str">
        <f>IF(OR(NCA!K128="Q1 2028",NCA!K128="Q2 2028"),"Yes","No")</f>
        <v>No</v>
      </c>
      <c r="AP814" s="178" t="str">
        <f t="shared" si="463"/>
        <v>No</v>
      </c>
      <c r="AQ814" t="str">
        <f>IF(OR(NCA!K128="Q3 2028",NCA!K128="Q4 2028"),"Yes","No")</f>
        <v>No</v>
      </c>
      <c r="AR814" s="178" t="str">
        <f t="shared" si="464"/>
        <v>No</v>
      </c>
      <c r="AS814" t="str">
        <f>IF(OR(NCA!K128="Q1 2029",NCA!K128="Q2 2029"),"Yes","No")</f>
        <v>No</v>
      </c>
      <c r="AT814" s="178" t="str">
        <f t="shared" si="465"/>
        <v>No</v>
      </c>
      <c r="AU814" t="str">
        <f>IF(OR(NCA!K128="Q3 2029",NCA!K128="Q4 2029"),"Yes","No")</f>
        <v>No</v>
      </c>
      <c r="AV814" s="178" t="str">
        <f t="shared" si="466"/>
        <v>No</v>
      </c>
      <c r="AW814" t="str">
        <f>IF(OR(NCA!K128="Q1 2030",NCA!K128="Q2 2030"),"Yes","No")</f>
        <v>No</v>
      </c>
      <c r="AX814" s="178" t="str">
        <f t="shared" si="467"/>
        <v>No</v>
      </c>
      <c r="AY814" t="str">
        <f>IF(OR(NCA!K128="Q3 2030",NCA!K128="Q4 2030"),"Yes","No")</f>
        <v>No</v>
      </c>
      <c r="AZ814" s="178" t="str">
        <f t="shared" si="468"/>
        <v>No</v>
      </c>
      <c r="BA814" t="str">
        <f>IF(NCA!K128="","No","Yes")</f>
        <v>No</v>
      </c>
      <c r="BB814" s="178" t="str">
        <f t="shared" si="469"/>
        <v>No</v>
      </c>
      <c r="BC814" s="178" t="str">
        <f t="shared" si="470"/>
        <v>No</v>
      </c>
      <c r="BD814" s="174"/>
    </row>
    <row r="815" spans="1:56" s="175" customFormat="1" ht="23.65" thickBot="1" x14ac:dyDescent="0.5">
      <c r="A815" s="177">
        <v>125</v>
      </c>
      <c r="B815" s="59" t="s">
        <v>1046</v>
      </c>
      <c r="C815" t="str">
        <f>IF(NCA!E129="Yes","Yes","No")</f>
        <v>No</v>
      </c>
      <c r="D815" t="str">
        <f>IF(AND(C815="No",NCA!F129="Yes"),"Yes","No")</f>
        <v>No</v>
      </c>
      <c r="E815" t="str">
        <f>IF(AND(C815="No",NCA!F129="N/A"),"N/A","No")</f>
        <v>No</v>
      </c>
      <c r="F815">
        <f>IF(OR(NCA!F129="Yes",NCA!F129="N/A"),0,1)</f>
        <v>1</v>
      </c>
      <c r="G815" t="str">
        <f>IF(OR(NCA!K129="Q3 2019",NCA!K129="Q4 2019"),"Yes","No")</f>
        <v>No</v>
      </c>
      <c r="H815" s="178" t="str">
        <f t="shared" si="446"/>
        <v>No</v>
      </c>
      <c r="I815" t="str">
        <f>IF(OR(NCA!K129="Q1 2020",NCA!K129="Q2 2020"),"Yes","No")</f>
        <v>No</v>
      </c>
      <c r="J815" s="178" t="str">
        <f t="shared" si="447"/>
        <v>No</v>
      </c>
      <c r="K815" t="str">
        <f>IF(OR(NCA!K129="Q3 2020",NCA!K129="Q4 2020"),"Yes","No")</f>
        <v>No</v>
      </c>
      <c r="L815" s="178" t="str">
        <f t="shared" si="448"/>
        <v>No</v>
      </c>
      <c r="M815" t="str">
        <f>IF(OR(NCA!K129="Q1 2021",NCA!K129="Q2 2021"),"Yes","No")</f>
        <v>No</v>
      </c>
      <c r="N815" s="178" t="str">
        <f t="shared" si="449"/>
        <v>No</v>
      </c>
      <c r="O815" t="str">
        <f>IF(OR(NCA!K129="Q3 2021",NCA!K129="Q4 2021"),"Yes","No")</f>
        <v>No</v>
      </c>
      <c r="P815" s="178" t="str">
        <f t="shared" si="450"/>
        <v>No</v>
      </c>
      <c r="Q815" t="str">
        <f>IF(OR(NCA!K129="Q1 2022",NCA!K129="Q2 2022"),"Yes","No")</f>
        <v>No</v>
      </c>
      <c r="R815" s="178" t="str">
        <f t="shared" si="451"/>
        <v>No</v>
      </c>
      <c r="S815" t="str">
        <f>IF(OR(NCA!K129="Q3 2022",NCA!K129="Q4 2022"),"Yes","No")</f>
        <v>No</v>
      </c>
      <c r="T815" s="178" t="str">
        <f t="shared" si="452"/>
        <v>No</v>
      </c>
      <c r="U815" t="str">
        <f>IF(OR(NCA!K129="Q1 2023",NCA!K129="Q2 2023"),"Yes","No")</f>
        <v>No</v>
      </c>
      <c r="V815" s="178" t="str">
        <f t="shared" si="453"/>
        <v>No</v>
      </c>
      <c r="W815" t="str">
        <f>IF(OR(NCA!K129="Q3 2023",NCA!K129="Q4 2023"),"Yes","No")</f>
        <v>No</v>
      </c>
      <c r="X815" s="178" t="str">
        <f t="shared" si="454"/>
        <v>No</v>
      </c>
      <c r="Y815" t="str">
        <f>IF(OR(NCA!K129="Q1 2024",NCA!K129="Q2 2024"),"Yes","No")</f>
        <v>No</v>
      </c>
      <c r="Z815" s="178" t="str">
        <f t="shared" si="455"/>
        <v>No</v>
      </c>
      <c r="AA815" t="str">
        <f>IF(OR(NCA!K129="Q3 2024",NCA!K129="Q4 2024"),"Yes","No")</f>
        <v>No</v>
      </c>
      <c r="AB815" s="178" t="str">
        <f t="shared" si="456"/>
        <v>No</v>
      </c>
      <c r="AC815" t="str">
        <f>IF(OR(NCA!K129="Q1 2025",NCA!K129="Q2 2025"),"Yes","No")</f>
        <v>No</v>
      </c>
      <c r="AD815" s="178" t="str">
        <f t="shared" si="457"/>
        <v>No</v>
      </c>
      <c r="AE815" t="str">
        <f>IF(OR(NCA!K129="Q3 2025",NCA!K129="Q4 2025"),"Yes","No")</f>
        <v>No</v>
      </c>
      <c r="AF815" s="178" t="str">
        <f t="shared" si="458"/>
        <v>No</v>
      </c>
      <c r="AG815" t="str">
        <f>IF(OR(NCA!K129="Q1 2026",NCA!K129="Q2 2026"),"Yes","No")</f>
        <v>No</v>
      </c>
      <c r="AH815" s="178" t="str">
        <f t="shared" si="459"/>
        <v>No</v>
      </c>
      <c r="AI815" t="str">
        <f>IF(OR(NCA!K129="Q3 2026",NCA!K129="Q4 2026"),"Yes","No")</f>
        <v>No</v>
      </c>
      <c r="AJ815" s="178" t="str">
        <f t="shared" si="460"/>
        <v>No</v>
      </c>
      <c r="AK815" t="str">
        <f>IF(OR(NCA!K129="Q1 2027",NCA!K129="Q2 2027"),"Yes","No")</f>
        <v>No</v>
      </c>
      <c r="AL815" s="178" t="str">
        <f t="shared" si="461"/>
        <v>No</v>
      </c>
      <c r="AM815" t="str">
        <f>IF(OR(NCA!K129="Q3 2027",NCA!K129="Q4 2027"),"Yes","No")</f>
        <v>No</v>
      </c>
      <c r="AN815" s="178" t="str">
        <f t="shared" si="462"/>
        <v>No</v>
      </c>
      <c r="AO815" t="str">
        <f>IF(OR(NCA!K129="Q1 2028",NCA!K129="Q2 2028"),"Yes","No")</f>
        <v>No</v>
      </c>
      <c r="AP815" s="178" t="str">
        <f t="shared" si="463"/>
        <v>No</v>
      </c>
      <c r="AQ815" t="str">
        <f>IF(OR(NCA!K129="Q3 2028",NCA!K129="Q4 2028"),"Yes","No")</f>
        <v>No</v>
      </c>
      <c r="AR815" s="178" t="str">
        <f t="shared" si="464"/>
        <v>No</v>
      </c>
      <c r="AS815" t="str">
        <f>IF(OR(NCA!K129="Q1 2029",NCA!K129="Q2 2029"),"Yes","No")</f>
        <v>No</v>
      </c>
      <c r="AT815" s="178" t="str">
        <f t="shared" si="465"/>
        <v>No</v>
      </c>
      <c r="AU815" t="str">
        <f>IF(OR(NCA!K129="Q3 2029",NCA!K129="Q4 2029"),"Yes","No")</f>
        <v>No</v>
      </c>
      <c r="AV815" s="178" t="str">
        <f t="shared" si="466"/>
        <v>No</v>
      </c>
      <c r="AW815" t="str">
        <f>IF(OR(NCA!K129="Q1 2030",NCA!K129="Q2 2030"),"Yes","No")</f>
        <v>No</v>
      </c>
      <c r="AX815" s="178" t="str">
        <f t="shared" si="467"/>
        <v>No</v>
      </c>
      <c r="AY815" t="str">
        <f>IF(OR(NCA!K129="Q3 2030",NCA!K129="Q4 2030"),"Yes","No")</f>
        <v>No</v>
      </c>
      <c r="AZ815" s="178" t="str">
        <f t="shared" si="468"/>
        <v>No</v>
      </c>
      <c r="BA815" t="str">
        <f>IF(NCA!K129="","No","Yes")</f>
        <v>No</v>
      </c>
      <c r="BB815" s="178" t="str">
        <f t="shared" si="469"/>
        <v>No</v>
      </c>
      <c r="BC815" s="178" t="str">
        <f t="shared" si="470"/>
        <v>Yes</v>
      </c>
      <c r="BD815" s="174"/>
    </row>
    <row r="816" spans="1:56" s="175" customFormat="1" ht="35.25" thickBot="1" x14ac:dyDescent="0.5">
      <c r="A816" s="177">
        <v>126</v>
      </c>
      <c r="B816" s="59" t="s">
        <v>1047</v>
      </c>
      <c r="C816" t="str">
        <f>IF(NCA!E130="Yes","Yes","No")</f>
        <v>No</v>
      </c>
      <c r="D816" t="str">
        <f>IF(AND(C816="No",NCA!F130="Yes"),"Yes","No")</f>
        <v>No</v>
      </c>
      <c r="E816" t="str">
        <f>IF(AND(C816="No",NCA!F130="N/A"),"N/A","No")</f>
        <v>No</v>
      </c>
      <c r="F816">
        <f>IF(OR(NCA!F130="Yes",NCA!F130="N/A"),0,1)</f>
        <v>1</v>
      </c>
      <c r="G816" t="str">
        <f>IF(OR(NCA!K130="Q3 2019",NCA!K130="Q4 2019"),"Yes","No")</f>
        <v>No</v>
      </c>
      <c r="H816" s="178" t="str">
        <f t="shared" si="446"/>
        <v>No</v>
      </c>
      <c r="I816" t="str">
        <f>IF(OR(NCA!K130="Q1 2020",NCA!K130="Q2 2020"),"Yes","No")</f>
        <v>No</v>
      </c>
      <c r="J816" s="178" t="str">
        <f t="shared" si="447"/>
        <v>No</v>
      </c>
      <c r="K816" t="str">
        <f>IF(OR(NCA!K130="Q3 2020",NCA!K130="Q4 2020"),"Yes","No")</f>
        <v>No</v>
      </c>
      <c r="L816" s="178" t="str">
        <f t="shared" si="448"/>
        <v>No</v>
      </c>
      <c r="M816" t="str">
        <f>IF(OR(NCA!K130="Q1 2021",NCA!K130="Q2 2021"),"Yes","No")</f>
        <v>No</v>
      </c>
      <c r="N816" s="178" t="str">
        <f t="shared" si="449"/>
        <v>No</v>
      </c>
      <c r="O816" t="str">
        <f>IF(OR(NCA!K130="Q3 2021",NCA!K130="Q4 2021"),"Yes","No")</f>
        <v>No</v>
      </c>
      <c r="P816" s="178" t="str">
        <f t="shared" si="450"/>
        <v>No</v>
      </c>
      <c r="Q816" t="str">
        <f>IF(OR(NCA!K130="Q1 2022",NCA!K130="Q2 2022"),"Yes","No")</f>
        <v>No</v>
      </c>
      <c r="R816" s="178" t="str">
        <f t="shared" si="451"/>
        <v>No</v>
      </c>
      <c r="S816" t="str">
        <f>IF(OR(NCA!K130="Q3 2022",NCA!K130="Q4 2022"),"Yes","No")</f>
        <v>No</v>
      </c>
      <c r="T816" s="178" t="str">
        <f t="shared" si="452"/>
        <v>No</v>
      </c>
      <c r="U816" t="str">
        <f>IF(OR(NCA!K130="Q1 2023",NCA!K130="Q2 2023"),"Yes","No")</f>
        <v>No</v>
      </c>
      <c r="V816" s="178" t="str">
        <f t="shared" si="453"/>
        <v>No</v>
      </c>
      <c r="W816" t="str">
        <f>IF(OR(NCA!K130="Q3 2023",NCA!K130="Q4 2023"),"Yes","No")</f>
        <v>No</v>
      </c>
      <c r="X816" s="178" t="str">
        <f t="shared" si="454"/>
        <v>No</v>
      </c>
      <c r="Y816" t="str">
        <f>IF(OR(NCA!K130="Q1 2024",NCA!K130="Q2 2024"),"Yes","No")</f>
        <v>No</v>
      </c>
      <c r="Z816" s="178" t="str">
        <f t="shared" si="455"/>
        <v>No</v>
      </c>
      <c r="AA816" t="str">
        <f>IF(OR(NCA!K130="Q3 2024",NCA!K130="Q4 2024"),"Yes","No")</f>
        <v>No</v>
      </c>
      <c r="AB816" s="178" t="str">
        <f t="shared" si="456"/>
        <v>No</v>
      </c>
      <c r="AC816" t="str">
        <f>IF(OR(NCA!K130="Q1 2025",NCA!K130="Q2 2025"),"Yes","No")</f>
        <v>No</v>
      </c>
      <c r="AD816" s="178" t="str">
        <f t="shared" si="457"/>
        <v>No</v>
      </c>
      <c r="AE816" t="str">
        <f>IF(OR(NCA!K130="Q3 2025",NCA!K130="Q4 2025"),"Yes","No")</f>
        <v>No</v>
      </c>
      <c r="AF816" s="178" t="str">
        <f t="shared" si="458"/>
        <v>No</v>
      </c>
      <c r="AG816" t="str">
        <f>IF(OR(NCA!K130="Q1 2026",NCA!K130="Q2 2026"),"Yes","No")</f>
        <v>No</v>
      </c>
      <c r="AH816" s="178" t="str">
        <f t="shared" si="459"/>
        <v>No</v>
      </c>
      <c r="AI816" t="str">
        <f>IF(OR(NCA!K130="Q3 2026",NCA!K130="Q4 2026"),"Yes","No")</f>
        <v>No</v>
      </c>
      <c r="AJ816" s="178" t="str">
        <f t="shared" si="460"/>
        <v>No</v>
      </c>
      <c r="AK816" t="str">
        <f>IF(OR(NCA!K130="Q1 2027",NCA!K130="Q2 2027"),"Yes","No")</f>
        <v>No</v>
      </c>
      <c r="AL816" s="178" t="str">
        <f t="shared" si="461"/>
        <v>No</v>
      </c>
      <c r="AM816" t="str">
        <f>IF(OR(NCA!K130="Q3 2027",NCA!K130="Q4 2027"),"Yes","No")</f>
        <v>No</v>
      </c>
      <c r="AN816" s="178" t="str">
        <f t="shared" si="462"/>
        <v>No</v>
      </c>
      <c r="AO816" t="str">
        <f>IF(OR(NCA!K130="Q1 2028",NCA!K130="Q2 2028"),"Yes","No")</f>
        <v>No</v>
      </c>
      <c r="AP816" s="178" t="str">
        <f t="shared" si="463"/>
        <v>No</v>
      </c>
      <c r="AQ816" t="str">
        <f>IF(OR(NCA!K130="Q3 2028",NCA!K130="Q4 2028"),"Yes","No")</f>
        <v>No</v>
      </c>
      <c r="AR816" s="178" t="str">
        <f t="shared" si="464"/>
        <v>No</v>
      </c>
      <c r="AS816" t="str">
        <f>IF(OR(NCA!K130="Q1 2029",NCA!K130="Q2 2029"),"Yes","No")</f>
        <v>No</v>
      </c>
      <c r="AT816" s="178" t="str">
        <f t="shared" si="465"/>
        <v>No</v>
      </c>
      <c r="AU816" t="str">
        <f>IF(OR(NCA!K130="Q3 2029",NCA!K130="Q4 2029"),"Yes","No")</f>
        <v>No</v>
      </c>
      <c r="AV816" s="178" t="str">
        <f t="shared" si="466"/>
        <v>No</v>
      </c>
      <c r="AW816" t="str">
        <f>IF(OR(NCA!K130="Q1 2030",NCA!K130="Q2 2030"),"Yes","No")</f>
        <v>No</v>
      </c>
      <c r="AX816" s="178" t="str">
        <f t="shared" si="467"/>
        <v>No</v>
      </c>
      <c r="AY816" t="str">
        <f>IF(OR(NCA!K130="Q3 2030",NCA!K130="Q4 2030"),"Yes","No")</f>
        <v>No</v>
      </c>
      <c r="AZ816" s="178" t="str">
        <f t="shared" si="468"/>
        <v>No</v>
      </c>
      <c r="BA816" t="str">
        <f>IF(NCA!K130="","No","Yes")</f>
        <v>No</v>
      </c>
      <c r="BB816" s="178" t="str">
        <f t="shared" si="469"/>
        <v>No</v>
      </c>
      <c r="BC816" s="178" t="str">
        <f t="shared" si="470"/>
        <v>Yes</v>
      </c>
      <c r="BD816" s="174"/>
    </row>
    <row r="817" spans="1:56" s="175" customFormat="1" ht="23.65" thickBot="1" x14ac:dyDescent="0.5">
      <c r="A817" s="177">
        <v>127</v>
      </c>
      <c r="B817" s="46" t="s">
        <v>1048</v>
      </c>
      <c r="C817" t="str">
        <f>IF(NCA!E131="Yes","Yes","No")</f>
        <v>Yes</v>
      </c>
      <c r="D817" t="str">
        <f>IF(AND(C817="No",NCA!F131="Yes"),"Yes","No")</f>
        <v>No</v>
      </c>
      <c r="E817" t="str">
        <f>IF(AND(C817="No",NCA!F131="N/A"),"N/A","No")</f>
        <v>No</v>
      </c>
      <c r="F817">
        <f>IF(OR(NCA!F131="Yes",NCA!F131="N/A"),0,1)</f>
        <v>1</v>
      </c>
      <c r="G817" t="str">
        <f>IF(OR(NCA!K131="Q3 2019",NCA!K131="Q4 2019"),"Yes","No")</f>
        <v>No</v>
      </c>
      <c r="H817" s="178" t="str">
        <f t="shared" si="446"/>
        <v>No</v>
      </c>
      <c r="I817" t="str">
        <f>IF(OR(NCA!K131="Q1 2020",NCA!K131="Q2 2020"),"Yes","No")</f>
        <v>No</v>
      </c>
      <c r="J817" s="178" t="str">
        <f t="shared" si="447"/>
        <v>No</v>
      </c>
      <c r="K817" t="str">
        <f>IF(OR(NCA!K131="Q3 2020",NCA!K131="Q4 2020"),"Yes","No")</f>
        <v>No</v>
      </c>
      <c r="L817" s="178" t="str">
        <f t="shared" si="448"/>
        <v>No</v>
      </c>
      <c r="M817" t="str">
        <f>IF(OR(NCA!K131="Q1 2021",NCA!K131="Q2 2021"),"Yes","No")</f>
        <v>No</v>
      </c>
      <c r="N817" s="178" t="str">
        <f t="shared" si="449"/>
        <v>No</v>
      </c>
      <c r="O817" t="str">
        <f>IF(OR(NCA!K131="Q3 2021",NCA!K131="Q4 2021"),"Yes","No")</f>
        <v>No</v>
      </c>
      <c r="P817" s="178" t="str">
        <f t="shared" si="450"/>
        <v>No</v>
      </c>
      <c r="Q817" t="str">
        <f>IF(OR(NCA!K131="Q1 2022",NCA!K131="Q2 2022"),"Yes","No")</f>
        <v>No</v>
      </c>
      <c r="R817" s="178" t="str">
        <f t="shared" si="451"/>
        <v>No</v>
      </c>
      <c r="S817" t="str">
        <f>IF(OR(NCA!K131="Q3 2022",NCA!K131="Q4 2022"),"Yes","No")</f>
        <v>No</v>
      </c>
      <c r="T817" s="178" t="str">
        <f t="shared" si="452"/>
        <v>No</v>
      </c>
      <c r="U817" t="str">
        <f>IF(OR(NCA!K131="Q1 2023",NCA!K131="Q2 2023"),"Yes","No")</f>
        <v>No</v>
      </c>
      <c r="V817" s="178" t="str">
        <f t="shared" si="453"/>
        <v>No</v>
      </c>
      <c r="W817" t="str">
        <f>IF(OR(NCA!K131="Q3 2023",NCA!K131="Q4 2023"),"Yes","No")</f>
        <v>No</v>
      </c>
      <c r="X817" s="178" t="str">
        <f t="shared" si="454"/>
        <v>No</v>
      </c>
      <c r="Y817" t="str">
        <f>IF(OR(NCA!K131="Q1 2024",NCA!K131="Q2 2024"),"Yes","No")</f>
        <v>No</v>
      </c>
      <c r="Z817" s="178" t="str">
        <f t="shared" si="455"/>
        <v>No</v>
      </c>
      <c r="AA817" t="str">
        <f>IF(OR(NCA!K131="Q3 2024",NCA!K131="Q4 2024"),"Yes","No")</f>
        <v>No</v>
      </c>
      <c r="AB817" s="178" t="str">
        <f t="shared" si="456"/>
        <v>No</v>
      </c>
      <c r="AC817" t="str">
        <f>IF(OR(NCA!K131="Q1 2025",NCA!K131="Q2 2025"),"Yes","No")</f>
        <v>No</v>
      </c>
      <c r="AD817" s="178" t="str">
        <f t="shared" si="457"/>
        <v>No</v>
      </c>
      <c r="AE817" t="str">
        <f>IF(OR(NCA!K131="Q3 2025",NCA!K131="Q4 2025"),"Yes","No")</f>
        <v>No</v>
      </c>
      <c r="AF817" s="178" t="str">
        <f t="shared" si="458"/>
        <v>No</v>
      </c>
      <c r="AG817" t="str">
        <f>IF(OR(NCA!K131="Q1 2026",NCA!K131="Q2 2026"),"Yes","No")</f>
        <v>No</v>
      </c>
      <c r="AH817" s="178" t="str">
        <f t="shared" si="459"/>
        <v>No</v>
      </c>
      <c r="AI817" t="str">
        <f>IF(OR(NCA!K131="Q3 2026",NCA!K131="Q4 2026"),"Yes","No")</f>
        <v>No</v>
      </c>
      <c r="AJ817" s="178" t="str">
        <f t="shared" si="460"/>
        <v>No</v>
      </c>
      <c r="AK817" t="str">
        <f>IF(OR(NCA!K131="Q1 2027",NCA!K131="Q2 2027"),"Yes","No")</f>
        <v>No</v>
      </c>
      <c r="AL817" s="178" t="str">
        <f t="shared" si="461"/>
        <v>No</v>
      </c>
      <c r="AM817" t="str">
        <f>IF(OR(NCA!K131="Q3 2027",NCA!K131="Q4 2027"),"Yes","No")</f>
        <v>No</v>
      </c>
      <c r="AN817" s="178" t="str">
        <f t="shared" si="462"/>
        <v>No</v>
      </c>
      <c r="AO817" t="str">
        <f>IF(OR(NCA!K131="Q1 2028",NCA!K131="Q2 2028"),"Yes","No")</f>
        <v>No</v>
      </c>
      <c r="AP817" s="178" t="str">
        <f t="shared" si="463"/>
        <v>No</v>
      </c>
      <c r="AQ817" t="str">
        <f>IF(OR(NCA!K131="Q3 2028",NCA!K131="Q4 2028"),"Yes","No")</f>
        <v>No</v>
      </c>
      <c r="AR817" s="178" t="str">
        <f t="shared" si="464"/>
        <v>No</v>
      </c>
      <c r="AS817" t="str">
        <f>IF(OR(NCA!K131="Q1 2029",NCA!K131="Q2 2029"),"Yes","No")</f>
        <v>No</v>
      </c>
      <c r="AT817" s="178" t="str">
        <f t="shared" si="465"/>
        <v>No</v>
      </c>
      <c r="AU817" t="str">
        <f>IF(OR(NCA!K131="Q3 2029",NCA!K131="Q4 2029"),"Yes","No")</f>
        <v>No</v>
      </c>
      <c r="AV817" s="178" t="str">
        <f t="shared" si="466"/>
        <v>No</v>
      </c>
      <c r="AW817" t="str">
        <f>IF(OR(NCA!K131="Q1 2030",NCA!K131="Q2 2030"),"Yes","No")</f>
        <v>No</v>
      </c>
      <c r="AX817" s="178" t="str">
        <f t="shared" si="467"/>
        <v>No</v>
      </c>
      <c r="AY817" t="str">
        <f>IF(OR(NCA!K131="Q3 2030",NCA!K131="Q4 2030"),"Yes","No")</f>
        <v>No</v>
      </c>
      <c r="AZ817" s="178" t="str">
        <f t="shared" si="468"/>
        <v>No</v>
      </c>
      <c r="BA817" t="str">
        <f>IF(NCA!K131="","No","Yes")</f>
        <v>No</v>
      </c>
      <c r="BB817" s="178" t="str">
        <f t="shared" si="469"/>
        <v>No</v>
      </c>
      <c r="BC817" s="178" t="str">
        <f t="shared" si="470"/>
        <v>No</v>
      </c>
      <c r="BD817" s="174"/>
    </row>
    <row r="818" spans="1:56" s="175" customFormat="1" ht="23.65" thickBot="1" x14ac:dyDescent="0.5">
      <c r="A818" s="177">
        <v>128</v>
      </c>
      <c r="B818" s="46" t="s">
        <v>1049</v>
      </c>
      <c r="C818" t="str">
        <f>IF(NCA!E132="Yes","Yes","No")</f>
        <v>Yes</v>
      </c>
      <c r="D818" t="str">
        <f>IF(AND(C818="No",NCA!F132="Yes"),"Yes","No")</f>
        <v>No</v>
      </c>
      <c r="E818" t="str">
        <f>IF(AND(C818="No",NCA!F132="N/A"),"N/A","No")</f>
        <v>No</v>
      </c>
      <c r="F818">
        <f>IF(OR(NCA!F132="Yes",NCA!F132="N/A"),0,1)</f>
        <v>1</v>
      </c>
      <c r="G818" t="str">
        <f>IF(OR(NCA!K132="Q3 2019",NCA!K132="Q4 2019"),"Yes","No")</f>
        <v>No</v>
      </c>
      <c r="H818" s="178" t="str">
        <f t="shared" si="446"/>
        <v>No</v>
      </c>
      <c r="I818" t="str">
        <f>IF(OR(NCA!K132="Q1 2020",NCA!K132="Q2 2020"),"Yes","No")</f>
        <v>No</v>
      </c>
      <c r="J818" s="178" t="str">
        <f t="shared" si="447"/>
        <v>No</v>
      </c>
      <c r="K818" t="str">
        <f>IF(OR(NCA!K132="Q3 2020",NCA!K132="Q4 2020"),"Yes","No")</f>
        <v>No</v>
      </c>
      <c r="L818" s="178" t="str">
        <f t="shared" si="448"/>
        <v>No</v>
      </c>
      <c r="M818" t="str">
        <f>IF(OR(NCA!K132="Q1 2021",NCA!K132="Q2 2021"),"Yes","No")</f>
        <v>No</v>
      </c>
      <c r="N818" s="178" t="str">
        <f t="shared" si="449"/>
        <v>No</v>
      </c>
      <c r="O818" t="str">
        <f>IF(OR(NCA!K132="Q3 2021",NCA!K132="Q4 2021"),"Yes","No")</f>
        <v>No</v>
      </c>
      <c r="P818" s="178" t="str">
        <f t="shared" si="450"/>
        <v>No</v>
      </c>
      <c r="Q818" t="str">
        <f>IF(OR(NCA!K132="Q1 2022",NCA!K132="Q2 2022"),"Yes","No")</f>
        <v>No</v>
      </c>
      <c r="R818" s="178" t="str">
        <f t="shared" si="451"/>
        <v>No</v>
      </c>
      <c r="S818" t="str">
        <f>IF(OR(NCA!K132="Q3 2022",NCA!K132="Q4 2022"),"Yes","No")</f>
        <v>No</v>
      </c>
      <c r="T818" s="178" t="str">
        <f t="shared" si="452"/>
        <v>No</v>
      </c>
      <c r="U818" t="str">
        <f>IF(OR(NCA!K132="Q1 2023",NCA!K132="Q2 2023"),"Yes","No")</f>
        <v>No</v>
      </c>
      <c r="V818" s="178" t="str">
        <f t="shared" si="453"/>
        <v>No</v>
      </c>
      <c r="W818" t="str">
        <f>IF(OR(NCA!K132="Q3 2023",NCA!K132="Q4 2023"),"Yes","No")</f>
        <v>No</v>
      </c>
      <c r="X818" s="178" t="str">
        <f t="shared" si="454"/>
        <v>No</v>
      </c>
      <c r="Y818" t="str">
        <f>IF(OR(NCA!K132="Q1 2024",NCA!K132="Q2 2024"),"Yes","No")</f>
        <v>No</v>
      </c>
      <c r="Z818" s="178" t="str">
        <f t="shared" si="455"/>
        <v>No</v>
      </c>
      <c r="AA818" t="str">
        <f>IF(OR(NCA!K132="Q3 2024",NCA!K132="Q4 2024"),"Yes","No")</f>
        <v>No</v>
      </c>
      <c r="AB818" s="178" t="str">
        <f t="shared" si="456"/>
        <v>No</v>
      </c>
      <c r="AC818" t="str">
        <f>IF(OR(NCA!K132="Q1 2025",NCA!K132="Q2 2025"),"Yes","No")</f>
        <v>No</v>
      </c>
      <c r="AD818" s="178" t="str">
        <f t="shared" si="457"/>
        <v>No</v>
      </c>
      <c r="AE818" t="str">
        <f>IF(OR(NCA!K132="Q3 2025",NCA!K132="Q4 2025"),"Yes","No")</f>
        <v>No</v>
      </c>
      <c r="AF818" s="178" t="str">
        <f t="shared" si="458"/>
        <v>No</v>
      </c>
      <c r="AG818" t="str">
        <f>IF(OR(NCA!K132="Q1 2026",NCA!K132="Q2 2026"),"Yes","No")</f>
        <v>No</v>
      </c>
      <c r="AH818" s="178" t="str">
        <f t="shared" si="459"/>
        <v>No</v>
      </c>
      <c r="AI818" t="str">
        <f>IF(OR(NCA!K132="Q3 2026",NCA!K132="Q4 2026"),"Yes","No")</f>
        <v>No</v>
      </c>
      <c r="AJ818" s="178" t="str">
        <f t="shared" si="460"/>
        <v>No</v>
      </c>
      <c r="AK818" t="str">
        <f>IF(OR(NCA!K132="Q1 2027",NCA!K132="Q2 2027"),"Yes","No")</f>
        <v>No</v>
      </c>
      <c r="AL818" s="178" t="str">
        <f t="shared" si="461"/>
        <v>No</v>
      </c>
      <c r="AM818" t="str">
        <f>IF(OR(NCA!K132="Q3 2027",NCA!K132="Q4 2027"),"Yes","No")</f>
        <v>No</v>
      </c>
      <c r="AN818" s="178" t="str">
        <f t="shared" si="462"/>
        <v>No</v>
      </c>
      <c r="AO818" t="str">
        <f>IF(OR(NCA!K132="Q1 2028",NCA!K132="Q2 2028"),"Yes","No")</f>
        <v>No</v>
      </c>
      <c r="AP818" s="178" t="str">
        <f t="shared" si="463"/>
        <v>No</v>
      </c>
      <c r="AQ818" t="str">
        <f>IF(OR(NCA!K132="Q3 2028",NCA!K132="Q4 2028"),"Yes","No")</f>
        <v>No</v>
      </c>
      <c r="AR818" s="178" t="str">
        <f t="shared" si="464"/>
        <v>No</v>
      </c>
      <c r="AS818" t="str">
        <f>IF(OR(NCA!K132="Q1 2029",NCA!K132="Q2 2029"),"Yes","No")</f>
        <v>No</v>
      </c>
      <c r="AT818" s="178" t="str">
        <f t="shared" si="465"/>
        <v>No</v>
      </c>
      <c r="AU818" t="str">
        <f>IF(OR(NCA!K132="Q3 2029",NCA!K132="Q4 2029"),"Yes","No")</f>
        <v>No</v>
      </c>
      <c r="AV818" s="178" t="str">
        <f t="shared" si="466"/>
        <v>No</v>
      </c>
      <c r="AW818" t="str">
        <f>IF(OR(NCA!K132="Q1 2030",NCA!K132="Q2 2030"),"Yes","No")</f>
        <v>No</v>
      </c>
      <c r="AX818" s="178" t="str">
        <f t="shared" si="467"/>
        <v>No</v>
      </c>
      <c r="AY818" t="str">
        <f>IF(OR(NCA!K132="Q3 2030",NCA!K132="Q4 2030"),"Yes","No")</f>
        <v>No</v>
      </c>
      <c r="AZ818" s="178" t="str">
        <f t="shared" si="468"/>
        <v>No</v>
      </c>
      <c r="BA818" t="str">
        <f>IF(NCA!K132="","No","Yes")</f>
        <v>No</v>
      </c>
      <c r="BB818" s="178" t="str">
        <f t="shared" si="469"/>
        <v>No</v>
      </c>
      <c r="BC818" s="178" t="str">
        <f t="shared" si="470"/>
        <v>No</v>
      </c>
      <c r="BD818" s="174"/>
    </row>
    <row r="819" spans="1:56" s="175" customFormat="1" ht="35.25" thickBot="1" x14ac:dyDescent="0.5">
      <c r="A819" s="177">
        <v>129</v>
      </c>
      <c r="B819" s="46" t="s">
        <v>1050</v>
      </c>
      <c r="C819" t="str">
        <f>IF(NCA!E133="Yes","Yes","No")</f>
        <v>Yes</v>
      </c>
      <c r="D819" t="str">
        <f>IF(AND(C819="No",NCA!F133="Yes"),"Yes","No")</f>
        <v>No</v>
      </c>
      <c r="E819" t="str">
        <f>IF(AND(C819="No",NCA!F133="N/A"),"N/A","No")</f>
        <v>No</v>
      </c>
      <c r="F819">
        <f>IF(OR(NCA!F133="Yes",NCA!F133="N/A"),0,1)</f>
        <v>1</v>
      </c>
      <c r="G819" t="str">
        <f>IF(OR(NCA!K133="Q3 2019",NCA!K133="Q4 2019"),"Yes","No")</f>
        <v>No</v>
      </c>
      <c r="H819" s="178" t="str">
        <f t="shared" ref="H819:H840" si="471">IF(AND(C819="No",D819="No",E819="No",G819="Yes"),"Yes","No")</f>
        <v>No</v>
      </c>
      <c r="I819" t="str">
        <f>IF(OR(NCA!K133="Q1 2020",NCA!K133="Q2 2020"),"Yes","No")</f>
        <v>No</v>
      </c>
      <c r="J819" s="178" t="str">
        <f t="shared" si="447"/>
        <v>No</v>
      </c>
      <c r="K819" t="str">
        <f>IF(OR(NCA!K133="Q3 2020",NCA!K133="Q4 2020"),"Yes","No")</f>
        <v>No</v>
      </c>
      <c r="L819" s="178" t="str">
        <f t="shared" si="448"/>
        <v>No</v>
      </c>
      <c r="M819" t="str">
        <f>IF(OR(NCA!K133="Q1 2021",NCA!K133="Q2 2021"),"Yes","No")</f>
        <v>No</v>
      </c>
      <c r="N819" s="178" t="str">
        <f t="shared" si="449"/>
        <v>No</v>
      </c>
      <c r="O819" t="str">
        <f>IF(OR(NCA!K133="Q3 2021",NCA!K133="Q4 2021"),"Yes","No")</f>
        <v>No</v>
      </c>
      <c r="P819" s="178" t="str">
        <f t="shared" si="450"/>
        <v>No</v>
      </c>
      <c r="Q819" t="str">
        <f>IF(OR(NCA!K133="Q1 2022",NCA!K133="Q2 2022"),"Yes","No")</f>
        <v>No</v>
      </c>
      <c r="R819" s="178" t="str">
        <f t="shared" si="451"/>
        <v>No</v>
      </c>
      <c r="S819" t="str">
        <f>IF(OR(NCA!K133="Q3 2022",NCA!K133="Q4 2022"),"Yes","No")</f>
        <v>No</v>
      </c>
      <c r="T819" s="178" t="str">
        <f t="shared" si="452"/>
        <v>No</v>
      </c>
      <c r="U819" t="str">
        <f>IF(OR(NCA!K133="Q1 2023",NCA!K133="Q2 2023"),"Yes","No")</f>
        <v>No</v>
      </c>
      <c r="V819" s="178" t="str">
        <f t="shared" si="453"/>
        <v>No</v>
      </c>
      <c r="W819" t="str">
        <f>IF(OR(NCA!K133="Q3 2023",NCA!K133="Q4 2023"),"Yes","No")</f>
        <v>No</v>
      </c>
      <c r="X819" s="178" t="str">
        <f t="shared" si="454"/>
        <v>No</v>
      </c>
      <c r="Y819" t="str">
        <f>IF(OR(NCA!K133="Q1 2024",NCA!K133="Q2 2024"),"Yes","No")</f>
        <v>No</v>
      </c>
      <c r="Z819" s="178" t="str">
        <f t="shared" si="455"/>
        <v>No</v>
      </c>
      <c r="AA819" t="str">
        <f>IF(OR(NCA!K133="Q3 2024",NCA!K133="Q4 2024"),"Yes","No")</f>
        <v>No</v>
      </c>
      <c r="AB819" s="178" t="str">
        <f t="shared" si="456"/>
        <v>No</v>
      </c>
      <c r="AC819" t="str">
        <f>IF(OR(NCA!K133="Q1 2025",NCA!K133="Q2 2025"),"Yes","No")</f>
        <v>No</v>
      </c>
      <c r="AD819" s="178" t="str">
        <f t="shared" si="457"/>
        <v>No</v>
      </c>
      <c r="AE819" t="str">
        <f>IF(OR(NCA!K133="Q3 2025",NCA!K133="Q4 2025"),"Yes","No")</f>
        <v>No</v>
      </c>
      <c r="AF819" s="178" t="str">
        <f t="shared" si="458"/>
        <v>No</v>
      </c>
      <c r="AG819" t="str">
        <f>IF(OR(NCA!K133="Q1 2026",NCA!K133="Q2 2026"),"Yes","No")</f>
        <v>No</v>
      </c>
      <c r="AH819" s="178" t="str">
        <f t="shared" si="459"/>
        <v>No</v>
      </c>
      <c r="AI819" t="str">
        <f>IF(OR(NCA!K133="Q3 2026",NCA!K133="Q4 2026"),"Yes","No")</f>
        <v>No</v>
      </c>
      <c r="AJ819" s="178" t="str">
        <f t="shared" si="460"/>
        <v>No</v>
      </c>
      <c r="AK819" t="str">
        <f>IF(OR(NCA!K133="Q1 2027",NCA!K133="Q2 2027"),"Yes","No")</f>
        <v>No</v>
      </c>
      <c r="AL819" s="178" t="str">
        <f t="shared" si="461"/>
        <v>No</v>
      </c>
      <c r="AM819" t="str">
        <f>IF(OR(NCA!K133="Q3 2027",NCA!K133="Q4 2027"),"Yes","No")</f>
        <v>No</v>
      </c>
      <c r="AN819" s="178" t="str">
        <f t="shared" si="462"/>
        <v>No</v>
      </c>
      <c r="AO819" t="str">
        <f>IF(OR(NCA!K133="Q1 2028",NCA!K133="Q2 2028"),"Yes","No")</f>
        <v>No</v>
      </c>
      <c r="AP819" s="178" t="str">
        <f t="shared" si="463"/>
        <v>No</v>
      </c>
      <c r="AQ819" t="str">
        <f>IF(OR(NCA!K133="Q3 2028",NCA!K133="Q4 2028"),"Yes","No")</f>
        <v>No</v>
      </c>
      <c r="AR819" s="178" t="str">
        <f t="shared" si="464"/>
        <v>No</v>
      </c>
      <c r="AS819" t="str">
        <f>IF(OR(NCA!K133="Q1 2029",NCA!K133="Q2 2029"),"Yes","No")</f>
        <v>No</v>
      </c>
      <c r="AT819" s="178" t="str">
        <f t="shared" si="465"/>
        <v>No</v>
      </c>
      <c r="AU819" t="str">
        <f>IF(OR(NCA!K133="Q3 2029",NCA!K133="Q4 2029"),"Yes","No")</f>
        <v>No</v>
      </c>
      <c r="AV819" s="178" t="str">
        <f t="shared" si="466"/>
        <v>No</v>
      </c>
      <c r="AW819" t="str">
        <f>IF(OR(NCA!K133="Q1 2030",NCA!K133="Q2 2030"),"Yes","No")</f>
        <v>No</v>
      </c>
      <c r="AX819" s="178" t="str">
        <f t="shared" si="467"/>
        <v>No</v>
      </c>
      <c r="AY819" t="str">
        <f>IF(OR(NCA!K133="Q3 2030",NCA!K133="Q4 2030"),"Yes","No")</f>
        <v>No</v>
      </c>
      <c r="AZ819" s="178" t="str">
        <f t="shared" si="468"/>
        <v>No</v>
      </c>
      <c r="BA819" t="str">
        <f>IF(NCA!K133="","No","Yes")</f>
        <v>No</v>
      </c>
      <c r="BB819" s="178" t="str">
        <f t="shared" si="469"/>
        <v>No</v>
      </c>
      <c r="BC819" s="178" t="str">
        <f t="shared" si="470"/>
        <v>No</v>
      </c>
      <c r="BD819" s="174"/>
    </row>
    <row r="820" spans="1:56" s="175" customFormat="1" ht="35.25" thickBot="1" x14ac:dyDescent="0.5">
      <c r="A820" s="177">
        <v>130</v>
      </c>
      <c r="B820" s="46" t="s">
        <v>1051</v>
      </c>
      <c r="C820" t="str">
        <f>IF(NCA!E134="Yes","Yes","No")</f>
        <v>Yes</v>
      </c>
      <c r="D820" t="str">
        <f>IF(AND(C820="No",NCA!F134="Yes"),"Yes","No")</f>
        <v>No</v>
      </c>
      <c r="E820" t="str">
        <f>IF(AND(C820="No",NCA!F134="N/A"),"N/A","No")</f>
        <v>No</v>
      </c>
      <c r="F820">
        <f>IF(OR(NCA!F134="Yes",NCA!F134="N/A"),0,1)</f>
        <v>1</v>
      </c>
      <c r="G820" t="str">
        <f>IF(OR(NCA!K134="Q3 2019",NCA!K134="Q4 2019"),"Yes","No")</f>
        <v>No</v>
      </c>
      <c r="H820" s="178" t="str">
        <f t="shared" si="471"/>
        <v>No</v>
      </c>
      <c r="I820" t="str">
        <f>IF(OR(NCA!K134="Q1 2020",NCA!K134="Q2 2020"),"Yes","No")</f>
        <v>No</v>
      </c>
      <c r="J820" s="178" t="str">
        <f t="shared" ref="J820:J840" si="472">IF(AND(C820="No",D820="No",E820="No",I820="Yes"),"Yes","No")</f>
        <v>No</v>
      </c>
      <c r="K820" t="str">
        <f>IF(OR(NCA!K134="Q3 2020",NCA!K134="Q4 2020"),"Yes","No")</f>
        <v>No</v>
      </c>
      <c r="L820" s="178" t="str">
        <f t="shared" ref="L820:L840" si="473">IF(AND(C820="No",D820="No",E820="No",K820="Yes"),"Yes","No")</f>
        <v>No</v>
      </c>
      <c r="M820" t="str">
        <f>IF(OR(NCA!K134="Q1 2021",NCA!K134="Q2 2021"),"Yes","No")</f>
        <v>No</v>
      </c>
      <c r="N820" s="178" t="str">
        <f t="shared" ref="N820:N840" si="474">IF(AND(C820="No",D820="No",E820="No",M820="Yes"),"Yes","No")</f>
        <v>No</v>
      </c>
      <c r="O820" t="str">
        <f>IF(OR(NCA!K134="Q3 2021",NCA!K134="Q4 2021"),"Yes","No")</f>
        <v>No</v>
      </c>
      <c r="P820" s="178" t="str">
        <f t="shared" ref="P820:P840" si="475">IF(AND(C820="No",D820="No",E820="No",O820="Yes"),"Yes","No")</f>
        <v>No</v>
      </c>
      <c r="Q820" t="str">
        <f>IF(OR(NCA!K134="Q1 2022",NCA!K134="Q2 2022"),"Yes","No")</f>
        <v>No</v>
      </c>
      <c r="R820" s="178" t="str">
        <f t="shared" ref="R820:R840" si="476">IF(AND(C820="No",D820="No",E820="No",Q820="Yes"),"Yes","No")</f>
        <v>No</v>
      </c>
      <c r="S820" t="str">
        <f>IF(OR(NCA!K134="Q3 2022",NCA!K134="Q4 2022"),"Yes","No")</f>
        <v>No</v>
      </c>
      <c r="T820" s="178" t="str">
        <f t="shared" ref="T820:T840" si="477">IF(AND(C820="No",D820="No",E820="No",S820="Yes"),"Yes","No")</f>
        <v>No</v>
      </c>
      <c r="U820" t="str">
        <f>IF(OR(NCA!K134="Q1 2023",NCA!K134="Q2 2023"),"Yes","No")</f>
        <v>No</v>
      </c>
      <c r="V820" s="178" t="str">
        <f t="shared" ref="V820:V840" si="478">IF(AND(C820="No",D820="No",E820="No",U820="Yes"),"Yes","No")</f>
        <v>No</v>
      </c>
      <c r="W820" t="str">
        <f>IF(OR(NCA!K134="Q3 2023",NCA!K134="Q4 2023"),"Yes","No")</f>
        <v>No</v>
      </c>
      <c r="X820" s="178" t="str">
        <f t="shared" ref="X820:X840" si="479">IF(AND(C820="No",D820="No",E820="No",W820="Yes"),"Yes","No")</f>
        <v>No</v>
      </c>
      <c r="Y820" t="str">
        <f>IF(OR(NCA!K134="Q1 2024",NCA!K134="Q2 2024"),"Yes","No")</f>
        <v>No</v>
      </c>
      <c r="Z820" s="178" t="str">
        <f t="shared" ref="Z820:Z840" si="480">IF(AND(C820="No",D820="No",E820="No",Y820="Yes"),"Yes","No")</f>
        <v>No</v>
      </c>
      <c r="AA820" t="str">
        <f>IF(OR(NCA!K134="Q3 2024",NCA!K134="Q4 2024"),"Yes","No")</f>
        <v>No</v>
      </c>
      <c r="AB820" s="178" t="str">
        <f t="shared" ref="AB820:AB840" si="481">IF(AND(C820="No",D820="No",E820="No",AA820="Yes"),"Yes","No")</f>
        <v>No</v>
      </c>
      <c r="AC820" t="str">
        <f>IF(OR(NCA!K134="Q1 2025",NCA!K134="Q2 2025"),"Yes","No")</f>
        <v>No</v>
      </c>
      <c r="AD820" s="178" t="str">
        <f t="shared" ref="AD820:AD840" si="482">IF(AND(C820="No",D820="No",E820="No",AC820="Yes"),"Yes","No")</f>
        <v>No</v>
      </c>
      <c r="AE820" t="str">
        <f>IF(OR(NCA!K134="Q3 2025",NCA!K134="Q4 2025"),"Yes","No")</f>
        <v>No</v>
      </c>
      <c r="AF820" s="178" t="str">
        <f t="shared" ref="AF820:AF840" si="483">IF(AND(C820="No",D820="No",E820="No",AE820="Yes"),"Yes","No")</f>
        <v>No</v>
      </c>
      <c r="AG820" t="str">
        <f>IF(OR(NCA!K134="Q1 2026",NCA!K134="Q2 2026"),"Yes","No")</f>
        <v>No</v>
      </c>
      <c r="AH820" s="178" t="str">
        <f t="shared" ref="AH820:AH840" si="484">IF(AND(C820="No",D820="No",E820="No",AG820="Yes"),"Yes","No")</f>
        <v>No</v>
      </c>
      <c r="AI820" t="str">
        <f>IF(OR(NCA!K134="Q3 2026",NCA!K134="Q4 2026"),"Yes","No")</f>
        <v>No</v>
      </c>
      <c r="AJ820" s="178" t="str">
        <f t="shared" ref="AJ820:AJ840" si="485">IF(AND(C820="No",D820="No",E820="No",AI820="Yes"),"Yes","No")</f>
        <v>No</v>
      </c>
      <c r="AK820" t="str">
        <f>IF(OR(NCA!K134="Q1 2027",NCA!K134="Q2 2027"),"Yes","No")</f>
        <v>No</v>
      </c>
      <c r="AL820" s="178" t="str">
        <f t="shared" ref="AL820:AL840" si="486">IF(AND(C820="No",D820="No",E820="No",AK820="Yes"),"Yes","No")</f>
        <v>No</v>
      </c>
      <c r="AM820" t="str">
        <f>IF(OR(NCA!K134="Q3 2027",NCA!K134="Q4 2027"),"Yes","No")</f>
        <v>No</v>
      </c>
      <c r="AN820" s="178" t="str">
        <f t="shared" ref="AN820:AN840" si="487">IF(AND(C820="No",D820="No",E820="No",AM820="Yes"),"Yes","No")</f>
        <v>No</v>
      </c>
      <c r="AO820" t="str">
        <f>IF(OR(NCA!K134="Q1 2028",NCA!K134="Q2 2028"),"Yes","No")</f>
        <v>No</v>
      </c>
      <c r="AP820" s="178" t="str">
        <f t="shared" ref="AP820:AP840" si="488">IF(AND(C820="No",D820="No",E820="No",AO820="Yes"),"Yes","No")</f>
        <v>No</v>
      </c>
      <c r="AQ820" t="str">
        <f>IF(OR(NCA!K134="Q3 2028",NCA!K134="Q4 2028"),"Yes","No")</f>
        <v>No</v>
      </c>
      <c r="AR820" s="178" t="str">
        <f t="shared" ref="AR820:AR840" si="489">IF(AND(C820="No",D820="No",E820="No",AQ820="Yes"),"Yes","No")</f>
        <v>No</v>
      </c>
      <c r="AS820" t="str">
        <f>IF(OR(NCA!K134="Q1 2029",NCA!K134="Q2 2029"),"Yes","No")</f>
        <v>No</v>
      </c>
      <c r="AT820" s="178" t="str">
        <f t="shared" ref="AT820:AT840" si="490">IF(AND(C820="No",D820="No",E820="No",AS820="Yes"),"Yes","No")</f>
        <v>No</v>
      </c>
      <c r="AU820" t="str">
        <f>IF(OR(NCA!K134="Q3 2029",NCA!K134="Q4 2029"),"Yes","No")</f>
        <v>No</v>
      </c>
      <c r="AV820" s="178" t="str">
        <f t="shared" ref="AV820:AV840" si="491">IF(AND(C820="No",D820="No",E820="No",AU820="Yes"),"Yes","No")</f>
        <v>No</v>
      </c>
      <c r="AW820" t="str">
        <f>IF(OR(NCA!K134="Q1 2030",NCA!K134="Q2 2030"),"Yes","No")</f>
        <v>No</v>
      </c>
      <c r="AX820" s="178" t="str">
        <f t="shared" ref="AX820:AX840" si="492">IF(AND(C820="No",D820="No",E820="No",AW820="Yes"),"Yes","No")</f>
        <v>No</v>
      </c>
      <c r="AY820" t="str">
        <f>IF(OR(NCA!K134="Q3 2030",NCA!K134="Q4 2030"),"Yes","No")</f>
        <v>No</v>
      </c>
      <c r="AZ820" s="178" t="str">
        <f t="shared" ref="AZ820:AZ840" si="493">IF(AND(C820="No",D820="No",E820="No",AY820="Yes"),"Yes","No")</f>
        <v>No</v>
      </c>
      <c r="BA820" t="str">
        <f>IF(NCA!K134="","No","Yes")</f>
        <v>No</v>
      </c>
      <c r="BB820" s="178" t="str">
        <f t="shared" ref="BB820:BB840" si="494">IF(AND(C820="No",D820="No",E820="No",BA820="Yes"),"Yes","No")</f>
        <v>No</v>
      </c>
      <c r="BC820" s="178" t="str">
        <f t="shared" ref="BC820:BC840" si="495">IF(AND(C820="No",D820="No",E820="No",BB820="No"),"Yes","No")</f>
        <v>No</v>
      </c>
      <c r="BD820" s="174"/>
    </row>
    <row r="821" spans="1:56" s="175" customFormat="1" ht="23.65" thickBot="1" x14ac:dyDescent="0.5">
      <c r="A821" s="177">
        <v>131</v>
      </c>
      <c r="B821" s="59" t="s">
        <v>809</v>
      </c>
      <c r="C821" t="str">
        <f>IF(NCA!E135="Yes","Yes","No")</f>
        <v>No</v>
      </c>
      <c r="D821" t="str">
        <f>IF(AND(C821="No",NCA!F135="Yes"),"Yes","No")</f>
        <v>No</v>
      </c>
      <c r="E821" t="str">
        <f>IF(AND(C821="No",NCA!F135="N/A"),"N/A","No")</f>
        <v>No</v>
      </c>
      <c r="F821">
        <f>IF(OR(NCA!F135="Yes",NCA!F135="N/A"),0,1)</f>
        <v>1</v>
      </c>
      <c r="G821" t="str">
        <f>IF(OR(NCA!K135="Q3 2019",NCA!K135="Q4 2019"),"Yes","No")</f>
        <v>No</v>
      </c>
      <c r="H821" s="178" t="str">
        <f t="shared" si="471"/>
        <v>No</v>
      </c>
      <c r="I821" t="str">
        <f>IF(OR(NCA!K135="Q1 2020",NCA!K135="Q2 2020"),"Yes","No")</f>
        <v>No</v>
      </c>
      <c r="J821" s="178" t="str">
        <f t="shared" si="472"/>
        <v>No</v>
      </c>
      <c r="K821" t="str">
        <f>IF(OR(NCA!K135="Q3 2020",NCA!K135="Q4 2020"),"Yes","No")</f>
        <v>No</v>
      </c>
      <c r="L821" s="178" t="str">
        <f t="shared" si="473"/>
        <v>No</v>
      </c>
      <c r="M821" t="str">
        <f>IF(OR(NCA!K135="Q1 2021",NCA!K135="Q2 2021"),"Yes","No")</f>
        <v>No</v>
      </c>
      <c r="N821" s="178" t="str">
        <f t="shared" si="474"/>
        <v>No</v>
      </c>
      <c r="O821" t="str">
        <f>IF(OR(NCA!K135="Q3 2021",NCA!K135="Q4 2021"),"Yes","No")</f>
        <v>No</v>
      </c>
      <c r="P821" s="178" t="str">
        <f t="shared" si="475"/>
        <v>No</v>
      </c>
      <c r="Q821" t="str">
        <f>IF(OR(NCA!K135="Q1 2022",NCA!K135="Q2 2022"),"Yes","No")</f>
        <v>No</v>
      </c>
      <c r="R821" s="178" t="str">
        <f t="shared" si="476"/>
        <v>No</v>
      </c>
      <c r="S821" t="str">
        <f>IF(OR(NCA!K135="Q3 2022",NCA!K135="Q4 2022"),"Yes","No")</f>
        <v>No</v>
      </c>
      <c r="T821" s="178" t="str">
        <f t="shared" si="477"/>
        <v>No</v>
      </c>
      <c r="U821" t="str">
        <f>IF(OR(NCA!K135="Q1 2023",NCA!K135="Q2 2023"),"Yes","No")</f>
        <v>No</v>
      </c>
      <c r="V821" s="178" t="str">
        <f t="shared" si="478"/>
        <v>No</v>
      </c>
      <c r="W821" t="str">
        <f>IF(OR(NCA!K135="Q3 2023",NCA!K135="Q4 2023"),"Yes","No")</f>
        <v>No</v>
      </c>
      <c r="X821" s="178" t="str">
        <f t="shared" si="479"/>
        <v>No</v>
      </c>
      <c r="Y821" t="str">
        <f>IF(OR(NCA!K135="Q1 2024",NCA!K135="Q2 2024"),"Yes","No")</f>
        <v>No</v>
      </c>
      <c r="Z821" s="178" t="str">
        <f t="shared" si="480"/>
        <v>No</v>
      </c>
      <c r="AA821" t="str">
        <f>IF(OR(NCA!K135="Q3 2024",NCA!K135="Q4 2024"),"Yes","No")</f>
        <v>No</v>
      </c>
      <c r="AB821" s="178" t="str">
        <f t="shared" si="481"/>
        <v>No</v>
      </c>
      <c r="AC821" t="str">
        <f>IF(OR(NCA!K135="Q1 2025",NCA!K135="Q2 2025"),"Yes","No")</f>
        <v>No</v>
      </c>
      <c r="AD821" s="178" t="str">
        <f t="shared" si="482"/>
        <v>No</v>
      </c>
      <c r="AE821" t="str">
        <f>IF(OR(NCA!K135="Q3 2025",NCA!K135="Q4 2025"),"Yes","No")</f>
        <v>No</v>
      </c>
      <c r="AF821" s="178" t="str">
        <f t="shared" si="483"/>
        <v>No</v>
      </c>
      <c r="AG821" t="str">
        <f>IF(OR(NCA!K135="Q1 2026",NCA!K135="Q2 2026"),"Yes","No")</f>
        <v>No</v>
      </c>
      <c r="AH821" s="178" t="str">
        <f t="shared" si="484"/>
        <v>No</v>
      </c>
      <c r="AI821" t="str">
        <f>IF(OR(NCA!K135="Q3 2026",NCA!K135="Q4 2026"),"Yes","No")</f>
        <v>No</v>
      </c>
      <c r="AJ821" s="178" t="str">
        <f t="shared" si="485"/>
        <v>No</v>
      </c>
      <c r="AK821" t="str">
        <f>IF(OR(NCA!K135="Q1 2027",NCA!K135="Q2 2027"),"Yes","No")</f>
        <v>No</v>
      </c>
      <c r="AL821" s="178" t="str">
        <f t="shared" si="486"/>
        <v>No</v>
      </c>
      <c r="AM821" t="str">
        <f>IF(OR(NCA!K135="Q3 2027",NCA!K135="Q4 2027"),"Yes","No")</f>
        <v>No</v>
      </c>
      <c r="AN821" s="178" t="str">
        <f t="shared" si="487"/>
        <v>No</v>
      </c>
      <c r="AO821" t="str">
        <f>IF(OR(NCA!K135="Q1 2028",NCA!K135="Q2 2028"),"Yes","No")</f>
        <v>No</v>
      </c>
      <c r="AP821" s="178" t="str">
        <f t="shared" si="488"/>
        <v>No</v>
      </c>
      <c r="AQ821" t="str">
        <f>IF(OR(NCA!K135="Q3 2028",NCA!K135="Q4 2028"),"Yes","No")</f>
        <v>No</v>
      </c>
      <c r="AR821" s="178" t="str">
        <f t="shared" si="489"/>
        <v>No</v>
      </c>
      <c r="AS821" t="str">
        <f>IF(OR(NCA!K135="Q1 2029",NCA!K135="Q2 2029"),"Yes","No")</f>
        <v>No</v>
      </c>
      <c r="AT821" s="178" t="str">
        <f t="shared" si="490"/>
        <v>No</v>
      </c>
      <c r="AU821" t="str">
        <f>IF(OR(NCA!K135="Q3 2029",NCA!K135="Q4 2029"),"Yes","No")</f>
        <v>No</v>
      </c>
      <c r="AV821" s="178" t="str">
        <f t="shared" si="491"/>
        <v>No</v>
      </c>
      <c r="AW821" t="str">
        <f>IF(OR(NCA!K135="Q1 2030",NCA!K135="Q2 2030"),"Yes","No")</f>
        <v>No</v>
      </c>
      <c r="AX821" s="178" t="str">
        <f t="shared" si="492"/>
        <v>No</v>
      </c>
      <c r="AY821" t="str">
        <f>IF(OR(NCA!K135="Q3 2030",NCA!K135="Q4 2030"),"Yes","No")</f>
        <v>No</v>
      </c>
      <c r="AZ821" s="178" t="str">
        <f t="shared" si="493"/>
        <v>No</v>
      </c>
      <c r="BA821" t="str">
        <f>IF(NCA!K135="","No","Yes")</f>
        <v>No</v>
      </c>
      <c r="BB821" s="178" t="str">
        <f t="shared" si="494"/>
        <v>No</v>
      </c>
      <c r="BC821" s="178" t="str">
        <f t="shared" si="495"/>
        <v>Yes</v>
      </c>
      <c r="BD821" s="174"/>
    </row>
    <row r="822" spans="1:56" s="175" customFormat="1" ht="23.65" thickBot="1" x14ac:dyDescent="0.5">
      <c r="A822" s="177">
        <v>132</v>
      </c>
      <c r="B822" s="46" t="s">
        <v>1053</v>
      </c>
      <c r="C822" t="str">
        <f>IF(NCA!E136="Yes","Yes","No")</f>
        <v>Yes</v>
      </c>
      <c r="D822" t="str">
        <f>IF(AND(C822="No",NCA!F136="Yes"),"Yes","No")</f>
        <v>No</v>
      </c>
      <c r="E822" t="str">
        <f>IF(AND(C822="No",NCA!F136="N/A"),"N/A","No")</f>
        <v>No</v>
      </c>
      <c r="F822">
        <f>IF(OR(NCA!F136="Yes",NCA!F136="N/A"),0,1)</f>
        <v>1</v>
      </c>
      <c r="G822" t="str">
        <f>IF(OR(NCA!K136="Q3 2019",NCA!K136="Q4 2019"),"Yes","No")</f>
        <v>No</v>
      </c>
      <c r="H822" s="178" t="str">
        <f t="shared" si="471"/>
        <v>No</v>
      </c>
      <c r="I822" t="str">
        <f>IF(OR(NCA!K136="Q1 2020",NCA!K136="Q2 2020"),"Yes","No")</f>
        <v>No</v>
      </c>
      <c r="J822" s="178" t="str">
        <f t="shared" si="472"/>
        <v>No</v>
      </c>
      <c r="K822" t="str">
        <f>IF(OR(NCA!K136="Q3 2020",NCA!K136="Q4 2020"),"Yes","No")</f>
        <v>No</v>
      </c>
      <c r="L822" s="178" t="str">
        <f t="shared" si="473"/>
        <v>No</v>
      </c>
      <c r="M822" t="str">
        <f>IF(OR(NCA!K136="Q1 2021",NCA!K136="Q2 2021"),"Yes","No")</f>
        <v>No</v>
      </c>
      <c r="N822" s="178" t="str">
        <f t="shared" si="474"/>
        <v>No</v>
      </c>
      <c r="O822" t="str">
        <f>IF(OR(NCA!K136="Q3 2021",NCA!K136="Q4 2021"),"Yes","No")</f>
        <v>No</v>
      </c>
      <c r="P822" s="178" t="str">
        <f t="shared" si="475"/>
        <v>No</v>
      </c>
      <c r="Q822" t="str">
        <f>IF(OR(NCA!K136="Q1 2022",NCA!K136="Q2 2022"),"Yes","No")</f>
        <v>No</v>
      </c>
      <c r="R822" s="178" t="str">
        <f t="shared" si="476"/>
        <v>No</v>
      </c>
      <c r="S822" t="str">
        <f>IF(OR(NCA!K136="Q3 2022",NCA!K136="Q4 2022"),"Yes","No")</f>
        <v>No</v>
      </c>
      <c r="T822" s="178" t="str">
        <f t="shared" si="477"/>
        <v>No</v>
      </c>
      <c r="U822" t="str">
        <f>IF(OR(NCA!K136="Q1 2023",NCA!K136="Q2 2023"),"Yes","No")</f>
        <v>No</v>
      </c>
      <c r="V822" s="178" t="str">
        <f t="shared" si="478"/>
        <v>No</v>
      </c>
      <c r="W822" t="str">
        <f>IF(OR(NCA!K136="Q3 2023",NCA!K136="Q4 2023"),"Yes","No")</f>
        <v>No</v>
      </c>
      <c r="X822" s="178" t="str">
        <f t="shared" si="479"/>
        <v>No</v>
      </c>
      <c r="Y822" t="str">
        <f>IF(OR(NCA!K136="Q1 2024",NCA!K136="Q2 2024"),"Yes","No")</f>
        <v>No</v>
      </c>
      <c r="Z822" s="178" t="str">
        <f t="shared" si="480"/>
        <v>No</v>
      </c>
      <c r="AA822" t="str">
        <f>IF(OR(NCA!K136="Q3 2024",NCA!K136="Q4 2024"),"Yes","No")</f>
        <v>No</v>
      </c>
      <c r="AB822" s="178" t="str">
        <f t="shared" si="481"/>
        <v>No</v>
      </c>
      <c r="AC822" t="str">
        <f>IF(OR(NCA!K136="Q1 2025",NCA!K136="Q2 2025"),"Yes","No")</f>
        <v>No</v>
      </c>
      <c r="AD822" s="178" t="str">
        <f t="shared" si="482"/>
        <v>No</v>
      </c>
      <c r="AE822" t="str">
        <f>IF(OR(NCA!K136="Q3 2025",NCA!K136="Q4 2025"),"Yes","No")</f>
        <v>No</v>
      </c>
      <c r="AF822" s="178" t="str">
        <f t="shared" si="483"/>
        <v>No</v>
      </c>
      <c r="AG822" t="str">
        <f>IF(OR(NCA!K136="Q1 2026",NCA!K136="Q2 2026"),"Yes","No")</f>
        <v>No</v>
      </c>
      <c r="AH822" s="178" t="str">
        <f t="shared" si="484"/>
        <v>No</v>
      </c>
      <c r="AI822" t="str">
        <f>IF(OR(NCA!K136="Q3 2026",NCA!K136="Q4 2026"),"Yes","No")</f>
        <v>No</v>
      </c>
      <c r="AJ822" s="178" t="str">
        <f t="shared" si="485"/>
        <v>No</v>
      </c>
      <c r="AK822" t="str">
        <f>IF(OR(NCA!K136="Q1 2027",NCA!K136="Q2 2027"),"Yes","No")</f>
        <v>No</v>
      </c>
      <c r="AL822" s="178" t="str">
        <f t="shared" si="486"/>
        <v>No</v>
      </c>
      <c r="AM822" t="str">
        <f>IF(OR(NCA!K136="Q3 2027",NCA!K136="Q4 2027"),"Yes","No")</f>
        <v>No</v>
      </c>
      <c r="AN822" s="178" t="str">
        <f t="shared" si="487"/>
        <v>No</v>
      </c>
      <c r="AO822" t="str">
        <f>IF(OR(NCA!K136="Q1 2028",NCA!K136="Q2 2028"),"Yes","No")</f>
        <v>No</v>
      </c>
      <c r="AP822" s="178" t="str">
        <f t="shared" si="488"/>
        <v>No</v>
      </c>
      <c r="AQ822" t="str">
        <f>IF(OR(NCA!K136="Q3 2028",NCA!K136="Q4 2028"),"Yes","No")</f>
        <v>No</v>
      </c>
      <c r="AR822" s="178" t="str">
        <f t="shared" si="489"/>
        <v>No</v>
      </c>
      <c r="AS822" t="str">
        <f>IF(OR(NCA!K136="Q1 2029",NCA!K136="Q2 2029"),"Yes","No")</f>
        <v>No</v>
      </c>
      <c r="AT822" s="178" t="str">
        <f t="shared" si="490"/>
        <v>No</v>
      </c>
      <c r="AU822" t="str">
        <f>IF(OR(NCA!K136="Q3 2029",NCA!K136="Q4 2029"),"Yes","No")</f>
        <v>No</v>
      </c>
      <c r="AV822" s="178" t="str">
        <f t="shared" si="491"/>
        <v>No</v>
      </c>
      <c r="AW822" t="str">
        <f>IF(OR(NCA!K136="Q1 2030",NCA!K136="Q2 2030"),"Yes","No")</f>
        <v>No</v>
      </c>
      <c r="AX822" s="178" t="str">
        <f t="shared" si="492"/>
        <v>No</v>
      </c>
      <c r="AY822" t="str">
        <f>IF(OR(NCA!K136="Q3 2030",NCA!K136="Q4 2030"),"Yes","No")</f>
        <v>No</v>
      </c>
      <c r="AZ822" s="178" t="str">
        <f t="shared" si="493"/>
        <v>No</v>
      </c>
      <c r="BA822" t="str">
        <f>IF(NCA!K136="","No","Yes")</f>
        <v>No</v>
      </c>
      <c r="BB822" s="178" t="str">
        <f t="shared" si="494"/>
        <v>No</v>
      </c>
      <c r="BC822" s="178" t="str">
        <f t="shared" si="495"/>
        <v>No</v>
      </c>
      <c r="BD822" s="174"/>
    </row>
    <row r="823" spans="1:56" s="175" customFormat="1" ht="23.65" thickBot="1" x14ac:dyDescent="0.5">
      <c r="A823" s="177">
        <v>133</v>
      </c>
      <c r="B823" s="46" t="s">
        <v>1054</v>
      </c>
      <c r="C823" t="str">
        <f>IF(NCA!E137="Yes","Yes","No")</f>
        <v>Yes</v>
      </c>
      <c r="D823" t="str">
        <f>IF(AND(C823="No",NCA!F137="Yes"),"Yes","No")</f>
        <v>No</v>
      </c>
      <c r="E823" t="str">
        <f>IF(AND(C823="No",NCA!F137="N/A"),"N/A","No")</f>
        <v>No</v>
      </c>
      <c r="F823">
        <f>IF(OR(NCA!F137="Yes",NCA!F137="N/A"),0,1)</f>
        <v>1</v>
      </c>
      <c r="G823" t="str">
        <f>IF(OR(NCA!K137="Q3 2019",NCA!K137="Q4 2019"),"Yes","No")</f>
        <v>No</v>
      </c>
      <c r="H823" s="178" t="str">
        <f t="shared" si="471"/>
        <v>No</v>
      </c>
      <c r="I823" t="str">
        <f>IF(OR(NCA!K137="Q1 2020",NCA!K137="Q2 2020"),"Yes","No")</f>
        <v>No</v>
      </c>
      <c r="J823" s="178" t="str">
        <f t="shared" si="472"/>
        <v>No</v>
      </c>
      <c r="K823" t="str">
        <f>IF(OR(NCA!K137="Q3 2020",NCA!K137="Q4 2020"),"Yes","No")</f>
        <v>No</v>
      </c>
      <c r="L823" s="178" t="str">
        <f t="shared" si="473"/>
        <v>No</v>
      </c>
      <c r="M823" t="str">
        <f>IF(OR(NCA!K137="Q1 2021",NCA!K137="Q2 2021"),"Yes","No")</f>
        <v>No</v>
      </c>
      <c r="N823" s="178" t="str">
        <f t="shared" si="474"/>
        <v>No</v>
      </c>
      <c r="O823" t="str">
        <f>IF(OR(NCA!K137="Q3 2021",NCA!K137="Q4 2021"),"Yes","No")</f>
        <v>No</v>
      </c>
      <c r="P823" s="178" t="str">
        <f t="shared" si="475"/>
        <v>No</v>
      </c>
      <c r="Q823" t="str">
        <f>IF(OR(NCA!K137="Q1 2022",NCA!K137="Q2 2022"),"Yes","No")</f>
        <v>No</v>
      </c>
      <c r="R823" s="178" t="str">
        <f t="shared" si="476"/>
        <v>No</v>
      </c>
      <c r="S823" t="str">
        <f>IF(OR(NCA!K137="Q3 2022",NCA!K137="Q4 2022"),"Yes","No")</f>
        <v>No</v>
      </c>
      <c r="T823" s="178" t="str">
        <f t="shared" si="477"/>
        <v>No</v>
      </c>
      <c r="U823" t="str">
        <f>IF(OR(NCA!K137="Q1 2023",NCA!K137="Q2 2023"),"Yes","No")</f>
        <v>No</v>
      </c>
      <c r="V823" s="178" t="str">
        <f t="shared" si="478"/>
        <v>No</v>
      </c>
      <c r="W823" t="str">
        <f>IF(OR(NCA!K137="Q3 2023",NCA!K137="Q4 2023"),"Yes","No")</f>
        <v>No</v>
      </c>
      <c r="X823" s="178" t="str">
        <f t="shared" si="479"/>
        <v>No</v>
      </c>
      <c r="Y823" t="str">
        <f>IF(OR(NCA!K137="Q1 2024",NCA!K137="Q2 2024"),"Yes","No")</f>
        <v>No</v>
      </c>
      <c r="Z823" s="178" t="str">
        <f t="shared" si="480"/>
        <v>No</v>
      </c>
      <c r="AA823" t="str">
        <f>IF(OR(NCA!K137="Q3 2024",NCA!K137="Q4 2024"),"Yes","No")</f>
        <v>No</v>
      </c>
      <c r="AB823" s="178" t="str">
        <f t="shared" si="481"/>
        <v>No</v>
      </c>
      <c r="AC823" t="str">
        <f>IF(OR(NCA!K137="Q1 2025",NCA!K137="Q2 2025"),"Yes","No")</f>
        <v>No</v>
      </c>
      <c r="AD823" s="178" t="str">
        <f t="shared" si="482"/>
        <v>No</v>
      </c>
      <c r="AE823" t="str">
        <f>IF(OR(NCA!K137="Q3 2025",NCA!K137="Q4 2025"),"Yes","No")</f>
        <v>No</v>
      </c>
      <c r="AF823" s="178" t="str">
        <f t="shared" si="483"/>
        <v>No</v>
      </c>
      <c r="AG823" t="str">
        <f>IF(OR(NCA!K137="Q1 2026",NCA!K137="Q2 2026"),"Yes","No")</f>
        <v>No</v>
      </c>
      <c r="AH823" s="178" t="str">
        <f t="shared" si="484"/>
        <v>No</v>
      </c>
      <c r="AI823" t="str">
        <f>IF(OR(NCA!K137="Q3 2026",NCA!K137="Q4 2026"),"Yes","No")</f>
        <v>No</v>
      </c>
      <c r="AJ823" s="178" t="str">
        <f t="shared" si="485"/>
        <v>No</v>
      </c>
      <c r="AK823" t="str">
        <f>IF(OR(NCA!K137="Q1 2027",NCA!K137="Q2 2027"),"Yes","No")</f>
        <v>No</v>
      </c>
      <c r="AL823" s="178" t="str">
        <f t="shared" si="486"/>
        <v>No</v>
      </c>
      <c r="AM823" t="str">
        <f>IF(OR(NCA!K137="Q3 2027",NCA!K137="Q4 2027"),"Yes","No")</f>
        <v>No</v>
      </c>
      <c r="AN823" s="178" t="str">
        <f t="shared" si="487"/>
        <v>No</v>
      </c>
      <c r="AO823" t="str">
        <f>IF(OR(NCA!K137="Q1 2028",NCA!K137="Q2 2028"),"Yes","No")</f>
        <v>No</v>
      </c>
      <c r="AP823" s="178" t="str">
        <f t="shared" si="488"/>
        <v>No</v>
      </c>
      <c r="AQ823" t="str">
        <f>IF(OR(NCA!K137="Q3 2028",NCA!K137="Q4 2028"),"Yes","No")</f>
        <v>No</v>
      </c>
      <c r="AR823" s="178" t="str">
        <f t="shared" si="489"/>
        <v>No</v>
      </c>
      <c r="AS823" t="str">
        <f>IF(OR(NCA!K137="Q1 2029",NCA!K137="Q2 2029"),"Yes","No")</f>
        <v>No</v>
      </c>
      <c r="AT823" s="178" t="str">
        <f t="shared" si="490"/>
        <v>No</v>
      </c>
      <c r="AU823" t="str">
        <f>IF(OR(NCA!K137="Q3 2029",NCA!K137="Q4 2029"),"Yes","No")</f>
        <v>No</v>
      </c>
      <c r="AV823" s="178" t="str">
        <f t="shared" si="491"/>
        <v>No</v>
      </c>
      <c r="AW823" t="str">
        <f>IF(OR(NCA!K137="Q1 2030",NCA!K137="Q2 2030"),"Yes","No")</f>
        <v>No</v>
      </c>
      <c r="AX823" s="178" t="str">
        <f t="shared" si="492"/>
        <v>No</v>
      </c>
      <c r="AY823" t="str">
        <f>IF(OR(NCA!K137="Q3 2030",NCA!K137="Q4 2030"),"Yes","No")</f>
        <v>No</v>
      </c>
      <c r="AZ823" s="178" t="str">
        <f t="shared" si="493"/>
        <v>No</v>
      </c>
      <c r="BA823" t="str">
        <f>IF(NCA!K137="","No","Yes")</f>
        <v>No</v>
      </c>
      <c r="BB823" s="178" t="str">
        <f t="shared" si="494"/>
        <v>No</v>
      </c>
      <c r="BC823" s="178" t="str">
        <f t="shared" si="495"/>
        <v>No</v>
      </c>
      <c r="BD823" s="174"/>
    </row>
    <row r="824" spans="1:56" s="175" customFormat="1" ht="23.65" thickBot="1" x14ac:dyDescent="0.5">
      <c r="A824" s="177">
        <v>134</v>
      </c>
      <c r="B824" s="59" t="s">
        <v>1055</v>
      </c>
      <c r="C824" t="str">
        <f>IF(NCA!E138="Yes","Yes","No")</f>
        <v>No</v>
      </c>
      <c r="D824" t="str">
        <f>IF(AND(C824="No",NCA!F138="Yes"),"Yes","No")</f>
        <v>No</v>
      </c>
      <c r="E824" t="str">
        <f>IF(AND(C824="No",NCA!F138="N/A"),"N/A","No")</f>
        <v>No</v>
      </c>
      <c r="F824">
        <f>IF(OR(NCA!F138="Yes",NCA!F138="N/A"),0,1)</f>
        <v>1</v>
      </c>
      <c r="G824" t="str">
        <f>IF(OR(NCA!K138="Q3 2019",NCA!K138="Q4 2019"),"Yes","No")</f>
        <v>No</v>
      </c>
      <c r="H824" s="178" t="str">
        <f t="shared" si="471"/>
        <v>No</v>
      </c>
      <c r="I824" t="str">
        <f>IF(OR(NCA!K138="Q1 2020",NCA!K138="Q2 2020"),"Yes","No")</f>
        <v>No</v>
      </c>
      <c r="J824" s="178" t="str">
        <f t="shared" si="472"/>
        <v>No</v>
      </c>
      <c r="K824" t="str">
        <f>IF(OR(NCA!K138="Q3 2020",NCA!K138="Q4 2020"),"Yes","No")</f>
        <v>No</v>
      </c>
      <c r="L824" s="178" t="str">
        <f t="shared" si="473"/>
        <v>No</v>
      </c>
      <c r="M824" t="str">
        <f>IF(OR(NCA!K138="Q1 2021",NCA!K138="Q2 2021"),"Yes","No")</f>
        <v>No</v>
      </c>
      <c r="N824" s="178" t="str">
        <f t="shared" si="474"/>
        <v>No</v>
      </c>
      <c r="O824" t="str">
        <f>IF(OR(NCA!K138="Q3 2021",NCA!K138="Q4 2021"),"Yes","No")</f>
        <v>No</v>
      </c>
      <c r="P824" s="178" t="str">
        <f t="shared" si="475"/>
        <v>No</v>
      </c>
      <c r="Q824" t="str">
        <f>IF(OR(NCA!K138="Q1 2022",NCA!K138="Q2 2022"),"Yes","No")</f>
        <v>No</v>
      </c>
      <c r="R824" s="178" t="str">
        <f t="shared" si="476"/>
        <v>No</v>
      </c>
      <c r="S824" t="str">
        <f>IF(OR(NCA!K138="Q3 2022",NCA!K138="Q4 2022"),"Yes","No")</f>
        <v>No</v>
      </c>
      <c r="T824" s="178" t="str">
        <f t="shared" si="477"/>
        <v>No</v>
      </c>
      <c r="U824" t="str">
        <f>IF(OR(NCA!K138="Q1 2023",NCA!K138="Q2 2023"),"Yes","No")</f>
        <v>No</v>
      </c>
      <c r="V824" s="178" t="str">
        <f t="shared" si="478"/>
        <v>No</v>
      </c>
      <c r="W824" t="str">
        <f>IF(OR(NCA!K138="Q3 2023",NCA!K138="Q4 2023"),"Yes","No")</f>
        <v>No</v>
      </c>
      <c r="X824" s="178" t="str">
        <f t="shared" si="479"/>
        <v>No</v>
      </c>
      <c r="Y824" t="str">
        <f>IF(OR(NCA!K138="Q1 2024",NCA!K138="Q2 2024"),"Yes","No")</f>
        <v>No</v>
      </c>
      <c r="Z824" s="178" t="str">
        <f t="shared" si="480"/>
        <v>No</v>
      </c>
      <c r="AA824" t="str">
        <f>IF(OR(NCA!K138="Q3 2024",NCA!K138="Q4 2024"),"Yes","No")</f>
        <v>No</v>
      </c>
      <c r="AB824" s="178" t="str">
        <f t="shared" si="481"/>
        <v>No</v>
      </c>
      <c r="AC824" t="str">
        <f>IF(OR(NCA!K138="Q1 2025",NCA!K138="Q2 2025"),"Yes","No")</f>
        <v>No</v>
      </c>
      <c r="AD824" s="178" t="str">
        <f t="shared" si="482"/>
        <v>No</v>
      </c>
      <c r="AE824" t="str">
        <f>IF(OR(NCA!K138="Q3 2025",NCA!K138="Q4 2025"),"Yes","No")</f>
        <v>No</v>
      </c>
      <c r="AF824" s="178" t="str">
        <f t="shared" si="483"/>
        <v>No</v>
      </c>
      <c r="AG824" t="str">
        <f>IF(OR(NCA!K138="Q1 2026",NCA!K138="Q2 2026"),"Yes","No")</f>
        <v>No</v>
      </c>
      <c r="AH824" s="178" t="str">
        <f t="shared" si="484"/>
        <v>No</v>
      </c>
      <c r="AI824" t="str">
        <f>IF(OR(NCA!K138="Q3 2026",NCA!K138="Q4 2026"),"Yes","No")</f>
        <v>No</v>
      </c>
      <c r="AJ824" s="178" t="str">
        <f t="shared" si="485"/>
        <v>No</v>
      </c>
      <c r="AK824" t="str">
        <f>IF(OR(NCA!K138="Q1 2027",NCA!K138="Q2 2027"),"Yes","No")</f>
        <v>No</v>
      </c>
      <c r="AL824" s="178" t="str">
        <f t="shared" si="486"/>
        <v>No</v>
      </c>
      <c r="AM824" t="str">
        <f>IF(OR(NCA!K138="Q3 2027",NCA!K138="Q4 2027"),"Yes","No")</f>
        <v>No</v>
      </c>
      <c r="AN824" s="178" t="str">
        <f t="shared" si="487"/>
        <v>No</v>
      </c>
      <c r="AO824" t="str">
        <f>IF(OR(NCA!K138="Q1 2028",NCA!K138="Q2 2028"),"Yes","No")</f>
        <v>No</v>
      </c>
      <c r="AP824" s="178" t="str">
        <f t="shared" si="488"/>
        <v>No</v>
      </c>
      <c r="AQ824" t="str">
        <f>IF(OR(NCA!K138="Q3 2028",NCA!K138="Q4 2028"),"Yes","No")</f>
        <v>No</v>
      </c>
      <c r="AR824" s="178" t="str">
        <f t="shared" si="489"/>
        <v>No</v>
      </c>
      <c r="AS824" t="str">
        <f>IF(OR(NCA!K138="Q1 2029",NCA!K138="Q2 2029"),"Yes","No")</f>
        <v>No</v>
      </c>
      <c r="AT824" s="178" t="str">
        <f t="shared" si="490"/>
        <v>No</v>
      </c>
      <c r="AU824" t="str">
        <f>IF(OR(NCA!K138="Q3 2029",NCA!K138="Q4 2029"),"Yes","No")</f>
        <v>No</v>
      </c>
      <c r="AV824" s="178" t="str">
        <f t="shared" si="491"/>
        <v>No</v>
      </c>
      <c r="AW824" t="str">
        <f>IF(OR(NCA!K138="Q1 2030",NCA!K138="Q2 2030"),"Yes","No")</f>
        <v>No</v>
      </c>
      <c r="AX824" s="178" t="str">
        <f t="shared" si="492"/>
        <v>No</v>
      </c>
      <c r="AY824" t="str">
        <f>IF(OR(NCA!K138="Q3 2030",NCA!K138="Q4 2030"),"Yes","No")</f>
        <v>No</v>
      </c>
      <c r="AZ824" s="178" t="str">
        <f t="shared" si="493"/>
        <v>No</v>
      </c>
      <c r="BA824" t="str">
        <f>IF(NCA!K138="","No","Yes")</f>
        <v>No</v>
      </c>
      <c r="BB824" s="178" t="str">
        <f t="shared" si="494"/>
        <v>No</v>
      </c>
      <c r="BC824" s="178" t="str">
        <f t="shared" si="495"/>
        <v>Yes</v>
      </c>
      <c r="BD824" s="174"/>
    </row>
    <row r="825" spans="1:56" s="175" customFormat="1" ht="23.65" thickBot="1" x14ac:dyDescent="0.5">
      <c r="A825" s="177">
        <v>135</v>
      </c>
      <c r="B825" s="59" t="s">
        <v>1056</v>
      </c>
      <c r="C825" t="str">
        <f>IF(NCA!E139="Yes","Yes","No")</f>
        <v>No</v>
      </c>
      <c r="D825" t="str">
        <f>IF(AND(C825="No",NCA!F139="Yes"),"Yes","No")</f>
        <v>No</v>
      </c>
      <c r="E825" t="str">
        <f>IF(AND(C825="No",NCA!F139="N/A"),"N/A","No")</f>
        <v>No</v>
      </c>
      <c r="F825">
        <f>IF(OR(NCA!F139="Yes",NCA!F139="N/A"),0,1)</f>
        <v>1</v>
      </c>
      <c r="G825" t="str">
        <f>IF(OR(NCA!K139="Q3 2019",NCA!K139="Q4 2019"),"Yes","No")</f>
        <v>No</v>
      </c>
      <c r="H825" s="178" t="str">
        <f t="shared" si="471"/>
        <v>No</v>
      </c>
      <c r="I825" t="str">
        <f>IF(OR(NCA!K139="Q1 2020",NCA!K139="Q2 2020"),"Yes","No")</f>
        <v>No</v>
      </c>
      <c r="J825" s="178" t="str">
        <f t="shared" si="472"/>
        <v>No</v>
      </c>
      <c r="K825" t="str">
        <f>IF(OR(NCA!K139="Q3 2020",NCA!K139="Q4 2020"),"Yes","No")</f>
        <v>No</v>
      </c>
      <c r="L825" s="178" t="str">
        <f t="shared" si="473"/>
        <v>No</v>
      </c>
      <c r="M825" t="str">
        <f>IF(OR(NCA!K139="Q1 2021",NCA!K139="Q2 2021"),"Yes","No")</f>
        <v>No</v>
      </c>
      <c r="N825" s="178" t="str">
        <f t="shared" si="474"/>
        <v>No</v>
      </c>
      <c r="O825" t="str">
        <f>IF(OR(NCA!K139="Q3 2021",NCA!K139="Q4 2021"),"Yes","No")</f>
        <v>No</v>
      </c>
      <c r="P825" s="178" t="str">
        <f t="shared" si="475"/>
        <v>No</v>
      </c>
      <c r="Q825" t="str">
        <f>IF(OR(NCA!K139="Q1 2022",NCA!K139="Q2 2022"),"Yes","No")</f>
        <v>No</v>
      </c>
      <c r="R825" s="178" t="str">
        <f t="shared" si="476"/>
        <v>No</v>
      </c>
      <c r="S825" t="str">
        <f>IF(OR(NCA!K139="Q3 2022",NCA!K139="Q4 2022"),"Yes","No")</f>
        <v>No</v>
      </c>
      <c r="T825" s="178" t="str">
        <f t="shared" si="477"/>
        <v>No</v>
      </c>
      <c r="U825" t="str">
        <f>IF(OR(NCA!K139="Q1 2023",NCA!K139="Q2 2023"),"Yes","No")</f>
        <v>No</v>
      </c>
      <c r="V825" s="178" t="str">
        <f t="shared" si="478"/>
        <v>No</v>
      </c>
      <c r="W825" t="str">
        <f>IF(OR(NCA!K139="Q3 2023",NCA!K139="Q4 2023"),"Yes","No")</f>
        <v>No</v>
      </c>
      <c r="X825" s="178" t="str">
        <f t="shared" si="479"/>
        <v>No</v>
      </c>
      <c r="Y825" t="str">
        <f>IF(OR(NCA!K139="Q1 2024",NCA!K139="Q2 2024"),"Yes","No")</f>
        <v>No</v>
      </c>
      <c r="Z825" s="178" t="str">
        <f t="shared" si="480"/>
        <v>No</v>
      </c>
      <c r="AA825" t="str">
        <f>IF(OR(NCA!K139="Q3 2024",NCA!K139="Q4 2024"),"Yes","No")</f>
        <v>No</v>
      </c>
      <c r="AB825" s="178" t="str">
        <f t="shared" si="481"/>
        <v>No</v>
      </c>
      <c r="AC825" t="str">
        <f>IF(OR(NCA!K139="Q1 2025",NCA!K139="Q2 2025"),"Yes","No")</f>
        <v>No</v>
      </c>
      <c r="AD825" s="178" t="str">
        <f t="shared" si="482"/>
        <v>No</v>
      </c>
      <c r="AE825" t="str">
        <f>IF(OR(NCA!K139="Q3 2025",NCA!K139="Q4 2025"),"Yes","No")</f>
        <v>No</v>
      </c>
      <c r="AF825" s="178" t="str">
        <f t="shared" si="483"/>
        <v>No</v>
      </c>
      <c r="AG825" t="str">
        <f>IF(OR(NCA!K139="Q1 2026",NCA!K139="Q2 2026"),"Yes","No")</f>
        <v>No</v>
      </c>
      <c r="AH825" s="178" t="str">
        <f t="shared" si="484"/>
        <v>No</v>
      </c>
      <c r="AI825" t="str">
        <f>IF(OR(NCA!K139="Q3 2026",NCA!K139="Q4 2026"),"Yes","No")</f>
        <v>No</v>
      </c>
      <c r="AJ825" s="178" t="str">
        <f t="shared" si="485"/>
        <v>No</v>
      </c>
      <c r="AK825" t="str">
        <f>IF(OR(NCA!K139="Q1 2027",NCA!K139="Q2 2027"),"Yes","No")</f>
        <v>No</v>
      </c>
      <c r="AL825" s="178" t="str">
        <f t="shared" si="486"/>
        <v>No</v>
      </c>
      <c r="AM825" t="str">
        <f>IF(OR(NCA!K139="Q3 2027",NCA!K139="Q4 2027"),"Yes","No")</f>
        <v>No</v>
      </c>
      <c r="AN825" s="178" t="str">
        <f t="shared" si="487"/>
        <v>No</v>
      </c>
      <c r="AO825" t="str">
        <f>IF(OR(NCA!K139="Q1 2028",NCA!K139="Q2 2028"),"Yes","No")</f>
        <v>No</v>
      </c>
      <c r="AP825" s="178" t="str">
        <f t="shared" si="488"/>
        <v>No</v>
      </c>
      <c r="AQ825" t="str">
        <f>IF(OR(NCA!K139="Q3 2028",NCA!K139="Q4 2028"),"Yes","No")</f>
        <v>No</v>
      </c>
      <c r="AR825" s="178" t="str">
        <f t="shared" si="489"/>
        <v>No</v>
      </c>
      <c r="AS825" t="str">
        <f>IF(OR(NCA!K139="Q1 2029",NCA!K139="Q2 2029"),"Yes","No")</f>
        <v>No</v>
      </c>
      <c r="AT825" s="178" t="str">
        <f t="shared" si="490"/>
        <v>No</v>
      </c>
      <c r="AU825" t="str">
        <f>IF(OR(NCA!K139="Q3 2029",NCA!K139="Q4 2029"),"Yes","No")</f>
        <v>No</v>
      </c>
      <c r="AV825" s="178" t="str">
        <f t="shared" si="491"/>
        <v>No</v>
      </c>
      <c r="AW825" t="str">
        <f>IF(OR(NCA!K139="Q1 2030",NCA!K139="Q2 2030"),"Yes","No")</f>
        <v>No</v>
      </c>
      <c r="AX825" s="178" t="str">
        <f t="shared" si="492"/>
        <v>No</v>
      </c>
      <c r="AY825" t="str">
        <f>IF(OR(NCA!K139="Q3 2030",NCA!K139="Q4 2030"),"Yes","No")</f>
        <v>No</v>
      </c>
      <c r="AZ825" s="178" t="str">
        <f t="shared" si="493"/>
        <v>No</v>
      </c>
      <c r="BA825" t="str">
        <f>IF(NCA!K139="","No","Yes")</f>
        <v>No</v>
      </c>
      <c r="BB825" s="178" t="str">
        <f t="shared" si="494"/>
        <v>No</v>
      </c>
      <c r="BC825" s="178" t="str">
        <f t="shared" si="495"/>
        <v>Yes</v>
      </c>
      <c r="BD825" s="174"/>
    </row>
    <row r="826" spans="1:56" s="175" customFormat="1" ht="23.65" thickBot="1" x14ac:dyDescent="0.5">
      <c r="A826" s="177">
        <v>136</v>
      </c>
      <c r="B826" s="59" t="s">
        <v>650</v>
      </c>
      <c r="C826" t="str">
        <f>IF(NCA!E140="Yes","Yes","No")</f>
        <v>No</v>
      </c>
      <c r="D826" t="str">
        <f>IF(AND(C826="No",NCA!F140="Yes"),"Yes","No")</f>
        <v>No</v>
      </c>
      <c r="E826" t="str">
        <f>IF(AND(C826="No",NCA!F140="N/A"),"N/A","No")</f>
        <v>No</v>
      </c>
      <c r="F826">
        <f>IF(OR(NCA!F140="Yes",NCA!F140="N/A"),0,1)</f>
        <v>1</v>
      </c>
      <c r="G826" t="str">
        <f>IF(OR(NCA!K140="Q3 2019",NCA!K140="Q4 2019"),"Yes","No")</f>
        <v>No</v>
      </c>
      <c r="H826" s="178" t="str">
        <f t="shared" si="471"/>
        <v>No</v>
      </c>
      <c r="I826" t="str">
        <f>IF(OR(NCA!K140="Q1 2020",NCA!K140="Q2 2020"),"Yes","No")</f>
        <v>No</v>
      </c>
      <c r="J826" s="178" t="str">
        <f t="shared" si="472"/>
        <v>No</v>
      </c>
      <c r="K826" t="str">
        <f>IF(OR(NCA!K140="Q3 2020",NCA!K140="Q4 2020"),"Yes","No")</f>
        <v>No</v>
      </c>
      <c r="L826" s="178" t="str">
        <f t="shared" si="473"/>
        <v>No</v>
      </c>
      <c r="M826" t="str">
        <f>IF(OR(NCA!K140="Q1 2021",NCA!K140="Q2 2021"),"Yes","No")</f>
        <v>No</v>
      </c>
      <c r="N826" s="178" t="str">
        <f t="shared" si="474"/>
        <v>No</v>
      </c>
      <c r="O826" t="str">
        <f>IF(OR(NCA!K140="Q3 2021",NCA!K140="Q4 2021"),"Yes","No")</f>
        <v>No</v>
      </c>
      <c r="P826" s="178" t="str">
        <f t="shared" si="475"/>
        <v>No</v>
      </c>
      <c r="Q826" t="str">
        <f>IF(OR(NCA!K140="Q1 2022",NCA!K140="Q2 2022"),"Yes","No")</f>
        <v>No</v>
      </c>
      <c r="R826" s="178" t="str">
        <f t="shared" si="476"/>
        <v>No</v>
      </c>
      <c r="S826" t="str">
        <f>IF(OR(NCA!K140="Q3 2022",NCA!K140="Q4 2022"),"Yes","No")</f>
        <v>No</v>
      </c>
      <c r="T826" s="178" t="str">
        <f t="shared" si="477"/>
        <v>No</v>
      </c>
      <c r="U826" t="str">
        <f>IF(OR(NCA!K140="Q1 2023",NCA!K140="Q2 2023"),"Yes","No")</f>
        <v>No</v>
      </c>
      <c r="V826" s="178" t="str">
        <f t="shared" si="478"/>
        <v>No</v>
      </c>
      <c r="W826" t="str">
        <f>IF(OR(NCA!K140="Q3 2023",NCA!K140="Q4 2023"),"Yes","No")</f>
        <v>No</v>
      </c>
      <c r="X826" s="178" t="str">
        <f t="shared" si="479"/>
        <v>No</v>
      </c>
      <c r="Y826" t="str">
        <f>IF(OR(NCA!K140="Q1 2024",NCA!K140="Q2 2024"),"Yes","No")</f>
        <v>No</v>
      </c>
      <c r="Z826" s="178" t="str">
        <f t="shared" si="480"/>
        <v>No</v>
      </c>
      <c r="AA826" t="str">
        <f>IF(OR(NCA!K140="Q3 2024",NCA!K140="Q4 2024"),"Yes","No")</f>
        <v>No</v>
      </c>
      <c r="AB826" s="178" t="str">
        <f t="shared" si="481"/>
        <v>No</v>
      </c>
      <c r="AC826" t="str">
        <f>IF(OR(NCA!K140="Q1 2025",NCA!K140="Q2 2025"),"Yes","No")</f>
        <v>No</v>
      </c>
      <c r="AD826" s="178" t="str">
        <f t="shared" si="482"/>
        <v>No</v>
      </c>
      <c r="AE826" t="str">
        <f>IF(OR(NCA!K140="Q3 2025",NCA!K140="Q4 2025"),"Yes","No")</f>
        <v>No</v>
      </c>
      <c r="AF826" s="178" t="str">
        <f t="shared" si="483"/>
        <v>No</v>
      </c>
      <c r="AG826" t="str">
        <f>IF(OR(NCA!K140="Q1 2026",NCA!K140="Q2 2026"),"Yes","No")</f>
        <v>No</v>
      </c>
      <c r="AH826" s="178" t="str">
        <f t="shared" si="484"/>
        <v>No</v>
      </c>
      <c r="AI826" t="str">
        <f>IF(OR(NCA!K140="Q3 2026",NCA!K140="Q4 2026"),"Yes","No")</f>
        <v>No</v>
      </c>
      <c r="AJ826" s="178" t="str">
        <f t="shared" si="485"/>
        <v>No</v>
      </c>
      <c r="AK826" t="str">
        <f>IF(OR(NCA!K140="Q1 2027",NCA!K140="Q2 2027"),"Yes","No")</f>
        <v>No</v>
      </c>
      <c r="AL826" s="178" t="str">
        <f t="shared" si="486"/>
        <v>No</v>
      </c>
      <c r="AM826" t="str">
        <f>IF(OR(NCA!K140="Q3 2027",NCA!K140="Q4 2027"),"Yes","No")</f>
        <v>No</v>
      </c>
      <c r="AN826" s="178" t="str">
        <f t="shared" si="487"/>
        <v>No</v>
      </c>
      <c r="AO826" t="str">
        <f>IF(OR(NCA!K140="Q1 2028",NCA!K140="Q2 2028"),"Yes","No")</f>
        <v>No</v>
      </c>
      <c r="AP826" s="178" t="str">
        <f t="shared" si="488"/>
        <v>No</v>
      </c>
      <c r="AQ826" t="str">
        <f>IF(OR(NCA!K140="Q3 2028",NCA!K140="Q4 2028"),"Yes","No")</f>
        <v>No</v>
      </c>
      <c r="AR826" s="178" t="str">
        <f t="shared" si="489"/>
        <v>No</v>
      </c>
      <c r="AS826" t="str">
        <f>IF(OR(NCA!K140="Q1 2029",NCA!K140="Q2 2029"),"Yes","No")</f>
        <v>No</v>
      </c>
      <c r="AT826" s="178" t="str">
        <f t="shared" si="490"/>
        <v>No</v>
      </c>
      <c r="AU826" t="str">
        <f>IF(OR(NCA!K140="Q3 2029",NCA!K140="Q4 2029"),"Yes","No")</f>
        <v>No</v>
      </c>
      <c r="AV826" s="178" t="str">
        <f t="shared" si="491"/>
        <v>No</v>
      </c>
      <c r="AW826" t="str">
        <f>IF(OR(NCA!K140="Q1 2030",NCA!K140="Q2 2030"),"Yes","No")</f>
        <v>No</v>
      </c>
      <c r="AX826" s="178" t="str">
        <f t="shared" si="492"/>
        <v>No</v>
      </c>
      <c r="AY826" t="str">
        <f>IF(OR(NCA!K140="Q3 2030",NCA!K140="Q4 2030"),"Yes","No")</f>
        <v>No</v>
      </c>
      <c r="AZ826" s="178" t="str">
        <f t="shared" si="493"/>
        <v>No</v>
      </c>
      <c r="BA826" t="str">
        <f>IF(NCA!K140="","No","Yes")</f>
        <v>No</v>
      </c>
      <c r="BB826" s="178" t="str">
        <f t="shared" si="494"/>
        <v>No</v>
      </c>
      <c r="BC826" s="178" t="str">
        <f t="shared" si="495"/>
        <v>Yes</v>
      </c>
      <c r="BD826" s="174"/>
    </row>
    <row r="827" spans="1:56" s="175" customFormat="1" ht="23.65" thickBot="1" x14ac:dyDescent="0.5">
      <c r="A827" s="177">
        <v>137</v>
      </c>
      <c r="B827" s="59" t="s">
        <v>261</v>
      </c>
      <c r="C827" t="str">
        <f>IF(NCA!E141="Yes","Yes","No")</f>
        <v>No</v>
      </c>
      <c r="D827" t="str">
        <f>IF(AND(C827="No",NCA!F141="Yes"),"Yes","No")</f>
        <v>No</v>
      </c>
      <c r="E827" t="str">
        <f>IF(AND(C827="No",NCA!F141="N/A"),"N/A","No")</f>
        <v>No</v>
      </c>
      <c r="F827">
        <f>IF(OR(NCA!F141="Yes",NCA!F141="N/A"),0,1)</f>
        <v>1</v>
      </c>
      <c r="G827" t="str">
        <f>IF(OR(NCA!K141="Q3 2019",NCA!K141="Q4 2019"),"Yes","No")</f>
        <v>No</v>
      </c>
      <c r="H827" s="178" t="str">
        <f t="shared" si="471"/>
        <v>No</v>
      </c>
      <c r="I827" t="str">
        <f>IF(OR(NCA!K141="Q1 2020",NCA!K141="Q2 2020"),"Yes","No")</f>
        <v>No</v>
      </c>
      <c r="J827" s="178" t="str">
        <f t="shared" si="472"/>
        <v>No</v>
      </c>
      <c r="K827" t="str">
        <f>IF(OR(NCA!K141="Q3 2020",NCA!K141="Q4 2020"),"Yes","No")</f>
        <v>No</v>
      </c>
      <c r="L827" s="178" t="str">
        <f t="shared" si="473"/>
        <v>No</v>
      </c>
      <c r="M827" t="str">
        <f>IF(OR(NCA!K141="Q1 2021",NCA!K141="Q2 2021"),"Yes","No")</f>
        <v>No</v>
      </c>
      <c r="N827" s="178" t="str">
        <f t="shared" si="474"/>
        <v>No</v>
      </c>
      <c r="O827" t="str">
        <f>IF(OR(NCA!K141="Q3 2021",NCA!K141="Q4 2021"),"Yes","No")</f>
        <v>No</v>
      </c>
      <c r="P827" s="178" t="str">
        <f t="shared" si="475"/>
        <v>No</v>
      </c>
      <c r="Q827" t="str">
        <f>IF(OR(NCA!K141="Q1 2022",NCA!K141="Q2 2022"),"Yes","No")</f>
        <v>No</v>
      </c>
      <c r="R827" s="178" t="str">
        <f t="shared" si="476"/>
        <v>No</v>
      </c>
      <c r="S827" t="str">
        <f>IF(OR(NCA!K141="Q3 2022",NCA!K141="Q4 2022"),"Yes","No")</f>
        <v>No</v>
      </c>
      <c r="T827" s="178" t="str">
        <f t="shared" si="477"/>
        <v>No</v>
      </c>
      <c r="U827" t="str">
        <f>IF(OR(NCA!K141="Q1 2023",NCA!K141="Q2 2023"),"Yes","No")</f>
        <v>No</v>
      </c>
      <c r="V827" s="178" t="str">
        <f t="shared" si="478"/>
        <v>No</v>
      </c>
      <c r="W827" t="str">
        <f>IF(OR(NCA!K141="Q3 2023",NCA!K141="Q4 2023"),"Yes","No")</f>
        <v>No</v>
      </c>
      <c r="X827" s="178" t="str">
        <f t="shared" si="479"/>
        <v>No</v>
      </c>
      <c r="Y827" t="str">
        <f>IF(OR(NCA!K141="Q1 2024",NCA!K141="Q2 2024"),"Yes","No")</f>
        <v>No</v>
      </c>
      <c r="Z827" s="178" t="str">
        <f t="shared" si="480"/>
        <v>No</v>
      </c>
      <c r="AA827" t="str">
        <f>IF(OR(NCA!K141="Q3 2024",NCA!K141="Q4 2024"),"Yes","No")</f>
        <v>No</v>
      </c>
      <c r="AB827" s="178" t="str">
        <f t="shared" si="481"/>
        <v>No</v>
      </c>
      <c r="AC827" t="str">
        <f>IF(OR(NCA!K141="Q1 2025",NCA!K141="Q2 2025"),"Yes","No")</f>
        <v>No</v>
      </c>
      <c r="AD827" s="178" t="str">
        <f t="shared" si="482"/>
        <v>No</v>
      </c>
      <c r="AE827" t="str">
        <f>IF(OR(NCA!K141="Q3 2025",NCA!K141="Q4 2025"),"Yes","No")</f>
        <v>No</v>
      </c>
      <c r="AF827" s="178" t="str">
        <f t="shared" si="483"/>
        <v>No</v>
      </c>
      <c r="AG827" t="str">
        <f>IF(OR(NCA!K141="Q1 2026",NCA!K141="Q2 2026"),"Yes","No")</f>
        <v>No</v>
      </c>
      <c r="AH827" s="178" t="str">
        <f t="shared" si="484"/>
        <v>No</v>
      </c>
      <c r="AI827" t="str">
        <f>IF(OR(NCA!K141="Q3 2026",NCA!K141="Q4 2026"),"Yes","No")</f>
        <v>No</v>
      </c>
      <c r="AJ827" s="178" t="str">
        <f t="shared" si="485"/>
        <v>No</v>
      </c>
      <c r="AK827" t="str">
        <f>IF(OR(NCA!K141="Q1 2027",NCA!K141="Q2 2027"),"Yes","No")</f>
        <v>No</v>
      </c>
      <c r="AL827" s="178" t="str">
        <f t="shared" si="486"/>
        <v>No</v>
      </c>
      <c r="AM827" t="str">
        <f>IF(OR(NCA!K141="Q3 2027",NCA!K141="Q4 2027"),"Yes","No")</f>
        <v>No</v>
      </c>
      <c r="AN827" s="178" t="str">
        <f t="shared" si="487"/>
        <v>No</v>
      </c>
      <c r="AO827" t="str">
        <f>IF(OR(NCA!K141="Q1 2028",NCA!K141="Q2 2028"),"Yes","No")</f>
        <v>No</v>
      </c>
      <c r="AP827" s="178" t="str">
        <f t="shared" si="488"/>
        <v>No</v>
      </c>
      <c r="AQ827" t="str">
        <f>IF(OR(NCA!K141="Q3 2028",NCA!K141="Q4 2028"),"Yes","No")</f>
        <v>No</v>
      </c>
      <c r="AR827" s="178" t="str">
        <f t="shared" si="489"/>
        <v>No</v>
      </c>
      <c r="AS827" t="str">
        <f>IF(OR(NCA!K141="Q1 2029",NCA!K141="Q2 2029"),"Yes","No")</f>
        <v>No</v>
      </c>
      <c r="AT827" s="178" t="str">
        <f t="shared" si="490"/>
        <v>No</v>
      </c>
      <c r="AU827" t="str">
        <f>IF(OR(NCA!K141="Q3 2029",NCA!K141="Q4 2029"),"Yes","No")</f>
        <v>No</v>
      </c>
      <c r="AV827" s="178" t="str">
        <f t="shared" si="491"/>
        <v>No</v>
      </c>
      <c r="AW827" t="str">
        <f>IF(OR(NCA!K141="Q1 2030",NCA!K141="Q2 2030"),"Yes","No")</f>
        <v>No</v>
      </c>
      <c r="AX827" s="178" t="str">
        <f t="shared" si="492"/>
        <v>No</v>
      </c>
      <c r="AY827" t="str">
        <f>IF(OR(NCA!K141="Q3 2030",NCA!K141="Q4 2030"),"Yes","No")</f>
        <v>No</v>
      </c>
      <c r="AZ827" s="178" t="str">
        <f t="shared" si="493"/>
        <v>No</v>
      </c>
      <c r="BA827" t="str">
        <f>IF(NCA!K141="","No","Yes")</f>
        <v>No</v>
      </c>
      <c r="BB827" s="178" t="str">
        <f t="shared" si="494"/>
        <v>No</v>
      </c>
      <c r="BC827" s="178" t="str">
        <f t="shared" si="495"/>
        <v>Yes</v>
      </c>
      <c r="BD827" s="174"/>
    </row>
    <row r="828" spans="1:56" s="175" customFormat="1" ht="23.65" thickBot="1" x14ac:dyDescent="0.5">
      <c r="A828" s="177">
        <v>138</v>
      </c>
      <c r="B828" s="59" t="s">
        <v>1057</v>
      </c>
      <c r="C828" t="str">
        <f>IF(NCA!E142="Yes","Yes","No")</f>
        <v>No</v>
      </c>
      <c r="D828" t="str">
        <f>IF(AND(C828="No",NCA!F142="Yes"),"Yes","No")</f>
        <v>No</v>
      </c>
      <c r="E828" t="str">
        <f>IF(AND(C828="No",NCA!F142="N/A"),"N/A","No")</f>
        <v>No</v>
      </c>
      <c r="F828">
        <f>IF(OR(NCA!F142="Yes",NCA!F142="N/A"),0,1)</f>
        <v>1</v>
      </c>
      <c r="G828" t="str">
        <f>IF(OR(NCA!K142="Q3 2019",NCA!K142="Q4 2019"),"Yes","No")</f>
        <v>No</v>
      </c>
      <c r="H828" s="178" t="str">
        <f t="shared" si="471"/>
        <v>No</v>
      </c>
      <c r="I828" t="str">
        <f>IF(OR(NCA!K142="Q1 2020",NCA!K142="Q2 2020"),"Yes","No")</f>
        <v>No</v>
      </c>
      <c r="J828" s="178" t="str">
        <f t="shared" si="472"/>
        <v>No</v>
      </c>
      <c r="K828" t="str">
        <f>IF(OR(NCA!K142="Q3 2020",NCA!K142="Q4 2020"),"Yes","No")</f>
        <v>No</v>
      </c>
      <c r="L828" s="178" t="str">
        <f t="shared" si="473"/>
        <v>No</v>
      </c>
      <c r="M828" t="str">
        <f>IF(OR(NCA!K142="Q1 2021",NCA!K142="Q2 2021"),"Yes","No")</f>
        <v>No</v>
      </c>
      <c r="N828" s="178" t="str">
        <f t="shared" si="474"/>
        <v>No</v>
      </c>
      <c r="O828" t="str">
        <f>IF(OR(NCA!K142="Q3 2021",NCA!K142="Q4 2021"),"Yes","No")</f>
        <v>No</v>
      </c>
      <c r="P828" s="178" t="str">
        <f t="shared" si="475"/>
        <v>No</v>
      </c>
      <c r="Q828" t="str">
        <f>IF(OR(NCA!K142="Q1 2022",NCA!K142="Q2 2022"),"Yes","No")</f>
        <v>No</v>
      </c>
      <c r="R828" s="178" t="str">
        <f t="shared" si="476"/>
        <v>No</v>
      </c>
      <c r="S828" t="str">
        <f>IF(OR(NCA!K142="Q3 2022",NCA!K142="Q4 2022"),"Yes","No")</f>
        <v>No</v>
      </c>
      <c r="T828" s="178" t="str">
        <f t="shared" si="477"/>
        <v>No</v>
      </c>
      <c r="U828" t="str">
        <f>IF(OR(NCA!K142="Q1 2023",NCA!K142="Q2 2023"),"Yes","No")</f>
        <v>No</v>
      </c>
      <c r="V828" s="178" t="str">
        <f t="shared" si="478"/>
        <v>No</v>
      </c>
      <c r="W828" t="str">
        <f>IF(OR(NCA!K142="Q3 2023",NCA!K142="Q4 2023"),"Yes","No")</f>
        <v>No</v>
      </c>
      <c r="X828" s="178" t="str">
        <f t="shared" si="479"/>
        <v>No</v>
      </c>
      <c r="Y828" t="str">
        <f>IF(OR(NCA!K142="Q1 2024",NCA!K142="Q2 2024"),"Yes","No")</f>
        <v>No</v>
      </c>
      <c r="Z828" s="178" t="str">
        <f t="shared" si="480"/>
        <v>No</v>
      </c>
      <c r="AA828" t="str">
        <f>IF(OR(NCA!K142="Q3 2024",NCA!K142="Q4 2024"),"Yes","No")</f>
        <v>No</v>
      </c>
      <c r="AB828" s="178" t="str">
        <f t="shared" si="481"/>
        <v>No</v>
      </c>
      <c r="AC828" t="str">
        <f>IF(OR(NCA!K142="Q1 2025",NCA!K142="Q2 2025"),"Yes","No")</f>
        <v>No</v>
      </c>
      <c r="AD828" s="178" t="str">
        <f t="shared" si="482"/>
        <v>No</v>
      </c>
      <c r="AE828" t="str">
        <f>IF(OR(NCA!K142="Q3 2025",NCA!K142="Q4 2025"),"Yes","No")</f>
        <v>No</v>
      </c>
      <c r="AF828" s="178" t="str">
        <f t="shared" si="483"/>
        <v>No</v>
      </c>
      <c r="AG828" t="str">
        <f>IF(OR(NCA!K142="Q1 2026",NCA!K142="Q2 2026"),"Yes","No")</f>
        <v>No</v>
      </c>
      <c r="AH828" s="178" t="str">
        <f t="shared" si="484"/>
        <v>No</v>
      </c>
      <c r="AI828" t="str">
        <f>IF(OR(NCA!K142="Q3 2026",NCA!K142="Q4 2026"),"Yes","No")</f>
        <v>No</v>
      </c>
      <c r="AJ828" s="178" t="str">
        <f t="shared" si="485"/>
        <v>No</v>
      </c>
      <c r="AK828" t="str">
        <f>IF(OR(NCA!K142="Q1 2027",NCA!K142="Q2 2027"),"Yes","No")</f>
        <v>No</v>
      </c>
      <c r="AL828" s="178" t="str">
        <f t="shared" si="486"/>
        <v>No</v>
      </c>
      <c r="AM828" t="str">
        <f>IF(OR(NCA!K142="Q3 2027",NCA!K142="Q4 2027"),"Yes","No")</f>
        <v>No</v>
      </c>
      <c r="AN828" s="178" t="str">
        <f t="shared" si="487"/>
        <v>No</v>
      </c>
      <c r="AO828" t="str">
        <f>IF(OR(NCA!K142="Q1 2028",NCA!K142="Q2 2028"),"Yes","No")</f>
        <v>No</v>
      </c>
      <c r="AP828" s="178" t="str">
        <f t="shared" si="488"/>
        <v>No</v>
      </c>
      <c r="AQ828" t="str">
        <f>IF(OR(NCA!K142="Q3 2028",NCA!K142="Q4 2028"),"Yes","No")</f>
        <v>No</v>
      </c>
      <c r="AR828" s="178" t="str">
        <f t="shared" si="489"/>
        <v>No</v>
      </c>
      <c r="AS828" t="str">
        <f>IF(OR(NCA!K142="Q1 2029",NCA!K142="Q2 2029"),"Yes","No")</f>
        <v>No</v>
      </c>
      <c r="AT828" s="178" t="str">
        <f t="shared" si="490"/>
        <v>No</v>
      </c>
      <c r="AU828" t="str">
        <f>IF(OR(NCA!K142="Q3 2029",NCA!K142="Q4 2029"),"Yes","No")</f>
        <v>No</v>
      </c>
      <c r="AV828" s="178" t="str">
        <f t="shared" si="491"/>
        <v>No</v>
      </c>
      <c r="AW828" t="str">
        <f>IF(OR(NCA!K142="Q1 2030",NCA!K142="Q2 2030"),"Yes","No")</f>
        <v>No</v>
      </c>
      <c r="AX828" s="178" t="str">
        <f t="shared" si="492"/>
        <v>No</v>
      </c>
      <c r="AY828" t="str">
        <f>IF(OR(NCA!K142="Q3 2030",NCA!K142="Q4 2030"),"Yes","No")</f>
        <v>No</v>
      </c>
      <c r="AZ828" s="178" t="str">
        <f t="shared" si="493"/>
        <v>No</v>
      </c>
      <c r="BA828" t="str">
        <f>IF(NCA!K142="","No","Yes")</f>
        <v>No</v>
      </c>
      <c r="BB828" s="178" t="str">
        <f t="shared" si="494"/>
        <v>No</v>
      </c>
      <c r="BC828" s="178" t="str">
        <f t="shared" si="495"/>
        <v>Yes</v>
      </c>
      <c r="BD828" s="174"/>
    </row>
    <row r="829" spans="1:56" s="175" customFormat="1" ht="23.65" thickBot="1" x14ac:dyDescent="0.5">
      <c r="A829" s="177">
        <v>139</v>
      </c>
      <c r="B829" s="59" t="s">
        <v>817</v>
      </c>
      <c r="C829" t="str">
        <f>IF(NCA!E143="Yes","Yes","No")</f>
        <v>No</v>
      </c>
      <c r="D829" t="str">
        <f>IF(AND(C829="No",NCA!F143="Yes"),"Yes","No")</f>
        <v>No</v>
      </c>
      <c r="E829" t="str">
        <f>IF(AND(C829="No",NCA!F143="N/A"),"N/A","No")</f>
        <v>No</v>
      </c>
      <c r="F829">
        <f>IF(OR(NCA!F143="Yes",NCA!F143="N/A"),0,1)</f>
        <v>1</v>
      </c>
      <c r="G829" t="str">
        <f>IF(OR(NCA!K143="Q3 2019",NCA!K143="Q4 2019"),"Yes","No")</f>
        <v>No</v>
      </c>
      <c r="H829" s="178" t="str">
        <f t="shared" si="471"/>
        <v>No</v>
      </c>
      <c r="I829" t="str">
        <f>IF(OR(NCA!K143="Q1 2020",NCA!K143="Q2 2020"),"Yes","No")</f>
        <v>No</v>
      </c>
      <c r="J829" s="178" t="str">
        <f t="shared" si="472"/>
        <v>No</v>
      </c>
      <c r="K829" t="str">
        <f>IF(OR(NCA!K143="Q3 2020",NCA!K143="Q4 2020"),"Yes","No")</f>
        <v>No</v>
      </c>
      <c r="L829" s="178" t="str">
        <f t="shared" si="473"/>
        <v>No</v>
      </c>
      <c r="M829" t="str">
        <f>IF(OR(NCA!K143="Q1 2021",NCA!K143="Q2 2021"),"Yes","No")</f>
        <v>No</v>
      </c>
      <c r="N829" s="178" t="str">
        <f t="shared" si="474"/>
        <v>No</v>
      </c>
      <c r="O829" t="str">
        <f>IF(OR(NCA!K143="Q3 2021",NCA!K143="Q4 2021"),"Yes","No")</f>
        <v>No</v>
      </c>
      <c r="P829" s="178" t="str">
        <f t="shared" si="475"/>
        <v>No</v>
      </c>
      <c r="Q829" t="str">
        <f>IF(OR(NCA!K143="Q1 2022",NCA!K143="Q2 2022"),"Yes","No")</f>
        <v>No</v>
      </c>
      <c r="R829" s="178" t="str">
        <f t="shared" si="476"/>
        <v>No</v>
      </c>
      <c r="S829" t="str">
        <f>IF(OR(NCA!K143="Q3 2022",NCA!K143="Q4 2022"),"Yes","No")</f>
        <v>No</v>
      </c>
      <c r="T829" s="178" t="str">
        <f t="shared" si="477"/>
        <v>No</v>
      </c>
      <c r="U829" t="str">
        <f>IF(OR(NCA!K143="Q1 2023",NCA!K143="Q2 2023"),"Yes","No")</f>
        <v>No</v>
      </c>
      <c r="V829" s="178" t="str">
        <f t="shared" si="478"/>
        <v>No</v>
      </c>
      <c r="W829" t="str">
        <f>IF(OR(NCA!K143="Q3 2023",NCA!K143="Q4 2023"),"Yes","No")</f>
        <v>No</v>
      </c>
      <c r="X829" s="178" t="str">
        <f t="shared" si="479"/>
        <v>No</v>
      </c>
      <c r="Y829" t="str">
        <f>IF(OR(NCA!K143="Q1 2024",NCA!K143="Q2 2024"),"Yes","No")</f>
        <v>No</v>
      </c>
      <c r="Z829" s="178" t="str">
        <f t="shared" si="480"/>
        <v>No</v>
      </c>
      <c r="AA829" t="str">
        <f>IF(OR(NCA!K143="Q3 2024",NCA!K143="Q4 2024"),"Yes","No")</f>
        <v>No</v>
      </c>
      <c r="AB829" s="178" t="str">
        <f t="shared" si="481"/>
        <v>No</v>
      </c>
      <c r="AC829" t="str">
        <f>IF(OR(NCA!K143="Q1 2025",NCA!K143="Q2 2025"),"Yes","No")</f>
        <v>No</v>
      </c>
      <c r="AD829" s="178" t="str">
        <f t="shared" si="482"/>
        <v>No</v>
      </c>
      <c r="AE829" t="str">
        <f>IF(OR(NCA!K143="Q3 2025",NCA!K143="Q4 2025"),"Yes","No")</f>
        <v>No</v>
      </c>
      <c r="AF829" s="178" t="str">
        <f t="shared" si="483"/>
        <v>No</v>
      </c>
      <c r="AG829" t="str">
        <f>IF(OR(NCA!K143="Q1 2026",NCA!K143="Q2 2026"),"Yes","No")</f>
        <v>No</v>
      </c>
      <c r="AH829" s="178" t="str">
        <f t="shared" si="484"/>
        <v>No</v>
      </c>
      <c r="AI829" t="str">
        <f>IF(OR(NCA!K143="Q3 2026",NCA!K143="Q4 2026"),"Yes","No")</f>
        <v>No</v>
      </c>
      <c r="AJ829" s="178" t="str">
        <f t="shared" si="485"/>
        <v>No</v>
      </c>
      <c r="AK829" t="str">
        <f>IF(OR(NCA!K143="Q1 2027",NCA!K143="Q2 2027"),"Yes","No")</f>
        <v>No</v>
      </c>
      <c r="AL829" s="178" t="str">
        <f t="shared" si="486"/>
        <v>No</v>
      </c>
      <c r="AM829" t="str">
        <f>IF(OR(NCA!K143="Q3 2027",NCA!K143="Q4 2027"),"Yes","No")</f>
        <v>No</v>
      </c>
      <c r="AN829" s="178" t="str">
        <f t="shared" si="487"/>
        <v>No</v>
      </c>
      <c r="AO829" t="str">
        <f>IF(OR(NCA!K143="Q1 2028",NCA!K143="Q2 2028"),"Yes","No")</f>
        <v>No</v>
      </c>
      <c r="AP829" s="178" t="str">
        <f t="shared" si="488"/>
        <v>No</v>
      </c>
      <c r="AQ829" t="str">
        <f>IF(OR(NCA!K143="Q3 2028",NCA!K143="Q4 2028"),"Yes","No")</f>
        <v>No</v>
      </c>
      <c r="AR829" s="178" t="str">
        <f t="shared" si="489"/>
        <v>No</v>
      </c>
      <c r="AS829" t="str">
        <f>IF(OR(NCA!K143="Q1 2029",NCA!K143="Q2 2029"),"Yes","No")</f>
        <v>No</v>
      </c>
      <c r="AT829" s="178" t="str">
        <f t="shared" si="490"/>
        <v>No</v>
      </c>
      <c r="AU829" t="str">
        <f>IF(OR(NCA!K143="Q3 2029",NCA!K143="Q4 2029"),"Yes","No")</f>
        <v>No</v>
      </c>
      <c r="AV829" s="178" t="str">
        <f t="shared" si="491"/>
        <v>No</v>
      </c>
      <c r="AW829" t="str">
        <f>IF(OR(NCA!K143="Q1 2030",NCA!K143="Q2 2030"),"Yes","No")</f>
        <v>No</v>
      </c>
      <c r="AX829" s="178" t="str">
        <f t="shared" si="492"/>
        <v>No</v>
      </c>
      <c r="AY829" t="str">
        <f>IF(OR(NCA!K143="Q3 2030",NCA!K143="Q4 2030"),"Yes","No")</f>
        <v>No</v>
      </c>
      <c r="AZ829" s="178" t="str">
        <f t="shared" si="493"/>
        <v>No</v>
      </c>
      <c r="BA829" t="str">
        <f>IF(NCA!K143="","No","Yes")</f>
        <v>No</v>
      </c>
      <c r="BB829" s="178" t="str">
        <f t="shared" si="494"/>
        <v>No</v>
      </c>
      <c r="BC829" s="178" t="str">
        <f t="shared" si="495"/>
        <v>Yes</v>
      </c>
      <c r="BD829" s="174"/>
    </row>
    <row r="830" spans="1:56" s="175" customFormat="1" ht="23.65" thickBot="1" x14ac:dyDescent="0.5">
      <c r="A830" s="177">
        <v>140</v>
      </c>
      <c r="B830" s="59" t="s">
        <v>263</v>
      </c>
      <c r="C830" t="str">
        <f>IF(NCA!E144="Yes","Yes","No")</f>
        <v>No</v>
      </c>
      <c r="D830" t="str">
        <f>IF(AND(C830="No",NCA!F144="Yes"),"Yes","No")</f>
        <v>No</v>
      </c>
      <c r="E830" t="str">
        <f>IF(AND(C830="No",NCA!F144="N/A"),"N/A","No")</f>
        <v>No</v>
      </c>
      <c r="F830">
        <f>IF(OR(NCA!F144="Yes",NCA!F144="N/A"),0,1)</f>
        <v>1</v>
      </c>
      <c r="G830" t="str">
        <f>IF(OR(NCA!K144="Q3 2019",NCA!K144="Q4 2019"),"Yes","No")</f>
        <v>No</v>
      </c>
      <c r="H830" s="178" t="str">
        <f t="shared" si="471"/>
        <v>No</v>
      </c>
      <c r="I830" t="str">
        <f>IF(OR(NCA!K144="Q1 2020",NCA!K144="Q2 2020"),"Yes","No")</f>
        <v>No</v>
      </c>
      <c r="J830" s="178" t="str">
        <f t="shared" si="472"/>
        <v>No</v>
      </c>
      <c r="K830" t="str">
        <f>IF(OR(NCA!K144="Q3 2020",NCA!K144="Q4 2020"),"Yes","No")</f>
        <v>No</v>
      </c>
      <c r="L830" s="178" t="str">
        <f t="shared" si="473"/>
        <v>No</v>
      </c>
      <c r="M830" t="str">
        <f>IF(OR(NCA!K144="Q1 2021",NCA!K144="Q2 2021"),"Yes","No")</f>
        <v>No</v>
      </c>
      <c r="N830" s="178" t="str">
        <f t="shared" si="474"/>
        <v>No</v>
      </c>
      <c r="O830" t="str">
        <f>IF(OR(NCA!K144="Q3 2021",NCA!K144="Q4 2021"),"Yes","No")</f>
        <v>No</v>
      </c>
      <c r="P830" s="178" t="str">
        <f t="shared" si="475"/>
        <v>No</v>
      </c>
      <c r="Q830" t="str">
        <f>IF(OR(NCA!K144="Q1 2022",NCA!K144="Q2 2022"),"Yes","No")</f>
        <v>No</v>
      </c>
      <c r="R830" s="178" t="str">
        <f t="shared" si="476"/>
        <v>No</v>
      </c>
      <c r="S830" t="str">
        <f>IF(OR(NCA!K144="Q3 2022",NCA!K144="Q4 2022"),"Yes","No")</f>
        <v>No</v>
      </c>
      <c r="T830" s="178" t="str">
        <f t="shared" si="477"/>
        <v>No</v>
      </c>
      <c r="U830" t="str">
        <f>IF(OR(NCA!K144="Q1 2023",NCA!K144="Q2 2023"),"Yes","No")</f>
        <v>No</v>
      </c>
      <c r="V830" s="178" t="str">
        <f t="shared" si="478"/>
        <v>No</v>
      </c>
      <c r="W830" t="str">
        <f>IF(OR(NCA!K144="Q3 2023",NCA!K144="Q4 2023"),"Yes","No")</f>
        <v>No</v>
      </c>
      <c r="X830" s="178" t="str">
        <f t="shared" si="479"/>
        <v>No</v>
      </c>
      <c r="Y830" t="str">
        <f>IF(OR(NCA!K144="Q1 2024",NCA!K144="Q2 2024"),"Yes","No")</f>
        <v>No</v>
      </c>
      <c r="Z830" s="178" t="str">
        <f t="shared" si="480"/>
        <v>No</v>
      </c>
      <c r="AA830" t="str">
        <f>IF(OR(NCA!K144="Q3 2024",NCA!K144="Q4 2024"),"Yes","No")</f>
        <v>No</v>
      </c>
      <c r="AB830" s="178" t="str">
        <f t="shared" si="481"/>
        <v>No</v>
      </c>
      <c r="AC830" t="str">
        <f>IF(OR(NCA!K144="Q1 2025",NCA!K144="Q2 2025"),"Yes","No")</f>
        <v>No</v>
      </c>
      <c r="AD830" s="178" t="str">
        <f t="shared" si="482"/>
        <v>No</v>
      </c>
      <c r="AE830" t="str">
        <f>IF(OR(NCA!K144="Q3 2025",NCA!K144="Q4 2025"),"Yes","No")</f>
        <v>No</v>
      </c>
      <c r="AF830" s="178" t="str">
        <f t="shared" si="483"/>
        <v>No</v>
      </c>
      <c r="AG830" t="str">
        <f>IF(OR(NCA!K144="Q1 2026",NCA!K144="Q2 2026"),"Yes","No")</f>
        <v>No</v>
      </c>
      <c r="AH830" s="178" t="str">
        <f t="shared" si="484"/>
        <v>No</v>
      </c>
      <c r="AI830" t="str">
        <f>IF(OR(NCA!K144="Q3 2026",NCA!K144="Q4 2026"),"Yes","No")</f>
        <v>No</v>
      </c>
      <c r="AJ830" s="178" t="str">
        <f t="shared" si="485"/>
        <v>No</v>
      </c>
      <c r="AK830" t="str">
        <f>IF(OR(NCA!K144="Q1 2027",NCA!K144="Q2 2027"),"Yes","No")</f>
        <v>No</v>
      </c>
      <c r="AL830" s="178" t="str">
        <f t="shared" si="486"/>
        <v>No</v>
      </c>
      <c r="AM830" t="str">
        <f>IF(OR(NCA!K144="Q3 2027",NCA!K144="Q4 2027"),"Yes","No")</f>
        <v>No</v>
      </c>
      <c r="AN830" s="178" t="str">
        <f t="shared" si="487"/>
        <v>No</v>
      </c>
      <c r="AO830" t="str">
        <f>IF(OR(NCA!K144="Q1 2028",NCA!K144="Q2 2028"),"Yes","No")</f>
        <v>No</v>
      </c>
      <c r="AP830" s="178" t="str">
        <f t="shared" si="488"/>
        <v>No</v>
      </c>
      <c r="AQ830" t="str">
        <f>IF(OR(NCA!K144="Q3 2028",NCA!K144="Q4 2028"),"Yes","No")</f>
        <v>No</v>
      </c>
      <c r="AR830" s="178" t="str">
        <f t="shared" si="489"/>
        <v>No</v>
      </c>
      <c r="AS830" t="str">
        <f>IF(OR(NCA!K144="Q1 2029",NCA!K144="Q2 2029"),"Yes","No")</f>
        <v>No</v>
      </c>
      <c r="AT830" s="178" t="str">
        <f t="shared" si="490"/>
        <v>No</v>
      </c>
      <c r="AU830" t="str">
        <f>IF(OR(NCA!K144="Q3 2029",NCA!K144="Q4 2029"),"Yes","No")</f>
        <v>No</v>
      </c>
      <c r="AV830" s="178" t="str">
        <f t="shared" si="491"/>
        <v>No</v>
      </c>
      <c r="AW830" t="str">
        <f>IF(OR(NCA!K144="Q1 2030",NCA!K144="Q2 2030"),"Yes","No")</f>
        <v>No</v>
      </c>
      <c r="AX830" s="178" t="str">
        <f t="shared" si="492"/>
        <v>No</v>
      </c>
      <c r="AY830" t="str">
        <f>IF(OR(NCA!K144="Q3 2030",NCA!K144="Q4 2030"),"Yes","No")</f>
        <v>No</v>
      </c>
      <c r="AZ830" s="178" t="str">
        <f t="shared" si="493"/>
        <v>No</v>
      </c>
      <c r="BA830" t="str">
        <f>IF(NCA!K144="","No","Yes")</f>
        <v>No</v>
      </c>
      <c r="BB830" s="178" t="str">
        <f t="shared" si="494"/>
        <v>No</v>
      </c>
      <c r="BC830" s="178" t="str">
        <f t="shared" si="495"/>
        <v>Yes</v>
      </c>
      <c r="BD830" s="174"/>
    </row>
    <row r="831" spans="1:56" s="175" customFormat="1" ht="14.65" thickBot="1" x14ac:dyDescent="0.5">
      <c r="A831" s="177">
        <v>141</v>
      </c>
      <c r="B831" s="59" t="s">
        <v>818</v>
      </c>
      <c r="C831" t="str">
        <f>IF(NCA!E145="Yes","Yes","No")</f>
        <v>No</v>
      </c>
      <c r="D831" t="str">
        <f>IF(AND(C831="No",NCA!F145="Yes"),"Yes","No")</f>
        <v>No</v>
      </c>
      <c r="E831" t="str">
        <f>IF(AND(C831="No",NCA!F145="N/A"),"N/A","No")</f>
        <v>No</v>
      </c>
      <c r="F831">
        <f>IF(OR(NCA!F145="Yes",NCA!F145="N/A"),0,1)</f>
        <v>1</v>
      </c>
      <c r="G831" t="str">
        <f>IF(OR(NCA!K145="Q3 2019",NCA!K145="Q4 2019"),"Yes","No")</f>
        <v>No</v>
      </c>
      <c r="H831" s="178" t="str">
        <f t="shared" si="471"/>
        <v>No</v>
      </c>
      <c r="I831" t="str">
        <f>IF(OR(NCA!K145="Q1 2020",NCA!K145="Q2 2020"),"Yes","No")</f>
        <v>No</v>
      </c>
      <c r="J831" s="178" t="str">
        <f t="shared" si="472"/>
        <v>No</v>
      </c>
      <c r="K831" t="str">
        <f>IF(OR(NCA!K145="Q3 2020",NCA!K145="Q4 2020"),"Yes","No")</f>
        <v>No</v>
      </c>
      <c r="L831" s="178" t="str">
        <f t="shared" si="473"/>
        <v>No</v>
      </c>
      <c r="M831" t="str">
        <f>IF(OR(NCA!K145="Q1 2021",NCA!K145="Q2 2021"),"Yes","No")</f>
        <v>No</v>
      </c>
      <c r="N831" s="178" t="str">
        <f t="shared" si="474"/>
        <v>No</v>
      </c>
      <c r="O831" t="str">
        <f>IF(OR(NCA!K145="Q3 2021",NCA!K145="Q4 2021"),"Yes","No")</f>
        <v>No</v>
      </c>
      <c r="P831" s="178" t="str">
        <f t="shared" si="475"/>
        <v>No</v>
      </c>
      <c r="Q831" t="str">
        <f>IF(OR(NCA!K145="Q1 2022",NCA!K145="Q2 2022"),"Yes","No")</f>
        <v>No</v>
      </c>
      <c r="R831" s="178" t="str">
        <f t="shared" si="476"/>
        <v>No</v>
      </c>
      <c r="S831" t="str">
        <f>IF(OR(NCA!K145="Q3 2022",NCA!K145="Q4 2022"),"Yes","No")</f>
        <v>No</v>
      </c>
      <c r="T831" s="178" t="str">
        <f t="shared" si="477"/>
        <v>No</v>
      </c>
      <c r="U831" t="str">
        <f>IF(OR(NCA!K145="Q1 2023",NCA!K145="Q2 2023"),"Yes","No")</f>
        <v>No</v>
      </c>
      <c r="V831" s="178" t="str">
        <f t="shared" si="478"/>
        <v>No</v>
      </c>
      <c r="W831" t="str">
        <f>IF(OR(NCA!K145="Q3 2023",NCA!K145="Q4 2023"),"Yes","No")</f>
        <v>No</v>
      </c>
      <c r="X831" s="178" t="str">
        <f t="shared" si="479"/>
        <v>No</v>
      </c>
      <c r="Y831" t="str">
        <f>IF(OR(NCA!K145="Q1 2024",NCA!K145="Q2 2024"),"Yes","No")</f>
        <v>No</v>
      </c>
      <c r="Z831" s="178" t="str">
        <f t="shared" si="480"/>
        <v>No</v>
      </c>
      <c r="AA831" t="str">
        <f>IF(OR(NCA!K145="Q3 2024",NCA!K145="Q4 2024"),"Yes","No")</f>
        <v>No</v>
      </c>
      <c r="AB831" s="178" t="str">
        <f t="shared" si="481"/>
        <v>No</v>
      </c>
      <c r="AC831" t="str">
        <f>IF(OR(NCA!K145="Q1 2025",NCA!K145="Q2 2025"),"Yes","No")</f>
        <v>No</v>
      </c>
      <c r="AD831" s="178" t="str">
        <f t="shared" si="482"/>
        <v>No</v>
      </c>
      <c r="AE831" t="str">
        <f>IF(OR(NCA!K145="Q3 2025",NCA!K145="Q4 2025"),"Yes","No")</f>
        <v>No</v>
      </c>
      <c r="AF831" s="178" t="str">
        <f t="shared" si="483"/>
        <v>No</v>
      </c>
      <c r="AG831" t="str">
        <f>IF(OR(NCA!K145="Q1 2026",NCA!K145="Q2 2026"),"Yes","No")</f>
        <v>No</v>
      </c>
      <c r="AH831" s="178" t="str">
        <f t="shared" si="484"/>
        <v>No</v>
      </c>
      <c r="AI831" t="str">
        <f>IF(OR(NCA!K145="Q3 2026",NCA!K145="Q4 2026"),"Yes","No")</f>
        <v>No</v>
      </c>
      <c r="AJ831" s="178" t="str">
        <f t="shared" si="485"/>
        <v>No</v>
      </c>
      <c r="AK831" t="str">
        <f>IF(OR(NCA!K145="Q1 2027",NCA!K145="Q2 2027"),"Yes","No")</f>
        <v>No</v>
      </c>
      <c r="AL831" s="178" t="str">
        <f t="shared" si="486"/>
        <v>No</v>
      </c>
      <c r="AM831" t="str">
        <f>IF(OR(NCA!K145="Q3 2027",NCA!K145="Q4 2027"),"Yes","No")</f>
        <v>No</v>
      </c>
      <c r="AN831" s="178" t="str">
        <f t="shared" si="487"/>
        <v>No</v>
      </c>
      <c r="AO831" t="str">
        <f>IF(OR(NCA!K145="Q1 2028",NCA!K145="Q2 2028"),"Yes","No")</f>
        <v>No</v>
      </c>
      <c r="AP831" s="178" t="str">
        <f t="shared" si="488"/>
        <v>No</v>
      </c>
      <c r="AQ831" t="str">
        <f>IF(OR(NCA!K145="Q3 2028",NCA!K145="Q4 2028"),"Yes","No")</f>
        <v>No</v>
      </c>
      <c r="AR831" s="178" t="str">
        <f t="shared" si="489"/>
        <v>No</v>
      </c>
      <c r="AS831" t="str">
        <f>IF(OR(NCA!K145="Q1 2029",NCA!K145="Q2 2029"),"Yes","No")</f>
        <v>No</v>
      </c>
      <c r="AT831" s="178" t="str">
        <f t="shared" si="490"/>
        <v>No</v>
      </c>
      <c r="AU831" t="str">
        <f>IF(OR(NCA!K145="Q3 2029",NCA!K145="Q4 2029"),"Yes","No")</f>
        <v>No</v>
      </c>
      <c r="AV831" s="178" t="str">
        <f t="shared" si="491"/>
        <v>No</v>
      </c>
      <c r="AW831" t="str">
        <f>IF(OR(NCA!K145="Q1 2030",NCA!K145="Q2 2030"),"Yes","No")</f>
        <v>No</v>
      </c>
      <c r="AX831" s="178" t="str">
        <f t="shared" si="492"/>
        <v>No</v>
      </c>
      <c r="AY831" t="str">
        <f>IF(OR(NCA!K145="Q3 2030",NCA!K145="Q4 2030"),"Yes","No")</f>
        <v>No</v>
      </c>
      <c r="AZ831" s="178" t="str">
        <f t="shared" si="493"/>
        <v>No</v>
      </c>
      <c r="BA831" t="str">
        <f>IF(NCA!K145="","No","Yes")</f>
        <v>No</v>
      </c>
      <c r="BB831" s="178" t="str">
        <f t="shared" si="494"/>
        <v>No</v>
      </c>
      <c r="BC831" s="178" t="str">
        <f t="shared" si="495"/>
        <v>Yes</v>
      </c>
      <c r="BD831" s="174"/>
    </row>
    <row r="832" spans="1:56" s="175" customFormat="1" ht="14.65" thickBot="1" x14ac:dyDescent="0.5">
      <c r="A832" s="177">
        <v>142</v>
      </c>
      <c r="B832" s="59" t="s">
        <v>264</v>
      </c>
      <c r="C832" t="str">
        <f>IF(NCA!E146="Yes","Yes","No")</f>
        <v>No</v>
      </c>
      <c r="D832" t="str">
        <f>IF(AND(C832="No",NCA!F146="Yes"),"Yes","No")</f>
        <v>No</v>
      </c>
      <c r="E832" t="str">
        <f>IF(AND(C832="No",NCA!F146="N/A"),"N/A","No")</f>
        <v>No</v>
      </c>
      <c r="F832">
        <f>IF(OR(NCA!F146="Yes",NCA!F146="N/A"),0,1)</f>
        <v>1</v>
      </c>
      <c r="G832" t="str">
        <f>IF(OR(NCA!K146="Q3 2019",NCA!K146="Q4 2019"),"Yes","No")</f>
        <v>No</v>
      </c>
      <c r="H832" s="178" t="str">
        <f t="shared" si="471"/>
        <v>No</v>
      </c>
      <c r="I832" t="str">
        <f>IF(OR(NCA!K146="Q1 2020",NCA!K146="Q2 2020"),"Yes","No")</f>
        <v>No</v>
      </c>
      <c r="J832" s="178" t="str">
        <f t="shared" si="472"/>
        <v>No</v>
      </c>
      <c r="K832" t="str">
        <f>IF(OR(NCA!K146="Q3 2020",NCA!K146="Q4 2020"),"Yes","No")</f>
        <v>No</v>
      </c>
      <c r="L832" s="178" t="str">
        <f t="shared" si="473"/>
        <v>No</v>
      </c>
      <c r="M832" t="str">
        <f>IF(OR(NCA!K146="Q1 2021",NCA!K146="Q2 2021"),"Yes","No")</f>
        <v>No</v>
      </c>
      <c r="N832" s="178" t="str">
        <f t="shared" si="474"/>
        <v>No</v>
      </c>
      <c r="O832" t="str">
        <f>IF(OR(NCA!K146="Q3 2021",NCA!K146="Q4 2021"),"Yes","No")</f>
        <v>No</v>
      </c>
      <c r="P832" s="178" t="str">
        <f t="shared" si="475"/>
        <v>No</v>
      </c>
      <c r="Q832" t="str">
        <f>IF(OR(NCA!K146="Q1 2022",NCA!K146="Q2 2022"),"Yes","No")</f>
        <v>No</v>
      </c>
      <c r="R832" s="178" t="str">
        <f t="shared" si="476"/>
        <v>No</v>
      </c>
      <c r="S832" t="str">
        <f>IF(OR(NCA!K146="Q3 2022",NCA!K146="Q4 2022"),"Yes","No")</f>
        <v>No</v>
      </c>
      <c r="T832" s="178" t="str">
        <f t="shared" si="477"/>
        <v>No</v>
      </c>
      <c r="U832" t="str">
        <f>IF(OR(NCA!K146="Q1 2023",NCA!K146="Q2 2023"),"Yes","No")</f>
        <v>No</v>
      </c>
      <c r="V832" s="178" t="str">
        <f t="shared" si="478"/>
        <v>No</v>
      </c>
      <c r="W832" t="str">
        <f>IF(OR(NCA!K146="Q3 2023",NCA!K146="Q4 2023"),"Yes","No")</f>
        <v>No</v>
      </c>
      <c r="X832" s="178" t="str">
        <f t="shared" si="479"/>
        <v>No</v>
      </c>
      <c r="Y832" t="str">
        <f>IF(OR(NCA!K146="Q1 2024",NCA!K146="Q2 2024"),"Yes","No")</f>
        <v>No</v>
      </c>
      <c r="Z832" s="178" t="str">
        <f t="shared" si="480"/>
        <v>No</v>
      </c>
      <c r="AA832" t="str">
        <f>IF(OR(NCA!K146="Q3 2024",NCA!K146="Q4 2024"),"Yes","No")</f>
        <v>No</v>
      </c>
      <c r="AB832" s="178" t="str">
        <f t="shared" si="481"/>
        <v>No</v>
      </c>
      <c r="AC832" t="str">
        <f>IF(OR(NCA!K146="Q1 2025",NCA!K146="Q2 2025"),"Yes","No")</f>
        <v>No</v>
      </c>
      <c r="AD832" s="178" t="str">
        <f t="shared" si="482"/>
        <v>No</v>
      </c>
      <c r="AE832" t="str">
        <f>IF(OR(NCA!K146="Q3 2025",NCA!K146="Q4 2025"),"Yes","No")</f>
        <v>No</v>
      </c>
      <c r="AF832" s="178" t="str">
        <f t="shared" si="483"/>
        <v>No</v>
      </c>
      <c r="AG832" t="str">
        <f>IF(OR(NCA!K146="Q1 2026",NCA!K146="Q2 2026"),"Yes","No")</f>
        <v>No</v>
      </c>
      <c r="AH832" s="178" t="str">
        <f t="shared" si="484"/>
        <v>No</v>
      </c>
      <c r="AI832" t="str">
        <f>IF(OR(NCA!K146="Q3 2026",NCA!K146="Q4 2026"),"Yes","No")</f>
        <v>No</v>
      </c>
      <c r="AJ832" s="178" t="str">
        <f t="shared" si="485"/>
        <v>No</v>
      </c>
      <c r="AK832" t="str">
        <f>IF(OR(NCA!K146="Q1 2027",NCA!K146="Q2 2027"),"Yes","No")</f>
        <v>No</v>
      </c>
      <c r="AL832" s="178" t="str">
        <f t="shared" si="486"/>
        <v>No</v>
      </c>
      <c r="AM832" t="str">
        <f>IF(OR(NCA!K146="Q3 2027",NCA!K146="Q4 2027"),"Yes","No")</f>
        <v>No</v>
      </c>
      <c r="AN832" s="178" t="str">
        <f t="shared" si="487"/>
        <v>No</v>
      </c>
      <c r="AO832" t="str">
        <f>IF(OR(NCA!K146="Q1 2028",NCA!K146="Q2 2028"),"Yes","No")</f>
        <v>No</v>
      </c>
      <c r="AP832" s="178" t="str">
        <f t="shared" si="488"/>
        <v>No</v>
      </c>
      <c r="AQ832" t="str">
        <f>IF(OR(NCA!K146="Q3 2028",NCA!K146="Q4 2028"),"Yes","No")</f>
        <v>No</v>
      </c>
      <c r="AR832" s="178" t="str">
        <f t="shared" si="489"/>
        <v>No</v>
      </c>
      <c r="AS832" t="str">
        <f>IF(OR(NCA!K146="Q1 2029",NCA!K146="Q2 2029"),"Yes","No")</f>
        <v>No</v>
      </c>
      <c r="AT832" s="178" t="str">
        <f t="shared" si="490"/>
        <v>No</v>
      </c>
      <c r="AU832" t="str">
        <f>IF(OR(NCA!K146="Q3 2029",NCA!K146="Q4 2029"),"Yes","No")</f>
        <v>No</v>
      </c>
      <c r="AV832" s="178" t="str">
        <f t="shared" si="491"/>
        <v>No</v>
      </c>
      <c r="AW832" t="str">
        <f>IF(OR(NCA!K146="Q1 2030",NCA!K146="Q2 2030"),"Yes","No")</f>
        <v>No</v>
      </c>
      <c r="AX832" s="178" t="str">
        <f t="shared" si="492"/>
        <v>No</v>
      </c>
      <c r="AY832" t="str">
        <f>IF(OR(NCA!K146="Q3 2030",NCA!K146="Q4 2030"),"Yes","No")</f>
        <v>No</v>
      </c>
      <c r="AZ832" s="178" t="str">
        <f t="shared" si="493"/>
        <v>No</v>
      </c>
      <c r="BA832" t="str">
        <f>IF(NCA!K146="","No","Yes")</f>
        <v>No</v>
      </c>
      <c r="BB832" s="178" t="str">
        <f t="shared" si="494"/>
        <v>No</v>
      </c>
      <c r="BC832" s="178" t="str">
        <f t="shared" si="495"/>
        <v>Yes</v>
      </c>
      <c r="BD832" s="174"/>
    </row>
    <row r="833" spans="1:56" s="175" customFormat="1" ht="23.65" thickBot="1" x14ac:dyDescent="0.5">
      <c r="A833" s="177">
        <v>143</v>
      </c>
      <c r="B833" s="59" t="s">
        <v>265</v>
      </c>
      <c r="C833" t="str">
        <f>IF(NCA!E147="Yes","Yes","No")</f>
        <v>No</v>
      </c>
      <c r="D833" t="str">
        <f>IF(AND(C833="No",NCA!F147="Yes"),"Yes","No")</f>
        <v>No</v>
      </c>
      <c r="E833" t="str">
        <f>IF(AND(C833="No",NCA!F147="N/A"),"N/A","No")</f>
        <v>No</v>
      </c>
      <c r="F833">
        <f>IF(OR(NCA!F147="Yes",NCA!F147="N/A"),0,1)</f>
        <v>1</v>
      </c>
      <c r="G833" t="str">
        <f>IF(OR(NCA!K147="Q3 2019",NCA!K147="Q4 2019"),"Yes","No")</f>
        <v>No</v>
      </c>
      <c r="H833" s="178" t="str">
        <f t="shared" si="471"/>
        <v>No</v>
      </c>
      <c r="I833" t="str">
        <f>IF(OR(NCA!K147="Q1 2020",NCA!K147="Q2 2020"),"Yes","No")</f>
        <v>No</v>
      </c>
      <c r="J833" s="178" t="str">
        <f t="shared" si="472"/>
        <v>No</v>
      </c>
      <c r="K833" t="str">
        <f>IF(OR(NCA!K147="Q3 2020",NCA!K147="Q4 2020"),"Yes","No")</f>
        <v>No</v>
      </c>
      <c r="L833" s="178" t="str">
        <f t="shared" si="473"/>
        <v>No</v>
      </c>
      <c r="M833" t="str">
        <f>IF(OR(NCA!K147="Q1 2021",NCA!K147="Q2 2021"),"Yes","No")</f>
        <v>No</v>
      </c>
      <c r="N833" s="178" t="str">
        <f t="shared" si="474"/>
        <v>No</v>
      </c>
      <c r="O833" t="str">
        <f>IF(OR(NCA!K147="Q3 2021",NCA!K147="Q4 2021"),"Yes","No")</f>
        <v>No</v>
      </c>
      <c r="P833" s="178" t="str">
        <f t="shared" si="475"/>
        <v>No</v>
      </c>
      <c r="Q833" t="str">
        <f>IF(OR(NCA!K147="Q1 2022",NCA!K147="Q2 2022"),"Yes","No")</f>
        <v>No</v>
      </c>
      <c r="R833" s="178" t="str">
        <f t="shared" si="476"/>
        <v>No</v>
      </c>
      <c r="S833" t="str">
        <f>IF(OR(NCA!K147="Q3 2022",NCA!K147="Q4 2022"),"Yes","No")</f>
        <v>No</v>
      </c>
      <c r="T833" s="178" t="str">
        <f t="shared" si="477"/>
        <v>No</v>
      </c>
      <c r="U833" t="str">
        <f>IF(OR(NCA!K147="Q1 2023",NCA!K147="Q2 2023"),"Yes","No")</f>
        <v>No</v>
      </c>
      <c r="V833" s="178" t="str">
        <f t="shared" si="478"/>
        <v>No</v>
      </c>
      <c r="W833" t="str">
        <f>IF(OR(NCA!K147="Q3 2023",NCA!K147="Q4 2023"),"Yes","No")</f>
        <v>No</v>
      </c>
      <c r="X833" s="178" t="str">
        <f t="shared" si="479"/>
        <v>No</v>
      </c>
      <c r="Y833" t="str">
        <f>IF(OR(NCA!K147="Q1 2024",NCA!K147="Q2 2024"),"Yes","No")</f>
        <v>No</v>
      </c>
      <c r="Z833" s="178" t="str">
        <f t="shared" si="480"/>
        <v>No</v>
      </c>
      <c r="AA833" t="str">
        <f>IF(OR(NCA!K147="Q3 2024",NCA!K147="Q4 2024"),"Yes","No")</f>
        <v>No</v>
      </c>
      <c r="AB833" s="178" t="str">
        <f t="shared" si="481"/>
        <v>No</v>
      </c>
      <c r="AC833" t="str">
        <f>IF(OR(NCA!K147="Q1 2025",NCA!K147="Q2 2025"),"Yes","No")</f>
        <v>No</v>
      </c>
      <c r="AD833" s="178" t="str">
        <f t="shared" si="482"/>
        <v>No</v>
      </c>
      <c r="AE833" t="str">
        <f>IF(OR(NCA!K147="Q3 2025",NCA!K147="Q4 2025"),"Yes","No")</f>
        <v>No</v>
      </c>
      <c r="AF833" s="178" t="str">
        <f t="shared" si="483"/>
        <v>No</v>
      </c>
      <c r="AG833" t="str">
        <f>IF(OR(NCA!K147="Q1 2026",NCA!K147="Q2 2026"),"Yes","No")</f>
        <v>No</v>
      </c>
      <c r="AH833" s="178" t="str">
        <f t="shared" si="484"/>
        <v>No</v>
      </c>
      <c r="AI833" t="str">
        <f>IF(OR(NCA!K147="Q3 2026",NCA!K147="Q4 2026"),"Yes","No")</f>
        <v>No</v>
      </c>
      <c r="AJ833" s="178" t="str">
        <f t="shared" si="485"/>
        <v>No</v>
      </c>
      <c r="AK833" t="str">
        <f>IF(OR(NCA!K147="Q1 2027",NCA!K147="Q2 2027"),"Yes","No")</f>
        <v>No</v>
      </c>
      <c r="AL833" s="178" t="str">
        <f t="shared" si="486"/>
        <v>No</v>
      </c>
      <c r="AM833" t="str">
        <f>IF(OR(NCA!K147="Q3 2027",NCA!K147="Q4 2027"),"Yes","No")</f>
        <v>No</v>
      </c>
      <c r="AN833" s="178" t="str">
        <f t="shared" si="487"/>
        <v>No</v>
      </c>
      <c r="AO833" t="str">
        <f>IF(OR(NCA!K147="Q1 2028",NCA!K147="Q2 2028"),"Yes","No")</f>
        <v>No</v>
      </c>
      <c r="AP833" s="178" t="str">
        <f t="shared" si="488"/>
        <v>No</v>
      </c>
      <c r="AQ833" t="str">
        <f>IF(OR(NCA!K147="Q3 2028",NCA!K147="Q4 2028"),"Yes","No")</f>
        <v>No</v>
      </c>
      <c r="AR833" s="178" t="str">
        <f t="shared" si="489"/>
        <v>No</v>
      </c>
      <c r="AS833" t="str">
        <f>IF(OR(NCA!K147="Q1 2029",NCA!K147="Q2 2029"),"Yes","No")</f>
        <v>No</v>
      </c>
      <c r="AT833" s="178" t="str">
        <f t="shared" si="490"/>
        <v>No</v>
      </c>
      <c r="AU833" t="str">
        <f>IF(OR(NCA!K147="Q3 2029",NCA!K147="Q4 2029"),"Yes","No")</f>
        <v>No</v>
      </c>
      <c r="AV833" s="178" t="str">
        <f t="shared" si="491"/>
        <v>No</v>
      </c>
      <c r="AW833" t="str">
        <f>IF(OR(NCA!K147="Q1 2030",NCA!K147="Q2 2030"),"Yes","No")</f>
        <v>No</v>
      </c>
      <c r="AX833" s="178" t="str">
        <f t="shared" si="492"/>
        <v>No</v>
      </c>
      <c r="AY833" t="str">
        <f>IF(OR(NCA!K147="Q3 2030",NCA!K147="Q4 2030"),"Yes","No")</f>
        <v>No</v>
      </c>
      <c r="AZ833" s="178" t="str">
        <f t="shared" si="493"/>
        <v>No</v>
      </c>
      <c r="BA833" t="str">
        <f>IF(NCA!K147="","No","Yes")</f>
        <v>No</v>
      </c>
      <c r="BB833" s="178" t="str">
        <f t="shared" si="494"/>
        <v>No</v>
      </c>
      <c r="BC833" s="178" t="str">
        <f t="shared" si="495"/>
        <v>Yes</v>
      </c>
      <c r="BD833" s="174"/>
    </row>
    <row r="834" spans="1:56" s="175" customFormat="1" ht="23.65" thickBot="1" x14ac:dyDescent="0.5">
      <c r="A834" s="177">
        <v>144</v>
      </c>
      <c r="B834" s="59" t="s">
        <v>266</v>
      </c>
      <c r="C834" t="str">
        <f>IF(NCA!E148="Yes","Yes","No")</f>
        <v>No</v>
      </c>
      <c r="D834" t="str">
        <f>IF(AND(C834="No",NCA!F148="Yes"),"Yes","No")</f>
        <v>No</v>
      </c>
      <c r="E834" t="str">
        <f>IF(AND(C834="No",NCA!F148="N/A"),"N/A","No")</f>
        <v>No</v>
      </c>
      <c r="F834">
        <f>IF(OR(NCA!F148="Yes",NCA!F148="N/A"),0,1)</f>
        <v>1</v>
      </c>
      <c r="G834" t="str">
        <f>IF(OR(NCA!K148="Q3 2019",NCA!K148="Q4 2019"),"Yes","No")</f>
        <v>No</v>
      </c>
      <c r="H834" s="178" t="str">
        <f t="shared" si="471"/>
        <v>No</v>
      </c>
      <c r="I834" t="str">
        <f>IF(OR(NCA!K148="Q1 2020",NCA!K148="Q2 2020"),"Yes","No")</f>
        <v>No</v>
      </c>
      <c r="J834" s="178" t="str">
        <f t="shared" si="472"/>
        <v>No</v>
      </c>
      <c r="K834" t="str">
        <f>IF(OR(NCA!K148="Q3 2020",NCA!K148="Q4 2020"),"Yes","No")</f>
        <v>No</v>
      </c>
      <c r="L834" s="178" t="str">
        <f t="shared" si="473"/>
        <v>No</v>
      </c>
      <c r="M834" t="str">
        <f>IF(OR(NCA!K148="Q1 2021",NCA!K148="Q2 2021"),"Yes","No")</f>
        <v>No</v>
      </c>
      <c r="N834" s="178" t="str">
        <f t="shared" si="474"/>
        <v>No</v>
      </c>
      <c r="O834" t="str">
        <f>IF(OR(NCA!K148="Q3 2021",NCA!K148="Q4 2021"),"Yes","No")</f>
        <v>No</v>
      </c>
      <c r="P834" s="178" t="str">
        <f t="shared" si="475"/>
        <v>No</v>
      </c>
      <c r="Q834" t="str">
        <f>IF(OR(NCA!K148="Q1 2022",NCA!K148="Q2 2022"),"Yes","No")</f>
        <v>No</v>
      </c>
      <c r="R834" s="178" t="str">
        <f t="shared" si="476"/>
        <v>No</v>
      </c>
      <c r="S834" t="str">
        <f>IF(OR(NCA!K148="Q3 2022",NCA!K148="Q4 2022"),"Yes","No")</f>
        <v>No</v>
      </c>
      <c r="T834" s="178" t="str">
        <f t="shared" si="477"/>
        <v>No</v>
      </c>
      <c r="U834" t="str">
        <f>IF(OR(NCA!K148="Q1 2023",NCA!K148="Q2 2023"),"Yes","No")</f>
        <v>No</v>
      </c>
      <c r="V834" s="178" t="str">
        <f t="shared" si="478"/>
        <v>No</v>
      </c>
      <c r="W834" t="str">
        <f>IF(OR(NCA!K148="Q3 2023",NCA!K148="Q4 2023"),"Yes","No")</f>
        <v>No</v>
      </c>
      <c r="X834" s="178" t="str">
        <f t="shared" si="479"/>
        <v>No</v>
      </c>
      <c r="Y834" t="str">
        <f>IF(OR(NCA!K148="Q1 2024",NCA!K148="Q2 2024"),"Yes","No")</f>
        <v>No</v>
      </c>
      <c r="Z834" s="178" t="str">
        <f t="shared" si="480"/>
        <v>No</v>
      </c>
      <c r="AA834" t="str">
        <f>IF(OR(NCA!K148="Q3 2024",NCA!K148="Q4 2024"),"Yes","No")</f>
        <v>No</v>
      </c>
      <c r="AB834" s="178" t="str">
        <f t="shared" si="481"/>
        <v>No</v>
      </c>
      <c r="AC834" t="str">
        <f>IF(OR(NCA!K148="Q1 2025",NCA!K148="Q2 2025"),"Yes","No")</f>
        <v>No</v>
      </c>
      <c r="AD834" s="178" t="str">
        <f t="shared" si="482"/>
        <v>No</v>
      </c>
      <c r="AE834" t="str">
        <f>IF(OR(NCA!K148="Q3 2025",NCA!K148="Q4 2025"),"Yes","No")</f>
        <v>No</v>
      </c>
      <c r="AF834" s="178" t="str">
        <f t="shared" si="483"/>
        <v>No</v>
      </c>
      <c r="AG834" t="str">
        <f>IF(OR(NCA!K148="Q1 2026",NCA!K148="Q2 2026"),"Yes","No")</f>
        <v>No</v>
      </c>
      <c r="AH834" s="178" t="str">
        <f t="shared" si="484"/>
        <v>No</v>
      </c>
      <c r="AI834" t="str">
        <f>IF(OR(NCA!K148="Q3 2026",NCA!K148="Q4 2026"),"Yes","No")</f>
        <v>No</v>
      </c>
      <c r="AJ834" s="178" t="str">
        <f t="shared" si="485"/>
        <v>No</v>
      </c>
      <c r="AK834" t="str">
        <f>IF(OR(NCA!K148="Q1 2027",NCA!K148="Q2 2027"),"Yes","No")</f>
        <v>No</v>
      </c>
      <c r="AL834" s="178" t="str">
        <f t="shared" si="486"/>
        <v>No</v>
      </c>
      <c r="AM834" t="str">
        <f>IF(OR(NCA!K148="Q3 2027",NCA!K148="Q4 2027"),"Yes","No")</f>
        <v>No</v>
      </c>
      <c r="AN834" s="178" t="str">
        <f t="shared" si="487"/>
        <v>No</v>
      </c>
      <c r="AO834" t="str">
        <f>IF(OR(NCA!K148="Q1 2028",NCA!K148="Q2 2028"),"Yes","No")</f>
        <v>No</v>
      </c>
      <c r="AP834" s="178" t="str">
        <f t="shared" si="488"/>
        <v>No</v>
      </c>
      <c r="AQ834" t="str">
        <f>IF(OR(NCA!K148="Q3 2028",NCA!K148="Q4 2028"),"Yes","No")</f>
        <v>No</v>
      </c>
      <c r="AR834" s="178" t="str">
        <f t="shared" si="489"/>
        <v>No</v>
      </c>
      <c r="AS834" t="str">
        <f>IF(OR(NCA!K148="Q1 2029",NCA!K148="Q2 2029"),"Yes","No")</f>
        <v>No</v>
      </c>
      <c r="AT834" s="178" t="str">
        <f t="shared" si="490"/>
        <v>No</v>
      </c>
      <c r="AU834" t="str">
        <f>IF(OR(NCA!K148="Q3 2029",NCA!K148="Q4 2029"),"Yes","No")</f>
        <v>No</v>
      </c>
      <c r="AV834" s="178" t="str">
        <f t="shared" si="491"/>
        <v>No</v>
      </c>
      <c r="AW834" t="str">
        <f>IF(OR(NCA!K148="Q1 2030",NCA!K148="Q2 2030"),"Yes","No")</f>
        <v>No</v>
      </c>
      <c r="AX834" s="178" t="str">
        <f t="shared" si="492"/>
        <v>No</v>
      </c>
      <c r="AY834" t="str">
        <f>IF(OR(NCA!K148="Q3 2030",NCA!K148="Q4 2030"),"Yes","No")</f>
        <v>No</v>
      </c>
      <c r="AZ834" s="178" t="str">
        <f t="shared" si="493"/>
        <v>No</v>
      </c>
      <c r="BA834" t="str">
        <f>IF(NCA!K148="","No","Yes")</f>
        <v>No</v>
      </c>
      <c r="BB834" s="178" t="str">
        <f t="shared" si="494"/>
        <v>No</v>
      </c>
      <c r="BC834" s="178" t="str">
        <f t="shared" si="495"/>
        <v>Yes</v>
      </c>
      <c r="BD834" s="174"/>
    </row>
    <row r="835" spans="1:56" s="175" customFormat="1" ht="35.25" thickBot="1" x14ac:dyDescent="0.5">
      <c r="A835" s="177">
        <v>145</v>
      </c>
      <c r="B835" s="59" t="s">
        <v>1058</v>
      </c>
      <c r="C835" t="str">
        <f>IF(NCA!E149="Yes","Yes","No")</f>
        <v>No</v>
      </c>
      <c r="D835" t="str">
        <f>IF(AND(C835="No",NCA!F149="Yes"),"Yes","No")</f>
        <v>No</v>
      </c>
      <c r="E835" t="str">
        <f>IF(AND(C835="No",NCA!F149="N/A"),"N/A","No")</f>
        <v>No</v>
      </c>
      <c r="F835">
        <f>IF(OR(NCA!F149="Yes",NCA!F149="N/A"),0,1)</f>
        <v>1</v>
      </c>
      <c r="G835" t="str">
        <f>IF(OR(NCA!K149="Q3 2019",NCA!K149="Q4 2019"),"Yes","No")</f>
        <v>No</v>
      </c>
      <c r="H835" s="178" t="str">
        <f t="shared" si="471"/>
        <v>No</v>
      </c>
      <c r="I835" t="str">
        <f>IF(OR(NCA!K149="Q1 2020",NCA!K149="Q2 2020"),"Yes","No")</f>
        <v>No</v>
      </c>
      <c r="J835" s="178" t="str">
        <f t="shared" si="472"/>
        <v>No</v>
      </c>
      <c r="K835" t="str">
        <f>IF(OR(NCA!K149="Q3 2020",NCA!K149="Q4 2020"),"Yes","No")</f>
        <v>No</v>
      </c>
      <c r="L835" s="178" t="str">
        <f t="shared" si="473"/>
        <v>No</v>
      </c>
      <c r="M835" t="str">
        <f>IF(OR(NCA!K149="Q1 2021",NCA!K149="Q2 2021"),"Yes","No")</f>
        <v>No</v>
      </c>
      <c r="N835" s="178" t="str">
        <f t="shared" si="474"/>
        <v>No</v>
      </c>
      <c r="O835" t="str">
        <f>IF(OR(NCA!K149="Q3 2021",NCA!K149="Q4 2021"),"Yes","No")</f>
        <v>No</v>
      </c>
      <c r="P835" s="178" t="str">
        <f t="shared" si="475"/>
        <v>No</v>
      </c>
      <c r="Q835" t="str">
        <f>IF(OR(NCA!K149="Q1 2022",NCA!K149="Q2 2022"),"Yes","No")</f>
        <v>No</v>
      </c>
      <c r="R835" s="178" t="str">
        <f t="shared" si="476"/>
        <v>No</v>
      </c>
      <c r="S835" t="str">
        <f>IF(OR(NCA!K149="Q3 2022",NCA!K149="Q4 2022"),"Yes","No")</f>
        <v>No</v>
      </c>
      <c r="T835" s="178" t="str">
        <f t="shared" si="477"/>
        <v>No</v>
      </c>
      <c r="U835" t="str">
        <f>IF(OR(NCA!K149="Q1 2023",NCA!K149="Q2 2023"),"Yes","No")</f>
        <v>No</v>
      </c>
      <c r="V835" s="178" t="str">
        <f t="shared" si="478"/>
        <v>No</v>
      </c>
      <c r="W835" t="str">
        <f>IF(OR(NCA!K149="Q3 2023",NCA!K149="Q4 2023"),"Yes","No")</f>
        <v>No</v>
      </c>
      <c r="X835" s="178" t="str">
        <f t="shared" si="479"/>
        <v>No</v>
      </c>
      <c r="Y835" t="str">
        <f>IF(OR(NCA!K149="Q1 2024",NCA!K149="Q2 2024"),"Yes","No")</f>
        <v>No</v>
      </c>
      <c r="Z835" s="178" t="str">
        <f t="shared" si="480"/>
        <v>No</v>
      </c>
      <c r="AA835" t="str">
        <f>IF(OR(NCA!K149="Q3 2024",NCA!K149="Q4 2024"),"Yes","No")</f>
        <v>No</v>
      </c>
      <c r="AB835" s="178" t="str">
        <f t="shared" si="481"/>
        <v>No</v>
      </c>
      <c r="AC835" t="str">
        <f>IF(OR(NCA!K149="Q1 2025",NCA!K149="Q2 2025"),"Yes","No")</f>
        <v>No</v>
      </c>
      <c r="AD835" s="178" t="str">
        <f t="shared" si="482"/>
        <v>No</v>
      </c>
      <c r="AE835" t="str">
        <f>IF(OR(NCA!K149="Q3 2025",NCA!K149="Q4 2025"),"Yes","No")</f>
        <v>No</v>
      </c>
      <c r="AF835" s="178" t="str">
        <f t="shared" si="483"/>
        <v>No</v>
      </c>
      <c r="AG835" t="str">
        <f>IF(OR(NCA!K149="Q1 2026",NCA!K149="Q2 2026"),"Yes","No")</f>
        <v>No</v>
      </c>
      <c r="AH835" s="178" t="str">
        <f t="shared" si="484"/>
        <v>No</v>
      </c>
      <c r="AI835" t="str">
        <f>IF(OR(NCA!K149="Q3 2026",NCA!K149="Q4 2026"),"Yes","No")</f>
        <v>No</v>
      </c>
      <c r="AJ835" s="178" t="str">
        <f t="shared" si="485"/>
        <v>No</v>
      </c>
      <c r="AK835" t="str">
        <f>IF(OR(NCA!K149="Q1 2027",NCA!K149="Q2 2027"),"Yes","No")</f>
        <v>No</v>
      </c>
      <c r="AL835" s="178" t="str">
        <f t="shared" si="486"/>
        <v>No</v>
      </c>
      <c r="AM835" t="str">
        <f>IF(OR(NCA!K149="Q3 2027",NCA!K149="Q4 2027"),"Yes","No")</f>
        <v>No</v>
      </c>
      <c r="AN835" s="178" t="str">
        <f t="shared" si="487"/>
        <v>No</v>
      </c>
      <c r="AO835" t="str">
        <f>IF(OR(NCA!K149="Q1 2028",NCA!K149="Q2 2028"),"Yes","No")</f>
        <v>No</v>
      </c>
      <c r="AP835" s="178" t="str">
        <f t="shared" si="488"/>
        <v>No</v>
      </c>
      <c r="AQ835" t="str">
        <f>IF(OR(NCA!K149="Q3 2028",NCA!K149="Q4 2028"),"Yes","No")</f>
        <v>No</v>
      </c>
      <c r="AR835" s="178" t="str">
        <f t="shared" si="489"/>
        <v>No</v>
      </c>
      <c r="AS835" t="str">
        <f>IF(OR(NCA!K149="Q1 2029",NCA!K149="Q2 2029"),"Yes","No")</f>
        <v>No</v>
      </c>
      <c r="AT835" s="178" t="str">
        <f t="shared" si="490"/>
        <v>No</v>
      </c>
      <c r="AU835" t="str">
        <f>IF(OR(NCA!K149="Q3 2029",NCA!K149="Q4 2029"),"Yes","No")</f>
        <v>No</v>
      </c>
      <c r="AV835" s="178" t="str">
        <f t="shared" si="491"/>
        <v>No</v>
      </c>
      <c r="AW835" t="str">
        <f>IF(OR(NCA!K149="Q1 2030",NCA!K149="Q2 2030"),"Yes","No")</f>
        <v>No</v>
      </c>
      <c r="AX835" s="178" t="str">
        <f t="shared" si="492"/>
        <v>No</v>
      </c>
      <c r="AY835" t="str">
        <f>IF(OR(NCA!K149="Q3 2030",NCA!K149="Q4 2030"),"Yes","No")</f>
        <v>No</v>
      </c>
      <c r="AZ835" s="178" t="str">
        <f t="shared" si="493"/>
        <v>No</v>
      </c>
      <c r="BA835" t="str">
        <f>IF(NCA!K149="","No","Yes")</f>
        <v>No</v>
      </c>
      <c r="BB835" s="178" t="str">
        <f t="shared" si="494"/>
        <v>No</v>
      </c>
      <c r="BC835" s="178" t="str">
        <f t="shared" si="495"/>
        <v>Yes</v>
      </c>
      <c r="BD835" s="174"/>
    </row>
    <row r="836" spans="1:56" s="175" customFormat="1" ht="23.65" thickBot="1" x14ac:dyDescent="0.5">
      <c r="A836" s="177">
        <v>146</v>
      </c>
      <c r="B836" s="59" t="s">
        <v>1059</v>
      </c>
      <c r="C836" t="str">
        <f>IF(NCA!E150="Yes","Yes","No")</f>
        <v>No</v>
      </c>
      <c r="D836" t="str">
        <f>IF(AND(C836="No",NCA!F150="Yes"),"Yes","No")</f>
        <v>No</v>
      </c>
      <c r="E836" t="str">
        <f>IF(AND(C836="No",NCA!F150="N/A"),"N/A","No")</f>
        <v>No</v>
      </c>
      <c r="F836">
        <f>IF(OR(NCA!F150="Yes",NCA!F150="N/A"),0,1)</f>
        <v>1</v>
      </c>
      <c r="G836" t="str">
        <f>IF(OR(NCA!K150="Q3 2019",NCA!K150="Q4 2019"),"Yes","No")</f>
        <v>No</v>
      </c>
      <c r="H836" s="178" t="str">
        <f t="shared" si="471"/>
        <v>No</v>
      </c>
      <c r="I836" t="str">
        <f>IF(OR(NCA!K150="Q1 2020",NCA!K150="Q2 2020"),"Yes","No")</f>
        <v>No</v>
      </c>
      <c r="J836" s="178" t="str">
        <f t="shared" si="472"/>
        <v>No</v>
      </c>
      <c r="K836" t="str">
        <f>IF(OR(NCA!K150="Q3 2020",NCA!K150="Q4 2020"),"Yes","No")</f>
        <v>No</v>
      </c>
      <c r="L836" s="178" t="str">
        <f t="shared" si="473"/>
        <v>No</v>
      </c>
      <c r="M836" t="str">
        <f>IF(OR(NCA!K150="Q1 2021",NCA!K150="Q2 2021"),"Yes","No")</f>
        <v>No</v>
      </c>
      <c r="N836" s="178" t="str">
        <f t="shared" si="474"/>
        <v>No</v>
      </c>
      <c r="O836" t="str">
        <f>IF(OR(NCA!K150="Q3 2021",NCA!K150="Q4 2021"),"Yes","No")</f>
        <v>No</v>
      </c>
      <c r="P836" s="178" t="str">
        <f t="shared" si="475"/>
        <v>No</v>
      </c>
      <c r="Q836" t="str">
        <f>IF(OR(NCA!K150="Q1 2022",NCA!K150="Q2 2022"),"Yes","No")</f>
        <v>No</v>
      </c>
      <c r="R836" s="178" t="str">
        <f t="shared" si="476"/>
        <v>No</v>
      </c>
      <c r="S836" t="str">
        <f>IF(OR(NCA!K150="Q3 2022",NCA!K150="Q4 2022"),"Yes","No")</f>
        <v>No</v>
      </c>
      <c r="T836" s="178" t="str">
        <f t="shared" si="477"/>
        <v>No</v>
      </c>
      <c r="U836" t="str">
        <f>IF(OR(NCA!K150="Q1 2023",NCA!K150="Q2 2023"),"Yes","No")</f>
        <v>No</v>
      </c>
      <c r="V836" s="178" t="str">
        <f t="shared" si="478"/>
        <v>No</v>
      </c>
      <c r="W836" t="str">
        <f>IF(OR(NCA!K150="Q3 2023",NCA!K150="Q4 2023"),"Yes","No")</f>
        <v>No</v>
      </c>
      <c r="X836" s="178" t="str">
        <f t="shared" si="479"/>
        <v>No</v>
      </c>
      <c r="Y836" t="str">
        <f>IF(OR(NCA!K150="Q1 2024",NCA!K150="Q2 2024"),"Yes","No")</f>
        <v>No</v>
      </c>
      <c r="Z836" s="178" t="str">
        <f t="shared" si="480"/>
        <v>No</v>
      </c>
      <c r="AA836" t="str">
        <f>IF(OR(NCA!K150="Q3 2024",NCA!K150="Q4 2024"),"Yes","No")</f>
        <v>No</v>
      </c>
      <c r="AB836" s="178" t="str">
        <f t="shared" si="481"/>
        <v>No</v>
      </c>
      <c r="AC836" t="str">
        <f>IF(OR(NCA!K150="Q1 2025",NCA!K150="Q2 2025"),"Yes","No")</f>
        <v>No</v>
      </c>
      <c r="AD836" s="178" t="str">
        <f t="shared" si="482"/>
        <v>No</v>
      </c>
      <c r="AE836" t="str">
        <f>IF(OR(NCA!K150="Q3 2025",NCA!K150="Q4 2025"),"Yes","No")</f>
        <v>No</v>
      </c>
      <c r="AF836" s="178" t="str">
        <f t="shared" si="483"/>
        <v>No</v>
      </c>
      <c r="AG836" t="str">
        <f>IF(OR(NCA!K150="Q1 2026",NCA!K150="Q2 2026"),"Yes","No")</f>
        <v>No</v>
      </c>
      <c r="AH836" s="178" t="str">
        <f t="shared" si="484"/>
        <v>No</v>
      </c>
      <c r="AI836" t="str">
        <f>IF(OR(NCA!K150="Q3 2026",NCA!K150="Q4 2026"),"Yes","No")</f>
        <v>No</v>
      </c>
      <c r="AJ836" s="178" t="str">
        <f t="shared" si="485"/>
        <v>No</v>
      </c>
      <c r="AK836" t="str">
        <f>IF(OR(NCA!K150="Q1 2027",NCA!K150="Q2 2027"),"Yes","No")</f>
        <v>No</v>
      </c>
      <c r="AL836" s="178" t="str">
        <f t="shared" si="486"/>
        <v>No</v>
      </c>
      <c r="AM836" t="str">
        <f>IF(OR(NCA!K150="Q3 2027",NCA!K150="Q4 2027"),"Yes","No")</f>
        <v>No</v>
      </c>
      <c r="AN836" s="178" t="str">
        <f t="shared" si="487"/>
        <v>No</v>
      </c>
      <c r="AO836" t="str">
        <f>IF(OR(NCA!K150="Q1 2028",NCA!K150="Q2 2028"),"Yes","No")</f>
        <v>No</v>
      </c>
      <c r="AP836" s="178" t="str">
        <f t="shared" si="488"/>
        <v>No</v>
      </c>
      <c r="AQ836" t="str">
        <f>IF(OR(NCA!K150="Q3 2028",NCA!K150="Q4 2028"),"Yes","No")</f>
        <v>No</v>
      </c>
      <c r="AR836" s="178" t="str">
        <f t="shared" si="489"/>
        <v>No</v>
      </c>
      <c r="AS836" t="str">
        <f>IF(OR(NCA!K150="Q1 2029",NCA!K150="Q2 2029"),"Yes","No")</f>
        <v>No</v>
      </c>
      <c r="AT836" s="178" t="str">
        <f t="shared" si="490"/>
        <v>No</v>
      </c>
      <c r="AU836" t="str">
        <f>IF(OR(NCA!K150="Q3 2029",NCA!K150="Q4 2029"),"Yes","No")</f>
        <v>No</v>
      </c>
      <c r="AV836" s="178" t="str">
        <f t="shared" si="491"/>
        <v>No</v>
      </c>
      <c r="AW836" t="str">
        <f>IF(OR(NCA!K150="Q1 2030",NCA!K150="Q2 2030"),"Yes","No")</f>
        <v>No</v>
      </c>
      <c r="AX836" s="178" t="str">
        <f t="shared" si="492"/>
        <v>No</v>
      </c>
      <c r="AY836" t="str">
        <f>IF(OR(NCA!K150="Q3 2030",NCA!K150="Q4 2030"),"Yes","No")</f>
        <v>No</v>
      </c>
      <c r="AZ836" s="178" t="str">
        <f t="shared" si="493"/>
        <v>No</v>
      </c>
      <c r="BA836" t="str">
        <f>IF(NCA!K150="","No","Yes")</f>
        <v>No</v>
      </c>
      <c r="BB836" s="178" t="str">
        <f t="shared" si="494"/>
        <v>No</v>
      </c>
      <c r="BC836" s="178" t="str">
        <f t="shared" si="495"/>
        <v>Yes</v>
      </c>
      <c r="BD836" s="174"/>
    </row>
    <row r="837" spans="1:56" s="175" customFormat="1" ht="23.65" thickBot="1" x14ac:dyDescent="0.5">
      <c r="A837" s="177">
        <v>147</v>
      </c>
      <c r="B837" s="59" t="s">
        <v>269</v>
      </c>
      <c r="C837" t="str">
        <f>IF(NCA!E151="Yes","Yes","No")</f>
        <v>No</v>
      </c>
      <c r="D837" t="str">
        <f>IF(AND(C837="No",NCA!F151="Yes"),"Yes","No")</f>
        <v>No</v>
      </c>
      <c r="E837" t="str">
        <f>IF(AND(C837="No",NCA!F151="N/A"),"N/A","No")</f>
        <v>No</v>
      </c>
      <c r="F837">
        <f>IF(OR(NCA!F151="Yes",NCA!F151="N/A"),0,1)</f>
        <v>1</v>
      </c>
      <c r="G837" t="str">
        <f>IF(OR(NCA!K151="Q3 2019",NCA!K151="Q4 2019"),"Yes","No")</f>
        <v>No</v>
      </c>
      <c r="H837" s="178" t="str">
        <f t="shared" si="471"/>
        <v>No</v>
      </c>
      <c r="I837" t="str">
        <f>IF(OR(NCA!K151="Q1 2020",NCA!K151="Q2 2020"),"Yes","No")</f>
        <v>No</v>
      </c>
      <c r="J837" s="178" t="str">
        <f t="shared" si="472"/>
        <v>No</v>
      </c>
      <c r="K837" t="str">
        <f>IF(OR(NCA!K151="Q3 2020",NCA!K151="Q4 2020"),"Yes","No")</f>
        <v>No</v>
      </c>
      <c r="L837" s="178" t="str">
        <f t="shared" si="473"/>
        <v>No</v>
      </c>
      <c r="M837" t="str">
        <f>IF(OR(NCA!K151="Q1 2021",NCA!K151="Q2 2021"),"Yes","No")</f>
        <v>No</v>
      </c>
      <c r="N837" s="178" t="str">
        <f t="shared" si="474"/>
        <v>No</v>
      </c>
      <c r="O837" t="str">
        <f>IF(OR(NCA!K151="Q3 2021",NCA!K151="Q4 2021"),"Yes","No")</f>
        <v>No</v>
      </c>
      <c r="P837" s="178" t="str">
        <f t="shared" si="475"/>
        <v>No</v>
      </c>
      <c r="Q837" t="str">
        <f>IF(OR(NCA!K151="Q1 2022",NCA!K151="Q2 2022"),"Yes","No")</f>
        <v>No</v>
      </c>
      <c r="R837" s="178" t="str">
        <f t="shared" si="476"/>
        <v>No</v>
      </c>
      <c r="S837" t="str">
        <f>IF(OR(NCA!K151="Q3 2022",NCA!K151="Q4 2022"),"Yes","No")</f>
        <v>No</v>
      </c>
      <c r="T837" s="178" t="str">
        <f t="shared" si="477"/>
        <v>No</v>
      </c>
      <c r="U837" t="str">
        <f>IF(OR(NCA!K151="Q1 2023",NCA!K151="Q2 2023"),"Yes","No")</f>
        <v>No</v>
      </c>
      <c r="V837" s="178" t="str">
        <f t="shared" si="478"/>
        <v>No</v>
      </c>
      <c r="W837" t="str">
        <f>IF(OR(NCA!K151="Q3 2023",NCA!K151="Q4 2023"),"Yes","No")</f>
        <v>No</v>
      </c>
      <c r="X837" s="178" t="str">
        <f t="shared" si="479"/>
        <v>No</v>
      </c>
      <c r="Y837" t="str">
        <f>IF(OR(NCA!K151="Q1 2024",NCA!K151="Q2 2024"),"Yes","No")</f>
        <v>No</v>
      </c>
      <c r="Z837" s="178" t="str">
        <f t="shared" si="480"/>
        <v>No</v>
      </c>
      <c r="AA837" t="str">
        <f>IF(OR(NCA!K151="Q3 2024",NCA!K151="Q4 2024"),"Yes","No")</f>
        <v>No</v>
      </c>
      <c r="AB837" s="178" t="str">
        <f t="shared" si="481"/>
        <v>No</v>
      </c>
      <c r="AC837" t="str">
        <f>IF(OR(NCA!K151="Q1 2025",NCA!K151="Q2 2025"),"Yes","No")</f>
        <v>No</v>
      </c>
      <c r="AD837" s="178" t="str">
        <f t="shared" si="482"/>
        <v>No</v>
      </c>
      <c r="AE837" t="str">
        <f>IF(OR(NCA!K151="Q3 2025",NCA!K151="Q4 2025"),"Yes","No")</f>
        <v>No</v>
      </c>
      <c r="AF837" s="178" t="str">
        <f t="shared" si="483"/>
        <v>No</v>
      </c>
      <c r="AG837" t="str">
        <f>IF(OR(NCA!K151="Q1 2026",NCA!K151="Q2 2026"),"Yes","No")</f>
        <v>No</v>
      </c>
      <c r="AH837" s="178" t="str">
        <f t="shared" si="484"/>
        <v>No</v>
      </c>
      <c r="AI837" t="str">
        <f>IF(OR(NCA!K151="Q3 2026",NCA!K151="Q4 2026"),"Yes","No")</f>
        <v>No</v>
      </c>
      <c r="AJ837" s="178" t="str">
        <f t="shared" si="485"/>
        <v>No</v>
      </c>
      <c r="AK837" t="str">
        <f>IF(OR(NCA!K151="Q1 2027",NCA!K151="Q2 2027"),"Yes","No")</f>
        <v>No</v>
      </c>
      <c r="AL837" s="178" t="str">
        <f t="shared" si="486"/>
        <v>No</v>
      </c>
      <c r="AM837" t="str">
        <f>IF(OR(NCA!K151="Q3 2027",NCA!K151="Q4 2027"),"Yes","No")</f>
        <v>No</v>
      </c>
      <c r="AN837" s="178" t="str">
        <f t="shared" si="487"/>
        <v>No</v>
      </c>
      <c r="AO837" t="str">
        <f>IF(OR(NCA!K151="Q1 2028",NCA!K151="Q2 2028"),"Yes","No")</f>
        <v>No</v>
      </c>
      <c r="AP837" s="178" t="str">
        <f t="shared" si="488"/>
        <v>No</v>
      </c>
      <c r="AQ837" t="str">
        <f>IF(OR(NCA!K151="Q3 2028",NCA!K151="Q4 2028"),"Yes","No")</f>
        <v>No</v>
      </c>
      <c r="AR837" s="178" t="str">
        <f t="shared" si="489"/>
        <v>No</v>
      </c>
      <c r="AS837" t="str">
        <f>IF(OR(NCA!K151="Q1 2029",NCA!K151="Q2 2029"),"Yes","No")</f>
        <v>No</v>
      </c>
      <c r="AT837" s="178" t="str">
        <f t="shared" si="490"/>
        <v>No</v>
      </c>
      <c r="AU837" t="str">
        <f>IF(OR(NCA!K151="Q3 2029",NCA!K151="Q4 2029"),"Yes","No")</f>
        <v>No</v>
      </c>
      <c r="AV837" s="178" t="str">
        <f t="shared" si="491"/>
        <v>No</v>
      </c>
      <c r="AW837" t="str">
        <f>IF(OR(NCA!K151="Q1 2030",NCA!K151="Q2 2030"),"Yes","No")</f>
        <v>No</v>
      </c>
      <c r="AX837" s="178" t="str">
        <f t="shared" si="492"/>
        <v>No</v>
      </c>
      <c r="AY837" t="str">
        <f>IF(OR(NCA!K151="Q3 2030",NCA!K151="Q4 2030"),"Yes","No")</f>
        <v>No</v>
      </c>
      <c r="AZ837" s="178" t="str">
        <f t="shared" si="493"/>
        <v>No</v>
      </c>
      <c r="BA837" t="str">
        <f>IF(NCA!K151="","No","Yes")</f>
        <v>No</v>
      </c>
      <c r="BB837" s="178" t="str">
        <f t="shared" si="494"/>
        <v>No</v>
      </c>
      <c r="BC837" s="178" t="str">
        <f t="shared" si="495"/>
        <v>Yes</v>
      </c>
      <c r="BD837" s="174"/>
    </row>
    <row r="838" spans="1:56" s="175" customFormat="1" ht="23.65" thickBot="1" x14ac:dyDescent="0.5">
      <c r="A838" s="177">
        <v>148</v>
      </c>
      <c r="B838" s="59" t="s">
        <v>1060</v>
      </c>
      <c r="C838" t="str">
        <f>IF(NCA!E152="Yes","Yes","No")</f>
        <v>No</v>
      </c>
      <c r="D838" t="str">
        <f>IF(AND(C838="No",NCA!F152="Yes"),"Yes","No")</f>
        <v>No</v>
      </c>
      <c r="E838" t="str">
        <f>IF(AND(C838="No",NCA!F152="N/A"),"N/A","No")</f>
        <v>No</v>
      </c>
      <c r="F838">
        <f>IF(OR(NCA!F152="Yes",NCA!F152="N/A"),0,1)</f>
        <v>1</v>
      </c>
      <c r="G838" t="str">
        <f>IF(OR(NCA!K152="Q3 2019",NCA!K152="Q4 2019"),"Yes","No")</f>
        <v>No</v>
      </c>
      <c r="H838" s="178" t="str">
        <f t="shared" si="471"/>
        <v>No</v>
      </c>
      <c r="I838" t="str">
        <f>IF(OR(NCA!K152="Q1 2020",NCA!K152="Q2 2020"),"Yes","No")</f>
        <v>No</v>
      </c>
      <c r="J838" s="178" t="str">
        <f t="shared" si="472"/>
        <v>No</v>
      </c>
      <c r="K838" t="str">
        <f>IF(OR(NCA!K152="Q3 2020",NCA!K152="Q4 2020"),"Yes","No")</f>
        <v>No</v>
      </c>
      <c r="L838" s="178" t="str">
        <f t="shared" si="473"/>
        <v>No</v>
      </c>
      <c r="M838" t="str">
        <f>IF(OR(NCA!K152="Q1 2021",NCA!K152="Q2 2021"),"Yes","No")</f>
        <v>No</v>
      </c>
      <c r="N838" s="178" t="str">
        <f t="shared" si="474"/>
        <v>No</v>
      </c>
      <c r="O838" t="str">
        <f>IF(OR(NCA!K152="Q3 2021",NCA!K152="Q4 2021"),"Yes","No")</f>
        <v>No</v>
      </c>
      <c r="P838" s="178" t="str">
        <f t="shared" si="475"/>
        <v>No</v>
      </c>
      <c r="Q838" t="str">
        <f>IF(OR(NCA!K152="Q1 2022",NCA!K152="Q2 2022"),"Yes","No")</f>
        <v>No</v>
      </c>
      <c r="R838" s="178" t="str">
        <f t="shared" si="476"/>
        <v>No</v>
      </c>
      <c r="S838" t="str">
        <f>IF(OR(NCA!K152="Q3 2022",NCA!K152="Q4 2022"),"Yes","No")</f>
        <v>No</v>
      </c>
      <c r="T838" s="178" t="str">
        <f t="shared" si="477"/>
        <v>No</v>
      </c>
      <c r="U838" t="str">
        <f>IF(OR(NCA!K152="Q1 2023",NCA!K152="Q2 2023"),"Yes","No")</f>
        <v>No</v>
      </c>
      <c r="V838" s="178" t="str">
        <f t="shared" si="478"/>
        <v>No</v>
      </c>
      <c r="W838" t="str">
        <f>IF(OR(NCA!K152="Q3 2023",NCA!K152="Q4 2023"),"Yes","No")</f>
        <v>No</v>
      </c>
      <c r="X838" s="178" t="str">
        <f t="shared" si="479"/>
        <v>No</v>
      </c>
      <c r="Y838" t="str">
        <f>IF(OR(NCA!K152="Q1 2024",NCA!K152="Q2 2024"),"Yes","No")</f>
        <v>No</v>
      </c>
      <c r="Z838" s="178" t="str">
        <f t="shared" si="480"/>
        <v>No</v>
      </c>
      <c r="AA838" t="str">
        <f>IF(OR(NCA!K152="Q3 2024",NCA!K152="Q4 2024"),"Yes","No")</f>
        <v>No</v>
      </c>
      <c r="AB838" s="178" t="str">
        <f t="shared" si="481"/>
        <v>No</v>
      </c>
      <c r="AC838" t="str">
        <f>IF(OR(NCA!K152="Q1 2025",NCA!K152="Q2 2025"),"Yes","No")</f>
        <v>No</v>
      </c>
      <c r="AD838" s="178" t="str">
        <f t="shared" si="482"/>
        <v>No</v>
      </c>
      <c r="AE838" t="str">
        <f>IF(OR(NCA!K152="Q3 2025",NCA!K152="Q4 2025"),"Yes","No")</f>
        <v>No</v>
      </c>
      <c r="AF838" s="178" t="str">
        <f t="shared" si="483"/>
        <v>No</v>
      </c>
      <c r="AG838" t="str">
        <f>IF(OR(NCA!K152="Q1 2026",NCA!K152="Q2 2026"),"Yes","No")</f>
        <v>No</v>
      </c>
      <c r="AH838" s="178" t="str">
        <f t="shared" si="484"/>
        <v>No</v>
      </c>
      <c r="AI838" t="str">
        <f>IF(OR(NCA!K152="Q3 2026",NCA!K152="Q4 2026"),"Yes","No")</f>
        <v>No</v>
      </c>
      <c r="AJ838" s="178" t="str">
        <f t="shared" si="485"/>
        <v>No</v>
      </c>
      <c r="AK838" t="str">
        <f>IF(OR(NCA!K152="Q1 2027",NCA!K152="Q2 2027"),"Yes","No")</f>
        <v>No</v>
      </c>
      <c r="AL838" s="178" t="str">
        <f t="shared" si="486"/>
        <v>No</v>
      </c>
      <c r="AM838" t="str">
        <f>IF(OR(NCA!K152="Q3 2027",NCA!K152="Q4 2027"),"Yes","No")</f>
        <v>No</v>
      </c>
      <c r="AN838" s="178" t="str">
        <f t="shared" si="487"/>
        <v>No</v>
      </c>
      <c r="AO838" t="str">
        <f>IF(OR(NCA!K152="Q1 2028",NCA!K152="Q2 2028"),"Yes","No")</f>
        <v>No</v>
      </c>
      <c r="AP838" s="178" t="str">
        <f t="shared" si="488"/>
        <v>No</v>
      </c>
      <c r="AQ838" t="str">
        <f>IF(OR(NCA!K152="Q3 2028",NCA!K152="Q4 2028"),"Yes","No")</f>
        <v>No</v>
      </c>
      <c r="AR838" s="178" t="str">
        <f t="shared" si="489"/>
        <v>No</v>
      </c>
      <c r="AS838" t="str">
        <f>IF(OR(NCA!K152="Q1 2029",NCA!K152="Q2 2029"),"Yes","No")</f>
        <v>No</v>
      </c>
      <c r="AT838" s="178" t="str">
        <f t="shared" si="490"/>
        <v>No</v>
      </c>
      <c r="AU838" t="str">
        <f>IF(OR(NCA!K152="Q3 2029",NCA!K152="Q4 2029"),"Yes","No")</f>
        <v>No</v>
      </c>
      <c r="AV838" s="178" t="str">
        <f t="shared" si="491"/>
        <v>No</v>
      </c>
      <c r="AW838" t="str">
        <f>IF(OR(NCA!K152="Q1 2030",NCA!K152="Q2 2030"),"Yes","No")</f>
        <v>No</v>
      </c>
      <c r="AX838" s="178" t="str">
        <f t="shared" si="492"/>
        <v>No</v>
      </c>
      <c r="AY838" t="str">
        <f>IF(OR(NCA!K152="Q3 2030",NCA!K152="Q4 2030"),"Yes","No")</f>
        <v>No</v>
      </c>
      <c r="AZ838" s="178" t="str">
        <f t="shared" si="493"/>
        <v>No</v>
      </c>
      <c r="BA838" t="str">
        <f>IF(NCA!K152="","No","Yes")</f>
        <v>No</v>
      </c>
      <c r="BB838" s="178" t="str">
        <f t="shared" si="494"/>
        <v>No</v>
      </c>
      <c r="BC838" s="178" t="str">
        <f t="shared" si="495"/>
        <v>Yes</v>
      </c>
      <c r="BD838" s="174"/>
    </row>
    <row r="839" spans="1:56" s="175" customFormat="1" ht="23.65" thickBot="1" x14ac:dyDescent="0.5">
      <c r="A839" s="177">
        <v>149</v>
      </c>
      <c r="B839" s="46" t="s">
        <v>1061</v>
      </c>
      <c r="C839" t="str">
        <f>IF(NCA!E153="Yes","Yes","No")</f>
        <v>Yes</v>
      </c>
      <c r="D839" t="str">
        <f>IF(AND(C839="No",NCA!F153="Yes"),"Yes","No")</f>
        <v>No</v>
      </c>
      <c r="E839" t="str">
        <f>IF(AND(C839="No",NCA!F153="N/A"),"N/A","No")</f>
        <v>No</v>
      </c>
      <c r="F839">
        <f>IF(OR(NCA!F153="Yes",NCA!F153="N/A"),0,1)</f>
        <v>1</v>
      </c>
      <c r="G839" t="str">
        <f>IF(OR(NCA!K153="Q3 2019",NCA!K153="Q4 2019"),"Yes","No")</f>
        <v>No</v>
      </c>
      <c r="H839" s="178" t="str">
        <f t="shared" si="471"/>
        <v>No</v>
      </c>
      <c r="I839" t="str">
        <f>IF(OR(NCA!K153="Q1 2020",NCA!K153="Q2 2020"),"Yes","No")</f>
        <v>No</v>
      </c>
      <c r="J839" s="178" t="str">
        <f t="shared" si="472"/>
        <v>No</v>
      </c>
      <c r="K839" t="str">
        <f>IF(OR(NCA!K153="Q3 2020",NCA!K153="Q4 2020"),"Yes","No")</f>
        <v>No</v>
      </c>
      <c r="L839" s="178" t="str">
        <f t="shared" si="473"/>
        <v>No</v>
      </c>
      <c r="M839" t="str">
        <f>IF(OR(NCA!K153="Q1 2021",NCA!K153="Q2 2021"),"Yes","No")</f>
        <v>No</v>
      </c>
      <c r="N839" s="178" t="str">
        <f t="shared" si="474"/>
        <v>No</v>
      </c>
      <c r="O839" t="str">
        <f>IF(OR(NCA!K153="Q3 2021",NCA!K153="Q4 2021"),"Yes","No")</f>
        <v>No</v>
      </c>
      <c r="P839" s="178" t="str">
        <f t="shared" si="475"/>
        <v>No</v>
      </c>
      <c r="Q839" t="str">
        <f>IF(OR(NCA!K153="Q1 2022",NCA!K153="Q2 2022"),"Yes","No")</f>
        <v>No</v>
      </c>
      <c r="R839" s="178" t="str">
        <f t="shared" si="476"/>
        <v>No</v>
      </c>
      <c r="S839" t="str">
        <f>IF(OR(NCA!K153="Q3 2022",NCA!K153="Q4 2022"),"Yes","No")</f>
        <v>No</v>
      </c>
      <c r="T839" s="178" t="str">
        <f t="shared" si="477"/>
        <v>No</v>
      </c>
      <c r="U839" t="str">
        <f>IF(OR(NCA!K153="Q1 2023",NCA!K153="Q2 2023"),"Yes","No")</f>
        <v>No</v>
      </c>
      <c r="V839" s="178" t="str">
        <f t="shared" si="478"/>
        <v>No</v>
      </c>
      <c r="W839" t="str">
        <f>IF(OR(NCA!K153="Q3 2023",NCA!K153="Q4 2023"),"Yes","No")</f>
        <v>No</v>
      </c>
      <c r="X839" s="178" t="str">
        <f t="shared" si="479"/>
        <v>No</v>
      </c>
      <c r="Y839" t="str">
        <f>IF(OR(NCA!K153="Q1 2024",NCA!K153="Q2 2024"),"Yes","No")</f>
        <v>No</v>
      </c>
      <c r="Z839" s="178" t="str">
        <f t="shared" si="480"/>
        <v>No</v>
      </c>
      <c r="AA839" t="str">
        <f>IF(OR(NCA!K153="Q3 2024",NCA!K153="Q4 2024"),"Yes","No")</f>
        <v>No</v>
      </c>
      <c r="AB839" s="178" t="str">
        <f t="shared" si="481"/>
        <v>No</v>
      </c>
      <c r="AC839" t="str">
        <f>IF(OR(NCA!K153="Q1 2025",NCA!K153="Q2 2025"),"Yes","No")</f>
        <v>No</v>
      </c>
      <c r="AD839" s="178" t="str">
        <f t="shared" si="482"/>
        <v>No</v>
      </c>
      <c r="AE839" t="str">
        <f>IF(OR(NCA!K153="Q3 2025",NCA!K153="Q4 2025"),"Yes","No")</f>
        <v>No</v>
      </c>
      <c r="AF839" s="178" t="str">
        <f t="shared" si="483"/>
        <v>No</v>
      </c>
      <c r="AG839" t="str">
        <f>IF(OR(NCA!K153="Q1 2026",NCA!K153="Q2 2026"),"Yes","No")</f>
        <v>No</v>
      </c>
      <c r="AH839" s="178" t="str">
        <f t="shared" si="484"/>
        <v>No</v>
      </c>
      <c r="AI839" t="str">
        <f>IF(OR(NCA!K153="Q3 2026",NCA!K153="Q4 2026"),"Yes","No")</f>
        <v>No</v>
      </c>
      <c r="AJ839" s="178" t="str">
        <f t="shared" si="485"/>
        <v>No</v>
      </c>
      <c r="AK839" t="str">
        <f>IF(OR(NCA!K153="Q1 2027",NCA!K153="Q2 2027"),"Yes","No")</f>
        <v>No</v>
      </c>
      <c r="AL839" s="178" t="str">
        <f t="shared" si="486"/>
        <v>No</v>
      </c>
      <c r="AM839" t="str">
        <f>IF(OR(NCA!K153="Q3 2027",NCA!K153="Q4 2027"),"Yes","No")</f>
        <v>No</v>
      </c>
      <c r="AN839" s="178" t="str">
        <f t="shared" si="487"/>
        <v>No</v>
      </c>
      <c r="AO839" t="str">
        <f>IF(OR(NCA!K153="Q1 2028",NCA!K153="Q2 2028"),"Yes","No")</f>
        <v>No</v>
      </c>
      <c r="AP839" s="178" t="str">
        <f t="shared" si="488"/>
        <v>No</v>
      </c>
      <c r="AQ839" t="str">
        <f>IF(OR(NCA!K153="Q3 2028",NCA!K153="Q4 2028"),"Yes","No")</f>
        <v>No</v>
      </c>
      <c r="AR839" s="178" t="str">
        <f t="shared" si="489"/>
        <v>No</v>
      </c>
      <c r="AS839" t="str">
        <f>IF(OR(NCA!K153="Q1 2029",NCA!K153="Q2 2029"),"Yes","No")</f>
        <v>No</v>
      </c>
      <c r="AT839" s="178" t="str">
        <f t="shared" si="490"/>
        <v>No</v>
      </c>
      <c r="AU839" t="str">
        <f>IF(OR(NCA!K153="Q3 2029",NCA!K153="Q4 2029"),"Yes","No")</f>
        <v>No</v>
      </c>
      <c r="AV839" s="178" t="str">
        <f t="shared" si="491"/>
        <v>No</v>
      </c>
      <c r="AW839" t="str">
        <f>IF(OR(NCA!K153="Q1 2030",NCA!K153="Q2 2030"),"Yes","No")</f>
        <v>No</v>
      </c>
      <c r="AX839" s="178" t="str">
        <f t="shared" si="492"/>
        <v>No</v>
      </c>
      <c r="AY839" t="str">
        <f>IF(OR(NCA!K153="Q3 2030",NCA!K153="Q4 2030"),"Yes","No")</f>
        <v>No</v>
      </c>
      <c r="AZ839" s="178" t="str">
        <f t="shared" si="493"/>
        <v>No</v>
      </c>
      <c r="BA839" t="str">
        <f>IF(NCA!K153="","No","Yes")</f>
        <v>No</v>
      </c>
      <c r="BB839" s="178" t="str">
        <f t="shared" si="494"/>
        <v>No</v>
      </c>
      <c r="BC839" s="178" t="str">
        <f t="shared" si="495"/>
        <v>No</v>
      </c>
      <c r="BD839" s="174"/>
    </row>
    <row r="840" spans="1:56" s="175" customFormat="1" ht="23.65" thickBot="1" x14ac:dyDescent="0.5">
      <c r="A840" s="177">
        <v>150</v>
      </c>
      <c r="B840" s="46" t="s">
        <v>272</v>
      </c>
      <c r="C840" t="str">
        <f>IF(NCA!E154="Yes","Yes","No")</f>
        <v>Yes</v>
      </c>
      <c r="D840" t="str">
        <f>IF(AND(C840="No",NCA!F154="Yes"),"Yes","No")</f>
        <v>No</v>
      </c>
      <c r="E840" t="str">
        <f>IF(AND(C840="No",NCA!F154="N/A"),"N/A","No")</f>
        <v>No</v>
      </c>
      <c r="F840">
        <f>IF(OR(NCA!F154="Yes",NCA!F154="N/A"),0,1)</f>
        <v>1</v>
      </c>
      <c r="G840" t="str">
        <f>IF(OR(NCA!K154="Q3 2019",NCA!K154="Q4 2019"),"Yes","No")</f>
        <v>No</v>
      </c>
      <c r="H840" s="178" t="str">
        <f t="shared" si="471"/>
        <v>No</v>
      </c>
      <c r="I840" t="str">
        <f>IF(OR(NCA!K154="Q1 2020",NCA!K154="Q2 2020"),"Yes","No")</f>
        <v>No</v>
      </c>
      <c r="J840" s="178" t="str">
        <f t="shared" si="472"/>
        <v>No</v>
      </c>
      <c r="K840" t="str">
        <f>IF(OR(NCA!K154="Q3 2020",NCA!K154="Q4 2020"),"Yes","No")</f>
        <v>No</v>
      </c>
      <c r="L840" s="178" t="str">
        <f t="shared" si="473"/>
        <v>No</v>
      </c>
      <c r="M840" t="str">
        <f>IF(OR(NCA!K154="Q1 2021",NCA!K154="Q2 2021"),"Yes","No")</f>
        <v>No</v>
      </c>
      <c r="N840" s="178" t="str">
        <f t="shared" si="474"/>
        <v>No</v>
      </c>
      <c r="O840" t="str">
        <f>IF(OR(NCA!K154="Q3 2021",NCA!K154="Q4 2021"),"Yes","No")</f>
        <v>No</v>
      </c>
      <c r="P840" s="178" t="str">
        <f t="shared" si="475"/>
        <v>No</v>
      </c>
      <c r="Q840" t="str">
        <f>IF(OR(NCA!K154="Q1 2022",NCA!K154="Q2 2022"),"Yes","No")</f>
        <v>No</v>
      </c>
      <c r="R840" s="178" t="str">
        <f t="shared" si="476"/>
        <v>No</v>
      </c>
      <c r="S840" t="str">
        <f>IF(OR(NCA!K154="Q3 2022",NCA!K154="Q4 2022"),"Yes","No")</f>
        <v>No</v>
      </c>
      <c r="T840" s="178" t="str">
        <f t="shared" si="477"/>
        <v>No</v>
      </c>
      <c r="U840" t="str">
        <f>IF(OR(NCA!K154="Q1 2023",NCA!K154="Q2 2023"),"Yes","No")</f>
        <v>No</v>
      </c>
      <c r="V840" s="178" t="str">
        <f t="shared" si="478"/>
        <v>No</v>
      </c>
      <c r="W840" t="str">
        <f>IF(OR(NCA!K154="Q3 2023",NCA!K154="Q4 2023"),"Yes","No")</f>
        <v>No</v>
      </c>
      <c r="X840" s="178" t="str">
        <f t="shared" si="479"/>
        <v>No</v>
      </c>
      <c r="Y840" t="str">
        <f>IF(OR(NCA!K154="Q1 2024",NCA!K154="Q2 2024"),"Yes","No")</f>
        <v>No</v>
      </c>
      <c r="Z840" s="178" t="str">
        <f t="shared" si="480"/>
        <v>No</v>
      </c>
      <c r="AA840" t="str">
        <f>IF(OR(NCA!K154="Q3 2024",NCA!K154="Q4 2024"),"Yes","No")</f>
        <v>No</v>
      </c>
      <c r="AB840" s="178" t="str">
        <f t="shared" si="481"/>
        <v>No</v>
      </c>
      <c r="AC840" t="str">
        <f>IF(OR(NCA!K154="Q1 2025",NCA!K154="Q2 2025"),"Yes","No")</f>
        <v>No</v>
      </c>
      <c r="AD840" s="178" t="str">
        <f t="shared" si="482"/>
        <v>No</v>
      </c>
      <c r="AE840" t="str">
        <f>IF(OR(NCA!K154="Q3 2025",NCA!K154="Q4 2025"),"Yes","No")</f>
        <v>No</v>
      </c>
      <c r="AF840" s="178" t="str">
        <f t="shared" si="483"/>
        <v>No</v>
      </c>
      <c r="AG840" t="str">
        <f>IF(OR(NCA!K154="Q1 2026",NCA!K154="Q2 2026"),"Yes","No")</f>
        <v>No</v>
      </c>
      <c r="AH840" s="178" t="str">
        <f t="shared" si="484"/>
        <v>No</v>
      </c>
      <c r="AI840" t="str">
        <f>IF(OR(NCA!K154="Q3 2026",NCA!K154="Q4 2026"),"Yes","No")</f>
        <v>No</v>
      </c>
      <c r="AJ840" s="178" t="str">
        <f t="shared" si="485"/>
        <v>No</v>
      </c>
      <c r="AK840" t="str">
        <f>IF(OR(NCA!K154="Q1 2027",NCA!K154="Q2 2027"),"Yes","No")</f>
        <v>No</v>
      </c>
      <c r="AL840" s="178" t="str">
        <f t="shared" si="486"/>
        <v>No</v>
      </c>
      <c r="AM840" t="str">
        <f>IF(OR(NCA!K154="Q3 2027",NCA!K154="Q4 2027"),"Yes","No")</f>
        <v>No</v>
      </c>
      <c r="AN840" s="178" t="str">
        <f t="shared" si="487"/>
        <v>No</v>
      </c>
      <c r="AO840" t="str">
        <f>IF(OR(NCA!K154="Q1 2028",NCA!K154="Q2 2028"),"Yes","No")</f>
        <v>No</v>
      </c>
      <c r="AP840" s="178" t="str">
        <f t="shared" si="488"/>
        <v>No</v>
      </c>
      <c r="AQ840" t="str">
        <f>IF(OR(NCA!K154="Q3 2028",NCA!K154="Q4 2028"),"Yes","No")</f>
        <v>No</v>
      </c>
      <c r="AR840" s="178" t="str">
        <f t="shared" si="489"/>
        <v>No</v>
      </c>
      <c r="AS840" t="str">
        <f>IF(OR(NCA!K154="Q1 2029",NCA!K154="Q2 2029"),"Yes","No")</f>
        <v>No</v>
      </c>
      <c r="AT840" s="178" t="str">
        <f t="shared" si="490"/>
        <v>No</v>
      </c>
      <c r="AU840" t="str">
        <f>IF(OR(NCA!K154="Q3 2029",NCA!K154="Q4 2029"),"Yes","No")</f>
        <v>No</v>
      </c>
      <c r="AV840" s="178" t="str">
        <f t="shared" si="491"/>
        <v>No</v>
      </c>
      <c r="AW840" t="str">
        <f>IF(OR(NCA!K154="Q1 2030",NCA!K154="Q2 2030"),"Yes","No")</f>
        <v>No</v>
      </c>
      <c r="AX840" s="178" t="str">
        <f t="shared" si="492"/>
        <v>No</v>
      </c>
      <c r="AY840" t="str">
        <f>IF(OR(NCA!K154="Q3 2030",NCA!K154="Q4 2030"),"Yes","No")</f>
        <v>No</v>
      </c>
      <c r="AZ840" s="178" t="str">
        <f t="shared" si="493"/>
        <v>No</v>
      </c>
      <c r="BA840" t="str">
        <f>IF(NCA!K154="","No","Yes")</f>
        <v>No</v>
      </c>
      <c r="BB840" s="178" t="str">
        <f t="shared" si="494"/>
        <v>No</v>
      </c>
      <c r="BC840" s="178" t="str">
        <f t="shared" si="495"/>
        <v>No</v>
      </c>
      <c r="BD840" s="174"/>
    </row>
    <row r="841" spans="1:56" s="175" customFormat="1" x14ac:dyDescent="0.45">
      <c r="A841" s="173"/>
      <c r="B841" s="173"/>
      <c r="C841" s="173"/>
      <c r="D841" s="173"/>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c r="AN841" s="174"/>
      <c r="AO841" s="174"/>
      <c r="AP841" s="174"/>
      <c r="AQ841" s="174"/>
      <c r="AR841" s="174"/>
      <c r="AS841" s="174"/>
      <c r="AT841" s="174"/>
      <c r="AU841" s="174"/>
      <c r="AV841" s="174"/>
      <c r="AW841" s="174"/>
      <c r="AX841" s="174"/>
      <c r="AY841" s="174"/>
      <c r="AZ841" s="174"/>
      <c r="BA841" s="174"/>
      <c r="BB841" s="174"/>
      <c r="BC841" s="174"/>
      <c r="BD841" s="174"/>
    </row>
    <row r="842" spans="1:56" s="175" customFormat="1" x14ac:dyDescent="0.45">
      <c r="A842" s="173"/>
      <c r="B842" s="173"/>
      <c r="C842" s="173"/>
      <c r="D842" s="173"/>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c r="AN842" s="174"/>
      <c r="AO842" s="174"/>
      <c r="AP842" s="174"/>
      <c r="AQ842" s="174"/>
      <c r="AR842" s="174"/>
      <c r="AS842" s="174"/>
      <c r="AT842" s="174"/>
      <c r="AU842" s="174"/>
      <c r="AV842" s="174"/>
      <c r="AW842" s="174"/>
      <c r="AX842" s="174"/>
      <c r="AY842" s="174"/>
      <c r="AZ842" s="174"/>
      <c r="BA842" s="174"/>
      <c r="BB842" s="174"/>
      <c r="BC842" s="174"/>
      <c r="BD842" s="174"/>
    </row>
    <row r="843" spans="1:56" s="175" customFormat="1" x14ac:dyDescent="0.45">
      <c r="A843" s="173"/>
      <c r="B843" s="163" t="s">
        <v>1965</v>
      </c>
      <c r="C843" s="176">
        <f>COUNTIF(C845:C992,"Yes")</f>
        <v>13</v>
      </c>
      <c r="D843" s="176">
        <f>COUNTIF(D845:D992,"Yes")</f>
        <v>0</v>
      </c>
      <c r="E843" s="176">
        <f>COUNTIF(E845:E992,"N/A")</f>
        <v>0</v>
      </c>
      <c r="F843" s="176">
        <f>COUNTIF(F845:F992,"1")</f>
        <v>148</v>
      </c>
      <c r="G843" s="176"/>
      <c r="H843" s="176">
        <f>COUNTIF(H845:H992,"Yes")</f>
        <v>0</v>
      </c>
      <c r="I843" s="176"/>
      <c r="J843" s="176">
        <f>COUNTIF(J845:J992,"Yes")</f>
        <v>0</v>
      </c>
      <c r="K843" s="176"/>
      <c r="L843" s="176">
        <f>COUNTIF(L845:L992,"Yes")</f>
        <v>0</v>
      </c>
      <c r="M843" s="176"/>
      <c r="N843" s="176">
        <f>COUNTIF(N845:N992,"Yes")</f>
        <v>0</v>
      </c>
      <c r="O843" s="176"/>
      <c r="P843" s="176">
        <f>COUNTIF(P845:P992,"Yes")</f>
        <v>0</v>
      </c>
      <c r="Q843" s="176"/>
      <c r="R843" s="176">
        <f>COUNTIF(R845:R992,"Yes")</f>
        <v>0</v>
      </c>
      <c r="S843" s="176"/>
      <c r="T843" s="176">
        <f>COUNTIF(T845:T992,"Yes")</f>
        <v>0</v>
      </c>
      <c r="U843" s="176"/>
      <c r="V843" s="176">
        <f>COUNTIF(V845:V992,"Yes")</f>
        <v>0</v>
      </c>
      <c r="W843" s="176"/>
      <c r="X843" s="176">
        <f>COUNTIF(X845:X992,"Yes")</f>
        <v>0</v>
      </c>
      <c r="Y843" s="176"/>
      <c r="Z843" s="176">
        <f>COUNTIF(Z845:Z992,"Yes")</f>
        <v>0</v>
      </c>
      <c r="AA843" s="176"/>
      <c r="AB843" s="176">
        <f>COUNTIF(AB845:AB992,"Yes")</f>
        <v>0</v>
      </c>
      <c r="AC843" s="176"/>
      <c r="AD843" s="176">
        <f>COUNTIF(AD845:AD992,"Yes")</f>
        <v>0</v>
      </c>
      <c r="AE843" s="176"/>
      <c r="AF843" s="176">
        <f>COUNTIF(AF845:AF992,"Yes")</f>
        <v>0</v>
      </c>
      <c r="AG843" s="176"/>
      <c r="AH843" s="176">
        <f>COUNTIF(AH845:AH992,"Yes")</f>
        <v>0</v>
      </c>
      <c r="AI843" s="176"/>
      <c r="AJ843" s="176">
        <f>COUNTIF(AJ845:AJ992,"Yes")</f>
        <v>0</v>
      </c>
      <c r="AK843" s="176"/>
      <c r="AL843" s="176">
        <f>COUNTIF(AL845:AL992,"Yes")</f>
        <v>0</v>
      </c>
      <c r="AM843" s="176"/>
      <c r="AN843" s="176">
        <f>COUNTIF(AN845:AN992,"Yes")</f>
        <v>0</v>
      </c>
      <c r="AO843" s="176"/>
      <c r="AP843" s="176">
        <f>COUNTIF(AP845:AP992,"Yes")</f>
        <v>0</v>
      </c>
      <c r="AQ843" s="176"/>
      <c r="AR843" s="176">
        <f>COUNTIF(AR845:AR992,"Yes")</f>
        <v>0</v>
      </c>
      <c r="AS843" s="176"/>
      <c r="AT843" s="176">
        <f>COUNTIF(AT845:AT992,"Yes")</f>
        <v>0</v>
      </c>
      <c r="AU843" s="176"/>
      <c r="AV843" s="176">
        <f>COUNTIF(AV845:AV992,"Yes")</f>
        <v>0</v>
      </c>
      <c r="AW843" s="176"/>
      <c r="AX843" s="176">
        <f>COUNTIF(AX845:AX992,"Yes")</f>
        <v>0</v>
      </c>
      <c r="AY843" s="176"/>
      <c r="AZ843" s="176">
        <f>COUNTIF(AZ845:AZ992,"Yes")</f>
        <v>0</v>
      </c>
      <c r="BA843" s="176"/>
      <c r="BB843" s="176">
        <f>COUNTIF(BB845:BB992,"Yes")</f>
        <v>0</v>
      </c>
      <c r="BC843" s="176">
        <f>COUNTIF(BC845:BC992,"Yes")</f>
        <v>135</v>
      </c>
      <c r="BD843" s="176">
        <f>SUM(C843+D843+E843+BB843+BC843)</f>
        <v>148</v>
      </c>
    </row>
    <row r="844" spans="1:56" s="175" customFormat="1" x14ac:dyDescent="0.45">
      <c r="A844" s="173"/>
      <c r="B844" s="173"/>
      <c r="C844" s="173"/>
      <c r="D844" s="173"/>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c r="AN844" s="174"/>
      <c r="AO844" s="174"/>
      <c r="AP844" s="174"/>
      <c r="AQ844" s="174"/>
      <c r="AR844" s="174"/>
      <c r="AS844" s="174"/>
      <c r="AT844" s="174"/>
      <c r="AU844" s="174"/>
      <c r="AV844" s="174"/>
      <c r="AW844" s="174"/>
      <c r="AX844" s="174"/>
      <c r="AY844" s="174"/>
      <c r="AZ844" s="174"/>
      <c r="BA844" s="174"/>
      <c r="BB844" s="174"/>
      <c r="BC844" s="174"/>
      <c r="BD844" s="174"/>
    </row>
    <row r="845" spans="1:56" s="175" customFormat="1" ht="23.65" thickBot="1" x14ac:dyDescent="0.5">
      <c r="A845" s="177">
        <v>1</v>
      </c>
      <c r="B845" s="48" t="s">
        <v>1379</v>
      </c>
      <c r="C845" t="str">
        <f>IF(PA!E5="Yes","Yes","No")</f>
        <v>No</v>
      </c>
      <c r="D845" t="str">
        <f>IF(AND(C845="No",PA!F5="Yes"),"Yes","No")</f>
        <v>No</v>
      </c>
      <c r="E845" t="str">
        <f>IF(AND(C845="No",PA!F5="N/A"),"N/A","No")</f>
        <v>No</v>
      </c>
      <c r="F845">
        <f>IF(OR(PA!F5="Yes",PA!F5="N/A"),0,1)</f>
        <v>1</v>
      </c>
      <c r="G845" t="str">
        <f>IF(OR(PA!K5="Q3 2019",PA!K5="Q4 2019"),"Yes","No")</f>
        <v>No</v>
      </c>
      <c r="H845" s="178" t="str">
        <f t="shared" ref="H845:H908" si="496">IF(AND(C845="No",D845="No",E845="No",G845="Yes"),"Yes","No")</f>
        <v>No</v>
      </c>
      <c r="I845" t="str">
        <f>IF(OR(PA!K5="Q1 2020",PA!K5="Q2 2020"),"Yes","No")</f>
        <v>No</v>
      </c>
      <c r="J845" s="178" t="str">
        <f t="shared" ref="J845" si="497">IF(AND(C845="No",D845="No",E845="No",I845="Yes"),"Yes","No")</f>
        <v>No</v>
      </c>
      <c r="K845" t="str">
        <f>IF(OR(PA!K5="Q3 2020",PA!K5="Q4 2020"),"Yes","No")</f>
        <v>No</v>
      </c>
      <c r="L845" s="178" t="str">
        <f t="shared" ref="L845" si="498">IF(AND(C845="No",D845="No",E845="No",K845="Yes"),"Yes","No")</f>
        <v>No</v>
      </c>
      <c r="M845" t="str">
        <f>IF(OR(PA!K5="Q1 2021",PA!K5="Q2 2021"),"Yes","No")</f>
        <v>No</v>
      </c>
      <c r="N845" s="178" t="str">
        <f t="shared" ref="N845" si="499">IF(AND(C845="No",D845="No",E845="No",M845="Yes"),"Yes","No")</f>
        <v>No</v>
      </c>
      <c r="O845" t="str">
        <f>IF(OR(PA!K5="Q3 2021",PA!K5="Q4 2021"),"Yes","No")</f>
        <v>No</v>
      </c>
      <c r="P845" s="178" t="str">
        <f t="shared" ref="P845" si="500">IF(AND(C845="No",D845="No",E845="No",O845="Yes"),"Yes","No")</f>
        <v>No</v>
      </c>
      <c r="Q845" t="str">
        <f>IF(OR(PA!K5="Q1 2022",PA!K5="Q2 2022"),"Yes","No")</f>
        <v>No</v>
      </c>
      <c r="R845" s="178" t="str">
        <f t="shared" ref="R845" si="501">IF(AND(C845="No",D845="No",E845="No",Q845="Yes"),"Yes","No")</f>
        <v>No</v>
      </c>
      <c r="S845" t="str">
        <f>IF(OR(PA!K5="Q3 2022",PA!K5="Q4 2022"),"Yes","No")</f>
        <v>No</v>
      </c>
      <c r="T845" s="178" t="str">
        <f t="shared" ref="T845" si="502">IF(AND(C845="No",D845="No",E845="No",S845="Yes"),"Yes","No")</f>
        <v>No</v>
      </c>
      <c r="U845" t="str">
        <f>IF(OR(PA!K5="Q1 2023",PA!K5="Q2 2023"),"Yes","No")</f>
        <v>No</v>
      </c>
      <c r="V845" s="178" t="str">
        <f t="shared" ref="V845" si="503">IF(AND(C845="No",D845="No",E845="No",U845="Yes"),"Yes","No")</f>
        <v>No</v>
      </c>
      <c r="W845" t="str">
        <f>IF(OR(PA!K5="Q3 2023",PA!K5="Q4 2023"),"Yes","No")</f>
        <v>No</v>
      </c>
      <c r="X845" s="178" t="str">
        <f t="shared" ref="X845" si="504">IF(AND(C845="No",D845="No",E845="No",W845="Yes"),"Yes","No")</f>
        <v>No</v>
      </c>
      <c r="Y845" t="str">
        <f>IF(OR(PA!K5="Q1 2024",PA!K5="Q2 2024"),"Yes","No")</f>
        <v>No</v>
      </c>
      <c r="Z845" s="178" t="str">
        <f t="shared" ref="Z845" si="505">IF(AND(C845="No",D845="No",E845="No",Y845="Yes"),"Yes","No")</f>
        <v>No</v>
      </c>
      <c r="AA845" t="str">
        <f>IF(OR(PA!K5="Q3 2024",PA!K5="Q4 2024"),"Yes","No")</f>
        <v>No</v>
      </c>
      <c r="AB845" s="178" t="str">
        <f t="shared" ref="AB845" si="506">IF(AND(C845="No",D845="No",E845="No",AA845="Yes"),"Yes","No")</f>
        <v>No</v>
      </c>
      <c r="AC845" t="str">
        <f>IF(OR(PA!K5="Q1 2025",PA!K5="Q2 2025"),"Yes","No")</f>
        <v>No</v>
      </c>
      <c r="AD845" s="178" t="str">
        <f t="shared" ref="AD845" si="507">IF(AND(C845="No",D845="No",E845="No",AC845="Yes"),"Yes","No")</f>
        <v>No</v>
      </c>
      <c r="AE845" t="str">
        <f>IF(OR(PA!K5="Q3 2025",PA!K5="Q4 2025"),"Yes","No")</f>
        <v>No</v>
      </c>
      <c r="AF845" s="178" t="str">
        <f t="shared" ref="AF845" si="508">IF(AND(C845="No",D845="No",E845="No",AE845="Yes"),"Yes","No")</f>
        <v>No</v>
      </c>
      <c r="AG845" t="str">
        <f>IF(OR(PA!K5="Q1 2026",PA!K5="Q2 2026"),"Yes","No")</f>
        <v>No</v>
      </c>
      <c r="AH845" s="178" t="str">
        <f t="shared" ref="AH845" si="509">IF(AND(C845="No",D845="No",E845="No",AG845="Yes"),"Yes","No")</f>
        <v>No</v>
      </c>
      <c r="AI845" t="str">
        <f>IF(OR(PA!K5="Q3 2026",PA!K5="Q4 2026"),"Yes","No")</f>
        <v>No</v>
      </c>
      <c r="AJ845" s="178" t="str">
        <f t="shared" ref="AJ845" si="510">IF(AND(C845="No",D845="No",E845="No",AI845="Yes"),"Yes","No")</f>
        <v>No</v>
      </c>
      <c r="AK845" t="str">
        <f>IF(OR(PA!K5="Q1 2027",PA!K5="Q2 2027"),"Yes","No")</f>
        <v>No</v>
      </c>
      <c r="AL845" s="178" t="str">
        <f t="shared" ref="AL845" si="511">IF(AND(C845="No",D845="No",E845="No",AK845="Yes"),"Yes","No")</f>
        <v>No</v>
      </c>
      <c r="AM845" t="str">
        <f>IF(OR(PA!K5="Q3 2027",PA!K5="Q4 2027"),"Yes","No")</f>
        <v>No</v>
      </c>
      <c r="AN845" s="178" t="str">
        <f t="shared" ref="AN845" si="512">IF(AND(C845="No",D845="No",E845="No",AM845="Yes"),"Yes","No")</f>
        <v>No</v>
      </c>
      <c r="AO845" t="str">
        <f>IF(OR(PA!K5="Q1 2028",PA!K5="Q2 2028"),"Yes","No")</f>
        <v>No</v>
      </c>
      <c r="AP845" s="178" t="str">
        <f t="shared" ref="AP845" si="513">IF(AND(C845="No",D845="No",E845="No",AO845="Yes"),"Yes","No")</f>
        <v>No</v>
      </c>
      <c r="AQ845" t="str">
        <f>IF(OR(PA!K5="Q3 2028",PA!K5="Q4 2028"),"Yes","No")</f>
        <v>No</v>
      </c>
      <c r="AR845" s="178" t="str">
        <f t="shared" ref="AR845" si="514">IF(AND(C845="No",D845="No",E845="No",AQ845="Yes"),"Yes","No")</f>
        <v>No</v>
      </c>
      <c r="AS845" t="str">
        <f>IF(OR(PA!K5="Q1 2029",PA!K5="Q2 2029"),"Yes","No")</f>
        <v>No</v>
      </c>
      <c r="AT845" s="178" t="str">
        <f t="shared" ref="AT845" si="515">IF(AND(C845="No",D845="No",E845="No",AS845="Yes"),"Yes","No")</f>
        <v>No</v>
      </c>
      <c r="AU845" t="str">
        <f>IF(OR(PA!K5="Q3 2029",PA!K5="Q4 2029"),"Yes","No")</f>
        <v>No</v>
      </c>
      <c r="AV845" s="178" t="str">
        <f t="shared" ref="AV845" si="516">IF(AND(C845="No",D845="No",E845="No",AU845="Yes"),"Yes","No")</f>
        <v>No</v>
      </c>
      <c r="AW845" t="str">
        <f>IF(OR(PA!K5="Q1 2030",PA!K5="Q2 2030"),"Yes","No")</f>
        <v>No</v>
      </c>
      <c r="AX845" s="178" t="str">
        <f t="shared" ref="AX845" si="517">IF(AND(C845="No",D845="No",E845="No",AW845="Yes"),"Yes","No")</f>
        <v>No</v>
      </c>
      <c r="AY845" t="str">
        <f>IF(OR(PA!K5="Q3 2030",PA!K5="Q4 2030"),"Yes","No")</f>
        <v>No</v>
      </c>
      <c r="AZ845" s="178" t="str">
        <f t="shared" ref="AZ845" si="518">IF(AND(C845="No",D845="No",E845="No",AY845="Yes"),"Yes","No")</f>
        <v>No</v>
      </c>
      <c r="BA845" t="str">
        <f>IF(PA!K5="","No","Yes")</f>
        <v>No</v>
      </c>
      <c r="BB845" s="178" t="str">
        <f t="shared" ref="BB845" si="519">IF(AND(C845="No",D845="No",E845="No",BA845="Yes"),"Yes","No")</f>
        <v>No</v>
      </c>
      <c r="BC845" s="178" t="str">
        <f t="shared" ref="BC845" si="520">IF(AND(C845="No",D845="No",E845="No",BB845="No"),"Yes","No")</f>
        <v>Yes</v>
      </c>
      <c r="BD845" s="174"/>
    </row>
    <row r="846" spans="1:56" s="175" customFormat="1" ht="23.65" thickBot="1" x14ac:dyDescent="0.5">
      <c r="A846" s="177">
        <v>2</v>
      </c>
      <c r="B846" s="51" t="s">
        <v>1380</v>
      </c>
      <c r="C846" t="str">
        <f>IF(PA!E6="Yes","Yes","No")</f>
        <v>No</v>
      </c>
      <c r="D846" t="str">
        <f>IF(AND(C846="No",PA!F6="Yes"),"Yes","No")</f>
        <v>No</v>
      </c>
      <c r="E846" t="str">
        <f>IF(AND(C846="No",PA!F6="N/A"),"N/A","No")</f>
        <v>No</v>
      </c>
      <c r="F846">
        <f>IF(OR(PA!F6="Yes",PA!F6="N/A"),0,1)</f>
        <v>1</v>
      </c>
      <c r="G846" t="str">
        <f>IF(OR(PA!K6="Q3 2019",PA!K6="Q4 2019"),"Yes","No")</f>
        <v>No</v>
      </c>
      <c r="H846" s="178" t="str">
        <f t="shared" si="496"/>
        <v>No</v>
      </c>
      <c r="I846" t="str">
        <f>IF(OR(PA!K6="Q1 2020",PA!K6="Q2 2020"),"Yes","No")</f>
        <v>No</v>
      </c>
      <c r="J846" s="178" t="str">
        <f t="shared" ref="J846:J909" si="521">IF(AND(C846="No",D846="No",E846="No",I846="Yes"),"Yes","No")</f>
        <v>No</v>
      </c>
      <c r="K846" t="str">
        <f>IF(OR(PA!K6="Q3 2020",PA!K6="Q4 2020"),"Yes","No")</f>
        <v>No</v>
      </c>
      <c r="L846" s="178" t="str">
        <f t="shared" ref="L846:L909" si="522">IF(AND(C846="No",D846="No",E846="No",K846="Yes"),"Yes","No")</f>
        <v>No</v>
      </c>
      <c r="M846" t="str">
        <f>IF(OR(PA!K6="Q1 2021",PA!K6="Q2 2021"),"Yes","No")</f>
        <v>No</v>
      </c>
      <c r="N846" s="178" t="str">
        <f t="shared" ref="N846:N909" si="523">IF(AND(C846="No",D846="No",E846="No",M846="Yes"),"Yes","No")</f>
        <v>No</v>
      </c>
      <c r="O846" t="str">
        <f>IF(OR(PA!K6="Q3 2021",PA!K6="Q4 2021"),"Yes","No")</f>
        <v>No</v>
      </c>
      <c r="P846" s="178" t="str">
        <f t="shared" ref="P846:P909" si="524">IF(AND(C846="No",D846="No",E846="No",O846="Yes"),"Yes","No")</f>
        <v>No</v>
      </c>
      <c r="Q846" t="str">
        <f>IF(OR(PA!K6="Q1 2022",PA!K6="Q2 2022"),"Yes","No")</f>
        <v>No</v>
      </c>
      <c r="R846" s="178" t="str">
        <f t="shared" ref="R846:R909" si="525">IF(AND(C846="No",D846="No",E846="No",Q846="Yes"),"Yes","No")</f>
        <v>No</v>
      </c>
      <c r="S846" t="str">
        <f>IF(OR(PA!K6="Q3 2022",PA!K6="Q4 2022"),"Yes","No")</f>
        <v>No</v>
      </c>
      <c r="T846" s="178" t="str">
        <f t="shared" ref="T846:T909" si="526">IF(AND(C846="No",D846="No",E846="No",S846="Yes"),"Yes","No")</f>
        <v>No</v>
      </c>
      <c r="U846" t="str">
        <f>IF(OR(PA!K6="Q1 2023",PA!K6="Q2 2023"),"Yes","No")</f>
        <v>No</v>
      </c>
      <c r="V846" s="178" t="str">
        <f t="shared" ref="V846:V909" si="527">IF(AND(C846="No",D846="No",E846="No",U846="Yes"),"Yes","No")</f>
        <v>No</v>
      </c>
      <c r="W846" t="str">
        <f>IF(OR(PA!K6="Q3 2023",PA!K6="Q4 2023"),"Yes","No")</f>
        <v>No</v>
      </c>
      <c r="X846" s="178" t="str">
        <f t="shared" ref="X846:X909" si="528">IF(AND(C846="No",D846="No",E846="No",W846="Yes"),"Yes","No")</f>
        <v>No</v>
      </c>
      <c r="Y846" t="str">
        <f>IF(OR(PA!K6="Q1 2024",PA!K6="Q2 2024"),"Yes","No")</f>
        <v>No</v>
      </c>
      <c r="Z846" s="178" t="str">
        <f t="shared" ref="Z846:Z909" si="529">IF(AND(C846="No",D846="No",E846="No",Y846="Yes"),"Yes","No")</f>
        <v>No</v>
      </c>
      <c r="AA846" t="str">
        <f>IF(OR(PA!K6="Q3 2024",PA!K6="Q4 2024"),"Yes","No")</f>
        <v>No</v>
      </c>
      <c r="AB846" s="178" t="str">
        <f t="shared" ref="AB846:AB909" si="530">IF(AND(C846="No",D846="No",E846="No",AA846="Yes"),"Yes","No")</f>
        <v>No</v>
      </c>
      <c r="AC846" t="str">
        <f>IF(OR(PA!K6="Q1 2025",PA!K6="Q2 2025"),"Yes","No")</f>
        <v>No</v>
      </c>
      <c r="AD846" s="178" t="str">
        <f t="shared" ref="AD846:AD909" si="531">IF(AND(C846="No",D846="No",E846="No",AC846="Yes"),"Yes","No")</f>
        <v>No</v>
      </c>
      <c r="AE846" t="str">
        <f>IF(OR(PA!K6="Q3 2025",PA!K6="Q4 2025"),"Yes","No")</f>
        <v>No</v>
      </c>
      <c r="AF846" s="178" t="str">
        <f t="shared" ref="AF846:AF909" si="532">IF(AND(C846="No",D846="No",E846="No",AE846="Yes"),"Yes","No")</f>
        <v>No</v>
      </c>
      <c r="AG846" t="str">
        <f>IF(OR(PA!K6="Q1 2026",PA!K6="Q2 2026"),"Yes","No")</f>
        <v>No</v>
      </c>
      <c r="AH846" s="178" t="str">
        <f t="shared" ref="AH846:AH909" si="533">IF(AND(C846="No",D846="No",E846="No",AG846="Yes"),"Yes","No")</f>
        <v>No</v>
      </c>
      <c r="AI846" t="str">
        <f>IF(OR(PA!K6="Q3 2026",PA!K6="Q4 2026"),"Yes","No")</f>
        <v>No</v>
      </c>
      <c r="AJ846" s="178" t="str">
        <f t="shared" ref="AJ846:AJ909" si="534">IF(AND(C846="No",D846="No",E846="No",AI846="Yes"),"Yes","No")</f>
        <v>No</v>
      </c>
      <c r="AK846" t="str">
        <f>IF(OR(PA!K6="Q1 2027",PA!K6="Q2 2027"),"Yes","No")</f>
        <v>No</v>
      </c>
      <c r="AL846" s="178" t="str">
        <f t="shared" ref="AL846:AL909" si="535">IF(AND(C846="No",D846="No",E846="No",AK846="Yes"),"Yes","No")</f>
        <v>No</v>
      </c>
      <c r="AM846" t="str">
        <f>IF(OR(PA!K6="Q3 2027",PA!K6="Q4 2027"),"Yes","No")</f>
        <v>No</v>
      </c>
      <c r="AN846" s="178" t="str">
        <f t="shared" ref="AN846:AN909" si="536">IF(AND(C846="No",D846="No",E846="No",AM846="Yes"),"Yes","No")</f>
        <v>No</v>
      </c>
      <c r="AO846" t="str">
        <f>IF(OR(PA!K6="Q1 2028",PA!K6="Q2 2028"),"Yes","No")</f>
        <v>No</v>
      </c>
      <c r="AP846" s="178" t="str">
        <f t="shared" ref="AP846:AP909" si="537">IF(AND(C846="No",D846="No",E846="No",AO846="Yes"),"Yes","No")</f>
        <v>No</v>
      </c>
      <c r="AQ846" t="str">
        <f>IF(OR(PA!K6="Q3 2028",PA!K6="Q4 2028"),"Yes","No")</f>
        <v>No</v>
      </c>
      <c r="AR846" s="178" t="str">
        <f t="shared" ref="AR846:AR909" si="538">IF(AND(C846="No",D846="No",E846="No",AQ846="Yes"),"Yes","No")</f>
        <v>No</v>
      </c>
      <c r="AS846" t="str">
        <f>IF(OR(PA!K6="Q1 2029",PA!K6="Q2 2029"),"Yes","No")</f>
        <v>No</v>
      </c>
      <c r="AT846" s="178" t="str">
        <f t="shared" ref="AT846:AT909" si="539">IF(AND(C846="No",D846="No",E846="No",AS846="Yes"),"Yes","No")</f>
        <v>No</v>
      </c>
      <c r="AU846" t="str">
        <f>IF(OR(PA!K6="Q3 2029",PA!K6="Q4 2029"),"Yes","No")</f>
        <v>No</v>
      </c>
      <c r="AV846" s="178" t="str">
        <f t="shared" ref="AV846:AV909" si="540">IF(AND(C846="No",D846="No",E846="No",AU846="Yes"),"Yes","No")</f>
        <v>No</v>
      </c>
      <c r="AW846" t="str">
        <f>IF(OR(PA!K6="Q1 2030",PA!K6="Q2 2030"),"Yes","No")</f>
        <v>No</v>
      </c>
      <c r="AX846" s="178" t="str">
        <f t="shared" ref="AX846:AX909" si="541">IF(AND(C846="No",D846="No",E846="No",AW846="Yes"),"Yes","No")</f>
        <v>No</v>
      </c>
      <c r="AY846" t="str">
        <f>IF(OR(PA!K6="Q3 2030",PA!K6="Q4 2030"),"Yes","No")</f>
        <v>No</v>
      </c>
      <c r="AZ846" s="178" t="str">
        <f t="shared" ref="AZ846:AZ909" si="542">IF(AND(C846="No",D846="No",E846="No",AY846="Yes"),"Yes","No")</f>
        <v>No</v>
      </c>
      <c r="BA846" t="str">
        <f>IF(PA!K6="","No","Yes")</f>
        <v>No</v>
      </c>
      <c r="BB846" s="178" t="str">
        <f t="shared" ref="BB846:BB909" si="543">IF(AND(C846="No",D846="No",E846="No",BA846="Yes"),"Yes","No")</f>
        <v>No</v>
      </c>
      <c r="BC846" s="178" t="str">
        <f t="shared" ref="BC846:BC909" si="544">IF(AND(C846="No",D846="No",E846="No",BB846="No"),"Yes","No")</f>
        <v>Yes</v>
      </c>
      <c r="BD846" s="174"/>
    </row>
    <row r="847" spans="1:56" s="175" customFormat="1" ht="23.65" thickBot="1" x14ac:dyDescent="0.5">
      <c r="A847" s="177">
        <v>3</v>
      </c>
      <c r="B847" s="50" t="s">
        <v>1381</v>
      </c>
      <c r="C847" t="str">
        <f>IF(PA!E7="Yes","Yes","No")</f>
        <v>Yes</v>
      </c>
      <c r="D847" t="str">
        <f>IF(AND(C847="No",PA!F7="Yes"),"Yes","No")</f>
        <v>No</v>
      </c>
      <c r="E847" t="str">
        <f>IF(AND(C847="No",PA!F7="N/A"),"N/A","No")</f>
        <v>No</v>
      </c>
      <c r="F847">
        <f>IF(OR(PA!F7="Yes",PA!F7="N/A"),0,1)</f>
        <v>1</v>
      </c>
      <c r="G847" t="str">
        <f>IF(OR(PA!K7="Q3 2019",PA!K7="Q4 2019"),"Yes","No")</f>
        <v>No</v>
      </c>
      <c r="H847" s="178" t="str">
        <f t="shared" si="496"/>
        <v>No</v>
      </c>
      <c r="I847" t="str">
        <f>IF(OR(PA!K7="Q1 2020",PA!K7="Q2 2020"),"Yes","No")</f>
        <v>No</v>
      </c>
      <c r="J847" s="178" t="str">
        <f t="shared" si="521"/>
        <v>No</v>
      </c>
      <c r="K847" t="str">
        <f>IF(OR(PA!K7="Q3 2020",PA!K7="Q4 2020"),"Yes","No")</f>
        <v>No</v>
      </c>
      <c r="L847" s="178" t="str">
        <f t="shared" si="522"/>
        <v>No</v>
      </c>
      <c r="M847" t="str">
        <f>IF(OR(PA!K7="Q1 2021",PA!K7="Q2 2021"),"Yes","No")</f>
        <v>No</v>
      </c>
      <c r="N847" s="178" t="str">
        <f t="shared" si="523"/>
        <v>No</v>
      </c>
      <c r="O847" t="str">
        <f>IF(OR(PA!K7="Q3 2021",PA!K7="Q4 2021"),"Yes","No")</f>
        <v>No</v>
      </c>
      <c r="P847" s="178" t="str">
        <f t="shared" si="524"/>
        <v>No</v>
      </c>
      <c r="Q847" t="str">
        <f>IF(OR(PA!K7="Q1 2022",PA!K7="Q2 2022"),"Yes","No")</f>
        <v>No</v>
      </c>
      <c r="R847" s="178" t="str">
        <f t="shared" si="525"/>
        <v>No</v>
      </c>
      <c r="S847" t="str">
        <f>IF(OR(PA!K7="Q3 2022",PA!K7="Q4 2022"),"Yes","No")</f>
        <v>No</v>
      </c>
      <c r="T847" s="178" t="str">
        <f t="shared" si="526"/>
        <v>No</v>
      </c>
      <c r="U847" t="str">
        <f>IF(OR(PA!K7="Q1 2023",PA!K7="Q2 2023"),"Yes","No")</f>
        <v>No</v>
      </c>
      <c r="V847" s="178" t="str">
        <f t="shared" si="527"/>
        <v>No</v>
      </c>
      <c r="W847" t="str">
        <f>IF(OR(PA!K7="Q3 2023",PA!K7="Q4 2023"),"Yes","No")</f>
        <v>No</v>
      </c>
      <c r="X847" s="178" t="str">
        <f t="shared" si="528"/>
        <v>No</v>
      </c>
      <c r="Y847" t="str">
        <f>IF(OR(PA!K7="Q1 2024",PA!K7="Q2 2024"),"Yes","No")</f>
        <v>No</v>
      </c>
      <c r="Z847" s="178" t="str">
        <f t="shared" si="529"/>
        <v>No</v>
      </c>
      <c r="AA847" t="str">
        <f>IF(OR(PA!K7="Q3 2024",PA!K7="Q4 2024"),"Yes","No")</f>
        <v>No</v>
      </c>
      <c r="AB847" s="178" t="str">
        <f t="shared" si="530"/>
        <v>No</v>
      </c>
      <c r="AC847" t="str">
        <f>IF(OR(PA!K7="Q1 2025",PA!K7="Q2 2025"),"Yes","No")</f>
        <v>No</v>
      </c>
      <c r="AD847" s="178" t="str">
        <f t="shared" si="531"/>
        <v>No</v>
      </c>
      <c r="AE847" t="str">
        <f>IF(OR(PA!K7="Q3 2025",PA!K7="Q4 2025"),"Yes","No")</f>
        <v>No</v>
      </c>
      <c r="AF847" s="178" t="str">
        <f t="shared" si="532"/>
        <v>No</v>
      </c>
      <c r="AG847" t="str">
        <f>IF(OR(PA!K7="Q1 2026",PA!K7="Q2 2026"),"Yes","No")</f>
        <v>No</v>
      </c>
      <c r="AH847" s="178" t="str">
        <f t="shared" si="533"/>
        <v>No</v>
      </c>
      <c r="AI847" t="str">
        <f>IF(OR(PA!K7="Q3 2026",PA!K7="Q4 2026"),"Yes","No")</f>
        <v>No</v>
      </c>
      <c r="AJ847" s="178" t="str">
        <f t="shared" si="534"/>
        <v>No</v>
      </c>
      <c r="AK847" t="str">
        <f>IF(OR(PA!K7="Q1 2027",PA!K7="Q2 2027"),"Yes","No")</f>
        <v>No</v>
      </c>
      <c r="AL847" s="178" t="str">
        <f t="shared" si="535"/>
        <v>No</v>
      </c>
      <c r="AM847" t="str">
        <f>IF(OR(PA!K7="Q3 2027",PA!K7="Q4 2027"),"Yes","No")</f>
        <v>No</v>
      </c>
      <c r="AN847" s="178" t="str">
        <f t="shared" si="536"/>
        <v>No</v>
      </c>
      <c r="AO847" t="str">
        <f>IF(OR(PA!K7="Q1 2028",PA!K7="Q2 2028"),"Yes","No")</f>
        <v>No</v>
      </c>
      <c r="AP847" s="178" t="str">
        <f t="shared" si="537"/>
        <v>No</v>
      </c>
      <c r="AQ847" t="str">
        <f>IF(OR(PA!K7="Q3 2028",PA!K7="Q4 2028"),"Yes","No")</f>
        <v>No</v>
      </c>
      <c r="AR847" s="178" t="str">
        <f t="shared" si="538"/>
        <v>No</v>
      </c>
      <c r="AS847" t="str">
        <f>IF(OR(PA!K7="Q1 2029",PA!K7="Q2 2029"),"Yes","No")</f>
        <v>No</v>
      </c>
      <c r="AT847" s="178" t="str">
        <f t="shared" si="539"/>
        <v>No</v>
      </c>
      <c r="AU847" t="str">
        <f>IF(OR(PA!K7="Q3 2029",PA!K7="Q4 2029"),"Yes","No")</f>
        <v>No</v>
      </c>
      <c r="AV847" s="178" t="str">
        <f t="shared" si="540"/>
        <v>No</v>
      </c>
      <c r="AW847" t="str">
        <f>IF(OR(PA!K7="Q1 2030",PA!K7="Q2 2030"),"Yes","No")</f>
        <v>No</v>
      </c>
      <c r="AX847" s="178" t="str">
        <f t="shared" si="541"/>
        <v>No</v>
      </c>
      <c r="AY847" t="str">
        <f>IF(OR(PA!K7="Q3 2030",PA!K7="Q4 2030"),"Yes","No")</f>
        <v>No</v>
      </c>
      <c r="AZ847" s="178" t="str">
        <f t="shared" si="542"/>
        <v>No</v>
      </c>
      <c r="BA847" t="str">
        <f>IF(PA!K7="","No","Yes")</f>
        <v>No</v>
      </c>
      <c r="BB847" s="178" t="str">
        <f t="shared" si="543"/>
        <v>No</v>
      </c>
      <c r="BC847" s="178" t="str">
        <f t="shared" si="544"/>
        <v>No</v>
      </c>
      <c r="BD847" s="174"/>
    </row>
    <row r="848" spans="1:56" s="175" customFormat="1" ht="23.65" thickBot="1" x14ac:dyDescent="0.5">
      <c r="A848" s="177">
        <v>4</v>
      </c>
      <c r="B848" s="48" t="s">
        <v>1382</v>
      </c>
      <c r="C848" t="str">
        <f>IF(PA!E8="Yes","Yes","No")</f>
        <v>No</v>
      </c>
      <c r="D848" t="str">
        <f>IF(AND(C848="No",PA!F8="Yes"),"Yes","No")</f>
        <v>No</v>
      </c>
      <c r="E848" t="str">
        <f>IF(AND(C848="No",PA!F8="N/A"),"N/A","No")</f>
        <v>No</v>
      </c>
      <c r="F848">
        <f>IF(OR(PA!F8="Yes",PA!F8="N/A"),0,1)</f>
        <v>1</v>
      </c>
      <c r="G848" t="str">
        <f>IF(OR(PA!K8="Q3 2019",PA!K8="Q4 2019"),"Yes","No")</f>
        <v>No</v>
      </c>
      <c r="H848" s="178" t="str">
        <f t="shared" si="496"/>
        <v>No</v>
      </c>
      <c r="I848" t="str">
        <f>IF(OR(PA!K8="Q1 2020",PA!K8="Q2 2020"),"Yes","No")</f>
        <v>No</v>
      </c>
      <c r="J848" s="178" t="str">
        <f t="shared" si="521"/>
        <v>No</v>
      </c>
      <c r="K848" t="str">
        <f>IF(OR(PA!K8="Q3 2020",PA!K8="Q4 2020"),"Yes","No")</f>
        <v>No</v>
      </c>
      <c r="L848" s="178" t="str">
        <f t="shared" si="522"/>
        <v>No</v>
      </c>
      <c r="M848" t="str">
        <f>IF(OR(PA!K8="Q1 2021",PA!K8="Q2 2021"),"Yes","No")</f>
        <v>No</v>
      </c>
      <c r="N848" s="178" t="str">
        <f t="shared" si="523"/>
        <v>No</v>
      </c>
      <c r="O848" t="str">
        <f>IF(OR(PA!K8="Q3 2021",PA!K8="Q4 2021"),"Yes","No")</f>
        <v>No</v>
      </c>
      <c r="P848" s="178" t="str">
        <f t="shared" si="524"/>
        <v>No</v>
      </c>
      <c r="Q848" t="str">
        <f>IF(OR(PA!K8="Q1 2022",PA!K8="Q2 2022"),"Yes","No")</f>
        <v>No</v>
      </c>
      <c r="R848" s="178" t="str">
        <f t="shared" si="525"/>
        <v>No</v>
      </c>
      <c r="S848" t="str">
        <f>IF(OR(PA!K8="Q3 2022",PA!K8="Q4 2022"),"Yes","No")</f>
        <v>No</v>
      </c>
      <c r="T848" s="178" t="str">
        <f t="shared" si="526"/>
        <v>No</v>
      </c>
      <c r="U848" t="str">
        <f>IF(OR(PA!K8="Q1 2023",PA!K8="Q2 2023"),"Yes","No")</f>
        <v>No</v>
      </c>
      <c r="V848" s="178" t="str">
        <f t="shared" si="527"/>
        <v>No</v>
      </c>
      <c r="W848" t="str">
        <f>IF(OR(PA!K8="Q3 2023",PA!K8="Q4 2023"),"Yes","No")</f>
        <v>No</v>
      </c>
      <c r="X848" s="178" t="str">
        <f t="shared" si="528"/>
        <v>No</v>
      </c>
      <c r="Y848" t="str">
        <f>IF(OR(PA!K8="Q1 2024",PA!K8="Q2 2024"),"Yes","No")</f>
        <v>No</v>
      </c>
      <c r="Z848" s="178" t="str">
        <f t="shared" si="529"/>
        <v>No</v>
      </c>
      <c r="AA848" t="str">
        <f>IF(OR(PA!K8="Q3 2024",PA!K8="Q4 2024"),"Yes","No")</f>
        <v>No</v>
      </c>
      <c r="AB848" s="178" t="str">
        <f t="shared" si="530"/>
        <v>No</v>
      </c>
      <c r="AC848" t="str">
        <f>IF(OR(PA!K8="Q1 2025",PA!K8="Q2 2025"),"Yes","No")</f>
        <v>No</v>
      </c>
      <c r="AD848" s="178" t="str">
        <f t="shared" si="531"/>
        <v>No</v>
      </c>
      <c r="AE848" t="str">
        <f>IF(OR(PA!K8="Q3 2025",PA!K8="Q4 2025"),"Yes","No")</f>
        <v>No</v>
      </c>
      <c r="AF848" s="178" t="str">
        <f t="shared" si="532"/>
        <v>No</v>
      </c>
      <c r="AG848" t="str">
        <f>IF(OR(PA!K8="Q1 2026",PA!K8="Q2 2026"),"Yes","No")</f>
        <v>No</v>
      </c>
      <c r="AH848" s="178" t="str">
        <f t="shared" si="533"/>
        <v>No</v>
      </c>
      <c r="AI848" t="str">
        <f>IF(OR(PA!K8="Q3 2026",PA!K8="Q4 2026"),"Yes","No")</f>
        <v>No</v>
      </c>
      <c r="AJ848" s="178" t="str">
        <f t="shared" si="534"/>
        <v>No</v>
      </c>
      <c r="AK848" t="str">
        <f>IF(OR(PA!K8="Q1 2027",PA!K8="Q2 2027"),"Yes","No")</f>
        <v>No</v>
      </c>
      <c r="AL848" s="178" t="str">
        <f t="shared" si="535"/>
        <v>No</v>
      </c>
      <c r="AM848" t="str">
        <f>IF(OR(PA!K8="Q3 2027",PA!K8="Q4 2027"),"Yes","No")</f>
        <v>No</v>
      </c>
      <c r="AN848" s="178" t="str">
        <f t="shared" si="536"/>
        <v>No</v>
      </c>
      <c r="AO848" t="str">
        <f>IF(OR(PA!K8="Q1 2028",PA!K8="Q2 2028"),"Yes","No")</f>
        <v>No</v>
      </c>
      <c r="AP848" s="178" t="str">
        <f t="shared" si="537"/>
        <v>No</v>
      </c>
      <c r="AQ848" t="str">
        <f>IF(OR(PA!K8="Q3 2028",PA!K8="Q4 2028"),"Yes","No")</f>
        <v>No</v>
      </c>
      <c r="AR848" s="178" t="str">
        <f t="shared" si="538"/>
        <v>No</v>
      </c>
      <c r="AS848" t="str">
        <f>IF(OR(PA!K8="Q1 2029",PA!K8="Q2 2029"),"Yes","No")</f>
        <v>No</v>
      </c>
      <c r="AT848" s="178" t="str">
        <f t="shared" si="539"/>
        <v>No</v>
      </c>
      <c r="AU848" t="str">
        <f>IF(OR(PA!K8="Q3 2029",PA!K8="Q4 2029"),"Yes","No")</f>
        <v>No</v>
      </c>
      <c r="AV848" s="178" t="str">
        <f t="shared" si="540"/>
        <v>No</v>
      </c>
      <c r="AW848" t="str">
        <f>IF(OR(PA!K8="Q1 2030",PA!K8="Q2 2030"),"Yes","No")</f>
        <v>No</v>
      </c>
      <c r="AX848" s="178" t="str">
        <f t="shared" si="541"/>
        <v>No</v>
      </c>
      <c r="AY848" t="str">
        <f>IF(OR(PA!K8="Q3 2030",PA!K8="Q4 2030"),"Yes","No")</f>
        <v>No</v>
      </c>
      <c r="AZ848" s="178" t="str">
        <f t="shared" si="542"/>
        <v>No</v>
      </c>
      <c r="BA848" t="str">
        <f>IF(PA!K8="","No","Yes")</f>
        <v>No</v>
      </c>
      <c r="BB848" s="178" t="str">
        <f t="shared" si="543"/>
        <v>No</v>
      </c>
      <c r="BC848" s="178" t="str">
        <f t="shared" si="544"/>
        <v>Yes</v>
      </c>
      <c r="BD848" s="174"/>
    </row>
    <row r="849" spans="1:56" s="175" customFormat="1" ht="14.65" thickBot="1" x14ac:dyDescent="0.5">
      <c r="A849" s="177">
        <v>5</v>
      </c>
      <c r="B849" s="48" t="s">
        <v>1384</v>
      </c>
      <c r="C849" t="str">
        <f>IF(PA!E9="Yes","Yes","No")</f>
        <v>No</v>
      </c>
      <c r="D849" t="str">
        <f>IF(AND(C849="No",PA!F9="Yes"),"Yes","No")</f>
        <v>No</v>
      </c>
      <c r="E849" t="str">
        <f>IF(AND(C849="No",PA!F9="N/A"),"N/A","No")</f>
        <v>No</v>
      </c>
      <c r="F849">
        <f>IF(OR(PA!F9="Yes",PA!F9="N/A"),0,1)</f>
        <v>1</v>
      </c>
      <c r="G849" t="str">
        <f>IF(OR(PA!K9="Q3 2019",PA!K9="Q4 2019"),"Yes","No")</f>
        <v>No</v>
      </c>
      <c r="H849" s="178" t="str">
        <f t="shared" si="496"/>
        <v>No</v>
      </c>
      <c r="I849" t="str">
        <f>IF(OR(PA!K9="Q1 2020",PA!K9="Q2 2020"),"Yes","No")</f>
        <v>No</v>
      </c>
      <c r="J849" s="178" t="str">
        <f t="shared" si="521"/>
        <v>No</v>
      </c>
      <c r="K849" t="str">
        <f>IF(OR(PA!K9="Q3 2020",PA!K9="Q4 2020"),"Yes","No")</f>
        <v>No</v>
      </c>
      <c r="L849" s="178" t="str">
        <f t="shared" si="522"/>
        <v>No</v>
      </c>
      <c r="M849" t="str">
        <f>IF(OR(PA!K9="Q1 2021",PA!K9="Q2 2021"),"Yes","No")</f>
        <v>No</v>
      </c>
      <c r="N849" s="178" t="str">
        <f t="shared" si="523"/>
        <v>No</v>
      </c>
      <c r="O849" t="str">
        <f>IF(OR(PA!K9="Q3 2021",PA!K9="Q4 2021"),"Yes","No")</f>
        <v>No</v>
      </c>
      <c r="P849" s="178" t="str">
        <f t="shared" si="524"/>
        <v>No</v>
      </c>
      <c r="Q849" t="str">
        <f>IF(OR(PA!K9="Q1 2022",PA!K9="Q2 2022"),"Yes","No")</f>
        <v>No</v>
      </c>
      <c r="R849" s="178" t="str">
        <f t="shared" si="525"/>
        <v>No</v>
      </c>
      <c r="S849" t="str">
        <f>IF(OR(PA!K9="Q3 2022",PA!K9="Q4 2022"),"Yes","No")</f>
        <v>No</v>
      </c>
      <c r="T849" s="178" t="str">
        <f t="shared" si="526"/>
        <v>No</v>
      </c>
      <c r="U849" t="str">
        <f>IF(OR(PA!K9="Q1 2023",PA!K9="Q2 2023"),"Yes","No")</f>
        <v>No</v>
      </c>
      <c r="V849" s="178" t="str">
        <f t="shared" si="527"/>
        <v>No</v>
      </c>
      <c r="W849" t="str">
        <f>IF(OR(PA!K9="Q3 2023",PA!K9="Q4 2023"),"Yes","No")</f>
        <v>No</v>
      </c>
      <c r="X849" s="178" t="str">
        <f t="shared" si="528"/>
        <v>No</v>
      </c>
      <c r="Y849" t="str">
        <f>IF(OR(PA!K9="Q1 2024",PA!K9="Q2 2024"),"Yes","No")</f>
        <v>No</v>
      </c>
      <c r="Z849" s="178" t="str">
        <f t="shared" si="529"/>
        <v>No</v>
      </c>
      <c r="AA849" t="str">
        <f>IF(OR(PA!K9="Q3 2024",PA!K9="Q4 2024"),"Yes","No")</f>
        <v>No</v>
      </c>
      <c r="AB849" s="178" t="str">
        <f t="shared" si="530"/>
        <v>No</v>
      </c>
      <c r="AC849" t="str">
        <f>IF(OR(PA!K9="Q1 2025",PA!K9="Q2 2025"),"Yes","No")</f>
        <v>No</v>
      </c>
      <c r="AD849" s="178" t="str">
        <f t="shared" si="531"/>
        <v>No</v>
      </c>
      <c r="AE849" t="str">
        <f>IF(OR(PA!K9="Q3 2025",PA!K9="Q4 2025"),"Yes","No")</f>
        <v>No</v>
      </c>
      <c r="AF849" s="178" t="str">
        <f t="shared" si="532"/>
        <v>No</v>
      </c>
      <c r="AG849" t="str">
        <f>IF(OR(PA!K9="Q1 2026",PA!K9="Q2 2026"),"Yes","No")</f>
        <v>No</v>
      </c>
      <c r="AH849" s="178" t="str">
        <f t="shared" si="533"/>
        <v>No</v>
      </c>
      <c r="AI849" t="str">
        <f>IF(OR(PA!K9="Q3 2026",PA!K9="Q4 2026"),"Yes","No")</f>
        <v>No</v>
      </c>
      <c r="AJ849" s="178" t="str">
        <f t="shared" si="534"/>
        <v>No</v>
      </c>
      <c r="AK849" t="str">
        <f>IF(OR(PA!K9="Q1 2027",PA!K9="Q2 2027"),"Yes","No")</f>
        <v>No</v>
      </c>
      <c r="AL849" s="178" t="str">
        <f t="shared" si="535"/>
        <v>No</v>
      </c>
      <c r="AM849" t="str">
        <f>IF(OR(PA!K9="Q3 2027",PA!K9="Q4 2027"),"Yes","No")</f>
        <v>No</v>
      </c>
      <c r="AN849" s="178" t="str">
        <f t="shared" si="536"/>
        <v>No</v>
      </c>
      <c r="AO849" t="str">
        <f>IF(OR(PA!K9="Q1 2028",PA!K9="Q2 2028"),"Yes","No")</f>
        <v>No</v>
      </c>
      <c r="AP849" s="178" t="str">
        <f t="shared" si="537"/>
        <v>No</v>
      </c>
      <c r="AQ849" t="str">
        <f>IF(OR(PA!K9="Q3 2028",PA!K9="Q4 2028"),"Yes","No")</f>
        <v>No</v>
      </c>
      <c r="AR849" s="178" t="str">
        <f t="shared" si="538"/>
        <v>No</v>
      </c>
      <c r="AS849" t="str">
        <f>IF(OR(PA!K9="Q1 2029",PA!K9="Q2 2029"),"Yes","No")</f>
        <v>No</v>
      </c>
      <c r="AT849" s="178" t="str">
        <f t="shared" si="539"/>
        <v>No</v>
      </c>
      <c r="AU849" t="str">
        <f>IF(OR(PA!K9="Q3 2029",PA!K9="Q4 2029"),"Yes","No")</f>
        <v>No</v>
      </c>
      <c r="AV849" s="178" t="str">
        <f t="shared" si="540"/>
        <v>No</v>
      </c>
      <c r="AW849" t="str">
        <f>IF(OR(PA!K9="Q1 2030",PA!K9="Q2 2030"),"Yes","No")</f>
        <v>No</v>
      </c>
      <c r="AX849" s="178" t="str">
        <f t="shared" si="541"/>
        <v>No</v>
      </c>
      <c r="AY849" t="str">
        <f>IF(OR(PA!K9="Q3 2030",PA!K9="Q4 2030"),"Yes","No")</f>
        <v>No</v>
      </c>
      <c r="AZ849" s="178" t="str">
        <f t="shared" si="542"/>
        <v>No</v>
      </c>
      <c r="BA849" t="str">
        <f>IF(PA!K9="","No","Yes")</f>
        <v>No</v>
      </c>
      <c r="BB849" s="178" t="str">
        <f t="shared" si="543"/>
        <v>No</v>
      </c>
      <c r="BC849" s="178" t="str">
        <f t="shared" si="544"/>
        <v>Yes</v>
      </c>
      <c r="BD849" s="174"/>
    </row>
    <row r="850" spans="1:56" s="175" customFormat="1" ht="23.65" thickBot="1" x14ac:dyDescent="0.5">
      <c r="A850" s="177">
        <v>6</v>
      </c>
      <c r="B850" s="48" t="s">
        <v>1385</v>
      </c>
      <c r="C850" t="str">
        <f>IF(PA!E10="Yes","Yes","No")</f>
        <v>No</v>
      </c>
      <c r="D850" t="str">
        <f>IF(AND(C850="No",PA!F10="Yes"),"Yes","No")</f>
        <v>No</v>
      </c>
      <c r="E850" t="str">
        <f>IF(AND(C850="No",PA!F10="N/A"),"N/A","No")</f>
        <v>No</v>
      </c>
      <c r="F850">
        <f>IF(OR(PA!F10="Yes",PA!F10="N/A"),0,1)</f>
        <v>1</v>
      </c>
      <c r="G850" t="str">
        <f>IF(OR(PA!K10="Q3 2019",PA!K10="Q4 2019"),"Yes","No")</f>
        <v>No</v>
      </c>
      <c r="H850" s="178" t="str">
        <f t="shared" si="496"/>
        <v>No</v>
      </c>
      <c r="I850" t="str">
        <f>IF(OR(PA!K10="Q1 2020",PA!K10="Q2 2020"),"Yes","No")</f>
        <v>No</v>
      </c>
      <c r="J850" s="178" t="str">
        <f t="shared" si="521"/>
        <v>No</v>
      </c>
      <c r="K850" t="str">
        <f>IF(OR(PA!K10="Q3 2020",PA!K10="Q4 2020"),"Yes","No")</f>
        <v>No</v>
      </c>
      <c r="L850" s="178" t="str">
        <f t="shared" si="522"/>
        <v>No</v>
      </c>
      <c r="M850" t="str">
        <f>IF(OR(PA!K10="Q1 2021",PA!K10="Q2 2021"),"Yes","No")</f>
        <v>No</v>
      </c>
      <c r="N850" s="178" t="str">
        <f t="shared" si="523"/>
        <v>No</v>
      </c>
      <c r="O850" t="str">
        <f>IF(OR(PA!K10="Q3 2021",PA!K10="Q4 2021"),"Yes","No")</f>
        <v>No</v>
      </c>
      <c r="P850" s="178" t="str">
        <f t="shared" si="524"/>
        <v>No</v>
      </c>
      <c r="Q850" t="str">
        <f>IF(OR(PA!K10="Q1 2022",PA!K10="Q2 2022"),"Yes","No")</f>
        <v>No</v>
      </c>
      <c r="R850" s="178" t="str">
        <f t="shared" si="525"/>
        <v>No</v>
      </c>
      <c r="S850" t="str">
        <f>IF(OR(PA!K10="Q3 2022",PA!K10="Q4 2022"),"Yes","No")</f>
        <v>No</v>
      </c>
      <c r="T850" s="178" t="str">
        <f t="shared" si="526"/>
        <v>No</v>
      </c>
      <c r="U850" t="str">
        <f>IF(OR(PA!K10="Q1 2023",PA!K10="Q2 2023"),"Yes","No")</f>
        <v>No</v>
      </c>
      <c r="V850" s="178" t="str">
        <f t="shared" si="527"/>
        <v>No</v>
      </c>
      <c r="W850" t="str">
        <f>IF(OR(PA!K10="Q3 2023",PA!K10="Q4 2023"),"Yes","No")</f>
        <v>No</v>
      </c>
      <c r="X850" s="178" t="str">
        <f t="shared" si="528"/>
        <v>No</v>
      </c>
      <c r="Y850" t="str">
        <f>IF(OR(PA!K10="Q1 2024",PA!K10="Q2 2024"),"Yes","No")</f>
        <v>No</v>
      </c>
      <c r="Z850" s="178" t="str">
        <f t="shared" si="529"/>
        <v>No</v>
      </c>
      <c r="AA850" t="str">
        <f>IF(OR(PA!K10="Q3 2024",PA!K10="Q4 2024"),"Yes","No")</f>
        <v>No</v>
      </c>
      <c r="AB850" s="178" t="str">
        <f t="shared" si="530"/>
        <v>No</v>
      </c>
      <c r="AC850" t="str">
        <f>IF(OR(PA!K10="Q1 2025",PA!K10="Q2 2025"),"Yes","No")</f>
        <v>No</v>
      </c>
      <c r="AD850" s="178" t="str">
        <f t="shared" si="531"/>
        <v>No</v>
      </c>
      <c r="AE850" t="str">
        <f>IF(OR(PA!K10="Q3 2025",PA!K10="Q4 2025"),"Yes","No")</f>
        <v>No</v>
      </c>
      <c r="AF850" s="178" t="str">
        <f t="shared" si="532"/>
        <v>No</v>
      </c>
      <c r="AG850" t="str">
        <f>IF(OR(PA!K10="Q1 2026",PA!K10="Q2 2026"),"Yes","No")</f>
        <v>No</v>
      </c>
      <c r="AH850" s="178" t="str">
        <f t="shared" si="533"/>
        <v>No</v>
      </c>
      <c r="AI850" t="str">
        <f>IF(OR(PA!K10="Q3 2026",PA!K10="Q4 2026"),"Yes","No")</f>
        <v>No</v>
      </c>
      <c r="AJ850" s="178" t="str">
        <f t="shared" si="534"/>
        <v>No</v>
      </c>
      <c r="AK850" t="str">
        <f>IF(OR(PA!K10="Q1 2027",PA!K10="Q2 2027"),"Yes","No")</f>
        <v>No</v>
      </c>
      <c r="AL850" s="178" t="str">
        <f t="shared" si="535"/>
        <v>No</v>
      </c>
      <c r="AM850" t="str">
        <f>IF(OR(PA!K10="Q3 2027",PA!K10="Q4 2027"),"Yes","No")</f>
        <v>No</v>
      </c>
      <c r="AN850" s="178" t="str">
        <f t="shared" si="536"/>
        <v>No</v>
      </c>
      <c r="AO850" t="str">
        <f>IF(OR(PA!K10="Q1 2028",PA!K10="Q2 2028"),"Yes","No")</f>
        <v>No</v>
      </c>
      <c r="AP850" s="178" t="str">
        <f t="shared" si="537"/>
        <v>No</v>
      </c>
      <c r="AQ850" t="str">
        <f>IF(OR(PA!K10="Q3 2028",PA!K10="Q4 2028"),"Yes","No")</f>
        <v>No</v>
      </c>
      <c r="AR850" s="178" t="str">
        <f t="shared" si="538"/>
        <v>No</v>
      </c>
      <c r="AS850" t="str">
        <f>IF(OR(PA!K10="Q1 2029",PA!K10="Q2 2029"),"Yes","No")</f>
        <v>No</v>
      </c>
      <c r="AT850" s="178" t="str">
        <f t="shared" si="539"/>
        <v>No</v>
      </c>
      <c r="AU850" t="str">
        <f>IF(OR(PA!K10="Q3 2029",PA!K10="Q4 2029"),"Yes","No")</f>
        <v>No</v>
      </c>
      <c r="AV850" s="178" t="str">
        <f t="shared" si="540"/>
        <v>No</v>
      </c>
      <c r="AW850" t="str">
        <f>IF(OR(PA!K10="Q1 2030",PA!K10="Q2 2030"),"Yes","No")</f>
        <v>No</v>
      </c>
      <c r="AX850" s="178" t="str">
        <f t="shared" si="541"/>
        <v>No</v>
      </c>
      <c r="AY850" t="str">
        <f>IF(OR(PA!K10="Q3 2030",PA!K10="Q4 2030"),"Yes","No")</f>
        <v>No</v>
      </c>
      <c r="AZ850" s="178" t="str">
        <f t="shared" si="542"/>
        <v>No</v>
      </c>
      <c r="BA850" t="str">
        <f>IF(PA!K10="","No","Yes")</f>
        <v>No</v>
      </c>
      <c r="BB850" s="178" t="str">
        <f t="shared" si="543"/>
        <v>No</v>
      </c>
      <c r="BC850" s="178" t="str">
        <f t="shared" si="544"/>
        <v>Yes</v>
      </c>
      <c r="BD850" s="174"/>
    </row>
    <row r="851" spans="1:56" s="175" customFormat="1" ht="23.65" thickBot="1" x14ac:dyDescent="0.5">
      <c r="A851" s="177">
        <v>7</v>
      </c>
      <c r="B851" s="48" t="s">
        <v>1386</v>
      </c>
      <c r="C851" t="str">
        <f>IF(PA!E11="Yes","Yes","No")</f>
        <v>No</v>
      </c>
      <c r="D851" t="str">
        <f>IF(AND(C851="No",PA!F11="Yes"),"Yes","No")</f>
        <v>No</v>
      </c>
      <c r="E851" t="str">
        <f>IF(AND(C851="No",PA!F11="N/A"),"N/A","No")</f>
        <v>No</v>
      </c>
      <c r="F851">
        <f>IF(OR(PA!F11="Yes",PA!F11="N/A"),0,1)</f>
        <v>1</v>
      </c>
      <c r="G851" t="str">
        <f>IF(OR(PA!K11="Q3 2019",PA!K11="Q4 2019"),"Yes","No")</f>
        <v>No</v>
      </c>
      <c r="H851" s="178" t="str">
        <f t="shared" si="496"/>
        <v>No</v>
      </c>
      <c r="I851" t="str">
        <f>IF(OR(PA!K11="Q1 2020",PA!K11="Q2 2020"),"Yes","No")</f>
        <v>No</v>
      </c>
      <c r="J851" s="178" t="str">
        <f t="shared" si="521"/>
        <v>No</v>
      </c>
      <c r="K851" t="str">
        <f>IF(OR(PA!K11="Q3 2020",PA!K11="Q4 2020"),"Yes","No")</f>
        <v>No</v>
      </c>
      <c r="L851" s="178" t="str">
        <f t="shared" si="522"/>
        <v>No</v>
      </c>
      <c r="M851" t="str">
        <f>IF(OR(PA!K11="Q1 2021",PA!K11="Q2 2021"),"Yes","No")</f>
        <v>No</v>
      </c>
      <c r="N851" s="178" t="str">
        <f t="shared" si="523"/>
        <v>No</v>
      </c>
      <c r="O851" t="str">
        <f>IF(OR(PA!K11="Q3 2021",PA!K11="Q4 2021"),"Yes","No")</f>
        <v>No</v>
      </c>
      <c r="P851" s="178" t="str">
        <f t="shared" si="524"/>
        <v>No</v>
      </c>
      <c r="Q851" t="str">
        <f>IF(OR(PA!K11="Q1 2022",PA!K11="Q2 2022"),"Yes","No")</f>
        <v>No</v>
      </c>
      <c r="R851" s="178" t="str">
        <f t="shared" si="525"/>
        <v>No</v>
      </c>
      <c r="S851" t="str">
        <f>IF(OR(PA!K11="Q3 2022",PA!K11="Q4 2022"),"Yes","No")</f>
        <v>No</v>
      </c>
      <c r="T851" s="178" t="str">
        <f t="shared" si="526"/>
        <v>No</v>
      </c>
      <c r="U851" t="str">
        <f>IF(OR(PA!K11="Q1 2023",PA!K11="Q2 2023"),"Yes","No")</f>
        <v>No</v>
      </c>
      <c r="V851" s="178" t="str">
        <f t="shared" si="527"/>
        <v>No</v>
      </c>
      <c r="W851" t="str">
        <f>IF(OR(PA!K11="Q3 2023",PA!K11="Q4 2023"),"Yes","No")</f>
        <v>No</v>
      </c>
      <c r="X851" s="178" t="str">
        <f t="shared" si="528"/>
        <v>No</v>
      </c>
      <c r="Y851" t="str">
        <f>IF(OR(PA!K11="Q1 2024",PA!K11="Q2 2024"),"Yes","No")</f>
        <v>No</v>
      </c>
      <c r="Z851" s="178" t="str">
        <f t="shared" si="529"/>
        <v>No</v>
      </c>
      <c r="AA851" t="str">
        <f>IF(OR(PA!K11="Q3 2024",PA!K11="Q4 2024"),"Yes","No")</f>
        <v>No</v>
      </c>
      <c r="AB851" s="178" t="str">
        <f t="shared" si="530"/>
        <v>No</v>
      </c>
      <c r="AC851" t="str">
        <f>IF(OR(PA!K11="Q1 2025",PA!K11="Q2 2025"),"Yes","No")</f>
        <v>No</v>
      </c>
      <c r="AD851" s="178" t="str">
        <f t="shared" si="531"/>
        <v>No</v>
      </c>
      <c r="AE851" t="str">
        <f>IF(OR(PA!K11="Q3 2025",PA!K11="Q4 2025"),"Yes","No")</f>
        <v>No</v>
      </c>
      <c r="AF851" s="178" t="str">
        <f t="shared" si="532"/>
        <v>No</v>
      </c>
      <c r="AG851" t="str">
        <f>IF(OR(PA!K11="Q1 2026",PA!K11="Q2 2026"),"Yes","No")</f>
        <v>No</v>
      </c>
      <c r="AH851" s="178" t="str">
        <f t="shared" si="533"/>
        <v>No</v>
      </c>
      <c r="AI851" t="str">
        <f>IF(OR(PA!K11="Q3 2026",PA!K11="Q4 2026"),"Yes","No")</f>
        <v>No</v>
      </c>
      <c r="AJ851" s="178" t="str">
        <f t="shared" si="534"/>
        <v>No</v>
      </c>
      <c r="AK851" t="str">
        <f>IF(OR(PA!K11="Q1 2027",PA!K11="Q2 2027"),"Yes","No")</f>
        <v>No</v>
      </c>
      <c r="AL851" s="178" t="str">
        <f t="shared" si="535"/>
        <v>No</v>
      </c>
      <c r="AM851" t="str">
        <f>IF(OR(PA!K11="Q3 2027",PA!K11="Q4 2027"),"Yes","No")</f>
        <v>No</v>
      </c>
      <c r="AN851" s="178" t="str">
        <f t="shared" si="536"/>
        <v>No</v>
      </c>
      <c r="AO851" t="str">
        <f>IF(OR(PA!K11="Q1 2028",PA!K11="Q2 2028"),"Yes","No")</f>
        <v>No</v>
      </c>
      <c r="AP851" s="178" t="str">
        <f t="shared" si="537"/>
        <v>No</v>
      </c>
      <c r="AQ851" t="str">
        <f>IF(OR(PA!K11="Q3 2028",PA!K11="Q4 2028"),"Yes","No")</f>
        <v>No</v>
      </c>
      <c r="AR851" s="178" t="str">
        <f t="shared" si="538"/>
        <v>No</v>
      </c>
      <c r="AS851" t="str">
        <f>IF(OR(PA!K11="Q1 2029",PA!K11="Q2 2029"),"Yes","No")</f>
        <v>No</v>
      </c>
      <c r="AT851" s="178" t="str">
        <f t="shared" si="539"/>
        <v>No</v>
      </c>
      <c r="AU851" t="str">
        <f>IF(OR(PA!K11="Q3 2029",PA!K11="Q4 2029"),"Yes","No")</f>
        <v>No</v>
      </c>
      <c r="AV851" s="178" t="str">
        <f t="shared" si="540"/>
        <v>No</v>
      </c>
      <c r="AW851" t="str">
        <f>IF(OR(PA!K11="Q1 2030",PA!K11="Q2 2030"),"Yes","No")</f>
        <v>No</v>
      </c>
      <c r="AX851" s="178" t="str">
        <f t="shared" si="541"/>
        <v>No</v>
      </c>
      <c r="AY851" t="str">
        <f>IF(OR(PA!K11="Q3 2030",PA!K11="Q4 2030"),"Yes","No")</f>
        <v>No</v>
      </c>
      <c r="AZ851" s="178" t="str">
        <f t="shared" si="542"/>
        <v>No</v>
      </c>
      <c r="BA851" t="str">
        <f>IF(PA!K11="","No","Yes")</f>
        <v>No</v>
      </c>
      <c r="BB851" s="178" t="str">
        <f t="shared" si="543"/>
        <v>No</v>
      </c>
      <c r="BC851" s="178" t="str">
        <f t="shared" si="544"/>
        <v>Yes</v>
      </c>
      <c r="BD851" s="174"/>
    </row>
    <row r="852" spans="1:56" s="175" customFormat="1" ht="23.65" thickBot="1" x14ac:dyDescent="0.5">
      <c r="A852" s="177">
        <v>8</v>
      </c>
      <c r="B852" s="48" t="s">
        <v>1388</v>
      </c>
      <c r="C852" t="str">
        <f>IF(PA!E12="Yes","Yes","No")</f>
        <v>No</v>
      </c>
      <c r="D852" t="str">
        <f>IF(AND(C852="No",PA!F12="Yes"),"Yes","No")</f>
        <v>No</v>
      </c>
      <c r="E852" t="str">
        <f>IF(AND(C852="No",PA!F12="N/A"),"N/A","No")</f>
        <v>No</v>
      </c>
      <c r="F852">
        <f>IF(OR(PA!F12="Yes",PA!F12="N/A"),0,1)</f>
        <v>1</v>
      </c>
      <c r="G852" t="str">
        <f>IF(OR(PA!K12="Q3 2019",PA!K12="Q4 2019"),"Yes","No")</f>
        <v>No</v>
      </c>
      <c r="H852" s="178" t="str">
        <f t="shared" si="496"/>
        <v>No</v>
      </c>
      <c r="I852" t="str">
        <f>IF(OR(PA!K12="Q1 2020",PA!K12="Q2 2020"),"Yes","No")</f>
        <v>No</v>
      </c>
      <c r="J852" s="178" t="str">
        <f t="shared" si="521"/>
        <v>No</v>
      </c>
      <c r="K852" t="str">
        <f>IF(OR(PA!K12="Q3 2020",PA!K12="Q4 2020"),"Yes","No")</f>
        <v>No</v>
      </c>
      <c r="L852" s="178" t="str">
        <f t="shared" si="522"/>
        <v>No</v>
      </c>
      <c r="M852" t="str">
        <f>IF(OR(PA!K12="Q1 2021",PA!K12="Q2 2021"),"Yes","No")</f>
        <v>No</v>
      </c>
      <c r="N852" s="178" t="str">
        <f t="shared" si="523"/>
        <v>No</v>
      </c>
      <c r="O852" t="str">
        <f>IF(OR(PA!K12="Q3 2021",PA!K12="Q4 2021"),"Yes","No")</f>
        <v>No</v>
      </c>
      <c r="P852" s="178" t="str">
        <f t="shared" si="524"/>
        <v>No</v>
      </c>
      <c r="Q852" t="str">
        <f>IF(OR(PA!K12="Q1 2022",PA!K12="Q2 2022"),"Yes","No")</f>
        <v>No</v>
      </c>
      <c r="R852" s="178" t="str">
        <f t="shared" si="525"/>
        <v>No</v>
      </c>
      <c r="S852" t="str">
        <f>IF(OR(PA!K12="Q3 2022",PA!K12="Q4 2022"),"Yes","No")</f>
        <v>No</v>
      </c>
      <c r="T852" s="178" t="str">
        <f t="shared" si="526"/>
        <v>No</v>
      </c>
      <c r="U852" t="str">
        <f>IF(OR(PA!K12="Q1 2023",PA!K12="Q2 2023"),"Yes","No")</f>
        <v>No</v>
      </c>
      <c r="V852" s="178" t="str">
        <f t="shared" si="527"/>
        <v>No</v>
      </c>
      <c r="W852" t="str">
        <f>IF(OR(PA!K12="Q3 2023",PA!K12="Q4 2023"),"Yes","No")</f>
        <v>No</v>
      </c>
      <c r="X852" s="178" t="str">
        <f t="shared" si="528"/>
        <v>No</v>
      </c>
      <c r="Y852" t="str">
        <f>IF(OR(PA!K12="Q1 2024",PA!K12="Q2 2024"),"Yes","No")</f>
        <v>No</v>
      </c>
      <c r="Z852" s="178" t="str">
        <f t="shared" si="529"/>
        <v>No</v>
      </c>
      <c r="AA852" t="str">
        <f>IF(OR(PA!K12="Q3 2024",PA!K12="Q4 2024"),"Yes","No")</f>
        <v>No</v>
      </c>
      <c r="AB852" s="178" t="str">
        <f t="shared" si="530"/>
        <v>No</v>
      </c>
      <c r="AC852" t="str">
        <f>IF(OR(PA!K12="Q1 2025",PA!K12="Q2 2025"),"Yes","No")</f>
        <v>No</v>
      </c>
      <c r="AD852" s="178" t="str">
        <f t="shared" si="531"/>
        <v>No</v>
      </c>
      <c r="AE852" t="str">
        <f>IF(OR(PA!K12="Q3 2025",PA!K12="Q4 2025"),"Yes","No")</f>
        <v>No</v>
      </c>
      <c r="AF852" s="178" t="str">
        <f t="shared" si="532"/>
        <v>No</v>
      </c>
      <c r="AG852" t="str">
        <f>IF(OR(PA!K12="Q1 2026",PA!K12="Q2 2026"),"Yes","No")</f>
        <v>No</v>
      </c>
      <c r="AH852" s="178" t="str">
        <f t="shared" si="533"/>
        <v>No</v>
      </c>
      <c r="AI852" t="str">
        <f>IF(OR(PA!K12="Q3 2026",PA!K12="Q4 2026"),"Yes","No")</f>
        <v>No</v>
      </c>
      <c r="AJ852" s="178" t="str">
        <f t="shared" si="534"/>
        <v>No</v>
      </c>
      <c r="AK852" t="str">
        <f>IF(OR(PA!K12="Q1 2027",PA!K12="Q2 2027"),"Yes","No")</f>
        <v>No</v>
      </c>
      <c r="AL852" s="178" t="str">
        <f t="shared" si="535"/>
        <v>No</v>
      </c>
      <c r="AM852" t="str">
        <f>IF(OR(PA!K12="Q3 2027",PA!K12="Q4 2027"),"Yes","No")</f>
        <v>No</v>
      </c>
      <c r="AN852" s="178" t="str">
        <f t="shared" si="536"/>
        <v>No</v>
      </c>
      <c r="AO852" t="str">
        <f>IF(OR(PA!K12="Q1 2028",PA!K12="Q2 2028"),"Yes","No")</f>
        <v>No</v>
      </c>
      <c r="AP852" s="178" t="str">
        <f t="shared" si="537"/>
        <v>No</v>
      </c>
      <c r="AQ852" t="str">
        <f>IF(OR(PA!K12="Q3 2028",PA!K12="Q4 2028"),"Yes","No")</f>
        <v>No</v>
      </c>
      <c r="AR852" s="178" t="str">
        <f t="shared" si="538"/>
        <v>No</v>
      </c>
      <c r="AS852" t="str">
        <f>IF(OR(PA!K12="Q1 2029",PA!K12="Q2 2029"),"Yes","No")</f>
        <v>No</v>
      </c>
      <c r="AT852" s="178" t="str">
        <f t="shared" si="539"/>
        <v>No</v>
      </c>
      <c r="AU852" t="str">
        <f>IF(OR(PA!K12="Q3 2029",PA!K12="Q4 2029"),"Yes","No")</f>
        <v>No</v>
      </c>
      <c r="AV852" s="178" t="str">
        <f t="shared" si="540"/>
        <v>No</v>
      </c>
      <c r="AW852" t="str">
        <f>IF(OR(PA!K12="Q1 2030",PA!K12="Q2 2030"),"Yes","No")</f>
        <v>No</v>
      </c>
      <c r="AX852" s="178" t="str">
        <f t="shared" si="541"/>
        <v>No</v>
      </c>
      <c r="AY852" t="str">
        <f>IF(OR(PA!K12="Q3 2030",PA!K12="Q4 2030"),"Yes","No")</f>
        <v>No</v>
      </c>
      <c r="AZ852" s="178" t="str">
        <f t="shared" si="542"/>
        <v>No</v>
      </c>
      <c r="BA852" t="str">
        <f>IF(PA!K12="","No","Yes")</f>
        <v>No</v>
      </c>
      <c r="BB852" s="178" t="str">
        <f t="shared" si="543"/>
        <v>No</v>
      </c>
      <c r="BC852" s="178" t="str">
        <f t="shared" si="544"/>
        <v>Yes</v>
      </c>
      <c r="BD852" s="174"/>
    </row>
    <row r="853" spans="1:56" s="175" customFormat="1" ht="35.25" thickBot="1" x14ac:dyDescent="0.5">
      <c r="A853" s="177">
        <v>9</v>
      </c>
      <c r="B853" s="48" t="s">
        <v>1389</v>
      </c>
      <c r="C853" t="str">
        <f>IF(PA!E13="Yes","Yes","No")</f>
        <v>No</v>
      </c>
      <c r="D853" t="str">
        <f>IF(AND(C853="No",PA!F13="Yes"),"Yes","No")</f>
        <v>No</v>
      </c>
      <c r="E853" t="str">
        <f>IF(AND(C853="No",PA!F13="N/A"),"N/A","No")</f>
        <v>No</v>
      </c>
      <c r="F853">
        <f>IF(OR(PA!F13="Yes",PA!F13="N/A"),0,1)</f>
        <v>1</v>
      </c>
      <c r="G853" t="str">
        <f>IF(OR(PA!K13="Q3 2019",PA!K13="Q4 2019"),"Yes","No")</f>
        <v>No</v>
      </c>
      <c r="H853" s="178" t="str">
        <f t="shared" si="496"/>
        <v>No</v>
      </c>
      <c r="I853" t="str">
        <f>IF(OR(PA!K13="Q1 2020",PA!K13="Q2 2020"),"Yes","No")</f>
        <v>No</v>
      </c>
      <c r="J853" s="178" t="str">
        <f t="shared" si="521"/>
        <v>No</v>
      </c>
      <c r="K853" t="str">
        <f>IF(OR(PA!K13="Q3 2020",PA!K13="Q4 2020"),"Yes","No")</f>
        <v>No</v>
      </c>
      <c r="L853" s="178" t="str">
        <f t="shared" si="522"/>
        <v>No</v>
      </c>
      <c r="M853" t="str">
        <f>IF(OR(PA!K13="Q1 2021",PA!K13="Q2 2021"),"Yes","No")</f>
        <v>No</v>
      </c>
      <c r="N853" s="178" t="str">
        <f t="shared" si="523"/>
        <v>No</v>
      </c>
      <c r="O853" t="str">
        <f>IF(OR(PA!K13="Q3 2021",PA!K13="Q4 2021"),"Yes","No")</f>
        <v>No</v>
      </c>
      <c r="P853" s="178" t="str">
        <f t="shared" si="524"/>
        <v>No</v>
      </c>
      <c r="Q853" t="str">
        <f>IF(OR(PA!K13="Q1 2022",PA!K13="Q2 2022"),"Yes","No")</f>
        <v>No</v>
      </c>
      <c r="R853" s="178" t="str">
        <f t="shared" si="525"/>
        <v>No</v>
      </c>
      <c r="S853" t="str">
        <f>IF(OR(PA!K13="Q3 2022",PA!K13="Q4 2022"),"Yes","No")</f>
        <v>No</v>
      </c>
      <c r="T853" s="178" t="str">
        <f t="shared" si="526"/>
        <v>No</v>
      </c>
      <c r="U853" t="str">
        <f>IF(OR(PA!K13="Q1 2023",PA!K13="Q2 2023"),"Yes","No")</f>
        <v>No</v>
      </c>
      <c r="V853" s="178" t="str">
        <f t="shared" si="527"/>
        <v>No</v>
      </c>
      <c r="W853" t="str">
        <f>IF(OR(PA!K13="Q3 2023",PA!K13="Q4 2023"),"Yes","No")</f>
        <v>No</v>
      </c>
      <c r="X853" s="178" t="str">
        <f t="shared" si="528"/>
        <v>No</v>
      </c>
      <c r="Y853" t="str">
        <f>IF(OR(PA!K13="Q1 2024",PA!K13="Q2 2024"),"Yes","No")</f>
        <v>No</v>
      </c>
      <c r="Z853" s="178" t="str">
        <f t="shared" si="529"/>
        <v>No</v>
      </c>
      <c r="AA853" t="str">
        <f>IF(OR(PA!K13="Q3 2024",PA!K13="Q4 2024"),"Yes","No")</f>
        <v>No</v>
      </c>
      <c r="AB853" s="178" t="str">
        <f t="shared" si="530"/>
        <v>No</v>
      </c>
      <c r="AC853" t="str">
        <f>IF(OR(PA!K13="Q1 2025",PA!K13="Q2 2025"),"Yes","No")</f>
        <v>No</v>
      </c>
      <c r="AD853" s="178" t="str">
        <f t="shared" si="531"/>
        <v>No</v>
      </c>
      <c r="AE853" t="str">
        <f>IF(OR(PA!K13="Q3 2025",PA!K13="Q4 2025"),"Yes","No")</f>
        <v>No</v>
      </c>
      <c r="AF853" s="178" t="str">
        <f t="shared" si="532"/>
        <v>No</v>
      </c>
      <c r="AG853" t="str">
        <f>IF(OR(PA!K13="Q1 2026",PA!K13="Q2 2026"),"Yes","No")</f>
        <v>No</v>
      </c>
      <c r="AH853" s="178" t="str">
        <f t="shared" si="533"/>
        <v>No</v>
      </c>
      <c r="AI853" t="str">
        <f>IF(OR(PA!K13="Q3 2026",PA!K13="Q4 2026"),"Yes","No")</f>
        <v>No</v>
      </c>
      <c r="AJ853" s="178" t="str">
        <f t="shared" si="534"/>
        <v>No</v>
      </c>
      <c r="AK853" t="str">
        <f>IF(OR(PA!K13="Q1 2027",PA!K13="Q2 2027"),"Yes","No")</f>
        <v>No</v>
      </c>
      <c r="AL853" s="178" t="str">
        <f t="shared" si="535"/>
        <v>No</v>
      </c>
      <c r="AM853" t="str">
        <f>IF(OR(PA!K13="Q3 2027",PA!K13="Q4 2027"),"Yes","No")</f>
        <v>No</v>
      </c>
      <c r="AN853" s="178" t="str">
        <f t="shared" si="536"/>
        <v>No</v>
      </c>
      <c r="AO853" t="str">
        <f>IF(OR(PA!K13="Q1 2028",PA!K13="Q2 2028"),"Yes","No")</f>
        <v>No</v>
      </c>
      <c r="AP853" s="178" t="str">
        <f t="shared" si="537"/>
        <v>No</v>
      </c>
      <c r="AQ853" t="str">
        <f>IF(OR(PA!K13="Q3 2028",PA!K13="Q4 2028"),"Yes","No")</f>
        <v>No</v>
      </c>
      <c r="AR853" s="178" t="str">
        <f t="shared" si="538"/>
        <v>No</v>
      </c>
      <c r="AS853" t="str">
        <f>IF(OR(PA!K13="Q1 2029",PA!K13="Q2 2029"),"Yes","No")</f>
        <v>No</v>
      </c>
      <c r="AT853" s="178" t="str">
        <f t="shared" si="539"/>
        <v>No</v>
      </c>
      <c r="AU853" t="str">
        <f>IF(OR(PA!K13="Q3 2029",PA!K13="Q4 2029"),"Yes","No")</f>
        <v>No</v>
      </c>
      <c r="AV853" s="178" t="str">
        <f t="shared" si="540"/>
        <v>No</v>
      </c>
      <c r="AW853" t="str">
        <f>IF(OR(PA!K13="Q1 2030",PA!K13="Q2 2030"),"Yes","No")</f>
        <v>No</v>
      </c>
      <c r="AX853" s="178" t="str">
        <f t="shared" si="541"/>
        <v>No</v>
      </c>
      <c r="AY853" t="str">
        <f>IF(OR(PA!K13="Q3 2030",PA!K13="Q4 2030"),"Yes","No")</f>
        <v>No</v>
      </c>
      <c r="AZ853" s="178" t="str">
        <f t="shared" si="542"/>
        <v>No</v>
      </c>
      <c r="BA853" t="str">
        <f>IF(PA!K13="","No","Yes")</f>
        <v>No</v>
      </c>
      <c r="BB853" s="178" t="str">
        <f t="shared" si="543"/>
        <v>No</v>
      </c>
      <c r="BC853" s="178" t="str">
        <f t="shared" si="544"/>
        <v>Yes</v>
      </c>
      <c r="BD853" s="174"/>
    </row>
    <row r="854" spans="1:56" s="175" customFormat="1" ht="23.65" thickBot="1" x14ac:dyDescent="0.5">
      <c r="A854" s="177">
        <v>10</v>
      </c>
      <c r="B854" s="48" t="s">
        <v>1390</v>
      </c>
      <c r="C854" t="str">
        <f>IF(PA!E14="Yes","Yes","No")</f>
        <v>No</v>
      </c>
      <c r="D854" t="str">
        <f>IF(AND(C854="No",PA!F14="Yes"),"Yes","No")</f>
        <v>No</v>
      </c>
      <c r="E854" t="str">
        <f>IF(AND(C854="No",PA!F14="N/A"),"N/A","No")</f>
        <v>No</v>
      </c>
      <c r="F854">
        <f>IF(OR(PA!F14="Yes",PA!F14="N/A"),0,1)</f>
        <v>1</v>
      </c>
      <c r="G854" t="str">
        <f>IF(OR(PA!K14="Q3 2019",PA!K14="Q4 2019"),"Yes","No")</f>
        <v>No</v>
      </c>
      <c r="H854" s="178" t="str">
        <f t="shared" si="496"/>
        <v>No</v>
      </c>
      <c r="I854" t="str">
        <f>IF(OR(PA!K14="Q1 2020",PA!K14="Q2 2020"),"Yes","No")</f>
        <v>No</v>
      </c>
      <c r="J854" s="178" t="str">
        <f t="shared" si="521"/>
        <v>No</v>
      </c>
      <c r="K854" t="str">
        <f>IF(OR(PA!K14="Q3 2020",PA!K14="Q4 2020"),"Yes","No")</f>
        <v>No</v>
      </c>
      <c r="L854" s="178" t="str">
        <f t="shared" si="522"/>
        <v>No</v>
      </c>
      <c r="M854" t="str">
        <f>IF(OR(PA!K14="Q1 2021",PA!K14="Q2 2021"),"Yes","No")</f>
        <v>No</v>
      </c>
      <c r="N854" s="178" t="str">
        <f t="shared" si="523"/>
        <v>No</v>
      </c>
      <c r="O854" t="str">
        <f>IF(OR(PA!K14="Q3 2021",PA!K14="Q4 2021"),"Yes","No")</f>
        <v>No</v>
      </c>
      <c r="P854" s="178" t="str">
        <f t="shared" si="524"/>
        <v>No</v>
      </c>
      <c r="Q854" t="str">
        <f>IF(OR(PA!K14="Q1 2022",PA!K14="Q2 2022"),"Yes","No")</f>
        <v>No</v>
      </c>
      <c r="R854" s="178" t="str">
        <f t="shared" si="525"/>
        <v>No</v>
      </c>
      <c r="S854" t="str">
        <f>IF(OR(PA!K14="Q3 2022",PA!K14="Q4 2022"),"Yes","No")</f>
        <v>No</v>
      </c>
      <c r="T854" s="178" t="str">
        <f t="shared" si="526"/>
        <v>No</v>
      </c>
      <c r="U854" t="str">
        <f>IF(OR(PA!K14="Q1 2023",PA!K14="Q2 2023"),"Yes","No")</f>
        <v>No</v>
      </c>
      <c r="V854" s="178" t="str">
        <f t="shared" si="527"/>
        <v>No</v>
      </c>
      <c r="W854" t="str">
        <f>IF(OR(PA!K14="Q3 2023",PA!K14="Q4 2023"),"Yes","No")</f>
        <v>No</v>
      </c>
      <c r="X854" s="178" t="str">
        <f t="shared" si="528"/>
        <v>No</v>
      </c>
      <c r="Y854" t="str">
        <f>IF(OR(PA!K14="Q1 2024",PA!K14="Q2 2024"),"Yes","No")</f>
        <v>No</v>
      </c>
      <c r="Z854" s="178" t="str">
        <f t="shared" si="529"/>
        <v>No</v>
      </c>
      <c r="AA854" t="str">
        <f>IF(OR(PA!K14="Q3 2024",PA!K14="Q4 2024"),"Yes","No")</f>
        <v>No</v>
      </c>
      <c r="AB854" s="178" t="str">
        <f t="shared" si="530"/>
        <v>No</v>
      </c>
      <c r="AC854" t="str">
        <f>IF(OR(PA!K14="Q1 2025",PA!K14="Q2 2025"),"Yes","No")</f>
        <v>No</v>
      </c>
      <c r="AD854" s="178" t="str">
        <f t="shared" si="531"/>
        <v>No</v>
      </c>
      <c r="AE854" t="str">
        <f>IF(OR(PA!K14="Q3 2025",PA!K14="Q4 2025"),"Yes","No")</f>
        <v>No</v>
      </c>
      <c r="AF854" s="178" t="str">
        <f t="shared" si="532"/>
        <v>No</v>
      </c>
      <c r="AG854" t="str">
        <f>IF(OR(PA!K14="Q1 2026",PA!K14="Q2 2026"),"Yes","No")</f>
        <v>No</v>
      </c>
      <c r="AH854" s="178" t="str">
        <f t="shared" si="533"/>
        <v>No</v>
      </c>
      <c r="AI854" t="str">
        <f>IF(OR(PA!K14="Q3 2026",PA!K14="Q4 2026"),"Yes","No")</f>
        <v>No</v>
      </c>
      <c r="AJ854" s="178" t="str">
        <f t="shared" si="534"/>
        <v>No</v>
      </c>
      <c r="AK854" t="str">
        <f>IF(OR(PA!K14="Q1 2027",PA!K14="Q2 2027"),"Yes","No")</f>
        <v>No</v>
      </c>
      <c r="AL854" s="178" t="str">
        <f t="shared" si="535"/>
        <v>No</v>
      </c>
      <c r="AM854" t="str">
        <f>IF(OR(PA!K14="Q3 2027",PA!K14="Q4 2027"),"Yes","No")</f>
        <v>No</v>
      </c>
      <c r="AN854" s="178" t="str">
        <f t="shared" si="536"/>
        <v>No</v>
      </c>
      <c r="AO854" t="str">
        <f>IF(OR(PA!K14="Q1 2028",PA!K14="Q2 2028"),"Yes","No")</f>
        <v>No</v>
      </c>
      <c r="AP854" s="178" t="str">
        <f t="shared" si="537"/>
        <v>No</v>
      </c>
      <c r="AQ854" t="str">
        <f>IF(OR(PA!K14="Q3 2028",PA!K14="Q4 2028"),"Yes","No")</f>
        <v>No</v>
      </c>
      <c r="AR854" s="178" t="str">
        <f t="shared" si="538"/>
        <v>No</v>
      </c>
      <c r="AS854" t="str">
        <f>IF(OR(PA!K14="Q1 2029",PA!K14="Q2 2029"),"Yes","No")</f>
        <v>No</v>
      </c>
      <c r="AT854" s="178" t="str">
        <f t="shared" si="539"/>
        <v>No</v>
      </c>
      <c r="AU854" t="str">
        <f>IF(OR(PA!K14="Q3 2029",PA!K14="Q4 2029"),"Yes","No")</f>
        <v>No</v>
      </c>
      <c r="AV854" s="178" t="str">
        <f t="shared" si="540"/>
        <v>No</v>
      </c>
      <c r="AW854" t="str">
        <f>IF(OR(PA!K14="Q1 2030",PA!K14="Q2 2030"),"Yes","No")</f>
        <v>No</v>
      </c>
      <c r="AX854" s="178" t="str">
        <f t="shared" si="541"/>
        <v>No</v>
      </c>
      <c r="AY854" t="str">
        <f>IF(OR(PA!K14="Q3 2030",PA!K14="Q4 2030"),"Yes","No")</f>
        <v>No</v>
      </c>
      <c r="AZ854" s="178" t="str">
        <f t="shared" si="542"/>
        <v>No</v>
      </c>
      <c r="BA854" t="str">
        <f>IF(PA!K14="","No","Yes")</f>
        <v>No</v>
      </c>
      <c r="BB854" s="178" t="str">
        <f t="shared" si="543"/>
        <v>No</v>
      </c>
      <c r="BC854" s="178" t="str">
        <f t="shared" si="544"/>
        <v>Yes</v>
      </c>
      <c r="BD854" s="174"/>
    </row>
    <row r="855" spans="1:56" s="175" customFormat="1" ht="23.65" thickBot="1" x14ac:dyDescent="0.5">
      <c r="A855" s="177">
        <v>11</v>
      </c>
      <c r="B855" s="86" t="s">
        <v>1392</v>
      </c>
      <c r="C855" t="str">
        <f>IF(PA!E15="Yes","Yes","No")</f>
        <v>No</v>
      </c>
      <c r="D855" t="str">
        <f>IF(AND(C855="No",PA!F15="Yes"),"Yes","No")</f>
        <v>No</v>
      </c>
      <c r="E855" t="str">
        <f>IF(AND(C855="No",PA!F15="N/A"),"N/A","No")</f>
        <v>No</v>
      </c>
      <c r="F855">
        <f>IF(OR(PA!F15="Yes",PA!F15="N/A"),0,1)</f>
        <v>1</v>
      </c>
      <c r="G855" t="str">
        <f>IF(OR(PA!K15="Q3 2019",PA!K15="Q4 2019"),"Yes","No")</f>
        <v>No</v>
      </c>
      <c r="H855" s="178" t="str">
        <f t="shared" si="496"/>
        <v>No</v>
      </c>
      <c r="I855" t="str">
        <f>IF(OR(PA!K15="Q1 2020",PA!K15="Q2 2020"),"Yes","No")</f>
        <v>No</v>
      </c>
      <c r="J855" s="178" t="str">
        <f t="shared" si="521"/>
        <v>No</v>
      </c>
      <c r="K855" t="str">
        <f>IF(OR(PA!K15="Q3 2020",PA!K15="Q4 2020"),"Yes","No")</f>
        <v>No</v>
      </c>
      <c r="L855" s="178" t="str">
        <f t="shared" si="522"/>
        <v>No</v>
      </c>
      <c r="M855" t="str">
        <f>IF(OR(PA!K15="Q1 2021",PA!K15="Q2 2021"),"Yes","No")</f>
        <v>No</v>
      </c>
      <c r="N855" s="178" t="str">
        <f t="shared" si="523"/>
        <v>No</v>
      </c>
      <c r="O855" t="str">
        <f>IF(OR(PA!K15="Q3 2021",PA!K15="Q4 2021"),"Yes","No")</f>
        <v>No</v>
      </c>
      <c r="P855" s="178" t="str">
        <f t="shared" si="524"/>
        <v>No</v>
      </c>
      <c r="Q855" t="str">
        <f>IF(OR(PA!K15="Q1 2022",PA!K15="Q2 2022"),"Yes","No")</f>
        <v>No</v>
      </c>
      <c r="R855" s="178" t="str">
        <f t="shared" si="525"/>
        <v>No</v>
      </c>
      <c r="S855" t="str">
        <f>IF(OR(PA!K15="Q3 2022",PA!K15="Q4 2022"),"Yes","No")</f>
        <v>No</v>
      </c>
      <c r="T855" s="178" t="str">
        <f t="shared" si="526"/>
        <v>No</v>
      </c>
      <c r="U855" t="str">
        <f>IF(OR(PA!K15="Q1 2023",PA!K15="Q2 2023"),"Yes","No")</f>
        <v>No</v>
      </c>
      <c r="V855" s="178" t="str">
        <f t="shared" si="527"/>
        <v>No</v>
      </c>
      <c r="W855" t="str">
        <f>IF(OR(PA!K15="Q3 2023",PA!K15="Q4 2023"),"Yes","No")</f>
        <v>No</v>
      </c>
      <c r="X855" s="178" t="str">
        <f t="shared" si="528"/>
        <v>No</v>
      </c>
      <c r="Y855" t="str">
        <f>IF(OR(PA!K15="Q1 2024",PA!K15="Q2 2024"),"Yes","No")</f>
        <v>No</v>
      </c>
      <c r="Z855" s="178" t="str">
        <f t="shared" si="529"/>
        <v>No</v>
      </c>
      <c r="AA855" t="str">
        <f>IF(OR(PA!K15="Q3 2024",PA!K15="Q4 2024"),"Yes","No")</f>
        <v>No</v>
      </c>
      <c r="AB855" s="178" t="str">
        <f t="shared" si="530"/>
        <v>No</v>
      </c>
      <c r="AC855" t="str">
        <f>IF(OR(PA!K15="Q1 2025",PA!K15="Q2 2025"),"Yes","No")</f>
        <v>No</v>
      </c>
      <c r="AD855" s="178" t="str">
        <f t="shared" si="531"/>
        <v>No</v>
      </c>
      <c r="AE855" t="str">
        <f>IF(OR(PA!K15="Q3 2025",PA!K15="Q4 2025"),"Yes","No")</f>
        <v>No</v>
      </c>
      <c r="AF855" s="178" t="str">
        <f t="shared" si="532"/>
        <v>No</v>
      </c>
      <c r="AG855" t="str">
        <f>IF(OR(PA!K15="Q1 2026",PA!K15="Q2 2026"),"Yes","No")</f>
        <v>No</v>
      </c>
      <c r="AH855" s="178" t="str">
        <f t="shared" si="533"/>
        <v>No</v>
      </c>
      <c r="AI855" t="str">
        <f>IF(OR(PA!K15="Q3 2026",PA!K15="Q4 2026"),"Yes","No")</f>
        <v>No</v>
      </c>
      <c r="AJ855" s="178" t="str">
        <f t="shared" si="534"/>
        <v>No</v>
      </c>
      <c r="AK855" t="str">
        <f>IF(OR(PA!K15="Q1 2027",PA!K15="Q2 2027"),"Yes","No")</f>
        <v>No</v>
      </c>
      <c r="AL855" s="178" t="str">
        <f t="shared" si="535"/>
        <v>No</v>
      </c>
      <c r="AM855" t="str">
        <f>IF(OR(PA!K15="Q3 2027",PA!K15="Q4 2027"),"Yes","No")</f>
        <v>No</v>
      </c>
      <c r="AN855" s="178" t="str">
        <f t="shared" si="536"/>
        <v>No</v>
      </c>
      <c r="AO855" t="str">
        <f>IF(OR(PA!K15="Q1 2028",PA!K15="Q2 2028"),"Yes","No")</f>
        <v>No</v>
      </c>
      <c r="AP855" s="178" t="str">
        <f t="shared" si="537"/>
        <v>No</v>
      </c>
      <c r="AQ855" t="str">
        <f>IF(OR(PA!K15="Q3 2028",PA!K15="Q4 2028"),"Yes","No")</f>
        <v>No</v>
      </c>
      <c r="AR855" s="178" t="str">
        <f t="shared" si="538"/>
        <v>No</v>
      </c>
      <c r="AS855" t="str">
        <f>IF(OR(PA!K15="Q1 2029",PA!K15="Q2 2029"),"Yes","No")</f>
        <v>No</v>
      </c>
      <c r="AT855" s="178" t="str">
        <f t="shared" si="539"/>
        <v>No</v>
      </c>
      <c r="AU855" t="str">
        <f>IF(OR(PA!K15="Q3 2029",PA!K15="Q4 2029"),"Yes","No")</f>
        <v>No</v>
      </c>
      <c r="AV855" s="178" t="str">
        <f t="shared" si="540"/>
        <v>No</v>
      </c>
      <c r="AW855" t="str">
        <f>IF(OR(PA!K15="Q1 2030",PA!K15="Q2 2030"),"Yes","No")</f>
        <v>No</v>
      </c>
      <c r="AX855" s="178" t="str">
        <f t="shared" si="541"/>
        <v>No</v>
      </c>
      <c r="AY855" t="str">
        <f>IF(OR(PA!K15="Q3 2030",PA!K15="Q4 2030"),"Yes","No")</f>
        <v>No</v>
      </c>
      <c r="AZ855" s="178" t="str">
        <f t="shared" si="542"/>
        <v>No</v>
      </c>
      <c r="BA855" t="str">
        <f>IF(PA!K15="","No","Yes")</f>
        <v>No</v>
      </c>
      <c r="BB855" s="178" t="str">
        <f t="shared" si="543"/>
        <v>No</v>
      </c>
      <c r="BC855" s="178" t="str">
        <f t="shared" si="544"/>
        <v>Yes</v>
      </c>
      <c r="BD855" s="174"/>
    </row>
    <row r="856" spans="1:56" s="175" customFormat="1" ht="23.65" thickBot="1" x14ac:dyDescent="0.5">
      <c r="A856" s="177">
        <v>12</v>
      </c>
      <c r="B856" s="86" t="s">
        <v>1393</v>
      </c>
      <c r="C856" t="str">
        <f>IF(PA!E16="Yes","Yes","No")</f>
        <v>No</v>
      </c>
      <c r="D856" t="str">
        <f>IF(AND(C856="No",PA!F16="Yes"),"Yes","No")</f>
        <v>No</v>
      </c>
      <c r="E856" t="str">
        <f>IF(AND(C856="No",PA!F16="N/A"),"N/A","No")</f>
        <v>No</v>
      </c>
      <c r="F856">
        <f>IF(OR(PA!F16="Yes",PA!F16="N/A"),0,1)</f>
        <v>1</v>
      </c>
      <c r="G856" t="str">
        <f>IF(OR(PA!K16="Q3 2019",PA!K16="Q4 2019"),"Yes","No")</f>
        <v>No</v>
      </c>
      <c r="H856" s="178" t="str">
        <f t="shared" si="496"/>
        <v>No</v>
      </c>
      <c r="I856" t="str">
        <f>IF(OR(PA!K16="Q1 2020",PA!K16="Q2 2020"),"Yes","No")</f>
        <v>No</v>
      </c>
      <c r="J856" s="178" t="str">
        <f t="shared" si="521"/>
        <v>No</v>
      </c>
      <c r="K856" t="str">
        <f>IF(OR(PA!K16="Q3 2020",PA!K16="Q4 2020"),"Yes","No")</f>
        <v>No</v>
      </c>
      <c r="L856" s="178" t="str">
        <f t="shared" si="522"/>
        <v>No</v>
      </c>
      <c r="M856" t="str">
        <f>IF(OR(PA!K16="Q1 2021",PA!K16="Q2 2021"),"Yes","No")</f>
        <v>No</v>
      </c>
      <c r="N856" s="178" t="str">
        <f t="shared" si="523"/>
        <v>No</v>
      </c>
      <c r="O856" t="str">
        <f>IF(OR(PA!K16="Q3 2021",PA!K16="Q4 2021"),"Yes","No")</f>
        <v>No</v>
      </c>
      <c r="P856" s="178" t="str">
        <f t="shared" si="524"/>
        <v>No</v>
      </c>
      <c r="Q856" t="str">
        <f>IF(OR(PA!K16="Q1 2022",PA!K16="Q2 2022"),"Yes","No")</f>
        <v>No</v>
      </c>
      <c r="R856" s="178" t="str">
        <f t="shared" si="525"/>
        <v>No</v>
      </c>
      <c r="S856" t="str">
        <f>IF(OR(PA!K16="Q3 2022",PA!K16="Q4 2022"),"Yes","No")</f>
        <v>No</v>
      </c>
      <c r="T856" s="178" t="str">
        <f t="shared" si="526"/>
        <v>No</v>
      </c>
      <c r="U856" t="str">
        <f>IF(OR(PA!K16="Q1 2023",PA!K16="Q2 2023"),"Yes","No")</f>
        <v>No</v>
      </c>
      <c r="V856" s="178" t="str">
        <f t="shared" si="527"/>
        <v>No</v>
      </c>
      <c r="W856" t="str">
        <f>IF(OR(PA!K16="Q3 2023",PA!K16="Q4 2023"),"Yes","No")</f>
        <v>No</v>
      </c>
      <c r="X856" s="178" t="str">
        <f t="shared" si="528"/>
        <v>No</v>
      </c>
      <c r="Y856" t="str">
        <f>IF(OR(PA!K16="Q1 2024",PA!K16="Q2 2024"),"Yes","No")</f>
        <v>No</v>
      </c>
      <c r="Z856" s="178" t="str">
        <f t="shared" si="529"/>
        <v>No</v>
      </c>
      <c r="AA856" t="str">
        <f>IF(OR(PA!K16="Q3 2024",PA!K16="Q4 2024"),"Yes","No")</f>
        <v>No</v>
      </c>
      <c r="AB856" s="178" t="str">
        <f t="shared" si="530"/>
        <v>No</v>
      </c>
      <c r="AC856" t="str">
        <f>IF(OR(PA!K16="Q1 2025",PA!K16="Q2 2025"),"Yes","No")</f>
        <v>No</v>
      </c>
      <c r="AD856" s="178" t="str">
        <f t="shared" si="531"/>
        <v>No</v>
      </c>
      <c r="AE856" t="str">
        <f>IF(OR(PA!K16="Q3 2025",PA!K16="Q4 2025"),"Yes","No")</f>
        <v>No</v>
      </c>
      <c r="AF856" s="178" t="str">
        <f t="shared" si="532"/>
        <v>No</v>
      </c>
      <c r="AG856" t="str">
        <f>IF(OR(PA!K16="Q1 2026",PA!K16="Q2 2026"),"Yes","No")</f>
        <v>No</v>
      </c>
      <c r="AH856" s="178" t="str">
        <f t="shared" si="533"/>
        <v>No</v>
      </c>
      <c r="AI856" t="str">
        <f>IF(OR(PA!K16="Q3 2026",PA!K16="Q4 2026"),"Yes","No")</f>
        <v>No</v>
      </c>
      <c r="AJ856" s="178" t="str">
        <f t="shared" si="534"/>
        <v>No</v>
      </c>
      <c r="AK856" t="str">
        <f>IF(OR(PA!K16="Q1 2027",PA!K16="Q2 2027"),"Yes","No")</f>
        <v>No</v>
      </c>
      <c r="AL856" s="178" t="str">
        <f t="shared" si="535"/>
        <v>No</v>
      </c>
      <c r="AM856" t="str">
        <f>IF(OR(PA!K16="Q3 2027",PA!K16="Q4 2027"),"Yes","No")</f>
        <v>No</v>
      </c>
      <c r="AN856" s="178" t="str">
        <f t="shared" si="536"/>
        <v>No</v>
      </c>
      <c r="AO856" t="str">
        <f>IF(OR(PA!K16="Q1 2028",PA!K16="Q2 2028"),"Yes","No")</f>
        <v>No</v>
      </c>
      <c r="AP856" s="178" t="str">
        <f t="shared" si="537"/>
        <v>No</v>
      </c>
      <c r="AQ856" t="str">
        <f>IF(OR(PA!K16="Q3 2028",PA!K16="Q4 2028"),"Yes","No")</f>
        <v>No</v>
      </c>
      <c r="AR856" s="178" t="str">
        <f t="shared" si="538"/>
        <v>No</v>
      </c>
      <c r="AS856" t="str">
        <f>IF(OR(PA!K16="Q1 2029",PA!K16="Q2 2029"),"Yes","No")</f>
        <v>No</v>
      </c>
      <c r="AT856" s="178" t="str">
        <f t="shared" si="539"/>
        <v>No</v>
      </c>
      <c r="AU856" t="str">
        <f>IF(OR(PA!K16="Q3 2029",PA!K16="Q4 2029"),"Yes","No")</f>
        <v>No</v>
      </c>
      <c r="AV856" s="178" t="str">
        <f t="shared" si="540"/>
        <v>No</v>
      </c>
      <c r="AW856" t="str">
        <f>IF(OR(PA!K16="Q1 2030",PA!K16="Q2 2030"),"Yes","No")</f>
        <v>No</v>
      </c>
      <c r="AX856" s="178" t="str">
        <f t="shared" si="541"/>
        <v>No</v>
      </c>
      <c r="AY856" t="str">
        <f>IF(OR(PA!K16="Q3 2030",PA!K16="Q4 2030"),"Yes","No")</f>
        <v>No</v>
      </c>
      <c r="AZ856" s="178" t="str">
        <f t="shared" si="542"/>
        <v>No</v>
      </c>
      <c r="BA856" t="str">
        <f>IF(PA!K16="","No","Yes")</f>
        <v>No</v>
      </c>
      <c r="BB856" s="178" t="str">
        <f t="shared" si="543"/>
        <v>No</v>
      </c>
      <c r="BC856" s="178" t="str">
        <f t="shared" si="544"/>
        <v>Yes</v>
      </c>
      <c r="BD856" s="174"/>
    </row>
    <row r="857" spans="1:56" s="175" customFormat="1" ht="23.65" thickBot="1" x14ac:dyDescent="0.5">
      <c r="A857" s="177">
        <v>13</v>
      </c>
      <c r="B857" s="48" t="s">
        <v>1394</v>
      </c>
      <c r="C857" t="str">
        <f>IF(PA!E17="Yes","Yes","No")</f>
        <v>No</v>
      </c>
      <c r="D857" t="str">
        <f>IF(AND(C857="No",PA!F17="Yes"),"Yes","No")</f>
        <v>No</v>
      </c>
      <c r="E857" t="str">
        <f>IF(AND(C857="No",PA!F17="N/A"),"N/A","No")</f>
        <v>No</v>
      </c>
      <c r="F857">
        <f>IF(OR(PA!F17="Yes",PA!F17="N/A"),0,1)</f>
        <v>1</v>
      </c>
      <c r="G857" t="str">
        <f>IF(OR(PA!K17="Q3 2019",PA!K17="Q4 2019"),"Yes","No")</f>
        <v>No</v>
      </c>
      <c r="H857" s="178" t="str">
        <f t="shared" si="496"/>
        <v>No</v>
      </c>
      <c r="I857" t="str">
        <f>IF(OR(PA!K17="Q1 2020",PA!K17="Q2 2020"),"Yes","No")</f>
        <v>No</v>
      </c>
      <c r="J857" s="178" t="str">
        <f t="shared" si="521"/>
        <v>No</v>
      </c>
      <c r="K857" t="str">
        <f>IF(OR(PA!K17="Q3 2020",PA!K17="Q4 2020"),"Yes","No")</f>
        <v>No</v>
      </c>
      <c r="L857" s="178" t="str">
        <f t="shared" si="522"/>
        <v>No</v>
      </c>
      <c r="M857" t="str">
        <f>IF(OR(PA!K17="Q1 2021",PA!K17="Q2 2021"),"Yes","No")</f>
        <v>No</v>
      </c>
      <c r="N857" s="178" t="str">
        <f t="shared" si="523"/>
        <v>No</v>
      </c>
      <c r="O857" t="str">
        <f>IF(OR(PA!K17="Q3 2021",PA!K17="Q4 2021"),"Yes","No")</f>
        <v>No</v>
      </c>
      <c r="P857" s="178" t="str">
        <f t="shared" si="524"/>
        <v>No</v>
      </c>
      <c r="Q857" t="str">
        <f>IF(OR(PA!K17="Q1 2022",PA!K17="Q2 2022"),"Yes","No")</f>
        <v>No</v>
      </c>
      <c r="R857" s="178" t="str">
        <f t="shared" si="525"/>
        <v>No</v>
      </c>
      <c r="S857" t="str">
        <f>IF(OR(PA!K17="Q3 2022",PA!K17="Q4 2022"),"Yes","No")</f>
        <v>No</v>
      </c>
      <c r="T857" s="178" t="str">
        <f t="shared" si="526"/>
        <v>No</v>
      </c>
      <c r="U857" t="str">
        <f>IF(OR(PA!K17="Q1 2023",PA!K17="Q2 2023"),"Yes","No")</f>
        <v>No</v>
      </c>
      <c r="V857" s="178" t="str">
        <f t="shared" si="527"/>
        <v>No</v>
      </c>
      <c r="W857" t="str">
        <f>IF(OR(PA!K17="Q3 2023",PA!K17="Q4 2023"),"Yes","No")</f>
        <v>No</v>
      </c>
      <c r="X857" s="178" t="str">
        <f t="shared" si="528"/>
        <v>No</v>
      </c>
      <c r="Y857" t="str">
        <f>IF(OR(PA!K17="Q1 2024",PA!K17="Q2 2024"),"Yes","No")</f>
        <v>No</v>
      </c>
      <c r="Z857" s="178" t="str">
        <f t="shared" si="529"/>
        <v>No</v>
      </c>
      <c r="AA857" t="str">
        <f>IF(OR(PA!K17="Q3 2024",PA!K17="Q4 2024"),"Yes","No")</f>
        <v>No</v>
      </c>
      <c r="AB857" s="178" t="str">
        <f t="shared" si="530"/>
        <v>No</v>
      </c>
      <c r="AC857" t="str">
        <f>IF(OR(PA!K17="Q1 2025",PA!K17="Q2 2025"),"Yes","No")</f>
        <v>No</v>
      </c>
      <c r="AD857" s="178" t="str">
        <f t="shared" si="531"/>
        <v>No</v>
      </c>
      <c r="AE857" t="str">
        <f>IF(OR(PA!K17="Q3 2025",PA!K17="Q4 2025"),"Yes","No")</f>
        <v>No</v>
      </c>
      <c r="AF857" s="178" t="str">
        <f t="shared" si="532"/>
        <v>No</v>
      </c>
      <c r="AG857" t="str">
        <f>IF(OR(PA!K17="Q1 2026",PA!K17="Q2 2026"),"Yes","No")</f>
        <v>No</v>
      </c>
      <c r="AH857" s="178" t="str">
        <f t="shared" si="533"/>
        <v>No</v>
      </c>
      <c r="AI857" t="str">
        <f>IF(OR(PA!K17="Q3 2026",PA!K17="Q4 2026"),"Yes","No")</f>
        <v>No</v>
      </c>
      <c r="AJ857" s="178" t="str">
        <f t="shared" si="534"/>
        <v>No</v>
      </c>
      <c r="AK857" t="str">
        <f>IF(OR(PA!K17="Q1 2027",PA!K17="Q2 2027"),"Yes","No")</f>
        <v>No</v>
      </c>
      <c r="AL857" s="178" t="str">
        <f t="shared" si="535"/>
        <v>No</v>
      </c>
      <c r="AM857" t="str">
        <f>IF(OR(PA!K17="Q3 2027",PA!K17="Q4 2027"),"Yes","No")</f>
        <v>No</v>
      </c>
      <c r="AN857" s="178" t="str">
        <f t="shared" si="536"/>
        <v>No</v>
      </c>
      <c r="AO857" t="str">
        <f>IF(OR(PA!K17="Q1 2028",PA!K17="Q2 2028"),"Yes","No")</f>
        <v>No</v>
      </c>
      <c r="AP857" s="178" t="str">
        <f t="shared" si="537"/>
        <v>No</v>
      </c>
      <c r="AQ857" t="str">
        <f>IF(OR(PA!K17="Q3 2028",PA!K17="Q4 2028"),"Yes","No")</f>
        <v>No</v>
      </c>
      <c r="AR857" s="178" t="str">
        <f t="shared" si="538"/>
        <v>No</v>
      </c>
      <c r="AS857" t="str">
        <f>IF(OR(PA!K17="Q1 2029",PA!K17="Q2 2029"),"Yes","No")</f>
        <v>No</v>
      </c>
      <c r="AT857" s="178" t="str">
        <f t="shared" si="539"/>
        <v>No</v>
      </c>
      <c r="AU857" t="str">
        <f>IF(OR(PA!K17="Q3 2029",PA!K17="Q4 2029"),"Yes","No")</f>
        <v>No</v>
      </c>
      <c r="AV857" s="178" t="str">
        <f t="shared" si="540"/>
        <v>No</v>
      </c>
      <c r="AW857" t="str">
        <f>IF(OR(PA!K17="Q1 2030",PA!K17="Q2 2030"),"Yes","No")</f>
        <v>No</v>
      </c>
      <c r="AX857" s="178" t="str">
        <f t="shared" si="541"/>
        <v>No</v>
      </c>
      <c r="AY857" t="str">
        <f>IF(OR(PA!K17="Q3 2030",PA!K17="Q4 2030"),"Yes","No")</f>
        <v>No</v>
      </c>
      <c r="AZ857" s="178" t="str">
        <f t="shared" si="542"/>
        <v>No</v>
      </c>
      <c r="BA857" t="str">
        <f>IF(PA!K17="","No","Yes")</f>
        <v>No</v>
      </c>
      <c r="BB857" s="178" t="str">
        <f t="shared" si="543"/>
        <v>No</v>
      </c>
      <c r="BC857" s="178" t="str">
        <f t="shared" si="544"/>
        <v>Yes</v>
      </c>
      <c r="BD857" s="174"/>
    </row>
    <row r="858" spans="1:56" s="175" customFormat="1" ht="14.65" thickBot="1" x14ac:dyDescent="0.5">
      <c r="A858" s="177">
        <v>14</v>
      </c>
      <c r="B858" s="48" t="s">
        <v>1396</v>
      </c>
      <c r="C858" t="str">
        <f>IF(PA!E18="Yes","Yes","No")</f>
        <v>No</v>
      </c>
      <c r="D858" t="str">
        <f>IF(AND(C858="No",PA!F18="Yes"),"Yes","No")</f>
        <v>No</v>
      </c>
      <c r="E858" t="str">
        <f>IF(AND(C858="No",PA!F18="N/A"),"N/A","No")</f>
        <v>No</v>
      </c>
      <c r="F858">
        <f>IF(OR(PA!F18="Yes",PA!F18="N/A"),0,1)</f>
        <v>1</v>
      </c>
      <c r="G858" t="str">
        <f>IF(OR(PA!K18="Q3 2019",PA!K18="Q4 2019"),"Yes","No")</f>
        <v>No</v>
      </c>
      <c r="H858" s="178" t="str">
        <f t="shared" si="496"/>
        <v>No</v>
      </c>
      <c r="I858" t="str">
        <f>IF(OR(PA!K18="Q1 2020",PA!K18="Q2 2020"),"Yes","No")</f>
        <v>No</v>
      </c>
      <c r="J858" s="178" t="str">
        <f t="shared" si="521"/>
        <v>No</v>
      </c>
      <c r="K858" t="str">
        <f>IF(OR(PA!K18="Q3 2020",PA!K18="Q4 2020"),"Yes","No")</f>
        <v>No</v>
      </c>
      <c r="L858" s="178" t="str">
        <f t="shared" si="522"/>
        <v>No</v>
      </c>
      <c r="M858" t="str">
        <f>IF(OR(PA!K18="Q1 2021",PA!K18="Q2 2021"),"Yes","No")</f>
        <v>No</v>
      </c>
      <c r="N858" s="178" t="str">
        <f t="shared" si="523"/>
        <v>No</v>
      </c>
      <c r="O858" t="str">
        <f>IF(OR(PA!K18="Q3 2021",PA!K18="Q4 2021"),"Yes","No")</f>
        <v>No</v>
      </c>
      <c r="P858" s="178" t="str">
        <f t="shared" si="524"/>
        <v>No</v>
      </c>
      <c r="Q858" t="str">
        <f>IF(OR(PA!K18="Q1 2022",PA!K18="Q2 2022"),"Yes","No")</f>
        <v>No</v>
      </c>
      <c r="R858" s="178" t="str">
        <f t="shared" si="525"/>
        <v>No</v>
      </c>
      <c r="S858" t="str">
        <f>IF(OR(PA!K18="Q3 2022",PA!K18="Q4 2022"),"Yes","No")</f>
        <v>No</v>
      </c>
      <c r="T858" s="178" t="str">
        <f t="shared" si="526"/>
        <v>No</v>
      </c>
      <c r="U858" t="str">
        <f>IF(OR(PA!K18="Q1 2023",PA!K18="Q2 2023"),"Yes","No")</f>
        <v>No</v>
      </c>
      <c r="V858" s="178" t="str">
        <f t="shared" si="527"/>
        <v>No</v>
      </c>
      <c r="W858" t="str">
        <f>IF(OR(PA!K18="Q3 2023",PA!K18="Q4 2023"),"Yes","No")</f>
        <v>No</v>
      </c>
      <c r="X858" s="178" t="str">
        <f t="shared" si="528"/>
        <v>No</v>
      </c>
      <c r="Y858" t="str">
        <f>IF(OR(PA!K18="Q1 2024",PA!K18="Q2 2024"),"Yes","No")</f>
        <v>No</v>
      </c>
      <c r="Z858" s="178" t="str">
        <f t="shared" si="529"/>
        <v>No</v>
      </c>
      <c r="AA858" t="str">
        <f>IF(OR(PA!K18="Q3 2024",PA!K18="Q4 2024"),"Yes","No")</f>
        <v>No</v>
      </c>
      <c r="AB858" s="178" t="str">
        <f t="shared" si="530"/>
        <v>No</v>
      </c>
      <c r="AC858" t="str">
        <f>IF(OR(PA!K18="Q1 2025",PA!K18="Q2 2025"),"Yes","No")</f>
        <v>No</v>
      </c>
      <c r="AD858" s="178" t="str">
        <f t="shared" si="531"/>
        <v>No</v>
      </c>
      <c r="AE858" t="str">
        <f>IF(OR(PA!K18="Q3 2025",PA!K18="Q4 2025"),"Yes","No")</f>
        <v>No</v>
      </c>
      <c r="AF858" s="178" t="str">
        <f t="shared" si="532"/>
        <v>No</v>
      </c>
      <c r="AG858" t="str">
        <f>IF(OR(PA!K18="Q1 2026",PA!K18="Q2 2026"),"Yes","No")</f>
        <v>No</v>
      </c>
      <c r="AH858" s="178" t="str">
        <f t="shared" si="533"/>
        <v>No</v>
      </c>
      <c r="AI858" t="str">
        <f>IF(OR(PA!K18="Q3 2026",PA!K18="Q4 2026"),"Yes","No")</f>
        <v>No</v>
      </c>
      <c r="AJ858" s="178" t="str">
        <f t="shared" si="534"/>
        <v>No</v>
      </c>
      <c r="AK858" t="str">
        <f>IF(OR(PA!K18="Q1 2027",PA!K18="Q2 2027"),"Yes","No")</f>
        <v>No</v>
      </c>
      <c r="AL858" s="178" t="str">
        <f t="shared" si="535"/>
        <v>No</v>
      </c>
      <c r="AM858" t="str">
        <f>IF(OR(PA!K18="Q3 2027",PA!K18="Q4 2027"),"Yes","No")</f>
        <v>No</v>
      </c>
      <c r="AN858" s="178" t="str">
        <f t="shared" si="536"/>
        <v>No</v>
      </c>
      <c r="AO858" t="str">
        <f>IF(OR(PA!K18="Q1 2028",PA!K18="Q2 2028"),"Yes","No")</f>
        <v>No</v>
      </c>
      <c r="AP858" s="178" t="str">
        <f t="shared" si="537"/>
        <v>No</v>
      </c>
      <c r="AQ858" t="str">
        <f>IF(OR(PA!K18="Q3 2028",PA!K18="Q4 2028"),"Yes","No")</f>
        <v>No</v>
      </c>
      <c r="AR858" s="178" t="str">
        <f t="shared" si="538"/>
        <v>No</v>
      </c>
      <c r="AS858" t="str">
        <f>IF(OR(PA!K18="Q1 2029",PA!K18="Q2 2029"),"Yes","No")</f>
        <v>No</v>
      </c>
      <c r="AT858" s="178" t="str">
        <f t="shared" si="539"/>
        <v>No</v>
      </c>
      <c r="AU858" t="str">
        <f>IF(OR(PA!K18="Q3 2029",PA!K18="Q4 2029"),"Yes","No")</f>
        <v>No</v>
      </c>
      <c r="AV858" s="178" t="str">
        <f t="shared" si="540"/>
        <v>No</v>
      </c>
      <c r="AW858" t="str">
        <f>IF(OR(PA!K18="Q1 2030",PA!K18="Q2 2030"),"Yes","No")</f>
        <v>No</v>
      </c>
      <c r="AX858" s="178" t="str">
        <f t="shared" si="541"/>
        <v>No</v>
      </c>
      <c r="AY858" t="str">
        <f>IF(OR(PA!K18="Q3 2030",PA!K18="Q4 2030"),"Yes","No")</f>
        <v>No</v>
      </c>
      <c r="AZ858" s="178" t="str">
        <f t="shared" si="542"/>
        <v>No</v>
      </c>
      <c r="BA858" t="str">
        <f>IF(PA!K18="","No","Yes")</f>
        <v>No</v>
      </c>
      <c r="BB858" s="178" t="str">
        <f t="shared" si="543"/>
        <v>No</v>
      </c>
      <c r="BC858" s="178" t="str">
        <f t="shared" si="544"/>
        <v>Yes</v>
      </c>
      <c r="BD858" s="174"/>
    </row>
    <row r="859" spans="1:56" s="175" customFormat="1" ht="23.65" thickBot="1" x14ac:dyDescent="0.5">
      <c r="A859" s="177">
        <v>15</v>
      </c>
      <c r="B859" s="48" t="s">
        <v>1399</v>
      </c>
      <c r="C859" t="str">
        <f>IF(PA!E19="Yes","Yes","No")</f>
        <v>No</v>
      </c>
      <c r="D859" t="str">
        <f>IF(AND(C859="No",PA!F19="Yes"),"Yes","No")</f>
        <v>No</v>
      </c>
      <c r="E859" t="str">
        <f>IF(AND(C859="No",PA!F19="N/A"),"N/A","No")</f>
        <v>No</v>
      </c>
      <c r="F859">
        <f>IF(OR(PA!F19="Yes",PA!F19="N/A"),0,1)</f>
        <v>1</v>
      </c>
      <c r="G859" t="str">
        <f>IF(OR(PA!K19="Q3 2019",PA!K19="Q4 2019"),"Yes","No")</f>
        <v>No</v>
      </c>
      <c r="H859" s="178" t="str">
        <f t="shared" si="496"/>
        <v>No</v>
      </c>
      <c r="I859" t="str">
        <f>IF(OR(PA!K19="Q1 2020",PA!K19="Q2 2020"),"Yes","No")</f>
        <v>No</v>
      </c>
      <c r="J859" s="178" t="str">
        <f t="shared" si="521"/>
        <v>No</v>
      </c>
      <c r="K859" t="str">
        <f>IF(OR(PA!K19="Q3 2020",PA!K19="Q4 2020"),"Yes","No")</f>
        <v>No</v>
      </c>
      <c r="L859" s="178" t="str">
        <f t="shared" si="522"/>
        <v>No</v>
      </c>
      <c r="M859" t="str">
        <f>IF(OR(PA!K19="Q1 2021",PA!K19="Q2 2021"),"Yes","No")</f>
        <v>No</v>
      </c>
      <c r="N859" s="178" t="str">
        <f t="shared" si="523"/>
        <v>No</v>
      </c>
      <c r="O859" t="str">
        <f>IF(OR(PA!K19="Q3 2021",PA!K19="Q4 2021"),"Yes","No")</f>
        <v>No</v>
      </c>
      <c r="P859" s="178" t="str">
        <f t="shared" si="524"/>
        <v>No</v>
      </c>
      <c r="Q859" t="str">
        <f>IF(OR(PA!K19="Q1 2022",PA!K19="Q2 2022"),"Yes","No")</f>
        <v>No</v>
      </c>
      <c r="R859" s="178" t="str">
        <f t="shared" si="525"/>
        <v>No</v>
      </c>
      <c r="S859" t="str">
        <f>IF(OR(PA!K19="Q3 2022",PA!K19="Q4 2022"),"Yes","No")</f>
        <v>No</v>
      </c>
      <c r="T859" s="178" t="str">
        <f t="shared" si="526"/>
        <v>No</v>
      </c>
      <c r="U859" t="str">
        <f>IF(OR(PA!K19="Q1 2023",PA!K19="Q2 2023"),"Yes","No")</f>
        <v>No</v>
      </c>
      <c r="V859" s="178" t="str">
        <f t="shared" si="527"/>
        <v>No</v>
      </c>
      <c r="W859" t="str">
        <f>IF(OR(PA!K19="Q3 2023",PA!K19="Q4 2023"),"Yes","No")</f>
        <v>No</v>
      </c>
      <c r="X859" s="178" t="str">
        <f t="shared" si="528"/>
        <v>No</v>
      </c>
      <c r="Y859" t="str">
        <f>IF(OR(PA!K19="Q1 2024",PA!K19="Q2 2024"),"Yes","No")</f>
        <v>No</v>
      </c>
      <c r="Z859" s="178" t="str">
        <f t="shared" si="529"/>
        <v>No</v>
      </c>
      <c r="AA859" t="str">
        <f>IF(OR(PA!K19="Q3 2024",PA!K19="Q4 2024"),"Yes","No")</f>
        <v>No</v>
      </c>
      <c r="AB859" s="178" t="str">
        <f t="shared" si="530"/>
        <v>No</v>
      </c>
      <c r="AC859" t="str">
        <f>IF(OR(PA!K19="Q1 2025",PA!K19="Q2 2025"),"Yes","No")</f>
        <v>No</v>
      </c>
      <c r="AD859" s="178" t="str">
        <f t="shared" si="531"/>
        <v>No</v>
      </c>
      <c r="AE859" t="str">
        <f>IF(OR(PA!K19="Q3 2025",PA!K19="Q4 2025"),"Yes","No")</f>
        <v>No</v>
      </c>
      <c r="AF859" s="178" t="str">
        <f t="shared" si="532"/>
        <v>No</v>
      </c>
      <c r="AG859" t="str">
        <f>IF(OR(PA!K19="Q1 2026",PA!K19="Q2 2026"),"Yes","No")</f>
        <v>No</v>
      </c>
      <c r="AH859" s="178" t="str">
        <f t="shared" si="533"/>
        <v>No</v>
      </c>
      <c r="AI859" t="str">
        <f>IF(OR(PA!K19="Q3 2026",PA!K19="Q4 2026"),"Yes","No")</f>
        <v>No</v>
      </c>
      <c r="AJ859" s="178" t="str">
        <f t="shared" si="534"/>
        <v>No</v>
      </c>
      <c r="AK859" t="str">
        <f>IF(OR(PA!K19="Q1 2027",PA!K19="Q2 2027"),"Yes","No")</f>
        <v>No</v>
      </c>
      <c r="AL859" s="178" t="str">
        <f t="shared" si="535"/>
        <v>No</v>
      </c>
      <c r="AM859" t="str">
        <f>IF(OR(PA!K19="Q3 2027",PA!K19="Q4 2027"),"Yes","No")</f>
        <v>No</v>
      </c>
      <c r="AN859" s="178" t="str">
        <f t="shared" si="536"/>
        <v>No</v>
      </c>
      <c r="AO859" t="str">
        <f>IF(OR(PA!K19="Q1 2028",PA!K19="Q2 2028"),"Yes","No")</f>
        <v>No</v>
      </c>
      <c r="AP859" s="178" t="str">
        <f t="shared" si="537"/>
        <v>No</v>
      </c>
      <c r="AQ859" t="str">
        <f>IF(OR(PA!K19="Q3 2028",PA!K19="Q4 2028"),"Yes","No")</f>
        <v>No</v>
      </c>
      <c r="AR859" s="178" t="str">
        <f t="shared" si="538"/>
        <v>No</v>
      </c>
      <c r="AS859" t="str">
        <f>IF(OR(PA!K19="Q1 2029",PA!K19="Q2 2029"),"Yes","No")</f>
        <v>No</v>
      </c>
      <c r="AT859" s="178" t="str">
        <f t="shared" si="539"/>
        <v>No</v>
      </c>
      <c r="AU859" t="str">
        <f>IF(OR(PA!K19="Q3 2029",PA!K19="Q4 2029"),"Yes","No")</f>
        <v>No</v>
      </c>
      <c r="AV859" s="178" t="str">
        <f t="shared" si="540"/>
        <v>No</v>
      </c>
      <c r="AW859" t="str">
        <f>IF(OR(PA!K19="Q1 2030",PA!K19="Q2 2030"),"Yes","No")</f>
        <v>No</v>
      </c>
      <c r="AX859" s="178" t="str">
        <f t="shared" si="541"/>
        <v>No</v>
      </c>
      <c r="AY859" t="str">
        <f>IF(OR(PA!K19="Q3 2030",PA!K19="Q4 2030"),"Yes","No")</f>
        <v>No</v>
      </c>
      <c r="AZ859" s="178" t="str">
        <f t="shared" si="542"/>
        <v>No</v>
      </c>
      <c r="BA859" t="str">
        <f>IF(PA!K19="","No","Yes")</f>
        <v>No</v>
      </c>
      <c r="BB859" s="178" t="str">
        <f t="shared" si="543"/>
        <v>No</v>
      </c>
      <c r="BC859" s="178" t="str">
        <f t="shared" si="544"/>
        <v>Yes</v>
      </c>
      <c r="BD859" s="174"/>
    </row>
    <row r="860" spans="1:56" s="175" customFormat="1" ht="23.65" thickBot="1" x14ac:dyDescent="0.5">
      <c r="A860" s="177">
        <v>16</v>
      </c>
      <c r="B860" s="48" t="s">
        <v>1401</v>
      </c>
      <c r="C860" t="str">
        <f>IF(PA!E20="Yes","Yes","No")</f>
        <v>No</v>
      </c>
      <c r="D860" t="str">
        <f>IF(AND(C860="No",PA!F20="Yes"),"Yes","No")</f>
        <v>No</v>
      </c>
      <c r="E860" t="str">
        <f>IF(AND(C860="No",PA!F20="N/A"),"N/A","No")</f>
        <v>No</v>
      </c>
      <c r="F860">
        <f>IF(OR(PA!F20="Yes",PA!F20="N/A"),0,1)</f>
        <v>1</v>
      </c>
      <c r="G860" t="str">
        <f>IF(OR(PA!K20="Q3 2019",PA!K20="Q4 2019"),"Yes","No")</f>
        <v>No</v>
      </c>
      <c r="H860" s="178" t="str">
        <f t="shared" si="496"/>
        <v>No</v>
      </c>
      <c r="I860" t="str">
        <f>IF(OR(PA!K20="Q1 2020",PA!K20="Q2 2020"),"Yes","No")</f>
        <v>No</v>
      </c>
      <c r="J860" s="178" t="str">
        <f t="shared" si="521"/>
        <v>No</v>
      </c>
      <c r="K860" t="str">
        <f>IF(OR(PA!K20="Q3 2020",PA!K20="Q4 2020"),"Yes","No")</f>
        <v>No</v>
      </c>
      <c r="L860" s="178" t="str">
        <f t="shared" si="522"/>
        <v>No</v>
      </c>
      <c r="M860" t="str">
        <f>IF(OR(PA!K20="Q1 2021",PA!K20="Q2 2021"),"Yes","No")</f>
        <v>No</v>
      </c>
      <c r="N860" s="178" t="str">
        <f t="shared" si="523"/>
        <v>No</v>
      </c>
      <c r="O860" t="str">
        <f>IF(OR(PA!K20="Q3 2021",PA!K20="Q4 2021"),"Yes","No")</f>
        <v>No</v>
      </c>
      <c r="P860" s="178" t="str">
        <f t="shared" si="524"/>
        <v>No</v>
      </c>
      <c r="Q860" t="str">
        <f>IF(OR(PA!K20="Q1 2022",PA!K20="Q2 2022"),"Yes","No")</f>
        <v>No</v>
      </c>
      <c r="R860" s="178" t="str">
        <f t="shared" si="525"/>
        <v>No</v>
      </c>
      <c r="S860" t="str">
        <f>IF(OR(PA!K20="Q3 2022",PA!K20="Q4 2022"),"Yes","No")</f>
        <v>No</v>
      </c>
      <c r="T860" s="178" t="str">
        <f t="shared" si="526"/>
        <v>No</v>
      </c>
      <c r="U860" t="str">
        <f>IF(OR(PA!K20="Q1 2023",PA!K20="Q2 2023"),"Yes","No")</f>
        <v>No</v>
      </c>
      <c r="V860" s="178" t="str">
        <f t="shared" si="527"/>
        <v>No</v>
      </c>
      <c r="W860" t="str">
        <f>IF(OR(PA!K20="Q3 2023",PA!K20="Q4 2023"),"Yes","No")</f>
        <v>No</v>
      </c>
      <c r="X860" s="178" t="str">
        <f t="shared" si="528"/>
        <v>No</v>
      </c>
      <c r="Y860" t="str">
        <f>IF(OR(PA!K20="Q1 2024",PA!K20="Q2 2024"),"Yes","No")</f>
        <v>No</v>
      </c>
      <c r="Z860" s="178" t="str">
        <f t="shared" si="529"/>
        <v>No</v>
      </c>
      <c r="AA860" t="str">
        <f>IF(OR(PA!K20="Q3 2024",PA!K20="Q4 2024"),"Yes","No")</f>
        <v>No</v>
      </c>
      <c r="AB860" s="178" t="str">
        <f t="shared" si="530"/>
        <v>No</v>
      </c>
      <c r="AC860" t="str">
        <f>IF(OR(PA!K20="Q1 2025",PA!K20="Q2 2025"),"Yes","No")</f>
        <v>No</v>
      </c>
      <c r="AD860" s="178" t="str">
        <f t="shared" si="531"/>
        <v>No</v>
      </c>
      <c r="AE860" t="str">
        <f>IF(OR(PA!K20="Q3 2025",PA!K20="Q4 2025"),"Yes","No")</f>
        <v>No</v>
      </c>
      <c r="AF860" s="178" t="str">
        <f t="shared" si="532"/>
        <v>No</v>
      </c>
      <c r="AG860" t="str">
        <f>IF(OR(PA!K20="Q1 2026",PA!K20="Q2 2026"),"Yes","No")</f>
        <v>No</v>
      </c>
      <c r="AH860" s="178" t="str">
        <f t="shared" si="533"/>
        <v>No</v>
      </c>
      <c r="AI860" t="str">
        <f>IF(OR(PA!K20="Q3 2026",PA!K20="Q4 2026"),"Yes","No")</f>
        <v>No</v>
      </c>
      <c r="AJ860" s="178" t="str">
        <f t="shared" si="534"/>
        <v>No</v>
      </c>
      <c r="AK860" t="str">
        <f>IF(OR(PA!K20="Q1 2027",PA!K20="Q2 2027"),"Yes","No")</f>
        <v>No</v>
      </c>
      <c r="AL860" s="178" t="str">
        <f t="shared" si="535"/>
        <v>No</v>
      </c>
      <c r="AM860" t="str">
        <f>IF(OR(PA!K20="Q3 2027",PA!K20="Q4 2027"),"Yes","No")</f>
        <v>No</v>
      </c>
      <c r="AN860" s="178" t="str">
        <f t="shared" si="536"/>
        <v>No</v>
      </c>
      <c r="AO860" t="str">
        <f>IF(OR(PA!K20="Q1 2028",PA!K20="Q2 2028"),"Yes","No")</f>
        <v>No</v>
      </c>
      <c r="AP860" s="178" t="str">
        <f t="shared" si="537"/>
        <v>No</v>
      </c>
      <c r="AQ860" t="str">
        <f>IF(OR(PA!K20="Q3 2028",PA!K20="Q4 2028"),"Yes","No")</f>
        <v>No</v>
      </c>
      <c r="AR860" s="178" t="str">
        <f t="shared" si="538"/>
        <v>No</v>
      </c>
      <c r="AS860" t="str">
        <f>IF(OR(PA!K20="Q1 2029",PA!K20="Q2 2029"),"Yes","No")</f>
        <v>No</v>
      </c>
      <c r="AT860" s="178" t="str">
        <f t="shared" si="539"/>
        <v>No</v>
      </c>
      <c r="AU860" t="str">
        <f>IF(OR(PA!K20="Q3 2029",PA!K20="Q4 2029"),"Yes","No")</f>
        <v>No</v>
      </c>
      <c r="AV860" s="178" t="str">
        <f t="shared" si="540"/>
        <v>No</v>
      </c>
      <c r="AW860" t="str">
        <f>IF(OR(PA!K20="Q1 2030",PA!K20="Q2 2030"),"Yes","No")</f>
        <v>No</v>
      </c>
      <c r="AX860" s="178" t="str">
        <f t="shared" si="541"/>
        <v>No</v>
      </c>
      <c r="AY860" t="str">
        <f>IF(OR(PA!K20="Q3 2030",PA!K20="Q4 2030"),"Yes","No")</f>
        <v>No</v>
      </c>
      <c r="AZ860" s="178" t="str">
        <f t="shared" si="542"/>
        <v>No</v>
      </c>
      <c r="BA860" t="str">
        <f>IF(PA!K20="","No","Yes")</f>
        <v>No</v>
      </c>
      <c r="BB860" s="178" t="str">
        <f t="shared" si="543"/>
        <v>No</v>
      </c>
      <c r="BC860" s="178" t="str">
        <f t="shared" si="544"/>
        <v>Yes</v>
      </c>
      <c r="BD860" s="174"/>
    </row>
    <row r="861" spans="1:56" s="175" customFormat="1" ht="23.65" thickBot="1" x14ac:dyDescent="0.5">
      <c r="A861" s="177">
        <v>17</v>
      </c>
      <c r="B861" s="48" t="s">
        <v>1403</v>
      </c>
      <c r="C861" t="str">
        <f>IF(PA!E21="Yes","Yes","No")</f>
        <v>No</v>
      </c>
      <c r="D861" t="str">
        <f>IF(AND(C861="No",PA!F21="Yes"),"Yes","No")</f>
        <v>No</v>
      </c>
      <c r="E861" t="str">
        <f>IF(AND(C861="No",PA!F21="N/A"),"N/A","No")</f>
        <v>No</v>
      </c>
      <c r="F861">
        <f>IF(OR(PA!F21="Yes",PA!F21="N/A"),0,1)</f>
        <v>1</v>
      </c>
      <c r="G861" t="str">
        <f>IF(OR(PA!K21="Q3 2019",PA!K21="Q4 2019"),"Yes","No")</f>
        <v>No</v>
      </c>
      <c r="H861" s="178" t="str">
        <f t="shared" si="496"/>
        <v>No</v>
      </c>
      <c r="I861" t="str">
        <f>IF(OR(PA!K21="Q1 2020",PA!K21="Q2 2020"),"Yes","No")</f>
        <v>No</v>
      </c>
      <c r="J861" s="178" t="str">
        <f t="shared" si="521"/>
        <v>No</v>
      </c>
      <c r="K861" t="str">
        <f>IF(OR(PA!K21="Q3 2020",PA!K21="Q4 2020"),"Yes","No")</f>
        <v>No</v>
      </c>
      <c r="L861" s="178" t="str">
        <f t="shared" si="522"/>
        <v>No</v>
      </c>
      <c r="M861" t="str">
        <f>IF(OR(PA!K21="Q1 2021",PA!K21="Q2 2021"),"Yes","No")</f>
        <v>No</v>
      </c>
      <c r="N861" s="178" t="str">
        <f t="shared" si="523"/>
        <v>No</v>
      </c>
      <c r="O861" t="str">
        <f>IF(OR(PA!K21="Q3 2021",PA!K21="Q4 2021"),"Yes","No")</f>
        <v>No</v>
      </c>
      <c r="P861" s="178" t="str">
        <f t="shared" si="524"/>
        <v>No</v>
      </c>
      <c r="Q861" t="str">
        <f>IF(OR(PA!K21="Q1 2022",PA!K21="Q2 2022"),"Yes","No")</f>
        <v>No</v>
      </c>
      <c r="R861" s="178" t="str">
        <f t="shared" si="525"/>
        <v>No</v>
      </c>
      <c r="S861" t="str">
        <f>IF(OR(PA!K21="Q3 2022",PA!K21="Q4 2022"),"Yes","No")</f>
        <v>No</v>
      </c>
      <c r="T861" s="178" t="str">
        <f t="shared" si="526"/>
        <v>No</v>
      </c>
      <c r="U861" t="str">
        <f>IF(OR(PA!K21="Q1 2023",PA!K21="Q2 2023"),"Yes","No")</f>
        <v>No</v>
      </c>
      <c r="V861" s="178" t="str">
        <f t="shared" si="527"/>
        <v>No</v>
      </c>
      <c r="W861" t="str">
        <f>IF(OR(PA!K21="Q3 2023",PA!K21="Q4 2023"),"Yes","No")</f>
        <v>No</v>
      </c>
      <c r="X861" s="178" t="str">
        <f t="shared" si="528"/>
        <v>No</v>
      </c>
      <c r="Y861" t="str">
        <f>IF(OR(PA!K21="Q1 2024",PA!K21="Q2 2024"),"Yes","No")</f>
        <v>No</v>
      </c>
      <c r="Z861" s="178" t="str">
        <f t="shared" si="529"/>
        <v>No</v>
      </c>
      <c r="AA861" t="str">
        <f>IF(OR(PA!K21="Q3 2024",PA!K21="Q4 2024"),"Yes","No")</f>
        <v>No</v>
      </c>
      <c r="AB861" s="178" t="str">
        <f t="shared" si="530"/>
        <v>No</v>
      </c>
      <c r="AC861" t="str">
        <f>IF(OR(PA!K21="Q1 2025",PA!K21="Q2 2025"),"Yes","No")</f>
        <v>No</v>
      </c>
      <c r="AD861" s="178" t="str">
        <f t="shared" si="531"/>
        <v>No</v>
      </c>
      <c r="AE861" t="str">
        <f>IF(OR(PA!K21="Q3 2025",PA!K21="Q4 2025"),"Yes","No")</f>
        <v>No</v>
      </c>
      <c r="AF861" s="178" t="str">
        <f t="shared" si="532"/>
        <v>No</v>
      </c>
      <c r="AG861" t="str">
        <f>IF(OR(PA!K21="Q1 2026",PA!K21="Q2 2026"),"Yes","No")</f>
        <v>No</v>
      </c>
      <c r="AH861" s="178" t="str">
        <f t="shared" si="533"/>
        <v>No</v>
      </c>
      <c r="AI861" t="str">
        <f>IF(OR(PA!K21="Q3 2026",PA!K21="Q4 2026"),"Yes","No")</f>
        <v>No</v>
      </c>
      <c r="AJ861" s="178" t="str">
        <f t="shared" si="534"/>
        <v>No</v>
      </c>
      <c r="AK861" t="str">
        <f>IF(OR(PA!K21="Q1 2027",PA!K21="Q2 2027"),"Yes","No")</f>
        <v>No</v>
      </c>
      <c r="AL861" s="178" t="str">
        <f t="shared" si="535"/>
        <v>No</v>
      </c>
      <c r="AM861" t="str">
        <f>IF(OR(PA!K21="Q3 2027",PA!K21="Q4 2027"),"Yes","No")</f>
        <v>No</v>
      </c>
      <c r="AN861" s="178" t="str">
        <f t="shared" si="536"/>
        <v>No</v>
      </c>
      <c r="AO861" t="str">
        <f>IF(OR(PA!K21="Q1 2028",PA!K21="Q2 2028"),"Yes","No")</f>
        <v>No</v>
      </c>
      <c r="AP861" s="178" t="str">
        <f t="shared" si="537"/>
        <v>No</v>
      </c>
      <c r="AQ861" t="str">
        <f>IF(OR(PA!K21="Q3 2028",PA!K21="Q4 2028"),"Yes","No")</f>
        <v>No</v>
      </c>
      <c r="AR861" s="178" t="str">
        <f t="shared" si="538"/>
        <v>No</v>
      </c>
      <c r="AS861" t="str">
        <f>IF(OR(PA!K21="Q1 2029",PA!K21="Q2 2029"),"Yes","No")</f>
        <v>No</v>
      </c>
      <c r="AT861" s="178" t="str">
        <f t="shared" si="539"/>
        <v>No</v>
      </c>
      <c r="AU861" t="str">
        <f>IF(OR(PA!K21="Q3 2029",PA!K21="Q4 2029"),"Yes","No")</f>
        <v>No</v>
      </c>
      <c r="AV861" s="178" t="str">
        <f t="shared" si="540"/>
        <v>No</v>
      </c>
      <c r="AW861" t="str">
        <f>IF(OR(PA!K21="Q1 2030",PA!K21="Q2 2030"),"Yes","No")</f>
        <v>No</v>
      </c>
      <c r="AX861" s="178" t="str">
        <f t="shared" si="541"/>
        <v>No</v>
      </c>
      <c r="AY861" t="str">
        <f>IF(OR(PA!K21="Q3 2030",PA!K21="Q4 2030"),"Yes","No")</f>
        <v>No</v>
      </c>
      <c r="AZ861" s="178" t="str">
        <f t="shared" si="542"/>
        <v>No</v>
      </c>
      <c r="BA861" t="str">
        <f>IF(PA!K21="","No","Yes")</f>
        <v>No</v>
      </c>
      <c r="BB861" s="178" t="str">
        <f t="shared" si="543"/>
        <v>No</v>
      </c>
      <c r="BC861" s="178" t="str">
        <f t="shared" si="544"/>
        <v>Yes</v>
      </c>
      <c r="BD861" s="174"/>
    </row>
    <row r="862" spans="1:56" s="175" customFormat="1" ht="23.65" thickBot="1" x14ac:dyDescent="0.5">
      <c r="A862" s="177">
        <v>18</v>
      </c>
      <c r="B862" s="48" t="s">
        <v>1404</v>
      </c>
      <c r="C862" t="str">
        <f>IF(PA!E22="Yes","Yes","No")</f>
        <v>No</v>
      </c>
      <c r="D862" t="str">
        <f>IF(AND(C862="No",PA!F22="Yes"),"Yes","No")</f>
        <v>No</v>
      </c>
      <c r="E862" t="str">
        <f>IF(AND(C862="No",PA!F22="N/A"),"N/A","No")</f>
        <v>No</v>
      </c>
      <c r="F862">
        <f>IF(OR(PA!F22="Yes",PA!F22="N/A"),0,1)</f>
        <v>1</v>
      </c>
      <c r="G862" t="str">
        <f>IF(OR(PA!K22="Q3 2019",PA!K22="Q4 2019"),"Yes","No")</f>
        <v>No</v>
      </c>
      <c r="H862" s="178" t="str">
        <f t="shared" si="496"/>
        <v>No</v>
      </c>
      <c r="I862" t="str">
        <f>IF(OR(PA!K22="Q1 2020",PA!K22="Q2 2020"),"Yes","No")</f>
        <v>No</v>
      </c>
      <c r="J862" s="178" t="str">
        <f t="shared" si="521"/>
        <v>No</v>
      </c>
      <c r="K862" t="str">
        <f>IF(OR(PA!K22="Q3 2020",PA!K22="Q4 2020"),"Yes","No")</f>
        <v>No</v>
      </c>
      <c r="L862" s="178" t="str">
        <f t="shared" si="522"/>
        <v>No</v>
      </c>
      <c r="M862" t="str">
        <f>IF(OR(PA!K22="Q1 2021",PA!K22="Q2 2021"),"Yes","No")</f>
        <v>No</v>
      </c>
      <c r="N862" s="178" t="str">
        <f t="shared" si="523"/>
        <v>No</v>
      </c>
      <c r="O862" t="str">
        <f>IF(OR(PA!K22="Q3 2021",PA!K22="Q4 2021"),"Yes","No")</f>
        <v>No</v>
      </c>
      <c r="P862" s="178" t="str">
        <f t="shared" si="524"/>
        <v>No</v>
      </c>
      <c r="Q862" t="str">
        <f>IF(OR(PA!K22="Q1 2022",PA!K22="Q2 2022"),"Yes","No")</f>
        <v>No</v>
      </c>
      <c r="R862" s="178" t="str">
        <f t="shared" si="525"/>
        <v>No</v>
      </c>
      <c r="S862" t="str">
        <f>IF(OR(PA!K22="Q3 2022",PA!K22="Q4 2022"),"Yes","No")</f>
        <v>No</v>
      </c>
      <c r="T862" s="178" t="str">
        <f t="shared" si="526"/>
        <v>No</v>
      </c>
      <c r="U862" t="str">
        <f>IF(OR(PA!K22="Q1 2023",PA!K22="Q2 2023"),"Yes","No")</f>
        <v>No</v>
      </c>
      <c r="V862" s="178" t="str">
        <f t="shared" si="527"/>
        <v>No</v>
      </c>
      <c r="W862" t="str">
        <f>IF(OR(PA!K22="Q3 2023",PA!K22="Q4 2023"),"Yes","No")</f>
        <v>No</v>
      </c>
      <c r="X862" s="178" t="str">
        <f t="shared" si="528"/>
        <v>No</v>
      </c>
      <c r="Y862" t="str">
        <f>IF(OR(PA!K22="Q1 2024",PA!K22="Q2 2024"),"Yes","No")</f>
        <v>No</v>
      </c>
      <c r="Z862" s="178" t="str">
        <f t="shared" si="529"/>
        <v>No</v>
      </c>
      <c r="AA862" t="str">
        <f>IF(OR(PA!K22="Q3 2024",PA!K22="Q4 2024"),"Yes","No")</f>
        <v>No</v>
      </c>
      <c r="AB862" s="178" t="str">
        <f t="shared" si="530"/>
        <v>No</v>
      </c>
      <c r="AC862" t="str">
        <f>IF(OR(PA!K22="Q1 2025",PA!K22="Q2 2025"),"Yes","No")</f>
        <v>No</v>
      </c>
      <c r="AD862" s="178" t="str">
        <f t="shared" si="531"/>
        <v>No</v>
      </c>
      <c r="AE862" t="str">
        <f>IF(OR(PA!K22="Q3 2025",PA!K22="Q4 2025"),"Yes","No")</f>
        <v>No</v>
      </c>
      <c r="AF862" s="178" t="str">
        <f t="shared" si="532"/>
        <v>No</v>
      </c>
      <c r="AG862" t="str">
        <f>IF(OR(PA!K22="Q1 2026",PA!K22="Q2 2026"),"Yes","No")</f>
        <v>No</v>
      </c>
      <c r="AH862" s="178" t="str">
        <f t="shared" si="533"/>
        <v>No</v>
      </c>
      <c r="AI862" t="str">
        <f>IF(OR(PA!K22="Q3 2026",PA!K22="Q4 2026"),"Yes","No")</f>
        <v>No</v>
      </c>
      <c r="AJ862" s="178" t="str">
        <f t="shared" si="534"/>
        <v>No</v>
      </c>
      <c r="AK862" t="str">
        <f>IF(OR(PA!K22="Q1 2027",PA!K22="Q2 2027"),"Yes","No")</f>
        <v>No</v>
      </c>
      <c r="AL862" s="178" t="str">
        <f t="shared" si="535"/>
        <v>No</v>
      </c>
      <c r="AM862" t="str">
        <f>IF(OR(PA!K22="Q3 2027",PA!K22="Q4 2027"),"Yes","No")</f>
        <v>No</v>
      </c>
      <c r="AN862" s="178" t="str">
        <f t="shared" si="536"/>
        <v>No</v>
      </c>
      <c r="AO862" t="str">
        <f>IF(OR(PA!K22="Q1 2028",PA!K22="Q2 2028"),"Yes","No")</f>
        <v>No</v>
      </c>
      <c r="AP862" s="178" t="str">
        <f t="shared" si="537"/>
        <v>No</v>
      </c>
      <c r="AQ862" t="str">
        <f>IF(OR(PA!K22="Q3 2028",PA!K22="Q4 2028"),"Yes","No")</f>
        <v>No</v>
      </c>
      <c r="AR862" s="178" t="str">
        <f t="shared" si="538"/>
        <v>No</v>
      </c>
      <c r="AS862" t="str">
        <f>IF(OR(PA!K22="Q1 2029",PA!K22="Q2 2029"),"Yes","No")</f>
        <v>No</v>
      </c>
      <c r="AT862" s="178" t="str">
        <f t="shared" si="539"/>
        <v>No</v>
      </c>
      <c r="AU862" t="str">
        <f>IF(OR(PA!K22="Q3 2029",PA!K22="Q4 2029"),"Yes","No")</f>
        <v>No</v>
      </c>
      <c r="AV862" s="178" t="str">
        <f t="shared" si="540"/>
        <v>No</v>
      </c>
      <c r="AW862" t="str">
        <f>IF(OR(PA!K22="Q1 2030",PA!K22="Q2 2030"),"Yes","No")</f>
        <v>No</v>
      </c>
      <c r="AX862" s="178" t="str">
        <f t="shared" si="541"/>
        <v>No</v>
      </c>
      <c r="AY862" t="str">
        <f>IF(OR(PA!K22="Q3 2030",PA!K22="Q4 2030"),"Yes","No")</f>
        <v>No</v>
      </c>
      <c r="AZ862" s="178" t="str">
        <f t="shared" si="542"/>
        <v>No</v>
      </c>
      <c r="BA862" t="str">
        <f>IF(PA!K22="","No","Yes")</f>
        <v>No</v>
      </c>
      <c r="BB862" s="178" t="str">
        <f t="shared" si="543"/>
        <v>No</v>
      </c>
      <c r="BC862" s="178" t="str">
        <f t="shared" si="544"/>
        <v>Yes</v>
      </c>
      <c r="BD862" s="174"/>
    </row>
    <row r="863" spans="1:56" s="175" customFormat="1" ht="14.65" thickBot="1" x14ac:dyDescent="0.5">
      <c r="A863" s="177">
        <v>19</v>
      </c>
      <c r="B863" s="48" t="s">
        <v>1405</v>
      </c>
      <c r="C863" t="str">
        <f>IF(PA!E23="Yes","Yes","No")</f>
        <v>No</v>
      </c>
      <c r="D863" t="str">
        <f>IF(AND(C863="No",PA!F23="Yes"),"Yes","No")</f>
        <v>No</v>
      </c>
      <c r="E863" t="str">
        <f>IF(AND(C863="No",PA!F23="N/A"),"N/A","No")</f>
        <v>No</v>
      </c>
      <c r="F863">
        <f>IF(OR(PA!F23="Yes",PA!F23="N/A"),0,1)</f>
        <v>1</v>
      </c>
      <c r="G863" t="str">
        <f>IF(OR(PA!K23="Q3 2019",PA!K23="Q4 2019"),"Yes","No")</f>
        <v>No</v>
      </c>
      <c r="H863" s="178" t="str">
        <f t="shared" si="496"/>
        <v>No</v>
      </c>
      <c r="I863" t="str">
        <f>IF(OR(PA!K23="Q1 2020",PA!K23="Q2 2020"),"Yes","No")</f>
        <v>No</v>
      </c>
      <c r="J863" s="178" t="str">
        <f t="shared" si="521"/>
        <v>No</v>
      </c>
      <c r="K863" t="str">
        <f>IF(OR(PA!K23="Q3 2020",PA!K23="Q4 2020"),"Yes","No")</f>
        <v>No</v>
      </c>
      <c r="L863" s="178" t="str">
        <f t="shared" si="522"/>
        <v>No</v>
      </c>
      <c r="M863" t="str">
        <f>IF(OR(PA!K23="Q1 2021",PA!K23="Q2 2021"),"Yes","No")</f>
        <v>No</v>
      </c>
      <c r="N863" s="178" t="str">
        <f t="shared" si="523"/>
        <v>No</v>
      </c>
      <c r="O863" t="str">
        <f>IF(OR(PA!K23="Q3 2021",PA!K23="Q4 2021"),"Yes","No")</f>
        <v>No</v>
      </c>
      <c r="P863" s="178" t="str">
        <f t="shared" si="524"/>
        <v>No</v>
      </c>
      <c r="Q863" t="str">
        <f>IF(OR(PA!K23="Q1 2022",PA!K23="Q2 2022"),"Yes","No")</f>
        <v>No</v>
      </c>
      <c r="R863" s="178" t="str">
        <f t="shared" si="525"/>
        <v>No</v>
      </c>
      <c r="S863" t="str">
        <f>IF(OR(PA!K23="Q3 2022",PA!K23="Q4 2022"),"Yes","No")</f>
        <v>No</v>
      </c>
      <c r="T863" s="178" t="str">
        <f t="shared" si="526"/>
        <v>No</v>
      </c>
      <c r="U863" t="str">
        <f>IF(OR(PA!K23="Q1 2023",PA!K23="Q2 2023"),"Yes","No")</f>
        <v>No</v>
      </c>
      <c r="V863" s="178" t="str">
        <f t="shared" si="527"/>
        <v>No</v>
      </c>
      <c r="W863" t="str">
        <f>IF(OR(PA!K23="Q3 2023",PA!K23="Q4 2023"),"Yes","No")</f>
        <v>No</v>
      </c>
      <c r="X863" s="178" t="str">
        <f t="shared" si="528"/>
        <v>No</v>
      </c>
      <c r="Y863" t="str">
        <f>IF(OR(PA!K23="Q1 2024",PA!K23="Q2 2024"),"Yes","No")</f>
        <v>No</v>
      </c>
      <c r="Z863" s="178" t="str">
        <f t="shared" si="529"/>
        <v>No</v>
      </c>
      <c r="AA863" t="str">
        <f>IF(OR(PA!K23="Q3 2024",PA!K23="Q4 2024"),"Yes","No")</f>
        <v>No</v>
      </c>
      <c r="AB863" s="178" t="str">
        <f t="shared" si="530"/>
        <v>No</v>
      </c>
      <c r="AC863" t="str">
        <f>IF(OR(PA!K23="Q1 2025",PA!K23="Q2 2025"),"Yes","No")</f>
        <v>No</v>
      </c>
      <c r="AD863" s="178" t="str">
        <f t="shared" si="531"/>
        <v>No</v>
      </c>
      <c r="AE863" t="str">
        <f>IF(OR(PA!K23="Q3 2025",PA!K23="Q4 2025"),"Yes","No")</f>
        <v>No</v>
      </c>
      <c r="AF863" s="178" t="str">
        <f t="shared" si="532"/>
        <v>No</v>
      </c>
      <c r="AG863" t="str">
        <f>IF(OR(PA!K23="Q1 2026",PA!K23="Q2 2026"),"Yes","No")</f>
        <v>No</v>
      </c>
      <c r="AH863" s="178" t="str">
        <f t="shared" si="533"/>
        <v>No</v>
      </c>
      <c r="AI863" t="str">
        <f>IF(OR(PA!K23="Q3 2026",PA!K23="Q4 2026"),"Yes","No")</f>
        <v>No</v>
      </c>
      <c r="AJ863" s="178" t="str">
        <f t="shared" si="534"/>
        <v>No</v>
      </c>
      <c r="AK863" t="str">
        <f>IF(OR(PA!K23="Q1 2027",PA!K23="Q2 2027"),"Yes","No")</f>
        <v>No</v>
      </c>
      <c r="AL863" s="178" t="str">
        <f t="shared" si="535"/>
        <v>No</v>
      </c>
      <c r="AM863" t="str">
        <f>IF(OR(PA!K23="Q3 2027",PA!K23="Q4 2027"),"Yes","No")</f>
        <v>No</v>
      </c>
      <c r="AN863" s="178" t="str">
        <f t="shared" si="536"/>
        <v>No</v>
      </c>
      <c r="AO863" t="str">
        <f>IF(OR(PA!K23="Q1 2028",PA!K23="Q2 2028"),"Yes","No")</f>
        <v>No</v>
      </c>
      <c r="AP863" s="178" t="str">
        <f t="shared" si="537"/>
        <v>No</v>
      </c>
      <c r="AQ863" t="str">
        <f>IF(OR(PA!K23="Q3 2028",PA!K23="Q4 2028"),"Yes","No")</f>
        <v>No</v>
      </c>
      <c r="AR863" s="178" t="str">
        <f t="shared" si="538"/>
        <v>No</v>
      </c>
      <c r="AS863" t="str">
        <f>IF(OR(PA!K23="Q1 2029",PA!K23="Q2 2029"),"Yes","No")</f>
        <v>No</v>
      </c>
      <c r="AT863" s="178" t="str">
        <f t="shared" si="539"/>
        <v>No</v>
      </c>
      <c r="AU863" t="str">
        <f>IF(OR(PA!K23="Q3 2029",PA!K23="Q4 2029"),"Yes","No")</f>
        <v>No</v>
      </c>
      <c r="AV863" s="178" t="str">
        <f t="shared" si="540"/>
        <v>No</v>
      </c>
      <c r="AW863" t="str">
        <f>IF(OR(PA!K23="Q1 2030",PA!K23="Q2 2030"),"Yes","No")</f>
        <v>No</v>
      </c>
      <c r="AX863" s="178" t="str">
        <f t="shared" si="541"/>
        <v>No</v>
      </c>
      <c r="AY863" t="str">
        <f>IF(OR(PA!K23="Q3 2030",PA!K23="Q4 2030"),"Yes","No")</f>
        <v>No</v>
      </c>
      <c r="AZ863" s="178" t="str">
        <f t="shared" si="542"/>
        <v>No</v>
      </c>
      <c r="BA863" t="str">
        <f>IF(PA!K23="","No","Yes")</f>
        <v>No</v>
      </c>
      <c r="BB863" s="178" t="str">
        <f t="shared" si="543"/>
        <v>No</v>
      </c>
      <c r="BC863" s="178" t="str">
        <f t="shared" si="544"/>
        <v>Yes</v>
      </c>
      <c r="BD863" s="174"/>
    </row>
    <row r="864" spans="1:56" s="175" customFormat="1" ht="14.65" thickBot="1" x14ac:dyDescent="0.5">
      <c r="A864" s="177">
        <v>20</v>
      </c>
      <c r="B864" s="48" t="s">
        <v>1406</v>
      </c>
      <c r="C864" t="str">
        <f>IF(PA!E24="Yes","Yes","No")</f>
        <v>No</v>
      </c>
      <c r="D864" t="str">
        <f>IF(AND(C864="No",PA!F24="Yes"),"Yes","No")</f>
        <v>No</v>
      </c>
      <c r="E864" t="str">
        <f>IF(AND(C864="No",PA!F24="N/A"),"N/A","No")</f>
        <v>No</v>
      </c>
      <c r="F864">
        <f>IF(OR(PA!F24="Yes",PA!F24="N/A"),0,1)</f>
        <v>1</v>
      </c>
      <c r="G864" t="str">
        <f>IF(OR(PA!K24="Q3 2019",PA!K24="Q4 2019"),"Yes","No")</f>
        <v>No</v>
      </c>
      <c r="H864" s="178" t="str">
        <f t="shared" si="496"/>
        <v>No</v>
      </c>
      <c r="I864" t="str">
        <f>IF(OR(PA!K24="Q1 2020",PA!K24="Q2 2020"),"Yes","No")</f>
        <v>No</v>
      </c>
      <c r="J864" s="178" t="str">
        <f t="shared" si="521"/>
        <v>No</v>
      </c>
      <c r="K864" t="str">
        <f>IF(OR(PA!K24="Q3 2020",PA!K24="Q4 2020"),"Yes","No")</f>
        <v>No</v>
      </c>
      <c r="L864" s="178" t="str">
        <f t="shared" si="522"/>
        <v>No</v>
      </c>
      <c r="M864" t="str">
        <f>IF(OR(PA!K24="Q1 2021",PA!K24="Q2 2021"),"Yes","No")</f>
        <v>No</v>
      </c>
      <c r="N864" s="178" t="str">
        <f t="shared" si="523"/>
        <v>No</v>
      </c>
      <c r="O864" t="str">
        <f>IF(OR(PA!K24="Q3 2021",PA!K24="Q4 2021"),"Yes","No")</f>
        <v>No</v>
      </c>
      <c r="P864" s="178" t="str">
        <f t="shared" si="524"/>
        <v>No</v>
      </c>
      <c r="Q864" t="str">
        <f>IF(OR(PA!K24="Q1 2022",PA!K24="Q2 2022"),"Yes","No")</f>
        <v>No</v>
      </c>
      <c r="R864" s="178" t="str">
        <f t="shared" si="525"/>
        <v>No</v>
      </c>
      <c r="S864" t="str">
        <f>IF(OR(PA!K24="Q3 2022",PA!K24="Q4 2022"),"Yes","No")</f>
        <v>No</v>
      </c>
      <c r="T864" s="178" t="str">
        <f t="shared" si="526"/>
        <v>No</v>
      </c>
      <c r="U864" t="str">
        <f>IF(OR(PA!K24="Q1 2023",PA!K24="Q2 2023"),"Yes","No")</f>
        <v>No</v>
      </c>
      <c r="V864" s="178" t="str">
        <f t="shared" si="527"/>
        <v>No</v>
      </c>
      <c r="W864" t="str">
        <f>IF(OR(PA!K24="Q3 2023",PA!K24="Q4 2023"),"Yes","No")</f>
        <v>No</v>
      </c>
      <c r="X864" s="178" t="str">
        <f t="shared" si="528"/>
        <v>No</v>
      </c>
      <c r="Y864" t="str">
        <f>IF(OR(PA!K24="Q1 2024",PA!K24="Q2 2024"),"Yes","No")</f>
        <v>No</v>
      </c>
      <c r="Z864" s="178" t="str">
        <f t="shared" si="529"/>
        <v>No</v>
      </c>
      <c r="AA864" t="str">
        <f>IF(OR(PA!K24="Q3 2024",PA!K24="Q4 2024"),"Yes","No")</f>
        <v>No</v>
      </c>
      <c r="AB864" s="178" t="str">
        <f t="shared" si="530"/>
        <v>No</v>
      </c>
      <c r="AC864" t="str">
        <f>IF(OR(PA!K24="Q1 2025",PA!K24="Q2 2025"),"Yes","No")</f>
        <v>No</v>
      </c>
      <c r="AD864" s="178" t="str">
        <f t="shared" si="531"/>
        <v>No</v>
      </c>
      <c r="AE864" t="str">
        <f>IF(OR(PA!K24="Q3 2025",PA!K24="Q4 2025"),"Yes","No")</f>
        <v>No</v>
      </c>
      <c r="AF864" s="178" t="str">
        <f t="shared" si="532"/>
        <v>No</v>
      </c>
      <c r="AG864" t="str">
        <f>IF(OR(PA!K24="Q1 2026",PA!K24="Q2 2026"),"Yes","No")</f>
        <v>No</v>
      </c>
      <c r="AH864" s="178" t="str">
        <f t="shared" si="533"/>
        <v>No</v>
      </c>
      <c r="AI864" t="str">
        <f>IF(OR(PA!K24="Q3 2026",PA!K24="Q4 2026"),"Yes","No")</f>
        <v>No</v>
      </c>
      <c r="AJ864" s="178" t="str">
        <f t="shared" si="534"/>
        <v>No</v>
      </c>
      <c r="AK864" t="str">
        <f>IF(OR(PA!K24="Q1 2027",PA!K24="Q2 2027"),"Yes","No")</f>
        <v>No</v>
      </c>
      <c r="AL864" s="178" t="str">
        <f t="shared" si="535"/>
        <v>No</v>
      </c>
      <c r="AM864" t="str">
        <f>IF(OR(PA!K24="Q3 2027",PA!K24="Q4 2027"),"Yes","No")</f>
        <v>No</v>
      </c>
      <c r="AN864" s="178" t="str">
        <f t="shared" si="536"/>
        <v>No</v>
      </c>
      <c r="AO864" t="str">
        <f>IF(OR(PA!K24="Q1 2028",PA!K24="Q2 2028"),"Yes","No")</f>
        <v>No</v>
      </c>
      <c r="AP864" s="178" t="str">
        <f t="shared" si="537"/>
        <v>No</v>
      </c>
      <c r="AQ864" t="str">
        <f>IF(OR(PA!K24="Q3 2028",PA!K24="Q4 2028"),"Yes","No")</f>
        <v>No</v>
      </c>
      <c r="AR864" s="178" t="str">
        <f t="shared" si="538"/>
        <v>No</v>
      </c>
      <c r="AS864" t="str">
        <f>IF(OR(PA!K24="Q1 2029",PA!K24="Q2 2029"),"Yes","No")</f>
        <v>No</v>
      </c>
      <c r="AT864" s="178" t="str">
        <f t="shared" si="539"/>
        <v>No</v>
      </c>
      <c r="AU864" t="str">
        <f>IF(OR(PA!K24="Q3 2029",PA!K24="Q4 2029"),"Yes","No")</f>
        <v>No</v>
      </c>
      <c r="AV864" s="178" t="str">
        <f t="shared" si="540"/>
        <v>No</v>
      </c>
      <c r="AW864" t="str">
        <f>IF(OR(PA!K24="Q1 2030",PA!K24="Q2 2030"),"Yes","No")</f>
        <v>No</v>
      </c>
      <c r="AX864" s="178" t="str">
        <f t="shared" si="541"/>
        <v>No</v>
      </c>
      <c r="AY864" t="str">
        <f>IF(OR(PA!K24="Q3 2030",PA!K24="Q4 2030"),"Yes","No")</f>
        <v>No</v>
      </c>
      <c r="AZ864" s="178" t="str">
        <f t="shared" si="542"/>
        <v>No</v>
      </c>
      <c r="BA864" t="str">
        <f>IF(PA!K24="","No","Yes")</f>
        <v>No</v>
      </c>
      <c r="BB864" s="178" t="str">
        <f t="shared" si="543"/>
        <v>No</v>
      </c>
      <c r="BC864" s="178" t="str">
        <f t="shared" si="544"/>
        <v>Yes</v>
      </c>
      <c r="BD864" s="174"/>
    </row>
    <row r="865" spans="1:56" s="175" customFormat="1" ht="14.65" thickBot="1" x14ac:dyDescent="0.5">
      <c r="A865" s="177">
        <v>21</v>
      </c>
      <c r="B865" s="48" t="s">
        <v>1408</v>
      </c>
      <c r="C865" t="str">
        <f>IF(PA!E25="Yes","Yes","No")</f>
        <v>No</v>
      </c>
      <c r="D865" t="str">
        <f>IF(AND(C865="No",PA!F25="Yes"),"Yes","No")</f>
        <v>No</v>
      </c>
      <c r="E865" t="str">
        <f>IF(AND(C865="No",PA!F25="N/A"),"N/A","No")</f>
        <v>No</v>
      </c>
      <c r="F865">
        <f>IF(OR(PA!F25="Yes",PA!F25="N/A"),0,1)</f>
        <v>1</v>
      </c>
      <c r="G865" t="str">
        <f>IF(OR(PA!K25="Q3 2019",PA!K25="Q4 2019"),"Yes","No")</f>
        <v>No</v>
      </c>
      <c r="H865" s="178" t="str">
        <f t="shared" si="496"/>
        <v>No</v>
      </c>
      <c r="I865" t="str">
        <f>IF(OR(PA!K25="Q1 2020",PA!K25="Q2 2020"),"Yes","No")</f>
        <v>No</v>
      </c>
      <c r="J865" s="178" t="str">
        <f t="shared" si="521"/>
        <v>No</v>
      </c>
      <c r="K865" t="str">
        <f>IF(OR(PA!K25="Q3 2020",PA!K25="Q4 2020"),"Yes","No")</f>
        <v>No</v>
      </c>
      <c r="L865" s="178" t="str">
        <f t="shared" si="522"/>
        <v>No</v>
      </c>
      <c r="M865" t="str">
        <f>IF(OR(PA!K25="Q1 2021",PA!K25="Q2 2021"),"Yes","No")</f>
        <v>No</v>
      </c>
      <c r="N865" s="178" t="str">
        <f t="shared" si="523"/>
        <v>No</v>
      </c>
      <c r="O865" t="str">
        <f>IF(OR(PA!K25="Q3 2021",PA!K25="Q4 2021"),"Yes","No")</f>
        <v>No</v>
      </c>
      <c r="P865" s="178" t="str">
        <f t="shared" si="524"/>
        <v>No</v>
      </c>
      <c r="Q865" t="str">
        <f>IF(OR(PA!K25="Q1 2022",PA!K25="Q2 2022"),"Yes","No")</f>
        <v>No</v>
      </c>
      <c r="R865" s="178" t="str">
        <f t="shared" si="525"/>
        <v>No</v>
      </c>
      <c r="S865" t="str">
        <f>IF(OR(PA!K25="Q3 2022",PA!K25="Q4 2022"),"Yes","No")</f>
        <v>No</v>
      </c>
      <c r="T865" s="178" t="str">
        <f t="shared" si="526"/>
        <v>No</v>
      </c>
      <c r="U865" t="str">
        <f>IF(OR(PA!K25="Q1 2023",PA!K25="Q2 2023"),"Yes","No")</f>
        <v>No</v>
      </c>
      <c r="V865" s="178" t="str">
        <f t="shared" si="527"/>
        <v>No</v>
      </c>
      <c r="W865" t="str">
        <f>IF(OR(PA!K25="Q3 2023",PA!K25="Q4 2023"),"Yes","No")</f>
        <v>No</v>
      </c>
      <c r="X865" s="178" t="str">
        <f t="shared" si="528"/>
        <v>No</v>
      </c>
      <c r="Y865" t="str">
        <f>IF(OR(PA!K25="Q1 2024",PA!K25="Q2 2024"),"Yes","No")</f>
        <v>No</v>
      </c>
      <c r="Z865" s="178" t="str">
        <f t="shared" si="529"/>
        <v>No</v>
      </c>
      <c r="AA865" t="str">
        <f>IF(OR(PA!K25="Q3 2024",PA!K25="Q4 2024"),"Yes","No")</f>
        <v>No</v>
      </c>
      <c r="AB865" s="178" t="str">
        <f t="shared" si="530"/>
        <v>No</v>
      </c>
      <c r="AC865" t="str">
        <f>IF(OR(PA!K25="Q1 2025",PA!K25="Q2 2025"),"Yes","No")</f>
        <v>No</v>
      </c>
      <c r="AD865" s="178" t="str">
        <f t="shared" si="531"/>
        <v>No</v>
      </c>
      <c r="AE865" t="str">
        <f>IF(OR(PA!K25="Q3 2025",PA!K25="Q4 2025"),"Yes","No")</f>
        <v>No</v>
      </c>
      <c r="AF865" s="178" t="str">
        <f t="shared" si="532"/>
        <v>No</v>
      </c>
      <c r="AG865" t="str">
        <f>IF(OR(PA!K25="Q1 2026",PA!K25="Q2 2026"),"Yes","No")</f>
        <v>No</v>
      </c>
      <c r="AH865" s="178" t="str">
        <f t="shared" si="533"/>
        <v>No</v>
      </c>
      <c r="AI865" t="str">
        <f>IF(OR(PA!K25="Q3 2026",PA!K25="Q4 2026"),"Yes","No")</f>
        <v>No</v>
      </c>
      <c r="AJ865" s="178" t="str">
        <f t="shared" si="534"/>
        <v>No</v>
      </c>
      <c r="AK865" t="str">
        <f>IF(OR(PA!K25="Q1 2027",PA!K25="Q2 2027"),"Yes","No")</f>
        <v>No</v>
      </c>
      <c r="AL865" s="178" t="str">
        <f t="shared" si="535"/>
        <v>No</v>
      </c>
      <c r="AM865" t="str">
        <f>IF(OR(PA!K25="Q3 2027",PA!K25="Q4 2027"),"Yes","No")</f>
        <v>No</v>
      </c>
      <c r="AN865" s="178" t="str">
        <f t="shared" si="536"/>
        <v>No</v>
      </c>
      <c r="AO865" t="str">
        <f>IF(OR(PA!K25="Q1 2028",PA!K25="Q2 2028"),"Yes","No")</f>
        <v>No</v>
      </c>
      <c r="AP865" s="178" t="str">
        <f t="shared" si="537"/>
        <v>No</v>
      </c>
      <c r="AQ865" t="str">
        <f>IF(OR(PA!K25="Q3 2028",PA!K25="Q4 2028"),"Yes","No")</f>
        <v>No</v>
      </c>
      <c r="AR865" s="178" t="str">
        <f t="shared" si="538"/>
        <v>No</v>
      </c>
      <c r="AS865" t="str">
        <f>IF(OR(PA!K25="Q1 2029",PA!K25="Q2 2029"),"Yes","No")</f>
        <v>No</v>
      </c>
      <c r="AT865" s="178" t="str">
        <f t="shared" si="539"/>
        <v>No</v>
      </c>
      <c r="AU865" t="str">
        <f>IF(OR(PA!K25="Q3 2029",PA!K25="Q4 2029"),"Yes","No")</f>
        <v>No</v>
      </c>
      <c r="AV865" s="178" t="str">
        <f t="shared" si="540"/>
        <v>No</v>
      </c>
      <c r="AW865" t="str">
        <f>IF(OR(PA!K25="Q1 2030",PA!K25="Q2 2030"),"Yes","No")</f>
        <v>No</v>
      </c>
      <c r="AX865" s="178" t="str">
        <f t="shared" si="541"/>
        <v>No</v>
      </c>
      <c r="AY865" t="str">
        <f>IF(OR(PA!K25="Q3 2030",PA!K25="Q4 2030"),"Yes","No")</f>
        <v>No</v>
      </c>
      <c r="AZ865" s="178" t="str">
        <f t="shared" si="542"/>
        <v>No</v>
      </c>
      <c r="BA865" t="str">
        <f>IF(PA!K25="","No","Yes")</f>
        <v>No</v>
      </c>
      <c r="BB865" s="178" t="str">
        <f t="shared" si="543"/>
        <v>No</v>
      </c>
      <c r="BC865" s="178" t="str">
        <f t="shared" si="544"/>
        <v>Yes</v>
      </c>
      <c r="BD865" s="174"/>
    </row>
    <row r="866" spans="1:56" s="175" customFormat="1" ht="35.25" thickBot="1" x14ac:dyDescent="0.5">
      <c r="A866" s="177">
        <v>22</v>
      </c>
      <c r="B866" s="48" t="s">
        <v>1409</v>
      </c>
      <c r="C866" t="str">
        <f>IF(PA!E26="Yes","Yes","No")</f>
        <v>No</v>
      </c>
      <c r="D866" t="str">
        <f>IF(AND(C866="No",PA!F26="Yes"),"Yes","No")</f>
        <v>No</v>
      </c>
      <c r="E866" t="str">
        <f>IF(AND(C866="No",PA!F26="N/A"),"N/A","No")</f>
        <v>No</v>
      </c>
      <c r="F866">
        <f>IF(OR(PA!F26="Yes",PA!F26="N/A"),0,1)</f>
        <v>1</v>
      </c>
      <c r="G866" t="str">
        <f>IF(OR(PA!K26="Q3 2019",PA!K26="Q4 2019"),"Yes","No")</f>
        <v>No</v>
      </c>
      <c r="H866" s="178" t="str">
        <f t="shared" si="496"/>
        <v>No</v>
      </c>
      <c r="I866" t="str">
        <f>IF(OR(PA!K26="Q1 2020",PA!K26="Q2 2020"),"Yes","No")</f>
        <v>No</v>
      </c>
      <c r="J866" s="178" t="str">
        <f t="shared" si="521"/>
        <v>No</v>
      </c>
      <c r="K866" t="str">
        <f>IF(OR(PA!K26="Q3 2020",PA!K26="Q4 2020"),"Yes","No")</f>
        <v>No</v>
      </c>
      <c r="L866" s="178" t="str">
        <f t="shared" si="522"/>
        <v>No</v>
      </c>
      <c r="M866" t="str">
        <f>IF(OR(PA!K26="Q1 2021",PA!K26="Q2 2021"),"Yes","No")</f>
        <v>No</v>
      </c>
      <c r="N866" s="178" t="str">
        <f t="shared" si="523"/>
        <v>No</v>
      </c>
      <c r="O866" t="str">
        <f>IF(OR(PA!K26="Q3 2021",PA!K26="Q4 2021"),"Yes","No")</f>
        <v>No</v>
      </c>
      <c r="P866" s="178" t="str">
        <f t="shared" si="524"/>
        <v>No</v>
      </c>
      <c r="Q866" t="str">
        <f>IF(OR(PA!K26="Q1 2022",PA!K26="Q2 2022"),"Yes","No")</f>
        <v>No</v>
      </c>
      <c r="R866" s="178" t="str">
        <f t="shared" si="525"/>
        <v>No</v>
      </c>
      <c r="S866" t="str">
        <f>IF(OR(PA!K26="Q3 2022",PA!K26="Q4 2022"),"Yes","No")</f>
        <v>No</v>
      </c>
      <c r="T866" s="178" t="str">
        <f t="shared" si="526"/>
        <v>No</v>
      </c>
      <c r="U866" t="str">
        <f>IF(OR(PA!K26="Q1 2023",PA!K26="Q2 2023"),"Yes","No")</f>
        <v>No</v>
      </c>
      <c r="V866" s="178" t="str">
        <f t="shared" si="527"/>
        <v>No</v>
      </c>
      <c r="W866" t="str">
        <f>IF(OR(PA!K26="Q3 2023",PA!K26="Q4 2023"),"Yes","No")</f>
        <v>No</v>
      </c>
      <c r="X866" s="178" t="str">
        <f t="shared" si="528"/>
        <v>No</v>
      </c>
      <c r="Y866" t="str">
        <f>IF(OR(PA!K26="Q1 2024",PA!K26="Q2 2024"),"Yes","No")</f>
        <v>No</v>
      </c>
      <c r="Z866" s="178" t="str">
        <f t="shared" si="529"/>
        <v>No</v>
      </c>
      <c r="AA866" t="str">
        <f>IF(OR(PA!K26="Q3 2024",PA!K26="Q4 2024"),"Yes","No")</f>
        <v>No</v>
      </c>
      <c r="AB866" s="178" t="str">
        <f t="shared" si="530"/>
        <v>No</v>
      </c>
      <c r="AC866" t="str">
        <f>IF(OR(PA!K26="Q1 2025",PA!K26="Q2 2025"),"Yes","No")</f>
        <v>No</v>
      </c>
      <c r="AD866" s="178" t="str">
        <f t="shared" si="531"/>
        <v>No</v>
      </c>
      <c r="AE866" t="str">
        <f>IF(OR(PA!K26="Q3 2025",PA!K26="Q4 2025"),"Yes","No")</f>
        <v>No</v>
      </c>
      <c r="AF866" s="178" t="str">
        <f t="shared" si="532"/>
        <v>No</v>
      </c>
      <c r="AG866" t="str">
        <f>IF(OR(PA!K26="Q1 2026",PA!K26="Q2 2026"),"Yes","No")</f>
        <v>No</v>
      </c>
      <c r="AH866" s="178" t="str">
        <f t="shared" si="533"/>
        <v>No</v>
      </c>
      <c r="AI866" t="str">
        <f>IF(OR(PA!K26="Q3 2026",PA!K26="Q4 2026"),"Yes","No")</f>
        <v>No</v>
      </c>
      <c r="AJ866" s="178" t="str">
        <f t="shared" si="534"/>
        <v>No</v>
      </c>
      <c r="AK866" t="str">
        <f>IF(OR(PA!K26="Q1 2027",PA!K26="Q2 2027"),"Yes","No")</f>
        <v>No</v>
      </c>
      <c r="AL866" s="178" t="str">
        <f t="shared" si="535"/>
        <v>No</v>
      </c>
      <c r="AM866" t="str">
        <f>IF(OR(PA!K26="Q3 2027",PA!K26="Q4 2027"),"Yes","No")</f>
        <v>No</v>
      </c>
      <c r="AN866" s="178" t="str">
        <f t="shared" si="536"/>
        <v>No</v>
      </c>
      <c r="AO866" t="str">
        <f>IF(OR(PA!K26="Q1 2028",PA!K26="Q2 2028"),"Yes","No")</f>
        <v>No</v>
      </c>
      <c r="AP866" s="178" t="str">
        <f t="shared" si="537"/>
        <v>No</v>
      </c>
      <c r="AQ866" t="str">
        <f>IF(OR(PA!K26="Q3 2028",PA!K26="Q4 2028"),"Yes","No")</f>
        <v>No</v>
      </c>
      <c r="AR866" s="178" t="str">
        <f t="shared" si="538"/>
        <v>No</v>
      </c>
      <c r="AS866" t="str">
        <f>IF(OR(PA!K26="Q1 2029",PA!K26="Q2 2029"),"Yes","No")</f>
        <v>No</v>
      </c>
      <c r="AT866" s="178" t="str">
        <f t="shared" si="539"/>
        <v>No</v>
      </c>
      <c r="AU866" t="str">
        <f>IF(OR(PA!K26="Q3 2029",PA!K26="Q4 2029"),"Yes","No")</f>
        <v>No</v>
      </c>
      <c r="AV866" s="178" t="str">
        <f t="shared" si="540"/>
        <v>No</v>
      </c>
      <c r="AW866" t="str">
        <f>IF(OR(PA!K26="Q1 2030",PA!K26="Q2 2030"),"Yes","No")</f>
        <v>No</v>
      </c>
      <c r="AX866" s="178" t="str">
        <f t="shared" si="541"/>
        <v>No</v>
      </c>
      <c r="AY866" t="str">
        <f>IF(OR(PA!K26="Q3 2030",PA!K26="Q4 2030"),"Yes","No")</f>
        <v>No</v>
      </c>
      <c r="AZ866" s="178" t="str">
        <f t="shared" si="542"/>
        <v>No</v>
      </c>
      <c r="BA866" t="str">
        <f>IF(PA!K26="","No","Yes")</f>
        <v>No</v>
      </c>
      <c r="BB866" s="178" t="str">
        <f t="shared" si="543"/>
        <v>No</v>
      </c>
      <c r="BC866" s="178" t="str">
        <f t="shared" si="544"/>
        <v>Yes</v>
      </c>
      <c r="BD866" s="174"/>
    </row>
    <row r="867" spans="1:56" s="175" customFormat="1" ht="14.65" thickBot="1" x14ac:dyDescent="0.5">
      <c r="A867" s="177">
        <v>23</v>
      </c>
      <c r="B867" s="48" t="s">
        <v>1410</v>
      </c>
      <c r="C867" t="str">
        <f>IF(PA!E27="Yes","Yes","No")</f>
        <v>No</v>
      </c>
      <c r="D867" t="str">
        <f>IF(AND(C867="No",PA!F27="Yes"),"Yes","No")</f>
        <v>No</v>
      </c>
      <c r="E867" t="str">
        <f>IF(AND(C867="No",PA!F27="N/A"),"N/A","No")</f>
        <v>No</v>
      </c>
      <c r="F867">
        <f>IF(OR(PA!F27="Yes",PA!F27="N/A"),0,1)</f>
        <v>1</v>
      </c>
      <c r="G867" t="str">
        <f>IF(OR(PA!K27="Q3 2019",PA!K27="Q4 2019"),"Yes","No")</f>
        <v>No</v>
      </c>
      <c r="H867" s="178" t="str">
        <f t="shared" si="496"/>
        <v>No</v>
      </c>
      <c r="I867" t="str">
        <f>IF(OR(PA!K27="Q1 2020",PA!K27="Q2 2020"),"Yes","No")</f>
        <v>No</v>
      </c>
      <c r="J867" s="178" t="str">
        <f t="shared" si="521"/>
        <v>No</v>
      </c>
      <c r="K867" t="str">
        <f>IF(OR(PA!K27="Q3 2020",PA!K27="Q4 2020"),"Yes","No")</f>
        <v>No</v>
      </c>
      <c r="L867" s="178" t="str">
        <f t="shared" si="522"/>
        <v>No</v>
      </c>
      <c r="M867" t="str">
        <f>IF(OR(PA!K27="Q1 2021",PA!K27="Q2 2021"),"Yes","No")</f>
        <v>No</v>
      </c>
      <c r="N867" s="178" t="str">
        <f t="shared" si="523"/>
        <v>No</v>
      </c>
      <c r="O867" t="str">
        <f>IF(OR(PA!K27="Q3 2021",PA!K27="Q4 2021"),"Yes","No")</f>
        <v>No</v>
      </c>
      <c r="P867" s="178" t="str">
        <f t="shared" si="524"/>
        <v>No</v>
      </c>
      <c r="Q867" t="str">
        <f>IF(OR(PA!K27="Q1 2022",PA!K27="Q2 2022"),"Yes","No")</f>
        <v>No</v>
      </c>
      <c r="R867" s="178" t="str">
        <f t="shared" si="525"/>
        <v>No</v>
      </c>
      <c r="S867" t="str">
        <f>IF(OR(PA!K27="Q3 2022",PA!K27="Q4 2022"),"Yes","No")</f>
        <v>No</v>
      </c>
      <c r="T867" s="178" t="str">
        <f t="shared" si="526"/>
        <v>No</v>
      </c>
      <c r="U867" t="str">
        <f>IF(OR(PA!K27="Q1 2023",PA!K27="Q2 2023"),"Yes","No")</f>
        <v>No</v>
      </c>
      <c r="V867" s="178" t="str">
        <f t="shared" si="527"/>
        <v>No</v>
      </c>
      <c r="W867" t="str">
        <f>IF(OR(PA!K27="Q3 2023",PA!K27="Q4 2023"),"Yes","No")</f>
        <v>No</v>
      </c>
      <c r="X867" s="178" t="str">
        <f t="shared" si="528"/>
        <v>No</v>
      </c>
      <c r="Y867" t="str">
        <f>IF(OR(PA!K27="Q1 2024",PA!K27="Q2 2024"),"Yes","No")</f>
        <v>No</v>
      </c>
      <c r="Z867" s="178" t="str">
        <f t="shared" si="529"/>
        <v>No</v>
      </c>
      <c r="AA867" t="str">
        <f>IF(OR(PA!K27="Q3 2024",PA!K27="Q4 2024"),"Yes","No")</f>
        <v>No</v>
      </c>
      <c r="AB867" s="178" t="str">
        <f t="shared" si="530"/>
        <v>No</v>
      </c>
      <c r="AC867" t="str">
        <f>IF(OR(PA!K27="Q1 2025",PA!K27="Q2 2025"),"Yes","No")</f>
        <v>No</v>
      </c>
      <c r="AD867" s="178" t="str">
        <f t="shared" si="531"/>
        <v>No</v>
      </c>
      <c r="AE867" t="str">
        <f>IF(OR(PA!K27="Q3 2025",PA!K27="Q4 2025"),"Yes","No")</f>
        <v>No</v>
      </c>
      <c r="AF867" s="178" t="str">
        <f t="shared" si="532"/>
        <v>No</v>
      </c>
      <c r="AG867" t="str">
        <f>IF(OR(PA!K27="Q1 2026",PA!K27="Q2 2026"),"Yes","No")</f>
        <v>No</v>
      </c>
      <c r="AH867" s="178" t="str">
        <f t="shared" si="533"/>
        <v>No</v>
      </c>
      <c r="AI867" t="str">
        <f>IF(OR(PA!K27="Q3 2026",PA!K27="Q4 2026"),"Yes","No")</f>
        <v>No</v>
      </c>
      <c r="AJ867" s="178" t="str">
        <f t="shared" si="534"/>
        <v>No</v>
      </c>
      <c r="AK867" t="str">
        <f>IF(OR(PA!K27="Q1 2027",PA!K27="Q2 2027"),"Yes","No")</f>
        <v>No</v>
      </c>
      <c r="AL867" s="178" t="str">
        <f t="shared" si="535"/>
        <v>No</v>
      </c>
      <c r="AM867" t="str">
        <f>IF(OR(PA!K27="Q3 2027",PA!K27="Q4 2027"),"Yes","No")</f>
        <v>No</v>
      </c>
      <c r="AN867" s="178" t="str">
        <f t="shared" si="536"/>
        <v>No</v>
      </c>
      <c r="AO867" t="str">
        <f>IF(OR(PA!K27="Q1 2028",PA!K27="Q2 2028"),"Yes","No")</f>
        <v>No</v>
      </c>
      <c r="AP867" s="178" t="str">
        <f t="shared" si="537"/>
        <v>No</v>
      </c>
      <c r="AQ867" t="str">
        <f>IF(OR(PA!K27="Q3 2028",PA!K27="Q4 2028"),"Yes","No")</f>
        <v>No</v>
      </c>
      <c r="AR867" s="178" t="str">
        <f t="shared" si="538"/>
        <v>No</v>
      </c>
      <c r="AS867" t="str">
        <f>IF(OR(PA!K27="Q1 2029",PA!K27="Q2 2029"),"Yes","No")</f>
        <v>No</v>
      </c>
      <c r="AT867" s="178" t="str">
        <f t="shared" si="539"/>
        <v>No</v>
      </c>
      <c r="AU867" t="str">
        <f>IF(OR(PA!K27="Q3 2029",PA!K27="Q4 2029"),"Yes","No")</f>
        <v>No</v>
      </c>
      <c r="AV867" s="178" t="str">
        <f t="shared" si="540"/>
        <v>No</v>
      </c>
      <c r="AW867" t="str">
        <f>IF(OR(PA!K27="Q1 2030",PA!K27="Q2 2030"),"Yes","No")</f>
        <v>No</v>
      </c>
      <c r="AX867" s="178" t="str">
        <f t="shared" si="541"/>
        <v>No</v>
      </c>
      <c r="AY867" t="str">
        <f>IF(OR(PA!K27="Q3 2030",PA!K27="Q4 2030"),"Yes","No")</f>
        <v>No</v>
      </c>
      <c r="AZ867" s="178" t="str">
        <f t="shared" si="542"/>
        <v>No</v>
      </c>
      <c r="BA867" t="str">
        <f>IF(PA!K27="","No","Yes")</f>
        <v>No</v>
      </c>
      <c r="BB867" s="178" t="str">
        <f t="shared" si="543"/>
        <v>No</v>
      </c>
      <c r="BC867" s="178" t="str">
        <f t="shared" si="544"/>
        <v>Yes</v>
      </c>
      <c r="BD867" s="174"/>
    </row>
    <row r="868" spans="1:56" s="175" customFormat="1" ht="14.65" thickBot="1" x14ac:dyDescent="0.5">
      <c r="A868" s="177">
        <v>24</v>
      </c>
      <c r="B868" s="48" t="s">
        <v>1412</v>
      </c>
      <c r="C868" t="str">
        <f>IF(PA!E28="Yes","Yes","No")</f>
        <v>No</v>
      </c>
      <c r="D868" t="str">
        <f>IF(AND(C868="No",PA!F28="Yes"),"Yes","No")</f>
        <v>No</v>
      </c>
      <c r="E868" t="str">
        <f>IF(AND(C868="No",PA!F28="N/A"),"N/A","No")</f>
        <v>No</v>
      </c>
      <c r="F868">
        <f>IF(OR(PA!F28="Yes",PA!F28="N/A"),0,1)</f>
        <v>1</v>
      </c>
      <c r="G868" t="str">
        <f>IF(OR(PA!K28="Q3 2019",PA!K28="Q4 2019"),"Yes","No")</f>
        <v>No</v>
      </c>
      <c r="H868" s="178" t="str">
        <f t="shared" si="496"/>
        <v>No</v>
      </c>
      <c r="I868" t="str">
        <f>IF(OR(PA!K28="Q1 2020",PA!K28="Q2 2020"),"Yes","No")</f>
        <v>No</v>
      </c>
      <c r="J868" s="178" t="str">
        <f t="shared" si="521"/>
        <v>No</v>
      </c>
      <c r="K868" t="str">
        <f>IF(OR(PA!K28="Q3 2020",PA!K28="Q4 2020"),"Yes","No")</f>
        <v>No</v>
      </c>
      <c r="L868" s="178" t="str">
        <f t="shared" si="522"/>
        <v>No</v>
      </c>
      <c r="M868" t="str">
        <f>IF(OR(PA!K28="Q1 2021",PA!K28="Q2 2021"),"Yes","No")</f>
        <v>No</v>
      </c>
      <c r="N868" s="178" t="str">
        <f t="shared" si="523"/>
        <v>No</v>
      </c>
      <c r="O868" t="str">
        <f>IF(OR(PA!K28="Q3 2021",PA!K28="Q4 2021"),"Yes","No")</f>
        <v>No</v>
      </c>
      <c r="P868" s="178" t="str">
        <f t="shared" si="524"/>
        <v>No</v>
      </c>
      <c r="Q868" t="str">
        <f>IF(OR(PA!K28="Q1 2022",PA!K28="Q2 2022"),"Yes","No")</f>
        <v>No</v>
      </c>
      <c r="R868" s="178" t="str">
        <f t="shared" si="525"/>
        <v>No</v>
      </c>
      <c r="S868" t="str">
        <f>IF(OR(PA!K28="Q3 2022",PA!K28="Q4 2022"),"Yes","No")</f>
        <v>No</v>
      </c>
      <c r="T868" s="178" t="str">
        <f t="shared" si="526"/>
        <v>No</v>
      </c>
      <c r="U868" t="str">
        <f>IF(OR(PA!K28="Q1 2023",PA!K28="Q2 2023"),"Yes","No")</f>
        <v>No</v>
      </c>
      <c r="V868" s="178" t="str">
        <f t="shared" si="527"/>
        <v>No</v>
      </c>
      <c r="W868" t="str">
        <f>IF(OR(PA!K28="Q3 2023",PA!K28="Q4 2023"),"Yes","No")</f>
        <v>No</v>
      </c>
      <c r="X868" s="178" t="str">
        <f t="shared" si="528"/>
        <v>No</v>
      </c>
      <c r="Y868" t="str">
        <f>IF(OR(PA!K28="Q1 2024",PA!K28="Q2 2024"),"Yes","No")</f>
        <v>No</v>
      </c>
      <c r="Z868" s="178" t="str">
        <f t="shared" si="529"/>
        <v>No</v>
      </c>
      <c r="AA868" t="str">
        <f>IF(OR(PA!K28="Q3 2024",PA!K28="Q4 2024"),"Yes","No")</f>
        <v>No</v>
      </c>
      <c r="AB868" s="178" t="str">
        <f t="shared" si="530"/>
        <v>No</v>
      </c>
      <c r="AC868" t="str">
        <f>IF(OR(PA!K28="Q1 2025",PA!K28="Q2 2025"),"Yes","No")</f>
        <v>No</v>
      </c>
      <c r="AD868" s="178" t="str">
        <f t="shared" si="531"/>
        <v>No</v>
      </c>
      <c r="AE868" t="str">
        <f>IF(OR(PA!K28="Q3 2025",PA!K28="Q4 2025"),"Yes","No")</f>
        <v>No</v>
      </c>
      <c r="AF868" s="178" t="str">
        <f t="shared" si="532"/>
        <v>No</v>
      </c>
      <c r="AG868" t="str">
        <f>IF(OR(PA!K28="Q1 2026",PA!K28="Q2 2026"),"Yes","No")</f>
        <v>No</v>
      </c>
      <c r="AH868" s="178" t="str">
        <f t="shared" si="533"/>
        <v>No</v>
      </c>
      <c r="AI868" t="str">
        <f>IF(OR(PA!K28="Q3 2026",PA!K28="Q4 2026"),"Yes","No")</f>
        <v>No</v>
      </c>
      <c r="AJ868" s="178" t="str">
        <f t="shared" si="534"/>
        <v>No</v>
      </c>
      <c r="AK868" t="str">
        <f>IF(OR(PA!K28="Q1 2027",PA!K28="Q2 2027"),"Yes","No")</f>
        <v>No</v>
      </c>
      <c r="AL868" s="178" t="str">
        <f t="shared" si="535"/>
        <v>No</v>
      </c>
      <c r="AM868" t="str">
        <f>IF(OR(PA!K28="Q3 2027",PA!K28="Q4 2027"),"Yes","No")</f>
        <v>No</v>
      </c>
      <c r="AN868" s="178" t="str">
        <f t="shared" si="536"/>
        <v>No</v>
      </c>
      <c r="AO868" t="str">
        <f>IF(OR(PA!K28="Q1 2028",PA!K28="Q2 2028"),"Yes","No")</f>
        <v>No</v>
      </c>
      <c r="AP868" s="178" t="str">
        <f t="shared" si="537"/>
        <v>No</v>
      </c>
      <c r="AQ868" t="str">
        <f>IF(OR(PA!K28="Q3 2028",PA!K28="Q4 2028"),"Yes","No")</f>
        <v>No</v>
      </c>
      <c r="AR868" s="178" t="str">
        <f t="shared" si="538"/>
        <v>No</v>
      </c>
      <c r="AS868" t="str">
        <f>IF(OR(PA!K28="Q1 2029",PA!K28="Q2 2029"),"Yes","No")</f>
        <v>No</v>
      </c>
      <c r="AT868" s="178" t="str">
        <f t="shared" si="539"/>
        <v>No</v>
      </c>
      <c r="AU868" t="str">
        <f>IF(OR(PA!K28="Q3 2029",PA!K28="Q4 2029"),"Yes","No")</f>
        <v>No</v>
      </c>
      <c r="AV868" s="178" t="str">
        <f t="shared" si="540"/>
        <v>No</v>
      </c>
      <c r="AW868" t="str">
        <f>IF(OR(PA!K28="Q1 2030",PA!K28="Q2 2030"),"Yes","No")</f>
        <v>No</v>
      </c>
      <c r="AX868" s="178" t="str">
        <f t="shared" si="541"/>
        <v>No</v>
      </c>
      <c r="AY868" t="str">
        <f>IF(OR(PA!K28="Q3 2030",PA!K28="Q4 2030"),"Yes","No")</f>
        <v>No</v>
      </c>
      <c r="AZ868" s="178" t="str">
        <f t="shared" si="542"/>
        <v>No</v>
      </c>
      <c r="BA868" t="str">
        <f>IF(PA!K28="","No","Yes")</f>
        <v>No</v>
      </c>
      <c r="BB868" s="178" t="str">
        <f t="shared" si="543"/>
        <v>No</v>
      </c>
      <c r="BC868" s="178" t="str">
        <f t="shared" si="544"/>
        <v>Yes</v>
      </c>
      <c r="BD868" s="174"/>
    </row>
    <row r="869" spans="1:56" s="175" customFormat="1" ht="35.25" thickBot="1" x14ac:dyDescent="0.5">
      <c r="A869" s="177">
        <v>25</v>
      </c>
      <c r="B869" s="48" t="s">
        <v>1413</v>
      </c>
      <c r="C869" t="str">
        <f>IF(PA!E29="Yes","Yes","No")</f>
        <v>No</v>
      </c>
      <c r="D869" t="str">
        <f>IF(AND(C869="No",PA!F29="Yes"),"Yes","No")</f>
        <v>No</v>
      </c>
      <c r="E869" t="str">
        <f>IF(AND(C869="No",PA!F29="N/A"),"N/A","No")</f>
        <v>No</v>
      </c>
      <c r="F869">
        <f>IF(OR(PA!F29="Yes",PA!F29="N/A"),0,1)</f>
        <v>1</v>
      </c>
      <c r="G869" t="str">
        <f>IF(OR(PA!K29="Q3 2019",PA!K29="Q4 2019"),"Yes","No")</f>
        <v>No</v>
      </c>
      <c r="H869" s="178" t="str">
        <f t="shared" si="496"/>
        <v>No</v>
      </c>
      <c r="I869" t="str">
        <f>IF(OR(PA!K29="Q1 2020",PA!K29="Q2 2020"),"Yes","No")</f>
        <v>No</v>
      </c>
      <c r="J869" s="178" t="str">
        <f t="shared" si="521"/>
        <v>No</v>
      </c>
      <c r="K869" t="str">
        <f>IF(OR(PA!K29="Q3 2020",PA!K29="Q4 2020"),"Yes","No")</f>
        <v>No</v>
      </c>
      <c r="L869" s="178" t="str">
        <f t="shared" si="522"/>
        <v>No</v>
      </c>
      <c r="M869" t="str">
        <f>IF(OR(PA!K29="Q1 2021",PA!K29="Q2 2021"),"Yes","No")</f>
        <v>No</v>
      </c>
      <c r="N869" s="178" t="str">
        <f t="shared" si="523"/>
        <v>No</v>
      </c>
      <c r="O869" t="str">
        <f>IF(OR(PA!K29="Q3 2021",PA!K29="Q4 2021"),"Yes","No")</f>
        <v>No</v>
      </c>
      <c r="P869" s="178" t="str">
        <f t="shared" si="524"/>
        <v>No</v>
      </c>
      <c r="Q869" t="str">
        <f>IF(OR(PA!K29="Q1 2022",PA!K29="Q2 2022"),"Yes","No")</f>
        <v>No</v>
      </c>
      <c r="R869" s="178" t="str">
        <f t="shared" si="525"/>
        <v>No</v>
      </c>
      <c r="S869" t="str">
        <f>IF(OR(PA!K29="Q3 2022",PA!K29="Q4 2022"),"Yes","No")</f>
        <v>No</v>
      </c>
      <c r="T869" s="178" t="str">
        <f t="shared" si="526"/>
        <v>No</v>
      </c>
      <c r="U869" t="str">
        <f>IF(OR(PA!K29="Q1 2023",PA!K29="Q2 2023"),"Yes","No")</f>
        <v>No</v>
      </c>
      <c r="V869" s="178" t="str">
        <f t="shared" si="527"/>
        <v>No</v>
      </c>
      <c r="W869" t="str">
        <f>IF(OR(PA!K29="Q3 2023",PA!K29="Q4 2023"),"Yes","No")</f>
        <v>No</v>
      </c>
      <c r="X869" s="178" t="str">
        <f t="shared" si="528"/>
        <v>No</v>
      </c>
      <c r="Y869" t="str">
        <f>IF(OR(PA!K29="Q1 2024",PA!K29="Q2 2024"),"Yes","No")</f>
        <v>No</v>
      </c>
      <c r="Z869" s="178" t="str">
        <f t="shared" si="529"/>
        <v>No</v>
      </c>
      <c r="AA869" t="str">
        <f>IF(OR(PA!K29="Q3 2024",PA!K29="Q4 2024"),"Yes","No")</f>
        <v>No</v>
      </c>
      <c r="AB869" s="178" t="str">
        <f t="shared" si="530"/>
        <v>No</v>
      </c>
      <c r="AC869" t="str">
        <f>IF(OR(PA!K29="Q1 2025",PA!K29="Q2 2025"),"Yes","No")</f>
        <v>No</v>
      </c>
      <c r="AD869" s="178" t="str">
        <f t="shared" si="531"/>
        <v>No</v>
      </c>
      <c r="AE869" t="str">
        <f>IF(OR(PA!K29="Q3 2025",PA!K29="Q4 2025"),"Yes","No")</f>
        <v>No</v>
      </c>
      <c r="AF869" s="178" t="str">
        <f t="shared" si="532"/>
        <v>No</v>
      </c>
      <c r="AG869" t="str">
        <f>IF(OR(PA!K29="Q1 2026",PA!K29="Q2 2026"),"Yes","No")</f>
        <v>No</v>
      </c>
      <c r="AH869" s="178" t="str">
        <f t="shared" si="533"/>
        <v>No</v>
      </c>
      <c r="AI869" t="str">
        <f>IF(OR(PA!K29="Q3 2026",PA!K29="Q4 2026"),"Yes","No")</f>
        <v>No</v>
      </c>
      <c r="AJ869" s="178" t="str">
        <f t="shared" si="534"/>
        <v>No</v>
      </c>
      <c r="AK869" t="str">
        <f>IF(OR(PA!K29="Q1 2027",PA!K29="Q2 2027"),"Yes","No")</f>
        <v>No</v>
      </c>
      <c r="AL869" s="178" t="str">
        <f t="shared" si="535"/>
        <v>No</v>
      </c>
      <c r="AM869" t="str">
        <f>IF(OR(PA!K29="Q3 2027",PA!K29="Q4 2027"),"Yes","No")</f>
        <v>No</v>
      </c>
      <c r="AN869" s="178" t="str">
        <f t="shared" si="536"/>
        <v>No</v>
      </c>
      <c r="AO869" t="str">
        <f>IF(OR(PA!K29="Q1 2028",PA!K29="Q2 2028"),"Yes","No")</f>
        <v>No</v>
      </c>
      <c r="AP869" s="178" t="str">
        <f t="shared" si="537"/>
        <v>No</v>
      </c>
      <c r="AQ869" t="str">
        <f>IF(OR(PA!K29="Q3 2028",PA!K29="Q4 2028"),"Yes","No")</f>
        <v>No</v>
      </c>
      <c r="AR869" s="178" t="str">
        <f t="shared" si="538"/>
        <v>No</v>
      </c>
      <c r="AS869" t="str">
        <f>IF(OR(PA!K29="Q1 2029",PA!K29="Q2 2029"),"Yes","No")</f>
        <v>No</v>
      </c>
      <c r="AT869" s="178" t="str">
        <f t="shared" si="539"/>
        <v>No</v>
      </c>
      <c r="AU869" t="str">
        <f>IF(OR(PA!K29="Q3 2029",PA!K29="Q4 2029"),"Yes","No")</f>
        <v>No</v>
      </c>
      <c r="AV869" s="178" t="str">
        <f t="shared" si="540"/>
        <v>No</v>
      </c>
      <c r="AW869" t="str">
        <f>IF(OR(PA!K29="Q1 2030",PA!K29="Q2 2030"),"Yes","No")</f>
        <v>No</v>
      </c>
      <c r="AX869" s="178" t="str">
        <f t="shared" si="541"/>
        <v>No</v>
      </c>
      <c r="AY869" t="str">
        <f>IF(OR(PA!K29="Q3 2030",PA!K29="Q4 2030"),"Yes","No")</f>
        <v>No</v>
      </c>
      <c r="AZ869" s="178" t="str">
        <f t="shared" si="542"/>
        <v>No</v>
      </c>
      <c r="BA869" t="str">
        <f>IF(PA!K29="","No","Yes")</f>
        <v>No</v>
      </c>
      <c r="BB869" s="178" t="str">
        <f t="shared" si="543"/>
        <v>No</v>
      </c>
      <c r="BC869" s="178" t="str">
        <f t="shared" si="544"/>
        <v>Yes</v>
      </c>
      <c r="BD869" s="174"/>
    </row>
    <row r="870" spans="1:56" s="175" customFormat="1" ht="23.65" thickBot="1" x14ac:dyDescent="0.5">
      <c r="A870" s="177">
        <v>26</v>
      </c>
      <c r="B870" s="48" t="s">
        <v>1415</v>
      </c>
      <c r="C870" t="str">
        <f>IF(PA!E30="Yes","Yes","No")</f>
        <v>No</v>
      </c>
      <c r="D870" t="str">
        <f>IF(AND(C870="No",PA!F30="Yes"),"Yes","No")</f>
        <v>No</v>
      </c>
      <c r="E870" t="str">
        <f>IF(AND(C870="No",PA!F30="N/A"),"N/A","No")</f>
        <v>No</v>
      </c>
      <c r="F870">
        <f>IF(OR(PA!F30="Yes",PA!F30="N/A"),0,1)</f>
        <v>1</v>
      </c>
      <c r="G870" t="str">
        <f>IF(OR(PA!K30="Q3 2019",PA!K30="Q4 2019"),"Yes","No")</f>
        <v>No</v>
      </c>
      <c r="H870" s="178" t="str">
        <f t="shared" si="496"/>
        <v>No</v>
      </c>
      <c r="I870" t="str">
        <f>IF(OR(PA!K30="Q1 2020",PA!K30="Q2 2020"),"Yes","No")</f>
        <v>No</v>
      </c>
      <c r="J870" s="178" t="str">
        <f t="shared" si="521"/>
        <v>No</v>
      </c>
      <c r="K870" t="str">
        <f>IF(OR(PA!K30="Q3 2020",PA!K30="Q4 2020"),"Yes","No")</f>
        <v>No</v>
      </c>
      <c r="L870" s="178" t="str">
        <f t="shared" si="522"/>
        <v>No</v>
      </c>
      <c r="M870" t="str">
        <f>IF(OR(PA!K30="Q1 2021",PA!K30="Q2 2021"),"Yes","No")</f>
        <v>No</v>
      </c>
      <c r="N870" s="178" t="str">
        <f t="shared" si="523"/>
        <v>No</v>
      </c>
      <c r="O870" t="str">
        <f>IF(OR(PA!K30="Q3 2021",PA!K30="Q4 2021"),"Yes","No")</f>
        <v>No</v>
      </c>
      <c r="P870" s="178" t="str">
        <f t="shared" si="524"/>
        <v>No</v>
      </c>
      <c r="Q870" t="str">
        <f>IF(OR(PA!K30="Q1 2022",PA!K30="Q2 2022"),"Yes","No")</f>
        <v>No</v>
      </c>
      <c r="R870" s="178" t="str">
        <f t="shared" si="525"/>
        <v>No</v>
      </c>
      <c r="S870" t="str">
        <f>IF(OR(PA!K30="Q3 2022",PA!K30="Q4 2022"),"Yes","No")</f>
        <v>No</v>
      </c>
      <c r="T870" s="178" t="str">
        <f t="shared" si="526"/>
        <v>No</v>
      </c>
      <c r="U870" t="str">
        <f>IF(OR(PA!K30="Q1 2023",PA!K30="Q2 2023"),"Yes","No")</f>
        <v>No</v>
      </c>
      <c r="V870" s="178" t="str">
        <f t="shared" si="527"/>
        <v>No</v>
      </c>
      <c r="W870" t="str">
        <f>IF(OR(PA!K30="Q3 2023",PA!K30="Q4 2023"),"Yes","No")</f>
        <v>No</v>
      </c>
      <c r="X870" s="178" t="str">
        <f t="shared" si="528"/>
        <v>No</v>
      </c>
      <c r="Y870" t="str">
        <f>IF(OR(PA!K30="Q1 2024",PA!K30="Q2 2024"),"Yes","No")</f>
        <v>No</v>
      </c>
      <c r="Z870" s="178" t="str">
        <f t="shared" si="529"/>
        <v>No</v>
      </c>
      <c r="AA870" t="str">
        <f>IF(OR(PA!K30="Q3 2024",PA!K30="Q4 2024"),"Yes","No")</f>
        <v>No</v>
      </c>
      <c r="AB870" s="178" t="str">
        <f t="shared" si="530"/>
        <v>No</v>
      </c>
      <c r="AC870" t="str">
        <f>IF(OR(PA!K30="Q1 2025",PA!K30="Q2 2025"),"Yes","No")</f>
        <v>No</v>
      </c>
      <c r="AD870" s="178" t="str">
        <f t="shared" si="531"/>
        <v>No</v>
      </c>
      <c r="AE870" t="str">
        <f>IF(OR(PA!K30="Q3 2025",PA!K30="Q4 2025"),"Yes","No")</f>
        <v>No</v>
      </c>
      <c r="AF870" s="178" t="str">
        <f t="shared" si="532"/>
        <v>No</v>
      </c>
      <c r="AG870" t="str">
        <f>IF(OR(PA!K30="Q1 2026",PA!K30="Q2 2026"),"Yes","No")</f>
        <v>No</v>
      </c>
      <c r="AH870" s="178" t="str">
        <f t="shared" si="533"/>
        <v>No</v>
      </c>
      <c r="AI870" t="str">
        <f>IF(OR(PA!K30="Q3 2026",PA!K30="Q4 2026"),"Yes","No")</f>
        <v>No</v>
      </c>
      <c r="AJ870" s="178" t="str">
        <f t="shared" si="534"/>
        <v>No</v>
      </c>
      <c r="AK870" t="str">
        <f>IF(OR(PA!K30="Q1 2027",PA!K30="Q2 2027"),"Yes","No")</f>
        <v>No</v>
      </c>
      <c r="AL870" s="178" t="str">
        <f t="shared" si="535"/>
        <v>No</v>
      </c>
      <c r="AM870" t="str">
        <f>IF(OR(PA!K30="Q3 2027",PA!K30="Q4 2027"),"Yes","No")</f>
        <v>No</v>
      </c>
      <c r="AN870" s="178" t="str">
        <f t="shared" si="536"/>
        <v>No</v>
      </c>
      <c r="AO870" t="str">
        <f>IF(OR(PA!K30="Q1 2028",PA!K30="Q2 2028"),"Yes","No")</f>
        <v>No</v>
      </c>
      <c r="AP870" s="178" t="str">
        <f t="shared" si="537"/>
        <v>No</v>
      </c>
      <c r="AQ870" t="str">
        <f>IF(OR(PA!K30="Q3 2028",PA!K30="Q4 2028"),"Yes","No")</f>
        <v>No</v>
      </c>
      <c r="AR870" s="178" t="str">
        <f t="shared" si="538"/>
        <v>No</v>
      </c>
      <c r="AS870" t="str">
        <f>IF(OR(PA!K30="Q1 2029",PA!K30="Q2 2029"),"Yes","No")</f>
        <v>No</v>
      </c>
      <c r="AT870" s="178" t="str">
        <f t="shared" si="539"/>
        <v>No</v>
      </c>
      <c r="AU870" t="str">
        <f>IF(OR(PA!K30="Q3 2029",PA!K30="Q4 2029"),"Yes","No")</f>
        <v>No</v>
      </c>
      <c r="AV870" s="178" t="str">
        <f t="shared" si="540"/>
        <v>No</v>
      </c>
      <c r="AW870" t="str">
        <f>IF(OR(PA!K30="Q1 2030",PA!K30="Q2 2030"),"Yes","No")</f>
        <v>No</v>
      </c>
      <c r="AX870" s="178" t="str">
        <f t="shared" si="541"/>
        <v>No</v>
      </c>
      <c r="AY870" t="str">
        <f>IF(OR(PA!K30="Q3 2030",PA!K30="Q4 2030"),"Yes","No")</f>
        <v>No</v>
      </c>
      <c r="AZ870" s="178" t="str">
        <f t="shared" si="542"/>
        <v>No</v>
      </c>
      <c r="BA870" t="str">
        <f>IF(PA!K30="","No","Yes")</f>
        <v>No</v>
      </c>
      <c r="BB870" s="178" t="str">
        <f t="shared" si="543"/>
        <v>No</v>
      </c>
      <c r="BC870" s="178" t="str">
        <f t="shared" si="544"/>
        <v>Yes</v>
      </c>
      <c r="BD870" s="174"/>
    </row>
    <row r="871" spans="1:56" s="175" customFormat="1" ht="23.65" thickBot="1" x14ac:dyDescent="0.5">
      <c r="A871" s="177">
        <v>27</v>
      </c>
      <c r="B871" s="51" t="s">
        <v>1416</v>
      </c>
      <c r="C871" t="str">
        <f>IF(PA!E31="Yes","Yes","No")</f>
        <v>No</v>
      </c>
      <c r="D871" t="str">
        <f>IF(AND(C871="No",PA!F31="Yes"),"Yes","No")</f>
        <v>No</v>
      </c>
      <c r="E871" t="str">
        <f>IF(AND(C871="No",PA!F31="N/A"),"N/A","No")</f>
        <v>No</v>
      </c>
      <c r="F871">
        <f>IF(OR(PA!F31="Yes",PA!F31="N/A"),0,1)</f>
        <v>1</v>
      </c>
      <c r="G871" t="str">
        <f>IF(OR(PA!K31="Q3 2019",PA!K31="Q4 2019"),"Yes","No")</f>
        <v>No</v>
      </c>
      <c r="H871" s="178" t="str">
        <f t="shared" si="496"/>
        <v>No</v>
      </c>
      <c r="I871" t="str">
        <f>IF(OR(PA!K31="Q1 2020",PA!K31="Q2 2020"),"Yes","No")</f>
        <v>No</v>
      </c>
      <c r="J871" s="178" t="str">
        <f t="shared" si="521"/>
        <v>No</v>
      </c>
      <c r="K871" t="str">
        <f>IF(OR(PA!K31="Q3 2020",PA!K31="Q4 2020"),"Yes","No")</f>
        <v>No</v>
      </c>
      <c r="L871" s="178" t="str">
        <f t="shared" si="522"/>
        <v>No</v>
      </c>
      <c r="M871" t="str">
        <f>IF(OR(PA!K31="Q1 2021",PA!K31="Q2 2021"),"Yes","No")</f>
        <v>No</v>
      </c>
      <c r="N871" s="178" t="str">
        <f t="shared" si="523"/>
        <v>No</v>
      </c>
      <c r="O871" t="str">
        <f>IF(OR(PA!K31="Q3 2021",PA!K31="Q4 2021"),"Yes","No")</f>
        <v>No</v>
      </c>
      <c r="P871" s="178" t="str">
        <f t="shared" si="524"/>
        <v>No</v>
      </c>
      <c r="Q871" t="str">
        <f>IF(OR(PA!K31="Q1 2022",PA!K31="Q2 2022"),"Yes","No")</f>
        <v>No</v>
      </c>
      <c r="R871" s="178" t="str">
        <f t="shared" si="525"/>
        <v>No</v>
      </c>
      <c r="S871" t="str">
        <f>IF(OR(PA!K31="Q3 2022",PA!K31="Q4 2022"),"Yes","No")</f>
        <v>No</v>
      </c>
      <c r="T871" s="178" t="str">
        <f t="shared" si="526"/>
        <v>No</v>
      </c>
      <c r="U871" t="str">
        <f>IF(OR(PA!K31="Q1 2023",PA!K31="Q2 2023"),"Yes","No")</f>
        <v>No</v>
      </c>
      <c r="V871" s="178" t="str">
        <f t="shared" si="527"/>
        <v>No</v>
      </c>
      <c r="W871" t="str">
        <f>IF(OR(PA!K31="Q3 2023",PA!K31="Q4 2023"),"Yes","No")</f>
        <v>No</v>
      </c>
      <c r="X871" s="178" t="str">
        <f t="shared" si="528"/>
        <v>No</v>
      </c>
      <c r="Y871" t="str">
        <f>IF(OR(PA!K31="Q1 2024",PA!K31="Q2 2024"),"Yes","No")</f>
        <v>No</v>
      </c>
      <c r="Z871" s="178" t="str">
        <f t="shared" si="529"/>
        <v>No</v>
      </c>
      <c r="AA871" t="str">
        <f>IF(OR(PA!K31="Q3 2024",PA!K31="Q4 2024"),"Yes","No")</f>
        <v>No</v>
      </c>
      <c r="AB871" s="178" t="str">
        <f t="shared" si="530"/>
        <v>No</v>
      </c>
      <c r="AC871" t="str">
        <f>IF(OR(PA!K31="Q1 2025",PA!K31="Q2 2025"),"Yes","No")</f>
        <v>No</v>
      </c>
      <c r="AD871" s="178" t="str">
        <f t="shared" si="531"/>
        <v>No</v>
      </c>
      <c r="AE871" t="str">
        <f>IF(OR(PA!K31="Q3 2025",PA!K31="Q4 2025"),"Yes","No")</f>
        <v>No</v>
      </c>
      <c r="AF871" s="178" t="str">
        <f t="shared" si="532"/>
        <v>No</v>
      </c>
      <c r="AG871" t="str">
        <f>IF(OR(PA!K31="Q1 2026",PA!K31="Q2 2026"),"Yes","No")</f>
        <v>No</v>
      </c>
      <c r="AH871" s="178" t="str">
        <f t="shared" si="533"/>
        <v>No</v>
      </c>
      <c r="AI871" t="str">
        <f>IF(OR(PA!K31="Q3 2026",PA!K31="Q4 2026"),"Yes","No")</f>
        <v>No</v>
      </c>
      <c r="AJ871" s="178" t="str">
        <f t="shared" si="534"/>
        <v>No</v>
      </c>
      <c r="AK871" t="str">
        <f>IF(OR(PA!K31="Q1 2027",PA!K31="Q2 2027"),"Yes","No")</f>
        <v>No</v>
      </c>
      <c r="AL871" s="178" t="str">
        <f t="shared" si="535"/>
        <v>No</v>
      </c>
      <c r="AM871" t="str">
        <f>IF(OR(PA!K31="Q3 2027",PA!K31="Q4 2027"),"Yes","No")</f>
        <v>No</v>
      </c>
      <c r="AN871" s="178" t="str">
        <f t="shared" si="536"/>
        <v>No</v>
      </c>
      <c r="AO871" t="str">
        <f>IF(OR(PA!K31="Q1 2028",PA!K31="Q2 2028"),"Yes","No")</f>
        <v>No</v>
      </c>
      <c r="AP871" s="178" t="str">
        <f t="shared" si="537"/>
        <v>No</v>
      </c>
      <c r="AQ871" t="str">
        <f>IF(OR(PA!K31="Q3 2028",PA!K31="Q4 2028"),"Yes","No")</f>
        <v>No</v>
      </c>
      <c r="AR871" s="178" t="str">
        <f t="shared" si="538"/>
        <v>No</v>
      </c>
      <c r="AS871" t="str">
        <f>IF(OR(PA!K31="Q1 2029",PA!K31="Q2 2029"),"Yes","No")</f>
        <v>No</v>
      </c>
      <c r="AT871" s="178" t="str">
        <f t="shared" si="539"/>
        <v>No</v>
      </c>
      <c r="AU871" t="str">
        <f>IF(OR(PA!K31="Q3 2029",PA!K31="Q4 2029"),"Yes","No")</f>
        <v>No</v>
      </c>
      <c r="AV871" s="178" t="str">
        <f t="shared" si="540"/>
        <v>No</v>
      </c>
      <c r="AW871" t="str">
        <f>IF(OR(PA!K31="Q1 2030",PA!K31="Q2 2030"),"Yes","No")</f>
        <v>No</v>
      </c>
      <c r="AX871" s="178" t="str">
        <f t="shared" si="541"/>
        <v>No</v>
      </c>
      <c r="AY871" t="str">
        <f>IF(OR(PA!K31="Q3 2030",PA!K31="Q4 2030"),"Yes","No")</f>
        <v>No</v>
      </c>
      <c r="AZ871" s="178" t="str">
        <f t="shared" si="542"/>
        <v>No</v>
      </c>
      <c r="BA871" t="str">
        <f>IF(PA!K31="","No","Yes")</f>
        <v>No</v>
      </c>
      <c r="BB871" s="178" t="str">
        <f t="shared" si="543"/>
        <v>No</v>
      </c>
      <c r="BC871" s="178" t="str">
        <f t="shared" si="544"/>
        <v>Yes</v>
      </c>
      <c r="BD871" s="174"/>
    </row>
    <row r="872" spans="1:56" s="175" customFormat="1" ht="14.65" thickBot="1" x14ac:dyDescent="0.5">
      <c r="A872" s="177">
        <v>28</v>
      </c>
      <c r="B872" s="48" t="s">
        <v>1417</v>
      </c>
      <c r="C872" t="str">
        <f>IF(PA!E32="Yes","Yes","No")</f>
        <v>No</v>
      </c>
      <c r="D872" t="str">
        <f>IF(AND(C872="No",PA!F32="Yes"),"Yes","No")</f>
        <v>No</v>
      </c>
      <c r="E872" t="str">
        <f>IF(AND(C872="No",PA!F32="N/A"),"N/A","No")</f>
        <v>No</v>
      </c>
      <c r="F872">
        <f>IF(OR(PA!F32="Yes",PA!F32="N/A"),0,1)</f>
        <v>1</v>
      </c>
      <c r="G872" t="str">
        <f>IF(OR(PA!K32="Q3 2019",PA!K32="Q4 2019"),"Yes","No")</f>
        <v>No</v>
      </c>
      <c r="H872" s="178" t="str">
        <f t="shared" si="496"/>
        <v>No</v>
      </c>
      <c r="I872" t="str">
        <f>IF(OR(PA!K32="Q1 2020",PA!K32="Q2 2020"),"Yes","No")</f>
        <v>No</v>
      </c>
      <c r="J872" s="178" t="str">
        <f t="shared" si="521"/>
        <v>No</v>
      </c>
      <c r="K872" t="str">
        <f>IF(OR(PA!K32="Q3 2020",PA!K32="Q4 2020"),"Yes","No")</f>
        <v>No</v>
      </c>
      <c r="L872" s="178" t="str">
        <f t="shared" si="522"/>
        <v>No</v>
      </c>
      <c r="M872" t="str">
        <f>IF(OR(PA!K32="Q1 2021",PA!K32="Q2 2021"),"Yes","No")</f>
        <v>No</v>
      </c>
      <c r="N872" s="178" t="str">
        <f t="shared" si="523"/>
        <v>No</v>
      </c>
      <c r="O872" t="str">
        <f>IF(OR(PA!K32="Q3 2021",PA!K32="Q4 2021"),"Yes","No")</f>
        <v>No</v>
      </c>
      <c r="P872" s="178" t="str">
        <f t="shared" si="524"/>
        <v>No</v>
      </c>
      <c r="Q872" t="str">
        <f>IF(OR(PA!K32="Q1 2022",PA!K32="Q2 2022"),"Yes","No")</f>
        <v>No</v>
      </c>
      <c r="R872" s="178" t="str">
        <f t="shared" si="525"/>
        <v>No</v>
      </c>
      <c r="S872" t="str">
        <f>IF(OR(PA!K32="Q3 2022",PA!K32="Q4 2022"),"Yes","No")</f>
        <v>No</v>
      </c>
      <c r="T872" s="178" t="str">
        <f t="shared" si="526"/>
        <v>No</v>
      </c>
      <c r="U872" t="str">
        <f>IF(OR(PA!K32="Q1 2023",PA!K32="Q2 2023"),"Yes","No")</f>
        <v>No</v>
      </c>
      <c r="V872" s="178" t="str">
        <f t="shared" si="527"/>
        <v>No</v>
      </c>
      <c r="W872" t="str">
        <f>IF(OR(PA!K32="Q3 2023",PA!K32="Q4 2023"),"Yes","No")</f>
        <v>No</v>
      </c>
      <c r="X872" s="178" t="str">
        <f t="shared" si="528"/>
        <v>No</v>
      </c>
      <c r="Y872" t="str">
        <f>IF(OR(PA!K32="Q1 2024",PA!K32="Q2 2024"),"Yes","No")</f>
        <v>No</v>
      </c>
      <c r="Z872" s="178" t="str">
        <f t="shared" si="529"/>
        <v>No</v>
      </c>
      <c r="AA872" t="str">
        <f>IF(OR(PA!K32="Q3 2024",PA!K32="Q4 2024"),"Yes","No")</f>
        <v>No</v>
      </c>
      <c r="AB872" s="178" t="str">
        <f t="shared" si="530"/>
        <v>No</v>
      </c>
      <c r="AC872" t="str">
        <f>IF(OR(PA!K32="Q1 2025",PA!K32="Q2 2025"),"Yes","No")</f>
        <v>No</v>
      </c>
      <c r="AD872" s="178" t="str">
        <f t="shared" si="531"/>
        <v>No</v>
      </c>
      <c r="AE872" t="str">
        <f>IF(OR(PA!K32="Q3 2025",PA!K32="Q4 2025"),"Yes","No")</f>
        <v>No</v>
      </c>
      <c r="AF872" s="178" t="str">
        <f t="shared" si="532"/>
        <v>No</v>
      </c>
      <c r="AG872" t="str">
        <f>IF(OR(PA!K32="Q1 2026",PA!K32="Q2 2026"),"Yes","No")</f>
        <v>No</v>
      </c>
      <c r="AH872" s="178" t="str">
        <f t="shared" si="533"/>
        <v>No</v>
      </c>
      <c r="AI872" t="str">
        <f>IF(OR(PA!K32="Q3 2026",PA!K32="Q4 2026"),"Yes","No")</f>
        <v>No</v>
      </c>
      <c r="AJ872" s="178" t="str">
        <f t="shared" si="534"/>
        <v>No</v>
      </c>
      <c r="AK872" t="str">
        <f>IF(OR(PA!K32="Q1 2027",PA!K32="Q2 2027"),"Yes","No")</f>
        <v>No</v>
      </c>
      <c r="AL872" s="178" t="str">
        <f t="shared" si="535"/>
        <v>No</v>
      </c>
      <c r="AM872" t="str">
        <f>IF(OR(PA!K32="Q3 2027",PA!K32="Q4 2027"),"Yes","No")</f>
        <v>No</v>
      </c>
      <c r="AN872" s="178" t="str">
        <f t="shared" si="536"/>
        <v>No</v>
      </c>
      <c r="AO872" t="str">
        <f>IF(OR(PA!K32="Q1 2028",PA!K32="Q2 2028"),"Yes","No")</f>
        <v>No</v>
      </c>
      <c r="AP872" s="178" t="str">
        <f t="shared" si="537"/>
        <v>No</v>
      </c>
      <c r="AQ872" t="str">
        <f>IF(OR(PA!K32="Q3 2028",PA!K32="Q4 2028"),"Yes","No")</f>
        <v>No</v>
      </c>
      <c r="AR872" s="178" t="str">
        <f t="shared" si="538"/>
        <v>No</v>
      </c>
      <c r="AS872" t="str">
        <f>IF(OR(PA!K32="Q1 2029",PA!K32="Q2 2029"),"Yes","No")</f>
        <v>No</v>
      </c>
      <c r="AT872" s="178" t="str">
        <f t="shared" si="539"/>
        <v>No</v>
      </c>
      <c r="AU872" t="str">
        <f>IF(OR(PA!K32="Q3 2029",PA!K32="Q4 2029"),"Yes","No")</f>
        <v>No</v>
      </c>
      <c r="AV872" s="178" t="str">
        <f t="shared" si="540"/>
        <v>No</v>
      </c>
      <c r="AW872" t="str">
        <f>IF(OR(PA!K32="Q1 2030",PA!K32="Q2 2030"),"Yes","No")</f>
        <v>No</v>
      </c>
      <c r="AX872" s="178" t="str">
        <f t="shared" si="541"/>
        <v>No</v>
      </c>
      <c r="AY872" t="str">
        <f>IF(OR(PA!K32="Q3 2030",PA!K32="Q4 2030"),"Yes","No")</f>
        <v>No</v>
      </c>
      <c r="AZ872" s="178" t="str">
        <f t="shared" si="542"/>
        <v>No</v>
      </c>
      <c r="BA872" t="str">
        <f>IF(PA!K32="","No","Yes")</f>
        <v>No</v>
      </c>
      <c r="BB872" s="178" t="str">
        <f t="shared" si="543"/>
        <v>No</v>
      </c>
      <c r="BC872" s="178" t="str">
        <f t="shared" si="544"/>
        <v>Yes</v>
      </c>
      <c r="BD872" s="174"/>
    </row>
    <row r="873" spans="1:56" s="175" customFormat="1" ht="23.65" thickBot="1" x14ac:dyDescent="0.5">
      <c r="A873" s="177">
        <v>29</v>
      </c>
      <c r="B873" s="48" t="s">
        <v>1420</v>
      </c>
      <c r="C873" t="str">
        <f>IF(PA!E33="Yes","Yes","No")</f>
        <v>No</v>
      </c>
      <c r="D873" t="str">
        <f>IF(AND(C873="No",PA!F33="Yes"),"Yes","No")</f>
        <v>No</v>
      </c>
      <c r="E873" t="str">
        <f>IF(AND(C873="No",PA!F33="N/A"),"N/A","No")</f>
        <v>No</v>
      </c>
      <c r="F873">
        <f>IF(OR(PA!F33="Yes",PA!F33="N/A"),0,1)</f>
        <v>1</v>
      </c>
      <c r="G873" t="str">
        <f>IF(OR(PA!K33="Q3 2019",PA!K33="Q4 2019"),"Yes","No")</f>
        <v>No</v>
      </c>
      <c r="H873" s="178" t="str">
        <f t="shared" si="496"/>
        <v>No</v>
      </c>
      <c r="I873" t="str">
        <f>IF(OR(PA!K33="Q1 2020",PA!K33="Q2 2020"),"Yes","No")</f>
        <v>No</v>
      </c>
      <c r="J873" s="178" t="str">
        <f t="shared" si="521"/>
        <v>No</v>
      </c>
      <c r="K873" t="str">
        <f>IF(OR(PA!K33="Q3 2020",PA!K33="Q4 2020"),"Yes","No")</f>
        <v>No</v>
      </c>
      <c r="L873" s="178" t="str">
        <f t="shared" si="522"/>
        <v>No</v>
      </c>
      <c r="M873" t="str">
        <f>IF(OR(PA!K33="Q1 2021",PA!K33="Q2 2021"),"Yes","No")</f>
        <v>No</v>
      </c>
      <c r="N873" s="178" t="str">
        <f t="shared" si="523"/>
        <v>No</v>
      </c>
      <c r="O873" t="str">
        <f>IF(OR(PA!K33="Q3 2021",PA!K33="Q4 2021"),"Yes","No")</f>
        <v>No</v>
      </c>
      <c r="P873" s="178" t="str">
        <f t="shared" si="524"/>
        <v>No</v>
      </c>
      <c r="Q873" t="str">
        <f>IF(OR(PA!K33="Q1 2022",PA!K33="Q2 2022"),"Yes","No")</f>
        <v>No</v>
      </c>
      <c r="R873" s="178" t="str">
        <f t="shared" si="525"/>
        <v>No</v>
      </c>
      <c r="S873" t="str">
        <f>IF(OR(PA!K33="Q3 2022",PA!K33="Q4 2022"),"Yes","No")</f>
        <v>No</v>
      </c>
      <c r="T873" s="178" t="str">
        <f t="shared" si="526"/>
        <v>No</v>
      </c>
      <c r="U873" t="str">
        <f>IF(OR(PA!K33="Q1 2023",PA!K33="Q2 2023"),"Yes","No")</f>
        <v>No</v>
      </c>
      <c r="V873" s="178" t="str">
        <f t="shared" si="527"/>
        <v>No</v>
      </c>
      <c r="W873" t="str">
        <f>IF(OR(PA!K33="Q3 2023",PA!K33="Q4 2023"),"Yes","No")</f>
        <v>No</v>
      </c>
      <c r="X873" s="178" t="str">
        <f t="shared" si="528"/>
        <v>No</v>
      </c>
      <c r="Y873" t="str">
        <f>IF(OR(PA!K33="Q1 2024",PA!K33="Q2 2024"),"Yes","No")</f>
        <v>No</v>
      </c>
      <c r="Z873" s="178" t="str">
        <f t="shared" si="529"/>
        <v>No</v>
      </c>
      <c r="AA873" t="str">
        <f>IF(OR(PA!K33="Q3 2024",PA!K33="Q4 2024"),"Yes","No")</f>
        <v>No</v>
      </c>
      <c r="AB873" s="178" t="str">
        <f t="shared" si="530"/>
        <v>No</v>
      </c>
      <c r="AC873" t="str">
        <f>IF(OR(PA!K33="Q1 2025",PA!K33="Q2 2025"),"Yes","No")</f>
        <v>No</v>
      </c>
      <c r="AD873" s="178" t="str">
        <f t="shared" si="531"/>
        <v>No</v>
      </c>
      <c r="AE873" t="str">
        <f>IF(OR(PA!K33="Q3 2025",PA!K33="Q4 2025"),"Yes","No")</f>
        <v>No</v>
      </c>
      <c r="AF873" s="178" t="str">
        <f t="shared" si="532"/>
        <v>No</v>
      </c>
      <c r="AG873" t="str">
        <f>IF(OR(PA!K33="Q1 2026",PA!K33="Q2 2026"),"Yes","No")</f>
        <v>No</v>
      </c>
      <c r="AH873" s="178" t="str">
        <f t="shared" si="533"/>
        <v>No</v>
      </c>
      <c r="AI873" t="str">
        <f>IF(OR(PA!K33="Q3 2026",PA!K33="Q4 2026"),"Yes","No")</f>
        <v>No</v>
      </c>
      <c r="AJ873" s="178" t="str">
        <f t="shared" si="534"/>
        <v>No</v>
      </c>
      <c r="AK873" t="str">
        <f>IF(OR(PA!K33="Q1 2027",PA!K33="Q2 2027"),"Yes","No")</f>
        <v>No</v>
      </c>
      <c r="AL873" s="178" t="str">
        <f t="shared" si="535"/>
        <v>No</v>
      </c>
      <c r="AM873" t="str">
        <f>IF(OR(PA!K33="Q3 2027",PA!K33="Q4 2027"),"Yes","No")</f>
        <v>No</v>
      </c>
      <c r="AN873" s="178" t="str">
        <f t="shared" si="536"/>
        <v>No</v>
      </c>
      <c r="AO873" t="str">
        <f>IF(OR(PA!K33="Q1 2028",PA!K33="Q2 2028"),"Yes","No")</f>
        <v>No</v>
      </c>
      <c r="AP873" s="178" t="str">
        <f t="shared" si="537"/>
        <v>No</v>
      </c>
      <c r="AQ873" t="str">
        <f>IF(OR(PA!K33="Q3 2028",PA!K33="Q4 2028"),"Yes","No")</f>
        <v>No</v>
      </c>
      <c r="AR873" s="178" t="str">
        <f t="shared" si="538"/>
        <v>No</v>
      </c>
      <c r="AS873" t="str">
        <f>IF(OR(PA!K33="Q1 2029",PA!K33="Q2 2029"),"Yes","No")</f>
        <v>No</v>
      </c>
      <c r="AT873" s="178" t="str">
        <f t="shared" si="539"/>
        <v>No</v>
      </c>
      <c r="AU873" t="str">
        <f>IF(OR(PA!K33="Q3 2029",PA!K33="Q4 2029"),"Yes","No")</f>
        <v>No</v>
      </c>
      <c r="AV873" s="178" t="str">
        <f t="shared" si="540"/>
        <v>No</v>
      </c>
      <c r="AW873" t="str">
        <f>IF(OR(PA!K33="Q1 2030",PA!K33="Q2 2030"),"Yes","No")</f>
        <v>No</v>
      </c>
      <c r="AX873" s="178" t="str">
        <f t="shared" si="541"/>
        <v>No</v>
      </c>
      <c r="AY873" t="str">
        <f>IF(OR(PA!K33="Q3 2030",PA!K33="Q4 2030"),"Yes","No")</f>
        <v>No</v>
      </c>
      <c r="AZ873" s="178" t="str">
        <f t="shared" si="542"/>
        <v>No</v>
      </c>
      <c r="BA873" t="str">
        <f>IF(PA!K33="","No","Yes")</f>
        <v>No</v>
      </c>
      <c r="BB873" s="178" t="str">
        <f t="shared" si="543"/>
        <v>No</v>
      </c>
      <c r="BC873" s="178" t="str">
        <f t="shared" si="544"/>
        <v>Yes</v>
      </c>
      <c r="BD873" s="174"/>
    </row>
    <row r="874" spans="1:56" s="175" customFormat="1" ht="14.65" thickBot="1" x14ac:dyDescent="0.5">
      <c r="A874" s="177">
        <v>30</v>
      </c>
      <c r="B874" s="48" t="s">
        <v>1421</v>
      </c>
      <c r="C874" t="str">
        <f>IF(PA!E34="Yes","Yes","No")</f>
        <v>No</v>
      </c>
      <c r="D874" t="str">
        <f>IF(AND(C874="No",PA!F34="Yes"),"Yes","No")</f>
        <v>No</v>
      </c>
      <c r="E874" t="str">
        <f>IF(AND(C874="No",PA!F34="N/A"),"N/A","No")</f>
        <v>No</v>
      </c>
      <c r="F874">
        <f>IF(OR(PA!F34="Yes",PA!F34="N/A"),0,1)</f>
        <v>1</v>
      </c>
      <c r="G874" t="str">
        <f>IF(OR(PA!K34="Q3 2019",PA!K34="Q4 2019"),"Yes","No")</f>
        <v>No</v>
      </c>
      <c r="H874" s="178" t="str">
        <f t="shared" si="496"/>
        <v>No</v>
      </c>
      <c r="I874" t="str">
        <f>IF(OR(PA!K34="Q1 2020",PA!K34="Q2 2020"),"Yes","No")</f>
        <v>No</v>
      </c>
      <c r="J874" s="178" t="str">
        <f t="shared" si="521"/>
        <v>No</v>
      </c>
      <c r="K874" t="str">
        <f>IF(OR(PA!K34="Q3 2020",PA!K34="Q4 2020"),"Yes","No")</f>
        <v>No</v>
      </c>
      <c r="L874" s="178" t="str">
        <f t="shared" si="522"/>
        <v>No</v>
      </c>
      <c r="M874" t="str">
        <f>IF(OR(PA!K34="Q1 2021",PA!K34="Q2 2021"),"Yes","No")</f>
        <v>No</v>
      </c>
      <c r="N874" s="178" t="str">
        <f t="shared" si="523"/>
        <v>No</v>
      </c>
      <c r="O874" t="str">
        <f>IF(OR(PA!K34="Q3 2021",PA!K34="Q4 2021"),"Yes","No")</f>
        <v>No</v>
      </c>
      <c r="P874" s="178" t="str">
        <f t="shared" si="524"/>
        <v>No</v>
      </c>
      <c r="Q874" t="str">
        <f>IF(OR(PA!K34="Q1 2022",PA!K34="Q2 2022"),"Yes","No")</f>
        <v>No</v>
      </c>
      <c r="R874" s="178" t="str">
        <f t="shared" si="525"/>
        <v>No</v>
      </c>
      <c r="S874" t="str">
        <f>IF(OR(PA!K34="Q3 2022",PA!K34="Q4 2022"),"Yes","No")</f>
        <v>No</v>
      </c>
      <c r="T874" s="178" t="str">
        <f t="shared" si="526"/>
        <v>No</v>
      </c>
      <c r="U874" t="str">
        <f>IF(OR(PA!K34="Q1 2023",PA!K34="Q2 2023"),"Yes","No")</f>
        <v>No</v>
      </c>
      <c r="V874" s="178" t="str">
        <f t="shared" si="527"/>
        <v>No</v>
      </c>
      <c r="W874" t="str">
        <f>IF(OR(PA!K34="Q3 2023",PA!K34="Q4 2023"),"Yes","No")</f>
        <v>No</v>
      </c>
      <c r="X874" s="178" t="str">
        <f t="shared" si="528"/>
        <v>No</v>
      </c>
      <c r="Y874" t="str">
        <f>IF(OR(PA!K34="Q1 2024",PA!K34="Q2 2024"),"Yes","No")</f>
        <v>No</v>
      </c>
      <c r="Z874" s="178" t="str">
        <f t="shared" si="529"/>
        <v>No</v>
      </c>
      <c r="AA874" t="str">
        <f>IF(OR(PA!K34="Q3 2024",PA!K34="Q4 2024"),"Yes","No")</f>
        <v>No</v>
      </c>
      <c r="AB874" s="178" t="str">
        <f t="shared" si="530"/>
        <v>No</v>
      </c>
      <c r="AC874" t="str">
        <f>IF(OR(PA!K34="Q1 2025",PA!K34="Q2 2025"),"Yes","No")</f>
        <v>No</v>
      </c>
      <c r="AD874" s="178" t="str">
        <f t="shared" si="531"/>
        <v>No</v>
      </c>
      <c r="AE874" t="str">
        <f>IF(OR(PA!K34="Q3 2025",PA!K34="Q4 2025"),"Yes","No")</f>
        <v>No</v>
      </c>
      <c r="AF874" s="178" t="str">
        <f t="shared" si="532"/>
        <v>No</v>
      </c>
      <c r="AG874" t="str">
        <f>IF(OR(PA!K34="Q1 2026",PA!K34="Q2 2026"),"Yes","No")</f>
        <v>No</v>
      </c>
      <c r="AH874" s="178" t="str">
        <f t="shared" si="533"/>
        <v>No</v>
      </c>
      <c r="AI874" t="str">
        <f>IF(OR(PA!K34="Q3 2026",PA!K34="Q4 2026"),"Yes","No")</f>
        <v>No</v>
      </c>
      <c r="AJ874" s="178" t="str">
        <f t="shared" si="534"/>
        <v>No</v>
      </c>
      <c r="AK874" t="str">
        <f>IF(OR(PA!K34="Q1 2027",PA!K34="Q2 2027"),"Yes","No")</f>
        <v>No</v>
      </c>
      <c r="AL874" s="178" t="str">
        <f t="shared" si="535"/>
        <v>No</v>
      </c>
      <c r="AM874" t="str">
        <f>IF(OR(PA!K34="Q3 2027",PA!K34="Q4 2027"),"Yes","No")</f>
        <v>No</v>
      </c>
      <c r="AN874" s="178" t="str">
        <f t="shared" si="536"/>
        <v>No</v>
      </c>
      <c r="AO874" t="str">
        <f>IF(OR(PA!K34="Q1 2028",PA!K34="Q2 2028"),"Yes","No")</f>
        <v>No</v>
      </c>
      <c r="AP874" s="178" t="str">
        <f t="shared" si="537"/>
        <v>No</v>
      </c>
      <c r="AQ874" t="str">
        <f>IF(OR(PA!K34="Q3 2028",PA!K34="Q4 2028"),"Yes","No")</f>
        <v>No</v>
      </c>
      <c r="AR874" s="178" t="str">
        <f t="shared" si="538"/>
        <v>No</v>
      </c>
      <c r="AS874" t="str">
        <f>IF(OR(PA!K34="Q1 2029",PA!K34="Q2 2029"),"Yes","No")</f>
        <v>No</v>
      </c>
      <c r="AT874" s="178" t="str">
        <f t="shared" si="539"/>
        <v>No</v>
      </c>
      <c r="AU874" t="str">
        <f>IF(OR(PA!K34="Q3 2029",PA!K34="Q4 2029"),"Yes","No")</f>
        <v>No</v>
      </c>
      <c r="AV874" s="178" t="str">
        <f t="shared" si="540"/>
        <v>No</v>
      </c>
      <c r="AW874" t="str">
        <f>IF(OR(PA!K34="Q1 2030",PA!K34="Q2 2030"),"Yes","No")</f>
        <v>No</v>
      </c>
      <c r="AX874" s="178" t="str">
        <f t="shared" si="541"/>
        <v>No</v>
      </c>
      <c r="AY874" t="str">
        <f>IF(OR(PA!K34="Q3 2030",PA!K34="Q4 2030"),"Yes","No")</f>
        <v>No</v>
      </c>
      <c r="AZ874" s="178" t="str">
        <f t="shared" si="542"/>
        <v>No</v>
      </c>
      <c r="BA874" t="str">
        <f>IF(PA!K34="","No","Yes")</f>
        <v>No</v>
      </c>
      <c r="BB874" s="178" t="str">
        <f t="shared" si="543"/>
        <v>No</v>
      </c>
      <c r="BC874" s="178" t="str">
        <f t="shared" si="544"/>
        <v>Yes</v>
      </c>
      <c r="BD874" s="174"/>
    </row>
    <row r="875" spans="1:56" s="175" customFormat="1" ht="23.65" thickBot="1" x14ac:dyDescent="0.5">
      <c r="A875" s="177">
        <v>31</v>
      </c>
      <c r="B875" s="48" t="s">
        <v>1422</v>
      </c>
      <c r="C875" t="str">
        <f>IF(PA!E35="Yes","Yes","No")</f>
        <v>No</v>
      </c>
      <c r="D875" t="str">
        <f>IF(AND(C875="No",PA!F35="Yes"),"Yes","No")</f>
        <v>No</v>
      </c>
      <c r="E875" t="str">
        <f>IF(AND(C875="No",PA!F35="N/A"),"N/A","No")</f>
        <v>No</v>
      </c>
      <c r="F875">
        <f>IF(OR(PA!F35="Yes",PA!F35="N/A"),0,1)</f>
        <v>1</v>
      </c>
      <c r="G875" t="str">
        <f>IF(OR(PA!K35="Q3 2019",PA!K35="Q4 2019"),"Yes","No")</f>
        <v>No</v>
      </c>
      <c r="H875" s="178" t="str">
        <f t="shared" si="496"/>
        <v>No</v>
      </c>
      <c r="I875" t="str">
        <f>IF(OR(PA!K35="Q1 2020",PA!K35="Q2 2020"),"Yes","No")</f>
        <v>No</v>
      </c>
      <c r="J875" s="178" t="str">
        <f t="shared" si="521"/>
        <v>No</v>
      </c>
      <c r="K875" t="str">
        <f>IF(OR(PA!K35="Q3 2020",PA!K35="Q4 2020"),"Yes","No")</f>
        <v>No</v>
      </c>
      <c r="L875" s="178" t="str">
        <f t="shared" si="522"/>
        <v>No</v>
      </c>
      <c r="M875" t="str">
        <f>IF(OR(PA!K35="Q1 2021",PA!K35="Q2 2021"),"Yes","No")</f>
        <v>No</v>
      </c>
      <c r="N875" s="178" t="str">
        <f t="shared" si="523"/>
        <v>No</v>
      </c>
      <c r="O875" t="str">
        <f>IF(OR(PA!K35="Q3 2021",PA!K35="Q4 2021"),"Yes","No")</f>
        <v>No</v>
      </c>
      <c r="P875" s="178" t="str">
        <f t="shared" si="524"/>
        <v>No</v>
      </c>
      <c r="Q875" t="str">
        <f>IF(OR(PA!K35="Q1 2022",PA!K35="Q2 2022"),"Yes","No")</f>
        <v>No</v>
      </c>
      <c r="R875" s="178" t="str">
        <f t="shared" si="525"/>
        <v>No</v>
      </c>
      <c r="S875" t="str">
        <f>IF(OR(PA!K35="Q3 2022",PA!K35="Q4 2022"),"Yes","No")</f>
        <v>No</v>
      </c>
      <c r="T875" s="178" t="str">
        <f t="shared" si="526"/>
        <v>No</v>
      </c>
      <c r="U875" t="str">
        <f>IF(OR(PA!K35="Q1 2023",PA!K35="Q2 2023"),"Yes","No")</f>
        <v>No</v>
      </c>
      <c r="V875" s="178" t="str">
        <f t="shared" si="527"/>
        <v>No</v>
      </c>
      <c r="W875" t="str">
        <f>IF(OR(PA!K35="Q3 2023",PA!K35="Q4 2023"),"Yes","No")</f>
        <v>No</v>
      </c>
      <c r="X875" s="178" t="str">
        <f t="shared" si="528"/>
        <v>No</v>
      </c>
      <c r="Y875" t="str">
        <f>IF(OR(PA!K35="Q1 2024",PA!K35="Q2 2024"),"Yes","No")</f>
        <v>No</v>
      </c>
      <c r="Z875" s="178" t="str">
        <f t="shared" si="529"/>
        <v>No</v>
      </c>
      <c r="AA875" t="str">
        <f>IF(OR(PA!K35="Q3 2024",PA!K35="Q4 2024"),"Yes","No")</f>
        <v>No</v>
      </c>
      <c r="AB875" s="178" t="str">
        <f t="shared" si="530"/>
        <v>No</v>
      </c>
      <c r="AC875" t="str">
        <f>IF(OR(PA!K35="Q1 2025",PA!K35="Q2 2025"),"Yes","No")</f>
        <v>No</v>
      </c>
      <c r="AD875" s="178" t="str">
        <f t="shared" si="531"/>
        <v>No</v>
      </c>
      <c r="AE875" t="str">
        <f>IF(OR(PA!K35="Q3 2025",PA!K35="Q4 2025"),"Yes","No")</f>
        <v>No</v>
      </c>
      <c r="AF875" s="178" t="str">
        <f t="shared" si="532"/>
        <v>No</v>
      </c>
      <c r="AG875" t="str">
        <f>IF(OR(PA!K35="Q1 2026",PA!K35="Q2 2026"),"Yes","No")</f>
        <v>No</v>
      </c>
      <c r="AH875" s="178" t="str">
        <f t="shared" si="533"/>
        <v>No</v>
      </c>
      <c r="AI875" t="str">
        <f>IF(OR(PA!K35="Q3 2026",PA!K35="Q4 2026"),"Yes","No")</f>
        <v>No</v>
      </c>
      <c r="AJ875" s="178" t="str">
        <f t="shared" si="534"/>
        <v>No</v>
      </c>
      <c r="AK875" t="str">
        <f>IF(OR(PA!K35="Q1 2027",PA!K35="Q2 2027"),"Yes","No")</f>
        <v>No</v>
      </c>
      <c r="AL875" s="178" t="str">
        <f t="shared" si="535"/>
        <v>No</v>
      </c>
      <c r="AM875" t="str">
        <f>IF(OR(PA!K35="Q3 2027",PA!K35="Q4 2027"),"Yes","No")</f>
        <v>No</v>
      </c>
      <c r="AN875" s="178" t="str">
        <f t="shared" si="536"/>
        <v>No</v>
      </c>
      <c r="AO875" t="str">
        <f>IF(OR(PA!K35="Q1 2028",PA!K35="Q2 2028"),"Yes","No")</f>
        <v>No</v>
      </c>
      <c r="AP875" s="178" t="str">
        <f t="shared" si="537"/>
        <v>No</v>
      </c>
      <c r="AQ875" t="str">
        <f>IF(OR(PA!K35="Q3 2028",PA!K35="Q4 2028"),"Yes","No")</f>
        <v>No</v>
      </c>
      <c r="AR875" s="178" t="str">
        <f t="shared" si="538"/>
        <v>No</v>
      </c>
      <c r="AS875" t="str">
        <f>IF(OR(PA!K35="Q1 2029",PA!K35="Q2 2029"),"Yes","No")</f>
        <v>No</v>
      </c>
      <c r="AT875" s="178" t="str">
        <f t="shared" si="539"/>
        <v>No</v>
      </c>
      <c r="AU875" t="str">
        <f>IF(OR(PA!K35="Q3 2029",PA!K35="Q4 2029"),"Yes","No")</f>
        <v>No</v>
      </c>
      <c r="AV875" s="178" t="str">
        <f t="shared" si="540"/>
        <v>No</v>
      </c>
      <c r="AW875" t="str">
        <f>IF(OR(PA!K35="Q1 2030",PA!K35="Q2 2030"),"Yes","No")</f>
        <v>No</v>
      </c>
      <c r="AX875" s="178" t="str">
        <f t="shared" si="541"/>
        <v>No</v>
      </c>
      <c r="AY875" t="str">
        <f>IF(OR(PA!K35="Q3 2030",PA!K35="Q4 2030"),"Yes","No")</f>
        <v>No</v>
      </c>
      <c r="AZ875" s="178" t="str">
        <f t="shared" si="542"/>
        <v>No</v>
      </c>
      <c r="BA875" t="str">
        <f>IF(PA!K35="","No","Yes")</f>
        <v>No</v>
      </c>
      <c r="BB875" s="178" t="str">
        <f t="shared" si="543"/>
        <v>No</v>
      </c>
      <c r="BC875" s="178" t="str">
        <f t="shared" si="544"/>
        <v>Yes</v>
      </c>
      <c r="BD875" s="174"/>
    </row>
    <row r="876" spans="1:56" s="175" customFormat="1" ht="23.65" thickBot="1" x14ac:dyDescent="0.5">
      <c r="A876" s="177">
        <v>32</v>
      </c>
      <c r="B876" s="48" t="s">
        <v>1423</v>
      </c>
      <c r="C876" t="str">
        <f>IF(PA!E36="Yes","Yes","No")</f>
        <v>No</v>
      </c>
      <c r="D876" t="str">
        <f>IF(AND(C876="No",PA!F36="Yes"),"Yes","No")</f>
        <v>No</v>
      </c>
      <c r="E876" t="str">
        <f>IF(AND(C876="No",PA!F36="N/A"),"N/A","No")</f>
        <v>No</v>
      </c>
      <c r="F876">
        <f>IF(OR(PA!F36="Yes",PA!F36="N/A"),0,1)</f>
        <v>1</v>
      </c>
      <c r="G876" t="str">
        <f>IF(OR(PA!K36="Q3 2019",PA!K36="Q4 2019"),"Yes","No")</f>
        <v>No</v>
      </c>
      <c r="H876" s="178" t="str">
        <f t="shared" si="496"/>
        <v>No</v>
      </c>
      <c r="I876" t="str">
        <f>IF(OR(PA!K36="Q1 2020",PA!K36="Q2 2020"),"Yes","No")</f>
        <v>No</v>
      </c>
      <c r="J876" s="178" t="str">
        <f t="shared" si="521"/>
        <v>No</v>
      </c>
      <c r="K876" t="str">
        <f>IF(OR(PA!K36="Q3 2020",PA!K36="Q4 2020"),"Yes","No")</f>
        <v>No</v>
      </c>
      <c r="L876" s="178" t="str">
        <f t="shared" si="522"/>
        <v>No</v>
      </c>
      <c r="M876" t="str">
        <f>IF(OR(PA!K36="Q1 2021",PA!K36="Q2 2021"),"Yes","No")</f>
        <v>No</v>
      </c>
      <c r="N876" s="178" t="str">
        <f t="shared" si="523"/>
        <v>No</v>
      </c>
      <c r="O876" t="str">
        <f>IF(OR(PA!K36="Q3 2021",PA!K36="Q4 2021"),"Yes","No")</f>
        <v>No</v>
      </c>
      <c r="P876" s="178" t="str">
        <f t="shared" si="524"/>
        <v>No</v>
      </c>
      <c r="Q876" t="str">
        <f>IF(OR(PA!K36="Q1 2022",PA!K36="Q2 2022"),"Yes","No")</f>
        <v>No</v>
      </c>
      <c r="R876" s="178" t="str">
        <f t="shared" si="525"/>
        <v>No</v>
      </c>
      <c r="S876" t="str">
        <f>IF(OR(PA!K36="Q3 2022",PA!K36="Q4 2022"),"Yes","No")</f>
        <v>No</v>
      </c>
      <c r="T876" s="178" t="str">
        <f t="shared" si="526"/>
        <v>No</v>
      </c>
      <c r="U876" t="str">
        <f>IF(OR(PA!K36="Q1 2023",PA!K36="Q2 2023"),"Yes","No")</f>
        <v>No</v>
      </c>
      <c r="V876" s="178" t="str">
        <f t="shared" si="527"/>
        <v>No</v>
      </c>
      <c r="W876" t="str">
        <f>IF(OR(PA!K36="Q3 2023",PA!K36="Q4 2023"),"Yes","No")</f>
        <v>No</v>
      </c>
      <c r="X876" s="178" t="str">
        <f t="shared" si="528"/>
        <v>No</v>
      </c>
      <c r="Y876" t="str">
        <f>IF(OR(PA!K36="Q1 2024",PA!K36="Q2 2024"),"Yes","No")</f>
        <v>No</v>
      </c>
      <c r="Z876" s="178" t="str">
        <f t="shared" si="529"/>
        <v>No</v>
      </c>
      <c r="AA876" t="str">
        <f>IF(OR(PA!K36="Q3 2024",PA!K36="Q4 2024"),"Yes","No")</f>
        <v>No</v>
      </c>
      <c r="AB876" s="178" t="str">
        <f t="shared" si="530"/>
        <v>No</v>
      </c>
      <c r="AC876" t="str">
        <f>IF(OR(PA!K36="Q1 2025",PA!K36="Q2 2025"),"Yes","No")</f>
        <v>No</v>
      </c>
      <c r="AD876" s="178" t="str">
        <f t="shared" si="531"/>
        <v>No</v>
      </c>
      <c r="AE876" t="str">
        <f>IF(OR(PA!K36="Q3 2025",PA!K36="Q4 2025"),"Yes","No")</f>
        <v>No</v>
      </c>
      <c r="AF876" s="178" t="str">
        <f t="shared" si="532"/>
        <v>No</v>
      </c>
      <c r="AG876" t="str">
        <f>IF(OR(PA!K36="Q1 2026",PA!K36="Q2 2026"),"Yes","No")</f>
        <v>No</v>
      </c>
      <c r="AH876" s="178" t="str">
        <f t="shared" si="533"/>
        <v>No</v>
      </c>
      <c r="AI876" t="str">
        <f>IF(OR(PA!K36="Q3 2026",PA!K36="Q4 2026"),"Yes","No")</f>
        <v>No</v>
      </c>
      <c r="AJ876" s="178" t="str">
        <f t="shared" si="534"/>
        <v>No</v>
      </c>
      <c r="AK876" t="str">
        <f>IF(OR(PA!K36="Q1 2027",PA!K36="Q2 2027"),"Yes","No")</f>
        <v>No</v>
      </c>
      <c r="AL876" s="178" t="str">
        <f t="shared" si="535"/>
        <v>No</v>
      </c>
      <c r="AM876" t="str">
        <f>IF(OR(PA!K36="Q3 2027",PA!K36="Q4 2027"),"Yes","No")</f>
        <v>No</v>
      </c>
      <c r="AN876" s="178" t="str">
        <f t="shared" si="536"/>
        <v>No</v>
      </c>
      <c r="AO876" t="str">
        <f>IF(OR(PA!K36="Q1 2028",PA!K36="Q2 2028"),"Yes","No")</f>
        <v>No</v>
      </c>
      <c r="AP876" s="178" t="str">
        <f t="shared" si="537"/>
        <v>No</v>
      </c>
      <c r="AQ876" t="str">
        <f>IF(OR(PA!K36="Q3 2028",PA!K36="Q4 2028"),"Yes","No")</f>
        <v>No</v>
      </c>
      <c r="AR876" s="178" t="str">
        <f t="shared" si="538"/>
        <v>No</v>
      </c>
      <c r="AS876" t="str">
        <f>IF(OR(PA!K36="Q1 2029",PA!K36="Q2 2029"),"Yes","No")</f>
        <v>No</v>
      </c>
      <c r="AT876" s="178" t="str">
        <f t="shared" si="539"/>
        <v>No</v>
      </c>
      <c r="AU876" t="str">
        <f>IF(OR(PA!K36="Q3 2029",PA!K36="Q4 2029"),"Yes","No")</f>
        <v>No</v>
      </c>
      <c r="AV876" s="178" t="str">
        <f t="shared" si="540"/>
        <v>No</v>
      </c>
      <c r="AW876" t="str">
        <f>IF(OR(PA!K36="Q1 2030",PA!K36="Q2 2030"),"Yes","No")</f>
        <v>No</v>
      </c>
      <c r="AX876" s="178" t="str">
        <f t="shared" si="541"/>
        <v>No</v>
      </c>
      <c r="AY876" t="str">
        <f>IF(OR(PA!K36="Q3 2030",PA!K36="Q4 2030"),"Yes","No")</f>
        <v>No</v>
      </c>
      <c r="AZ876" s="178" t="str">
        <f t="shared" si="542"/>
        <v>No</v>
      </c>
      <c r="BA876" t="str">
        <f>IF(PA!K36="","No","Yes")</f>
        <v>No</v>
      </c>
      <c r="BB876" s="178" t="str">
        <f t="shared" si="543"/>
        <v>No</v>
      </c>
      <c r="BC876" s="178" t="str">
        <f t="shared" si="544"/>
        <v>Yes</v>
      </c>
      <c r="BD876" s="174"/>
    </row>
    <row r="877" spans="1:56" s="175" customFormat="1" ht="23.65" thickBot="1" x14ac:dyDescent="0.5">
      <c r="A877" s="177">
        <v>33</v>
      </c>
      <c r="B877" s="48" t="s">
        <v>1425</v>
      </c>
      <c r="C877" t="str">
        <f>IF(PA!E37="Yes","Yes","No")</f>
        <v>No</v>
      </c>
      <c r="D877" t="str">
        <f>IF(AND(C877="No",PA!F37="Yes"),"Yes","No")</f>
        <v>No</v>
      </c>
      <c r="E877" t="str">
        <f>IF(AND(C877="No",PA!F37="N/A"),"N/A","No")</f>
        <v>No</v>
      </c>
      <c r="F877">
        <f>IF(OR(PA!F37="Yes",PA!F37="N/A"),0,1)</f>
        <v>1</v>
      </c>
      <c r="G877" t="str">
        <f>IF(OR(PA!K37="Q3 2019",PA!K37="Q4 2019"),"Yes","No")</f>
        <v>No</v>
      </c>
      <c r="H877" s="178" t="str">
        <f t="shared" si="496"/>
        <v>No</v>
      </c>
      <c r="I877" t="str">
        <f>IF(OR(PA!K37="Q1 2020",PA!K37="Q2 2020"),"Yes","No")</f>
        <v>No</v>
      </c>
      <c r="J877" s="178" t="str">
        <f t="shared" si="521"/>
        <v>No</v>
      </c>
      <c r="K877" t="str">
        <f>IF(OR(PA!K37="Q3 2020",PA!K37="Q4 2020"),"Yes","No")</f>
        <v>No</v>
      </c>
      <c r="L877" s="178" t="str">
        <f t="shared" si="522"/>
        <v>No</v>
      </c>
      <c r="M877" t="str">
        <f>IF(OR(PA!K37="Q1 2021",PA!K37="Q2 2021"),"Yes","No")</f>
        <v>No</v>
      </c>
      <c r="N877" s="178" t="str">
        <f t="shared" si="523"/>
        <v>No</v>
      </c>
      <c r="O877" t="str">
        <f>IF(OR(PA!K37="Q3 2021",PA!K37="Q4 2021"),"Yes","No")</f>
        <v>No</v>
      </c>
      <c r="P877" s="178" t="str">
        <f t="shared" si="524"/>
        <v>No</v>
      </c>
      <c r="Q877" t="str">
        <f>IF(OR(PA!K37="Q1 2022",PA!K37="Q2 2022"),"Yes","No")</f>
        <v>No</v>
      </c>
      <c r="R877" s="178" t="str">
        <f t="shared" si="525"/>
        <v>No</v>
      </c>
      <c r="S877" t="str">
        <f>IF(OR(PA!K37="Q3 2022",PA!K37="Q4 2022"),"Yes","No")</f>
        <v>No</v>
      </c>
      <c r="T877" s="178" t="str">
        <f t="shared" si="526"/>
        <v>No</v>
      </c>
      <c r="U877" t="str">
        <f>IF(OR(PA!K37="Q1 2023",PA!K37="Q2 2023"),"Yes","No")</f>
        <v>No</v>
      </c>
      <c r="V877" s="178" t="str">
        <f t="shared" si="527"/>
        <v>No</v>
      </c>
      <c r="W877" t="str">
        <f>IF(OR(PA!K37="Q3 2023",PA!K37="Q4 2023"),"Yes","No")</f>
        <v>No</v>
      </c>
      <c r="X877" s="178" t="str">
        <f t="shared" si="528"/>
        <v>No</v>
      </c>
      <c r="Y877" t="str">
        <f>IF(OR(PA!K37="Q1 2024",PA!K37="Q2 2024"),"Yes","No")</f>
        <v>No</v>
      </c>
      <c r="Z877" s="178" t="str">
        <f t="shared" si="529"/>
        <v>No</v>
      </c>
      <c r="AA877" t="str">
        <f>IF(OR(PA!K37="Q3 2024",PA!K37="Q4 2024"),"Yes","No")</f>
        <v>No</v>
      </c>
      <c r="AB877" s="178" t="str">
        <f t="shared" si="530"/>
        <v>No</v>
      </c>
      <c r="AC877" t="str">
        <f>IF(OR(PA!K37="Q1 2025",PA!K37="Q2 2025"),"Yes","No")</f>
        <v>No</v>
      </c>
      <c r="AD877" s="178" t="str">
        <f t="shared" si="531"/>
        <v>No</v>
      </c>
      <c r="AE877" t="str">
        <f>IF(OR(PA!K37="Q3 2025",PA!K37="Q4 2025"),"Yes","No")</f>
        <v>No</v>
      </c>
      <c r="AF877" s="178" t="str">
        <f t="shared" si="532"/>
        <v>No</v>
      </c>
      <c r="AG877" t="str">
        <f>IF(OR(PA!K37="Q1 2026",PA!K37="Q2 2026"),"Yes","No")</f>
        <v>No</v>
      </c>
      <c r="AH877" s="178" t="str">
        <f t="shared" si="533"/>
        <v>No</v>
      </c>
      <c r="AI877" t="str">
        <f>IF(OR(PA!K37="Q3 2026",PA!K37="Q4 2026"),"Yes","No")</f>
        <v>No</v>
      </c>
      <c r="AJ877" s="178" t="str">
        <f t="shared" si="534"/>
        <v>No</v>
      </c>
      <c r="AK877" t="str">
        <f>IF(OR(PA!K37="Q1 2027",PA!K37="Q2 2027"),"Yes","No")</f>
        <v>No</v>
      </c>
      <c r="AL877" s="178" t="str">
        <f t="shared" si="535"/>
        <v>No</v>
      </c>
      <c r="AM877" t="str">
        <f>IF(OR(PA!K37="Q3 2027",PA!K37="Q4 2027"),"Yes","No")</f>
        <v>No</v>
      </c>
      <c r="AN877" s="178" t="str">
        <f t="shared" si="536"/>
        <v>No</v>
      </c>
      <c r="AO877" t="str">
        <f>IF(OR(PA!K37="Q1 2028",PA!K37="Q2 2028"),"Yes","No")</f>
        <v>No</v>
      </c>
      <c r="AP877" s="178" t="str">
        <f t="shared" si="537"/>
        <v>No</v>
      </c>
      <c r="AQ877" t="str">
        <f>IF(OR(PA!K37="Q3 2028",PA!K37="Q4 2028"),"Yes","No")</f>
        <v>No</v>
      </c>
      <c r="AR877" s="178" t="str">
        <f t="shared" si="538"/>
        <v>No</v>
      </c>
      <c r="AS877" t="str">
        <f>IF(OR(PA!K37="Q1 2029",PA!K37="Q2 2029"),"Yes","No")</f>
        <v>No</v>
      </c>
      <c r="AT877" s="178" t="str">
        <f t="shared" si="539"/>
        <v>No</v>
      </c>
      <c r="AU877" t="str">
        <f>IF(OR(PA!K37="Q3 2029",PA!K37="Q4 2029"),"Yes","No")</f>
        <v>No</v>
      </c>
      <c r="AV877" s="178" t="str">
        <f t="shared" si="540"/>
        <v>No</v>
      </c>
      <c r="AW877" t="str">
        <f>IF(OR(PA!K37="Q1 2030",PA!K37="Q2 2030"),"Yes","No")</f>
        <v>No</v>
      </c>
      <c r="AX877" s="178" t="str">
        <f t="shared" si="541"/>
        <v>No</v>
      </c>
      <c r="AY877" t="str">
        <f>IF(OR(PA!K37="Q3 2030",PA!K37="Q4 2030"),"Yes","No")</f>
        <v>No</v>
      </c>
      <c r="AZ877" s="178" t="str">
        <f t="shared" si="542"/>
        <v>No</v>
      </c>
      <c r="BA877" t="str">
        <f>IF(PA!K37="","No","Yes")</f>
        <v>No</v>
      </c>
      <c r="BB877" s="178" t="str">
        <f t="shared" si="543"/>
        <v>No</v>
      </c>
      <c r="BC877" s="178" t="str">
        <f t="shared" si="544"/>
        <v>Yes</v>
      </c>
      <c r="BD877" s="174"/>
    </row>
    <row r="878" spans="1:56" s="175" customFormat="1" ht="23.65" thickBot="1" x14ac:dyDescent="0.5">
      <c r="A878" s="177">
        <v>34</v>
      </c>
      <c r="B878" s="48" t="s">
        <v>1427</v>
      </c>
      <c r="C878" t="str">
        <f>IF(PA!E38="Yes","Yes","No")</f>
        <v>No</v>
      </c>
      <c r="D878" t="str">
        <f>IF(AND(C878="No",PA!F38="Yes"),"Yes","No")</f>
        <v>No</v>
      </c>
      <c r="E878" t="str">
        <f>IF(AND(C878="No",PA!F38="N/A"),"N/A","No")</f>
        <v>No</v>
      </c>
      <c r="F878">
        <f>IF(OR(PA!F38="Yes",PA!F38="N/A"),0,1)</f>
        <v>1</v>
      </c>
      <c r="G878" t="str">
        <f>IF(OR(PA!K38="Q3 2019",PA!K38="Q4 2019"),"Yes","No")</f>
        <v>No</v>
      </c>
      <c r="H878" s="178" t="str">
        <f t="shared" si="496"/>
        <v>No</v>
      </c>
      <c r="I878" t="str">
        <f>IF(OR(PA!K38="Q1 2020",PA!K38="Q2 2020"),"Yes","No")</f>
        <v>No</v>
      </c>
      <c r="J878" s="178" t="str">
        <f t="shared" si="521"/>
        <v>No</v>
      </c>
      <c r="K878" t="str">
        <f>IF(OR(PA!K38="Q3 2020",PA!K38="Q4 2020"),"Yes","No")</f>
        <v>No</v>
      </c>
      <c r="L878" s="178" t="str">
        <f t="shared" si="522"/>
        <v>No</v>
      </c>
      <c r="M878" t="str">
        <f>IF(OR(PA!K38="Q1 2021",PA!K38="Q2 2021"),"Yes","No")</f>
        <v>No</v>
      </c>
      <c r="N878" s="178" t="str">
        <f t="shared" si="523"/>
        <v>No</v>
      </c>
      <c r="O878" t="str">
        <f>IF(OR(PA!K38="Q3 2021",PA!K38="Q4 2021"),"Yes","No")</f>
        <v>No</v>
      </c>
      <c r="P878" s="178" t="str">
        <f t="shared" si="524"/>
        <v>No</v>
      </c>
      <c r="Q878" t="str">
        <f>IF(OR(PA!K38="Q1 2022",PA!K38="Q2 2022"),"Yes","No")</f>
        <v>No</v>
      </c>
      <c r="R878" s="178" t="str">
        <f t="shared" si="525"/>
        <v>No</v>
      </c>
      <c r="S878" t="str">
        <f>IF(OR(PA!K38="Q3 2022",PA!K38="Q4 2022"),"Yes","No")</f>
        <v>No</v>
      </c>
      <c r="T878" s="178" t="str">
        <f t="shared" si="526"/>
        <v>No</v>
      </c>
      <c r="U878" t="str">
        <f>IF(OR(PA!K38="Q1 2023",PA!K38="Q2 2023"),"Yes","No")</f>
        <v>No</v>
      </c>
      <c r="V878" s="178" t="str">
        <f t="shared" si="527"/>
        <v>No</v>
      </c>
      <c r="W878" t="str">
        <f>IF(OR(PA!K38="Q3 2023",PA!K38="Q4 2023"),"Yes","No")</f>
        <v>No</v>
      </c>
      <c r="X878" s="178" t="str">
        <f t="shared" si="528"/>
        <v>No</v>
      </c>
      <c r="Y878" t="str">
        <f>IF(OR(PA!K38="Q1 2024",PA!K38="Q2 2024"),"Yes","No")</f>
        <v>No</v>
      </c>
      <c r="Z878" s="178" t="str">
        <f t="shared" si="529"/>
        <v>No</v>
      </c>
      <c r="AA878" t="str">
        <f>IF(OR(PA!K38="Q3 2024",PA!K38="Q4 2024"),"Yes","No")</f>
        <v>No</v>
      </c>
      <c r="AB878" s="178" t="str">
        <f t="shared" si="530"/>
        <v>No</v>
      </c>
      <c r="AC878" t="str">
        <f>IF(OR(PA!K38="Q1 2025",PA!K38="Q2 2025"),"Yes","No")</f>
        <v>No</v>
      </c>
      <c r="AD878" s="178" t="str">
        <f t="shared" si="531"/>
        <v>No</v>
      </c>
      <c r="AE878" t="str">
        <f>IF(OR(PA!K38="Q3 2025",PA!K38="Q4 2025"),"Yes","No")</f>
        <v>No</v>
      </c>
      <c r="AF878" s="178" t="str">
        <f t="shared" si="532"/>
        <v>No</v>
      </c>
      <c r="AG878" t="str">
        <f>IF(OR(PA!K38="Q1 2026",PA!K38="Q2 2026"),"Yes","No")</f>
        <v>No</v>
      </c>
      <c r="AH878" s="178" t="str">
        <f t="shared" si="533"/>
        <v>No</v>
      </c>
      <c r="AI878" t="str">
        <f>IF(OR(PA!K38="Q3 2026",PA!K38="Q4 2026"),"Yes","No")</f>
        <v>No</v>
      </c>
      <c r="AJ878" s="178" t="str">
        <f t="shared" si="534"/>
        <v>No</v>
      </c>
      <c r="AK878" t="str">
        <f>IF(OR(PA!K38="Q1 2027",PA!K38="Q2 2027"),"Yes","No")</f>
        <v>No</v>
      </c>
      <c r="AL878" s="178" t="str">
        <f t="shared" si="535"/>
        <v>No</v>
      </c>
      <c r="AM878" t="str">
        <f>IF(OR(PA!K38="Q3 2027",PA!K38="Q4 2027"),"Yes","No")</f>
        <v>No</v>
      </c>
      <c r="AN878" s="178" t="str">
        <f t="shared" si="536"/>
        <v>No</v>
      </c>
      <c r="AO878" t="str">
        <f>IF(OR(PA!K38="Q1 2028",PA!K38="Q2 2028"),"Yes","No")</f>
        <v>No</v>
      </c>
      <c r="AP878" s="178" t="str">
        <f t="shared" si="537"/>
        <v>No</v>
      </c>
      <c r="AQ878" t="str">
        <f>IF(OR(PA!K38="Q3 2028",PA!K38="Q4 2028"),"Yes","No")</f>
        <v>No</v>
      </c>
      <c r="AR878" s="178" t="str">
        <f t="shared" si="538"/>
        <v>No</v>
      </c>
      <c r="AS878" t="str">
        <f>IF(OR(PA!K38="Q1 2029",PA!K38="Q2 2029"),"Yes","No")</f>
        <v>No</v>
      </c>
      <c r="AT878" s="178" t="str">
        <f t="shared" si="539"/>
        <v>No</v>
      </c>
      <c r="AU878" t="str">
        <f>IF(OR(PA!K38="Q3 2029",PA!K38="Q4 2029"),"Yes","No")</f>
        <v>No</v>
      </c>
      <c r="AV878" s="178" t="str">
        <f t="shared" si="540"/>
        <v>No</v>
      </c>
      <c r="AW878" t="str">
        <f>IF(OR(PA!K38="Q1 2030",PA!K38="Q2 2030"),"Yes","No")</f>
        <v>No</v>
      </c>
      <c r="AX878" s="178" t="str">
        <f t="shared" si="541"/>
        <v>No</v>
      </c>
      <c r="AY878" t="str">
        <f>IF(OR(PA!K38="Q3 2030",PA!K38="Q4 2030"),"Yes","No")</f>
        <v>No</v>
      </c>
      <c r="AZ878" s="178" t="str">
        <f t="shared" si="542"/>
        <v>No</v>
      </c>
      <c r="BA878" t="str">
        <f>IF(PA!K38="","No","Yes")</f>
        <v>No</v>
      </c>
      <c r="BB878" s="178" t="str">
        <f t="shared" si="543"/>
        <v>No</v>
      </c>
      <c r="BC878" s="178" t="str">
        <f t="shared" si="544"/>
        <v>Yes</v>
      </c>
      <c r="BD878" s="174"/>
    </row>
    <row r="879" spans="1:56" s="175" customFormat="1" ht="23.65" thickBot="1" x14ac:dyDescent="0.5">
      <c r="A879" s="177">
        <v>35</v>
      </c>
      <c r="B879" s="48" t="s">
        <v>1429</v>
      </c>
      <c r="C879" t="str">
        <f>IF(PA!E39="Yes","Yes","No")</f>
        <v>No</v>
      </c>
      <c r="D879" t="str">
        <f>IF(AND(C879="No",PA!F39="Yes"),"Yes","No")</f>
        <v>No</v>
      </c>
      <c r="E879" t="str">
        <f>IF(AND(C879="No",PA!F39="N/A"),"N/A","No")</f>
        <v>No</v>
      </c>
      <c r="F879">
        <f>IF(OR(PA!F39="Yes",PA!F39="N/A"),0,1)</f>
        <v>1</v>
      </c>
      <c r="G879" t="str">
        <f>IF(OR(PA!K39="Q3 2019",PA!K39="Q4 2019"),"Yes","No")</f>
        <v>No</v>
      </c>
      <c r="H879" s="178" t="str">
        <f t="shared" si="496"/>
        <v>No</v>
      </c>
      <c r="I879" t="str">
        <f>IF(OR(PA!K39="Q1 2020",PA!K39="Q2 2020"),"Yes","No")</f>
        <v>No</v>
      </c>
      <c r="J879" s="178" t="str">
        <f t="shared" si="521"/>
        <v>No</v>
      </c>
      <c r="K879" t="str">
        <f>IF(OR(PA!K39="Q3 2020",PA!K39="Q4 2020"),"Yes","No")</f>
        <v>No</v>
      </c>
      <c r="L879" s="178" t="str">
        <f t="shared" si="522"/>
        <v>No</v>
      </c>
      <c r="M879" t="str">
        <f>IF(OR(PA!K39="Q1 2021",PA!K39="Q2 2021"),"Yes","No")</f>
        <v>No</v>
      </c>
      <c r="N879" s="178" t="str">
        <f t="shared" si="523"/>
        <v>No</v>
      </c>
      <c r="O879" t="str">
        <f>IF(OR(PA!K39="Q3 2021",PA!K39="Q4 2021"),"Yes","No")</f>
        <v>No</v>
      </c>
      <c r="P879" s="178" t="str">
        <f t="shared" si="524"/>
        <v>No</v>
      </c>
      <c r="Q879" t="str">
        <f>IF(OR(PA!K39="Q1 2022",PA!K39="Q2 2022"),"Yes","No")</f>
        <v>No</v>
      </c>
      <c r="R879" s="178" t="str">
        <f t="shared" si="525"/>
        <v>No</v>
      </c>
      <c r="S879" t="str">
        <f>IF(OR(PA!K39="Q3 2022",PA!K39="Q4 2022"),"Yes","No")</f>
        <v>No</v>
      </c>
      <c r="T879" s="178" t="str">
        <f t="shared" si="526"/>
        <v>No</v>
      </c>
      <c r="U879" t="str">
        <f>IF(OR(PA!K39="Q1 2023",PA!K39="Q2 2023"),"Yes","No")</f>
        <v>No</v>
      </c>
      <c r="V879" s="178" t="str">
        <f t="shared" si="527"/>
        <v>No</v>
      </c>
      <c r="W879" t="str">
        <f>IF(OR(PA!K39="Q3 2023",PA!K39="Q4 2023"),"Yes","No")</f>
        <v>No</v>
      </c>
      <c r="X879" s="178" t="str">
        <f t="shared" si="528"/>
        <v>No</v>
      </c>
      <c r="Y879" t="str">
        <f>IF(OR(PA!K39="Q1 2024",PA!K39="Q2 2024"),"Yes","No")</f>
        <v>No</v>
      </c>
      <c r="Z879" s="178" t="str">
        <f t="shared" si="529"/>
        <v>No</v>
      </c>
      <c r="AA879" t="str">
        <f>IF(OR(PA!K39="Q3 2024",PA!K39="Q4 2024"),"Yes","No")</f>
        <v>No</v>
      </c>
      <c r="AB879" s="178" t="str">
        <f t="shared" si="530"/>
        <v>No</v>
      </c>
      <c r="AC879" t="str">
        <f>IF(OR(PA!K39="Q1 2025",PA!K39="Q2 2025"),"Yes","No")</f>
        <v>No</v>
      </c>
      <c r="AD879" s="178" t="str">
        <f t="shared" si="531"/>
        <v>No</v>
      </c>
      <c r="AE879" t="str">
        <f>IF(OR(PA!K39="Q3 2025",PA!K39="Q4 2025"),"Yes","No")</f>
        <v>No</v>
      </c>
      <c r="AF879" s="178" t="str">
        <f t="shared" si="532"/>
        <v>No</v>
      </c>
      <c r="AG879" t="str">
        <f>IF(OR(PA!K39="Q1 2026",PA!K39="Q2 2026"),"Yes","No")</f>
        <v>No</v>
      </c>
      <c r="AH879" s="178" t="str">
        <f t="shared" si="533"/>
        <v>No</v>
      </c>
      <c r="AI879" t="str">
        <f>IF(OR(PA!K39="Q3 2026",PA!K39="Q4 2026"),"Yes","No")</f>
        <v>No</v>
      </c>
      <c r="AJ879" s="178" t="str">
        <f t="shared" si="534"/>
        <v>No</v>
      </c>
      <c r="AK879" t="str">
        <f>IF(OR(PA!K39="Q1 2027",PA!K39="Q2 2027"),"Yes","No")</f>
        <v>No</v>
      </c>
      <c r="AL879" s="178" t="str">
        <f t="shared" si="535"/>
        <v>No</v>
      </c>
      <c r="AM879" t="str">
        <f>IF(OR(PA!K39="Q3 2027",PA!K39="Q4 2027"),"Yes","No")</f>
        <v>No</v>
      </c>
      <c r="AN879" s="178" t="str">
        <f t="shared" si="536"/>
        <v>No</v>
      </c>
      <c r="AO879" t="str">
        <f>IF(OR(PA!K39="Q1 2028",PA!K39="Q2 2028"),"Yes","No")</f>
        <v>No</v>
      </c>
      <c r="AP879" s="178" t="str">
        <f t="shared" si="537"/>
        <v>No</v>
      </c>
      <c r="AQ879" t="str">
        <f>IF(OR(PA!K39="Q3 2028",PA!K39="Q4 2028"),"Yes","No")</f>
        <v>No</v>
      </c>
      <c r="AR879" s="178" t="str">
        <f t="shared" si="538"/>
        <v>No</v>
      </c>
      <c r="AS879" t="str">
        <f>IF(OR(PA!K39="Q1 2029",PA!K39="Q2 2029"),"Yes","No")</f>
        <v>No</v>
      </c>
      <c r="AT879" s="178" t="str">
        <f t="shared" si="539"/>
        <v>No</v>
      </c>
      <c r="AU879" t="str">
        <f>IF(OR(PA!K39="Q3 2029",PA!K39="Q4 2029"),"Yes","No")</f>
        <v>No</v>
      </c>
      <c r="AV879" s="178" t="str">
        <f t="shared" si="540"/>
        <v>No</v>
      </c>
      <c r="AW879" t="str">
        <f>IF(OR(PA!K39="Q1 2030",PA!K39="Q2 2030"),"Yes","No")</f>
        <v>No</v>
      </c>
      <c r="AX879" s="178" t="str">
        <f t="shared" si="541"/>
        <v>No</v>
      </c>
      <c r="AY879" t="str">
        <f>IF(OR(PA!K39="Q3 2030",PA!K39="Q4 2030"),"Yes","No")</f>
        <v>No</v>
      </c>
      <c r="AZ879" s="178" t="str">
        <f t="shared" si="542"/>
        <v>No</v>
      </c>
      <c r="BA879" t="str">
        <f>IF(PA!K39="","No","Yes")</f>
        <v>No</v>
      </c>
      <c r="BB879" s="178" t="str">
        <f t="shared" si="543"/>
        <v>No</v>
      </c>
      <c r="BC879" s="178" t="str">
        <f t="shared" si="544"/>
        <v>Yes</v>
      </c>
      <c r="BD879" s="174"/>
    </row>
    <row r="880" spans="1:56" s="175" customFormat="1" ht="23.65" thickBot="1" x14ac:dyDescent="0.5">
      <c r="A880" s="177">
        <v>36</v>
      </c>
      <c r="B880" s="48" t="s">
        <v>1431</v>
      </c>
      <c r="C880" t="str">
        <f>IF(PA!E40="Yes","Yes","No")</f>
        <v>No</v>
      </c>
      <c r="D880" t="str">
        <f>IF(AND(C880="No",PA!F40="Yes"),"Yes","No")</f>
        <v>No</v>
      </c>
      <c r="E880" t="str">
        <f>IF(AND(C880="No",PA!F40="N/A"),"N/A","No")</f>
        <v>No</v>
      </c>
      <c r="F880">
        <f>IF(OR(PA!F40="Yes",PA!F40="N/A"),0,1)</f>
        <v>1</v>
      </c>
      <c r="G880" t="str">
        <f>IF(OR(PA!K40="Q3 2019",PA!K40="Q4 2019"),"Yes","No")</f>
        <v>No</v>
      </c>
      <c r="H880" s="178" t="str">
        <f t="shared" si="496"/>
        <v>No</v>
      </c>
      <c r="I880" t="str">
        <f>IF(OR(PA!K40="Q1 2020",PA!K40="Q2 2020"),"Yes","No")</f>
        <v>No</v>
      </c>
      <c r="J880" s="178" t="str">
        <f t="shared" si="521"/>
        <v>No</v>
      </c>
      <c r="K880" t="str">
        <f>IF(OR(PA!K40="Q3 2020",PA!K40="Q4 2020"),"Yes","No")</f>
        <v>No</v>
      </c>
      <c r="L880" s="178" t="str">
        <f t="shared" si="522"/>
        <v>No</v>
      </c>
      <c r="M880" t="str">
        <f>IF(OR(PA!K40="Q1 2021",PA!K40="Q2 2021"),"Yes","No")</f>
        <v>No</v>
      </c>
      <c r="N880" s="178" t="str">
        <f t="shared" si="523"/>
        <v>No</v>
      </c>
      <c r="O880" t="str">
        <f>IF(OR(PA!K40="Q3 2021",PA!K40="Q4 2021"),"Yes","No")</f>
        <v>No</v>
      </c>
      <c r="P880" s="178" t="str">
        <f t="shared" si="524"/>
        <v>No</v>
      </c>
      <c r="Q880" t="str">
        <f>IF(OR(PA!K40="Q1 2022",PA!K40="Q2 2022"),"Yes","No")</f>
        <v>No</v>
      </c>
      <c r="R880" s="178" t="str">
        <f t="shared" si="525"/>
        <v>No</v>
      </c>
      <c r="S880" t="str">
        <f>IF(OR(PA!K40="Q3 2022",PA!K40="Q4 2022"),"Yes","No")</f>
        <v>No</v>
      </c>
      <c r="T880" s="178" t="str">
        <f t="shared" si="526"/>
        <v>No</v>
      </c>
      <c r="U880" t="str">
        <f>IF(OR(PA!K40="Q1 2023",PA!K40="Q2 2023"),"Yes","No")</f>
        <v>No</v>
      </c>
      <c r="V880" s="178" t="str">
        <f t="shared" si="527"/>
        <v>No</v>
      </c>
      <c r="W880" t="str">
        <f>IF(OR(PA!K40="Q3 2023",PA!K40="Q4 2023"),"Yes","No")</f>
        <v>No</v>
      </c>
      <c r="X880" s="178" t="str">
        <f t="shared" si="528"/>
        <v>No</v>
      </c>
      <c r="Y880" t="str">
        <f>IF(OR(PA!K40="Q1 2024",PA!K40="Q2 2024"),"Yes","No")</f>
        <v>No</v>
      </c>
      <c r="Z880" s="178" t="str">
        <f t="shared" si="529"/>
        <v>No</v>
      </c>
      <c r="AA880" t="str">
        <f>IF(OR(PA!K40="Q3 2024",PA!K40="Q4 2024"),"Yes","No")</f>
        <v>No</v>
      </c>
      <c r="AB880" s="178" t="str">
        <f t="shared" si="530"/>
        <v>No</v>
      </c>
      <c r="AC880" t="str">
        <f>IF(OR(PA!K40="Q1 2025",PA!K40="Q2 2025"),"Yes","No")</f>
        <v>No</v>
      </c>
      <c r="AD880" s="178" t="str">
        <f t="shared" si="531"/>
        <v>No</v>
      </c>
      <c r="AE880" t="str">
        <f>IF(OR(PA!K40="Q3 2025",PA!K40="Q4 2025"),"Yes","No")</f>
        <v>No</v>
      </c>
      <c r="AF880" s="178" t="str">
        <f t="shared" si="532"/>
        <v>No</v>
      </c>
      <c r="AG880" t="str">
        <f>IF(OR(PA!K40="Q1 2026",PA!K40="Q2 2026"),"Yes","No")</f>
        <v>No</v>
      </c>
      <c r="AH880" s="178" t="str">
        <f t="shared" si="533"/>
        <v>No</v>
      </c>
      <c r="AI880" t="str">
        <f>IF(OR(PA!K40="Q3 2026",PA!K40="Q4 2026"),"Yes","No")</f>
        <v>No</v>
      </c>
      <c r="AJ880" s="178" t="str">
        <f t="shared" si="534"/>
        <v>No</v>
      </c>
      <c r="AK880" t="str">
        <f>IF(OR(PA!K40="Q1 2027",PA!K40="Q2 2027"),"Yes","No")</f>
        <v>No</v>
      </c>
      <c r="AL880" s="178" t="str">
        <f t="shared" si="535"/>
        <v>No</v>
      </c>
      <c r="AM880" t="str">
        <f>IF(OR(PA!K40="Q3 2027",PA!K40="Q4 2027"),"Yes","No")</f>
        <v>No</v>
      </c>
      <c r="AN880" s="178" t="str">
        <f t="shared" si="536"/>
        <v>No</v>
      </c>
      <c r="AO880" t="str">
        <f>IF(OR(PA!K40="Q1 2028",PA!K40="Q2 2028"),"Yes","No")</f>
        <v>No</v>
      </c>
      <c r="AP880" s="178" t="str">
        <f t="shared" si="537"/>
        <v>No</v>
      </c>
      <c r="AQ880" t="str">
        <f>IF(OR(PA!K40="Q3 2028",PA!K40="Q4 2028"),"Yes","No")</f>
        <v>No</v>
      </c>
      <c r="AR880" s="178" t="str">
        <f t="shared" si="538"/>
        <v>No</v>
      </c>
      <c r="AS880" t="str">
        <f>IF(OR(PA!K40="Q1 2029",PA!K40="Q2 2029"),"Yes","No")</f>
        <v>No</v>
      </c>
      <c r="AT880" s="178" t="str">
        <f t="shared" si="539"/>
        <v>No</v>
      </c>
      <c r="AU880" t="str">
        <f>IF(OR(PA!K40="Q3 2029",PA!K40="Q4 2029"),"Yes","No")</f>
        <v>No</v>
      </c>
      <c r="AV880" s="178" t="str">
        <f t="shared" si="540"/>
        <v>No</v>
      </c>
      <c r="AW880" t="str">
        <f>IF(OR(PA!K40="Q1 2030",PA!K40="Q2 2030"),"Yes","No")</f>
        <v>No</v>
      </c>
      <c r="AX880" s="178" t="str">
        <f t="shared" si="541"/>
        <v>No</v>
      </c>
      <c r="AY880" t="str">
        <f>IF(OR(PA!K40="Q3 2030",PA!K40="Q4 2030"),"Yes","No")</f>
        <v>No</v>
      </c>
      <c r="AZ880" s="178" t="str">
        <f t="shared" si="542"/>
        <v>No</v>
      </c>
      <c r="BA880" t="str">
        <f>IF(PA!K40="","No","Yes")</f>
        <v>No</v>
      </c>
      <c r="BB880" s="178" t="str">
        <f t="shared" si="543"/>
        <v>No</v>
      </c>
      <c r="BC880" s="178" t="str">
        <f t="shared" si="544"/>
        <v>Yes</v>
      </c>
      <c r="BD880" s="174"/>
    </row>
    <row r="881" spans="1:56" s="175" customFormat="1" ht="23.65" thickBot="1" x14ac:dyDescent="0.5">
      <c r="A881" s="177">
        <v>37</v>
      </c>
      <c r="B881" s="48" t="s">
        <v>1433</v>
      </c>
      <c r="C881" t="str">
        <f>IF(PA!E41="Yes","Yes","No")</f>
        <v>No</v>
      </c>
      <c r="D881" t="str">
        <f>IF(AND(C881="No",PA!F41="Yes"),"Yes","No")</f>
        <v>No</v>
      </c>
      <c r="E881" t="str">
        <f>IF(AND(C881="No",PA!F41="N/A"),"N/A","No")</f>
        <v>No</v>
      </c>
      <c r="F881">
        <f>IF(OR(PA!F41="Yes",PA!F41="N/A"),0,1)</f>
        <v>1</v>
      </c>
      <c r="G881" t="str">
        <f>IF(OR(PA!K41="Q3 2019",PA!K41="Q4 2019"),"Yes","No")</f>
        <v>No</v>
      </c>
      <c r="H881" s="178" t="str">
        <f t="shared" si="496"/>
        <v>No</v>
      </c>
      <c r="I881" t="str">
        <f>IF(OR(PA!K41="Q1 2020",PA!K41="Q2 2020"),"Yes","No")</f>
        <v>No</v>
      </c>
      <c r="J881" s="178" t="str">
        <f t="shared" si="521"/>
        <v>No</v>
      </c>
      <c r="K881" t="str">
        <f>IF(OR(PA!K41="Q3 2020",PA!K41="Q4 2020"),"Yes","No")</f>
        <v>No</v>
      </c>
      <c r="L881" s="178" t="str">
        <f t="shared" si="522"/>
        <v>No</v>
      </c>
      <c r="M881" t="str">
        <f>IF(OR(PA!K41="Q1 2021",PA!K41="Q2 2021"),"Yes","No")</f>
        <v>No</v>
      </c>
      <c r="N881" s="178" t="str">
        <f t="shared" si="523"/>
        <v>No</v>
      </c>
      <c r="O881" t="str">
        <f>IF(OR(PA!K41="Q3 2021",PA!K41="Q4 2021"),"Yes","No")</f>
        <v>No</v>
      </c>
      <c r="P881" s="178" t="str">
        <f t="shared" si="524"/>
        <v>No</v>
      </c>
      <c r="Q881" t="str">
        <f>IF(OR(PA!K41="Q1 2022",PA!K41="Q2 2022"),"Yes","No")</f>
        <v>No</v>
      </c>
      <c r="R881" s="178" t="str">
        <f t="shared" si="525"/>
        <v>No</v>
      </c>
      <c r="S881" t="str">
        <f>IF(OR(PA!K41="Q3 2022",PA!K41="Q4 2022"),"Yes","No")</f>
        <v>No</v>
      </c>
      <c r="T881" s="178" t="str">
        <f t="shared" si="526"/>
        <v>No</v>
      </c>
      <c r="U881" t="str">
        <f>IF(OR(PA!K41="Q1 2023",PA!K41="Q2 2023"),"Yes","No")</f>
        <v>No</v>
      </c>
      <c r="V881" s="178" t="str">
        <f t="shared" si="527"/>
        <v>No</v>
      </c>
      <c r="W881" t="str">
        <f>IF(OR(PA!K41="Q3 2023",PA!K41="Q4 2023"),"Yes","No")</f>
        <v>No</v>
      </c>
      <c r="X881" s="178" t="str">
        <f t="shared" si="528"/>
        <v>No</v>
      </c>
      <c r="Y881" t="str">
        <f>IF(OR(PA!K41="Q1 2024",PA!K41="Q2 2024"),"Yes","No")</f>
        <v>No</v>
      </c>
      <c r="Z881" s="178" t="str">
        <f t="shared" si="529"/>
        <v>No</v>
      </c>
      <c r="AA881" t="str">
        <f>IF(OR(PA!K41="Q3 2024",PA!K41="Q4 2024"),"Yes","No")</f>
        <v>No</v>
      </c>
      <c r="AB881" s="178" t="str">
        <f t="shared" si="530"/>
        <v>No</v>
      </c>
      <c r="AC881" t="str">
        <f>IF(OR(PA!K41="Q1 2025",PA!K41="Q2 2025"),"Yes","No")</f>
        <v>No</v>
      </c>
      <c r="AD881" s="178" t="str">
        <f t="shared" si="531"/>
        <v>No</v>
      </c>
      <c r="AE881" t="str">
        <f>IF(OR(PA!K41="Q3 2025",PA!K41="Q4 2025"),"Yes","No")</f>
        <v>No</v>
      </c>
      <c r="AF881" s="178" t="str">
        <f t="shared" si="532"/>
        <v>No</v>
      </c>
      <c r="AG881" t="str">
        <f>IF(OR(PA!K41="Q1 2026",PA!K41="Q2 2026"),"Yes","No")</f>
        <v>No</v>
      </c>
      <c r="AH881" s="178" t="str">
        <f t="shared" si="533"/>
        <v>No</v>
      </c>
      <c r="AI881" t="str">
        <f>IF(OR(PA!K41="Q3 2026",PA!K41="Q4 2026"),"Yes","No")</f>
        <v>No</v>
      </c>
      <c r="AJ881" s="178" t="str">
        <f t="shared" si="534"/>
        <v>No</v>
      </c>
      <c r="AK881" t="str">
        <f>IF(OR(PA!K41="Q1 2027",PA!K41="Q2 2027"),"Yes","No")</f>
        <v>No</v>
      </c>
      <c r="AL881" s="178" t="str">
        <f t="shared" si="535"/>
        <v>No</v>
      </c>
      <c r="AM881" t="str">
        <f>IF(OR(PA!K41="Q3 2027",PA!K41="Q4 2027"),"Yes","No")</f>
        <v>No</v>
      </c>
      <c r="AN881" s="178" t="str">
        <f t="shared" si="536"/>
        <v>No</v>
      </c>
      <c r="AO881" t="str">
        <f>IF(OR(PA!K41="Q1 2028",PA!K41="Q2 2028"),"Yes","No")</f>
        <v>No</v>
      </c>
      <c r="AP881" s="178" t="str">
        <f t="shared" si="537"/>
        <v>No</v>
      </c>
      <c r="AQ881" t="str">
        <f>IF(OR(PA!K41="Q3 2028",PA!K41="Q4 2028"),"Yes","No")</f>
        <v>No</v>
      </c>
      <c r="AR881" s="178" t="str">
        <f t="shared" si="538"/>
        <v>No</v>
      </c>
      <c r="AS881" t="str">
        <f>IF(OR(PA!K41="Q1 2029",PA!K41="Q2 2029"),"Yes","No")</f>
        <v>No</v>
      </c>
      <c r="AT881" s="178" t="str">
        <f t="shared" si="539"/>
        <v>No</v>
      </c>
      <c r="AU881" t="str">
        <f>IF(OR(PA!K41="Q3 2029",PA!K41="Q4 2029"),"Yes","No")</f>
        <v>No</v>
      </c>
      <c r="AV881" s="178" t="str">
        <f t="shared" si="540"/>
        <v>No</v>
      </c>
      <c r="AW881" t="str">
        <f>IF(OR(PA!K41="Q1 2030",PA!K41="Q2 2030"),"Yes","No")</f>
        <v>No</v>
      </c>
      <c r="AX881" s="178" t="str">
        <f t="shared" si="541"/>
        <v>No</v>
      </c>
      <c r="AY881" t="str">
        <f>IF(OR(PA!K41="Q3 2030",PA!K41="Q4 2030"),"Yes","No")</f>
        <v>No</v>
      </c>
      <c r="AZ881" s="178" t="str">
        <f t="shared" si="542"/>
        <v>No</v>
      </c>
      <c r="BA881" t="str">
        <f>IF(PA!K41="","No","Yes")</f>
        <v>No</v>
      </c>
      <c r="BB881" s="178" t="str">
        <f t="shared" si="543"/>
        <v>No</v>
      </c>
      <c r="BC881" s="178" t="str">
        <f t="shared" si="544"/>
        <v>Yes</v>
      </c>
      <c r="BD881" s="174"/>
    </row>
    <row r="882" spans="1:56" s="175" customFormat="1" ht="23.65" thickBot="1" x14ac:dyDescent="0.5">
      <c r="A882" s="177">
        <v>38</v>
      </c>
      <c r="B882" s="48" t="s">
        <v>1435</v>
      </c>
      <c r="C882" t="str">
        <f>IF(PA!E42="Yes","Yes","No")</f>
        <v>No</v>
      </c>
      <c r="D882" t="str">
        <f>IF(AND(C882="No",PA!F42="Yes"),"Yes","No")</f>
        <v>No</v>
      </c>
      <c r="E882" t="str">
        <f>IF(AND(C882="No",PA!F42="N/A"),"N/A","No")</f>
        <v>No</v>
      </c>
      <c r="F882">
        <f>IF(OR(PA!F42="Yes",PA!F42="N/A"),0,1)</f>
        <v>1</v>
      </c>
      <c r="G882" t="str">
        <f>IF(OR(PA!K42="Q3 2019",PA!K42="Q4 2019"),"Yes","No")</f>
        <v>No</v>
      </c>
      <c r="H882" s="178" t="str">
        <f t="shared" si="496"/>
        <v>No</v>
      </c>
      <c r="I882" t="str">
        <f>IF(OR(PA!K42="Q1 2020",PA!K42="Q2 2020"),"Yes","No")</f>
        <v>No</v>
      </c>
      <c r="J882" s="178" t="str">
        <f t="shared" si="521"/>
        <v>No</v>
      </c>
      <c r="K882" t="str">
        <f>IF(OR(PA!K42="Q3 2020",PA!K42="Q4 2020"),"Yes","No")</f>
        <v>No</v>
      </c>
      <c r="L882" s="178" t="str">
        <f t="shared" si="522"/>
        <v>No</v>
      </c>
      <c r="M882" t="str">
        <f>IF(OR(PA!K42="Q1 2021",PA!K42="Q2 2021"),"Yes","No")</f>
        <v>No</v>
      </c>
      <c r="N882" s="178" t="str">
        <f t="shared" si="523"/>
        <v>No</v>
      </c>
      <c r="O882" t="str">
        <f>IF(OR(PA!K42="Q3 2021",PA!K42="Q4 2021"),"Yes","No")</f>
        <v>No</v>
      </c>
      <c r="P882" s="178" t="str">
        <f t="shared" si="524"/>
        <v>No</v>
      </c>
      <c r="Q882" t="str">
        <f>IF(OR(PA!K42="Q1 2022",PA!K42="Q2 2022"),"Yes","No")</f>
        <v>No</v>
      </c>
      <c r="R882" s="178" t="str">
        <f t="shared" si="525"/>
        <v>No</v>
      </c>
      <c r="S882" t="str">
        <f>IF(OR(PA!K42="Q3 2022",PA!K42="Q4 2022"),"Yes","No")</f>
        <v>No</v>
      </c>
      <c r="T882" s="178" t="str">
        <f t="shared" si="526"/>
        <v>No</v>
      </c>
      <c r="U882" t="str">
        <f>IF(OR(PA!K42="Q1 2023",PA!K42="Q2 2023"),"Yes","No")</f>
        <v>No</v>
      </c>
      <c r="V882" s="178" t="str">
        <f t="shared" si="527"/>
        <v>No</v>
      </c>
      <c r="W882" t="str">
        <f>IF(OR(PA!K42="Q3 2023",PA!K42="Q4 2023"),"Yes","No")</f>
        <v>No</v>
      </c>
      <c r="X882" s="178" t="str">
        <f t="shared" si="528"/>
        <v>No</v>
      </c>
      <c r="Y882" t="str">
        <f>IF(OR(PA!K42="Q1 2024",PA!K42="Q2 2024"),"Yes","No")</f>
        <v>No</v>
      </c>
      <c r="Z882" s="178" t="str">
        <f t="shared" si="529"/>
        <v>No</v>
      </c>
      <c r="AA882" t="str">
        <f>IF(OR(PA!K42="Q3 2024",PA!K42="Q4 2024"),"Yes","No")</f>
        <v>No</v>
      </c>
      <c r="AB882" s="178" t="str">
        <f t="shared" si="530"/>
        <v>No</v>
      </c>
      <c r="AC882" t="str">
        <f>IF(OR(PA!K42="Q1 2025",PA!K42="Q2 2025"),"Yes","No")</f>
        <v>No</v>
      </c>
      <c r="AD882" s="178" t="str">
        <f t="shared" si="531"/>
        <v>No</v>
      </c>
      <c r="AE882" t="str">
        <f>IF(OR(PA!K42="Q3 2025",PA!K42="Q4 2025"),"Yes","No")</f>
        <v>No</v>
      </c>
      <c r="AF882" s="178" t="str">
        <f t="shared" si="532"/>
        <v>No</v>
      </c>
      <c r="AG882" t="str">
        <f>IF(OR(PA!K42="Q1 2026",PA!K42="Q2 2026"),"Yes","No")</f>
        <v>No</v>
      </c>
      <c r="AH882" s="178" t="str">
        <f t="shared" si="533"/>
        <v>No</v>
      </c>
      <c r="AI882" t="str">
        <f>IF(OR(PA!K42="Q3 2026",PA!K42="Q4 2026"),"Yes","No")</f>
        <v>No</v>
      </c>
      <c r="AJ882" s="178" t="str">
        <f t="shared" si="534"/>
        <v>No</v>
      </c>
      <c r="AK882" t="str">
        <f>IF(OR(PA!K42="Q1 2027",PA!K42="Q2 2027"),"Yes","No")</f>
        <v>No</v>
      </c>
      <c r="AL882" s="178" t="str">
        <f t="shared" si="535"/>
        <v>No</v>
      </c>
      <c r="AM882" t="str">
        <f>IF(OR(PA!K42="Q3 2027",PA!K42="Q4 2027"),"Yes","No")</f>
        <v>No</v>
      </c>
      <c r="AN882" s="178" t="str">
        <f t="shared" si="536"/>
        <v>No</v>
      </c>
      <c r="AO882" t="str">
        <f>IF(OR(PA!K42="Q1 2028",PA!K42="Q2 2028"),"Yes","No")</f>
        <v>No</v>
      </c>
      <c r="AP882" s="178" t="str">
        <f t="shared" si="537"/>
        <v>No</v>
      </c>
      <c r="AQ882" t="str">
        <f>IF(OR(PA!K42="Q3 2028",PA!K42="Q4 2028"),"Yes","No")</f>
        <v>No</v>
      </c>
      <c r="AR882" s="178" t="str">
        <f t="shared" si="538"/>
        <v>No</v>
      </c>
      <c r="AS882" t="str">
        <f>IF(OR(PA!K42="Q1 2029",PA!K42="Q2 2029"),"Yes","No")</f>
        <v>No</v>
      </c>
      <c r="AT882" s="178" t="str">
        <f t="shared" si="539"/>
        <v>No</v>
      </c>
      <c r="AU882" t="str">
        <f>IF(OR(PA!K42="Q3 2029",PA!K42="Q4 2029"),"Yes","No")</f>
        <v>No</v>
      </c>
      <c r="AV882" s="178" t="str">
        <f t="shared" si="540"/>
        <v>No</v>
      </c>
      <c r="AW882" t="str">
        <f>IF(OR(PA!K42="Q1 2030",PA!K42="Q2 2030"),"Yes","No")</f>
        <v>No</v>
      </c>
      <c r="AX882" s="178" t="str">
        <f t="shared" si="541"/>
        <v>No</v>
      </c>
      <c r="AY882" t="str">
        <f>IF(OR(PA!K42="Q3 2030",PA!K42="Q4 2030"),"Yes","No")</f>
        <v>No</v>
      </c>
      <c r="AZ882" s="178" t="str">
        <f t="shared" si="542"/>
        <v>No</v>
      </c>
      <c r="BA882" t="str">
        <f>IF(PA!K42="","No","Yes")</f>
        <v>No</v>
      </c>
      <c r="BB882" s="178" t="str">
        <f t="shared" si="543"/>
        <v>No</v>
      </c>
      <c r="BC882" s="178" t="str">
        <f t="shared" si="544"/>
        <v>Yes</v>
      </c>
      <c r="BD882" s="174"/>
    </row>
    <row r="883" spans="1:56" s="175" customFormat="1" ht="14.65" thickBot="1" x14ac:dyDescent="0.5">
      <c r="A883" s="177">
        <v>39</v>
      </c>
      <c r="B883" s="48" t="s">
        <v>1436</v>
      </c>
      <c r="C883" t="str">
        <f>IF(PA!E43="Yes","Yes","No")</f>
        <v>No</v>
      </c>
      <c r="D883" t="str">
        <f>IF(AND(C883="No",PA!F43="Yes"),"Yes","No")</f>
        <v>No</v>
      </c>
      <c r="E883" t="str">
        <f>IF(AND(C883="No",PA!F43="N/A"),"N/A","No")</f>
        <v>No</v>
      </c>
      <c r="F883">
        <f>IF(OR(PA!F43="Yes",PA!F43="N/A"),0,1)</f>
        <v>1</v>
      </c>
      <c r="G883" t="str">
        <f>IF(OR(PA!K43="Q3 2019",PA!K43="Q4 2019"),"Yes","No")</f>
        <v>No</v>
      </c>
      <c r="H883" s="178" t="str">
        <f t="shared" si="496"/>
        <v>No</v>
      </c>
      <c r="I883" t="str">
        <f>IF(OR(PA!K43="Q1 2020",PA!K43="Q2 2020"),"Yes","No")</f>
        <v>No</v>
      </c>
      <c r="J883" s="178" t="str">
        <f t="shared" si="521"/>
        <v>No</v>
      </c>
      <c r="K883" t="str">
        <f>IF(OR(PA!K43="Q3 2020",PA!K43="Q4 2020"),"Yes","No")</f>
        <v>No</v>
      </c>
      <c r="L883" s="178" t="str">
        <f t="shared" si="522"/>
        <v>No</v>
      </c>
      <c r="M883" t="str">
        <f>IF(OR(PA!K43="Q1 2021",PA!K43="Q2 2021"),"Yes","No")</f>
        <v>No</v>
      </c>
      <c r="N883" s="178" t="str">
        <f t="shared" si="523"/>
        <v>No</v>
      </c>
      <c r="O883" t="str">
        <f>IF(OR(PA!K43="Q3 2021",PA!K43="Q4 2021"),"Yes","No")</f>
        <v>No</v>
      </c>
      <c r="P883" s="178" t="str">
        <f t="shared" si="524"/>
        <v>No</v>
      </c>
      <c r="Q883" t="str">
        <f>IF(OR(PA!K43="Q1 2022",PA!K43="Q2 2022"),"Yes","No")</f>
        <v>No</v>
      </c>
      <c r="R883" s="178" t="str">
        <f t="shared" si="525"/>
        <v>No</v>
      </c>
      <c r="S883" t="str">
        <f>IF(OR(PA!K43="Q3 2022",PA!K43="Q4 2022"),"Yes","No")</f>
        <v>No</v>
      </c>
      <c r="T883" s="178" t="str">
        <f t="shared" si="526"/>
        <v>No</v>
      </c>
      <c r="U883" t="str">
        <f>IF(OR(PA!K43="Q1 2023",PA!K43="Q2 2023"),"Yes","No")</f>
        <v>No</v>
      </c>
      <c r="V883" s="178" t="str">
        <f t="shared" si="527"/>
        <v>No</v>
      </c>
      <c r="W883" t="str">
        <f>IF(OR(PA!K43="Q3 2023",PA!K43="Q4 2023"),"Yes","No")</f>
        <v>No</v>
      </c>
      <c r="X883" s="178" t="str">
        <f t="shared" si="528"/>
        <v>No</v>
      </c>
      <c r="Y883" t="str">
        <f>IF(OR(PA!K43="Q1 2024",PA!K43="Q2 2024"),"Yes","No")</f>
        <v>No</v>
      </c>
      <c r="Z883" s="178" t="str">
        <f t="shared" si="529"/>
        <v>No</v>
      </c>
      <c r="AA883" t="str">
        <f>IF(OR(PA!K43="Q3 2024",PA!K43="Q4 2024"),"Yes","No")</f>
        <v>No</v>
      </c>
      <c r="AB883" s="178" t="str">
        <f t="shared" si="530"/>
        <v>No</v>
      </c>
      <c r="AC883" t="str">
        <f>IF(OR(PA!K43="Q1 2025",PA!K43="Q2 2025"),"Yes","No")</f>
        <v>No</v>
      </c>
      <c r="AD883" s="178" t="str">
        <f t="shared" si="531"/>
        <v>No</v>
      </c>
      <c r="AE883" t="str">
        <f>IF(OR(PA!K43="Q3 2025",PA!K43="Q4 2025"),"Yes","No")</f>
        <v>No</v>
      </c>
      <c r="AF883" s="178" t="str">
        <f t="shared" si="532"/>
        <v>No</v>
      </c>
      <c r="AG883" t="str">
        <f>IF(OR(PA!K43="Q1 2026",PA!K43="Q2 2026"),"Yes","No")</f>
        <v>No</v>
      </c>
      <c r="AH883" s="178" t="str">
        <f t="shared" si="533"/>
        <v>No</v>
      </c>
      <c r="AI883" t="str">
        <f>IF(OR(PA!K43="Q3 2026",PA!K43="Q4 2026"),"Yes","No")</f>
        <v>No</v>
      </c>
      <c r="AJ883" s="178" t="str">
        <f t="shared" si="534"/>
        <v>No</v>
      </c>
      <c r="AK883" t="str">
        <f>IF(OR(PA!K43="Q1 2027",PA!K43="Q2 2027"),"Yes","No")</f>
        <v>No</v>
      </c>
      <c r="AL883" s="178" t="str">
        <f t="shared" si="535"/>
        <v>No</v>
      </c>
      <c r="AM883" t="str">
        <f>IF(OR(PA!K43="Q3 2027",PA!K43="Q4 2027"),"Yes","No")</f>
        <v>No</v>
      </c>
      <c r="AN883" s="178" t="str">
        <f t="shared" si="536"/>
        <v>No</v>
      </c>
      <c r="AO883" t="str">
        <f>IF(OR(PA!K43="Q1 2028",PA!K43="Q2 2028"),"Yes","No")</f>
        <v>No</v>
      </c>
      <c r="AP883" s="178" t="str">
        <f t="shared" si="537"/>
        <v>No</v>
      </c>
      <c r="AQ883" t="str">
        <f>IF(OR(PA!K43="Q3 2028",PA!K43="Q4 2028"),"Yes","No")</f>
        <v>No</v>
      </c>
      <c r="AR883" s="178" t="str">
        <f t="shared" si="538"/>
        <v>No</v>
      </c>
      <c r="AS883" t="str">
        <f>IF(OR(PA!K43="Q1 2029",PA!K43="Q2 2029"),"Yes","No")</f>
        <v>No</v>
      </c>
      <c r="AT883" s="178" t="str">
        <f t="shared" si="539"/>
        <v>No</v>
      </c>
      <c r="AU883" t="str">
        <f>IF(OR(PA!K43="Q3 2029",PA!K43="Q4 2029"),"Yes","No")</f>
        <v>No</v>
      </c>
      <c r="AV883" s="178" t="str">
        <f t="shared" si="540"/>
        <v>No</v>
      </c>
      <c r="AW883" t="str">
        <f>IF(OR(PA!K43="Q1 2030",PA!K43="Q2 2030"),"Yes","No")</f>
        <v>No</v>
      </c>
      <c r="AX883" s="178" t="str">
        <f t="shared" si="541"/>
        <v>No</v>
      </c>
      <c r="AY883" t="str">
        <f>IF(OR(PA!K43="Q3 2030",PA!K43="Q4 2030"),"Yes","No")</f>
        <v>No</v>
      </c>
      <c r="AZ883" s="178" t="str">
        <f t="shared" si="542"/>
        <v>No</v>
      </c>
      <c r="BA883" t="str">
        <f>IF(PA!K43="","No","Yes")</f>
        <v>No</v>
      </c>
      <c r="BB883" s="178" t="str">
        <f t="shared" si="543"/>
        <v>No</v>
      </c>
      <c r="BC883" s="178" t="str">
        <f t="shared" si="544"/>
        <v>Yes</v>
      </c>
      <c r="BD883" s="174"/>
    </row>
    <row r="884" spans="1:56" s="175" customFormat="1" ht="23.65" thickBot="1" x14ac:dyDescent="0.5">
      <c r="A884" s="177">
        <v>40</v>
      </c>
      <c r="B884" s="48" t="s">
        <v>1437</v>
      </c>
      <c r="C884" t="str">
        <f>IF(PA!E44="Yes","Yes","No")</f>
        <v>No</v>
      </c>
      <c r="D884" t="str">
        <f>IF(AND(C884="No",PA!F44="Yes"),"Yes","No")</f>
        <v>No</v>
      </c>
      <c r="E884" t="str">
        <f>IF(AND(C884="No",PA!F44="N/A"),"N/A","No")</f>
        <v>No</v>
      </c>
      <c r="F884">
        <f>IF(OR(PA!F44="Yes",PA!F44="N/A"),0,1)</f>
        <v>1</v>
      </c>
      <c r="G884" t="str">
        <f>IF(OR(PA!K44="Q3 2019",PA!K44="Q4 2019"),"Yes","No")</f>
        <v>No</v>
      </c>
      <c r="H884" s="178" t="str">
        <f t="shared" si="496"/>
        <v>No</v>
      </c>
      <c r="I884" t="str">
        <f>IF(OR(PA!K44="Q1 2020",PA!K44="Q2 2020"),"Yes","No")</f>
        <v>No</v>
      </c>
      <c r="J884" s="178" t="str">
        <f t="shared" si="521"/>
        <v>No</v>
      </c>
      <c r="K884" t="str">
        <f>IF(OR(PA!K44="Q3 2020",PA!K44="Q4 2020"),"Yes","No")</f>
        <v>No</v>
      </c>
      <c r="L884" s="178" t="str">
        <f t="shared" si="522"/>
        <v>No</v>
      </c>
      <c r="M884" t="str">
        <f>IF(OR(PA!K44="Q1 2021",PA!K44="Q2 2021"),"Yes","No")</f>
        <v>No</v>
      </c>
      <c r="N884" s="178" t="str">
        <f t="shared" si="523"/>
        <v>No</v>
      </c>
      <c r="O884" t="str">
        <f>IF(OR(PA!K44="Q3 2021",PA!K44="Q4 2021"),"Yes","No")</f>
        <v>No</v>
      </c>
      <c r="P884" s="178" t="str">
        <f t="shared" si="524"/>
        <v>No</v>
      </c>
      <c r="Q884" t="str">
        <f>IF(OR(PA!K44="Q1 2022",PA!K44="Q2 2022"),"Yes","No")</f>
        <v>No</v>
      </c>
      <c r="R884" s="178" t="str">
        <f t="shared" si="525"/>
        <v>No</v>
      </c>
      <c r="S884" t="str">
        <f>IF(OR(PA!K44="Q3 2022",PA!K44="Q4 2022"),"Yes","No")</f>
        <v>No</v>
      </c>
      <c r="T884" s="178" t="str">
        <f t="shared" si="526"/>
        <v>No</v>
      </c>
      <c r="U884" t="str">
        <f>IF(OR(PA!K44="Q1 2023",PA!K44="Q2 2023"),"Yes","No")</f>
        <v>No</v>
      </c>
      <c r="V884" s="178" t="str">
        <f t="shared" si="527"/>
        <v>No</v>
      </c>
      <c r="W884" t="str">
        <f>IF(OR(PA!K44="Q3 2023",PA!K44="Q4 2023"),"Yes","No")</f>
        <v>No</v>
      </c>
      <c r="X884" s="178" t="str">
        <f t="shared" si="528"/>
        <v>No</v>
      </c>
      <c r="Y884" t="str">
        <f>IF(OR(PA!K44="Q1 2024",PA!K44="Q2 2024"),"Yes","No")</f>
        <v>No</v>
      </c>
      <c r="Z884" s="178" t="str">
        <f t="shared" si="529"/>
        <v>No</v>
      </c>
      <c r="AA884" t="str">
        <f>IF(OR(PA!K44="Q3 2024",PA!K44="Q4 2024"),"Yes","No")</f>
        <v>No</v>
      </c>
      <c r="AB884" s="178" t="str">
        <f t="shared" si="530"/>
        <v>No</v>
      </c>
      <c r="AC884" t="str">
        <f>IF(OR(PA!K44="Q1 2025",PA!K44="Q2 2025"),"Yes","No")</f>
        <v>No</v>
      </c>
      <c r="AD884" s="178" t="str">
        <f t="shared" si="531"/>
        <v>No</v>
      </c>
      <c r="AE884" t="str">
        <f>IF(OR(PA!K44="Q3 2025",PA!K44="Q4 2025"),"Yes","No")</f>
        <v>No</v>
      </c>
      <c r="AF884" s="178" t="str">
        <f t="shared" si="532"/>
        <v>No</v>
      </c>
      <c r="AG884" t="str">
        <f>IF(OR(PA!K44="Q1 2026",PA!K44="Q2 2026"),"Yes","No")</f>
        <v>No</v>
      </c>
      <c r="AH884" s="178" t="str">
        <f t="shared" si="533"/>
        <v>No</v>
      </c>
      <c r="AI884" t="str">
        <f>IF(OR(PA!K44="Q3 2026",PA!K44="Q4 2026"),"Yes","No")</f>
        <v>No</v>
      </c>
      <c r="AJ884" s="178" t="str">
        <f t="shared" si="534"/>
        <v>No</v>
      </c>
      <c r="AK884" t="str">
        <f>IF(OR(PA!K44="Q1 2027",PA!K44="Q2 2027"),"Yes","No")</f>
        <v>No</v>
      </c>
      <c r="AL884" s="178" t="str">
        <f t="shared" si="535"/>
        <v>No</v>
      </c>
      <c r="AM884" t="str">
        <f>IF(OR(PA!K44="Q3 2027",PA!K44="Q4 2027"),"Yes","No")</f>
        <v>No</v>
      </c>
      <c r="AN884" s="178" t="str">
        <f t="shared" si="536"/>
        <v>No</v>
      </c>
      <c r="AO884" t="str">
        <f>IF(OR(PA!K44="Q1 2028",PA!K44="Q2 2028"),"Yes","No")</f>
        <v>No</v>
      </c>
      <c r="AP884" s="178" t="str">
        <f t="shared" si="537"/>
        <v>No</v>
      </c>
      <c r="AQ884" t="str">
        <f>IF(OR(PA!K44="Q3 2028",PA!K44="Q4 2028"),"Yes","No")</f>
        <v>No</v>
      </c>
      <c r="AR884" s="178" t="str">
        <f t="shared" si="538"/>
        <v>No</v>
      </c>
      <c r="AS884" t="str">
        <f>IF(OR(PA!K44="Q1 2029",PA!K44="Q2 2029"),"Yes","No")</f>
        <v>No</v>
      </c>
      <c r="AT884" s="178" t="str">
        <f t="shared" si="539"/>
        <v>No</v>
      </c>
      <c r="AU884" t="str">
        <f>IF(OR(PA!K44="Q3 2029",PA!K44="Q4 2029"),"Yes","No")</f>
        <v>No</v>
      </c>
      <c r="AV884" s="178" t="str">
        <f t="shared" si="540"/>
        <v>No</v>
      </c>
      <c r="AW884" t="str">
        <f>IF(OR(PA!K44="Q1 2030",PA!K44="Q2 2030"),"Yes","No")</f>
        <v>No</v>
      </c>
      <c r="AX884" s="178" t="str">
        <f t="shared" si="541"/>
        <v>No</v>
      </c>
      <c r="AY884" t="str">
        <f>IF(OR(PA!K44="Q3 2030",PA!K44="Q4 2030"),"Yes","No")</f>
        <v>No</v>
      </c>
      <c r="AZ884" s="178" t="str">
        <f t="shared" si="542"/>
        <v>No</v>
      </c>
      <c r="BA884" t="str">
        <f>IF(PA!K44="","No","Yes")</f>
        <v>No</v>
      </c>
      <c r="BB884" s="178" t="str">
        <f t="shared" si="543"/>
        <v>No</v>
      </c>
      <c r="BC884" s="178" t="str">
        <f t="shared" si="544"/>
        <v>Yes</v>
      </c>
      <c r="BD884" s="174"/>
    </row>
    <row r="885" spans="1:56" s="175" customFormat="1" ht="23.65" thickBot="1" x14ac:dyDescent="0.5">
      <c r="A885" s="177">
        <v>41</v>
      </c>
      <c r="B885" s="48" t="s">
        <v>1440</v>
      </c>
      <c r="C885" t="str">
        <f>IF(PA!E45="Yes","Yes","No")</f>
        <v>No</v>
      </c>
      <c r="D885" t="str">
        <f>IF(AND(C885="No",PA!F45="Yes"),"Yes","No")</f>
        <v>No</v>
      </c>
      <c r="E885" t="str">
        <f>IF(AND(C885="No",PA!F45="N/A"),"N/A","No")</f>
        <v>No</v>
      </c>
      <c r="F885">
        <f>IF(OR(PA!F45="Yes",PA!F45="N/A"),0,1)</f>
        <v>1</v>
      </c>
      <c r="G885" t="str">
        <f>IF(OR(PA!K45="Q3 2019",PA!K45="Q4 2019"),"Yes","No")</f>
        <v>No</v>
      </c>
      <c r="H885" s="178" t="str">
        <f t="shared" si="496"/>
        <v>No</v>
      </c>
      <c r="I885" t="str">
        <f>IF(OR(PA!K45="Q1 2020",PA!K45="Q2 2020"),"Yes","No")</f>
        <v>No</v>
      </c>
      <c r="J885" s="178" t="str">
        <f t="shared" si="521"/>
        <v>No</v>
      </c>
      <c r="K885" t="str">
        <f>IF(OR(PA!K45="Q3 2020",PA!K45="Q4 2020"),"Yes","No")</f>
        <v>No</v>
      </c>
      <c r="L885" s="178" t="str">
        <f t="shared" si="522"/>
        <v>No</v>
      </c>
      <c r="M885" t="str">
        <f>IF(OR(PA!K45="Q1 2021",PA!K45="Q2 2021"),"Yes","No")</f>
        <v>No</v>
      </c>
      <c r="N885" s="178" t="str">
        <f t="shared" si="523"/>
        <v>No</v>
      </c>
      <c r="O885" t="str">
        <f>IF(OR(PA!K45="Q3 2021",PA!K45="Q4 2021"),"Yes","No")</f>
        <v>No</v>
      </c>
      <c r="P885" s="178" t="str">
        <f t="shared" si="524"/>
        <v>No</v>
      </c>
      <c r="Q885" t="str">
        <f>IF(OR(PA!K45="Q1 2022",PA!K45="Q2 2022"),"Yes","No")</f>
        <v>No</v>
      </c>
      <c r="R885" s="178" t="str">
        <f t="shared" si="525"/>
        <v>No</v>
      </c>
      <c r="S885" t="str">
        <f>IF(OR(PA!K45="Q3 2022",PA!K45="Q4 2022"),"Yes","No")</f>
        <v>No</v>
      </c>
      <c r="T885" s="178" t="str">
        <f t="shared" si="526"/>
        <v>No</v>
      </c>
      <c r="U885" t="str">
        <f>IF(OR(PA!K45="Q1 2023",PA!K45="Q2 2023"),"Yes","No")</f>
        <v>No</v>
      </c>
      <c r="V885" s="178" t="str">
        <f t="shared" si="527"/>
        <v>No</v>
      </c>
      <c r="W885" t="str">
        <f>IF(OR(PA!K45="Q3 2023",PA!K45="Q4 2023"),"Yes","No")</f>
        <v>No</v>
      </c>
      <c r="X885" s="178" t="str">
        <f t="shared" si="528"/>
        <v>No</v>
      </c>
      <c r="Y885" t="str">
        <f>IF(OR(PA!K45="Q1 2024",PA!K45="Q2 2024"),"Yes","No")</f>
        <v>No</v>
      </c>
      <c r="Z885" s="178" t="str">
        <f t="shared" si="529"/>
        <v>No</v>
      </c>
      <c r="AA885" t="str">
        <f>IF(OR(PA!K45="Q3 2024",PA!K45="Q4 2024"),"Yes","No")</f>
        <v>No</v>
      </c>
      <c r="AB885" s="178" t="str">
        <f t="shared" si="530"/>
        <v>No</v>
      </c>
      <c r="AC885" t="str">
        <f>IF(OR(PA!K45="Q1 2025",PA!K45="Q2 2025"),"Yes","No")</f>
        <v>No</v>
      </c>
      <c r="AD885" s="178" t="str">
        <f t="shared" si="531"/>
        <v>No</v>
      </c>
      <c r="AE885" t="str">
        <f>IF(OR(PA!K45="Q3 2025",PA!K45="Q4 2025"),"Yes","No")</f>
        <v>No</v>
      </c>
      <c r="AF885" s="178" t="str">
        <f t="shared" si="532"/>
        <v>No</v>
      </c>
      <c r="AG885" t="str">
        <f>IF(OR(PA!K45="Q1 2026",PA!K45="Q2 2026"),"Yes","No")</f>
        <v>No</v>
      </c>
      <c r="AH885" s="178" t="str">
        <f t="shared" si="533"/>
        <v>No</v>
      </c>
      <c r="AI885" t="str">
        <f>IF(OR(PA!K45="Q3 2026",PA!K45="Q4 2026"),"Yes","No")</f>
        <v>No</v>
      </c>
      <c r="AJ885" s="178" t="str">
        <f t="shared" si="534"/>
        <v>No</v>
      </c>
      <c r="AK885" t="str">
        <f>IF(OR(PA!K45="Q1 2027",PA!K45="Q2 2027"),"Yes","No")</f>
        <v>No</v>
      </c>
      <c r="AL885" s="178" t="str">
        <f t="shared" si="535"/>
        <v>No</v>
      </c>
      <c r="AM885" t="str">
        <f>IF(OR(PA!K45="Q3 2027",PA!K45="Q4 2027"),"Yes","No")</f>
        <v>No</v>
      </c>
      <c r="AN885" s="178" t="str">
        <f t="shared" si="536"/>
        <v>No</v>
      </c>
      <c r="AO885" t="str">
        <f>IF(OR(PA!K45="Q1 2028",PA!K45="Q2 2028"),"Yes","No")</f>
        <v>No</v>
      </c>
      <c r="AP885" s="178" t="str">
        <f t="shared" si="537"/>
        <v>No</v>
      </c>
      <c r="AQ885" t="str">
        <f>IF(OR(PA!K45="Q3 2028",PA!K45="Q4 2028"),"Yes","No")</f>
        <v>No</v>
      </c>
      <c r="AR885" s="178" t="str">
        <f t="shared" si="538"/>
        <v>No</v>
      </c>
      <c r="AS885" t="str">
        <f>IF(OR(PA!K45="Q1 2029",PA!K45="Q2 2029"),"Yes","No")</f>
        <v>No</v>
      </c>
      <c r="AT885" s="178" t="str">
        <f t="shared" si="539"/>
        <v>No</v>
      </c>
      <c r="AU885" t="str">
        <f>IF(OR(PA!K45="Q3 2029",PA!K45="Q4 2029"),"Yes","No")</f>
        <v>No</v>
      </c>
      <c r="AV885" s="178" t="str">
        <f t="shared" si="540"/>
        <v>No</v>
      </c>
      <c r="AW885" t="str">
        <f>IF(OR(PA!K45="Q1 2030",PA!K45="Q2 2030"),"Yes","No")</f>
        <v>No</v>
      </c>
      <c r="AX885" s="178" t="str">
        <f t="shared" si="541"/>
        <v>No</v>
      </c>
      <c r="AY885" t="str">
        <f>IF(OR(PA!K45="Q3 2030",PA!K45="Q4 2030"),"Yes","No")</f>
        <v>No</v>
      </c>
      <c r="AZ885" s="178" t="str">
        <f t="shared" si="542"/>
        <v>No</v>
      </c>
      <c r="BA885" t="str">
        <f>IF(PA!K45="","No","Yes")</f>
        <v>No</v>
      </c>
      <c r="BB885" s="178" t="str">
        <f t="shared" si="543"/>
        <v>No</v>
      </c>
      <c r="BC885" s="178" t="str">
        <f t="shared" si="544"/>
        <v>Yes</v>
      </c>
      <c r="BD885" s="174"/>
    </row>
    <row r="886" spans="1:56" s="175" customFormat="1" ht="14.65" thickBot="1" x14ac:dyDescent="0.5">
      <c r="A886" s="177">
        <v>42</v>
      </c>
      <c r="B886" s="48" t="s">
        <v>1441</v>
      </c>
      <c r="C886" t="str">
        <f>IF(PA!E46="Yes","Yes","No")</f>
        <v>No</v>
      </c>
      <c r="D886" t="str">
        <f>IF(AND(C886="No",PA!F46="Yes"),"Yes","No")</f>
        <v>No</v>
      </c>
      <c r="E886" t="str">
        <f>IF(AND(C886="No",PA!F46="N/A"),"N/A","No")</f>
        <v>No</v>
      </c>
      <c r="F886">
        <f>IF(OR(PA!F46="Yes",PA!F46="N/A"),0,1)</f>
        <v>1</v>
      </c>
      <c r="G886" t="str">
        <f>IF(OR(PA!K46="Q3 2019",PA!K46="Q4 2019"),"Yes","No")</f>
        <v>No</v>
      </c>
      <c r="H886" s="178" t="str">
        <f t="shared" si="496"/>
        <v>No</v>
      </c>
      <c r="I886" t="str">
        <f>IF(OR(PA!K46="Q1 2020",PA!K46="Q2 2020"),"Yes","No")</f>
        <v>No</v>
      </c>
      <c r="J886" s="178" t="str">
        <f t="shared" si="521"/>
        <v>No</v>
      </c>
      <c r="K886" t="str">
        <f>IF(OR(PA!K46="Q3 2020",PA!K46="Q4 2020"),"Yes","No")</f>
        <v>No</v>
      </c>
      <c r="L886" s="178" t="str">
        <f t="shared" si="522"/>
        <v>No</v>
      </c>
      <c r="M886" t="str">
        <f>IF(OR(PA!K46="Q1 2021",PA!K46="Q2 2021"),"Yes","No")</f>
        <v>No</v>
      </c>
      <c r="N886" s="178" t="str">
        <f t="shared" si="523"/>
        <v>No</v>
      </c>
      <c r="O886" t="str">
        <f>IF(OR(PA!K46="Q3 2021",PA!K46="Q4 2021"),"Yes","No")</f>
        <v>No</v>
      </c>
      <c r="P886" s="178" t="str">
        <f t="shared" si="524"/>
        <v>No</v>
      </c>
      <c r="Q886" t="str">
        <f>IF(OR(PA!K46="Q1 2022",PA!K46="Q2 2022"),"Yes","No")</f>
        <v>No</v>
      </c>
      <c r="R886" s="178" t="str">
        <f t="shared" si="525"/>
        <v>No</v>
      </c>
      <c r="S886" t="str">
        <f>IF(OR(PA!K46="Q3 2022",PA!K46="Q4 2022"),"Yes","No")</f>
        <v>No</v>
      </c>
      <c r="T886" s="178" t="str">
        <f t="shared" si="526"/>
        <v>No</v>
      </c>
      <c r="U886" t="str">
        <f>IF(OR(PA!K46="Q1 2023",PA!K46="Q2 2023"),"Yes","No")</f>
        <v>No</v>
      </c>
      <c r="V886" s="178" t="str">
        <f t="shared" si="527"/>
        <v>No</v>
      </c>
      <c r="W886" t="str">
        <f>IF(OR(PA!K46="Q3 2023",PA!K46="Q4 2023"),"Yes","No")</f>
        <v>No</v>
      </c>
      <c r="X886" s="178" t="str">
        <f t="shared" si="528"/>
        <v>No</v>
      </c>
      <c r="Y886" t="str">
        <f>IF(OR(PA!K46="Q1 2024",PA!K46="Q2 2024"),"Yes","No")</f>
        <v>No</v>
      </c>
      <c r="Z886" s="178" t="str">
        <f t="shared" si="529"/>
        <v>No</v>
      </c>
      <c r="AA886" t="str">
        <f>IF(OR(PA!K46="Q3 2024",PA!K46="Q4 2024"),"Yes","No")</f>
        <v>No</v>
      </c>
      <c r="AB886" s="178" t="str">
        <f t="shared" si="530"/>
        <v>No</v>
      </c>
      <c r="AC886" t="str">
        <f>IF(OR(PA!K46="Q1 2025",PA!K46="Q2 2025"),"Yes","No")</f>
        <v>No</v>
      </c>
      <c r="AD886" s="178" t="str">
        <f t="shared" si="531"/>
        <v>No</v>
      </c>
      <c r="AE886" t="str">
        <f>IF(OR(PA!K46="Q3 2025",PA!K46="Q4 2025"),"Yes","No")</f>
        <v>No</v>
      </c>
      <c r="AF886" s="178" t="str">
        <f t="shared" si="532"/>
        <v>No</v>
      </c>
      <c r="AG886" t="str">
        <f>IF(OR(PA!K46="Q1 2026",PA!K46="Q2 2026"),"Yes","No")</f>
        <v>No</v>
      </c>
      <c r="AH886" s="178" t="str">
        <f t="shared" si="533"/>
        <v>No</v>
      </c>
      <c r="AI886" t="str">
        <f>IF(OR(PA!K46="Q3 2026",PA!K46="Q4 2026"),"Yes","No")</f>
        <v>No</v>
      </c>
      <c r="AJ886" s="178" t="str">
        <f t="shared" si="534"/>
        <v>No</v>
      </c>
      <c r="AK886" t="str">
        <f>IF(OR(PA!K46="Q1 2027",PA!K46="Q2 2027"),"Yes","No")</f>
        <v>No</v>
      </c>
      <c r="AL886" s="178" t="str">
        <f t="shared" si="535"/>
        <v>No</v>
      </c>
      <c r="AM886" t="str">
        <f>IF(OR(PA!K46="Q3 2027",PA!K46="Q4 2027"),"Yes","No")</f>
        <v>No</v>
      </c>
      <c r="AN886" s="178" t="str">
        <f t="shared" si="536"/>
        <v>No</v>
      </c>
      <c r="AO886" t="str">
        <f>IF(OR(PA!K46="Q1 2028",PA!K46="Q2 2028"),"Yes","No")</f>
        <v>No</v>
      </c>
      <c r="AP886" s="178" t="str">
        <f t="shared" si="537"/>
        <v>No</v>
      </c>
      <c r="AQ886" t="str">
        <f>IF(OR(PA!K46="Q3 2028",PA!K46="Q4 2028"),"Yes","No")</f>
        <v>No</v>
      </c>
      <c r="AR886" s="178" t="str">
        <f t="shared" si="538"/>
        <v>No</v>
      </c>
      <c r="AS886" t="str">
        <f>IF(OR(PA!K46="Q1 2029",PA!K46="Q2 2029"),"Yes","No")</f>
        <v>No</v>
      </c>
      <c r="AT886" s="178" t="str">
        <f t="shared" si="539"/>
        <v>No</v>
      </c>
      <c r="AU886" t="str">
        <f>IF(OR(PA!K46="Q3 2029",PA!K46="Q4 2029"),"Yes","No")</f>
        <v>No</v>
      </c>
      <c r="AV886" s="178" t="str">
        <f t="shared" si="540"/>
        <v>No</v>
      </c>
      <c r="AW886" t="str">
        <f>IF(OR(PA!K46="Q1 2030",PA!K46="Q2 2030"),"Yes","No")</f>
        <v>No</v>
      </c>
      <c r="AX886" s="178" t="str">
        <f t="shared" si="541"/>
        <v>No</v>
      </c>
      <c r="AY886" t="str">
        <f>IF(OR(PA!K46="Q3 2030",PA!K46="Q4 2030"),"Yes","No")</f>
        <v>No</v>
      </c>
      <c r="AZ886" s="178" t="str">
        <f t="shared" si="542"/>
        <v>No</v>
      </c>
      <c r="BA886" t="str">
        <f>IF(PA!K46="","No","Yes")</f>
        <v>No</v>
      </c>
      <c r="BB886" s="178" t="str">
        <f t="shared" si="543"/>
        <v>No</v>
      </c>
      <c r="BC886" s="178" t="str">
        <f t="shared" si="544"/>
        <v>Yes</v>
      </c>
      <c r="BD886" s="174"/>
    </row>
    <row r="887" spans="1:56" s="175" customFormat="1" ht="35.25" thickBot="1" x14ac:dyDescent="0.5">
      <c r="A887" s="177">
        <v>43</v>
      </c>
      <c r="B887" s="48" t="s">
        <v>1442</v>
      </c>
      <c r="C887" t="str">
        <f>IF(PA!E47="Yes","Yes","No")</f>
        <v>No</v>
      </c>
      <c r="D887" t="str">
        <f>IF(AND(C887="No",PA!F47="Yes"),"Yes","No")</f>
        <v>No</v>
      </c>
      <c r="E887" t="str">
        <f>IF(AND(C887="No",PA!F47="N/A"),"N/A","No")</f>
        <v>No</v>
      </c>
      <c r="F887">
        <f>IF(OR(PA!F47="Yes",PA!F47="N/A"),0,1)</f>
        <v>1</v>
      </c>
      <c r="G887" t="str">
        <f>IF(OR(PA!K47="Q3 2019",PA!K47="Q4 2019"),"Yes","No")</f>
        <v>No</v>
      </c>
      <c r="H887" s="178" t="str">
        <f t="shared" si="496"/>
        <v>No</v>
      </c>
      <c r="I887" t="str">
        <f>IF(OR(PA!K47="Q1 2020",PA!K47="Q2 2020"),"Yes","No")</f>
        <v>No</v>
      </c>
      <c r="J887" s="178" t="str">
        <f t="shared" si="521"/>
        <v>No</v>
      </c>
      <c r="K887" t="str">
        <f>IF(OR(PA!K47="Q3 2020",PA!K47="Q4 2020"),"Yes","No")</f>
        <v>No</v>
      </c>
      <c r="L887" s="178" t="str">
        <f t="shared" si="522"/>
        <v>No</v>
      </c>
      <c r="M887" t="str">
        <f>IF(OR(PA!K47="Q1 2021",PA!K47="Q2 2021"),"Yes","No")</f>
        <v>No</v>
      </c>
      <c r="N887" s="178" t="str">
        <f t="shared" si="523"/>
        <v>No</v>
      </c>
      <c r="O887" t="str">
        <f>IF(OR(PA!K47="Q3 2021",PA!K47="Q4 2021"),"Yes","No")</f>
        <v>No</v>
      </c>
      <c r="P887" s="178" t="str">
        <f t="shared" si="524"/>
        <v>No</v>
      </c>
      <c r="Q887" t="str">
        <f>IF(OR(PA!K47="Q1 2022",PA!K47="Q2 2022"),"Yes","No")</f>
        <v>No</v>
      </c>
      <c r="R887" s="178" t="str">
        <f t="shared" si="525"/>
        <v>No</v>
      </c>
      <c r="S887" t="str">
        <f>IF(OR(PA!K47="Q3 2022",PA!K47="Q4 2022"),"Yes","No")</f>
        <v>No</v>
      </c>
      <c r="T887" s="178" t="str">
        <f t="shared" si="526"/>
        <v>No</v>
      </c>
      <c r="U887" t="str">
        <f>IF(OR(PA!K47="Q1 2023",PA!K47="Q2 2023"),"Yes","No")</f>
        <v>No</v>
      </c>
      <c r="V887" s="178" t="str">
        <f t="shared" si="527"/>
        <v>No</v>
      </c>
      <c r="W887" t="str">
        <f>IF(OR(PA!K47="Q3 2023",PA!K47="Q4 2023"),"Yes","No")</f>
        <v>No</v>
      </c>
      <c r="X887" s="178" t="str">
        <f t="shared" si="528"/>
        <v>No</v>
      </c>
      <c r="Y887" t="str">
        <f>IF(OR(PA!K47="Q1 2024",PA!K47="Q2 2024"),"Yes","No")</f>
        <v>No</v>
      </c>
      <c r="Z887" s="178" t="str">
        <f t="shared" si="529"/>
        <v>No</v>
      </c>
      <c r="AA887" t="str">
        <f>IF(OR(PA!K47="Q3 2024",PA!K47="Q4 2024"),"Yes","No")</f>
        <v>No</v>
      </c>
      <c r="AB887" s="178" t="str">
        <f t="shared" si="530"/>
        <v>No</v>
      </c>
      <c r="AC887" t="str">
        <f>IF(OR(PA!K47="Q1 2025",PA!K47="Q2 2025"),"Yes","No")</f>
        <v>No</v>
      </c>
      <c r="AD887" s="178" t="str">
        <f t="shared" si="531"/>
        <v>No</v>
      </c>
      <c r="AE887" t="str">
        <f>IF(OR(PA!K47="Q3 2025",PA!K47="Q4 2025"),"Yes","No")</f>
        <v>No</v>
      </c>
      <c r="AF887" s="178" t="str">
        <f t="shared" si="532"/>
        <v>No</v>
      </c>
      <c r="AG887" t="str">
        <f>IF(OR(PA!K47="Q1 2026",PA!K47="Q2 2026"),"Yes","No")</f>
        <v>No</v>
      </c>
      <c r="AH887" s="178" t="str">
        <f t="shared" si="533"/>
        <v>No</v>
      </c>
      <c r="AI887" t="str">
        <f>IF(OR(PA!K47="Q3 2026",PA!K47="Q4 2026"),"Yes","No")</f>
        <v>No</v>
      </c>
      <c r="AJ887" s="178" t="str">
        <f t="shared" si="534"/>
        <v>No</v>
      </c>
      <c r="AK887" t="str">
        <f>IF(OR(PA!K47="Q1 2027",PA!K47="Q2 2027"),"Yes","No")</f>
        <v>No</v>
      </c>
      <c r="AL887" s="178" t="str">
        <f t="shared" si="535"/>
        <v>No</v>
      </c>
      <c r="AM887" t="str">
        <f>IF(OR(PA!K47="Q3 2027",PA!K47="Q4 2027"),"Yes","No")</f>
        <v>No</v>
      </c>
      <c r="AN887" s="178" t="str">
        <f t="shared" si="536"/>
        <v>No</v>
      </c>
      <c r="AO887" t="str">
        <f>IF(OR(PA!K47="Q1 2028",PA!K47="Q2 2028"),"Yes","No")</f>
        <v>No</v>
      </c>
      <c r="AP887" s="178" t="str">
        <f t="shared" si="537"/>
        <v>No</v>
      </c>
      <c r="AQ887" t="str">
        <f>IF(OR(PA!K47="Q3 2028",PA!K47="Q4 2028"),"Yes","No")</f>
        <v>No</v>
      </c>
      <c r="AR887" s="178" t="str">
        <f t="shared" si="538"/>
        <v>No</v>
      </c>
      <c r="AS887" t="str">
        <f>IF(OR(PA!K47="Q1 2029",PA!K47="Q2 2029"),"Yes","No")</f>
        <v>No</v>
      </c>
      <c r="AT887" s="178" t="str">
        <f t="shared" si="539"/>
        <v>No</v>
      </c>
      <c r="AU887" t="str">
        <f>IF(OR(PA!K47="Q3 2029",PA!K47="Q4 2029"),"Yes","No")</f>
        <v>No</v>
      </c>
      <c r="AV887" s="178" t="str">
        <f t="shared" si="540"/>
        <v>No</v>
      </c>
      <c r="AW887" t="str">
        <f>IF(OR(PA!K47="Q1 2030",PA!K47="Q2 2030"),"Yes","No")</f>
        <v>No</v>
      </c>
      <c r="AX887" s="178" t="str">
        <f t="shared" si="541"/>
        <v>No</v>
      </c>
      <c r="AY887" t="str">
        <f>IF(OR(PA!K47="Q3 2030",PA!K47="Q4 2030"),"Yes","No")</f>
        <v>No</v>
      </c>
      <c r="AZ887" s="178" t="str">
        <f t="shared" si="542"/>
        <v>No</v>
      </c>
      <c r="BA887" t="str">
        <f>IF(PA!K47="","No","Yes")</f>
        <v>No</v>
      </c>
      <c r="BB887" s="178" t="str">
        <f t="shared" si="543"/>
        <v>No</v>
      </c>
      <c r="BC887" s="178" t="str">
        <f t="shared" si="544"/>
        <v>Yes</v>
      </c>
      <c r="BD887" s="174"/>
    </row>
    <row r="888" spans="1:56" s="175" customFormat="1" ht="23.65" thickBot="1" x14ac:dyDescent="0.5">
      <c r="A888" s="177">
        <v>44</v>
      </c>
      <c r="B888" s="48" t="s">
        <v>1443</v>
      </c>
      <c r="C888" t="str">
        <f>IF(PA!E48="Yes","Yes","No")</f>
        <v>No</v>
      </c>
      <c r="D888" t="str">
        <f>IF(AND(C888="No",PA!F48="Yes"),"Yes","No")</f>
        <v>No</v>
      </c>
      <c r="E888" t="str">
        <f>IF(AND(C888="No",PA!F48="N/A"),"N/A","No")</f>
        <v>No</v>
      </c>
      <c r="F888">
        <f>IF(OR(PA!F48="Yes",PA!F48="N/A"),0,1)</f>
        <v>1</v>
      </c>
      <c r="G888" t="str">
        <f>IF(OR(PA!K48="Q3 2019",PA!K48="Q4 2019"),"Yes","No")</f>
        <v>No</v>
      </c>
      <c r="H888" s="178" t="str">
        <f t="shared" si="496"/>
        <v>No</v>
      </c>
      <c r="I888" t="str">
        <f>IF(OR(PA!K48="Q1 2020",PA!K48="Q2 2020"),"Yes","No")</f>
        <v>No</v>
      </c>
      <c r="J888" s="178" t="str">
        <f t="shared" si="521"/>
        <v>No</v>
      </c>
      <c r="K888" t="str">
        <f>IF(OR(PA!K48="Q3 2020",PA!K48="Q4 2020"),"Yes","No")</f>
        <v>No</v>
      </c>
      <c r="L888" s="178" t="str">
        <f t="shared" si="522"/>
        <v>No</v>
      </c>
      <c r="M888" t="str">
        <f>IF(OR(PA!K48="Q1 2021",PA!K48="Q2 2021"),"Yes","No")</f>
        <v>No</v>
      </c>
      <c r="N888" s="178" t="str">
        <f t="shared" si="523"/>
        <v>No</v>
      </c>
      <c r="O888" t="str">
        <f>IF(OR(PA!K48="Q3 2021",PA!K48="Q4 2021"),"Yes","No")</f>
        <v>No</v>
      </c>
      <c r="P888" s="178" t="str">
        <f t="shared" si="524"/>
        <v>No</v>
      </c>
      <c r="Q888" t="str">
        <f>IF(OR(PA!K48="Q1 2022",PA!K48="Q2 2022"),"Yes","No")</f>
        <v>No</v>
      </c>
      <c r="R888" s="178" t="str">
        <f t="shared" si="525"/>
        <v>No</v>
      </c>
      <c r="S888" t="str">
        <f>IF(OR(PA!K48="Q3 2022",PA!K48="Q4 2022"),"Yes","No")</f>
        <v>No</v>
      </c>
      <c r="T888" s="178" t="str">
        <f t="shared" si="526"/>
        <v>No</v>
      </c>
      <c r="U888" t="str">
        <f>IF(OR(PA!K48="Q1 2023",PA!K48="Q2 2023"),"Yes","No")</f>
        <v>No</v>
      </c>
      <c r="V888" s="178" t="str">
        <f t="shared" si="527"/>
        <v>No</v>
      </c>
      <c r="W888" t="str">
        <f>IF(OR(PA!K48="Q3 2023",PA!K48="Q4 2023"),"Yes","No")</f>
        <v>No</v>
      </c>
      <c r="X888" s="178" t="str">
        <f t="shared" si="528"/>
        <v>No</v>
      </c>
      <c r="Y888" t="str">
        <f>IF(OR(PA!K48="Q1 2024",PA!K48="Q2 2024"),"Yes","No")</f>
        <v>No</v>
      </c>
      <c r="Z888" s="178" t="str">
        <f t="shared" si="529"/>
        <v>No</v>
      </c>
      <c r="AA888" t="str">
        <f>IF(OR(PA!K48="Q3 2024",PA!K48="Q4 2024"),"Yes","No")</f>
        <v>No</v>
      </c>
      <c r="AB888" s="178" t="str">
        <f t="shared" si="530"/>
        <v>No</v>
      </c>
      <c r="AC888" t="str">
        <f>IF(OR(PA!K48="Q1 2025",PA!K48="Q2 2025"),"Yes","No")</f>
        <v>No</v>
      </c>
      <c r="AD888" s="178" t="str">
        <f t="shared" si="531"/>
        <v>No</v>
      </c>
      <c r="AE888" t="str">
        <f>IF(OR(PA!K48="Q3 2025",PA!K48="Q4 2025"),"Yes","No")</f>
        <v>No</v>
      </c>
      <c r="AF888" s="178" t="str">
        <f t="shared" si="532"/>
        <v>No</v>
      </c>
      <c r="AG888" t="str">
        <f>IF(OR(PA!K48="Q1 2026",PA!K48="Q2 2026"),"Yes","No")</f>
        <v>No</v>
      </c>
      <c r="AH888" s="178" t="str">
        <f t="shared" si="533"/>
        <v>No</v>
      </c>
      <c r="AI888" t="str">
        <f>IF(OR(PA!K48="Q3 2026",PA!K48="Q4 2026"),"Yes","No")</f>
        <v>No</v>
      </c>
      <c r="AJ888" s="178" t="str">
        <f t="shared" si="534"/>
        <v>No</v>
      </c>
      <c r="AK888" t="str">
        <f>IF(OR(PA!K48="Q1 2027",PA!K48="Q2 2027"),"Yes","No")</f>
        <v>No</v>
      </c>
      <c r="AL888" s="178" t="str">
        <f t="shared" si="535"/>
        <v>No</v>
      </c>
      <c r="AM888" t="str">
        <f>IF(OR(PA!K48="Q3 2027",PA!K48="Q4 2027"),"Yes","No")</f>
        <v>No</v>
      </c>
      <c r="AN888" s="178" t="str">
        <f t="shared" si="536"/>
        <v>No</v>
      </c>
      <c r="AO888" t="str">
        <f>IF(OR(PA!K48="Q1 2028",PA!K48="Q2 2028"),"Yes","No")</f>
        <v>No</v>
      </c>
      <c r="AP888" s="178" t="str">
        <f t="shared" si="537"/>
        <v>No</v>
      </c>
      <c r="AQ888" t="str">
        <f>IF(OR(PA!K48="Q3 2028",PA!K48="Q4 2028"),"Yes","No")</f>
        <v>No</v>
      </c>
      <c r="AR888" s="178" t="str">
        <f t="shared" si="538"/>
        <v>No</v>
      </c>
      <c r="AS888" t="str">
        <f>IF(OR(PA!K48="Q1 2029",PA!K48="Q2 2029"),"Yes","No")</f>
        <v>No</v>
      </c>
      <c r="AT888" s="178" t="str">
        <f t="shared" si="539"/>
        <v>No</v>
      </c>
      <c r="AU888" t="str">
        <f>IF(OR(PA!K48="Q3 2029",PA!K48="Q4 2029"),"Yes","No")</f>
        <v>No</v>
      </c>
      <c r="AV888" s="178" t="str">
        <f t="shared" si="540"/>
        <v>No</v>
      </c>
      <c r="AW888" t="str">
        <f>IF(OR(PA!K48="Q1 2030",PA!K48="Q2 2030"),"Yes","No")</f>
        <v>No</v>
      </c>
      <c r="AX888" s="178" t="str">
        <f t="shared" si="541"/>
        <v>No</v>
      </c>
      <c r="AY888" t="str">
        <f>IF(OR(PA!K48="Q3 2030",PA!K48="Q4 2030"),"Yes","No")</f>
        <v>No</v>
      </c>
      <c r="AZ888" s="178" t="str">
        <f t="shared" si="542"/>
        <v>No</v>
      </c>
      <c r="BA888" t="str">
        <f>IF(PA!K48="","No","Yes")</f>
        <v>No</v>
      </c>
      <c r="BB888" s="178" t="str">
        <f t="shared" si="543"/>
        <v>No</v>
      </c>
      <c r="BC888" s="178" t="str">
        <f t="shared" si="544"/>
        <v>Yes</v>
      </c>
      <c r="BD888" s="174"/>
    </row>
    <row r="889" spans="1:56" s="175" customFormat="1" ht="35.25" thickBot="1" x14ac:dyDescent="0.5">
      <c r="A889" s="177">
        <v>45</v>
      </c>
      <c r="B889" s="48" t="s">
        <v>1445</v>
      </c>
      <c r="C889" t="str">
        <f>IF(PA!E49="Yes","Yes","No")</f>
        <v>No</v>
      </c>
      <c r="D889" t="str">
        <f>IF(AND(C889="No",PA!F49="Yes"),"Yes","No")</f>
        <v>No</v>
      </c>
      <c r="E889" t="str">
        <f>IF(AND(C889="No",PA!F49="N/A"),"N/A","No")</f>
        <v>No</v>
      </c>
      <c r="F889">
        <f>IF(OR(PA!F49="Yes",PA!F49="N/A"),0,1)</f>
        <v>1</v>
      </c>
      <c r="G889" t="str">
        <f>IF(OR(PA!K49="Q3 2019",PA!K49="Q4 2019"),"Yes","No")</f>
        <v>No</v>
      </c>
      <c r="H889" s="178" t="str">
        <f t="shared" si="496"/>
        <v>No</v>
      </c>
      <c r="I889" t="str">
        <f>IF(OR(PA!K49="Q1 2020",PA!K49="Q2 2020"),"Yes","No")</f>
        <v>No</v>
      </c>
      <c r="J889" s="178" t="str">
        <f t="shared" si="521"/>
        <v>No</v>
      </c>
      <c r="K889" t="str">
        <f>IF(OR(PA!K49="Q3 2020",PA!K49="Q4 2020"),"Yes","No")</f>
        <v>No</v>
      </c>
      <c r="L889" s="178" t="str">
        <f t="shared" si="522"/>
        <v>No</v>
      </c>
      <c r="M889" t="str">
        <f>IF(OR(PA!K49="Q1 2021",PA!K49="Q2 2021"),"Yes","No")</f>
        <v>No</v>
      </c>
      <c r="N889" s="178" t="str">
        <f t="shared" si="523"/>
        <v>No</v>
      </c>
      <c r="O889" t="str">
        <f>IF(OR(PA!K49="Q3 2021",PA!K49="Q4 2021"),"Yes","No")</f>
        <v>No</v>
      </c>
      <c r="P889" s="178" t="str">
        <f t="shared" si="524"/>
        <v>No</v>
      </c>
      <c r="Q889" t="str">
        <f>IF(OR(PA!K49="Q1 2022",PA!K49="Q2 2022"),"Yes","No")</f>
        <v>No</v>
      </c>
      <c r="R889" s="178" t="str">
        <f t="shared" si="525"/>
        <v>No</v>
      </c>
      <c r="S889" t="str">
        <f>IF(OR(PA!K49="Q3 2022",PA!K49="Q4 2022"),"Yes","No")</f>
        <v>No</v>
      </c>
      <c r="T889" s="178" t="str">
        <f t="shared" si="526"/>
        <v>No</v>
      </c>
      <c r="U889" t="str">
        <f>IF(OR(PA!K49="Q1 2023",PA!K49="Q2 2023"),"Yes","No")</f>
        <v>No</v>
      </c>
      <c r="V889" s="178" t="str">
        <f t="shared" si="527"/>
        <v>No</v>
      </c>
      <c r="W889" t="str">
        <f>IF(OR(PA!K49="Q3 2023",PA!K49="Q4 2023"),"Yes","No")</f>
        <v>No</v>
      </c>
      <c r="X889" s="178" t="str">
        <f t="shared" si="528"/>
        <v>No</v>
      </c>
      <c r="Y889" t="str">
        <f>IF(OR(PA!K49="Q1 2024",PA!K49="Q2 2024"),"Yes","No")</f>
        <v>No</v>
      </c>
      <c r="Z889" s="178" t="str">
        <f t="shared" si="529"/>
        <v>No</v>
      </c>
      <c r="AA889" t="str">
        <f>IF(OR(PA!K49="Q3 2024",PA!K49="Q4 2024"),"Yes","No")</f>
        <v>No</v>
      </c>
      <c r="AB889" s="178" t="str">
        <f t="shared" si="530"/>
        <v>No</v>
      </c>
      <c r="AC889" t="str">
        <f>IF(OR(PA!K49="Q1 2025",PA!K49="Q2 2025"),"Yes","No")</f>
        <v>No</v>
      </c>
      <c r="AD889" s="178" t="str">
        <f t="shared" si="531"/>
        <v>No</v>
      </c>
      <c r="AE889" t="str">
        <f>IF(OR(PA!K49="Q3 2025",PA!K49="Q4 2025"),"Yes","No")</f>
        <v>No</v>
      </c>
      <c r="AF889" s="178" t="str">
        <f t="shared" si="532"/>
        <v>No</v>
      </c>
      <c r="AG889" t="str">
        <f>IF(OR(PA!K49="Q1 2026",PA!K49="Q2 2026"),"Yes","No")</f>
        <v>No</v>
      </c>
      <c r="AH889" s="178" t="str">
        <f t="shared" si="533"/>
        <v>No</v>
      </c>
      <c r="AI889" t="str">
        <f>IF(OR(PA!K49="Q3 2026",PA!K49="Q4 2026"),"Yes","No")</f>
        <v>No</v>
      </c>
      <c r="AJ889" s="178" t="str">
        <f t="shared" si="534"/>
        <v>No</v>
      </c>
      <c r="AK889" t="str">
        <f>IF(OR(PA!K49="Q1 2027",PA!K49="Q2 2027"),"Yes","No")</f>
        <v>No</v>
      </c>
      <c r="AL889" s="178" t="str">
        <f t="shared" si="535"/>
        <v>No</v>
      </c>
      <c r="AM889" t="str">
        <f>IF(OR(PA!K49="Q3 2027",PA!K49="Q4 2027"),"Yes","No")</f>
        <v>No</v>
      </c>
      <c r="AN889" s="178" t="str">
        <f t="shared" si="536"/>
        <v>No</v>
      </c>
      <c r="AO889" t="str">
        <f>IF(OR(PA!K49="Q1 2028",PA!K49="Q2 2028"),"Yes","No")</f>
        <v>No</v>
      </c>
      <c r="AP889" s="178" t="str">
        <f t="shared" si="537"/>
        <v>No</v>
      </c>
      <c r="AQ889" t="str">
        <f>IF(OR(PA!K49="Q3 2028",PA!K49="Q4 2028"),"Yes","No")</f>
        <v>No</v>
      </c>
      <c r="AR889" s="178" t="str">
        <f t="shared" si="538"/>
        <v>No</v>
      </c>
      <c r="AS889" t="str">
        <f>IF(OR(PA!K49="Q1 2029",PA!K49="Q2 2029"),"Yes","No")</f>
        <v>No</v>
      </c>
      <c r="AT889" s="178" t="str">
        <f t="shared" si="539"/>
        <v>No</v>
      </c>
      <c r="AU889" t="str">
        <f>IF(OR(PA!K49="Q3 2029",PA!K49="Q4 2029"),"Yes","No")</f>
        <v>No</v>
      </c>
      <c r="AV889" s="178" t="str">
        <f t="shared" si="540"/>
        <v>No</v>
      </c>
      <c r="AW889" t="str">
        <f>IF(OR(PA!K49="Q1 2030",PA!K49="Q2 2030"),"Yes","No")</f>
        <v>No</v>
      </c>
      <c r="AX889" s="178" t="str">
        <f t="shared" si="541"/>
        <v>No</v>
      </c>
      <c r="AY889" t="str">
        <f>IF(OR(PA!K49="Q3 2030",PA!K49="Q4 2030"),"Yes","No")</f>
        <v>No</v>
      </c>
      <c r="AZ889" s="178" t="str">
        <f t="shared" si="542"/>
        <v>No</v>
      </c>
      <c r="BA889" t="str">
        <f>IF(PA!K49="","No","Yes")</f>
        <v>No</v>
      </c>
      <c r="BB889" s="178" t="str">
        <f t="shared" si="543"/>
        <v>No</v>
      </c>
      <c r="BC889" s="178" t="str">
        <f t="shared" si="544"/>
        <v>Yes</v>
      </c>
      <c r="BD889" s="174"/>
    </row>
    <row r="890" spans="1:56" s="175" customFormat="1" ht="23.65" thickBot="1" x14ac:dyDescent="0.5">
      <c r="A890" s="177">
        <v>46</v>
      </c>
      <c r="B890" s="48" t="s">
        <v>1446</v>
      </c>
      <c r="C890" t="str">
        <f>IF(PA!E50="Yes","Yes","No")</f>
        <v>No</v>
      </c>
      <c r="D890" t="str">
        <f>IF(AND(C890="No",PA!F50="Yes"),"Yes","No")</f>
        <v>No</v>
      </c>
      <c r="E890" t="str">
        <f>IF(AND(C890="No",PA!F50="N/A"),"N/A","No")</f>
        <v>No</v>
      </c>
      <c r="F890">
        <f>IF(OR(PA!F50="Yes",PA!F50="N/A"),0,1)</f>
        <v>1</v>
      </c>
      <c r="G890" t="str">
        <f>IF(OR(PA!K50="Q3 2019",PA!K50="Q4 2019"),"Yes","No")</f>
        <v>No</v>
      </c>
      <c r="H890" s="178" t="str">
        <f t="shared" si="496"/>
        <v>No</v>
      </c>
      <c r="I890" t="str">
        <f>IF(OR(PA!K50="Q1 2020",PA!K50="Q2 2020"),"Yes","No")</f>
        <v>No</v>
      </c>
      <c r="J890" s="178" t="str">
        <f t="shared" si="521"/>
        <v>No</v>
      </c>
      <c r="K890" t="str">
        <f>IF(OR(PA!K50="Q3 2020",PA!K50="Q4 2020"),"Yes","No")</f>
        <v>No</v>
      </c>
      <c r="L890" s="178" t="str">
        <f t="shared" si="522"/>
        <v>No</v>
      </c>
      <c r="M890" t="str">
        <f>IF(OR(PA!K50="Q1 2021",PA!K50="Q2 2021"),"Yes","No")</f>
        <v>No</v>
      </c>
      <c r="N890" s="178" t="str">
        <f t="shared" si="523"/>
        <v>No</v>
      </c>
      <c r="O890" t="str">
        <f>IF(OR(PA!K50="Q3 2021",PA!K50="Q4 2021"),"Yes","No")</f>
        <v>No</v>
      </c>
      <c r="P890" s="178" t="str">
        <f t="shared" si="524"/>
        <v>No</v>
      </c>
      <c r="Q890" t="str">
        <f>IF(OR(PA!K50="Q1 2022",PA!K50="Q2 2022"),"Yes","No")</f>
        <v>No</v>
      </c>
      <c r="R890" s="178" t="str">
        <f t="shared" si="525"/>
        <v>No</v>
      </c>
      <c r="S890" t="str">
        <f>IF(OR(PA!K50="Q3 2022",PA!K50="Q4 2022"),"Yes","No")</f>
        <v>No</v>
      </c>
      <c r="T890" s="178" t="str">
        <f t="shared" si="526"/>
        <v>No</v>
      </c>
      <c r="U890" t="str">
        <f>IF(OR(PA!K50="Q1 2023",PA!K50="Q2 2023"),"Yes","No")</f>
        <v>No</v>
      </c>
      <c r="V890" s="178" t="str">
        <f t="shared" si="527"/>
        <v>No</v>
      </c>
      <c r="W890" t="str">
        <f>IF(OR(PA!K50="Q3 2023",PA!K50="Q4 2023"),"Yes","No")</f>
        <v>No</v>
      </c>
      <c r="X890" s="178" t="str">
        <f t="shared" si="528"/>
        <v>No</v>
      </c>
      <c r="Y890" t="str">
        <f>IF(OR(PA!K50="Q1 2024",PA!K50="Q2 2024"),"Yes","No")</f>
        <v>No</v>
      </c>
      <c r="Z890" s="178" t="str">
        <f t="shared" si="529"/>
        <v>No</v>
      </c>
      <c r="AA890" t="str">
        <f>IF(OR(PA!K50="Q3 2024",PA!K50="Q4 2024"),"Yes","No")</f>
        <v>No</v>
      </c>
      <c r="AB890" s="178" t="str">
        <f t="shared" si="530"/>
        <v>No</v>
      </c>
      <c r="AC890" t="str">
        <f>IF(OR(PA!K50="Q1 2025",PA!K50="Q2 2025"),"Yes","No")</f>
        <v>No</v>
      </c>
      <c r="AD890" s="178" t="str">
        <f t="shared" si="531"/>
        <v>No</v>
      </c>
      <c r="AE890" t="str">
        <f>IF(OR(PA!K50="Q3 2025",PA!K50="Q4 2025"),"Yes","No")</f>
        <v>No</v>
      </c>
      <c r="AF890" s="178" t="str">
        <f t="shared" si="532"/>
        <v>No</v>
      </c>
      <c r="AG890" t="str">
        <f>IF(OR(PA!K50="Q1 2026",PA!K50="Q2 2026"),"Yes","No")</f>
        <v>No</v>
      </c>
      <c r="AH890" s="178" t="str">
        <f t="shared" si="533"/>
        <v>No</v>
      </c>
      <c r="AI890" t="str">
        <f>IF(OR(PA!K50="Q3 2026",PA!K50="Q4 2026"),"Yes","No")</f>
        <v>No</v>
      </c>
      <c r="AJ890" s="178" t="str">
        <f t="shared" si="534"/>
        <v>No</v>
      </c>
      <c r="AK890" t="str">
        <f>IF(OR(PA!K50="Q1 2027",PA!K50="Q2 2027"),"Yes","No")</f>
        <v>No</v>
      </c>
      <c r="AL890" s="178" t="str">
        <f t="shared" si="535"/>
        <v>No</v>
      </c>
      <c r="AM890" t="str">
        <f>IF(OR(PA!K50="Q3 2027",PA!K50="Q4 2027"),"Yes","No")</f>
        <v>No</v>
      </c>
      <c r="AN890" s="178" t="str">
        <f t="shared" si="536"/>
        <v>No</v>
      </c>
      <c r="AO890" t="str">
        <f>IF(OR(PA!K50="Q1 2028",PA!K50="Q2 2028"),"Yes","No")</f>
        <v>No</v>
      </c>
      <c r="AP890" s="178" t="str">
        <f t="shared" si="537"/>
        <v>No</v>
      </c>
      <c r="AQ890" t="str">
        <f>IF(OR(PA!K50="Q3 2028",PA!K50="Q4 2028"),"Yes","No")</f>
        <v>No</v>
      </c>
      <c r="AR890" s="178" t="str">
        <f t="shared" si="538"/>
        <v>No</v>
      </c>
      <c r="AS890" t="str">
        <f>IF(OR(PA!K50="Q1 2029",PA!K50="Q2 2029"),"Yes","No")</f>
        <v>No</v>
      </c>
      <c r="AT890" s="178" t="str">
        <f t="shared" si="539"/>
        <v>No</v>
      </c>
      <c r="AU890" t="str">
        <f>IF(OR(PA!K50="Q3 2029",PA!K50="Q4 2029"),"Yes","No")</f>
        <v>No</v>
      </c>
      <c r="AV890" s="178" t="str">
        <f t="shared" si="540"/>
        <v>No</v>
      </c>
      <c r="AW890" t="str">
        <f>IF(OR(PA!K50="Q1 2030",PA!K50="Q2 2030"),"Yes","No")</f>
        <v>No</v>
      </c>
      <c r="AX890" s="178" t="str">
        <f t="shared" si="541"/>
        <v>No</v>
      </c>
      <c r="AY890" t="str">
        <f>IF(OR(PA!K50="Q3 2030",PA!K50="Q4 2030"),"Yes","No")</f>
        <v>No</v>
      </c>
      <c r="AZ890" s="178" t="str">
        <f t="shared" si="542"/>
        <v>No</v>
      </c>
      <c r="BA890" t="str">
        <f>IF(PA!K50="","No","Yes")</f>
        <v>No</v>
      </c>
      <c r="BB890" s="178" t="str">
        <f t="shared" si="543"/>
        <v>No</v>
      </c>
      <c r="BC890" s="178" t="str">
        <f t="shared" si="544"/>
        <v>Yes</v>
      </c>
      <c r="BD890" s="174"/>
    </row>
    <row r="891" spans="1:56" s="175" customFormat="1" ht="14.65" thickBot="1" x14ac:dyDescent="0.5">
      <c r="A891" s="177">
        <v>47</v>
      </c>
      <c r="B891" s="48" t="s">
        <v>1447</v>
      </c>
      <c r="C891" t="str">
        <f>IF(PA!E51="Yes","Yes","No")</f>
        <v>No</v>
      </c>
      <c r="D891" t="str">
        <f>IF(AND(C891="No",PA!F51="Yes"),"Yes","No")</f>
        <v>No</v>
      </c>
      <c r="E891" t="str">
        <f>IF(AND(C891="No",PA!F51="N/A"),"N/A","No")</f>
        <v>No</v>
      </c>
      <c r="F891">
        <f>IF(OR(PA!F51="Yes",PA!F51="N/A"),0,1)</f>
        <v>1</v>
      </c>
      <c r="G891" t="str">
        <f>IF(OR(PA!K51="Q3 2019",PA!K51="Q4 2019"),"Yes","No")</f>
        <v>No</v>
      </c>
      <c r="H891" s="178" t="str">
        <f t="shared" si="496"/>
        <v>No</v>
      </c>
      <c r="I891" t="str">
        <f>IF(OR(PA!K51="Q1 2020",PA!K51="Q2 2020"),"Yes","No")</f>
        <v>No</v>
      </c>
      <c r="J891" s="178" t="str">
        <f t="shared" si="521"/>
        <v>No</v>
      </c>
      <c r="K891" t="str">
        <f>IF(OR(PA!K51="Q3 2020",PA!K51="Q4 2020"),"Yes","No")</f>
        <v>No</v>
      </c>
      <c r="L891" s="178" t="str">
        <f t="shared" si="522"/>
        <v>No</v>
      </c>
      <c r="M891" t="str">
        <f>IF(OR(PA!K51="Q1 2021",PA!K51="Q2 2021"),"Yes","No")</f>
        <v>No</v>
      </c>
      <c r="N891" s="178" t="str">
        <f t="shared" si="523"/>
        <v>No</v>
      </c>
      <c r="O891" t="str">
        <f>IF(OR(PA!K51="Q3 2021",PA!K51="Q4 2021"),"Yes","No")</f>
        <v>No</v>
      </c>
      <c r="P891" s="178" t="str">
        <f t="shared" si="524"/>
        <v>No</v>
      </c>
      <c r="Q891" t="str">
        <f>IF(OR(PA!K51="Q1 2022",PA!K51="Q2 2022"),"Yes","No")</f>
        <v>No</v>
      </c>
      <c r="R891" s="178" t="str">
        <f t="shared" si="525"/>
        <v>No</v>
      </c>
      <c r="S891" t="str">
        <f>IF(OR(PA!K51="Q3 2022",PA!K51="Q4 2022"),"Yes","No")</f>
        <v>No</v>
      </c>
      <c r="T891" s="178" t="str">
        <f t="shared" si="526"/>
        <v>No</v>
      </c>
      <c r="U891" t="str">
        <f>IF(OR(PA!K51="Q1 2023",PA!K51="Q2 2023"),"Yes","No")</f>
        <v>No</v>
      </c>
      <c r="V891" s="178" t="str">
        <f t="shared" si="527"/>
        <v>No</v>
      </c>
      <c r="W891" t="str">
        <f>IF(OR(PA!K51="Q3 2023",PA!K51="Q4 2023"),"Yes","No")</f>
        <v>No</v>
      </c>
      <c r="X891" s="178" t="str">
        <f t="shared" si="528"/>
        <v>No</v>
      </c>
      <c r="Y891" t="str">
        <f>IF(OR(PA!K51="Q1 2024",PA!K51="Q2 2024"),"Yes","No")</f>
        <v>No</v>
      </c>
      <c r="Z891" s="178" t="str">
        <f t="shared" si="529"/>
        <v>No</v>
      </c>
      <c r="AA891" t="str">
        <f>IF(OR(PA!K51="Q3 2024",PA!K51="Q4 2024"),"Yes","No")</f>
        <v>No</v>
      </c>
      <c r="AB891" s="178" t="str">
        <f t="shared" si="530"/>
        <v>No</v>
      </c>
      <c r="AC891" t="str">
        <f>IF(OR(PA!K51="Q1 2025",PA!K51="Q2 2025"),"Yes","No")</f>
        <v>No</v>
      </c>
      <c r="AD891" s="178" t="str">
        <f t="shared" si="531"/>
        <v>No</v>
      </c>
      <c r="AE891" t="str">
        <f>IF(OR(PA!K51="Q3 2025",PA!K51="Q4 2025"),"Yes","No")</f>
        <v>No</v>
      </c>
      <c r="AF891" s="178" t="str">
        <f t="shared" si="532"/>
        <v>No</v>
      </c>
      <c r="AG891" t="str">
        <f>IF(OR(PA!K51="Q1 2026",PA!K51="Q2 2026"),"Yes","No")</f>
        <v>No</v>
      </c>
      <c r="AH891" s="178" t="str">
        <f t="shared" si="533"/>
        <v>No</v>
      </c>
      <c r="AI891" t="str">
        <f>IF(OR(PA!K51="Q3 2026",PA!K51="Q4 2026"),"Yes","No")</f>
        <v>No</v>
      </c>
      <c r="AJ891" s="178" t="str">
        <f t="shared" si="534"/>
        <v>No</v>
      </c>
      <c r="AK891" t="str">
        <f>IF(OR(PA!K51="Q1 2027",PA!K51="Q2 2027"),"Yes","No")</f>
        <v>No</v>
      </c>
      <c r="AL891" s="178" t="str">
        <f t="shared" si="535"/>
        <v>No</v>
      </c>
      <c r="AM891" t="str">
        <f>IF(OR(PA!K51="Q3 2027",PA!K51="Q4 2027"),"Yes","No")</f>
        <v>No</v>
      </c>
      <c r="AN891" s="178" t="str">
        <f t="shared" si="536"/>
        <v>No</v>
      </c>
      <c r="AO891" t="str">
        <f>IF(OR(PA!K51="Q1 2028",PA!K51="Q2 2028"),"Yes","No")</f>
        <v>No</v>
      </c>
      <c r="AP891" s="178" t="str">
        <f t="shared" si="537"/>
        <v>No</v>
      </c>
      <c r="AQ891" t="str">
        <f>IF(OR(PA!K51="Q3 2028",PA!K51="Q4 2028"),"Yes","No")</f>
        <v>No</v>
      </c>
      <c r="AR891" s="178" t="str">
        <f t="shared" si="538"/>
        <v>No</v>
      </c>
      <c r="AS891" t="str">
        <f>IF(OR(PA!K51="Q1 2029",PA!K51="Q2 2029"),"Yes","No")</f>
        <v>No</v>
      </c>
      <c r="AT891" s="178" t="str">
        <f t="shared" si="539"/>
        <v>No</v>
      </c>
      <c r="AU891" t="str">
        <f>IF(OR(PA!K51="Q3 2029",PA!K51="Q4 2029"),"Yes","No")</f>
        <v>No</v>
      </c>
      <c r="AV891" s="178" t="str">
        <f t="shared" si="540"/>
        <v>No</v>
      </c>
      <c r="AW891" t="str">
        <f>IF(OR(PA!K51="Q1 2030",PA!K51="Q2 2030"),"Yes","No")</f>
        <v>No</v>
      </c>
      <c r="AX891" s="178" t="str">
        <f t="shared" si="541"/>
        <v>No</v>
      </c>
      <c r="AY891" t="str">
        <f>IF(OR(PA!K51="Q3 2030",PA!K51="Q4 2030"),"Yes","No")</f>
        <v>No</v>
      </c>
      <c r="AZ891" s="178" t="str">
        <f t="shared" si="542"/>
        <v>No</v>
      </c>
      <c r="BA891" t="str">
        <f>IF(PA!K51="","No","Yes")</f>
        <v>No</v>
      </c>
      <c r="BB891" s="178" t="str">
        <f t="shared" si="543"/>
        <v>No</v>
      </c>
      <c r="BC891" s="178" t="str">
        <f t="shared" si="544"/>
        <v>Yes</v>
      </c>
      <c r="BD891" s="174"/>
    </row>
    <row r="892" spans="1:56" s="175" customFormat="1" ht="23.65" thickBot="1" x14ac:dyDescent="0.5">
      <c r="A892" s="177">
        <v>48</v>
      </c>
      <c r="B892" s="48" t="s">
        <v>1450</v>
      </c>
      <c r="C892" t="str">
        <f>IF(PA!E52="Yes","Yes","No")</f>
        <v>No</v>
      </c>
      <c r="D892" t="str">
        <f>IF(AND(C892="No",PA!F52="Yes"),"Yes","No")</f>
        <v>No</v>
      </c>
      <c r="E892" t="str">
        <f>IF(AND(C892="No",PA!F52="N/A"),"N/A","No")</f>
        <v>No</v>
      </c>
      <c r="F892">
        <f>IF(OR(PA!F52="Yes",PA!F52="N/A"),0,1)</f>
        <v>1</v>
      </c>
      <c r="G892" t="str">
        <f>IF(OR(PA!K52="Q3 2019",PA!K52="Q4 2019"),"Yes","No")</f>
        <v>No</v>
      </c>
      <c r="H892" s="178" t="str">
        <f t="shared" si="496"/>
        <v>No</v>
      </c>
      <c r="I892" t="str">
        <f>IF(OR(PA!K52="Q1 2020",PA!K52="Q2 2020"),"Yes","No")</f>
        <v>No</v>
      </c>
      <c r="J892" s="178" t="str">
        <f t="shared" si="521"/>
        <v>No</v>
      </c>
      <c r="K892" t="str">
        <f>IF(OR(PA!K52="Q3 2020",PA!K52="Q4 2020"),"Yes","No")</f>
        <v>No</v>
      </c>
      <c r="L892" s="178" t="str">
        <f t="shared" si="522"/>
        <v>No</v>
      </c>
      <c r="M892" t="str">
        <f>IF(OR(PA!K52="Q1 2021",PA!K52="Q2 2021"),"Yes","No")</f>
        <v>No</v>
      </c>
      <c r="N892" s="178" t="str">
        <f t="shared" si="523"/>
        <v>No</v>
      </c>
      <c r="O892" t="str">
        <f>IF(OR(PA!K52="Q3 2021",PA!K52="Q4 2021"),"Yes","No")</f>
        <v>No</v>
      </c>
      <c r="P892" s="178" t="str">
        <f t="shared" si="524"/>
        <v>No</v>
      </c>
      <c r="Q892" t="str">
        <f>IF(OR(PA!K52="Q1 2022",PA!K52="Q2 2022"),"Yes","No")</f>
        <v>No</v>
      </c>
      <c r="R892" s="178" t="str">
        <f t="shared" si="525"/>
        <v>No</v>
      </c>
      <c r="S892" t="str">
        <f>IF(OR(PA!K52="Q3 2022",PA!K52="Q4 2022"),"Yes","No")</f>
        <v>No</v>
      </c>
      <c r="T892" s="178" t="str">
        <f t="shared" si="526"/>
        <v>No</v>
      </c>
      <c r="U892" t="str">
        <f>IF(OR(PA!K52="Q1 2023",PA!K52="Q2 2023"),"Yes","No")</f>
        <v>No</v>
      </c>
      <c r="V892" s="178" t="str">
        <f t="shared" si="527"/>
        <v>No</v>
      </c>
      <c r="W892" t="str">
        <f>IF(OR(PA!K52="Q3 2023",PA!K52="Q4 2023"),"Yes","No")</f>
        <v>No</v>
      </c>
      <c r="X892" s="178" t="str">
        <f t="shared" si="528"/>
        <v>No</v>
      </c>
      <c r="Y892" t="str">
        <f>IF(OR(PA!K52="Q1 2024",PA!K52="Q2 2024"),"Yes","No")</f>
        <v>No</v>
      </c>
      <c r="Z892" s="178" t="str">
        <f t="shared" si="529"/>
        <v>No</v>
      </c>
      <c r="AA892" t="str">
        <f>IF(OR(PA!K52="Q3 2024",PA!K52="Q4 2024"),"Yes","No")</f>
        <v>No</v>
      </c>
      <c r="AB892" s="178" t="str">
        <f t="shared" si="530"/>
        <v>No</v>
      </c>
      <c r="AC892" t="str">
        <f>IF(OR(PA!K52="Q1 2025",PA!K52="Q2 2025"),"Yes","No")</f>
        <v>No</v>
      </c>
      <c r="AD892" s="178" t="str">
        <f t="shared" si="531"/>
        <v>No</v>
      </c>
      <c r="AE892" t="str">
        <f>IF(OR(PA!K52="Q3 2025",PA!K52="Q4 2025"),"Yes","No")</f>
        <v>No</v>
      </c>
      <c r="AF892" s="178" t="str">
        <f t="shared" si="532"/>
        <v>No</v>
      </c>
      <c r="AG892" t="str">
        <f>IF(OR(PA!K52="Q1 2026",PA!K52="Q2 2026"),"Yes","No")</f>
        <v>No</v>
      </c>
      <c r="AH892" s="178" t="str">
        <f t="shared" si="533"/>
        <v>No</v>
      </c>
      <c r="AI892" t="str">
        <f>IF(OR(PA!K52="Q3 2026",PA!K52="Q4 2026"),"Yes","No")</f>
        <v>No</v>
      </c>
      <c r="AJ892" s="178" t="str">
        <f t="shared" si="534"/>
        <v>No</v>
      </c>
      <c r="AK892" t="str">
        <f>IF(OR(PA!K52="Q1 2027",PA!K52="Q2 2027"),"Yes","No")</f>
        <v>No</v>
      </c>
      <c r="AL892" s="178" t="str">
        <f t="shared" si="535"/>
        <v>No</v>
      </c>
      <c r="AM892" t="str">
        <f>IF(OR(PA!K52="Q3 2027",PA!K52="Q4 2027"),"Yes","No")</f>
        <v>No</v>
      </c>
      <c r="AN892" s="178" t="str">
        <f t="shared" si="536"/>
        <v>No</v>
      </c>
      <c r="AO892" t="str">
        <f>IF(OR(PA!K52="Q1 2028",PA!K52="Q2 2028"),"Yes","No")</f>
        <v>No</v>
      </c>
      <c r="AP892" s="178" t="str">
        <f t="shared" si="537"/>
        <v>No</v>
      </c>
      <c r="AQ892" t="str">
        <f>IF(OR(PA!K52="Q3 2028",PA!K52="Q4 2028"),"Yes","No")</f>
        <v>No</v>
      </c>
      <c r="AR892" s="178" t="str">
        <f t="shared" si="538"/>
        <v>No</v>
      </c>
      <c r="AS892" t="str">
        <f>IF(OR(PA!K52="Q1 2029",PA!K52="Q2 2029"),"Yes","No")</f>
        <v>No</v>
      </c>
      <c r="AT892" s="178" t="str">
        <f t="shared" si="539"/>
        <v>No</v>
      </c>
      <c r="AU892" t="str">
        <f>IF(OR(PA!K52="Q3 2029",PA!K52="Q4 2029"),"Yes","No")</f>
        <v>No</v>
      </c>
      <c r="AV892" s="178" t="str">
        <f t="shared" si="540"/>
        <v>No</v>
      </c>
      <c r="AW892" t="str">
        <f>IF(OR(PA!K52="Q1 2030",PA!K52="Q2 2030"),"Yes","No")</f>
        <v>No</v>
      </c>
      <c r="AX892" s="178" t="str">
        <f t="shared" si="541"/>
        <v>No</v>
      </c>
      <c r="AY892" t="str">
        <f>IF(OR(PA!K52="Q3 2030",PA!K52="Q4 2030"),"Yes","No")</f>
        <v>No</v>
      </c>
      <c r="AZ892" s="178" t="str">
        <f t="shared" si="542"/>
        <v>No</v>
      </c>
      <c r="BA892" t="str">
        <f>IF(PA!K52="","No","Yes")</f>
        <v>No</v>
      </c>
      <c r="BB892" s="178" t="str">
        <f t="shared" si="543"/>
        <v>No</v>
      </c>
      <c r="BC892" s="178" t="str">
        <f t="shared" si="544"/>
        <v>Yes</v>
      </c>
      <c r="BD892" s="174"/>
    </row>
    <row r="893" spans="1:56" s="175" customFormat="1" ht="23.65" thickBot="1" x14ac:dyDescent="0.5">
      <c r="A893" s="177">
        <v>49</v>
      </c>
      <c r="B893" s="48" t="s">
        <v>1451</v>
      </c>
      <c r="C893" t="str">
        <f>IF(PA!E53="Yes","Yes","No")</f>
        <v>No</v>
      </c>
      <c r="D893" t="str">
        <f>IF(AND(C893="No",PA!F53="Yes"),"Yes","No")</f>
        <v>No</v>
      </c>
      <c r="E893" t="str">
        <f>IF(AND(C893="No",PA!F53="N/A"),"N/A","No")</f>
        <v>No</v>
      </c>
      <c r="F893">
        <f>IF(OR(PA!F53="Yes",PA!F53="N/A"),0,1)</f>
        <v>1</v>
      </c>
      <c r="G893" t="str">
        <f>IF(OR(PA!K53="Q3 2019",PA!K53="Q4 2019"),"Yes","No")</f>
        <v>No</v>
      </c>
      <c r="H893" s="178" t="str">
        <f t="shared" si="496"/>
        <v>No</v>
      </c>
      <c r="I893" t="str">
        <f>IF(OR(PA!K53="Q1 2020",PA!K53="Q2 2020"),"Yes","No")</f>
        <v>No</v>
      </c>
      <c r="J893" s="178" t="str">
        <f t="shared" si="521"/>
        <v>No</v>
      </c>
      <c r="K893" t="str">
        <f>IF(OR(PA!K53="Q3 2020",PA!K53="Q4 2020"),"Yes","No")</f>
        <v>No</v>
      </c>
      <c r="L893" s="178" t="str">
        <f t="shared" si="522"/>
        <v>No</v>
      </c>
      <c r="M893" t="str">
        <f>IF(OR(PA!K53="Q1 2021",PA!K53="Q2 2021"),"Yes","No")</f>
        <v>No</v>
      </c>
      <c r="N893" s="178" t="str">
        <f t="shared" si="523"/>
        <v>No</v>
      </c>
      <c r="O893" t="str">
        <f>IF(OR(PA!K53="Q3 2021",PA!K53="Q4 2021"),"Yes","No")</f>
        <v>No</v>
      </c>
      <c r="P893" s="178" t="str">
        <f t="shared" si="524"/>
        <v>No</v>
      </c>
      <c r="Q893" t="str">
        <f>IF(OR(PA!K53="Q1 2022",PA!K53="Q2 2022"),"Yes","No")</f>
        <v>No</v>
      </c>
      <c r="R893" s="178" t="str">
        <f t="shared" si="525"/>
        <v>No</v>
      </c>
      <c r="S893" t="str">
        <f>IF(OR(PA!K53="Q3 2022",PA!K53="Q4 2022"),"Yes","No")</f>
        <v>No</v>
      </c>
      <c r="T893" s="178" t="str">
        <f t="shared" si="526"/>
        <v>No</v>
      </c>
      <c r="U893" t="str">
        <f>IF(OR(PA!K53="Q1 2023",PA!K53="Q2 2023"),"Yes","No")</f>
        <v>No</v>
      </c>
      <c r="V893" s="178" t="str">
        <f t="shared" si="527"/>
        <v>No</v>
      </c>
      <c r="W893" t="str">
        <f>IF(OR(PA!K53="Q3 2023",PA!K53="Q4 2023"),"Yes","No")</f>
        <v>No</v>
      </c>
      <c r="X893" s="178" t="str">
        <f t="shared" si="528"/>
        <v>No</v>
      </c>
      <c r="Y893" t="str">
        <f>IF(OR(PA!K53="Q1 2024",PA!K53="Q2 2024"),"Yes","No")</f>
        <v>No</v>
      </c>
      <c r="Z893" s="178" t="str">
        <f t="shared" si="529"/>
        <v>No</v>
      </c>
      <c r="AA893" t="str">
        <f>IF(OR(PA!K53="Q3 2024",PA!K53="Q4 2024"),"Yes","No")</f>
        <v>No</v>
      </c>
      <c r="AB893" s="178" t="str">
        <f t="shared" si="530"/>
        <v>No</v>
      </c>
      <c r="AC893" t="str">
        <f>IF(OR(PA!K53="Q1 2025",PA!K53="Q2 2025"),"Yes","No")</f>
        <v>No</v>
      </c>
      <c r="AD893" s="178" t="str">
        <f t="shared" si="531"/>
        <v>No</v>
      </c>
      <c r="AE893" t="str">
        <f>IF(OR(PA!K53="Q3 2025",PA!K53="Q4 2025"),"Yes","No")</f>
        <v>No</v>
      </c>
      <c r="AF893" s="178" t="str">
        <f t="shared" si="532"/>
        <v>No</v>
      </c>
      <c r="AG893" t="str">
        <f>IF(OR(PA!K53="Q1 2026",PA!K53="Q2 2026"),"Yes","No")</f>
        <v>No</v>
      </c>
      <c r="AH893" s="178" t="str">
        <f t="shared" si="533"/>
        <v>No</v>
      </c>
      <c r="AI893" t="str">
        <f>IF(OR(PA!K53="Q3 2026",PA!K53="Q4 2026"),"Yes","No")</f>
        <v>No</v>
      </c>
      <c r="AJ893" s="178" t="str">
        <f t="shared" si="534"/>
        <v>No</v>
      </c>
      <c r="AK893" t="str">
        <f>IF(OR(PA!K53="Q1 2027",PA!K53="Q2 2027"),"Yes","No")</f>
        <v>No</v>
      </c>
      <c r="AL893" s="178" t="str">
        <f t="shared" si="535"/>
        <v>No</v>
      </c>
      <c r="AM893" t="str">
        <f>IF(OR(PA!K53="Q3 2027",PA!K53="Q4 2027"),"Yes","No")</f>
        <v>No</v>
      </c>
      <c r="AN893" s="178" t="str">
        <f t="shared" si="536"/>
        <v>No</v>
      </c>
      <c r="AO893" t="str">
        <f>IF(OR(PA!K53="Q1 2028",PA!K53="Q2 2028"),"Yes","No")</f>
        <v>No</v>
      </c>
      <c r="AP893" s="178" t="str">
        <f t="shared" si="537"/>
        <v>No</v>
      </c>
      <c r="AQ893" t="str">
        <f>IF(OR(PA!K53="Q3 2028",PA!K53="Q4 2028"),"Yes","No")</f>
        <v>No</v>
      </c>
      <c r="AR893" s="178" t="str">
        <f t="shared" si="538"/>
        <v>No</v>
      </c>
      <c r="AS893" t="str">
        <f>IF(OR(PA!K53="Q1 2029",PA!K53="Q2 2029"),"Yes","No")</f>
        <v>No</v>
      </c>
      <c r="AT893" s="178" t="str">
        <f t="shared" si="539"/>
        <v>No</v>
      </c>
      <c r="AU893" t="str">
        <f>IF(OR(PA!K53="Q3 2029",PA!K53="Q4 2029"),"Yes","No")</f>
        <v>No</v>
      </c>
      <c r="AV893" s="178" t="str">
        <f t="shared" si="540"/>
        <v>No</v>
      </c>
      <c r="AW893" t="str">
        <f>IF(OR(PA!K53="Q1 2030",PA!K53="Q2 2030"),"Yes","No")</f>
        <v>No</v>
      </c>
      <c r="AX893" s="178" t="str">
        <f t="shared" si="541"/>
        <v>No</v>
      </c>
      <c r="AY893" t="str">
        <f>IF(OR(PA!K53="Q3 2030",PA!K53="Q4 2030"),"Yes","No")</f>
        <v>No</v>
      </c>
      <c r="AZ893" s="178" t="str">
        <f t="shared" si="542"/>
        <v>No</v>
      </c>
      <c r="BA893" t="str">
        <f>IF(PA!K53="","No","Yes")</f>
        <v>No</v>
      </c>
      <c r="BB893" s="178" t="str">
        <f t="shared" si="543"/>
        <v>No</v>
      </c>
      <c r="BC893" s="178" t="str">
        <f t="shared" si="544"/>
        <v>Yes</v>
      </c>
      <c r="BD893" s="174"/>
    </row>
    <row r="894" spans="1:56" s="175" customFormat="1" ht="23.65" thickBot="1" x14ac:dyDescent="0.5">
      <c r="A894" s="177">
        <v>50</v>
      </c>
      <c r="B894" s="48" t="s">
        <v>1452</v>
      </c>
      <c r="C894" t="str">
        <f>IF(PA!E54="Yes","Yes","No")</f>
        <v>No</v>
      </c>
      <c r="D894" t="str">
        <f>IF(AND(C894="No",PA!F54="Yes"),"Yes","No")</f>
        <v>No</v>
      </c>
      <c r="E894" t="str">
        <f>IF(AND(C894="No",PA!F54="N/A"),"N/A","No")</f>
        <v>No</v>
      </c>
      <c r="F894">
        <f>IF(OR(PA!F54="Yes",PA!F54="N/A"),0,1)</f>
        <v>1</v>
      </c>
      <c r="G894" t="str">
        <f>IF(OR(PA!K54="Q3 2019",PA!K54="Q4 2019"),"Yes","No")</f>
        <v>No</v>
      </c>
      <c r="H894" s="178" t="str">
        <f t="shared" si="496"/>
        <v>No</v>
      </c>
      <c r="I894" t="str">
        <f>IF(OR(PA!K54="Q1 2020",PA!K54="Q2 2020"),"Yes","No")</f>
        <v>No</v>
      </c>
      <c r="J894" s="178" t="str">
        <f t="shared" si="521"/>
        <v>No</v>
      </c>
      <c r="K894" t="str">
        <f>IF(OR(PA!K54="Q3 2020",PA!K54="Q4 2020"),"Yes","No")</f>
        <v>No</v>
      </c>
      <c r="L894" s="178" t="str">
        <f t="shared" si="522"/>
        <v>No</v>
      </c>
      <c r="M894" t="str">
        <f>IF(OR(PA!K54="Q1 2021",PA!K54="Q2 2021"),"Yes","No")</f>
        <v>No</v>
      </c>
      <c r="N894" s="178" t="str">
        <f t="shared" si="523"/>
        <v>No</v>
      </c>
      <c r="O894" t="str">
        <f>IF(OR(PA!K54="Q3 2021",PA!K54="Q4 2021"),"Yes","No")</f>
        <v>No</v>
      </c>
      <c r="P894" s="178" t="str">
        <f t="shared" si="524"/>
        <v>No</v>
      </c>
      <c r="Q894" t="str">
        <f>IF(OR(PA!K54="Q1 2022",PA!K54="Q2 2022"),"Yes","No")</f>
        <v>No</v>
      </c>
      <c r="R894" s="178" t="str">
        <f t="shared" si="525"/>
        <v>No</v>
      </c>
      <c r="S894" t="str">
        <f>IF(OR(PA!K54="Q3 2022",PA!K54="Q4 2022"),"Yes","No")</f>
        <v>No</v>
      </c>
      <c r="T894" s="178" t="str">
        <f t="shared" si="526"/>
        <v>No</v>
      </c>
      <c r="U894" t="str">
        <f>IF(OR(PA!K54="Q1 2023",PA!K54="Q2 2023"),"Yes","No")</f>
        <v>No</v>
      </c>
      <c r="V894" s="178" t="str">
        <f t="shared" si="527"/>
        <v>No</v>
      </c>
      <c r="W894" t="str">
        <f>IF(OR(PA!K54="Q3 2023",PA!K54="Q4 2023"),"Yes","No")</f>
        <v>No</v>
      </c>
      <c r="X894" s="178" t="str">
        <f t="shared" si="528"/>
        <v>No</v>
      </c>
      <c r="Y894" t="str">
        <f>IF(OR(PA!K54="Q1 2024",PA!K54="Q2 2024"),"Yes","No")</f>
        <v>No</v>
      </c>
      <c r="Z894" s="178" t="str">
        <f t="shared" si="529"/>
        <v>No</v>
      </c>
      <c r="AA894" t="str">
        <f>IF(OR(PA!K54="Q3 2024",PA!K54="Q4 2024"),"Yes","No")</f>
        <v>No</v>
      </c>
      <c r="AB894" s="178" t="str">
        <f t="shared" si="530"/>
        <v>No</v>
      </c>
      <c r="AC894" t="str">
        <f>IF(OR(PA!K54="Q1 2025",PA!K54="Q2 2025"),"Yes","No")</f>
        <v>No</v>
      </c>
      <c r="AD894" s="178" t="str">
        <f t="shared" si="531"/>
        <v>No</v>
      </c>
      <c r="AE894" t="str">
        <f>IF(OR(PA!K54="Q3 2025",PA!K54="Q4 2025"),"Yes","No")</f>
        <v>No</v>
      </c>
      <c r="AF894" s="178" t="str">
        <f t="shared" si="532"/>
        <v>No</v>
      </c>
      <c r="AG894" t="str">
        <f>IF(OR(PA!K54="Q1 2026",PA!K54="Q2 2026"),"Yes","No")</f>
        <v>No</v>
      </c>
      <c r="AH894" s="178" t="str">
        <f t="shared" si="533"/>
        <v>No</v>
      </c>
      <c r="AI894" t="str">
        <f>IF(OR(PA!K54="Q3 2026",PA!K54="Q4 2026"),"Yes","No")</f>
        <v>No</v>
      </c>
      <c r="AJ894" s="178" t="str">
        <f t="shared" si="534"/>
        <v>No</v>
      </c>
      <c r="AK894" t="str">
        <f>IF(OR(PA!K54="Q1 2027",PA!K54="Q2 2027"),"Yes","No")</f>
        <v>No</v>
      </c>
      <c r="AL894" s="178" t="str">
        <f t="shared" si="535"/>
        <v>No</v>
      </c>
      <c r="AM894" t="str">
        <f>IF(OR(PA!K54="Q3 2027",PA!K54="Q4 2027"),"Yes","No")</f>
        <v>No</v>
      </c>
      <c r="AN894" s="178" t="str">
        <f t="shared" si="536"/>
        <v>No</v>
      </c>
      <c r="AO894" t="str">
        <f>IF(OR(PA!K54="Q1 2028",PA!K54="Q2 2028"),"Yes","No")</f>
        <v>No</v>
      </c>
      <c r="AP894" s="178" t="str">
        <f t="shared" si="537"/>
        <v>No</v>
      </c>
      <c r="AQ894" t="str">
        <f>IF(OR(PA!K54="Q3 2028",PA!K54="Q4 2028"),"Yes","No")</f>
        <v>No</v>
      </c>
      <c r="AR894" s="178" t="str">
        <f t="shared" si="538"/>
        <v>No</v>
      </c>
      <c r="AS894" t="str">
        <f>IF(OR(PA!K54="Q1 2029",PA!K54="Q2 2029"),"Yes","No")</f>
        <v>No</v>
      </c>
      <c r="AT894" s="178" t="str">
        <f t="shared" si="539"/>
        <v>No</v>
      </c>
      <c r="AU894" t="str">
        <f>IF(OR(PA!K54="Q3 2029",PA!K54="Q4 2029"),"Yes","No")</f>
        <v>No</v>
      </c>
      <c r="AV894" s="178" t="str">
        <f t="shared" si="540"/>
        <v>No</v>
      </c>
      <c r="AW894" t="str">
        <f>IF(OR(PA!K54="Q1 2030",PA!K54="Q2 2030"),"Yes","No")</f>
        <v>No</v>
      </c>
      <c r="AX894" s="178" t="str">
        <f t="shared" si="541"/>
        <v>No</v>
      </c>
      <c r="AY894" t="str">
        <f>IF(OR(PA!K54="Q3 2030",PA!K54="Q4 2030"),"Yes","No")</f>
        <v>No</v>
      </c>
      <c r="AZ894" s="178" t="str">
        <f t="shared" si="542"/>
        <v>No</v>
      </c>
      <c r="BA894" t="str">
        <f>IF(PA!K54="","No","Yes")</f>
        <v>No</v>
      </c>
      <c r="BB894" s="178" t="str">
        <f t="shared" si="543"/>
        <v>No</v>
      </c>
      <c r="BC894" s="178" t="str">
        <f t="shared" si="544"/>
        <v>Yes</v>
      </c>
      <c r="BD894" s="174"/>
    </row>
    <row r="895" spans="1:56" s="175" customFormat="1" ht="23.65" thickBot="1" x14ac:dyDescent="0.5">
      <c r="A895" s="177">
        <v>51</v>
      </c>
      <c r="B895" s="48" t="s">
        <v>1454</v>
      </c>
      <c r="C895" t="str">
        <f>IF(PA!E55="Yes","Yes","No")</f>
        <v>No</v>
      </c>
      <c r="D895" t="str">
        <f>IF(AND(C895="No",PA!F55="Yes"),"Yes","No")</f>
        <v>No</v>
      </c>
      <c r="E895" t="str">
        <f>IF(AND(C895="No",PA!F55="N/A"),"N/A","No")</f>
        <v>No</v>
      </c>
      <c r="F895">
        <f>IF(OR(PA!F55="Yes",PA!F55="N/A"),0,1)</f>
        <v>1</v>
      </c>
      <c r="G895" t="str">
        <f>IF(OR(PA!K55="Q3 2019",PA!K55="Q4 2019"),"Yes","No")</f>
        <v>No</v>
      </c>
      <c r="H895" s="178" t="str">
        <f t="shared" si="496"/>
        <v>No</v>
      </c>
      <c r="I895" t="str">
        <f>IF(OR(PA!K55="Q1 2020",PA!K55="Q2 2020"),"Yes","No")</f>
        <v>No</v>
      </c>
      <c r="J895" s="178" t="str">
        <f t="shared" si="521"/>
        <v>No</v>
      </c>
      <c r="K895" t="str">
        <f>IF(OR(PA!K55="Q3 2020",PA!K55="Q4 2020"),"Yes","No")</f>
        <v>No</v>
      </c>
      <c r="L895" s="178" t="str">
        <f t="shared" si="522"/>
        <v>No</v>
      </c>
      <c r="M895" t="str">
        <f>IF(OR(PA!K55="Q1 2021",PA!K55="Q2 2021"),"Yes","No")</f>
        <v>No</v>
      </c>
      <c r="N895" s="178" t="str">
        <f t="shared" si="523"/>
        <v>No</v>
      </c>
      <c r="O895" t="str">
        <f>IF(OR(PA!K55="Q3 2021",PA!K55="Q4 2021"),"Yes","No")</f>
        <v>No</v>
      </c>
      <c r="P895" s="178" t="str">
        <f t="shared" si="524"/>
        <v>No</v>
      </c>
      <c r="Q895" t="str">
        <f>IF(OR(PA!K55="Q1 2022",PA!K55="Q2 2022"),"Yes","No")</f>
        <v>No</v>
      </c>
      <c r="R895" s="178" t="str">
        <f t="shared" si="525"/>
        <v>No</v>
      </c>
      <c r="S895" t="str">
        <f>IF(OR(PA!K55="Q3 2022",PA!K55="Q4 2022"),"Yes","No")</f>
        <v>No</v>
      </c>
      <c r="T895" s="178" t="str">
        <f t="shared" si="526"/>
        <v>No</v>
      </c>
      <c r="U895" t="str">
        <f>IF(OR(PA!K55="Q1 2023",PA!K55="Q2 2023"),"Yes","No")</f>
        <v>No</v>
      </c>
      <c r="V895" s="178" t="str">
        <f t="shared" si="527"/>
        <v>No</v>
      </c>
      <c r="W895" t="str">
        <f>IF(OR(PA!K55="Q3 2023",PA!K55="Q4 2023"),"Yes","No")</f>
        <v>No</v>
      </c>
      <c r="X895" s="178" t="str">
        <f t="shared" si="528"/>
        <v>No</v>
      </c>
      <c r="Y895" t="str">
        <f>IF(OR(PA!K55="Q1 2024",PA!K55="Q2 2024"),"Yes","No")</f>
        <v>No</v>
      </c>
      <c r="Z895" s="178" t="str">
        <f t="shared" si="529"/>
        <v>No</v>
      </c>
      <c r="AA895" t="str">
        <f>IF(OR(PA!K55="Q3 2024",PA!K55="Q4 2024"),"Yes","No")</f>
        <v>No</v>
      </c>
      <c r="AB895" s="178" t="str">
        <f t="shared" si="530"/>
        <v>No</v>
      </c>
      <c r="AC895" t="str">
        <f>IF(OR(PA!K55="Q1 2025",PA!K55="Q2 2025"),"Yes","No")</f>
        <v>No</v>
      </c>
      <c r="AD895" s="178" t="str">
        <f t="shared" si="531"/>
        <v>No</v>
      </c>
      <c r="AE895" t="str">
        <f>IF(OR(PA!K55="Q3 2025",PA!K55="Q4 2025"),"Yes","No")</f>
        <v>No</v>
      </c>
      <c r="AF895" s="178" t="str">
        <f t="shared" si="532"/>
        <v>No</v>
      </c>
      <c r="AG895" t="str">
        <f>IF(OR(PA!K55="Q1 2026",PA!K55="Q2 2026"),"Yes","No")</f>
        <v>No</v>
      </c>
      <c r="AH895" s="178" t="str">
        <f t="shared" si="533"/>
        <v>No</v>
      </c>
      <c r="AI895" t="str">
        <f>IF(OR(PA!K55="Q3 2026",PA!K55="Q4 2026"),"Yes","No")</f>
        <v>No</v>
      </c>
      <c r="AJ895" s="178" t="str">
        <f t="shared" si="534"/>
        <v>No</v>
      </c>
      <c r="AK895" t="str">
        <f>IF(OR(PA!K55="Q1 2027",PA!K55="Q2 2027"),"Yes","No")</f>
        <v>No</v>
      </c>
      <c r="AL895" s="178" t="str">
        <f t="shared" si="535"/>
        <v>No</v>
      </c>
      <c r="AM895" t="str">
        <f>IF(OR(PA!K55="Q3 2027",PA!K55="Q4 2027"),"Yes","No")</f>
        <v>No</v>
      </c>
      <c r="AN895" s="178" t="str">
        <f t="shared" si="536"/>
        <v>No</v>
      </c>
      <c r="AO895" t="str">
        <f>IF(OR(PA!K55="Q1 2028",PA!K55="Q2 2028"),"Yes","No")</f>
        <v>No</v>
      </c>
      <c r="AP895" s="178" t="str">
        <f t="shared" si="537"/>
        <v>No</v>
      </c>
      <c r="AQ895" t="str">
        <f>IF(OR(PA!K55="Q3 2028",PA!K55="Q4 2028"),"Yes","No")</f>
        <v>No</v>
      </c>
      <c r="AR895" s="178" t="str">
        <f t="shared" si="538"/>
        <v>No</v>
      </c>
      <c r="AS895" t="str">
        <f>IF(OR(PA!K55="Q1 2029",PA!K55="Q2 2029"),"Yes","No")</f>
        <v>No</v>
      </c>
      <c r="AT895" s="178" t="str">
        <f t="shared" si="539"/>
        <v>No</v>
      </c>
      <c r="AU895" t="str">
        <f>IF(OR(PA!K55="Q3 2029",PA!K55="Q4 2029"),"Yes","No")</f>
        <v>No</v>
      </c>
      <c r="AV895" s="178" t="str">
        <f t="shared" si="540"/>
        <v>No</v>
      </c>
      <c r="AW895" t="str">
        <f>IF(OR(PA!K55="Q1 2030",PA!K55="Q2 2030"),"Yes","No")</f>
        <v>No</v>
      </c>
      <c r="AX895" s="178" t="str">
        <f t="shared" si="541"/>
        <v>No</v>
      </c>
      <c r="AY895" t="str">
        <f>IF(OR(PA!K55="Q3 2030",PA!K55="Q4 2030"),"Yes","No")</f>
        <v>No</v>
      </c>
      <c r="AZ895" s="178" t="str">
        <f t="shared" si="542"/>
        <v>No</v>
      </c>
      <c r="BA895" t="str">
        <f>IF(PA!K55="","No","Yes")</f>
        <v>No</v>
      </c>
      <c r="BB895" s="178" t="str">
        <f t="shared" si="543"/>
        <v>No</v>
      </c>
      <c r="BC895" s="178" t="str">
        <f t="shared" si="544"/>
        <v>Yes</v>
      </c>
      <c r="BD895" s="174"/>
    </row>
    <row r="896" spans="1:56" s="175" customFormat="1" ht="35.25" thickBot="1" x14ac:dyDescent="0.5">
      <c r="A896" s="177">
        <v>52</v>
      </c>
      <c r="B896" s="48" t="s">
        <v>1455</v>
      </c>
      <c r="C896" t="str">
        <f>IF(PA!E56="Yes","Yes","No")</f>
        <v>No</v>
      </c>
      <c r="D896" t="str">
        <f>IF(AND(C896="No",PA!F56="Yes"),"Yes","No")</f>
        <v>No</v>
      </c>
      <c r="E896" t="str">
        <f>IF(AND(C896="No",PA!F56="N/A"),"N/A","No")</f>
        <v>No</v>
      </c>
      <c r="F896">
        <f>IF(OR(PA!F56="Yes",PA!F56="N/A"),0,1)</f>
        <v>1</v>
      </c>
      <c r="G896" t="str">
        <f>IF(OR(PA!K56="Q3 2019",PA!K56="Q4 2019"),"Yes","No")</f>
        <v>No</v>
      </c>
      <c r="H896" s="178" t="str">
        <f t="shared" si="496"/>
        <v>No</v>
      </c>
      <c r="I896" t="str">
        <f>IF(OR(PA!K56="Q1 2020",PA!K56="Q2 2020"),"Yes","No")</f>
        <v>No</v>
      </c>
      <c r="J896" s="178" t="str">
        <f t="shared" si="521"/>
        <v>No</v>
      </c>
      <c r="K896" t="str">
        <f>IF(OR(PA!K56="Q3 2020",PA!K56="Q4 2020"),"Yes","No")</f>
        <v>No</v>
      </c>
      <c r="L896" s="178" t="str">
        <f t="shared" si="522"/>
        <v>No</v>
      </c>
      <c r="M896" t="str">
        <f>IF(OR(PA!K56="Q1 2021",PA!K56="Q2 2021"),"Yes","No")</f>
        <v>No</v>
      </c>
      <c r="N896" s="178" t="str">
        <f t="shared" si="523"/>
        <v>No</v>
      </c>
      <c r="O896" t="str">
        <f>IF(OR(PA!K56="Q3 2021",PA!K56="Q4 2021"),"Yes","No")</f>
        <v>No</v>
      </c>
      <c r="P896" s="178" t="str">
        <f t="shared" si="524"/>
        <v>No</v>
      </c>
      <c r="Q896" t="str">
        <f>IF(OR(PA!K56="Q1 2022",PA!K56="Q2 2022"),"Yes","No")</f>
        <v>No</v>
      </c>
      <c r="R896" s="178" t="str">
        <f t="shared" si="525"/>
        <v>No</v>
      </c>
      <c r="S896" t="str">
        <f>IF(OR(PA!K56="Q3 2022",PA!K56="Q4 2022"),"Yes","No")</f>
        <v>No</v>
      </c>
      <c r="T896" s="178" t="str">
        <f t="shared" si="526"/>
        <v>No</v>
      </c>
      <c r="U896" t="str">
        <f>IF(OR(PA!K56="Q1 2023",PA!K56="Q2 2023"),"Yes","No")</f>
        <v>No</v>
      </c>
      <c r="V896" s="178" t="str">
        <f t="shared" si="527"/>
        <v>No</v>
      </c>
      <c r="W896" t="str">
        <f>IF(OR(PA!K56="Q3 2023",PA!K56="Q4 2023"),"Yes","No")</f>
        <v>No</v>
      </c>
      <c r="X896" s="178" t="str">
        <f t="shared" si="528"/>
        <v>No</v>
      </c>
      <c r="Y896" t="str">
        <f>IF(OR(PA!K56="Q1 2024",PA!K56="Q2 2024"),"Yes","No")</f>
        <v>No</v>
      </c>
      <c r="Z896" s="178" t="str">
        <f t="shared" si="529"/>
        <v>No</v>
      </c>
      <c r="AA896" t="str">
        <f>IF(OR(PA!K56="Q3 2024",PA!K56="Q4 2024"),"Yes","No")</f>
        <v>No</v>
      </c>
      <c r="AB896" s="178" t="str">
        <f t="shared" si="530"/>
        <v>No</v>
      </c>
      <c r="AC896" t="str">
        <f>IF(OR(PA!K56="Q1 2025",PA!K56="Q2 2025"),"Yes","No")</f>
        <v>No</v>
      </c>
      <c r="AD896" s="178" t="str">
        <f t="shared" si="531"/>
        <v>No</v>
      </c>
      <c r="AE896" t="str">
        <f>IF(OR(PA!K56="Q3 2025",PA!K56="Q4 2025"),"Yes","No")</f>
        <v>No</v>
      </c>
      <c r="AF896" s="178" t="str">
        <f t="shared" si="532"/>
        <v>No</v>
      </c>
      <c r="AG896" t="str">
        <f>IF(OR(PA!K56="Q1 2026",PA!K56="Q2 2026"),"Yes","No")</f>
        <v>No</v>
      </c>
      <c r="AH896" s="178" t="str">
        <f t="shared" si="533"/>
        <v>No</v>
      </c>
      <c r="AI896" t="str">
        <f>IF(OR(PA!K56="Q3 2026",PA!K56="Q4 2026"),"Yes","No")</f>
        <v>No</v>
      </c>
      <c r="AJ896" s="178" t="str">
        <f t="shared" si="534"/>
        <v>No</v>
      </c>
      <c r="AK896" t="str">
        <f>IF(OR(PA!K56="Q1 2027",PA!K56="Q2 2027"),"Yes","No")</f>
        <v>No</v>
      </c>
      <c r="AL896" s="178" t="str">
        <f t="shared" si="535"/>
        <v>No</v>
      </c>
      <c r="AM896" t="str">
        <f>IF(OR(PA!K56="Q3 2027",PA!K56="Q4 2027"),"Yes","No")</f>
        <v>No</v>
      </c>
      <c r="AN896" s="178" t="str">
        <f t="shared" si="536"/>
        <v>No</v>
      </c>
      <c r="AO896" t="str">
        <f>IF(OR(PA!K56="Q1 2028",PA!K56="Q2 2028"),"Yes","No")</f>
        <v>No</v>
      </c>
      <c r="AP896" s="178" t="str">
        <f t="shared" si="537"/>
        <v>No</v>
      </c>
      <c r="AQ896" t="str">
        <f>IF(OR(PA!K56="Q3 2028",PA!K56="Q4 2028"),"Yes","No")</f>
        <v>No</v>
      </c>
      <c r="AR896" s="178" t="str">
        <f t="shared" si="538"/>
        <v>No</v>
      </c>
      <c r="AS896" t="str">
        <f>IF(OR(PA!K56="Q1 2029",PA!K56="Q2 2029"),"Yes","No")</f>
        <v>No</v>
      </c>
      <c r="AT896" s="178" t="str">
        <f t="shared" si="539"/>
        <v>No</v>
      </c>
      <c r="AU896" t="str">
        <f>IF(OR(PA!K56="Q3 2029",PA!K56="Q4 2029"),"Yes","No")</f>
        <v>No</v>
      </c>
      <c r="AV896" s="178" t="str">
        <f t="shared" si="540"/>
        <v>No</v>
      </c>
      <c r="AW896" t="str">
        <f>IF(OR(PA!K56="Q1 2030",PA!K56="Q2 2030"),"Yes","No")</f>
        <v>No</v>
      </c>
      <c r="AX896" s="178" t="str">
        <f t="shared" si="541"/>
        <v>No</v>
      </c>
      <c r="AY896" t="str">
        <f>IF(OR(PA!K56="Q3 2030",PA!K56="Q4 2030"),"Yes","No")</f>
        <v>No</v>
      </c>
      <c r="AZ896" s="178" t="str">
        <f t="shared" si="542"/>
        <v>No</v>
      </c>
      <c r="BA896" t="str">
        <f>IF(PA!K56="","No","Yes")</f>
        <v>No</v>
      </c>
      <c r="BB896" s="178" t="str">
        <f t="shared" si="543"/>
        <v>No</v>
      </c>
      <c r="BC896" s="178" t="str">
        <f t="shared" si="544"/>
        <v>Yes</v>
      </c>
      <c r="BD896" s="174"/>
    </row>
    <row r="897" spans="1:56" s="175" customFormat="1" ht="23.65" thickBot="1" x14ac:dyDescent="0.5">
      <c r="A897" s="177">
        <v>53</v>
      </c>
      <c r="B897" s="48" t="s">
        <v>1457</v>
      </c>
      <c r="C897" t="str">
        <f>IF(PA!E57="Yes","Yes","No")</f>
        <v>No</v>
      </c>
      <c r="D897" t="str">
        <f>IF(AND(C897="No",PA!F57="Yes"),"Yes","No")</f>
        <v>No</v>
      </c>
      <c r="E897" t="str">
        <f>IF(AND(C897="No",PA!F57="N/A"),"N/A","No")</f>
        <v>No</v>
      </c>
      <c r="F897">
        <f>IF(OR(PA!F57="Yes",PA!F57="N/A"),0,1)</f>
        <v>1</v>
      </c>
      <c r="G897" t="str">
        <f>IF(OR(PA!K57="Q3 2019",PA!K57="Q4 2019"),"Yes","No")</f>
        <v>No</v>
      </c>
      <c r="H897" s="178" t="str">
        <f t="shared" si="496"/>
        <v>No</v>
      </c>
      <c r="I897" t="str">
        <f>IF(OR(PA!K57="Q1 2020",PA!K57="Q2 2020"),"Yes","No")</f>
        <v>No</v>
      </c>
      <c r="J897" s="178" t="str">
        <f t="shared" si="521"/>
        <v>No</v>
      </c>
      <c r="K897" t="str">
        <f>IF(OR(PA!K57="Q3 2020",PA!K57="Q4 2020"),"Yes","No")</f>
        <v>No</v>
      </c>
      <c r="L897" s="178" t="str">
        <f t="shared" si="522"/>
        <v>No</v>
      </c>
      <c r="M897" t="str">
        <f>IF(OR(PA!K57="Q1 2021",PA!K57="Q2 2021"),"Yes","No")</f>
        <v>No</v>
      </c>
      <c r="N897" s="178" t="str">
        <f t="shared" si="523"/>
        <v>No</v>
      </c>
      <c r="O897" t="str">
        <f>IF(OR(PA!K57="Q3 2021",PA!K57="Q4 2021"),"Yes","No")</f>
        <v>No</v>
      </c>
      <c r="P897" s="178" t="str">
        <f t="shared" si="524"/>
        <v>No</v>
      </c>
      <c r="Q897" t="str">
        <f>IF(OR(PA!K57="Q1 2022",PA!K57="Q2 2022"),"Yes","No")</f>
        <v>No</v>
      </c>
      <c r="R897" s="178" t="str">
        <f t="shared" si="525"/>
        <v>No</v>
      </c>
      <c r="S897" t="str">
        <f>IF(OR(PA!K57="Q3 2022",PA!K57="Q4 2022"),"Yes","No")</f>
        <v>No</v>
      </c>
      <c r="T897" s="178" t="str">
        <f t="shared" si="526"/>
        <v>No</v>
      </c>
      <c r="U897" t="str">
        <f>IF(OR(PA!K57="Q1 2023",PA!K57="Q2 2023"),"Yes","No")</f>
        <v>No</v>
      </c>
      <c r="V897" s="178" t="str">
        <f t="shared" si="527"/>
        <v>No</v>
      </c>
      <c r="W897" t="str">
        <f>IF(OR(PA!K57="Q3 2023",PA!K57="Q4 2023"),"Yes","No")</f>
        <v>No</v>
      </c>
      <c r="X897" s="178" t="str">
        <f t="shared" si="528"/>
        <v>No</v>
      </c>
      <c r="Y897" t="str">
        <f>IF(OR(PA!K57="Q1 2024",PA!K57="Q2 2024"),"Yes","No")</f>
        <v>No</v>
      </c>
      <c r="Z897" s="178" t="str">
        <f t="shared" si="529"/>
        <v>No</v>
      </c>
      <c r="AA897" t="str">
        <f>IF(OR(PA!K57="Q3 2024",PA!K57="Q4 2024"),"Yes","No")</f>
        <v>No</v>
      </c>
      <c r="AB897" s="178" t="str">
        <f t="shared" si="530"/>
        <v>No</v>
      </c>
      <c r="AC897" t="str">
        <f>IF(OR(PA!K57="Q1 2025",PA!K57="Q2 2025"),"Yes","No")</f>
        <v>No</v>
      </c>
      <c r="AD897" s="178" t="str">
        <f t="shared" si="531"/>
        <v>No</v>
      </c>
      <c r="AE897" t="str">
        <f>IF(OR(PA!K57="Q3 2025",PA!K57="Q4 2025"),"Yes","No")</f>
        <v>No</v>
      </c>
      <c r="AF897" s="178" t="str">
        <f t="shared" si="532"/>
        <v>No</v>
      </c>
      <c r="AG897" t="str">
        <f>IF(OR(PA!K57="Q1 2026",PA!K57="Q2 2026"),"Yes","No")</f>
        <v>No</v>
      </c>
      <c r="AH897" s="178" t="str">
        <f t="shared" si="533"/>
        <v>No</v>
      </c>
      <c r="AI897" t="str">
        <f>IF(OR(PA!K57="Q3 2026",PA!K57="Q4 2026"),"Yes","No")</f>
        <v>No</v>
      </c>
      <c r="AJ897" s="178" t="str">
        <f t="shared" si="534"/>
        <v>No</v>
      </c>
      <c r="AK897" t="str">
        <f>IF(OR(PA!K57="Q1 2027",PA!K57="Q2 2027"),"Yes","No")</f>
        <v>No</v>
      </c>
      <c r="AL897" s="178" t="str">
        <f t="shared" si="535"/>
        <v>No</v>
      </c>
      <c r="AM897" t="str">
        <f>IF(OR(PA!K57="Q3 2027",PA!K57="Q4 2027"),"Yes","No")</f>
        <v>No</v>
      </c>
      <c r="AN897" s="178" t="str">
        <f t="shared" si="536"/>
        <v>No</v>
      </c>
      <c r="AO897" t="str">
        <f>IF(OR(PA!K57="Q1 2028",PA!K57="Q2 2028"),"Yes","No")</f>
        <v>No</v>
      </c>
      <c r="AP897" s="178" t="str">
        <f t="shared" si="537"/>
        <v>No</v>
      </c>
      <c r="AQ897" t="str">
        <f>IF(OR(PA!K57="Q3 2028",PA!K57="Q4 2028"),"Yes","No")</f>
        <v>No</v>
      </c>
      <c r="AR897" s="178" t="str">
        <f t="shared" si="538"/>
        <v>No</v>
      </c>
      <c r="AS897" t="str">
        <f>IF(OR(PA!K57="Q1 2029",PA!K57="Q2 2029"),"Yes","No")</f>
        <v>No</v>
      </c>
      <c r="AT897" s="178" t="str">
        <f t="shared" si="539"/>
        <v>No</v>
      </c>
      <c r="AU897" t="str">
        <f>IF(OR(PA!K57="Q3 2029",PA!K57="Q4 2029"),"Yes","No")</f>
        <v>No</v>
      </c>
      <c r="AV897" s="178" t="str">
        <f t="shared" si="540"/>
        <v>No</v>
      </c>
      <c r="AW897" t="str">
        <f>IF(OR(PA!K57="Q1 2030",PA!K57="Q2 2030"),"Yes","No")</f>
        <v>No</v>
      </c>
      <c r="AX897" s="178" t="str">
        <f t="shared" si="541"/>
        <v>No</v>
      </c>
      <c r="AY897" t="str">
        <f>IF(OR(PA!K57="Q3 2030",PA!K57="Q4 2030"),"Yes","No")</f>
        <v>No</v>
      </c>
      <c r="AZ897" s="178" t="str">
        <f t="shared" si="542"/>
        <v>No</v>
      </c>
      <c r="BA897" t="str">
        <f>IF(PA!K57="","No","Yes")</f>
        <v>No</v>
      </c>
      <c r="BB897" s="178" t="str">
        <f t="shared" si="543"/>
        <v>No</v>
      </c>
      <c r="BC897" s="178" t="str">
        <f t="shared" si="544"/>
        <v>Yes</v>
      </c>
      <c r="BD897" s="174"/>
    </row>
    <row r="898" spans="1:56" s="175" customFormat="1" ht="23.65" thickBot="1" x14ac:dyDescent="0.5">
      <c r="A898" s="177">
        <v>54</v>
      </c>
      <c r="B898" s="51" t="s">
        <v>1416</v>
      </c>
      <c r="C898" t="str">
        <f>IF(PA!E58="Yes","Yes","No")</f>
        <v>No</v>
      </c>
      <c r="D898" t="str">
        <f>IF(AND(C898="No",PA!F58="Yes"),"Yes","No")</f>
        <v>No</v>
      </c>
      <c r="E898" t="str">
        <f>IF(AND(C898="No",PA!F58="N/A"),"N/A","No")</f>
        <v>No</v>
      </c>
      <c r="F898">
        <f>IF(OR(PA!F58="Yes",PA!F58="N/A"),0,1)</f>
        <v>1</v>
      </c>
      <c r="G898" t="str">
        <f>IF(OR(PA!K58="Q3 2019",PA!K58="Q4 2019"),"Yes","No")</f>
        <v>No</v>
      </c>
      <c r="H898" s="178" t="str">
        <f t="shared" si="496"/>
        <v>No</v>
      </c>
      <c r="I898" t="str">
        <f>IF(OR(PA!K58="Q1 2020",PA!K58="Q2 2020"),"Yes","No")</f>
        <v>No</v>
      </c>
      <c r="J898" s="178" t="str">
        <f t="shared" si="521"/>
        <v>No</v>
      </c>
      <c r="K898" t="str">
        <f>IF(OR(PA!K58="Q3 2020",PA!K58="Q4 2020"),"Yes","No")</f>
        <v>No</v>
      </c>
      <c r="L898" s="178" t="str">
        <f t="shared" si="522"/>
        <v>No</v>
      </c>
      <c r="M898" t="str">
        <f>IF(OR(PA!K58="Q1 2021",PA!K58="Q2 2021"),"Yes","No")</f>
        <v>No</v>
      </c>
      <c r="N898" s="178" t="str">
        <f t="shared" si="523"/>
        <v>No</v>
      </c>
      <c r="O898" t="str">
        <f>IF(OR(PA!K58="Q3 2021",PA!K58="Q4 2021"),"Yes","No")</f>
        <v>No</v>
      </c>
      <c r="P898" s="178" t="str">
        <f t="shared" si="524"/>
        <v>No</v>
      </c>
      <c r="Q898" t="str">
        <f>IF(OR(PA!K58="Q1 2022",PA!K58="Q2 2022"),"Yes","No")</f>
        <v>No</v>
      </c>
      <c r="R898" s="178" t="str">
        <f t="shared" si="525"/>
        <v>No</v>
      </c>
      <c r="S898" t="str">
        <f>IF(OR(PA!K58="Q3 2022",PA!K58="Q4 2022"),"Yes","No")</f>
        <v>No</v>
      </c>
      <c r="T898" s="178" t="str">
        <f t="shared" si="526"/>
        <v>No</v>
      </c>
      <c r="U898" t="str">
        <f>IF(OR(PA!K58="Q1 2023",PA!K58="Q2 2023"),"Yes","No")</f>
        <v>No</v>
      </c>
      <c r="V898" s="178" t="str">
        <f t="shared" si="527"/>
        <v>No</v>
      </c>
      <c r="W898" t="str">
        <f>IF(OR(PA!K58="Q3 2023",PA!K58="Q4 2023"),"Yes","No")</f>
        <v>No</v>
      </c>
      <c r="X898" s="178" t="str">
        <f t="shared" si="528"/>
        <v>No</v>
      </c>
      <c r="Y898" t="str">
        <f>IF(OR(PA!K58="Q1 2024",PA!K58="Q2 2024"),"Yes","No")</f>
        <v>No</v>
      </c>
      <c r="Z898" s="178" t="str">
        <f t="shared" si="529"/>
        <v>No</v>
      </c>
      <c r="AA898" t="str">
        <f>IF(OR(PA!K58="Q3 2024",PA!K58="Q4 2024"),"Yes","No")</f>
        <v>No</v>
      </c>
      <c r="AB898" s="178" t="str">
        <f t="shared" si="530"/>
        <v>No</v>
      </c>
      <c r="AC898" t="str">
        <f>IF(OR(PA!K58="Q1 2025",PA!K58="Q2 2025"),"Yes","No")</f>
        <v>No</v>
      </c>
      <c r="AD898" s="178" t="str">
        <f t="shared" si="531"/>
        <v>No</v>
      </c>
      <c r="AE898" t="str">
        <f>IF(OR(PA!K58="Q3 2025",PA!K58="Q4 2025"),"Yes","No")</f>
        <v>No</v>
      </c>
      <c r="AF898" s="178" t="str">
        <f t="shared" si="532"/>
        <v>No</v>
      </c>
      <c r="AG898" t="str">
        <f>IF(OR(PA!K58="Q1 2026",PA!K58="Q2 2026"),"Yes","No")</f>
        <v>No</v>
      </c>
      <c r="AH898" s="178" t="str">
        <f t="shared" si="533"/>
        <v>No</v>
      </c>
      <c r="AI898" t="str">
        <f>IF(OR(PA!K58="Q3 2026",PA!K58="Q4 2026"),"Yes","No")</f>
        <v>No</v>
      </c>
      <c r="AJ898" s="178" t="str">
        <f t="shared" si="534"/>
        <v>No</v>
      </c>
      <c r="AK898" t="str">
        <f>IF(OR(PA!K58="Q1 2027",PA!K58="Q2 2027"),"Yes","No")</f>
        <v>No</v>
      </c>
      <c r="AL898" s="178" t="str">
        <f t="shared" si="535"/>
        <v>No</v>
      </c>
      <c r="AM898" t="str">
        <f>IF(OR(PA!K58="Q3 2027",PA!K58="Q4 2027"),"Yes","No")</f>
        <v>No</v>
      </c>
      <c r="AN898" s="178" t="str">
        <f t="shared" si="536"/>
        <v>No</v>
      </c>
      <c r="AO898" t="str">
        <f>IF(OR(PA!K58="Q1 2028",PA!K58="Q2 2028"),"Yes","No")</f>
        <v>No</v>
      </c>
      <c r="AP898" s="178" t="str">
        <f t="shared" si="537"/>
        <v>No</v>
      </c>
      <c r="AQ898" t="str">
        <f>IF(OR(PA!K58="Q3 2028",PA!K58="Q4 2028"),"Yes","No")</f>
        <v>No</v>
      </c>
      <c r="AR898" s="178" t="str">
        <f t="shared" si="538"/>
        <v>No</v>
      </c>
      <c r="AS898" t="str">
        <f>IF(OR(PA!K58="Q1 2029",PA!K58="Q2 2029"),"Yes","No")</f>
        <v>No</v>
      </c>
      <c r="AT898" s="178" t="str">
        <f t="shared" si="539"/>
        <v>No</v>
      </c>
      <c r="AU898" t="str">
        <f>IF(OR(PA!K58="Q3 2029",PA!K58="Q4 2029"),"Yes","No")</f>
        <v>No</v>
      </c>
      <c r="AV898" s="178" t="str">
        <f t="shared" si="540"/>
        <v>No</v>
      </c>
      <c r="AW898" t="str">
        <f>IF(OR(PA!K58="Q1 2030",PA!K58="Q2 2030"),"Yes","No")</f>
        <v>No</v>
      </c>
      <c r="AX898" s="178" t="str">
        <f t="shared" si="541"/>
        <v>No</v>
      </c>
      <c r="AY898" t="str">
        <f>IF(OR(PA!K58="Q3 2030",PA!K58="Q4 2030"),"Yes","No")</f>
        <v>No</v>
      </c>
      <c r="AZ898" s="178" t="str">
        <f t="shared" si="542"/>
        <v>No</v>
      </c>
      <c r="BA898" t="str">
        <f>IF(PA!K58="","No","Yes")</f>
        <v>No</v>
      </c>
      <c r="BB898" s="178" t="str">
        <f t="shared" si="543"/>
        <v>No</v>
      </c>
      <c r="BC898" s="178" t="str">
        <f t="shared" si="544"/>
        <v>Yes</v>
      </c>
      <c r="BD898" s="174"/>
    </row>
    <row r="899" spans="1:56" s="175" customFormat="1" ht="14.65" thickBot="1" x14ac:dyDescent="0.5">
      <c r="A899" s="177">
        <v>55</v>
      </c>
      <c r="B899" s="48" t="s">
        <v>1417</v>
      </c>
      <c r="C899" t="str">
        <f>IF(PA!E59="Yes","Yes","No")</f>
        <v>No</v>
      </c>
      <c r="D899" t="str">
        <f>IF(AND(C899="No",PA!F59="Yes"),"Yes","No")</f>
        <v>No</v>
      </c>
      <c r="E899" t="str">
        <f>IF(AND(C899="No",PA!F59="N/A"),"N/A","No")</f>
        <v>No</v>
      </c>
      <c r="F899">
        <f>IF(OR(PA!F59="Yes",PA!F59="N/A"),0,1)</f>
        <v>1</v>
      </c>
      <c r="G899" t="str">
        <f>IF(OR(PA!K59="Q3 2019",PA!K59="Q4 2019"),"Yes","No")</f>
        <v>No</v>
      </c>
      <c r="H899" s="178" t="str">
        <f t="shared" si="496"/>
        <v>No</v>
      </c>
      <c r="I899" t="str">
        <f>IF(OR(PA!K59="Q1 2020",PA!K59="Q2 2020"),"Yes","No")</f>
        <v>No</v>
      </c>
      <c r="J899" s="178" t="str">
        <f t="shared" si="521"/>
        <v>No</v>
      </c>
      <c r="K899" t="str">
        <f>IF(OR(PA!K59="Q3 2020",PA!K59="Q4 2020"),"Yes","No")</f>
        <v>No</v>
      </c>
      <c r="L899" s="178" t="str">
        <f t="shared" si="522"/>
        <v>No</v>
      </c>
      <c r="M899" t="str">
        <f>IF(OR(PA!K59="Q1 2021",PA!K59="Q2 2021"),"Yes","No")</f>
        <v>No</v>
      </c>
      <c r="N899" s="178" t="str">
        <f t="shared" si="523"/>
        <v>No</v>
      </c>
      <c r="O899" t="str">
        <f>IF(OR(PA!K59="Q3 2021",PA!K59="Q4 2021"),"Yes","No")</f>
        <v>No</v>
      </c>
      <c r="P899" s="178" t="str">
        <f t="shared" si="524"/>
        <v>No</v>
      </c>
      <c r="Q899" t="str">
        <f>IF(OR(PA!K59="Q1 2022",PA!K59="Q2 2022"),"Yes","No")</f>
        <v>No</v>
      </c>
      <c r="R899" s="178" t="str">
        <f t="shared" si="525"/>
        <v>No</v>
      </c>
      <c r="S899" t="str">
        <f>IF(OR(PA!K59="Q3 2022",PA!K59="Q4 2022"),"Yes","No")</f>
        <v>No</v>
      </c>
      <c r="T899" s="178" t="str">
        <f t="shared" si="526"/>
        <v>No</v>
      </c>
      <c r="U899" t="str">
        <f>IF(OR(PA!K59="Q1 2023",PA!K59="Q2 2023"),"Yes","No")</f>
        <v>No</v>
      </c>
      <c r="V899" s="178" t="str">
        <f t="shared" si="527"/>
        <v>No</v>
      </c>
      <c r="W899" t="str">
        <f>IF(OR(PA!K59="Q3 2023",PA!K59="Q4 2023"),"Yes","No")</f>
        <v>No</v>
      </c>
      <c r="X899" s="178" t="str">
        <f t="shared" si="528"/>
        <v>No</v>
      </c>
      <c r="Y899" t="str">
        <f>IF(OR(PA!K59="Q1 2024",PA!K59="Q2 2024"),"Yes","No")</f>
        <v>No</v>
      </c>
      <c r="Z899" s="178" t="str">
        <f t="shared" si="529"/>
        <v>No</v>
      </c>
      <c r="AA899" t="str">
        <f>IF(OR(PA!K59="Q3 2024",PA!K59="Q4 2024"),"Yes","No")</f>
        <v>No</v>
      </c>
      <c r="AB899" s="178" t="str">
        <f t="shared" si="530"/>
        <v>No</v>
      </c>
      <c r="AC899" t="str">
        <f>IF(OR(PA!K59="Q1 2025",PA!K59="Q2 2025"),"Yes","No")</f>
        <v>No</v>
      </c>
      <c r="AD899" s="178" t="str">
        <f t="shared" si="531"/>
        <v>No</v>
      </c>
      <c r="AE899" t="str">
        <f>IF(OR(PA!K59="Q3 2025",PA!K59="Q4 2025"),"Yes","No")</f>
        <v>No</v>
      </c>
      <c r="AF899" s="178" t="str">
        <f t="shared" si="532"/>
        <v>No</v>
      </c>
      <c r="AG899" t="str">
        <f>IF(OR(PA!K59="Q1 2026",PA!K59="Q2 2026"),"Yes","No")</f>
        <v>No</v>
      </c>
      <c r="AH899" s="178" t="str">
        <f t="shared" si="533"/>
        <v>No</v>
      </c>
      <c r="AI899" t="str">
        <f>IF(OR(PA!K59="Q3 2026",PA!K59="Q4 2026"),"Yes","No")</f>
        <v>No</v>
      </c>
      <c r="AJ899" s="178" t="str">
        <f t="shared" si="534"/>
        <v>No</v>
      </c>
      <c r="AK899" t="str">
        <f>IF(OR(PA!K59="Q1 2027",PA!K59="Q2 2027"),"Yes","No")</f>
        <v>No</v>
      </c>
      <c r="AL899" s="178" t="str">
        <f t="shared" si="535"/>
        <v>No</v>
      </c>
      <c r="AM899" t="str">
        <f>IF(OR(PA!K59="Q3 2027",PA!K59="Q4 2027"),"Yes","No")</f>
        <v>No</v>
      </c>
      <c r="AN899" s="178" t="str">
        <f t="shared" si="536"/>
        <v>No</v>
      </c>
      <c r="AO899" t="str">
        <f>IF(OR(PA!K59="Q1 2028",PA!K59="Q2 2028"),"Yes","No")</f>
        <v>No</v>
      </c>
      <c r="AP899" s="178" t="str">
        <f t="shared" si="537"/>
        <v>No</v>
      </c>
      <c r="AQ899" t="str">
        <f>IF(OR(PA!K59="Q3 2028",PA!K59="Q4 2028"),"Yes","No")</f>
        <v>No</v>
      </c>
      <c r="AR899" s="178" t="str">
        <f t="shared" si="538"/>
        <v>No</v>
      </c>
      <c r="AS899" t="str">
        <f>IF(OR(PA!K59="Q1 2029",PA!K59="Q2 2029"),"Yes","No")</f>
        <v>No</v>
      </c>
      <c r="AT899" s="178" t="str">
        <f t="shared" si="539"/>
        <v>No</v>
      </c>
      <c r="AU899" t="str">
        <f>IF(OR(PA!K59="Q3 2029",PA!K59="Q4 2029"),"Yes","No")</f>
        <v>No</v>
      </c>
      <c r="AV899" s="178" t="str">
        <f t="shared" si="540"/>
        <v>No</v>
      </c>
      <c r="AW899" t="str">
        <f>IF(OR(PA!K59="Q1 2030",PA!K59="Q2 2030"),"Yes","No")</f>
        <v>No</v>
      </c>
      <c r="AX899" s="178" t="str">
        <f t="shared" si="541"/>
        <v>No</v>
      </c>
      <c r="AY899" t="str">
        <f>IF(OR(PA!K59="Q3 2030",PA!K59="Q4 2030"),"Yes","No")</f>
        <v>No</v>
      </c>
      <c r="AZ899" s="178" t="str">
        <f t="shared" si="542"/>
        <v>No</v>
      </c>
      <c r="BA899" t="str">
        <f>IF(PA!K59="","No","Yes")</f>
        <v>No</v>
      </c>
      <c r="BB899" s="178" t="str">
        <f t="shared" si="543"/>
        <v>No</v>
      </c>
      <c r="BC899" s="178" t="str">
        <f t="shared" si="544"/>
        <v>Yes</v>
      </c>
      <c r="BD899" s="174"/>
    </row>
    <row r="900" spans="1:56" s="175" customFormat="1" ht="23.65" thickBot="1" x14ac:dyDescent="0.5">
      <c r="A900" s="177">
        <v>56</v>
      </c>
      <c r="B900" s="48" t="s">
        <v>1459</v>
      </c>
      <c r="C900" t="str">
        <f>IF(PA!E60="Yes","Yes","No")</f>
        <v>No</v>
      </c>
      <c r="D900" t="str">
        <f>IF(AND(C900="No",PA!F60="Yes"),"Yes","No")</f>
        <v>No</v>
      </c>
      <c r="E900" t="str">
        <f>IF(AND(C900="No",PA!F60="N/A"),"N/A","No")</f>
        <v>No</v>
      </c>
      <c r="F900">
        <f>IF(OR(PA!F60="Yes",PA!F60="N/A"),0,1)</f>
        <v>1</v>
      </c>
      <c r="G900" t="str">
        <f>IF(OR(PA!K60="Q3 2019",PA!K60="Q4 2019"),"Yes","No")</f>
        <v>No</v>
      </c>
      <c r="H900" s="178" t="str">
        <f t="shared" si="496"/>
        <v>No</v>
      </c>
      <c r="I900" t="str">
        <f>IF(OR(PA!K60="Q1 2020",PA!K60="Q2 2020"),"Yes","No")</f>
        <v>No</v>
      </c>
      <c r="J900" s="178" t="str">
        <f t="shared" si="521"/>
        <v>No</v>
      </c>
      <c r="K900" t="str">
        <f>IF(OR(PA!K60="Q3 2020",PA!K60="Q4 2020"),"Yes","No")</f>
        <v>No</v>
      </c>
      <c r="L900" s="178" t="str">
        <f t="shared" si="522"/>
        <v>No</v>
      </c>
      <c r="M900" t="str">
        <f>IF(OR(PA!K60="Q1 2021",PA!K60="Q2 2021"),"Yes","No")</f>
        <v>No</v>
      </c>
      <c r="N900" s="178" t="str">
        <f t="shared" si="523"/>
        <v>No</v>
      </c>
      <c r="O900" t="str">
        <f>IF(OR(PA!K60="Q3 2021",PA!K60="Q4 2021"),"Yes","No")</f>
        <v>No</v>
      </c>
      <c r="P900" s="178" t="str">
        <f t="shared" si="524"/>
        <v>No</v>
      </c>
      <c r="Q900" t="str">
        <f>IF(OR(PA!K60="Q1 2022",PA!K60="Q2 2022"),"Yes","No")</f>
        <v>No</v>
      </c>
      <c r="R900" s="178" t="str">
        <f t="shared" si="525"/>
        <v>No</v>
      </c>
      <c r="S900" t="str">
        <f>IF(OR(PA!K60="Q3 2022",PA!K60="Q4 2022"),"Yes","No")</f>
        <v>No</v>
      </c>
      <c r="T900" s="178" t="str">
        <f t="shared" si="526"/>
        <v>No</v>
      </c>
      <c r="U900" t="str">
        <f>IF(OR(PA!K60="Q1 2023",PA!K60="Q2 2023"),"Yes","No")</f>
        <v>No</v>
      </c>
      <c r="V900" s="178" t="str">
        <f t="shared" si="527"/>
        <v>No</v>
      </c>
      <c r="W900" t="str">
        <f>IF(OR(PA!K60="Q3 2023",PA!K60="Q4 2023"),"Yes","No")</f>
        <v>No</v>
      </c>
      <c r="X900" s="178" t="str">
        <f t="shared" si="528"/>
        <v>No</v>
      </c>
      <c r="Y900" t="str">
        <f>IF(OR(PA!K60="Q1 2024",PA!K60="Q2 2024"),"Yes","No")</f>
        <v>No</v>
      </c>
      <c r="Z900" s="178" t="str">
        <f t="shared" si="529"/>
        <v>No</v>
      </c>
      <c r="AA900" t="str">
        <f>IF(OR(PA!K60="Q3 2024",PA!K60="Q4 2024"),"Yes","No")</f>
        <v>No</v>
      </c>
      <c r="AB900" s="178" t="str">
        <f t="shared" si="530"/>
        <v>No</v>
      </c>
      <c r="AC900" t="str">
        <f>IF(OR(PA!K60="Q1 2025",PA!K60="Q2 2025"),"Yes","No")</f>
        <v>No</v>
      </c>
      <c r="AD900" s="178" t="str">
        <f t="shared" si="531"/>
        <v>No</v>
      </c>
      <c r="AE900" t="str">
        <f>IF(OR(PA!K60="Q3 2025",PA!K60="Q4 2025"),"Yes","No")</f>
        <v>No</v>
      </c>
      <c r="AF900" s="178" t="str">
        <f t="shared" si="532"/>
        <v>No</v>
      </c>
      <c r="AG900" t="str">
        <f>IF(OR(PA!K60="Q1 2026",PA!K60="Q2 2026"),"Yes","No")</f>
        <v>No</v>
      </c>
      <c r="AH900" s="178" t="str">
        <f t="shared" si="533"/>
        <v>No</v>
      </c>
      <c r="AI900" t="str">
        <f>IF(OR(PA!K60="Q3 2026",PA!K60="Q4 2026"),"Yes","No")</f>
        <v>No</v>
      </c>
      <c r="AJ900" s="178" t="str">
        <f t="shared" si="534"/>
        <v>No</v>
      </c>
      <c r="AK900" t="str">
        <f>IF(OR(PA!K60="Q1 2027",PA!K60="Q2 2027"),"Yes","No")</f>
        <v>No</v>
      </c>
      <c r="AL900" s="178" t="str">
        <f t="shared" si="535"/>
        <v>No</v>
      </c>
      <c r="AM900" t="str">
        <f>IF(OR(PA!K60="Q3 2027",PA!K60="Q4 2027"),"Yes","No")</f>
        <v>No</v>
      </c>
      <c r="AN900" s="178" t="str">
        <f t="shared" si="536"/>
        <v>No</v>
      </c>
      <c r="AO900" t="str">
        <f>IF(OR(PA!K60="Q1 2028",PA!K60="Q2 2028"),"Yes","No")</f>
        <v>No</v>
      </c>
      <c r="AP900" s="178" t="str">
        <f t="shared" si="537"/>
        <v>No</v>
      </c>
      <c r="AQ900" t="str">
        <f>IF(OR(PA!K60="Q3 2028",PA!K60="Q4 2028"),"Yes","No")</f>
        <v>No</v>
      </c>
      <c r="AR900" s="178" t="str">
        <f t="shared" si="538"/>
        <v>No</v>
      </c>
      <c r="AS900" t="str">
        <f>IF(OR(PA!K60="Q1 2029",PA!K60="Q2 2029"),"Yes","No")</f>
        <v>No</v>
      </c>
      <c r="AT900" s="178" t="str">
        <f t="shared" si="539"/>
        <v>No</v>
      </c>
      <c r="AU900" t="str">
        <f>IF(OR(PA!K60="Q3 2029",PA!K60="Q4 2029"),"Yes","No")</f>
        <v>No</v>
      </c>
      <c r="AV900" s="178" t="str">
        <f t="shared" si="540"/>
        <v>No</v>
      </c>
      <c r="AW900" t="str">
        <f>IF(OR(PA!K60="Q1 2030",PA!K60="Q2 2030"),"Yes","No")</f>
        <v>No</v>
      </c>
      <c r="AX900" s="178" t="str">
        <f t="shared" si="541"/>
        <v>No</v>
      </c>
      <c r="AY900" t="str">
        <f>IF(OR(PA!K60="Q3 2030",PA!K60="Q4 2030"),"Yes","No")</f>
        <v>No</v>
      </c>
      <c r="AZ900" s="178" t="str">
        <f t="shared" si="542"/>
        <v>No</v>
      </c>
      <c r="BA900" t="str">
        <f>IF(PA!K60="","No","Yes")</f>
        <v>No</v>
      </c>
      <c r="BB900" s="178" t="str">
        <f t="shared" si="543"/>
        <v>No</v>
      </c>
      <c r="BC900" s="178" t="str">
        <f t="shared" si="544"/>
        <v>Yes</v>
      </c>
      <c r="BD900" s="174"/>
    </row>
    <row r="901" spans="1:56" s="175" customFormat="1" ht="23.65" thickBot="1" x14ac:dyDescent="0.5">
      <c r="A901" s="177">
        <v>57</v>
      </c>
      <c r="B901" s="48" t="s">
        <v>1460</v>
      </c>
      <c r="C901" t="str">
        <f>IF(PA!E61="Yes","Yes","No")</f>
        <v>No</v>
      </c>
      <c r="D901" t="str">
        <f>IF(AND(C901="No",PA!F61="Yes"),"Yes","No")</f>
        <v>No</v>
      </c>
      <c r="E901" t="str">
        <f>IF(AND(C901="No",PA!F61="N/A"),"N/A","No")</f>
        <v>No</v>
      </c>
      <c r="F901">
        <f>IF(OR(PA!F61="Yes",PA!F61="N/A"),0,1)</f>
        <v>1</v>
      </c>
      <c r="G901" t="str">
        <f>IF(OR(PA!K61="Q3 2019",PA!K61="Q4 2019"),"Yes","No")</f>
        <v>No</v>
      </c>
      <c r="H901" s="178" t="str">
        <f t="shared" si="496"/>
        <v>No</v>
      </c>
      <c r="I901" t="str">
        <f>IF(OR(PA!K61="Q1 2020",PA!K61="Q2 2020"),"Yes","No")</f>
        <v>No</v>
      </c>
      <c r="J901" s="178" t="str">
        <f t="shared" si="521"/>
        <v>No</v>
      </c>
      <c r="K901" t="str">
        <f>IF(OR(PA!K61="Q3 2020",PA!K61="Q4 2020"),"Yes","No")</f>
        <v>No</v>
      </c>
      <c r="L901" s="178" t="str">
        <f t="shared" si="522"/>
        <v>No</v>
      </c>
      <c r="M901" t="str">
        <f>IF(OR(PA!K61="Q1 2021",PA!K61="Q2 2021"),"Yes","No")</f>
        <v>No</v>
      </c>
      <c r="N901" s="178" t="str">
        <f t="shared" si="523"/>
        <v>No</v>
      </c>
      <c r="O901" t="str">
        <f>IF(OR(PA!K61="Q3 2021",PA!K61="Q4 2021"),"Yes","No")</f>
        <v>No</v>
      </c>
      <c r="P901" s="178" t="str">
        <f t="shared" si="524"/>
        <v>No</v>
      </c>
      <c r="Q901" t="str">
        <f>IF(OR(PA!K61="Q1 2022",PA!K61="Q2 2022"),"Yes","No")</f>
        <v>No</v>
      </c>
      <c r="R901" s="178" t="str">
        <f t="shared" si="525"/>
        <v>No</v>
      </c>
      <c r="S901" t="str">
        <f>IF(OR(PA!K61="Q3 2022",PA!K61="Q4 2022"),"Yes","No")</f>
        <v>No</v>
      </c>
      <c r="T901" s="178" t="str">
        <f t="shared" si="526"/>
        <v>No</v>
      </c>
      <c r="U901" t="str">
        <f>IF(OR(PA!K61="Q1 2023",PA!K61="Q2 2023"),"Yes","No")</f>
        <v>No</v>
      </c>
      <c r="V901" s="178" t="str">
        <f t="shared" si="527"/>
        <v>No</v>
      </c>
      <c r="W901" t="str">
        <f>IF(OR(PA!K61="Q3 2023",PA!K61="Q4 2023"),"Yes","No")</f>
        <v>No</v>
      </c>
      <c r="X901" s="178" t="str">
        <f t="shared" si="528"/>
        <v>No</v>
      </c>
      <c r="Y901" t="str">
        <f>IF(OR(PA!K61="Q1 2024",PA!K61="Q2 2024"),"Yes","No")</f>
        <v>No</v>
      </c>
      <c r="Z901" s="178" t="str">
        <f t="shared" si="529"/>
        <v>No</v>
      </c>
      <c r="AA901" t="str">
        <f>IF(OR(PA!K61="Q3 2024",PA!K61="Q4 2024"),"Yes","No")</f>
        <v>No</v>
      </c>
      <c r="AB901" s="178" t="str">
        <f t="shared" si="530"/>
        <v>No</v>
      </c>
      <c r="AC901" t="str">
        <f>IF(OR(PA!K61="Q1 2025",PA!K61="Q2 2025"),"Yes","No")</f>
        <v>No</v>
      </c>
      <c r="AD901" s="178" t="str">
        <f t="shared" si="531"/>
        <v>No</v>
      </c>
      <c r="AE901" t="str">
        <f>IF(OR(PA!K61="Q3 2025",PA!K61="Q4 2025"),"Yes","No")</f>
        <v>No</v>
      </c>
      <c r="AF901" s="178" t="str">
        <f t="shared" si="532"/>
        <v>No</v>
      </c>
      <c r="AG901" t="str">
        <f>IF(OR(PA!K61="Q1 2026",PA!K61="Q2 2026"),"Yes","No")</f>
        <v>No</v>
      </c>
      <c r="AH901" s="178" t="str">
        <f t="shared" si="533"/>
        <v>No</v>
      </c>
      <c r="AI901" t="str">
        <f>IF(OR(PA!K61="Q3 2026",PA!K61="Q4 2026"),"Yes","No")</f>
        <v>No</v>
      </c>
      <c r="AJ901" s="178" t="str">
        <f t="shared" si="534"/>
        <v>No</v>
      </c>
      <c r="AK901" t="str">
        <f>IF(OR(PA!K61="Q1 2027",PA!K61="Q2 2027"),"Yes","No")</f>
        <v>No</v>
      </c>
      <c r="AL901" s="178" t="str">
        <f t="shared" si="535"/>
        <v>No</v>
      </c>
      <c r="AM901" t="str">
        <f>IF(OR(PA!K61="Q3 2027",PA!K61="Q4 2027"),"Yes","No")</f>
        <v>No</v>
      </c>
      <c r="AN901" s="178" t="str">
        <f t="shared" si="536"/>
        <v>No</v>
      </c>
      <c r="AO901" t="str">
        <f>IF(OR(PA!K61="Q1 2028",PA!K61="Q2 2028"),"Yes","No")</f>
        <v>No</v>
      </c>
      <c r="AP901" s="178" t="str">
        <f t="shared" si="537"/>
        <v>No</v>
      </c>
      <c r="AQ901" t="str">
        <f>IF(OR(PA!K61="Q3 2028",PA!K61="Q4 2028"),"Yes","No")</f>
        <v>No</v>
      </c>
      <c r="AR901" s="178" t="str">
        <f t="shared" si="538"/>
        <v>No</v>
      </c>
      <c r="AS901" t="str">
        <f>IF(OR(PA!K61="Q1 2029",PA!K61="Q2 2029"),"Yes","No")</f>
        <v>No</v>
      </c>
      <c r="AT901" s="178" t="str">
        <f t="shared" si="539"/>
        <v>No</v>
      </c>
      <c r="AU901" t="str">
        <f>IF(OR(PA!K61="Q3 2029",PA!K61="Q4 2029"),"Yes","No")</f>
        <v>No</v>
      </c>
      <c r="AV901" s="178" t="str">
        <f t="shared" si="540"/>
        <v>No</v>
      </c>
      <c r="AW901" t="str">
        <f>IF(OR(PA!K61="Q1 2030",PA!K61="Q2 2030"),"Yes","No")</f>
        <v>No</v>
      </c>
      <c r="AX901" s="178" t="str">
        <f t="shared" si="541"/>
        <v>No</v>
      </c>
      <c r="AY901" t="str">
        <f>IF(OR(PA!K61="Q3 2030",PA!K61="Q4 2030"),"Yes","No")</f>
        <v>No</v>
      </c>
      <c r="AZ901" s="178" t="str">
        <f t="shared" si="542"/>
        <v>No</v>
      </c>
      <c r="BA901" t="str">
        <f>IF(PA!K61="","No","Yes")</f>
        <v>No</v>
      </c>
      <c r="BB901" s="178" t="str">
        <f t="shared" si="543"/>
        <v>No</v>
      </c>
      <c r="BC901" s="178" t="str">
        <f t="shared" si="544"/>
        <v>Yes</v>
      </c>
      <c r="BD901" s="174"/>
    </row>
    <row r="902" spans="1:56" s="175" customFormat="1" ht="23.65" thickBot="1" x14ac:dyDescent="0.5">
      <c r="A902" s="177">
        <v>58</v>
      </c>
      <c r="B902" s="48" t="s">
        <v>1461</v>
      </c>
      <c r="C902" t="str">
        <f>IF(PA!E62="Yes","Yes","No")</f>
        <v>No</v>
      </c>
      <c r="D902" t="str">
        <f>IF(AND(C902="No",PA!F62="Yes"),"Yes","No")</f>
        <v>No</v>
      </c>
      <c r="E902" t="str">
        <f>IF(AND(C902="No",PA!F62="N/A"),"N/A","No")</f>
        <v>No</v>
      </c>
      <c r="F902">
        <f>IF(OR(PA!F62="Yes",PA!F62="N/A"),0,1)</f>
        <v>1</v>
      </c>
      <c r="G902" t="str">
        <f>IF(OR(PA!K62="Q3 2019",PA!K62="Q4 2019"),"Yes","No")</f>
        <v>No</v>
      </c>
      <c r="H902" s="178" t="str">
        <f t="shared" si="496"/>
        <v>No</v>
      </c>
      <c r="I902" t="str">
        <f>IF(OR(PA!K62="Q1 2020",PA!K62="Q2 2020"),"Yes","No")</f>
        <v>No</v>
      </c>
      <c r="J902" s="178" t="str">
        <f t="shared" si="521"/>
        <v>No</v>
      </c>
      <c r="K902" t="str">
        <f>IF(OR(PA!K62="Q3 2020",PA!K62="Q4 2020"),"Yes","No")</f>
        <v>No</v>
      </c>
      <c r="L902" s="178" t="str">
        <f t="shared" si="522"/>
        <v>No</v>
      </c>
      <c r="M902" t="str">
        <f>IF(OR(PA!K62="Q1 2021",PA!K62="Q2 2021"),"Yes","No")</f>
        <v>No</v>
      </c>
      <c r="N902" s="178" t="str">
        <f t="shared" si="523"/>
        <v>No</v>
      </c>
      <c r="O902" t="str">
        <f>IF(OR(PA!K62="Q3 2021",PA!K62="Q4 2021"),"Yes","No")</f>
        <v>No</v>
      </c>
      <c r="P902" s="178" t="str">
        <f t="shared" si="524"/>
        <v>No</v>
      </c>
      <c r="Q902" t="str">
        <f>IF(OR(PA!K62="Q1 2022",PA!K62="Q2 2022"),"Yes","No")</f>
        <v>No</v>
      </c>
      <c r="R902" s="178" t="str">
        <f t="shared" si="525"/>
        <v>No</v>
      </c>
      <c r="S902" t="str">
        <f>IF(OR(PA!K62="Q3 2022",PA!K62="Q4 2022"),"Yes","No")</f>
        <v>No</v>
      </c>
      <c r="T902" s="178" t="str">
        <f t="shared" si="526"/>
        <v>No</v>
      </c>
      <c r="U902" t="str">
        <f>IF(OR(PA!K62="Q1 2023",PA!K62="Q2 2023"),"Yes","No")</f>
        <v>No</v>
      </c>
      <c r="V902" s="178" t="str">
        <f t="shared" si="527"/>
        <v>No</v>
      </c>
      <c r="W902" t="str">
        <f>IF(OR(PA!K62="Q3 2023",PA!K62="Q4 2023"),"Yes","No")</f>
        <v>No</v>
      </c>
      <c r="X902" s="178" t="str">
        <f t="shared" si="528"/>
        <v>No</v>
      </c>
      <c r="Y902" t="str">
        <f>IF(OR(PA!K62="Q1 2024",PA!K62="Q2 2024"),"Yes","No")</f>
        <v>No</v>
      </c>
      <c r="Z902" s="178" t="str">
        <f t="shared" si="529"/>
        <v>No</v>
      </c>
      <c r="AA902" t="str">
        <f>IF(OR(PA!K62="Q3 2024",PA!K62="Q4 2024"),"Yes","No")</f>
        <v>No</v>
      </c>
      <c r="AB902" s="178" t="str">
        <f t="shared" si="530"/>
        <v>No</v>
      </c>
      <c r="AC902" t="str">
        <f>IF(OR(PA!K62="Q1 2025",PA!K62="Q2 2025"),"Yes","No")</f>
        <v>No</v>
      </c>
      <c r="AD902" s="178" t="str">
        <f t="shared" si="531"/>
        <v>No</v>
      </c>
      <c r="AE902" t="str">
        <f>IF(OR(PA!K62="Q3 2025",PA!K62="Q4 2025"),"Yes","No")</f>
        <v>No</v>
      </c>
      <c r="AF902" s="178" t="str">
        <f t="shared" si="532"/>
        <v>No</v>
      </c>
      <c r="AG902" t="str">
        <f>IF(OR(PA!K62="Q1 2026",PA!K62="Q2 2026"),"Yes","No")</f>
        <v>No</v>
      </c>
      <c r="AH902" s="178" t="str">
        <f t="shared" si="533"/>
        <v>No</v>
      </c>
      <c r="AI902" t="str">
        <f>IF(OR(PA!K62="Q3 2026",PA!K62="Q4 2026"),"Yes","No")</f>
        <v>No</v>
      </c>
      <c r="AJ902" s="178" t="str">
        <f t="shared" si="534"/>
        <v>No</v>
      </c>
      <c r="AK902" t="str">
        <f>IF(OR(PA!K62="Q1 2027",PA!K62="Q2 2027"),"Yes","No")</f>
        <v>No</v>
      </c>
      <c r="AL902" s="178" t="str">
        <f t="shared" si="535"/>
        <v>No</v>
      </c>
      <c r="AM902" t="str">
        <f>IF(OR(PA!K62="Q3 2027",PA!K62="Q4 2027"),"Yes","No")</f>
        <v>No</v>
      </c>
      <c r="AN902" s="178" t="str">
        <f t="shared" si="536"/>
        <v>No</v>
      </c>
      <c r="AO902" t="str">
        <f>IF(OR(PA!K62="Q1 2028",PA!K62="Q2 2028"),"Yes","No")</f>
        <v>No</v>
      </c>
      <c r="AP902" s="178" t="str">
        <f t="shared" si="537"/>
        <v>No</v>
      </c>
      <c r="AQ902" t="str">
        <f>IF(OR(PA!K62="Q3 2028",PA!K62="Q4 2028"),"Yes","No")</f>
        <v>No</v>
      </c>
      <c r="AR902" s="178" t="str">
        <f t="shared" si="538"/>
        <v>No</v>
      </c>
      <c r="AS902" t="str">
        <f>IF(OR(PA!K62="Q1 2029",PA!K62="Q2 2029"),"Yes","No")</f>
        <v>No</v>
      </c>
      <c r="AT902" s="178" t="str">
        <f t="shared" si="539"/>
        <v>No</v>
      </c>
      <c r="AU902" t="str">
        <f>IF(OR(PA!K62="Q3 2029",PA!K62="Q4 2029"),"Yes","No")</f>
        <v>No</v>
      </c>
      <c r="AV902" s="178" t="str">
        <f t="shared" si="540"/>
        <v>No</v>
      </c>
      <c r="AW902" t="str">
        <f>IF(OR(PA!K62="Q1 2030",PA!K62="Q2 2030"),"Yes","No")</f>
        <v>No</v>
      </c>
      <c r="AX902" s="178" t="str">
        <f t="shared" si="541"/>
        <v>No</v>
      </c>
      <c r="AY902" t="str">
        <f>IF(OR(PA!K62="Q3 2030",PA!K62="Q4 2030"),"Yes","No")</f>
        <v>No</v>
      </c>
      <c r="AZ902" s="178" t="str">
        <f t="shared" si="542"/>
        <v>No</v>
      </c>
      <c r="BA902" t="str">
        <f>IF(PA!K62="","No","Yes")</f>
        <v>No</v>
      </c>
      <c r="BB902" s="178" t="str">
        <f t="shared" si="543"/>
        <v>No</v>
      </c>
      <c r="BC902" s="178" t="str">
        <f t="shared" si="544"/>
        <v>Yes</v>
      </c>
      <c r="BD902" s="174"/>
    </row>
    <row r="903" spans="1:56" s="175" customFormat="1" ht="23.65" thickBot="1" x14ac:dyDescent="0.5">
      <c r="A903" s="177">
        <v>59</v>
      </c>
      <c r="B903" s="51" t="s">
        <v>1462</v>
      </c>
      <c r="C903" t="str">
        <f>IF(PA!E63="Yes","Yes","No")</f>
        <v>No</v>
      </c>
      <c r="D903" t="str">
        <f>IF(AND(C903="No",PA!F63="Yes"),"Yes","No")</f>
        <v>No</v>
      </c>
      <c r="E903" t="str">
        <f>IF(AND(C903="No",PA!F63="N/A"),"N/A","No")</f>
        <v>No</v>
      </c>
      <c r="F903">
        <f>IF(OR(PA!F63="Yes",PA!F63="N/A"),0,1)</f>
        <v>1</v>
      </c>
      <c r="G903" t="str">
        <f>IF(OR(PA!K63="Q3 2019",PA!K63="Q4 2019"),"Yes","No")</f>
        <v>No</v>
      </c>
      <c r="H903" s="178" t="str">
        <f t="shared" si="496"/>
        <v>No</v>
      </c>
      <c r="I903" t="str">
        <f>IF(OR(PA!K63="Q1 2020",PA!K63="Q2 2020"),"Yes","No")</f>
        <v>No</v>
      </c>
      <c r="J903" s="178" t="str">
        <f t="shared" si="521"/>
        <v>No</v>
      </c>
      <c r="K903" t="str">
        <f>IF(OR(PA!K63="Q3 2020",PA!K63="Q4 2020"),"Yes","No")</f>
        <v>No</v>
      </c>
      <c r="L903" s="178" t="str">
        <f t="shared" si="522"/>
        <v>No</v>
      </c>
      <c r="M903" t="str">
        <f>IF(OR(PA!K63="Q1 2021",PA!K63="Q2 2021"),"Yes","No")</f>
        <v>No</v>
      </c>
      <c r="N903" s="178" t="str">
        <f t="shared" si="523"/>
        <v>No</v>
      </c>
      <c r="O903" t="str">
        <f>IF(OR(PA!K63="Q3 2021",PA!K63="Q4 2021"),"Yes","No")</f>
        <v>No</v>
      </c>
      <c r="P903" s="178" t="str">
        <f t="shared" si="524"/>
        <v>No</v>
      </c>
      <c r="Q903" t="str">
        <f>IF(OR(PA!K63="Q1 2022",PA!K63="Q2 2022"),"Yes","No")</f>
        <v>No</v>
      </c>
      <c r="R903" s="178" t="str">
        <f t="shared" si="525"/>
        <v>No</v>
      </c>
      <c r="S903" t="str">
        <f>IF(OR(PA!K63="Q3 2022",PA!K63="Q4 2022"),"Yes","No")</f>
        <v>No</v>
      </c>
      <c r="T903" s="178" t="str">
        <f t="shared" si="526"/>
        <v>No</v>
      </c>
      <c r="U903" t="str">
        <f>IF(OR(PA!K63="Q1 2023",PA!K63="Q2 2023"),"Yes","No")</f>
        <v>No</v>
      </c>
      <c r="V903" s="178" t="str">
        <f t="shared" si="527"/>
        <v>No</v>
      </c>
      <c r="W903" t="str">
        <f>IF(OR(PA!K63="Q3 2023",PA!K63="Q4 2023"),"Yes","No")</f>
        <v>No</v>
      </c>
      <c r="X903" s="178" t="str">
        <f t="shared" si="528"/>
        <v>No</v>
      </c>
      <c r="Y903" t="str">
        <f>IF(OR(PA!K63="Q1 2024",PA!K63="Q2 2024"),"Yes","No")</f>
        <v>No</v>
      </c>
      <c r="Z903" s="178" t="str">
        <f t="shared" si="529"/>
        <v>No</v>
      </c>
      <c r="AA903" t="str">
        <f>IF(OR(PA!K63="Q3 2024",PA!K63="Q4 2024"),"Yes","No")</f>
        <v>No</v>
      </c>
      <c r="AB903" s="178" t="str">
        <f t="shared" si="530"/>
        <v>No</v>
      </c>
      <c r="AC903" t="str">
        <f>IF(OR(PA!K63="Q1 2025",PA!K63="Q2 2025"),"Yes","No")</f>
        <v>No</v>
      </c>
      <c r="AD903" s="178" t="str">
        <f t="shared" si="531"/>
        <v>No</v>
      </c>
      <c r="AE903" t="str">
        <f>IF(OR(PA!K63="Q3 2025",PA!K63="Q4 2025"),"Yes","No")</f>
        <v>No</v>
      </c>
      <c r="AF903" s="178" t="str">
        <f t="shared" si="532"/>
        <v>No</v>
      </c>
      <c r="AG903" t="str">
        <f>IF(OR(PA!K63="Q1 2026",PA!K63="Q2 2026"),"Yes","No")</f>
        <v>No</v>
      </c>
      <c r="AH903" s="178" t="str">
        <f t="shared" si="533"/>
        <v>No</v>
      </c>
      <c r="AI903" t="str">
        <f>IF(OR(PA!K63="Q3 2026",PA!K63="Q4 2026"),"Yes","No")</f>
        <v>No</v>
      </c>
      <c r="AJ903" s="178" t="str">
        <f t="shared" si="534"/>
        <v>No</v>
      </c>
      <c r="AK903" t="str">
        <f>IF(OR(PA!K63="Q1 2027",PA!K63="Q2 2027"),"Yes","No")</f>
        <v>No</v>
      </c>
      <c r="AL903" s="178" t="str">
        <f t="shared" si="535"/>
        <v>No</v>
      </c>
      <c r="AM903" t="str">
        <f>IF(OR(PA!K63="Q3 2027",PA!K63="Q4 2027"),"Yes","No")</f>
        <v>No</v>
      </c>
      <c r="AN903" s="178" t="str">
        <f t="shared" si="536"/>
        <v>No</v>
      </c>
      <c r="AO903" t="str">
        <f>IF(OR(PA!K63="Q1 2028",PA!K63="Q2 2028"),"Yes","No")</f>
        <v>No</v>
      </c>
      <c r="AP903" s="178" t="str">
        <f t="shared" si="537"/>
        <v>No</v>
      </c>
      <c r="AQ903" t="str">
        <f>IF(OR(PA!K63="Q3 2028",PA!K63="Q4 2028"),"Yes","No")</f>
        <v>No</v>
      </c>
      <c r="AR903" s="178" t="str">
        <f t="shared" si="538"/>
        <v>No</v>
      </c>
      <c r="AS903" t="str">
        <f>IF(OR(PA!K63="Q1 2029",PA!K63="Q2 2029"),"Yes","No")</f>
        <v>No</v>
      </c>
      <c r="AT903" s="178" t="str">
        <f t="shared" si="539"/>
        <v>No</v>
      </c>
      <c r="AU903" t="str">
        <f>IF(OR(PA!K63="Q3 2029",PA!K63="Q4 2029"),"Yes","No")</f>
        <v>No</v>
      </c>
      <c r="AV903" s="178" t="str">
        <f t="shared" si="540"/>
        <v>No</v>
      </c>
      <c r="AW903" t="str">
        <f>IF(OR(PA!K63="Q1 2030",PA!K63="Q2 2030"),"Yes","No")</f>
        <v>No</v>
      </c>
      <c r="AX903" s="178" t="str">
        <f t="shared" si="541"/>
        <v>No</v>
      </c>
      <c r="AY903" t="str">
        <f>IF(OR(PA!K63="Q3 2030",PA!K63="Q4 2030"),"Yes","No")</f>
        <v>No</v>
      </c>
      <c r="AZ903" s="178" t="str">
        <f t="shared" si="542"/>
        <v>No</v>
      </c>
      <c r="BA903" t="str">
        <f>IF(PA!K63="","No","Yes")</f>
        <v>No</v>
      </c>
      <c r="BB903" s="178" t="str">
        <f t="shared" si="543"/>
        <v>No</v>
      </c>
      <c r="BC903" s="178" t="str">
        <f t="shared" si="544"/>
        <v>Yes</v>
      </c>
      <c r="BD903" s="174"/>
    </row>
    <row r="904" spans="1:56" s="175" customFormat="1" ht="23.65" thickBot="1" x14ac:dyDescent="0.5">
      <c r="A904" s="177">
        <v>60</v>
      </c>
      <c r="B904" s="88" t="s">
        <v>1464</v>
      </c>
      <c r="C904" t="str">
        <f>IF(PA!E64="Yes","Yes","No")</f>
        <v>No</v>
      </c>
      <c r="D904" t="str">
        <f>IF(AND(C904="No",PA!F64="Yes"),"Yes","No")</f>
        <v>No</v>
      </c>
      <c r="E904" t="str">
        <f>IF(AND(C904="No",PA!F64="N/A"),"N/A","No")</f>
        <v>No</v>
      </c>
      <c r="F904">
        <f>IF(OR(PA!F64="Yes",PA!F64="N/A"),0,1)</f>
        <v>1</v>
      </c>
      <c r="G904" t="str">
        <f>IF(OR(PA!K64="Q3 2019",PA!K64="Q4 2019"),"Yes","No")</f>
        <v>No</v>
      </c>
      <c r="H904" s="178" t="str">
        <f t="shared" si="496"/>
        <v>No</v>
      </c>
      <c r="I904" t="str">
        <f>IF(OR(PA!K64="Q1 2020",PA!K64="Q2 2020"),"Yes","No")</f>
        <v>No</v>
      </c>
      <c r="J904" s="178" t="str">
        <f t="shared" si="521"/>
        <v>No</v>
      </c>
      <c r="K904" t="str">
        <f>IF(OR(PA!K64="Q3 2020",PA!K64="Q4 2020"),"Yes","No")</f>
        <v>No</v>
      </c>
      <c r="L904" s="178" t="str">
        <f t="shared" si="522"/>
        <v>No</v>
      </c>
      <c r="M904" t="str">
        <f>IF(OR(PA!K64="Q1 2021",PA!K64="Q2 2021"),"Yes","No")</f>
        <v>No</v>
      </c>
      <c r="N904" s="178" t="str">
        <f t="shared" si="523"/>
        <v>No</v>
      </c>
      <c r="O904" t="str">
        <f>IF(OR(PA!K64="Q3 2021",PA!K64="Q4 2021"),"Yes","No")</f>
        <v>No</v>
      </c>
      <c r="P904" s="178" t="str">
        <f t="shared" si="524"/>
        <v>No</v>
      </c>
      <c r="Q904" t="str">
        <f>IF(OR(PA!K64="Q1 2022",PA!K64="Q2 2022"),"Yes","No")</f>
        <v>No</v>
      </c>
      <c r="R904" s="178" t="str">
        <f t="shared" si="525"/>
        <v>No</v>
      </c>
      <c r="S904" t="str">
        <f>IF(OR(PA!K64="Q3 2022",PA!K64="Q4 2022"),"Yes","No")</f>
        <v>No</v>
      </c>
      <c r="T904" s="178" t="str">
        <f t="shared" si="526"/>
        <v>No</v>
      </c>
      <c r="U904" t="str">
        <f>IF(OR(PA!K64="Q1 2023",PA!K64="Q2 2023"),"Yes","No")</f>
        <v>No</v>
      </c>
      <c r="V904" s="178" t="str">
        <f t="shared" si="527"/>
        <v>No</v>
      </c>
      <c r="W904" t="str">
        <f>IF(OR(PA!K64="Q3 2023",PA!K64="Q4 2023"),"Yes","No")</f>
        <v>No</v>
      </c>
      <c r="X904" s="178" t="str">
        <f t="shared" si="528"/>
        <v>No</v>
      </c>
      <c r="Y904" t="str">
        <f>IF(OR(PA!K64="Q1 2024",PA!K64="Q2 2024"),"Yes","No")</f>
        <v>No</v>
      </c>
      <c r="Z904" s="178" t="str">
        <f t="shared" si="529"/>
        <v>No</v>
      </c>
      <c r="AA904" t="str">
        <f>IF(OR(PA!K64="Q3 2024",PA!K64="Q4 2024"),"Yes","No")</f>
        <v>No</v>
      </c>
      <c r="AB904" s="178" t="str">
        <f t="shared" si="530"/>
        <v>No</v>
      </c>
      <c r="AC904" t="str">
        <f>IF(OR(PA!K64="Q1 2025",PA!K64="Q2 2025"),"Yes","No")</f>
        <v>No</v>
      </c>
      <c r="AD904" s="178" t="str">
        <f t="shared" si="531"/>
        <v>No</v>
      </c>
      <c r="AE904" t="str">
        <f>IF(OR(PA!K64="Q3 2025",PA!K64="Q4 2025"),"Yes","No")</f>
        <v>No</v>
      </c>
      <c r="AF904" s="178" t="str">
        <f t="shared" si="532"/>
        <v>No</v>
      </c>
      <c r="AG904" t="str">
        <f>IF(OR(PA!K64="Q1 2026",PA!K64="Q2 2026"),"Yes","No")</f>
        <v>No</v>
      </c>
      <c r="AH904" s="178" t="str">
        <f t="shared" si="533"/>
        <v>No</v>
      </c>
      <c r="AI904" t="str">
        <f>IF(OR(PA!K64="Q3 2026",PA!K64="Q4 2026"),"Yes","No")</f>
        <v>No</v>
      </c>
      <c r="AJ904" s="178" t="str">
        <f t="shared" si="534"/>
        <v>No</v>
      </c>
      <c r="AK904" t="str">
        <f>IF(OR(PA!K64="Q1 2027",PA!K64="Q2 2027"),"Yes","No")</f>
        <v>No</v>
      </c>
      <c r="AL904" s="178" t="str">
        <f t="shared" si="535"/>
        <v>No</v>
      </c>
      <c r="AM904" t="str">
        <f>IF(OR(PA!K64="Q3 2027",PA!K64="Q4 2027"),"Yes","No")</f>
        <v>No</v>
      </c>
      <c r="AN904" s="178" t="str">
        <f t="shared" si="536"/>
        <v>No</v>
      </c>
      <c r="AO904" t="str">
        <f>IF(OR(PA!K64="Q1 2028",PA!K64="Q2 2028"),"Yes","No")</f>
        <v>No</v>
      </c>
      <c r="AP904" s="178" t="str">
        <f t="shared" si="537"/>
        <v>No</v>
      </c>
      <c r="AQ904" t="str">
        <f>IF(OR(PA!K64="Q3 2028",PA!K64="Q4 2028"),"Yes","No")</f>
        <v>No</v>
      </c>
      <c r="AR904" s="178" t="str">
        <f t="shared" si="538"/>
        <v>No</v>
      </c>
      <c r="AS904" t="str">
        <f>IF(OR(PA!K64="Q1 2029",PA!K64="Q2 2029"),"Yes","No")</f>
        <v>No</v>
      </c>
      <c r="AT904" s="178" t="str">
        <f t="shared" si="539"/>
        <v>No</v>
      </c>
      <c r="AU904" t="str">
        <f>IF(OR(PA!K64="Q3 2029",PA!K64="Q4 2029"),"Yes","No")</f>
        <v>No</v>
      </c>
      <c r="AV904" s="178" t="str">
        <f t="shared" si="540"/>
        <v>No</v>
      </c>
      <c r="AW904" t="str">
        <f>IF(OR(PA!K64="Q1 2030",PA!K64="Q2 2030"),"Yes","No")</f>
        <v>No</v>
      </c>
      <c r="AX904" s="178" t="str">
        <f t="shared" si="541"/>
        <v>No</v>
      </c>
      <c r="AY904" t="str">
        <f>IF(OR(PA!K64="Q3 2030",PA!K64="Q4 2030"),"Yes","No")</f>
        <v>No</v>
      </c>
      <c r="AZ904" s="178" t="str">
        <f t="shared" si="542"/>
        <v>No</v>
      </c>
      <c r="BA904" t="str">
        <f>IF(PA!K64="","No","Yes")</f>
        <v>No</v>
      </c>
      <c r="BB904" s="178" t="str">
        <f t="shared" si="543"/>
        <v>No</v>
      </c>
      <c r="BC904" s="178" t="str">
        <f t="shared" si="544"/>
        <v>Yes</v>
      </c>
      <c r="BD904" s="174"/>
    </row>
    <row r="905" spans="1:56" s="175" customFormat="1" ht="23.65" thickBot="1" x14ac:dyDescent="0.5">
      <c r="A905" s="177">
        <v>61</v>
      </c>
      <c r="B905" s="89" t="s">
        <v>1465</v>
      </c>
      <c r="C905" t="str">
        <f>IF(PA!E65="Yes","Yes","No")</f>
        <v>No</v>
      </c>
      <c r="D905" t="str">
        <f>IF(AND(C905="No",PA!F65="Yes"),"Yes","No")</f>
        <v>No</v>
      </c>
      <c r="E905" t="str">
        <f>IF(AND(C905="No",PA!F65="N/A"),"N/A","No")</f>
        <v>No</v>
      </c>
      <c r="F905">
        <f>IF(OR(PA!F65="Yes",PA!F65="N/A"),0,1)</f>
        <v>1</v>
      </c>
      <c r="G905" t="str">
        <f>IF(OR(PA!K65="Q3 2019",PA!K65="Q4 2019"),"Yes","No")</f>
        <v>No</v>
      </c>
      <c r="H905" s="178" t="str">
        <f t="shared" si="496"/>
        <v>No</v>
      </c>
      <c r="I905" t="str">
        <f>IF(OR(PA!K65="Q1 2020",PA!K65="Q2 2020"),"Yes","No")</f>
        <v>No</v>
      </c>
      <c r="J905" s="178" t="str">
        <f t="shared" si="521"/>
        <v>No</v>
      </c>
      <c r="K905" t="str">
        <f>IF(OR(PA!K65="Q3 2020",PA!K65="Q4 2020"),"Yes","No")</f>
        <v>No</v>
      </c>
      <c r="L905" s="178" t="str">
        <f t="shared" si="522"/>
        <v>No</v>
      </c>
      <c r="M905" t="str">
        <f>IF(OR(PA!K65="Q1 2021",PA!K65="Q2 2021"),"Yes","No")</f>
        <v>No</v>
      </c>
      <c r="N905" s="178" t="str">
        <f t="shared" si="523"/>
        <v>No</v>
      </c>
      <c r="O905" t="str">
        <f>IF(OR(PA!K65="Q3 2021",PA!K65="Q4 2021"),"Yes","No")</f>
        <v>No</v>
      </c>
      <c r="P905" s="178" t="str">
        <f t="shared" si="524"/>
        <v>No</v>
      </c>
      <c r="Q905" t="str">
        <f>IF(OR(PA!K65="Q1 2022",PA!K65="Q2 2022"),"Yes","No")</f>
        <v>No</v>
      </c>
      <c r="R905" s="178" t="str">
        <f t="shared" si="525"/>
        <v>No</v>
      </c>
      <c r="S905" t="str">
        <f>IF(OR(PA!K65="Q3 2022",PA!K65="Q4 2022"),"Yes","No")</f>
        <v>No</v>
      </c>
      <c r="T905" s="178" t="str">
        <f t="shared" si="526"/>
        <v>No</v>
      </c>
      <c r="U905" t="str">
        <f>IF(OR(PA!K65="Q1 2023",PA!K65="Q2 2023"),"Yes","No")</f>
        <v>No</v>
      </c>
      <c r="V905" s="178" t="str">
        <f t="shared" si="527"/>
        <v>No</v>
      </c>
      <c r="W905" t="str">
        <f>IF(OR(PA!K65="Q3 2023",PA!K65="Q4 2023"),"Yes","No")</f>
        <v>No</v>
      </c>
      <c r="X905" s="178" t="str">
        <f t="shared" si="528"/>
        <v>No</v>
      </c>
      <c r="Y905" t="str">
        <f>IF(OR(PA!K65="Q1 2024",PA!K65="Q2 2024"),"Yes","No")</f>
        <v>No</v>
      </c>
      <c r="Z905" s="178" t="str">
        <f t="shared" si="529"/>
        <v>No</v>
      </c>
      <c r="AA905" t="str">
        <f>IF(OR(PA!K65="Q3 2024",PA!K65="Q4 2024"),"Yes","No")</f>
        <v>No</v>
      </c>
      <c r="AB905" s="178" t="str">
        <f t="shared" si="530"/>
        <v>No</v>
      </c>
      <c r="AC905" t="str">
        <f>IF(OR(PA!K65="Q1 2025",PA!K65="Q2 2025"),"Yes","No")</f>
        <v>No</v>
      </c>
      <c r="AD905" s="178" t="str">
        <f t="shared" si="531"/>
        <v>No</v>
      </c>
      <c r="AE905" t="str">
        <f>IF(OR(PA!K65="Q3 2025",PA!K65="Q4 2025"),"Yes","No")</f>
        <v>No</v>
      </c>
      <c r="AF905" s="178" t="str">
        <f t="shared" si="532"/>
        <v>No</v>
      </c>
      <c r="AG905" t="str">
        <f>IF(OR(PA!K65="Q1 2026",PA!K65="Q2 2026"),"Yes","No")</f>
        <v>No</v>
      </c>
      <c r="AH905" s="178" t="str">
        <f t="shared" si="533"/>
        <v>No</v>
      </c>
      <c r="AI905" t="str">
        <f>IF(OR(PA!K65="Q3 2026",PA!K65="Q4 2026"),"Yes","No")</f>
        <v>No</v>
      </c>
      <c r="AJ905" s="178" t="str">
        <f t="shared" si="534"/>
        <v>No</v>
      </c>
      <c r="AK905" t="str">
        <f>IF(OR(PA!K65="Q1 2027",PA!K65="Q2 2027"),"Yes","No")</f>
        <v>No</v>
      </c>
      <c r="AL905" s="178" t="str">
        <f t="shared" si="535"/>
        <v>No</v>
      </c>
      <c r="AM905" t="str">
        <f>IF(OR(PA!K65="Q3 2027",PA!K65="Q4 2027"),"Yes","No")</f>
        <v>No</v>
      </c>
      <c r="AN905" s="178" t="str">
        <f t="shared" si="536"/>
        <v>No</v>
      </c>
      <c r="AO905" t="str">
        <f>IF(OR(PA!K65="Q1 2028",PA!K65="Q2 2028"),"Yes","No")</f>
        <v>No</v>
      </c>
      <c r="AP905" s="178" t="str">
        <f t="shared" si="537"/>
        <v>No</v>
      </c>
      <c r="AQ905" t="str">
        <f>IF(OR(PA!K65="Q3 2028",PA!K65="Q4 2028"),"Yes","No")</f>
        <v>No</v>
      </c>
      <c r="AR905" s="178" t="str">
        <f t="shared" si="538"/>
        <v>No</v>
      </c>
      <c r="AS905" t="str">
        <f>IF(OR(PA!K65="Q1 2029",PA!K65="Q2 2029"),"Yes","No")</f>
        <v>No</v>
      </c>
      <c r="AT905" s="178" t="str">
        <f t="shared" si="539"/>
        <v>No</v>
      </c>
      <c r="AU905" t="str">
        <f>IF(OR(PA!K65="Q3 2029",PA!K65="Q4 2029"),"Yes","No")</f>
        <v>No</v>
      </c>
      <c r="AV905" s="178" t="str">
        <f t="shared" si="540"/>
        <v>No</v>
      </c>
      <c r="AW905" t="str">
        <f>IF(OR(PA!K65="Q1 2030",PA!K65="Q2 2030"),"Yes","No")</f>
        <v>No</v>
      </c>
      <c r="AX905" s="178" t="str">
        <f t="shared" si="541"/>
        <v>No</v>
      </c>
      <c r="AY905" t="str">
        <f>IF(OR(PA!K65="Q3 2030",PA!K65="Q4 2030"),"Yes","No")</f>
        <v>No</v>
      </c>
      <c r="AZ905" s="178" t="str">
        <f t="shared" si="542"/>
        <v>No</v>
      </c>
      <c r="BA905" t="str">
        <f>IF(PA!K65="","No","Yes")</f>
        <v>No</v>
      </c>
      <c r="BB905" s="178" t="str">
        <f t="shared" si="543"/>
        <v>No</v>
      </c>
      <c r="BC905" s="178" t="str">
        <f t="shared" si="544"/>
        <v>Yes</v>
      </c>
      <c r="BD905" s="174"/>
    </row>
    <row r="906" spans="1:56" s="175" customFormat="1" ht="14.65" thickBot="1" x14ac:dyDescent="0.5">
      <c r="A906" s="177">
        <v>62</v>
      </c>
      <c r="B906" s="48" t="s">
        <v>1466</v>
      </c>
      <c r="C906" t="str">
        <f>IF(PA!E66="Yes","Yes","No")</f>
        <v>No</v>
      </c>
      <c r="D906" t="str">
        <f>IF(AND(C906="No",PA!F66="Yes"),"Yes","No")</f>
        <v>No</v>
      </c>
      <c r="E906" t="str">
        <f>IF(AND(C906="No",PA!F66="N/A"),"N/A","No")</f>
        <v>No</v>
      </c>
      <c r="F906">
        <f>IF(OR(PA!F66="Yes",PA!F66="N/A"),0,1)</f>
        <v>1</v>
      </c>
      <c r="G906" t="str">
        <f>IF(OR(PA!K66="Q3 2019",PA!K66="Q4 2019"),"Yes","No")</f>
        <v>No</v>
      </c>
      <c r="H906" s="178" t="str">
        <f t="shared" si="496"/>
        <v>No</v>
      </c>
      <c r="I906" t="str">
        <f>IF(OR(PA!K66="Q1 2020",PA!K66="Q2 2020"),"Yes","No")</f>
        <v>No</v>
      </c>
      <c r="J906" s="178" t="str">
        <f t="shared" si="521"/>
        <v>No</v>
      </c>
      <c r="K906" t="str">
        <f>IF(OR(PA!K66="Q3 2020",PA!K66="Q4 2020"),"Yes","No")</f>
        <v>No</v>
      </c>
      <c r="L906" s="178" t="str">
        <f t="shared" si="522"/>
        <v>No</v>
      </c>
      <c r="M906" t="str">
        <f>IF(OR(PA!K66="Q1 2021",PA!K66="Q2 2021"),"Yes","No")</f>
        <v>No</v>
      </c>
      <c r="N906" s="178" t="str">
        <f t="shared" si="523"/>
        <v>No</v>
      </c>
      <c r="O906" t="str">
        <f>IF(OR(PA!K66="Q3 2021",PA!K66="Q4 2021"),"Yes","No")</f>
        <v>No</v>
      </c>
      <c r="P906" s="178" t="str">
        <f t="shared" si="524"/>
        <v>No</v>
      </c>
      <c r="Q906" t="str">
        <f>IF(OR(PA!K66="Q1 2022",PA!K66="Q2 2022"),"Yes","No")</f>
        <v>No</v>
      </c>
      <c r="R906" s="178" t="str">
        <f t="shared" si="525"/>
        <v>No</v>
      </c>
      <c r="S906" t="str">
        <f>IF(OR(PA!K66="Q3 2022",PA!K66="Q4 2022"),"Yes","No")</f>
        <v>No</v>
      </c>
      <c r="T906" s="178" t="str">
        <f t="shared" si="526"/>
        <v>No</v>
      </c>
      <c r="U906" t="str">
        <f>IF(OR(PA!K66="Q1 2023",PA!K66="Q2 2023"),"Yes","No")</f>
        <v>No</v>
      </c>
      <c r="V906" s="178" t="str">
        <f t="shared" si="527"/>
        <v>No</v>
      </c>
      <c r="W906" t="str">
        <f>IF(OR(PA!K66="Q3 2023",PA!K66="Q4 2023"),"Yes","No")</f>
        <v>No</v>
      </c>
      <c r="X906" s="178" t="str">
        <f t="shared" si="528"/>
        <v>No</v>
      </c>
      <c r="Y906" t="str">
        <f>IF(OR(PA!K66="Q1 2024",PA!K66="Q2 2024"),"Yes","No")</f>
        <v>No</v>
      </c>
      <c r="Z906" s="178" t="str">
        <f t="shared" si="529"/>
        <v>No</v>
      </c>
      <c r="AA906" t="str">
        <f>IF(OR(PA!K66="Q3 2024",PA!K66="Q4 2024"),"Yes","No")</f>
        <v>No</v>
      </c>
      <c r="AB906" s="178" t="str">
        <f t="shared" si="530"/>
        <v>No</v>
      </c>
      <c r="AC906" t="str">
        <f>IF(OR(PA!K66="Q1 2025",PA!K66="Q2 2025"),"Yes","No")</f>
        <v>No</v>
      </c>
      <c r="AD906" s="178" t="str">
        <f t="shared" si="531"/>
        <v>No</v>
      </c>
      <c r="AE906" t="str">
        <f>IF(OR(PA!K66="Q3 2025",PA!K66="Q4 2025"),"Yes","No")</f>
        <v>No</v>
      </c>
      <c r="AF906" s="178" t="str">
        <f t="shared" si="532"/>
        <v>No</v>
      </c>
      <c r="AG906" t="str">
        <f>IF(OR(PA!K66="Q1 2026",PA!K66="Q2 2026"),"Yes","No")</f>
        <v>No</v>
      </c>
      <c r="AH906" s="178" t="str">
        <f t="shared" si="533"/>
        <v>No</v>
      </c>
      <c r="AI906" t="str">
        <f>IF(OR(PA!K66="Q3 2026",PA!K66="Q4 2026"),"Yes","No")</f>
        <v>No</v>
      </c>
      <c r="AJ906" s="178" t="str">
        <f t="shared" si="534"/>
        <v>No</v>
      </c>
      <c r="AK906" t="str">
        <f>IF(OR(PA!K66="Q1 2027",PA!K66="Q2 2027"),"Yes","No")</f>
        <v>No</v>
      </c>
      <c r="AL906" s="178" t="str">
        <f t="shared" si="535"/>
        <v>No</v>
      </c>
      <c r="AM906" t="str">
        <f>IF(OR(PA!K66="Q3 2027",PA!K66="Q4 2027"),"Yes","No")</f>
        <v>No</v>
      </c>
      <c r="AN906" s="178" t="str">
        <f t="shared" si="536"/>
        <v>No</v>
      </c>
      <c r="AO906" t="str">
        <f>IF(OR(PA!K66="Q1 2028",PA!K66="Q2 2028"),"Yes","No")</f>
        <v>No</v>
      </c>
      <c r="AP906" s="178" t="str">
        <f t="shared" si="537"/>
        <v>No</v>
      </c>
      <c r="AQ906" t="str">
        <f>IF(OR(PA!K66="Q3 2028",PA!K66="Q4 2028"),"Yes","No")</f>
        <v>No</v>
      </c>
      <c r="AR906" s="178" t="str">
        <f t="shared" si="538"/>
        <v>No</v>
      </c>
      <c r="AS906" t="str">
        <f>IF(OR(PA!K66="Q1 2029",PA!K66="Q2 2029"),"Yes","No")</f>
        <v>No</v>
      </c>
      <c r="AT906" s="178" t="str">
        <f t="shared" si="539"/>
        <v>No</v>
      </c>
      <c r="AU906" t="str">
        <f>IF(OR(PA!K66="Q3 2029",PA!K66="Q4 2029"),"Yes","No")</f>
        <v>No</v>
      </c>
      <c r="AV906" s="178" t="str">
        <f t="shared" si="540"/>
        <v>No</v>
      </c>
      <c r="AW906" t="str">
        <f>IF(OR(PA!K66="Q1 2030",PA!K66="Q2 2030"),"Yes","No")</f>
        <v>No</v>
      </c>
      <c r="AX906" s="178" t="str">
        <f t="shared" si="541"/>
        <v>No</v>
      </c>
      <c r="AY906" t="str">
        <f>IF(OR(PA!K66="Q3 2030",PA!K66="Q4 2030"),"Yes","No")</f>
        <v>No</v>
      </c>
      <c r="AZ906" s="178" t="str">
        <f t="shared" si="542"/>
        <v>No</v>
      </c>
      <c r="BA906" t="str">
        <f>IF(PA!K66="","No","Yes")</f>
        <v>No</v>
      </c>
      <c r="BB906" s="178" t="str">
        <f t="shared" si="543"/>
        <v>No</v>
      </c>
      <c r="BC906" s="178" t="str">
        <f t="shared" si="544"/>
        <v>Yes</v>
      </c>
      <c r="BD906" s="174"/>
    </row>
    <row r="907" spans="1:56" s="175" customFormat="1" ht="14.65" thickBot="1" x14ac:dyDescent="0.5">
      <c r="A907" s="177">
        <v>63</v>
      </c>
      <c r="B907" s="48" t="s">
        <v>1467</v>
      </c>
      <c r="C907" t="str">
        <f>IF(PA!E67="Yes","Yes","No")</f>
        <v>No</v>
      </c>
      <c r="D907" t="str">
        <f>IF(AND(C907="No",PA!F67="Yes"),"Yes","No")</f>
        <v>No</v>
      </c>
      <c r="E907" t="str">
        <f>IF(AND(C907="No",PA!F67="N/A"),"N/A","No")</f>
        <v>No</v>
      </c>
      <c r="F907">
        <f>IF(OR(PA!F67="Yes",PA!F67="N/A"),0,1)</f>
        <v>1</v>
      </c>
      <c r="G907" t="str">
        <f>IF(OR(PA!K67="Q3 2019",PA!K67="Q4 2019"),"Yes","No")</f>
        <v>No</v>
      </c>
      <c r="H907" s="178" t="str">
        <f t="shared" si="496"/>
        <v>No</v>
      </c>
      <c r="I907" t="str">
        <f>IF(OR(PA!K67="Q1 2020",PA!K67="Q2 2020"),"Yes","No")</f>
        <v>No</v>
      </c>
      <c r="J907" s="178" t="str">
        <f t="shared" si="521"/>
        <v>No</v>
      </c>
      <c r="K907" t="str">
        <f>IF(OR(PA!K67="Q3 2020",PA!K67="Q4 2020"),"Yes","No")</f>
        <v>No</v>
      </c>
      <c r="L907" s="178" t="str">
        <f t="shared" si="522"/>
        <v>No</v>
      </c>
      <c r="M907" t="str">
        <f>IF(OR(PA!K67="Q1 2021",PA!K67="Q2 2021"),"Yes","No")</f>
        <v>No</v>
      </c>
      <c r="N907" s="178" t="str">
        <f t="shared" si="523"/>
        <v>No</v>
      </c>
      <c r="O907" t="str">
        <f>IF(OR(PA!K67="Q3 2021",PA!K67="Q4 2021"),"Yes","No")</f>
        <v>No</v>
      </c>
      <c r="P907" s="178" t="str">
        <f t="shared" si="524"/>
        <v>No</v>
      </c>
      <c r="Q907" t="str">
        <f>IF(OR(PA!K67="Q1 2022",PA!K67="Q2 2022"),"Yes","No")</f>
        <v>No</v>
      </c>
      <c r="R907" s="178" t="str">
        <f t="shared" si="525"/>
        <v>No</v>
      </c>
      <c r="S907" t="str">
        <f>IF(OR(PA!K67="Q3 2022",PA!K67="Q4 2022"),"Yes","No")</f>
        <v>No</v>
      </c>
      <c r="T907" s="178" t="str">
        <f t="shared" si="526"/>
        <v>No</v>
      </c>
      <c r="U907" t="str">
        <f>IF(OR(PA!K67="Q1 2023",PA!K67="Q2 2023"),"Yes","No")</f>
        <v>No</v>
      </c>
      <c r="V907" s="178" t="str">
        <f t="shared" si="527"/>
        <v>No</v>
      </c>
      <c r="W907" t="str">
        <f>IF(OR(PA!K67="Q3 2023",PA!K67="Q4 2023"),"Yes","No")</f>
        <v>No</v>
      </c>
      <c r="X907" s="178" t="str">
        <f t="shared" si="528"/>
        <v>No</v>
      </c>
      <c r="Y907" t="str">
        <f>IF(OR(PA!K67="Q1 2024",PA!K67="Q2 2024"),"Yes","No")</f>
        <v>No</v>
      </c>
      <c r="Z907" s="178" t="str">
        <f t="shared" si="529"/>
        <v>No</v>
      </c>
      <c r="AA907" t="str">
        <f>IF(OR(PA!K67="Q3 2024",PA!K67="Q4 2024"),"Yes","No")</f>
        <v>No</v>
      </c>
      <c r="AB907" s="178" t="str">
        <f t="shared" si="530"/>
        <v>No</v>
      </c>
      <c r="AC907" t="str">
        <f>IF(OR(PA!K67="Q1 2025",PA!K67="Q2 2025"),"Yes","No")</f>
        <v>No</v>
      </c>
      <c r="AD907" s="178" t="str">
        <f t="shared" si="531"/>
        <v>No</v>
      </c>
      <c r="AE907" t="str">
        <f>IF(OR(PA!K67="Q3 2025",PA!K67="Q4 2025"),"Yes","No")</f>
        <v>No</v>
      </c>
      <c r="AF907" s="178" t="str">
        <f t="shared" si="532"/>
        <v>No</v>
      </c>
      <c r="AG907" t="str">
        <f>IF(OR(PA!K67="Q1 2026",PA!K67="Q2 2026"),"Yes","No")</f>
        <v>No</v>
      </c>
      <c r="AH907" s="178" t="str">
        <f t="shared" si="533"/>
        <v>No</v>
      </c>
      <c r="AI907" t="str">
        <f>IF(OR(PA!K67="Q3 2026",PA!K67="Q4 2026"),"Yes","No")</f>
        <v>No</v>
      </c>
      <c r="AJ907" s="178" t="str">
        <f t="shared" si="534"/>
        <v>No</v>
      </c>
      <c r="AK907" t="str">
        <f>IF(OR(PA!K67="Q1 2027",PA!K67="Q2 2027"),"Yes","No")</f>
        <v>No</v>
      </c>
      <c r="AL907" s="178" t="str">
        <f t="shared" si="535"/>
        <v>No</v>
      </c>
      <c r="AM907" t="str">
        <f>IF(OR(PA!K67="Q3 2027",PA!K67="Q4 2027"),"Yes","No")</f>
        <v>No</v>
      </c>
      <c r="AN907" s="178" t="str">
        <f t="shared" si="536"/>
        <v>No</v>
      </c>
      <c r="AO907" t="str">
        <f>IF(OR(PA!K67="Q1 2028",PA!K67="Q2 2028"),"Yes","No")</f>
        <v>No</v>
      </c>
      <c r="AP907" s="178" t="str">
        <f t="shared" si="537"/>
        <v>No</v>
      </c>
      <c r="AQ907" t="str">
        <f>IF(OR(PA!K67="Q3 2028",PA!K67="Q4 2028"),"Yes","No")</f>
        <v>No</v>
      </c>
      <c r="AR907" s="178" t="str">
        <f t="shared" si="538"/>
        <v>No</v>
      </c>
      <c r="AS907" t="str">
        <f>IF(OR(PA!K67="Q1 2029",PA!K67="Q2 2029"),"Yes","No")</f>
        <v>No</v>
      </c>
      <c r="AT907" s="178" t="str">
        <f t="shared" si="539"/>
        <v>No</v>
      </c>
      <c r="AU907" t="str">
        <f>IF(OR(PA!K67="Q3 2029",PA!K67="Q4 2029"),"Yes","No")</f>
        <v>No</v>
      </c>
      <c r="AV907" s="178" t="str">
        <f t="shared" si="540"/>
        <v>No</v>
      </c>
      <c r="AW907" t="str">
        <f>IF(OR(PA!K67="Q1 2030",PA!K67="Q2 2030"),"Yes","No")</f>
        <v>No</v>
      </c>
      <c r="AX907" s="178" t="str">
        <f t="shared" si="541"/>
        <v>No</v>
      </c>
      <c r="AY907" t="str">
        <f>IF(OR(PA!K67="Q3 2030",PA!K67="Q4 2030"),"Yes","No")</f>
        <v>No</v>
      </c>
      <c r="AZ907" s="178" t="str">
        <f t="shared" si="542"/>
        <v>No</v>
      </c>
      <c r="BA907" t="str">
        <f>IF(PA!K67="","No","Yes")</f>
        <v>No</v>
      </c>
      <c r="BB907" s="178" t="str">
        <f t="shared" si="543"/>
        <v>No</v>
      </c>
      <c r="BC907" s="178" t="str">
        <f t="shared" si="544"/>
        <v>Yes</v>
      </c>
      <c r="BD907" s="174"/>
    </row>
    <row r="908" spans="1:56" s="175" customFormat="1" ht="23.65" thickBot="1" x14ac:dyDescent="0.5">
      <c r="A908" s="177">
        <v>64</v>
      </c>
      <c r="B908" s="48" t="s">
        <v>1470</v>
      </c>
      <c r="C908" t="str">
        <f>IF(PA!E68="Yes","Yes","No")</f>
        <v>No</v>
      </c>
      <c r="D908" t="str">
        <f>IF(AND(C908="No",PA!F68="Yes"),"Yes","No")</f>
        <v>No</v>
      </c>
      <c r="E908" t="str">
        <f>IF(AND(C908="No",PA!F68="N/A"),"N/A","No")</f>
        <v>No</v>
      </c>
      <c r="F908">
        <f>IF(OR(PA!F68="Yes",PA!F68="N/A"),0,1)</f>
        <v>1</v>
      </c>
      <c r="G908" t="str">
        <f>IF(OR(PA!K68="Q3 2019",PA!K68="Q4 2019"),"Yes","No")</f>
        <v>No</v>
      </c>
      <c r="H908" s="178" t="str">
        <f t="shared" si="496"/>
        <v>No</v>
      </c>
      <c r="I908" t="str">
        <f>IF(OR(PA!K68="Q1 2020",PA!K68="Q2 2020"),"Yes","No")</f>
        <v>No</v>
      </c>
      <c r="J908" s="178" t="str">
        <f t="shared" si="521"/>
        <v>No</v>
      </c>
      <c r="K908" t="str">
        <f>IF(OR(PA!K68="Q3 2020",PA!K68="Q4 2020"),"Yes","No")</f>
        <v>No</v>
      </c>
      <c r="L908" s="178" t="str">
        <f t="shared" si="522"/>
        <v>No</v>
      </c>
      <c r="M908" t="str">
        <f>IF(OR(PA!K68="Q1 2021",PA!K68="Q2 2021"),"Yes","No")</f>
        <v>No</v>
      </c>
      <c r="N908" s="178" t="str">
        <f t="shared" si="523"/>
        <v>No</v>
      </c>
      <c r="O908" t="str">
        <f>IF(OR(PA!K68="Q3 2021",PA!K68="Q4 2021"),"Yes","No")</f>
        <v>No</v>
      </c>
      <c r="P908" s="178" t="str">
        <f t="shared" si="524"/>
        <v>No</v>
      </c>
      <c r="Q908" t="str">
        <f>IF(OR(PA!K68="Q1 2022",PA!K68="Q2 2022"),"Yes","No")</f>
        <v>No</v>
      </c>
      <c r="R908" s="178" t="str">
        <f t="shared" si="525"/>
        <v>No</v>
      </c>
      <c r="S908" t="str">
        <f>IF(OR(PA!K68="Q3 2022",PA!K68="Q4 2022"),"Yes","No")</f>
        <v>No</v>
      </c>
      <c r="T908" s="178" t="str">
        <f t="shared" si="526"/>
        <v>No</v>
      </c>
      <c r="U908" t="str">
        <f>IF(OR(PA!K68="Q1 2023",PA!K68="Q2 2023"),"Yes","No")</f>
        <v>No</v>
      </c>
      <c r="V908" s="178" t="str">
        <f t="shared" si="527"/>
        <v>No</v>
      </c>
      <c r="W908" t="str">
        <f>IF(OR(PA!K68="Q3 2023",PA!K68="Q4 2023"),"Yes","No")</f>
        <v>No</v>
      </c>
      <c r="X908" s="178" t="str">
        <f t="shared" si="528"/>
        <v>No</v>
      </c>
      <c r="Y908" t="str">
        <f>IF(OR(PA!K68="Q1 2024",PA!K68="Q2 2024"),"Yes","No")</f>
        <v>No</v>
      </c>
      <c r="Z908" s="178" t="str">
        <f t="shared" si="529"/>
        <v>No</v>
      </c>
      <c r="AA908" t="str">
        <f>IF(OR(PA!K68="Q3 2024",PA!K68="Q4 2024"),"Yes","No")</f>
        <v>No</v>
      </c>
      <c r="AB908" s="178" t="str">
        <f t="shared" si="530"/>
        <v>No</v>
      </c>
      <c r="AC908" t="str">
        <f>IF(OR(PA!K68="Q1 2025",PA!K68="Q2 2025"),"Yes","No")</f>
        <v>No</v>
      </c>
      <c r="AD908" s="178" t="str">
        <f t="shared" si="531"/>
        <v>No</v>
      </c>
      <c r="AE908" t="str">
        <f>IF(OR(PA!K68="Q3 2025",PA!K68="Q4 2025"),"Yes","No")</f>
        <v>No</v>
      </c>
      <c r="AF908" s="178" t="str">
        <f t="shared" si="532"/>
        <v>No</v>
      </c>
      <c r="AG908" t="str">
        <f>IF(OR(PA!K68="Q1 2026",PA!K68="Q2 2026"),"Yes","No")</f>
        <v>No</v>
      </c>
      <c r="AH908" s="178" t="str">
        <f t="shared" si="533"/>
        <v>No</v>
      </c>
      <c r="AI908" t="str">
        <f>IF(OR(PA!K68="Q3 2026",PA!K68="Q4 2026"),"Yes","No")</f>
        <v>No</v>
      </c>
      <c r="AJ908" s="178" t="str">
        <f t="shared" si="534"/>
        <v>No</v>
      </c>
      <c r="AK908" t="str">
        <f>IF(OR(PA!K68="Q1 2027",PA!K68="Q2 2027"),"Yes","No")</f>
        <v>No</v>
      </c>
      <c r="AL908" s="178" t="str">
        <f t="shared" si="535"/>
        <v>No</v>
      </c>
      <c r="AM908" t="str">
        <f>IF(OR(PA!K68="Q3 2027",PA!K68="Q4 2027"),"Yes","No")</f>
        <v>No</v>
      </c>
      <c r="AN908" s="178" t="str">
        <f t="shared" si="536"/>
        <v>No</v>
      </c>
      <c r="AO908" t="str">
        <f>IF(OR(PA!K68="Q1 2028",PA!K68="Q2 2028"),"Yes","No")</f>
        <v>No</v>
      </c>
      <c r="AP908" s="178" t="str">
        <f t="shared" si="537"/>
        <v>No</v>
      </c>
      <c r="AQ908" t="str">
        <f>IF(OR(PA!K68="Q3 2028",PA!K68="Q4 2028"),"Yes","No")</f>
        <v>No</v>
      </c>
      <c r="AR908" s="178" t="str">
        <f t="shared" si="538"/>
        <v>No</v>
      </c>
      <c r="AS908" t="str">
        <f>IF(OR(PA!K68="Q1 2029",PA!K68="Q2 2029"),"Yes","No")</f>
        <v>No</v>
      </c>
      <c r="AT908" s="178" t="str">
        <f t="shared" si="539"/>
        <v>No</v>
      </c>
      <c r="AU908" t="str">
        <f>IF(OR(PA!K68="Q3 2029",PA!K68="Q4 2029"),"Yes","No")</f>
        <v>No</v>
      </c>
      <c r="AV908" s="178" t="str">
        <f t="shared" si="540"/>
        <v>No</v>
      </c>
      <c r="AW908" t="str">
        <f>IF(OR(PA!K68="Q1 2030",PA!K68="Q2 2030"),"Yes","No")</f>
        <v>No</v>
      </c>
      <c r="AX908" s="178" t="str">
        <f t="shared" si="541"/>
        <v>No</v>
      </c>
      <c r="AY908" t="str">
        <f>IF(OR(PA!K68="Q3 2030",PA!K68="Q4 2030"),"Yes","No")</f>
        <v>No</v>
      </c>
      <c r="AZ908" s="178" t="str">
        <f t="shared" si="542"/>
        <v>No</v>
      </c>
      <c r="BA908" t="str">
        <f>IF(PA!K68="","No","Yes")</f>
        <v>No</v>
      </c>
      <c r="BB908" s="178" t="str">
        <f t="shared" si="543"/>
        <v>No</v>
      </c>
      <c r="BC908" s="178" t="str">
        <f t="shared" si="544"/>
        <v>Yes</v>
      </c>
      <c r="BD908" s="174"/>
    </row>
    <row r="909" spans="1:56" s="175" customFormat="1" ht="23.65" thickBot="1" x14ac:dyDescent="0.5">
      <c r="A909" s="177">
        <v>65</v>
      </c>
      <c r="B909" s="48" t="s">
        <v>1471</v>
      </c>
      <c r="C909" t="str">
        <f>IF(PA!E69="Yes","Yes","No")</f>
        <v>No</v>
      </c>
      <c r="D909" t="str">
        <f>IF(AND(C909="No",PA!F69="Yes"),"Yes","No")</f>
        <v>No</v>
      </c>
      <c r="E909" t="str">
        <f>IF(AND(C909="No",PA!F69="N/A"),"N/A","No")</f>
        <v>No</v>
      </c>
      <c r="F909">
        <f>IF(OR(PA!F69="Yes",PA!F69="N/A"),0,1)</f>
        <v>1</v>
      </c>
      <c r="G909" t="str">
        <f>IF(OR(PA!K69="Q3 2019",PA!K69="Q4 2019"),"Yes","No")</f>
        <v>No</v>
      </c>
      <c r="H909" s="178" t="str">
        <f t="shared" ref="H909:H972" si="545">IF(AND(C909="No",D909="No",E909="No",G909="Yes"),"Yes","No")</f>
        <v>No</v>
      </c>
      <c r="I909" t="str">
        <f>IF(OR(PA!K69="Q1 2020",PA!K69="Q2 2020"),"Yes","No")</f>
        <v>No</v>
      </c>
      <c r="J909" s="178" t="str">
        <f t="shared" si="521"/>
        <v>No</v>
      </c>
      <c r="K909" t="str">
        <f>IF(OR(PA!K69="Q3 2020",PA!K69="Q4 2020"),"Yes","No")</f>
        <v>No</v>
      </c>
      <c r="L909" s="178" t="str">
        <f t="shared" si="522"/>
        <v>No</v>
      </c>
      <c r="M909" t="str">
        <f>IF(OR(PA!K69="Q1 2021",PA!K69="Q2 2021"),"Yes","No")</f>
        <v>No</v>
      </c>
      <c r="N909" s="178" t="str">
        <f t="shared" si="523"/>
        <v>No</v>
      </c>
      <c r="O909" t="str">
        <f>IF(OR(PA!K69="Q3 2021",PA!K69="Q4 2021"),"Yes","No")</f>
        <v>No</v>
      </c>
      <c r="P909" s="178" t="str">
        <f t="shared" si="524"/>
        <v>No</v>
      </c>
      <c r="Q909" t="str">
        <f>IF(OR(PA!K69="Q1 2022",PA!K69="Q2 2022"),"Yes","No")</f>
        <v>No</v>
      </c>
      <c r="R909" s="178" t="str">
        <f t="shared" si="525"/>
        <v>No</v>
      </c>
      <c r="S909" t="str">
        <f>IF(OR(PA!K69="Q3 2022",PA!K69="Q4 2022"),"Yes","No")</f>
        <v>No</v>
      </c>
      <c r="T909" s="178" t="str">
        <f t="shared" si="526"/>
        <v>No</v>
      </c>
      <c r="U909" t="str">
        <f>IF(OR(PA!K69="Q1 2023",PA!K69="Q2 2023"),"Yes","No")</f>
        <v>No</v>
      </c>
      <c r="V909" s="178" t="str">
        <f t="shared" si="527"/>
        <v>No</v>
      </c>
      <c r="W909" t="str">
        <f>IF(OR(PA!K69="Q3 2023",PA!K69="Q4 2023"),"Yes","No")</f>
        <v>No</v>
      </c>
      <c r="X909" s="178" t="str">
        <f t="shared" si="528"/>
        <v>No</v>
      </c>
      <c r="Y909" t="str">
        <f>IF(OR(PA!K69="Q1 2024",PA!K69="Q2 2024"),"Yes","No")</f>
        <v>No</v>
      </c>
      <c r="Z909" s="178" t="str">
        <f t="shared" si="529"/>
        <v>No</v>
      </c>
      <c r="AA909" t="str">
        <f>IF(OR(PA!K69="Q3 2024",PA!K69="Q4 2024"),"Yes","No")</f>
        <v>No</v>
      </c>
      <c r="AB909" s="178" t="str">
        <f t="shared" si="530"/>
        <v>No</v>
      </c>
      <c r="AC909" t="str">
        <f>IF(OR(PA!K69="Q1 2025",PA!K69="Q2 2025"),"Yes","No")</f>
        <v>No</v>
      </c>
      <c r="AD909" s="178" t="str">
        <f t="shared" si="531"/>
        <v>No</v>
      </c>
      <c r="AE909" t="str">
        <f>IF(OR(PA!K69="Q3 2025",PA!K69="Q4 2025"),"Yes","No")</f>
        <v>No</v>
      </c>
      <c r="AF909" s="178" t="str">
        <f t="shared" si="532"/>
        <v>No</v>
      </c>
      <c r="AG909" t="str">
        <f>IF(OR(PA!K69="Q1 2026",PA!K69="Q2 2026"),"Yes","No")</f>
        <v>No</v>
      </c>
      <c r="AH909" s="178" t="str">
        <f t="shared" si="533"/>
        <v>No</v>
      </c>
      <c r="AI909" t="str">
        <f>IF(OR(PA!K69="Q3 2026",PA!K69="Q4 2026"),"Yes","No")</f>
        <v>No</v>
      </c>
      <c r="AJ909" s="178" t="str">
        <f t="shared" si="534"/>
        <v>No</v>
      </c>
      <c r="AK909" t="str">
        <f>IF(OR(PA!K69="Q1 2027",PA!K69="Q2 2027"),"Yes","No")</f>
        <v>No</v>
      </c>
      <c r="AL909" s="178" t="str">
        <f t="shared" si="535"/>
        <v>No</v>
      </c>
      <c r="AM909" t="str">
        <f>IF(OR(PA!K69="Q3 2027",PA!K69="Q4 2027"),"Yes","No")</f>
        <v>No</v>
      </c>
      <c r="AN909" s="178" t="str">
        <f t="shared" si="536"/>
        <v>No</v>
      </c>
      <c r="AO909" t="str">
        <f>IF(OR(PA!K69="Q1 2028",PA!K69="Q2 2028"),"Yes","No")</f>
        <v>No</v>
      </c>
      <c r="AP909" s="178" t="str">
        <f t="shared" si="537"/>
        <v>No</v>
      </c>
      <c r="AQ909" t="str">
        <f>IF(OR(PA!K69="Q3 2028",PA!K69="Q4 2028"),"Yes","No")</f>
        <v>No</v>
      </c>
      <c r="AR909" s="178" t="str">
        <f t="shared" si="538"/>
        <v>No</v>
      </c>
      <c r="AS909" t="str">
        <f>IF(OR(PA!K69="Q1 2029",PA!K69="Q2 2029"),"Yes","No")</f>
        <v>No</v>
      </c>
      <c r="AT909" s="178" t="str">
        <f t="shared" si="539"/>
        <v>No</v>
      </c>
      <c r="AU909" t="str">
        <f>IF(OR(PA!K69="Q3 2029",PA!K69="Q4 2029"),"Yes","No")</f>
        <v>No</v>
      </c>
      <c r="AV909" s="178" t="str">
        <f t="shared" si="540"/>
        <v>No</v>
      </c>
      <c r="AW909" t="str">
        <f>IF(OR(PA!K69="Q1 2030",PA!K69="Q2 2030"),"Yes","No")</f>
        <v>No</v>
      </c>
      <c r="AX909" s="178" t="str">
        <f t="shared" si="541"/>
        <v>No</v>
      </c>
      <c r="AY909" t="str">
        <f>IF(OR(PA!K69="Q3 2030",PA!K69="Q4 2030"),"Yes","No")</f>
        <v>No</v>
      </c>
      <c r="AZ909" s="178" t="str">
        <f t="shared" si="542"/>
        <v>No</v>
      </c>
      <c r="BA909" t="str">
        <f>IF(PA!K69="","No","Yes")</f>
        <v>No</v>
      </c>
      <c r="BB909" s="178" t="str">
        <f t="shared" si="543"/>
        <v>No</v>
      </c>
      <c r="BC909" s="178" t="str">
        <f t="shared" si="544"/>
        <v>Yes</v>
      </c>
      <c r="BD909" s="174"/>
    </row>
    <row r="910" spans="1:56" s="175" customFormat="1" ht="14.65" thickBot="1" x14ac:dyDescent="0.5">
      <c r="A910" s="177">
        <v>66</v>
      </c>
      <c r="B910" s="48" t="s">
        <v>1473</v>
      </c>
      <c r="C910" t="str">
        <f>IF(PA!E70="Yes","Yes","No")</f>
        <v>No</v>
      </c>
      <c r="D910" t="str">
        <f>IF(AND(C910="No",PA!F70="Yes"),"Yes","No")</f>
        <v>No</v>
      </c>
      <c r="E910" t="str">
        <f>IF(AND(C910="No",PA!F70="N/A"),"N/A","No")</f>
        <v>No</v>
      </c>
      <c r="F910">
        <f>IF(OR(PA!F70="Yes",PA!F70="N/A"),0,1)</f>
        <v>1</v>
      </c>
      <c r="G910" t="str">
        <f>IF(OR(PA!K70="Q3 2019",PA!K70="Q4 2019"),"Yes","No")</f>
        <v>No</v>
      </c>
      <c r="H910" s="178" t="str">
        <f t="shared" si="545"/>
        <v>No</v>
      </c>
      <c r="I910" t="str">
        <f>IF(OR(PA!K70="Q1 2020",PA!K70="Q2 2020"),"Yes","No")</f>
        <v>No</v>
      </c>
      <c r="J910" s="178" t="str">
        <f t="shared" ref="J910:J973" si="546">IF(AND(C910="No",D910="No",E910="No",I910="Yes"),"Yes","No")</f>
        <v>No</v>
      </c>
      <c r="K910" t="str">
        <f>IF(OR(PA!K70="Q3 2020",PA!K70="Q4 2020"),"Yes","No")</f>
        <v>No</v>
      </c>
      <c r="L910" s="178" t="str">
        <f t="shared" ref="L910:L973" si="547">IF(AND(C910="No",D910="No",E910="No",K910="Yes"),"Yes","No")</f>
        <v>No</v>
      </c>
      <c r="M910" t="str">
        <f>IF(OR(PA!K70="Q1 2021",PA!K70="Q2 2021"),"Yes","No")</f>
        <v>No</v>
      </c>
      <c r="N910" s="178" t="str">
        <f t="shared" ref="N910:N973" si="548">IF(AND(C910="No",D910="No",E910="No",M910="Yes"),"Yes","No")</f>
        <v>No</v>
      </c>
      <c r="O910" t="str">
        <f>IF(OR(PA!K70="Q3 2021",PA!K70="Q4 2021"),"Yes","No")</f>
        <v>No</v>
      </c>
      <c r="P910" s="178" t="str">
        <f t="shared" ref="P910:P973" si="549">IF(AND(C910="No",D910="No",E910="No",O910="Yes"),"Yes","No")</f>
        <v>No</v>
      </c>
      <c r="Q910" t="str">
        <f>IF(OR(PA!K70="Q1 2022",PA!K70="Q2 2022"),"Yes","No")</f>
        <v>No</v>
      </c>
      <c r="R910" s="178" t="str">
        <f t="shared" ref="R910:R973" si="550">IF(AND(C910="No",D910="No",E910="No",Q910="Yes"),"Yes","No")</f>
        <v>No</v>
      </c>
      <c r="S910" t="str">
        <f>IF(OR(PA!K70="Q3 2022",PA!K70="Q4 2022"),"Yes","No")</f>
        <v>No</v>
      </c>
      <c r="T910" s="178" t="str">
        <f t="shared" ref="T910:T973" si="551">IF(AND(C910="No",D910="No",E910="No",S910="Yes"),"Yes","No")</f>
        <v>No</v>
      </c>
      <c r="U910" t="str">
        <f>IF(OR(PA!K70="Q1 2023",PA!K70="Q2 2023"),"Yes","No")</f>
        <v>No</v>
      </c>
      <c r="V910" s="178" t="str">
        <f t="shared" ref="V910:V973" si="552">IF(AND(C910="No",D910="No",E910="No",U910="Yes"),"Yes","No")</f>
        <v>No</v>
      </c>
      <c r="W910" t="str">
        <f>IF(OR(PA!K70="Q3 2023",PA!K70="Q4 2023"),"Yes","No")</f>
        <v>No</v>
      </c>
      <c r="X910" s="178" t="str">
        <f t="shared" ref="X910:X973" si="553">IF(AND(C910="No",D910="No",E910="No",W910="Yes"),"Yes","No")</f>
        <v>No</v>
      </c>
      <c r="Y910" t="str">
        <f>IF(OR(PA!K70="Q1 2024",PA!K70="Q2 2024"),"Yes","No")</f>
        <v>No</v>
      </c>
      <c r="Z910" s="178" t="str">
        <f t="shared" ref="Z910:Z973" si="554">IF(AND(C910="No",D910="No",E910="No",Y910="Yes"),"Yes","No")</f>
        <v>No</v>
      </c>
      <c r="AA910" t="str">
        <f>IF(OR(PA!K70="Q3 2024",PA!K70="Q4 2024"),"Yes","No")</f>
        <v>No</v>
      </c>
      <c r="AB910" s="178" t="str">
        <f t="shared" ref="AB910:AB973" si="555">IF(AND(C910="No",D910="No",E910="No",AA910="Yes"),"Yes","No")</f>
        <v>No</v>
      </c>
      <c r="AC910" t="str">
        <f>IF(OR(PA!K70="Q1 2025",PA!K70="Q2 2025"),"Yes","No")</f>
        <v>No</v>
      </c>
      <c r="AD910" s="178" t="str">
        <f t="shared" ref="AD910:AD973" si="556">IF(AND(C910="No",D910="No",E910="No",AC910="Yes"),"Yes","No")</f>
        <v>No</v>
      </c>
      <c r="AE910" t="str">
        <f>IF(OR(PA!K70="Q3 2025",PA!K70="Q4 2025"),"Yes","No")</f>
        <v>No</v>
      </c>
      <c r="AF910" s="178" t="str">
        <f t="shared" ref="AF910:AF973" si="557">IF(AND(C910="No",D910="No",E910="No",AE910="Yes"),"Yes","No")</f>
        <v>No</v>
      </c>
      <c r="AG910" t="str">
        <f>IF(OR(PA!K70="Q1 2026",PA!K70="Q2 2026"),"Yes","No")</f>
        <v>No</v>
      </c>
      <c r="AH910" s="178" t="str">
        <f t="shared" ref="AH910:AH973" si="558">IF(AND(C910="No",D910="No",E910="No",AG910="Yes"),"Yes","No")</f>
        <v>No</v>
      </c>
      <c r="AI910" t="str">
        <f>IF(OR(PA!K70="Q3 2026",PA!K70="Q4 2026"),"Yes","No")</f>
        <v>No</v>
      </c>
      <c r="AJ910" s="178" t="str">
        <f t="shared" ref="AJ910:AJ973" si="559">IF(AND(C910="No",D910="No",E910="No",AI910="Yes"),"Yes","No")</f>
        <v>No</v>
      </c>
      <c r="AK910" t="str">
        <f>IF(OR(PA!K70="Q1 2027",PA!K70="Q2 2027"),"Yes","No")</f>
        <v>No</v>
      </c>
      <c r="AL910" s="178" t="str">
        <f t="shared" ref="AL910:AL973" si="560">IF(AND(C910="No",D910="No",E910="No",AK910="Yes"),"Yes","No")</f>
        <v>No</v>
      </c>
      <c r="AM910" t="str">
        <f>IF(OR(PA!K70="Q3 2027",PA!K70="Q4 2027"),"Yes","No")</f>
        <v>No</v>
      </c>
      <c r="AN910" s="178" t="str">
        <f t="shared" ref="AN910:AN973" si="561">IF(AND(C910="No",D910="No",E910="No",AM910="Yes"),"Yes","No")</f>
        <v>No</v>
      </c>
      <c r="AO910" t="str">
        <f>IF(OR(PA!K70="Q1 2028",PA!K70="Q2 2028"),"Yes","No")</f>
        <v>No</v>
      </c>
      <c r="AP910" s="178" t="str">
        <f t="shared" ref="AP910:AP973" si="562">IF(AND(C910="No",D910="No",E910="No",AO910="Yes"),"Yes","No")</f>
        <v>No</v>
      </c>
      <c r="AQ910" t="str">
        <f>IF(OR(PA!K70="Q3 2028",PA!K70="Q4 2028"),"Yes","No")</f>
        <v>No</v>
      </c>
      <c r="AR910" s="178" t="str">
        <f t="shared" ref="AR910:AR973" si="563">IF(AND(C910="No",D910="No",E910="No",AQ910="Yes"),"Yes","No")</f>
        <v>No</v>
      </c>
      <c r="AS910" t="str">
        <f>IF(OR(PA!K70="Q1 2029",PA!K70="Q2 2029"),"Yes","No")</f>
        <v>No</v>
      </c>
      <c r="AT910" s="178" t="str">
        <f t="shared" ref="AT910:AT973" si="564">IF(AND(C910="No",D910="No",E910="No",AS910="Yes"),"Yes","No")</f>
        <v>No</v>
      </c>
      <c r="AU910" t="str">
        <f>IF(OR(PA!K70="Q3 2029",PA!K70="Q4 2029"),"Yes","No")</f>
        <v>No</v>
      </c>
      <c r="AV910" s="178" t="str">
        <f t="shared" ref="AV910:AV973" si="565">IF(AND(C910="No",D910="No",E910="No",AU910="Yes"),"Yes","No")</f>
        <v>No</v>
      </c>
      <c r="AW910" t="str">
        <f>IF(OR(PA!K70="Q1 2030",PA!K70="Q2 2030"),"Yes","No")</f>
        <v>No</v>
      </c>
      <c r="AX910" s="178" t="str">
        <f t="shared" ref="AX910:AX973" si="566">IF(AND(C910="No",D910="No",E910="No",AW910="Yes"),"Yes","No")</f>
        <v>No</v>
      </c>
      <c r="AY910" t="str">
        <f>IF(OR(PA!K70="Q3 2030",PA!K70="Q4 2030"),"Yes","No")</f>
        <v>No</v>
      </c>
      <c r="AZ910" s="178" t="str">
        <f t="shared" ref="AZ910:AZ973" si="567">IF(AND(C910="No",D910="No",E910="No",AY910="Yes"),"Yes","No")</f>
        <v>No</v>
      </c>
      <c r="BA910" t="str">
        <f>IF(PA!K70="","No","Yes")</f>
        <v>No</v>
      </c>
      <c r="BB910" s="178" t="str">
        <f t="shared" ref="BB910:BB973" si="568">IF(AND(C910="No",D910="No",E910="No",BA910="Yes"),"Yes","No")</f>
        <v>No</v>
      </c>
      <c r="BC910" s="178" t="str">
        <f t="shared" ref="BC910:BC973" si="569">IF(AND(C910="No",D910="No",E910="No",BB910="No"),"Yes","No")</f>
        <v>Yes</v>
      </c>
      <c r="BD910" s="174"/>
    </row>
    <row r="911" spans="1:56" s="175" customFormat="1" ht="23.65" thickBot="1" x14ac:dyDescent="0.5">
      <c r="A911" s="177">
        <v>67</v>
      </c>
      <c r="B911" s="48" t="s">
        <v>1474</v>
      </c>
      <c r="C911" t="str">
        <f>IF(PA!E71="Yes","Yes","No")</f>
        <v>No</v>
      </c>
      <c r="D911" t="str">
        <f>IF(AND(C911="No",PA!F71="Yes"),"Yes","No")</f>
        <v>No</v>
      </c>
      <c r="E911" t="str">
        <f>IF(AND(C911="No",PA!F71="N/A"),"N/A","No")</f>
        <v>No</v>
      </c>
      <c r="F911">
        <f>IF(OR(PA!F71="Yes",PA!F71="N/A"),0,1)</f>
        <v>1</v>
      </c>
      <c r="G911" t="str">
        <f>IF(OR(PA!K71="Q3 2019",PA!K71="Q4 2019"),"Yes","No")</f>
        <v>No</v>
      </c>
      <c r="H911" s="178" t="str">
        <f t="shared" si="545"/>
        <v>No</v>
      </c>
      <c r="I911" t="str">
        <f>IF(OR(PA!K71="Q1 2020",PA!K71="Q2 2020"),"Yes","No")</f>
        <v>No</v>
      </c>
      <c r="J911" s="178" t="str">
        <f t="shared" si="546"/>
        <v>No</v>
      </c>
      <c r="K911" t="str">
        <f>IF(OR(PA!K71="Q3 2020",PA!K71="Q4 2020"),"Yes","No")</f>
        <v>No</v>
      </c>
      <c r="L911" s="178" t="str">
        <f t="shared" si="547"/>
        <v>No</v>
      </c>
      <c r="M911" t="str">
        <f>IF(OR(PA!K71="Q1 2021",PA!K71="Q2 2021"),"Yes","No")</f>
        <v>No</v>
      </c>
      <c r="N911" s="178" t="str">
        <f t="shared" si="548"/>
        <v>No</v>
      </c>
      <c r="O911" t="str">
        <f>IF(OR(PA!K71="Q3 2021",PA!K71="Q4 2021"),"Yes","No")</f>
        <v>No</v>
      </c>
      <c r="P911" s="178" t="str">
        <f t="shared" si="549"/>
        <v>No</v>
      </c>
      <c r="Q911" t="str">
        <f>IF(OR(PA!K71="Q1 2022",PA!K71="Q2 2022"),"Yes","No")</f>
        <v>No</v>
      </c>
      <c r="R911" s="178" t="str">
        <f t="shared" si="550"/>
        <v>No</v>
      </c>
      <c r="S911" t="str">
        <f>IF(OR(PA!K71="Q3 2022",PA!K71="Q4 2022"),"Yes","No")</f>
        <v>No</v>
      </c>
      <c r="T911" s="178" t="str">
        <f t="shared" si="551"/>
        <v>No</v>
      </c>
      <c r="U911" t="str">
        <f>IF(OR(PA!K71="Q1 2023",PA!K71="Q2 2023"),"Yes","No")</f>
        <v>No</v>
      </c>
      <c r="V911" s="178" t="str">
        <f t="shared" si="552"/>
        <v>No</v>
      </c>
      <c r="W911" t="str">
        <f>IF(OR(PA!K71="Q3 2023",PA!K71="Q4 2023"),"Yes","No")</f>
        <v>No</v>
      </c>
      <c r="X911" s="178" t="str">
        <f t="shared" si="553"/>
        <v>No</v>
      </c>
      <c r="Y911" t="str">
        <f>IF(OR(PA!K71="Q1 2024",PA!K71="Q2 2024"),"Yes","No")</f>
        <v>No</v>
      </c>
      <c r="Z911" s="178" t="str">
        <f t="shared" si="554"/>
        <v>No</v>
      </c>
      <c r="AA911" t="str">
        <f>IF(OR(PA!K71="Q3 2024",PA!K71="Q4 2024"),"Yes","No")</f>
        <v>No</v>
      </c>
      <c r="AB911" s="178" t="str">
        <f t="shared" si="555"/>
        <v>No</v>
      </c>
      <c r="AC911" t="str">
        <f>IF(OR(PA!K71="Q1 2025",PA!K71="Q2 2025"),"Yes","No")</f>
        <v>No</v>
      </c>
      <c r="AD911" s="178" t="str">
        <f t="shared" si="556"/>
        <v>No</v>
      </c>
      <c r="AE911" t="str">
        <f>IF(OR(PA!K71="Q3 2025",PA!K71="Q4 2025"),"Yes","No")</f>
        <v>No</v>
      </c>
      <c r="AF911" s="178" t="str">
        <f t="shared" si="557"/>
        <v>No</v>
      </c>
      <c r="AG911" t="str">
        <f>IF(OR(PA!K71="Q1 2026",PA!K71="Q2 2026"),"Yes","No")</f>
        <v>No</v>
      </c>
      <c r="AH911" s="178" t="str">
        <f t="shared" si="558"/>
        <v>No</v>
      </c>
      <c r="AI911" t="str">
        <f>IF(OR(PA!K71="Q3 2026",PA!K71="Q4 2026"),"Yes","No")</f>
        <v>No</v>
      </c>
      <c r="AJ911" s="178" t="str">
        <f t="shared" si="559"/>
        <v>No</v>
      </c>
      <c r="AK911" t="str">
        <f>IF(OR(PA!K71="Q1 2027",PA!K71="Q2 2027"),"Yes","No")</f>
        <v>No</v>
      </c>
      <c r="AL911" s="178" t="str">
        <f t="shared" si="560"/>
        <v>No</v>
      </c>
      <c r="AM911" t="str">
        <f>IF(OR(PA!K71="Q3 2027",PA!K71="Q4 2027"),"Yes","No")</f>
        <v>No</v>
      </c>
      <c r="AN911" s="178" t="str">
        <f t="shared" si="561"/>
        <v>No</v>
      </c>
      <c r="AO911" t="str">
        <f>IF(OR(PA!K71="Q1 2028",PA!K71="Q2 2028"),"Yes","No")</f>
        <v>No</v>
      </c>
      <c r="AP911" s="178" t="str">
        <f t="shared" si="562"/>
        <v>No</v>
      </c>
      <c r="AQ911" t="str">
        <f>IF(OR(PA!K71="Q3 2028",PA!K71="Q4 2028"),"Yes","No")</f>
        <v>No</v>
      </c>
      <c r="AR911" s="178" t="str">
        <f t="shared" si="563"/>
        <v>No</v>
      </c>
      <c r="AS911" t="str">
        <f>IF(OR(PA!K71="Q1 2029",PA!K71="Q2 2029"),"Yes","No")</f>
        <v>No</v>
      </c>
      <c r="AT911" s="178" t="str">
        <f t="shared" si="564"/>
        <v>No</v>
      </c>
      <c r="AU911" t="str">
        <f>IF(OR(PA!K71="Q3 2029",PA!K71="Q4 2029"),"Yes","No")</f>
        <v>No</v>
      </c>
      <c r="AV911" s="178" t="str">
        <f t="shared" si="565"/>
        <v>No</v>
      </c>
      <c r="AW911" t="str">
        <f>IF(OR(PA!K71="Q1 2030",PA!K71="Q2 2030"),"Yes","No")</f>
        <v>No</v>
      </c>
      <c r="AX911" s="178" t="str">
        <f t="shared" si="566"/>
        <v>No</v>
      </c>
      <c r="AY911" t="str">
        <f>IF(OR(PA!K71="Q3 2030",PA!K71="Q4 2030"),"Yes","No")</f>
        <v>No</v>
      </c>
      <c r="AZ911" s="178" t="str">
        <f t="shared" si="567"/>
        <v>No</v>
      </c>
      <c r="BA911" t="str">
        <f>IF(PA!K71="","No","Yes")</f>
        <v>No</v>
      </c>
      <c r="BB911" s="178" t="str">
        <f t="shared" si="568"/>
        <v>No</v>
      </c>
      <c r="BC911" s="178" t="str">
        <f t="shared" si="569"/>
        <v>Yes</v>
      </c>
      <c r="BD911" s="174"/>
    </row>
    <row r="912" spans="1:56" s="175" customFormat="1" ht="23.65" thickBot="1" x14ac:dyDescent="0.5">
      <c r="A912" s="177">
        <v>68</v>
      </c>
      <c r="B912" s="48" t="s">
        <v>1475</v>
      </c>
      <c r="C912" t="str">
        <f>IF(PA!E72="Yes","Yes","No")</f>
        <v>No</v>
      </c>
      <c r="D912" t="str">
        <f>IF(AND(C912="No",PA!F72="Yes"),"Yes","No")</f>
        <v>No</v>
      </c>
      <c r="E912" t="str">
        <f>IF(AND(C912="No",PA!F72="N/A"),"N/A","No")</f>
        <v>No</v>
      </c>
      <c r="F912">
        <f>IF(OR(PA!F72="Yes",PA!F72="N/A"),0,1)</f>
        <v>1</v>
      </c>
      <c r="G912" t="str">
        <f>IF(OR(PA!K72="Q3 2019",PA!K72="Q4 2019"),"Yes","No")</f>
        <v>No</v>
      </c>
      <c r="H912" s="178" t="str">
        <f t="shared" si="545"/>
        <v>No</v>
      </c>
      <c r="I912" t="str">
        <f>IF(OR(PA!K72="Q1 2020",PA!K72="Q2 2020"),"Yes","No")</f>
        <v>No</v>
      </c>
      <c r="J912" s="178" t="str">
        <f t="shared" si="546"/>
        <v>No</v>
      </c>
      <c r="K912" t="str">
        <f>IF(OR(PA!K72="Q3 2020",PA!K72="Q4 2020"),"Yes","No")</f>
        <v>No</v>
      </c>
      <c r="L912" s="178" t="str">
        <f t="shared" si="547"/>
        <v>No</v>
      </c>
      <c r="M912" t="str">
        <f>IF(OR(PA!K72="Q1 2021",PA!K72="Q2 2021"),"Yes","No")</f>
        <v>No</v>
      </c>
      <c r="N912" s="178" t="str">
        <f t="shared" si="548"/>
        <v>No</v>
      </c>
      <c r="O912" t="str">
        <f>IF(OR(PA!K72="Q3 2021",PA!K72="Q4 2021"),"Yes","No")</f>
        <v>No</v>
      </c>
      <c r="P912" s="178" t="str">
        <f t="shared" si="549"/>
        <v>No</v>
      </c>
      <c r="Q912" t="str">
        <f>IF(OR(PA!K72="Q1 2022",PA!K72="Q2 2022"),"Yes","No")</f>
        <v>No</v>
      </c>
      <c r="R912" s="178" t="str">
        <f t="shared" si="550"/>
        <v>No</v>
      </c>
      <c r="S912" t="str">
        <f>IF(OR(PA!K72="Q3 2022",PA!K72="Q4 2022"),"Yes","No")</f>
        <v>No</v>
      </c>
      <c r="T912" s="178" t="str">
        <f t="shared" si="551"/>
        <v>No</v>
      </c>
      <c r="U912" t="str">
        <f>IF(OR(PA!K72="Q1 2023",PA!K72="Q2 2023"),"Yes","No")</f>
        <v>No</v>
      </c>
      <c r="V912" s="178" t="str">
        <f t="shared" si="552"/>
        <v>No</v>
      </c>
      <c r="W912" t="str">
        <f>IF(OR(PA!K72="Q3 2023",PA!K72="Q4 2023"),"Yes","No")</f>
        <v>No</v>
      </c>
      <c r="X912" s="178" t="str">
        <f t="shared" si="553"/>
        <v>No</v>
      </c>
      <c r="Y912" t="str">
        <f>IF(OR(PA!K72="Q1 2024",PA!K72="Q2 2024"),"Yes","No")</f>
        <v>No</v>
      </c>
      <c r="Z912" s="178" t="str">
        <f t="shared" si="554"/>
        <v>No</v>
      </c>
      <c r="AA912" t="str">
        <f>IF(OR(PA!K72="Q3 2024",PA!K72="Q4 2024"),"Yes","No")</f>
        <v>No</v>
      </c>
      <c r="AB912" s="178" t="str">
        <f t="shared" si="555"/>
        <v>No</v>
      </c>
      <c r="AC912" t="str">
        <f>IF(OR(PA!K72="Q1 2025",PA!K72="Q2 2025"),"Yes","No")</f>
        <v>No</v>
      </c>
      <c r="AD912" s="178" t="str">
        <f t="shared" si="556"/>
        <v>No</v>
      </c>
      <c r="AE912" t="str">
        <f>IF(OR(PA!K72="Q3 2025",PA!K72="Q4 2025"),"Yes","No")</f>
        <v>No</v>
      </c>
      <c r="AF912" s="178" t="str">
        <f t="shared" si="557"/>
        <v>No</v>
      </c>
      <c r="AG912" t="str">
        <f>IF(OR(PA!K72="Q1 2026",PA!K72="Q2 2026"),"Yes","No")</f>
        <v>No</v>
      </c>
      <c r="AH912" s="178" t="str">
        <f t="shared" si="558"/>
        <v>No</v>
      </c>
      <c r="AI912" t="str">
        <f>IF(OR(PA!K72="Q3 2026",PA!K72="Q4 2026"),"Yes","No")</f>
        <v>No</v>
      </c>
      <c r="AJ912" s="178" t="str">
        <f t="shared" si="559"/>
        <v>No</v>
      </c>
      <c r="AK912" t="str">
        <f>IF(OR(PA!K72="Q1 2027",PA!K72="Q2 2027"),"Yes","No")</f>
        <v>No</v>
      </c>
      <c r="AL912" s="178" t="str">
        <f t="shared" si="560"/>
        <v>No</v>
      </c>
      <c r="AM912" t="str">
        <f>IF(OR(PA!K72="Q3 2027",PA!K72="Q4 2027"),"Yes","No")</f>
        <v>No</v>
      </c>
      <c r="AN912" s="178" t="str">
        <f t="shared" si="561"/>
        <v>No</v>
      </c>
      <c r="AO912" t="str">
        <f>IF(OR(PA!K72="Q1 2028",PA!K72="Q2 2028"),"Yes","No")</f>
        <v>No</v>
      </c>
      <c r="AP912" s="178" t="str">
        <f t="shared" si="562"/>
        <v>No</v>
      </c>
      <c r="AQ912" t="str">
        <f>IF(OR(PA!K72="Q3 2028",PA!K72="Q4 2028"),"Yes","No")</f>
        <v>No</v>
      </c>
      <c r="AR912" s="178" t="str">
        <f t="shared" si="563"/>
        <v>No</v>
      </c>
      <c r="AS912" t="str">
        <f>IF(OR(PA!K72="Q1 2029",PA!K72="Q2 2029"),"Yes","No")</f>
        <v>No</v>
      </c>
      <c r="AT912" s="178" t="str">
        <f t="shared" si="564"/>
        <v>No</v>
      </c>
      <c r="AU912" t="str">
        <f>IF(OR(PA!K72="Q3 2029",PA!K72="Q4 2029"),"Yes","No")</f>
        <v>No</v>
      </c>
      <c r="AV912" s="178" t="str">
        <f t="shared" si="565"/>
        <v>No</v>
      </c>
      <c r="AW912" t="str">
        <f>IF(OR(PA!K72="Q1 2030",PA!K72="Q2 2030"),"Yes","No")</f>
        <v>No</v>
      </c>
      <c r="AX912" s="178" t="str">
        <f t="shared" si="566"/>
        <v>No</v>
      </c>
      <c r="AY912" t="str">
        <f>IF(OR(PA!K72="Q3 2030",PA!K72="Q4 2030"),"Yes","No")</f>
        <v>No</v>
      </c>
      <c r="AZ912" s="178" t="str">
        <f t="shared" si="567"/>
        <v>No</v>
      </c>
      <c r="BA912" t="str">
        <f>IF(PA!K72="","No","Yes")</f>
        <v>No</v>
      </c>
      <c r="BB912" s="178" t="str">
        <f t="shared" si="568"/>
        <v>No</v>
      </c>
      <c r="BC912" s="178" t="str">
        <f t="shared" si="569"/>
        <v>Yes</v>
      </c>
      <c r="BD912" s="174"/>
    </row>
    <row r="913" spans="1:56" s="175" customFormat="1" ht="35.25" thickBot="1" x14ac:dyDescent="0.5">
      <c r="A913" s="177">
        <v>69</v>
      </c>
      <c r="B913" s="48" t="s">
        <v>1476</v>
      </c>
      <c r="C913" t="str">
        <f>IF(PA!E73="Yes","Yes","No")</f>
        <v>No</v>
      </c>
      <c r="D913" t="str">
        <f>IF(AND(C913="No",PA!F73="Yes"),"Yes","No")</f>
        <v>No</v>
      </c>
      <c r="E913" t="str">
        <f>IF(AND(C913="No",PA!F73="N/A"),"N/A","No")</f>
        <v>No</v>
      </c>
      <c r="F913">
        <f>IF(OR(PA!F73="Yes",PA!F73="N/A"),0,1)</f>
        <v>1</v>
      </c>
      <c r="G913" t="str">
        <f>IF(OR(PA!K73="Q3 2019",PA!K73="Q4 2019"),"Yes","No")</f>
        <v>No</v>
      </c>
      <c r="H913" s="178" t="str">
        <f t="shared" si="545"/>
        <v>No</v>
      </c>
      <c r="I913" t="str">
        <f>IF(OR(PA!K73="Q1 2020",PA!K73="Q2 2020"),"Yes","No")</f>
        <v>No</v>
      </c>
      <c r="J913" s="178" t="str">
        <f t="shared" si="546"/>
        <v>No</v>
      </c>
      <c r="K913" t="str">
        <f>IF(OR(PA!K73="Q3 2020",PA!K73="Q4 2020"),"Yes","No")</f>
        <v>No</v>
      </c>
      <c r="L913" s="178" t="str">
        <f t="shared" si="547"/>
        <v>No</v>
      </c>
      <c r="M913" t="str">
        <f>IF(OR(PA!K73="Q1 2021",PA!K73="Q2 2021"),"Yes","No")</f>
        <v>No</v>
      </c>
      <c r="N913" s="178" t="str">
        <f t="shared" si="548"/>
        <v>No</v>
      </c>
      <c r="O913" t="str">
        <f>IF(OR(PA!K73="Q3 2021",PA!K73="Q4 2021"),"Yes","No")</f>
        <v>No</v>
      </c>
      <c r="P913" s="178" t="str">
        <f t="shared" si="549"/>
        <v>No</v>
      </c>
      <c r="Q913" t="str">
        <f>IF(OR(PA!K73="Q1 2022",PA!K73="Q2 2022"),"Yes","No")</f>
        <v>No</v>
      </c>
      <c r="R913" s="178" t="str">
        <f t="shared" si="550"/>
        <v>No</v>
      </c>
      <c r="S913" t="str">
        <f>IF(OR(PA!K73="Q3 2022",PA!K73="Q4 2022"),"Yes","No")</f>
        <v>No</v>
      </c>
      <c r="T913" s="178" t="str">
        <f t="shared" si="551"/>
        <v>No</v>
      </c>
      <c r="U913" t="str">
        <f>IF(OR(PA!K73="Q1 2023",PA!K73="Q2 2023"),"Yes","No")</f>
        <v>No</v>
      </c>
      <c r="V913" s="178" t="str">
        <f t="shared" si="552"/>
        <v>No</v>
      </c>
      <c r="W913" t="str">
        <f>IF(OR(PA!K73="Q3 2023",PA!K73="Q4 2023"),"Yes","No")</f>
        <v>No</v>
      </c>
      <c r="X913" s="178" t="str">
        <f t="shared" si="553"/>
        <v>No</v>
      </c>
      <c r="Y913" t="str">
        <f>IF(OR(PA!K73="Q1 2024",PA!K73="Q2 2024"),"Yes","No")</f>
        <v>No</v>
      </c>
      <c r="Z913" s="178" t="str">
        <f t="shared" si="554"/>
        <v>No</v>
      </c>
      <c r="AA913" t="str">
        <f>IF(OR(PA!K73="Q3 2024",PA!K73="Q4 2024"),"Yes","No")</f>
        <v>No</v>
      </c>
      <c r="AB913" s="178" t="str">
        <f t="shared" si="555"/>
        <v>No</v>
      </c>
      <c r="AC913" t="str">
        <f>IF(OR(PA!K73="Q1 2025",PA!K73="Q2 2025"),"Yes","No")</f>
        <v>No</v>
      </c>
      <c r="AD913" s="178" t="str">
        <f t="shared" si="556"/>
        <v>No</v>
      </c>
      <c r="AE913" t="str">
        <f>IF(OR(PA!K73="Q3 2025",PA!K73="Q4 2025"),"Yes","No")</f>
        <v>No</v>
      </c>
      <c r="AF913" s="178" t="str">
        <f t="shared" si="557"/>
        <v>No</v>
      </c>
      <c r="AG913" t="str">
        <f>IF(OR(PA!K73="Q1 2026",PA!K73="Q2 2026"),"Yes","No")</f>
        <v>No</v>
      </c>
      <c r="AH913" s="178" t="str">
        <f t="shared" si="558"/>
        <v>No</v>
      </c>
      <c r="AI913" t="str">
        <f>IF(OR(PA!K73="Q3 2026",PA!K73="Q4 2026"),"Yes","No")</f>
        <v>No</v>
      </c>
      <c r="AJ913" s="178" t="str">
        <f t="shared" si="559"/>
        <v>No</v>
      </c>
      <c r="AK913" t="str">
        <f>IF(OR(PA!K73="Q1 2027",PA!K73="Q2 2027"),"Yes","No")</f>
        <v>No</v>
      </c>
      <c r="AL913" s="178" t="str">
        <f t="shared" si="560"/>
        <v>No</v>
      </c>
      <c r="AM913" t="str">
        <f>IF(OR(PA!K73="Q3 2027",PA!K73="Q4 2027"),"Yes","No")</f>
        <v>No</v>
      </c>
      <c r="AN913" s="178" t="str">
        <f t="shared" si="561"/>
        <v>No</v>
      </c>
      <c r="AO913" t="str">
        <f>IF(OR(PA!K73="Q1 2028",PA!K73="Q2 2028"),"Yes","No")</f>
        <v>No</v>
      </c>
      <c r="AP913" s="178" t="str">
        <f t="shared" si="562"/>
        <v>No</v>
      </c>
      <c r="AQ913" t="str">
        <f>IF(OR(PA!K73="Q3 2028",PA!K73="Q4 2028"),"Yes","No")</f>
        <v>No</v>
      </c>
      <c r="AR913" s="178" t="str">
        <f t="shared" si="563"/>
        <v>No</v>
      </c>
      <c r="AS913" t="str">
        <f>IF(OR(PA!K73="Q1 2029",PA!K73="Q2 2029"),"Yes","No")</f>
        <v>No</v>
      </c>
      <c r="AT913" s="178" t="str">
        <f t="shared" si="564"/>
        <v>No</v>
      </c>
      <c r="AU913" t="str">
        <f>IF(OR(PA!K73="Q3 2029",PA!K73="Q4 2029"),"Yes","No")</f>
        <v>No</v>
      </c>
      <c r="AV913" s="178" t="str">
        <f t="shared" si="565"/>
        <v>No</v>
      </c>
      <c r="AW913" t="str">
        <f>IF(OR(PA!K73="Q1 2030",PA!K73="Q2 2030"),"Yes","No")</f>
        <v>No</v>
      </c>
      <c r="AX913" s="178" t="str">
        <f t="shared" si="566"/>
        <v>No</v>
      </c>
      <c r="AY913" t="str">
        <f>IF(OR(PA!K73="Q3 2030",PA!K73="Q4 2030"),"Yes","No")</f>
        <v>No</v>
      </c>
      <c r="AZ913" s="178" t="str">
        <f t="shared" si="567"/>
        <v>No</v>
      </c>
      <c r="BA913" t="str">
        <f>IF(PA!K73="","No","Yes")</f>
        <v>No</v>
      </c>
      <c r="BB913" s="178" t="str">
        <f t="shared" si="568"/>
        <v>No</v>
      </c>
      <c r="BC913" s="178" t="str">
        <f t="shared" si="569"/>
        <v>Yes</v>
      </c>
      <c r="BD913" s="174"/>
    </row>
    <row r="914" spans="1:56" s="175" customFormat="1" ht="23.65" thickBot="1" x14ac:dyDescent="0.5">
      <c r="A914" s="177">
        <v>70</v>
      </c>
      <c r="B914" s="48" t="s">
        <v>1478</v>
      </c>
      <c r="C914" t="str">
        <f>IF(PA!E74="Yes","Yes","No")</f>
        <v>No</v>
      </c>
      <c r="D914" t="str">
        <f>IF(AND(C914="No",PA!F74="Yes"),"Yes","No")</f>
        <v>No</v>
      </c>
      <c r="E914" t="str">
        <f>IF(AND(C914="No",PA!F74="N/A"),"N/A","No")</f>
        <v>No</v>
      </c>
      <c r="F914">
        <f>IF(OR(PA!F74="Yes",PA!F74="N/A"),0,1)</f>
        <v>1</v>
      </c>
      <c r="G914" t="str">
        <f>IF(OR(PA!K74="Q3 2019",PA!K74="Q4 2019"),"Yes","No")</f>
        <v>No</v>
      </c>
      <c r="H914" s="178" t="str">
        <f t="shared" si="545"/>
        <v>No</v>
      </c>
      <c r="I914" t="str">
        <f>IF(OR(PA!K74="Q1 2020",PA!K74="Q2 2020"),"Yes","No")</f>
        <v>No</v>
      </c>
      <c r="J914" s="178" t="str">
        <f t="shared" si="546"/>
        <v>No</v>
      </c>
      <c r="K914" t="str">
        <f>IF(OR(PA!K74="Q3 2020",PA!K74="Q4 2020"),"Yes","No")</f>
        <v>No</v>
      </c>
      <c r="L914" s="178" t="str">
        <f t="shared" si="547"/>
        <v>No</v>
      </c>
      <c r="M914" t="str">
        <f>IF(OR(PA!K74="Q1 2021",PA!K74="Q2 2021"),"Yes","No")</f>
        <v>No</v>
      </c>
      <c r="N914" s="178" t="str">
        <f t="shared" si="548"/>
        <v>No</v>
      </c>
      <c r="O914" t="str">
        <f>IF(OR(PA!K74="Q3 2021",PA!K74="Q4 2021"),"Yes","No")</f>
        <v>No</v>
      </c>
      <c r="P914" s="178" t="str">
        <f t="shared" si="549"/>
        <v>No</v>
      </c>
      <c r="Q914" t="str">
        <f>IF(OR(PA!K74="Q1 2022",PA!K74="Q2 2022"),"Yes","No")</f>
        <v>No</v>
      </c>
      <c r="R914" s="178" t="str">
        <f t="shared" si="550"/>
        <v>No</v>
      </c>
      <c r="S914" t="str">
        <f>IF(OR(PA!K74="Q3 2022",PA!K74="Q4 2022"),"Yes","No")</f>
        <v>No</v>
      </c>
      <c r="T914" s="178" t="str">
        <f t="shared" si="551"/>
        <v>No</v>
      </c>
      <c r="U914" t="str">
        <f>IF(OR(PA!K74="Q1 2023",PA!K74="Q2 2023"),"Yes","No")</f>
        <v>No</v>
      </c>
      <c r="V914" s="178" t="str">
        <f t="shared" si="552"/>
        <v>No</v>
      </c>
      <c r="W914" t="str">
        <f>IF(OR(PA!K74="Q3 2023",PA!K74="Q4 2023"),"Yes","No")</f>
        <v>No</v>
      </c>
      <c r="X914" s="178" t="str">
        <f t="shared" si="553"/>
        <v>No</v>
      </c>
      <c r="Y914" t="str">
        <f>IF(OR(PA!K74="Q1 2024",PA!K74="Q2 2024"),"Yes","No")</f>
        <v>No</v>
      </c>
      <c r="Z914" s="178" t="str">
        <f t="shared" si="554"/>
        <v>No</v>
      </c>
      <c r="AA914" t="str">
        <f>IF(OR(PA!K74="Q3 2024",PA!K74="Q4 2024"),"Yes","No")</f>
        <v>No</v>
      </c>
      <c r="AB914" s="178" t="str">
        <f t="shared" si="555"/>
        <v>No</v>
      </c>
      <c r="AC914" t="str">
        <f>IF(OR(PA!K74="Q1 2025",PA!K74="Q2 2025"),"Yes","No")</f>
        <v>No</v>
      </c>
      <c r="AD914" s="178" t="str">
        <f t="shared" si="556"/>
        <v>No</v>
      </c>
      <c r="AE914" t="str">
        <f>IF(OR(PA!K74="Q3 2025",PA!K74="Q4 2025"),"Yes","No")</f>
        <v>No</v>
      </c>
      <c r="AF914" s="178" t="str">
        <f t="shared" si="557"/>
        <v>No</v>
      </c>
      <c r="AG914" t="str">
        <f>IF(OR(PA!K74="Q1 2026",PA!K74="Q2 2026"),"Yes","No")</f>
        <v>No</v>
      </c>
      <c r="AH914" s="178" t="str">
        <f t="shared" si="558"/>
        <v>No</v>
      </c>
      <c r="AI914" t="str">
        <f>IF(OR(PA!K74="Q3 2026",PA!K74="Q4 2026"),"Yes","No")</f>
        <v>No</v>
      </c>
      <c r="AJ914" s="178" t="str">
        <f t="shared" si="559"/>
        <v>No</v>
      </c>
      <c r="AK914" t="str">
        <f>IF(OR(PA!K74="Q1 2027",PA!K74="Q2 2027"),"Yes","No")</f>
        <v>No</v>
      </c>
      <c r="AL914" s="178" t="str">
        <f t="shared" si="560"/>
        <v>No</v>
      </c>
      <c r="AM914" t="str">
        <f>IF(OR(PA!K74="Q3 2027",PA!K74="Q4 2027"),"Yes","No")</f>
        <v>No</v>
      </c>
      <c r="AN914" s="178" t="str">
        <f t="shared" si="561"/>
        <v>No</v>
      </c>
      <c r="AO914" t="str">
        <f>IF(OR(PA!K74="Q1 2028",PA!K74="Q2 2028"),"Yes","No")</f>
        <v>No</v>
      </c>
      <c r="AP914" s="178" t="str">
        <f t="shared" si="562"/>
        <v>No</v>
      </c>
      <c r="AQ914" t="str">
        <f>IF(OR(PA!K74="Q3 2028",PA!K74="Q4 2028"),"Yes","No")</f>
        <v>No</v>
      </c>
      <c r="AR914" s="178" t="str">
        <f t="shared" si="563"/>
        <v>No</v>
      </c>
      <c r="AS914" t="str">
        <f>IF(OR(PA!K74="Q1 2029",PA!K74="Q2 2029"),"Yes","No")</f>
        <v>No</v>
      </c>
      <c r="AT914" s="178" t="str">
        <f t="shared" si="564"/>
        <v>No</v>
      </c>
      <c r="AU914" t="str">
        <f>IF(OR(PA!K74="Q3 2029",PA!K74="Q4 2029"),"Yes","No")</f>
        <v>No</v>
      </c>
      <c r="AV914" s="178" t="str">
        <f t="shared" si="565"/>
        <v>No</v>
      </c>
      <c r="AW914" t="str">
        <f>IF(OR(PA!K74="Q1 2030",PA!K74="Q2 2030"),"Yes","No")</f>
        <v>No</v>
      </c>
      <c r="AX914" s="178" t="str">
        <f t="shared" si="566"/>
        <v>No</v>
      </c>
      <c r="AY914" t="str">
        <f>IF(OR(PA!K74="Q3 2030",PA!K74="Q4 2030"),"Yes","No")</f>
        <v>No</v>
      </c>
      <c r="AZ914" s="178" t="str">
        <f t="shared" si="567"/>
        <v>No</v>
      </c>
      <c r="BA914" t="str">
        <f>IF(PA!K74="","No","Yes")</f>
        <v>No</v>
      </c>
      <c r="BB914" s="178" t="str">
        <f t="shared" si="568"/>
        <v>No</v>
      </c>
      <c r="BC914" s="178" t="str">
        <f t="shared" si="569"/>
        <v>Yes</v>
      </c>
      <c r="BD914" s="174"/>
    </row>
    <row r="915" spans="1:56" s="175" customFormat="1" ht="14.65" thickBot="1" x14ac:dyDescent="0.5">
      <c r="A915" s="177">
        <v>71</v>
      </c>
      <c r="B915" s="48" t="s">
        <v>1479</v>
      </c>
      <c r="C915" t="str">
        <f>IF(PA!E75="Yes","Yes","No")</f>
        <v>No</v>
      </c>
      <c r="D915" t="str">
        <f>IF(AND(C915="No",PA!F75="Yes"),"Yes","No")</f>
        <v>No</v>
      </c>
      <c r="E915" t="str">
        <f>IF(AND(C915="No",PA!F75="N/A"),"N/A","No")</f>
        <v>No</v>
      </c>
      <c r="F915">
        <f>IF(OR(PA!F75="Yes",PA!F75="N/A"),0,1)</f>
        <v>1</v>
      </c>
      <c r="G915" t="str">
        <f>IF(OR(PA!K75="Q3 2019",PA!K75="Q4 2019"),"Yes","No")</f>
        <v>No</v>
      </c>
      <c r="H915" s="178" t="str">
        <f t="shared" si="545"/>
        <v>No</v>
      </c>
      <c r="I915" t="str">
        <f>IF(OR(PA!K75="Q1 2020",PA!K75="Q2 2020"),"Yes","No")</f>
        <v>No</v>
      </c>
      <c r="J915" s="178" t="str">
        <f t="shared" si="546"/>
        <v>No</v>
      </c>
      <c r="K915" t="str">
        <f>IF(OR(PA!K75="Q3 2020",PA!K75="Q4 2020"),"Yes","No")</f>
        <v>No</v>
      </c>
      <c r="L915" s="178" t="str">
        <f t="shared" si="547"/>
        <v>No</v>
      </c>
      <c r="M915" t="str">
        <f>IF(OR(PA!K75="Q1 2021",PA!K75="Q2 2021"),"Yes","No")</f>
        <v>No</v>
      </c>
      <c r="N915" s="178" t="str">
        <f t="shared" si="548"/>
        <v>No</v>
      </c>
      <c r="O915" t="str">
        <f>IF(OR(PA!K75="Q3 2021",PA!K75="Q4 2021"),"Yes","No")</f>
        <v>No</v>
      </c>
      <c r="P915" s="178" t="str">
        <f t="shared" si="549"/>
        <v>No</v>
      </c>
      <c r="Q915" t="str">
        <f>IF(OR(PA!K75="Q1 2022",PA!K75="Q2 2022"),"Yes","No")</f>
        <v>No</v>
      </c>
      <c r="R915" s="178" t="str">
        <f t="shared" si="550"/>
        <v>No</v>
      </c>
      <c r="S915" t="str">
        <f>IF(OR(PA!K75="Q3 2022",PA!K75="Q4 2022"),"Yes","No")</f>
        <v>No</v>
      </c>
      <c r="T915" s="178" t="str">
        <f t="shared" si="551"/>
        <v>No</v>
      </c>
      <c r="U915" t="str">
        <f>IF(OR(PA!K75="Q1 2023",PA!K75="Q2 2023"),"Yes","No")</f>
        <v>No</v>
      </c>
      <c r="V915" s="178" t="str">
        <f t="shared" si="552"/>
        <v>No</v>
      </c>
      <c r="W915" t="str">
        <f>IF(OR(PA!K75="Q3 2023",PA!K75="Q4 2023"),"Yes","No")</f>
        <v>No</v>
      </c>
      <c r="X915" s="178" t="str">
        <f t="shared" si="553"/>
        <v>No</v>
      </c>
      <c r="Y915" t="str">
        <f>IF(OR(PA!K75="Q1 2024",PA!K75="Q2 2024"),"Yes","No")</f>
        <v>No</v>
      </c>
      <c r="Z915" s="178" t="str">
        <f t="shared" si="554"/>
        <v>No</v>
      </c>
      <c r="AA915" t="str">
        <f>IF(OR(PA!K75="Q3 2024",PA!K75="Q4 2024"),"Yes","No")</f>
        <v>No</v>
      </c>
      <c r="AB915" s="178" t="str">
        <f t="shared" si="555"/>
        <v>No</v>
      </c>
      <c r="AC915" t="str">
        <f>IF(OR(PA!K75="Q1 2025",PA!K75="Q2 2025"),"Yes","No")</f>
        <v>No</v>
      </c>
      <c r="AD915" s="178" t="str">
        <f t="shared" si="556"/>
        <v>No</v>
      </c>
      <c r="AE915" t="str">
        <f>IF(OR(PA!K75="Q3 2025",PA!K75="Q4 2025"),"Yes","No")</f>
        <v>No</v>
      </c>
      <c r="AF915" s="178" t="str">
        <f t="shared" si="557"/>
        <v>No</v>
      </c>
      <c r="AG915" t="str">
        <f>IF(OR(PA!K75="Q1 2026",PA!K75="Q2 2026"),"Yes","No")</f>
        <v>No</v>
      </c>
      <c r="AH915" s="178" t="str">
        <f t="shared" si="558"/>
        <v>No</v>
      </c>
      <c r="AI915" t="str">
        <f>IF(OR(PA!K75="Q3 2026",PA!K75="Q4 2026"),"Yes","No")</f>
        <v>No</v>
      </c>
      <c r="AJ915" s="178" t="str">
        <f t="shared" si="559"/>
        <v>No</v>
      </c>
      <c r="AK915" t="str">
        <f>IF(OR(PA!K75="Q1 2027",PA!K75="Q2 2027"),"Yes","No")</f>
        <v>No</v>
      </c>
      <c r="AL915" s="178" t="str">
        <f t="shared" si="560"/>
        <v>No</v>
      </c>
      <c r="AM915" t="str">
        <f>IF(OR(PA!K75="Q3 2027",PA!K75="Q4 2027"),"Yes","No")</f>
        <v>No</v>
      </c>
      <c r="AN915" s="178" t="str">
        <f t="shared" si="561"/>
        <v>No</v>
      </c>
      <c r="AO915" t="str">
        <f>IF(OR(PA!K75="Q1 2028",PA!K75="Q2 2028"),"Yes","No")</f>
        <v>No</v>
      </c>
      <c r="AP915" s="178" t="str">
        <f t="shared" si="562"/>
        <v>No</v>
      </c>
      <c r="AQ915" t="str">
        <f>IF(OR(PA!K75="Q3 2028",PA!K75="Q4 2028"),"Yes","No")</f>
        <v>No</v>
      </c>
      <c r="AR915" s="178" t="str">
        <f t="shared" si="563"/>
        <v>No</v>
      </c>
      <c r="AS915" t="str">
        <f>IF(OR(PA!K75="Q1 2029",PA!K75="Q2 2029"),"Yes","No")</f>
        <v>No</v>
      </c>
      <c r="AT915" s="178" t="str">
        <f t="shared" si="564"/>
        <v>No</v>
      </c>
      <c r="AU915" t="str">
        <f>IF(OR(PA!K75="Q3 2029",PA!K75="Q4 2029"),"Yes","No")</f>
        <v>No</v>
      </c>
      <c r="AV915" s="178" t="str">
        <f t="shared" si="565"/>
        <v>No</v>
      </c>
      <c r="AW915" t="str">
        <f>IF(OR(PA!K75="Q1 2030",PA!K75="Q2 2030"),"Yes","No")</f>
        <v>No</v>
      </c>
      <c r="AX915" s="178" t="str">
        <f t="shared" si="566"/>
        <v>No</v>
      </c>
      <c r="AY915" t="str">
        <f>IF(OR(PA!K75="Q3 2030",PA!K75="Q4 2030"),"Yes","No")</f>
        <v>No</v>
      </c>
      <c r="AZ915" s="178" t="str">
        <f t="shared" si="567"/>
        <v>No</v>
      </c>
      <c r="BA915" t="str">
        <f>IF(PA!K75="","No","Yes")</f>
        <v>No</v>
      </c>
      <c r="BB915" s="178" t="str">
        <f t="shared" si="568"/>
        <v>No</v>
      </c>
      <c r="BC915" s="178" t="str">
        <f t="shared" si="569"/>
        <v>Yes</v>
      </c>
      <c r="BD915" s="174"/>
    </row>
    <row r="916" spans="1:56" s="175" customFormat="1" ht="23.65" thickBot="1" x14ac:dyDescent="0.5">
      <c r="A916" s="177">
        <v>72</v>
      </c>
      <c r="B916" s="48" t="s">
        <v>1482</v>
      </c>
      <c r="C916" t="str">
        <f>IF(PA!E76="Yes","Yes","No")</f>
        <v>No</v>
      </c>
      <c r="D916" t="str">
        <f>IF(AND(C916="No",PA!F76="Yes"),"Yes","No")</f>
        <v>No</v>
      </c>
      <c r="E916" t="str">
        <f>IF(AND(C916="No",PA!F76="N/A"),"N/A","No")</f>
        <v>No</v>
      </c>
      <c r="F916">
        <f>IF(OR(PA!F76="Yes",PA!F76="N/A"),0,1)</f>
        <v>1</v>
      </c>
      <c r="G916" t="str">
        <f>IF(OR(PA!K76="Q3 2019",PA!K76="Q4 2019"),"Yes","No")</f>
        <v>No</v>
      </c>
      <c r="H916" s="178" t="str">
        <f t="shared" si="545"/>
        <v>No</v>
      </c>
      <c r="I916" t="str">
        <f>IF(OR(PA!K76="Q1 2020",PA!K76="Q2 2020"),"Yes","No")</f>
        <v>No</v>
      </c>
      <c r="J916" s="178" t="str">
        <f t="shared" si="546"/>
        <v>No</v>
      </c>
      <c r="K916" t="str">
        <f>IF(OR(PA!K76="Q3 2020",PA!K76="Q4 2020"),"Yes","No")</f>
        <v>No</v>
      </c>
      <c r="L916" s="178" t="str">
        <f t="shared" si="547"/>
        <v>No</v>
      </c>
      <c r="M916" t="str">
        <f>IF(OR(PA!K76="Q1 2021",PA!K76="Q2 2021"),"Yes","No")</f>
        <v>No</v>
      </c>
      <c r="N916" s="178" t="str">
        <f t="shared" si="548"/>
        <v>No</v>
      </c>
      <c r="O916" t="str">
        <f>IF(OR(PA!K76="Q3 2021",PA!K76="Q4 2021"),"Yes","No")</f>
        <v>No</v>
      </c>
      <c r="P916" s="178" t="str">
        <f t="shared" si="549"/>
        <v>No</v>
      </c>
      <c r="Q916" t="str">
        <f>IF(OR(PA!K76="Q1 2022",PA!K76="Q2 2022"),"Yes","No")</f>
        <v>No</v>
      </c>
      <c r="R916" s="178" t="str">
        <f t="shared" si="550"/>
        <v>No</v>
      </c>
      <c r="S916" t="str">
        <f>IF(OR(PA!K76="Q3 2022",PA!K76="Q4 2022"),"Yes","No")</f>
        <v>No</v>
      </c>
      <c r="T916" s="178" t="str">
        <f t="shared" si="551"/>
        <v>No</v>
      </c>
      <c r="U916" t="str">
        <f>IF(OR(PA!K76="Q1 2023",PA!K76="Q2 2023"),"Yes","No")</f>
        <v>No</v>
      </c>
      <c r="V916" s="178" t="str">
        <f t="shared" si="552"/>
        <v>No</v>
      </c>
      <c r="W916" t="str">
        <f>IF(OR(PA!K76="Q3 2023",PA!K76="Q4 2023"),"Yes","No")</f>
        <v>No</v>
      </c>
      <c r="X916" s="178" t="str">
        <f t="shared" si="553"/>
        <v>No</v>
      </c>
      <c r="Y916" t="str">
        <f>IF(OR(PA!K76="Q1 2024",PA!K76="Q2 2024"),"Yes","No")</f>
        <v>No</v>
      </c>
      <c r="Z916" s="178" t="str">
        <f t="shared" si="554"/>
        <v>No</v>
      </c>
      <c r="AA916" t="str">
        <f>IF(OR(PA!K76="Q3 2024",PA!K76="Q4 2024"),"Yes","No")</f>
        <v>No</v>
      </c>
      <c r="AB916" s="178" t="str">
        <f t="shared" si="555"/>
        <v>No</v>
      </c>
      <c r="AC916" t="str">
        <f>IF(OR(PA!K76="Q1 2025",PA!K76="Q2 2025"),"Yes","No")</f>
        <v>No</v>
      </c>
      <c r="AD916" s="178" t="str">
        <f t="shared" si="556"/>
        <v>No</v>
      </c>
      <c r="AE916" t="str">
        <f>IF(OR(PA!K76="Q3 2025",PA!K76="Q4 2025"),"Yes","No")</f>
        <v>No</v>
      </c>
      <c r="AF916" s="178" t="str">
        <f t="shared" si="557"/>
        <v>No</v>
      </c>
      <c r="AG916" t="str">
        <f>IF(OR(PA!K76="Q1 2026",PA!K76="Q2 2026"),"Yes","No")</f>
        <v>No</v>
      </c>
      <c r="AH916" s="178" t="str">
        <f t="shared" si="558"/>
        <v>No</v>
      </c>
      <c r="AI916" t="str">
        <f>IF(OR(PA!K76="Q3 2026",PA!K76="Q4 2026"),"Yes","No")</f>
        <v>No</v>
      </c>
      <c r="AJ916" s="178" t="str">
        <f t="shared" si="559"/>
        <v>No</v>
      </c>
      <c r="AK916" t="str">
        <f>IF(OR(PA!K76="Q1 2027",PA!K76="Q2 2027"),"Yes","No")</f>
        <v>No</v>
      </c>
      <c r="AL916" s="178" t="str">
        <f t="shared" si="560"/>
        <v>No</v>
      </c>
      <c r="AM916" t="str">
        <f>IF(OR(PA!K76="Q3 2027",PA!K76="Q4 2027"),"Yes","No")</f>
        <v>No</v>
      </c>
      <c r="AN916" s="178" t="str">
        <f t="shared" si="561"/>
        <v>No</v>
      </c>
      <c r="AO916" t="str">
        <f>IF(OR(PA!K76="Q1 2028",PA!K76="Q2 2028"),"Yes","No")</f>
        <v>No</v>
      </c>
      <c r="AP916" s="178" t="str">
        <f t="shared" si="562"/>
        <v>No</v>
      </c>
      <c r="AQ916" t="str">
        <f>IF(OR(PA!K76="Q3 2028",PA!K76="Q4 2028"),"Yes","No")</f>
        <v>No</v>
      </c>
      <c r="AR916" s="178" t="str">
        <f t="shared" si="563"/>
        <v>No</v>
      </c>
      <c r="AS916" t="str">
        <f>IF(OR(PA!K76="Q1 2029",PA!K76="Q2 2029"),"Yes","No")</f>
        <v>No</v>
      </c>
      <c r="AT916" s="178" t="str">
        <f t="shared" si="564"/>
        <v>No</v>
      </c>
      <c r="AU916" t="str">
        <f>IF(OR(PA!K76="Q3 2029",PA!K76="Q4 2029"),"Yes","No")</f>
        <v>No</v>
      </c>
      <c r="AV916" s="178" t="str">
        <f t="shared" si="565"/>
        <v>No</v>
      </c>
      <c r="AW916" t="str">
        <f>IF(OR(PA!K76="Q1 2030",PA!K76="Q2 2030"),"Yes","No")</f>
        <v>No</v>
      </c>
      <c r="AX916" s="178" t="str">
        <f t="shared" si="566"/>
        <v>No</v>
      </c>
      <c r="AY916" t="str">
        <f>IF(OR(PA!K76="Q3 2030",PA!K76="Q4 2030"),"Yes","No")</f>
        <v>No</v>
      </c>
      <c r="AZ916" s="178" t="str">
        <f t="shared" si="567"/>
        <v>No</v>
      </c>
      <c r="BA916" t="str">
        <f>IF(PA!K76="","No","Yes")</f>
        <v>No</v>
      </c>
      <c r="BB916" s="178" t="str">
        <f t="shared" si="568"/>
        <v>No</v>
      </c>
      <c r="BC916" s="178" t="str">
        <f t="shared" si="569"/>
        <v>Yes</v>
      </c>
      <c r="BD916" s="174"/>
    </row>
    <row r="917" spans="1:56" s="175" customFormat="1" ht="23.65" thickBot="1" x14ac:dyDescent="0.5">
      <c r="A917" s="177">
        <v>73</v>
      </c>
      <c r="B917" s="48" t="s">
        <v>1483</v>
      </c>
      <c r="C917" t="str">
        <f>IF(PA!E77="Yes","Yes","No")</f>
        <v>No</v>
      </c>
      <c r="D917" t="str">
        <f>IF(AND(C917="No",PA!F77="Yes"),"Yes","No")</f>
        <v>No</v>
      </c>
      <c r="E917" t="str">
        <f>IF(AND(C917="No",PA!F77="N/A"),"N/A","No")</f>
        <v>No</v>
      </c>
      <c r="F917">
        <f>IF(OR(PA!F77="Yes",PA!F77="N/A"),0,1)</f>
        <v>1</v>
      </c>
      <c r="G917" t="str">
        <f>IF(OR(PA!K77="Q3 2019",PA!K77="Q4 2019"),"Yes","No")</f>
        <v>No</v>
      </c>
      <c r="H917" s="178" t="str">
        <f t="shared" si="545"/>
        <v>No</v>
      </c>
      <c r="I917" t="str">
        <f>IF(OR(PA!K77="Q1 2020",PA!K77="Q2 2020"),"Yes","No")</f>
        <v>No</v>
      </c>
      <c r="J917" s="178" t="str">
        <f t="shared" si="546"/>
        <v>No</v>
      </c>
      <c r="K917" t="str">
        <f>IF(OR(PA!K77="Q3 2020",PA!K77="Q4 2020"),"Yes","No")</f>
        <v>No</v>
      </c>
      <c r="L917" s="178" t="str">
        <f t="shared" si="547"/>
        <v>No</v>
      </c>
      <c r="M917" t="str">
        <f>IF(OR(PA!K77="Q1 2021",PA!K77="Q2 2021"),"Yes","No")</f>
        <v>No</v>
      </c>
      <c r="N917" s="178" t="str">
        <f t="shared" si="548"/>
        <v>No</v>
      </c>
      <c r="O917" t="str">
        <f>IF(OR(PA!K77="Q3 2021",PA!K77="Q4 2021"),"Yes","No")</f>
        <v>No</v>
      </c>
      <c r="P917" s="178" t="str">
        <f t="shared" si="549"/>
        <v>No</v>
      </c>
      <c r="Q917" t="str">
        <f>IF(OR(PA!K77="Q1 2022",PA!K77="Q2 2022"),"Yes","No")</f>
        <v>No</v>
      </c>
      <c r="R917" s="178" t="str">
        <f t="shared" si="550"/>
        <v>No</v>
      </c>
      <c r="S917" t="str">
        <f>IF(OR(PA!K77="Q3 2022",PA!K77="Q4 2022"),"Yes","No")</f>
        <v>No</v>
      </c>
      <c r="T917" s="178" t="str">
        <f t="shared" si="551"/>
        <v>No</v>
      </c>
      <c r="U917" t="str">
        <f>IF(OR(PA!K77="Q1 2023",PA!K77="Q2 2023"),"Yes","No")</f>
        <v>No</v>
      </c>
      <c r="V917" s="178" t="str">
        <f t="shared" si="552"/>
        <v>No</v>
      </c>
      <c r="W917" t="str">
        <f>IF(OR(PA!K77="Q3 2023",PA!K77="Q4 2023"),"Yes","No")</f>
        <v>No</v>
      </c>
      <c r="X917" s="178" t="str">
        <f t="shared" si="553"/>
        <v>No</v>
      </c>
      <c r="Y917" t="str">
        <f>IF(OR(PA!K77="Q1 2024",PA!K77="Q2 2024"),"Yes","No")</f>
        <v>No</v>
      </c>
      <c r="Z917" s="178" t="str">
        <f t="shared" si="554"/>
        <v>No</v>
      </c>
      <c r="AA917" t="str">
        <f>IF(OR(PA!K77="Q3 2024",PA!K77="Q4 2024"),"Yes","No")</f>
        <v>No</v>
      </c>
      <c r="AB917" s="178" t="str">
        <f t="shared" si="555"/>
        <v>No</v>
      </c>
      <c r="AC917" t="str">
        <f>IF(OR(PA!K77="Q1 2025",PA!K77="Q2 2025"),"Yes","No")</f>
        <v>No</v>
      </c>
      <c r="AD917" s="178" t="str">
        <f t="shared" si="556"/>
        <v>No</v>
      </c>
      <c r="AE917" t="str">
        <f>IF(OR(PA!K77="Q3 2025",PA!K77="Q4 2025"),"Yes","No")</f>
        <v>No</v>
      </c>
      <c r="AF917" s="178" t="str">
        <f t="shared" si="557"/>
        <v>No</v>
      </c>
      <c r="AG917" t="str">
        <f>IF(OR(PA!K77="Q1 2026",PA!K77="Q2 2026"),"Yes","No")</f>
        <v>No</v>
      </c>
      <c r="AH917" s="178" t="str">
        <f t="shared" si="558"/>
        <v>No</v>
      </c>
      <c r="AI917" t="str">
        <f>IF(OR(PA!K77="Q3 2026",PA!K77="Q4 2026"),"Yes","No")</f>
        <v>No</v>
      </c>
      <c r="AJ917" s="178" t="str">
        <f t="shared" si="559"/>
        <v>No</v>
      </c>
      <c r="AK917" t="str">
        <f>IF(OR(PA!K77="Q1 2027",PA!K77="Q2 2027"),"Yes","No")</f>
        <v>No</v>
      </c>
      <c r="AL917" s="178" t="str">
        <f t="shared" si="560"/>
        <v>No</v>
      </c>
      <c r="AM917" t="str">
        <f>IF(OR(PA!K77="Q3 2027",PA!K77="Q4 2027"),"Yes","No")</f>
        <v>No</v>
      </c>
      <c r="AN917" s="178" t="str">
        <f t="shared" si="561"/>
        <v>No</v>
      </c>
      <c r="AO917" t="str">
        <f>IF(OR(PA!K77="Q1 2028",PA!K77="Q2 2028"),"Yes","No")</f>
        <v>No</v>
      </c>
      <c r="AP917" s="178" t="str">
        <f t="shared" si="562"/>
        <v>No</v>
      </c>
      <c r="AQ917" t="str">
        <f>IF(OR(PA!K77="Q3 2028",PA!K77="Q4 2028"),"Yes","No")</f>
        <v>No</v>
      </c>
      <c r="AR917" s="178" t="str">
        <f t="shared" si="563"/>
        <v>No</v>
      </c>
      <c r="AS917" t="str">
        <f>IF(OR(PA!K77="Q1 2029",PA!K77="Q2 2029"),"Yes","No")</f>
        <v>No</v>
      </c>
      <c r="AT917" s="178" t="str">
        <f t="shared" si="564"/>
        <v>No</v>
      </c>
      <c r="AU917" t="str">
        <f>IF(OR(PA!K77="Q3 2029",PA!K77="Q4 2029"),"Yes","No")</f>
        <v>No</v>
      </c>
      <c r="AV917" s="178" t="str">
        <f t="shared" si="565"/>
        <v>No</v>
      </c>
      <c r="AW917" t="str">
        <f>IF(OR(PA!K77="Q1 2030",PA!K77="Q2 2030"),"Yes","No")</f>
        <v>No</v>
      </c>
      <c r="AX917" s="178" t="str">
        <f t="shared" si="566"/>
        <v>No</v>
      </c>
      <c r="AY917" t="str">
        <f>IF(OR(PA!K77="Q3 2030",PA!K77="Q4 2030"),"Yes","No")</f>
        <v>No</v>
      </c>
      <c r="AZ917" s="178" t="str">
        <f t="shared" si="567"/>
        <v>No</v>
      </c>
      <c r="BA917" t="str">
        <f>IF(PA!K77="","No","Yes")</f>
        <v>No</v>
      </c>
      <c r="BB917" s="178" t="str">
        <f t="shared" si="568"/>
        <v>No</v>
      </c>
      <c r="BC917" s="178" t="str">
        <f t="shared" si="569"/>
        <v>Yes</v>
      </c>
      <c r="BD917" s="174"/>
    </row>
    <row r="918" spans="1:56" s="175" customFormat="1" ht="46.9" thickBot="1" x14ac:dyDescent="0.5">
      <c r="A918" s="177">
        <v>74</v>
      </c>
      <c r="B918" s="48" t="s">
        <v>1485</v>
      </c>
      <c r="C918" t="str">
        <f>IF(PA!E78="Yes","Yes","No")</f>
        <v>No</v>
      </c>
      <c r="D918" t="str">
        <f>IF(AND(C918="No",PA!F78="Yes"),"Yes","No")</f>
        <v>No</v>
      </c>
      <c r="E918" t="str">
        <f>IF(AND(C918="No",PA!F78="N/A"),"N/A","No")</f>
        <v>No</v>
      </c>
      <c r="F918">
        <f>IF(OR(PA!F78="Yes",PA!F78="N/A"),0,1)</f>
        <v>1</v>
      </c>
      <c r="G918" t="str">
        <f>IF(OR(PA!K78="Q3 2019",PA!K78="Q4 2019"),"Yes","No")</f>
        <v>No</v>
      </c>
      <c r="H918" s="178" t="str">
        <f t="shared" si="545"/>
        <v>No</v>
      </c>
      <c r="I918" t="str">
        <f>IF(OR(PA!K78="Q1 2020",PA!K78="Q2 2020"),"Yes","No")</f>
        <v>No</v>
      </c>
      <c r="J918" s="178" t="str">
        <f t="shared" si="546"/>
        <v>No</v>
      </c>
      <c r="K918" t="str">
        <f>IF(OR(PA!K78="Q3 2020",PA!K78="Q4 2020"),"Yes","No")</f>
        <v>No</v>
      </c>
      <c r="L918" s="178" t="str">
        <f t="shared" si="547"/>
        <v>No</v>
      </c>
      <c r="M918" t="str">
        <f>IF(OR(PA!K78="Q1 2021",PA!K78="Q2 2021"),"Yes","No")</f>
        <v>No</v>
      </c>
      <c r="N918" s="178" t="str">
        <f t="shared" si="548"/>
        <v>No</v>
      </c>
      <c r="O918" t="str">
        <f>IF(OR(PA!K78="Q3 2021",PA!K78="Q4 2021"),"Yes","No")</f>
        <v>No</v>
      </c>
      <c r="P918" s="178" t="str">
        <f t="shared" si="549"/>
        <v>No</v>
      </c>
      <c r="Q918" t="str">
        <f>IF(OR(PA!K78="Q1 2022",PA!K78="Q2 2022"),"Yes","No")</f>
        <v>No</v>
      </c>
      <c r="R918" s="178" t="str">
        <f t="shared" si="550"/>
        <v>No</v>
      </c>
      <c r="S918" t="str">
        <f>IF(OR(PA!K78="Q3 2022",PA!K78="Q4 2022"),"Yes","No")</f>
        <v>No</v>
      </c>
      <c r="T918" s="178" t="str">
        <f t="shared" si="551"/>
        <v>No</v>
      </c>
      <c r="U918" t="str">
        <f>IF(OR(PA!K78="Q1 2023",PA!K78="Q2 2023"),"Yes","No")</f>
        <v>No</v>
      </c>
      <c r="V918" s="178" t="str">
        <f t="shared" si="552"/>
        <v>No</v>
      </c>
      <c r="W918" t="str">
        <f>IF(OR(PA!K78="Q3 2023",PA!K78="Q4 2023"),"Yes","No")</f>
        <v>No</v>
      </c>
      <c r="X918" s="178" t="str">
        <f t="shared" si="553"/>
        <v>No</v>
      </c>
      <c r="Y918" t="str">
        <f>IF(OR(PA!K78="Q1 2024",PA!K78="Q2 2024"),"Yes","No")</f>
        <v>No</v>
      </c>
      <c r="Z918" s="178" t="str">
        <f t="shared" si="554"/>
        <v>No</v>
      </c>
      <c r="AA918" t="str">
        <f>IF(OR(PA!K78="Q3 2024",PA!K78="Q4 2024"),"Yes","No")</f>
        <v>No</v>
      </c>
      <c r="AB918" s="178" t="str">
        <f t="shared" si="555"/>
        <v>No</v>
      </c>
      <c r="AC918" t="str">
        <f>IF(OR(PA!K78="Q1 2025",PA!K78="Q2 2025"),"Yes","No")</f>
        <v>No</v>
      </c>
      <c r="AD918" s="178" t="str">
        <f t="shared" si="556"/>
        <v>No</v>
      </c>
      <c r="AE918" t="str">
        <f>IF(OR(PA!K78="Q3 2025",PA!K78="Q4 2025"),"Yes","No")</f>
        <v>No</v>
      </c>
      <c r="AF918" s="178" t="str">
        <f t="shared" si="557"/>
        <v>No</v>
      </c>
      <c r="AG918" t="str">
        <f>IF(OR(PA!K78="Q1 2026",PA!K78="Q2 2026"),"Yes","No")</f>
        <v>No</v>
      </c>
      <c r="AH918" s="178" t="str">
        <f t="shared" si="558"/>
        <v>No</v>
      </c>
      <c r="AI918" t="str">
        <f>IF(OR(PA!K78="Q3 2026",PA!K78="Q4 2026"),"Yes","No")</f>
        <v>No</v>
      </c>
      <c r="AJ918" s="178" t="str">
        <f t="shared" si="559"/>
        <v>No</v>
      </c>
      <c r="AK918" t="str">
        <f>IF(OR(PA!K78="Q1 2027",PA!K78="Q2 2027"),"Yes","No")</f>
        <v>No</v>
      </c>
      <c r="AL918" s="178" t="str">
        <f t="shared" si="560"/>
        <v>No</v>
      </c>
      <c r="AM918" t="str">
        <f>IF(OR(PA!K78="Q3 2027",PA!K78="Q4 2027"),"Yes","No")</f>
        <v>No</v>
      </c>
      <c r="AN918" s="178" t="str">
        <f t="shared" si="561"/>
        <v>No</v>
      </c>
      <c r="AO918" t="str">
        <f>IF(OR(PA!K78="Q1 2028",PA!K78="Q2 2028"),"Yes","No")</f>
        <v>No</v>
      </c>
      <c r="AP918" s="178" t="str">
        <f t="shared" si="562"/>
        <v>No</v>
      </c>
      <c r="AQ918" t="str">
        <f>IF(OR(PA!K78="Q3 2028",PA!K78="Q4 2028"),"Yes","No")</f>
        <v>No</v>
      </c>
      <c r="AR918" s="178" t="str">
        <f t="shared" si="563"/>
        <v>No</v>
      </c>
      <c r="AS918" t="str">
        <f>IF(OR(PA!K78="Q1 2029",PA!K78="Q2 2029"),"Yes","No")</f>
        <v>No</v>
      </c>
      <c r="AT918" s="178" t="str">
        <f t="shared" si="564"/>
        <v>No</v>
      </c>
      <c r="AU918" t="str">
        <f>IF(OR(PA!K78="Q3 2029",PA!K78="Q4 2029"),"Yes","No")</f>
        <v>No</v>
      </c>
      <c r="AV918" s="178" t="str">
        <f t="shared" si="565"/>
        <v>No</v>
      </c>
      <c r="AW918" t="str">
        <f>IF(OR(PA!K78="Q1 2030",PA!K78="Q2 2030"),"Yes","No")</f>
        <v>No</v>
      </c>
      <c r="AX918" s="178" t="str">
        <f t="shared" si="566"/>
        <v>No</v>
      </c>
      <c r="AY918" t="str">
        <f>IF(OR(PA!K78="Q3 2030",PA!K78="Q4 2030"),"Yes","No")</f>
        <v>No</v>
      </c>
      <c r="AZ918" s="178" t="str">
        <f t="shared" si="567"/>
        <v>No</v>
      </c>
      <c r="BA918" t="str">
        <f>IF(PA!K78="","No","Yes")</f>
        <v>No</v>
      </c>
      <c r="BB918" s="178" t="str">
        <f t="shared" si="568"/>
        <v>No</v>
      </c>
      <c r="BC918" s="178" t="str">
        <f t="shared" si="569"/>
        <v>Yes</v>
      </c>
      <c r="BD918" s="174"/>
    </row>
    <row r="919" spans="1:56" s="175" customFormat="1" ht="23.65" thickBot="1" x14ac:dyDescent="0.5">
      <c r="A919" s="177">
        <v>75</v>
      </c>
      <c r="B919" s="48" t="s">
        <v>1487</v>
      </c>
      <c r="C919" t="str">
        <f>IF(PA!E79="Yes","Yes","No")</f>
        <v>No</v>
      </c>
      <c r="D919" t="str">
        <f>IF(AND(C919="No",PA!F79="Yes"),"Yes","No")</f>
        <v>No</v>
      </c>
      <c r="E919" t="str">
        <f>IF(AND(C919="No",PA!F79="N/A"),"N/A","No")</f>
        <v>No</v>
      </c>
      <c r="F919">
        <f>IF(OR(PA!F79="Yes",PA!F79="N/A"),0,1)</f>
        <v>1</v>
      </c>
      <c r="G919" t="str">
        <f>IF(OR(PA!K79="Q3 2019",PA!K79="Q4 2019"),"Yes","No")</f>
        <v>No</v>
      </c>
      <c r="H919" s="178" t="str">
        <f t="shared" si="545"/>
        <v>No</v>
      </c>
      <c r="I919" t="str">
        <f>IF(OR(PA!K79="Q1 2020",PA!K79="Q2 2020"),"Yes","No")</f>
        <v>No</v>
      </c>
      <c r="J919" s="178" t="str">
        <f t="shared" si="546"/>
        <v>No</v>
      </c>
      <c r="K919" t="str">
        <f>IF(OR(PA!K79="Q3 2020",PA!K79="Q4 2020"),"Yes","No")</f>
        <v>No</v>
      </c>
      <c r="L919" s="178" t="str">
        <f t="shared" si="547"/>
        <v>No</v>
      </c>
      <c r="M919" t="str">
        <f>IF(OR(PA!K79="Q1 2021",PA!K79="Q2 2021"),"Yes","No")</f>
        <v>No</v>
      </c>
      <c r="N919" s="178" t="str">
        <f t="shared" si="548"/>
        <v>No</v>
      </c>
      <c r="O919" t="str">
        <f>IF(OR(PA!K79="Q3 2021",PA!K79="Q4 2021"),"Yes","No")</f>
        <v>No</v>
      </c>
      <c r="P919" s="178" t="str">
        <f t="shared" si="549"/>
        <v>No</v>
      </c>
      <c r="Q919" t="str">
        <f>IF(OR(PA!K79="Q1 2022",PA!K79="Q2 2022"),"Yes","No")</f>
        <v>No</v>
      </c>
      <c r="R919" s="178" t="str">
        <f t="shared" si="550"/>
        <v>No</v>
      </c>
      <c r="S919" t="str">
        <f>IF(OR(PA!K79="Q3 2022",PA!K79="Q4 2022"),"Yes","No")</f>
        <v>No</v>
      </c>
      <c r="T919" s="178" t="str">
        <f t="shared" si="551"/>
        <v>No</v>
      </c>
      <c r="U919" t="str">
        <f>IF(OR(PA!K79="Q1 2023",PA!K79="Q2 2023"),"Yes","No")</f>
        <v>No</v>
      </c>
      <c r="V919" s="178" t="str">
        <f t="shared" si="552"/>
        <v>No</v>
      </c>
      <c r="W919" t="str">
        <f>IF(OR(PA!K79="Q3 2023",PA!K79="Q4 2023"),"Yes","No")</f>
        <v>No</v>
      </c>
      <c r="X919" s="178" t="str">
        <f t="shared" si="553"/>
        <v>No</v>
      </c>
      <c r="Y919" t="str">
        <f>IF(OR(PA!K79="Q1 2024",PA!K79="Q2 2024"),"Yes","No")</f>
        <v>No</v>
      </c>
      <c r="Z919" s="178" t="str">
        <f t="shared" si="554"/>
        <v>No</v>
      </c>
      <c r="AA919" t="str">
        <f>IF(OR(PA!K79="Q3 2024",PA!K79="Q4 2024"),"Yes","No")</f>
        <v>No</v>
      </c>
      <c r="AB919" s="178" t="str">
        <f t="shared" si="555"/>
        <v>No</v>
      </c>
      <c r="AC919" t="str">
        <f>IF(OR(PA!K79="Q1 2025",PA!K79="Q2 2025"),"Yes","No")</f>
        <v>No</v>
      </c>
      <c r="AD919" s="178" t="str">
        <f t="shared" si="556"/>
        <v>No</v>
      </c>
      <c r="AE919" t="str">
        <f>IF(OR(PA!K79="Q3 2025",PA!K79="Q4 2025"),"Yes","No")</f>
        <v>No</v>
      </c>
      <c r="AF919" s="178" t="str">
        <f t="shared" si="557"/>
        <v>No</v>
      </c>
      <c r="AG919" t="str">
        <f>IF(OR(PA!K79="Q1 2026",PA!K79="Q2 2026"),"Yes","No")</f>
        <v>No</v>
      </c>
      <c r="AH919" s="178" t="str">
        <f t="shared" si="558"/>
        <v>No</v>
      </c>
      <c r="AI919" t="str">
        <f>IF(OR(PA!K79="Q3 2026",PA!K79="Q4 2026"),"Yes","No")</f>
        <v>No</v>
      </c>
      <c r="AJ919" s="178" t="str">
        <f t="shared" si="559"/>
        <v>No</v>
      </c>
      <c r="AK919" t="str">
        <f>IF(OR(PA!K79="Q1 2027",PA!K79="Q2 2027"),"Yes","No")</f>
        <v>No</v>
      </c>
      <c r="AL919" s="178" t="str">
        <f t="shared" si="560"/>
        <v>No</v>
      </c>
      <c r="AM919" t="str">
        <f>IF(OR(PA!K79="Q3 2027",PA!K79="Q4 2027"),"Yes","No")</f>
        <v>No</v>
      </c>
      <c r="AN919" s="178" t="str">
        <f t="shared" si="561"/>
        <v>No</v>
      </c>
      <c r="AO919" t="str">
        <f>IF(OR(PA!K79="Q1 2028",PA!K79="Q2 2028"),"Yes","No")</f>
        <v>No</v>
      </c>
      <c r="AP919" s="178" t="str">
        <f t="shared" si="562"/>
        <v>No</v>
      </c>
      <c r="AQ919" t="str">
        <f>IF(OR(PA!K79="Q3 2028",PA!K79="Q4 2028"),"Yes","No")</f>
        <v>No</v>
      </c>
      <c r="AR919" s="178" t="str">
        <f t="shared" si="563"/>
        <v>No</v>
      </c>
      <c r="AS919" t="str">
        <f>IF(OR(PA!K79="Q1 2029",PA!K79="Q2 2029"),"Yes","No")</f>
        <v>No</v>
      </c>
      <c r="AT919" s="178" t="str">
        <f t="shared" si="564"/>
        <v>No</v>
      </c>
      <c r="AU919" t="str">
        <f>IF(OR(PA!K79="Q3 2029",PA!K79="Q4 2029"),"Yes","No")</f>
        <v>No</v>
      </c>
      <c r="AV919" s="178" t="str">
        <f t="shared" si="565"/>
        <v>No</v>
      </c>
      <c r="AW919" t="str">
        <f>IF(OR(PA!K79="Q1 2030",PA!K79="Q2 2030"),"Yes","No")</f>
        <v>No</v>
      </c>
      <c r="AX919" s="178" t="str">
        <f t="shared" si="566"/>
        <v>No</v>
      </c>
      <c r="AY919" t="str">
        <f>IF(OR(PA!K79="Q3 2030",PA!K79="Q4 2030"),"Yes","No")</f>
        <v>No</v>
      </c>
      <c r="AZ919" s="178" t="str">
        <f t="shared" si="567"/>
        <v>No</v>
      </c>
      <c r="BA919" t="str">
        <f>IF(PA!K79="","No","Yes")</f>
        <v>No</v>
      </c>
      <c r="BB919" s="178" t="str">
        <f t="shared" si="568"/>
        <v>No</v>
      </c>
      <c r="BC919" s="178" t="str">
        <f t="shared" si="569"/>
        <v>Yes</v>
      </c>
      <c r="BD919" s="174"/>
    </row>
    <row r="920" spans="1:56" s="175" customFormat="1" ht="23.65" thickBot="1" x14ac:dyDescent="0.5">
      <c r="A920" s="177">
        <v>76</v>
      </c>
      <c r="B920" s="48" t="s">
        <v>1488</v>
      </c>
      <c r="C920" t="str">
        <f>IF(PA!E80="Yes","Yes","No")</f>
        <v>No</v>
      </c>
      <c r="D920" t="str">
        <f>IF(AND(C920="No",PA!F80="Yes"),"Yes","No")</f>
        <v>No</v>
      </c>
      <c r="E920" t="str">
        <f>IF(AND(C920="No",PA!F80="N/A"),"N/A","No")</f>
        <v>No</v>
      </c>
      <c r="F920">
        <f>IF(OR(PA!F80="Yes",PA!F80="N/A"),0,1)</f>
        <v>1</v>
      </c>
      <c r="G920" t="str">
        <f>IF(OR(PA!K80="Q3 2019",PA!K80="Q4 2019"),"Yes","No")</f>
        <v>No</v>
      </c>
      <c r="H920" s="178" t="str">
        <f t="shared" si="545"/>
        <v>No</v>
      </c>
      <c r="I920" t="str">
        <f>IF(OR(PA!K80="Q1 2020",PA!K80="Q2 2020"),"Yes","No")</f>
        <v>No</v>
      </c>
      <c r="J920" s="178" t="str">
        <f t="shared" si="546"/>
        <v>No</v>
      </c>
      <c r="K920" t="str">
        <f>IF(OR(PA!K80="Q3 2020",PA!K80="Q4 2020"),"Yes","No")</f>
        <v>No</v>
      </c>
      <c r="L920" s="178" t="str">
        <f t="shared" si="547"/>
        <v>No</v>
      </c>
      <c r="M920" t="str">
        <f>IF(OR(PA!K80="Q1 2021",PA!K80="Q2 2021"),"Yes","No")</f>
        <v>No</v>
      </c>
      <c r="N920" s="178" t="str">
        <f t="shared" si="548"/>
        <v>No</v>
      </c>
      <c r="O920" t="str">
        <f>IF(OR(PA!K80="Q3 2021",PA!K80="Q4 2021"),"Yes","No")</f>
        <v>No</v>
      </c>
      <c r="P920" s="178" t="str">
        <f t="shared" si="549"/>
        <v>No</v>
      </c>
      <c r="Q920" t="str">
        <f>IF(OR(PA!K80="Q1 2022",PA!K80="Q2 2022"),"Yes","No")</f>
        <v>No</v>
      </c>
      <c r="R920" s="178" t="str">
        <f t="shared" si="550"/>
        <v>No</v>
      </c>
      <c r="S920" t="str">
        <f>IF(OR(PA!K80="Q3 2022",PA!K80="Q4 2022"),"Yes","No")</f>
        <v>No</v>
      </c>
      <c r="T920" s="178" t="str">
        <f t="shared" si="551"/>
        <v>No</v>
      </c>
      <c r="U920" t="str">
        <f>IF(OR(PA!K80="Q1 2023",PA!K80="Q2 2023"),"Yes","No")</f>
        <v>No</v>
      </c>
      <c r="V920" s="178" t="str">
        <f t="shared" si="552"/>
        <v>No</v>
      </c>
      <c r="W920" t="str">
        <f>IF(OR(PA!K80="Q3 2023",PA!K80="Q4 2023"),"Yes","No")</f>
        <v>No</v>
      </c>
      <c r="X920" s="178" t="str">
        <f t="shared" si="553"/>
        <v>No</v>
      </c>
      <c r="Y920" t="str">
        <f>IF(OR(PA!K80="Q1 2024",PA!K80="Q2 2024"),"Yes","No")</f>
        <v>No</v>
      </c>
      <c r="Z920" s="178" t="str">
        <f t="shared" si="554"/>
        <v>No</v>
      </c>
      <c r="AA920" t="str">
        <f>IF(OR(PA!K80="Q3 2024",PA!K80="Q4 2024"),"Yes","No")</f>
        <v>No</v>
      </c>
      <c r="AB920" s="178" t="str">
        <f t="shared" si="555"/>
        <v>No</v>
      </c>
      <c r="AC920" t="str">
        <f>IF(OR(PA!K80="Q1 2025",PA!K80="Q2 2025"),"Yes","No")</f>
        <v>No</v>
      </c>
      <c r="AD920" s="178" t="str">
        <f t="shared" si="556"/>
        <v>No</v>
      </c>
      <c r="AE920" t="str">
        <f>IF(OR(PA!K80="Q3 2025",PA!K80="Q4 2025"),"Yes","No")</f>
        <v>No</v>
      </c>
      <c r="AF920" s="178" t="str">
        <f t="shared" si="557"/>
        <v>No</v>
      </c>
      <c r="AG920" t="str">
        <f>IF(OR(PA!K80="Q1 2026",PA!K80="Q2 2026"),"Yes","No")</f>
        <v>No</v>
      </c>
      <c r="AH920" s="178" t="str">
        <f t="shared" si="558"/>
        <v>No</v>
      </c>
      <c r="AI920" t="str">
        <f>IF(OR(PA!K80="Q3 2026",PA!K80="Q4 2026"),"Yes","No")</f>
        <v>No</v>
      </c>
      <c r="AJ920" s="178" t="str">
        <f t="shared" si="559"/>
        <v>No</v>
      </c>
      <c r="AK920" t="str">
        <f>IF(OR(PA!K80="Q1 2027",PA!K80="Q2 2027"),"Yes","No")</f>
        <v>No</v>
      </c>
      <c r="AL920" s="178" t="str">
        <f t="shared" si="560"/>
        <v>No</v>
      </c>
      <c r="AM920" t="str">
        <f>IF(OR(PA!K80="Q3 2027",PA!K80="Q4 2027"),"Yes","No")</f>
        <v>No</v>
      </c>
      <c r="AN920" s="178" t="str">
        <f t="shared" si="561"/>
        <v>No</v>
      </c>
      <c r="AO920" t="str">
        <f>IF(OR(PA!K80="Q1 2028",PA!K80="Q2 2028"),"Yes","No")</f>
        <v>No</v>
      </c>
      <c r="AP920" s="178" t="str">
        <f t="shared" si="562"/>
        <v>No</v>
      </c>
      <c r="AQ920" t="str">
        <f>IF(OR(PA!K80="Q3 2028",PA!K80="Q4 2028"),"Yes","No")</f>
        <v>No</v>
      </c>
      <c r="AR920" s="178" t="str">
        <f t="shared" si="563"/>
        <v>No</v>
      </c>
      <c r="AS920" t="str">
        <f>IF(OR(PA!K80="Q1 2029",PA!K80="Q2 2029"),"Yes","No")</f>
        <v>No</v>
      </c>
      <c r="AT920" s="178" t="str">
        <f t="shared" si="564"/>
        <v>No</v>
      </c>
      <c r="AU920" t="str">
        <f>IF(OR(PA!K80="Q3 2029",PA!K80="Q4 2029"),"Yes","No")</f>
        <v>No</v>
      </c>
      <c r="AV920" s="178" t="str">
        <f t="shared" si="565"/>
        <v>No</v>
      </c>
      <c r="AW920" t="str">
        <f>IF(OR(PA!K80="Q1 2030",PA!K80="Q2 2030"),"Yes","No")</f>
        <v>No</v>
      </c>
      <c r="AX920" s="178" t="str">
        <f t="shared" si="566"/>
        <v>No</v>
      </c>
      <c r="AY920" t="str">
        <f>IF(OR(PA!K80="Q3 2030",PA!K80="Q4 2030"),"Yes","No")</f>
        <v>No</v>
      </c>
      <c r="AZ920" s="178" t="str">
        <f t="shared" si="567"/>
        <v>No</v>
      </c>
      <c r="BA920" t="str">
        <f>IF(PA!K80="","No","Yes")</f>
        <v>No</v>
      </c>
      <c r="BB920" s="178" t="str">
        <f t="shared" si="568"/>
        <v>No</v>
      </c>
      <c r="BC920" s="178" t="str">
        <f t="shared" si="569"/>
        <v>Yes</v>
      </c>
      <c r="BD920" s="174"/>
    </row>
    <row r="921" spans="1:56" s="175" customFormat="1" ht="23.65" thickBot="1" x14ac:dyDescent="0.5">
      <c r="A921" s="177">
        <v>77</v>
      </c>
      <c r="B921" s="48" t="s">
        <v>1490</v>
      </c>
      <c r="C921" t="str">
        <f>IF(PA!E81="Yes","Yes","No")</f>
        <v>No</v>
      </c>
      <c r="D921" t="str">
        <f>IF(AND(C921="No",PA!F81="Yes"),"Yes","No")</f>
        <v>No</v>
      </c>
      <c r="E921" t="str">
        <f>IF(AND(C921="No",PA!F81="N/A"),"N/A","No")</f>
        <v>No</v>
      </c>
      <c r="F921">
        <f>IF(OR(PA!F81="Yes",PA!F81="N/A"),0,1)</f>
        <v>1</v>
      </c>
      <c r="G921" t="str">
        <f>IF(OR(PA!K81="Q3 2019",PA!K81="Q4 2019"),"Yes","No")</f>
        <v>No</v>
      </c>
      <c r="H921" s="178" t="str">
        <f t="shared" si="545"/>
        <v>No</v>
      </c>
      <c r="I921" t="str">
        <f>IF(OR(PA!K81="Q1 2020",PA!K81="Q2 2020"),"Yes","No")</f>
        <v>No</v>
      </c>
      <c r="J921" s="178" t="str">
        <f t="shared" si="546"/>
        <v>No</v>
      </c>
      <c r="K921" t="str">
        <f>IF(OR(PA!K81="Q3 2020",PA!K81="Q4 2020"),"Yes","No")</f>
        <v>No</v>
      </c>
      <c r="L921" s="178" t="str">
        <f t="shared" si="547"/>
        <v>No</v>
      </c>
      <c r="M921" t="str">
        <f>IF(OR(PA!K81="Q1 2021",PA!K81="Q2 2021"),"Yes","No")</f>
        <v>No</v>
      </c>
      <c r="N921" s="178" t="str">
        <f t="shared" si="548"/>
        <v>No</v>
      </c>
      <c r="O921" t="str">
        <f>IF(OR(PA!K81="Q3 2021",PA!K81="Q4 2021"),"Yes","No")</f>
        <v>No</v>
      </c>
      <c r="P921" s="178" t="str">
        <f t="shared" si="549"/>
        <v>No</v>
      </c>
      <c r="Q921" t="str">
        <f>IF(OR(PA!K81="Q1 2022",PA!K81="Q2 2022"),"Yes","No")</f>
        <v>No</v>
      </c>
      <c r="R921" s="178" t="str">
        <f t="shared" si="550"/>
        <v>No</v>
      </c>
      <c r="S921" t="str">
        <f>IF(OR(PA!K81="Q3 2022",PA!K81="Q4 2022"),"Yes","No")</f>
        <v>No</v>
      </c>
      <c r="T921" s="178" t="str">
        <f t="shared" si="551"/>
        <v>No</v>
      </c>
      <c r="U921" t="str">
        <f>IF(OR(PA!K81="Q1 2023",PA!K81="Q2 2023"),"Yes","No")</f>
        <v>No</v>
      </c>
      <c r="V921" s="178" t="str">
        <f t="shared" si="552"/>
        <v>No</v>
      </c>
      <c r="W921" t="str">
        <f>IF(OR(PA!K81="Q3 2023",PA!K81="Q4 2023"),"Yes","No")</f>
        <v>No</v>
      </c>
      <c r="X921" s="178" t="str">
        <f t="shared" si="553"/>
        <v>No</v>
      </c>
      <c r="Y921" t="str">
        <f>IF(OR(PA!K81="Q1 2024",PA!K81="Q2 2024"),"Yes","No")</f>
        <v>No</v>
      </c>
      <c r="Z921" s="178" t="str">
        <f t="shared" si="554"/>
        <v>No</v>
      </c>
      <c r="AA921" t="str">
        <f>IF(OR(PA!K81="Q3 2024",PA!K81="Q4 2024"),"Yes","No")</f>
        <v>No</v>
      </c>
      <c r="AB921" s="178" t="str">
        <f t="shared" si="555"/>
        <v>No</v>
      </c>
      <c r="AC921" t="str">
        <f>IF(OR(PA!K81="Q1 2025",PA!K81="Q2 2025"),"Yes","No")</f>
        <v>No</v>
      </c>
      <c r="AD921" s="178" t="str">
        <f t="shared" si="556"/>
        <v>No</v>
      </c>
      <c r="AE921" t="str">
        <f>IF(OR(PA!K81="Q3 2025",PA!K81="Q4 2025"),"Yes","No")</f>
        <v>No</v>
      </c>
      <c r="AF921" s="178" t="str">
        <f t="shared" si="557"/>
        <v>No</v>
      </c>
      <c r="AG921" t="str">
        <f>IF(OR(PA!K81="Q1 2026",PA!K81="Q2 2026"),"Yes","No")</f>
        <v>No</v>
      </c>
      <c r="AH921" s="178" t="str">
        <f t="shared" si="558"/>
        <v>No</v>
      </c>
      <c r="AI921" t="str">
        <f>IF(OR(PA!K81="Q3 2026",PA!K81="Q4 2026"),"Yes","No")</f>
        <v>No</v>
      </c>
      <c r="AJ921" s="178" t="str">
        <f t="shared" si="559"/>
        <v>No</v>
      </c>
      <c r="AK921" t="str">
        <f>IF(OR(PA!K81="Q1 2027",PA!K81="Q2 2027"),"Yes","No")</f>
        <v>No</v>
      </c>
      <c r="AL921" s="178" t="str">
        <f t="shared" si="560"/>
        <v>No</v>
      </c>
      <c r="AM921" t="str">
        <f>IF(OR(PA!K81="Q3 2027",PA!K81="Q4 2027"),"Yes","No")</f>
        <v>No</v>
      </c>
      <c r="AN921" s="178" t="str">
        <f t="shared" si="561"/>
        <v>No</v>
      </c>
      <c r="AO921" t="str">
        <f>IF(OR(PA!K81="Q1 2028",PA!K81="Q2 2028"),"Yes","No")</f>
        <v>No</v>
      </c>
      <c r="AP921" s="178" t="str">
        <f t="shared" si="562"/>
        <v>No</v>
      </c>
      <c r="AQ921" t="str">
        <f>IF(OR(PA!K81="Q3 2028",PA!K81="Q4 2028"),"Yes","No")</f>
        <v>No</v>
      </c>
      <c r="AR921" s="178" t="str">
        <f t="shared" si="563"/>
        <v>No</v>
      </c>
      <c r="AS921" t="str">
        <f>IF(OR(PA!K81="Q1 2029",PA!K81="Q2 2029"),"Yes","No")</f>
        <v>No</v>
      </c>
      <c r="AT921" s="178" t="str">
        <f t="shared" si="564"/>
        <v>No</v>
      </c>
      <c r="AU921" t="str">
        <f>IF(OR(PA!K81="Q3 2029",PA!K81="Q4 2029"),"Yes","No")</f>
        <v>No</v>
      </c>
      <c r="AV921" s="178" t="str">
        <f t="shared" si="565"/>
        <v>No</v>
      </c>
      <c r="AW921" t="str">
        <f>IF(OR(PA!K81="Q1 2030",PA!K81="Q2 2030"),"Yes","No")</f>
        <v>No</v>
      </c>
      <c r="AX921" s="178" t="str">
        <f t="shared" si="566"/>
        <v>No</v>
      </c>
      <c r="AY921" t="str">
        <f>IF(OR(PA!K81="Q3 2030",PA!K81="Q4 2030"),"Yes","No")</f>
        <v>No</v>
      </c>
      <c r="AZ921" s="178" t="str">
        <f t="shared" si="567"/>
        <v>No</v>
      </c>
      <c r="BA921" t="str">
        <f>IF(PA!K81="","No","Yes")</f>
        <v>No</v>
      </c>
      <c r="BB921" s="178" t="str">
        <f t="shared" si="568"/>
        <v>No</v>
      </c>
      <c r="BC921" s="178" t="str">
        <f t="shared" si="569"/>
        <v>Yes</v>
      </c>
      <c r="BD921" s="174"/>
    </row>
    <row r="922" spans="1:56" s="175" customFormat="1" ht="23.65" thickBot="1" x14ac:dyDescent="0.5">
      <c r="A922" s="177">
        <v>78</v>
      </c>
      <c r="B922" s="48" t="s">
        <v>1491</v>
      </c>
      <c r="C922" t="str">
        <f>IF(PA!E82="Yes","Yes","No")</f>
        <v>No</v>
      </c>
      <c r="D922" t="str">
        <f>IF(AND(C922="No",PA!F82="Yes"),"Yes","No")</f>
        <v>No</v>
      </c>
      <c r="E922" t="str">
        <f>IF(AND(C922="No",PA!F82="N/A"),"N/A","No")</f>
        <v>No</v>
      </c>
      <c r="F922">
        <f>IF(OR(PA!F82="Yes",PA!F82="N/A"),0,1)</f>
        <v>1</v>
      </c>
      <c r="G922" t="str">
        <f>IF(OR(PA!K82="Q3 2019",PA!K82="Q4 2019"),"Yes","No")</f>
        <v>No</v>
      </c>
      <c r="H922" s="178" t="str">
        <f t="shared" si="545"/>
        <v>No</v>
      </c>
      <c r="I922" t="str">
        <f>IF(OR(PA!K82="Q1 2020",PA!K82="Q2 2020"),"Yes","No")</f>
        <v>No</v>
      </c>
      <c r="J922" s="178" t="str">
        <f t="shared" si="546"/>
        <v>No</v>
      </c>
      <c r="K922" t="str">
        <f>IF(OR(PA!K82="Q3 2020",PA!K82="Q4 2020"),"Yes","No")</f>
        <v>No</v>
      </c>
      <c r="L922" s="178" t="str">
        <f t="shared" si="547"/>
        <v>No</v>
      </c>
      <c r="M922" t="str">
        <f>IF(OR(PA!K82="Q1 2021",PA!K82="Q2 2021"),"Yes","No")</f>
        <v>No</v>
      </c>
      <c r="N922" s="178" t="str">
        <f t="shared" si="548"/>
        <v>No</v>
      </c>
      <c r="O922" t="str">
        <f>IF(OR(PA!K82="Q3 2021",PA!K82="Q4 2021"),"Yes","No")</f>
        <v>No</v>
      </c>
      <c r="P922" s="178" t="str">
        <f t="shared" si="549"/>
        <v>No</v>
      </c>
      <c r="Q922" t="str">
        <f>IF(OR(PA!K82="Q1 2022",PA!K82="Q2 2022"),"Yes","No")</f>
        <v>No</v>
      </c>
      <c r="R922" s="178" t="str">
        <f t="shared" si="550"/>
        <v>No</v>
      </c>
      <c r="S922" t="str">
        <f>IF(OR(PA!K82="Q3 2022",PA!K82="Q4 2022"),"Yes","No")</f>
        <v>No</v>
      </c>
      <c r="T922" s="178" t="str">
        <f t="shared" si="551"/>
        <v>No</v>
      </c>
      <c r="U922" t="str">
        <f>IF(OR(PA!K82="Q1 2023",PA!K82="Q2 2023"),"Yes","No")</f>
        <v>No</v>
      </c>
      <c r="V922" s="178" t="str">
        <f t="shared" si="552"/>
        <v>No</v>
      </c>
      <c r="W922" t="str">
        <f>IF(OR(PA!K82="Q3 2023",PA!K82="Q4 2023"),"Yes","No")</f>
        <v>No</v>
      </c>
      <c r="X922" s="178" t="str">
        <f t="shared" si="553"/>
        <v>No</v>
      </c>
      <c r="Y922" t="str">
        <f>IF(OR(PA!K82="Q1 2024",PA!K82="Q2 2024"),"Yes","No")</f>
        <v>No</v>
      </c>
      <c r="Z922" s="178" t="str">
        <f t="shared" si="554"/>
        <v>No</v>
      </c>
      <c r="AA922" t="str">
        <f>IF(OR(PA!K82="Q3 2024",PA!K82="Q4 2024"),"Yes","No")</f>
        <v>No</v>
      </c>
      <c r="AB922" s="178" t="str">
        <f t="shared" si="555"/>
        <v>No</v>
      </c>
      <c r="AC922" t="str">
        <f>IF(OR(PA!K82="Q1 2025",PA!K82="Q2 2025"),"Yes","No")</f>
        <v>No</v>
      </c>
      <c r="AD922" s="178" t="str">
        <f t="shared" si="556"/>
        <v>No</v>
      </c>
      <c r="AE922" t="str">
        <f>IF(OR(PA!K82="Q3 2025",PA!K82="Q4 2025"),"Yes","No")</f>
        <v>No</v>
      </c>
      <c r="AF922" s="178" t="str">
        <f t="shared" si="557"/>
        <v>No</v>
      </c>
      <c r="AG922" t="str">
        <f>IF(OR(PA!K82="Q1 2026",PA!K82="Q2 2026"),"Yes","No")</f>
        <v>No</v>
      </c>
      <c r="AH922" s="178" t="str">
        <f t="shared" si="558"/>
        <v>No</v>
      </c>
      <c r="AI922" t="str">
        <f>IF(OR(PA!K82="Q3 2026",PA!K82="Q4 2026"),"Yes","No")</f>
        <v>No</v>
      </c>
      <c r="AJ922" s="178" t="str">
        <f t="shared" si="559"/>
        <v>No</v>
      </c>
      <c r="AK922" t="str">
        <f>IF(OR(PA!K82="Q1 2027",PA!K82="Q2 2027"),"Yes","No")</f>
        <v>No</v>
      </c>
      <c r="AL922" s="178" t="str">
        <f t="shared" si="560"/>
        <v>No</v>
      </c>
      <c r="AM922" t="str">
        <f>IF(OR(PA!K82="Q3 2027",PA!K82="Q4 2027"),"Yes","No")</f>
        <v>No</v>
      </c>
      <c r="AN922" s="178" t="str">
        <f t="shared" si="561"/>
        <v>No</v>
      </c>
      <c r="AO922" t="str">
        <f>IF(OR(PA!K82="Q1 2028",PA!K82="Q2 2028"),"Yes","No")</f>
        <v>No</v>
      </c>
      <c r="AP922" s="178" t="str">
        <f t="shared" si="562"/>
        <v>No</v>
      </c>
      <c r="AQ922" t="str">
        <f>IF(OR(PA!K82="Q3 2028",PA!K82="Q4 2028"),"Yes","No")</f>
        <v>No</v>
      </c>
      <c r="AR922" s="178" t="str">
        <f t="shared" si="563"/>
        <v>No</v>
      </c>
      <c r="AS922" t="str">
        <f>IF(OR(PA!K82="Q1 2029",PA!K82="Q2 2029"),"Yes","No")</f>
        <v>No</v>
      </c>
      <c r="AT922" s="178" t="str">
        <f t="shared" si="564"/>
        <v>No</v>
      </c>
      <c r="AU922" t="str">
        <f>IF(OR(PA!K82="Q3 2029",PA!K82="Q4 2029"),"Yes","No")</f>
        <v>No</v>
      </c>
      <c r="AV922" s="178" t="str">
        <f t="shared" si="565"/>
        <v>No</v>
      </c>
      <c r="AW922" t="str">
        <f>IF(OR(PA!K82="Q1 2030",PA!K82="Q2 2030"),"Yes","No")</f>
        <v>No</v>
      </c>
      <c r="AX922" s="178" t="str">
        <f t="shared" si="566"/>
        <v>No</v>
      </c>
      <c r="AY922" t="str">
        <f>IF(OR(PA!K82="Q3 2030",PA!K82="Q4 2030"),"Yes","No")</f>
        <v>No</v>
      </c>
      <c r="AZ922" s="178" t="str">
        <f t="shared" si="567"/>
        <v>No</v>
      </c>
      <c r="BA922" t="str">
        <f>IF(PA!K82="","No","Yes")</f>
        <v>No</v>
      </c>
      <c r="BB922" s="178" t="str">
        <f t="shared" si="568"/>
        <v>No</v>
      </c>
      <c r="BC922" s="178" t="str">
        <f t="shared" si="569"/>
        <v>Yes</v>
      </c>
      <c r="BD922" s="174"/>
    </row>
    <row r="923" spans="1:56" s="175" customFormat="1" ht="14.65" thickBot="1" x14ac:dyDescent="0.5">
      <c r="A923" s="177">
        <v>79</v>
      </c>
      <c r="B923" s="48" t="s">
        <v>1492</v>
      </c>
      <c r="C923" t="str">
        <f>IF(PA!E83="Yes","Yes","No")</f>
        <v>No</v>
      </c>
      <c r="D923" t="str">
        <f>IF(AND(C923="No",PA!F83="Yes"),"Yes","No")</f>
        <v>No</v>
      </c>
      <c r="E923" t="str">
        <f>IF(AND(C923="No",PA!F83="N/A"),"N/A","No")</f>
        <v>No</v>
      </c>
      <c r="F923">
        <f>IF(OR(PA!F83="Yes",PA!F83="N/A"),0,1)</f>
        <v>1</v>
      </c>
      <c r="G923" t="str">
        <f>IF(OR(PA!K83="Q3 2019",PA!K83="Q4 2019"),"Yes","No")</f>
        <v>No</v>
      </c>
      <c r="H923" s="178" t="str">
        <f t="shared" si="545"/>
        <v>No</v>
      </c>
      <c r="I923" t="str">
        <f>IF(OR(PA!K83="Q1 2020",PA!K83="Q2 2020"),"Yes","No")</f>
        <v>No</v>
      </c>
      <c r="J923" s="178" t="str">
        <f t="shared" si="546"/>
        <v>No</v>
      </c>
      <c r="K923" t="str">
        <f>IF(OR(PA!K83="Q3 2020",PA!K83="Q4 2020"),"Yes","No")</f>
        <v>No</v>
      </c>
      <c r="L923" s="178" t="str">
        <f t="shared" si="547"/>
        <v>No</v>
      </c>
      <c r="M923" t="str">
        <f>IF(OR(PA!K83="Q1 2021",PA!K83="Q2 2021"),"Yes","No")</f>
        <v>No</v>
      </c>
      <c r="N923" s="178" t="str">
        <f t="shared" si="548"/>
        <v>No</v>
      </c>
      <c r="O923" t="str">
        <f>IF(OR(PA!K83="Q3 2021",PA!K83="Q4 2021"),"Yes","No")</f>
        <v>No</v>
      </c>
      <c r="P923" s="178" t="str">
        <f t="shared" si="549"/>
        <v>No</v>
      </c>
      <c r="Q923" t="str">
        <f>IF(OR(PA!K83="Q1 2022",PA!K83="Q2 2022"),"Yes","No")</f>
        <v>No</v>
      </c>
      <c r="R923" s="178" t="str">
        <f t="shared" si="550"/>
        <v>No</v>
      </c>
      <c r="S923" t="str">
        <f>IF(OR(PA!K83="Q3 2022",PA!K83="Q4 2022"),"Yes","No")</f>
        <v>No</v>
      </c>
      <c r="T923" s="178" t="str">
        <f t="shared" si="551"/>
        <v>No</v>
      </c>
      <c r="U923" t="str">
        <f>IF(OR(PA!K83="Q1 2023",PA!K83="Q2 2023"),"Yes","No")</f>
        <v>No</v>
      </c>
      <c r="V923" s="178" t="str">
        <f t="shared" si="552"/>
        <v>No</v>
      </c>
      <c r="W923" t="str">
        <f>IF(OR(PA!K83="Q3 2023",PA!K83="Q4 2023"),"Yes","No")</f>
        <v>No</v>
      </c>
      <c r="X923" s="178" t="str">
        <f t="shared" si="553"/>
        <v>No</v>
      </c>
      <c r="Y923" t="str">
        <f>IF(OR(PA!K83="Q1 2024",PA!K83="Q2 2024"),"Yes","No")</f>
        <v>No</v>
      </c>
      <c r="Z923" s="178" t="str">
        <f t="shared" si="554"/>
        <v>No</v>
      </c>
      <c r="AA923" t="str">
        <f>IF(OR(PA!K83="Q3 2024",PA!K83="Q4 2024"),"Yes","No")</f>
        <v>No</v>
      </c>
      <c r="AB923" s="178" t="str">
        <f t="shared" si="555"/>
        <v>No</v>
      </c>
      <c r="AC923" t="str">
        <f>IF(OR(PA!K83="Q1 2025",PA!K83="Q2 2025"),"Yes","No")</f>
        <v>No</v>
      </c>
      <c r="AD923" s="178" t="str">
        <f t="shared" si="556"/>
        <v>No</v>
      </c>
      <c r="AE923" t="str">
        <f>IF(OR(PA!K83="Q3 2025",PA!K83="Q4 2025"),"Yes","No")</f>
        <v>No</v>
      </c>
      <c r="AF923" s="178" t="str">
        <f t="shared" si="557"/>
        <v>No</v>
      </c>
      <c r="AG923" t="str">
        <f>IF(OR(PA!K83="Q1 2026",PA!K83="Q2 2026"),"Yes","No")</f>
        <v>No</v>
      </c>
      <c r="AH923" s="178" t="str">
        <f t="shared" si="558"/>
        <v>No</v>
      </c>
      <c r="AI923" t="str">
        <f>IF(OR(PA!K83="Q3 2026",PA!K83="Q4 2026"),"Yes","No")</f>
        <v>No</v>
      </c>
      <c r="AJ923" s="178" t="str">
        <f t="shared" si="559"/>
        <v>No</v>
      </c>
      <c r="AK923" t="str">
        <f>IF(OR(PA!K83="Q1 2027",PA!K83="Q2 2027"),"Yes","No")</f>
        <v>No</v>
      </c>
      <c r="AL923" s="178" t="str">
        <f t="shared" si="560"/>
        <v>No</v>
      </c>
      <c r="AM923" t="str">
        <f>IF(OR(PA!K83="Q3 2027",PA!K83="Q4 2027"),"Yes","No")</f>
        <v>No</v>
      </c>
      <c r="AN923" s="178" t="str">
        <f t="shared" si="561"/>
        <v>No</v>
      </c>
      <c r="AO923" t="str">
        <f>IF(OR(PA!K83="Q1 2028",PA!K83="Q2 2028"),"Yes","No")</f>
        <v>No</v>
      </c>
      <c r="AP923" s="178" t="str">
        <f t="shared" si="562"/>
        <v>No</v>
      </c>
      <c r="AQ923" t="str">
        <f>IF(OR(PA!K83="Q3 2028",PA!K83="Q4 2028"),"Yes","No")</f>
        <v>No</v>
      </c>
      <c r="AR923" s="178" t="str">
        <f t="shared" si="563"/>
        <v>No</v>
      </c>
      <c r="AS923" t="str">
        <f>IF(OR(PA!K83="Q1 2029",PA!K83="Q2 2029"),"Yes","No")</f>
        <v>No</v>
      </c>
      <c r="AT923" s="178" t="str">
        <f t="shared" si="564"/>
        <v>No</v>
      </c>
      <c r="AU923" t="str">
        <f>IF(OR(PA!K83="Q3 2029",PA!K83="Q4 2029"),"Yes","No")</f>
        <v>No</v>
      </c>
      <c r="AV923" s="178" t="str">
        <f t="shared" si="565"/>
        <v>No</v>
      </c>
      <c r="AW923" t="str">
        <f>IF(OR(PA!K83="Q1 2030",PA!K83="Q2 2030"),"Yes","No")</f>
        <v>No</v>
      </c>
      <c r="AX923" s="178" t="str">
        <f t="shared" si="566"/>
        <v>No</v>
      </c>
      <c r="AY923" t="str">
        <f>IF(OR(PA!K83="Q3 2030",PA!K83="Q4 2030"),"Yes","No")</f>
        <v>No</v>
      </c>
      <c r="AZ923" s="178" t="str">
        <f t="shared" si="567"/>
        <v>No</v>
      </c>
      <c r="BA923" t="str">
        <f>IF(PA!K83="","No","Yes")</f>
        <v>No</v>
      </c>
      <c r="BB923" s="178" t="str">
        <f t="shared" si="568"/>
        <v>No</v>
      </c>
      <c r="BC923" s="178" t="str">
        <f t="shared" si="569"/>
        <v>Yes</v>
      </c>
      <c r="BD923" s="174"/>
    </row>
    <row r="924" spans="1:56" s="175" customFormat="1" ht="14.65" thickBot="1" x14ac:dyDescent="0.5">
      <c r="A924" s="177">
        <v>80</v>
      </c>
      <c r="B924" s="48" t="s">
        <v>1493</v>
      </c>
      <c r="C924" t="str">
        <f>IF(PA!E84="Yes","Yes","No")</f>
        <v>No</v>
      </c>
      <c r="D924" t="str">
        <f>IF(AND(C924="No",PA!F84="Yes"),"Yes","No")</f>
        <v>No</v>
      </c>
      <c r="E924" t="str">
        <f>IF(AND(C924="No",PA!F84="N/A"),"N/A","No")</f>
        <v>No</v>
      </c>
      <c r="F924">
        <f>IF(OR(PA!F84="Yes",PA!F84="N/A"),0,1)</f>
        <v>1</v>
      </c>
      <c r="G924" t="str">
        <f>IF(OR(PA!K84="Q3 2019",PA!K84="Q4 2019"),"Yes","No")</f>
        <v>No</v>
      </c>
      <c r="H924" s="178" t="str">
        <f t="shared" si="545"/>
        <v>No</v>
      </c>
      <c r="I924" t="str">
        <f>IF(OR(PA!K84="Q1 2020",PA!K84="Q2 2020"),"Yes","No")</f>
        <v>No</v>
      </c>
      <c r="J924" s="178" t="str">
        <f t="shared" si="546"/>
        <v>No</v>
      </c>
      <c r="K924" t="str">
        <f>IF(OR(PA!K84="Q3 2020",PA!K84="Q4 2020"),"Yes","No")</f>
        <v>No</v>
      </c>
      <c r="L924" s="178" t="str">
        <f t="shared" si="547"/>
        <v>No</v>
      </c>
      <c r="M924" t="str">
        <f>IF(OR(PA!K84="Q1 2021",PA!K84="Q2 2021"),"Yes","No")</f>
        <v>No</v>
      </c>
      <c r="N924" s="178" t="str">
        <f t="shared" si="548"/>
        <v>No</v>
      </c>
      <c r="O924" t="str">
        <f>IF(OR(PA!K84="Q3 2021",PA!K84="Q4 2021"),"Yes","No")</f>
        <v>No</v>
      </c>
      <c r="P924" s="178" t="str">
        <f t="shared" si="549"/>
        <v>No</v>
      </c>
      <c r="Q924" t="str">
        <f>IF(OR(PA!K84="Q1 2022",PA!K84="Q2 2022"),"Yes","No")</f>
        <v>No</v>
      </c>
      <c r="R924" s="178" t="str">
        <f t="shared" si="550"/>
        <v>No</v>
      </c>
      <c r="S924" t="str">
        <f>IF(OR(PA!K84="Q3 2022",PA!K84="Q4 2022"),"Yes","No")</f>
        <v>No</v>
      </c>
      <c r="T924" s="178" t="str">
        <f t="shared" si="551"/>
        <v>No</v>
      </c>
      <c r="U924" t="str">
        <f>IF(OR(PA!K84="Q1 2023",PA!K84="Q2 2023"),"Yes","No")</f>
        <v>No</v>
      </c>
      <c r="V924" s="178" t="str">
        <f t="shared" si="552"/>
        <v>No</v>
      </c>
      <c r="W924" t="str">
        <f>IF(OR(PA!K84="Q3 2023",PA!K84="Q4 2023"),"Yes","No")</f>
        <v>No</v>
      </c>
      <c r="X924" s="178" t="str">
        <f t="shared" si="553"/>
        <v>No</v>
      </c>
      <c r="Y924" t="str">
        <f>IF(OR(PA!K84="Q1 2024",PA!K84="Q2 2024"),"Yes","No")</f>
        <v>No</v>
      </c>
      <c r="Z924" s="178" t="str">
        <f t="shared" si="554"/>
        <v>No</v>
      </c>
      <c r="AA924" t="str">
        <f>IF(OR(PA!K84="Q3 2024",PA!K84="Q4 2024"),"Yes","No")</f>
        <v>No</v>
      </c>
      <c r="AB924" s="178" t="str">
        <f t="shared" si="555"/>
        <v>No</v>
      </c>
      <c r="AC924" t="str">
        <f>IF(OR(PA!K84="Q1 2025",PA!K84="Q2 2025"),"Yes","No")</f>
        <v>No</v>
      </c>
      <c r="AD924" s="178" t="str">
        <f t="shared" si="556"/>
        <v>No</v>
      </c>
      <c r="AE924" t="str">
        <f>IF(OR(PA!K84="Q3 2025",PA!K84="Q4 2025"),"Yes","No")</f>
        <v>No</v>
      </c>
      <c r="AF924" s="178" t="str">
        <f t="shared" si="557"/>
        <v>No</v>
      </c>
      <c r="AG924" t="str">
        <f>IF(OR(PA!K84="Q1 2026",PA!K84="Q2 2026"),"Yes","No")</f>
        <v>No</v>
      </c>
      <c r="AH924" s="178" t="str">
        <f t="shared" si="558"/>
        <v>No</v>
      </c>
      <c r="AI924" t="str">
        <f>IF(OR(PA!K84="Q3 2026",PA!K84="Q4 2026"),"Yes","No")</f>
        <v>No</v>
      </c>
      <c r="AJ924" s="178" t="str">
        <f t="shared" si="559"/>
        <v>No</v>
      </c>
      <c r="AK924" t="str">
        <f>IF(OR(PA!K84="Q1 2027",PA!K84="Q2 2027"),"Yes","No")</f>
        <v>No</v>
      </c>
      <c r="AL924" s="178" t="str">
        <f t="shared" si="560"/>
        <v>No</v>
      </c>
      <c r="AM924" t="str">
        <f>IF(OR(PA!K84="Q3 2027",PA!K84="Q4 2027"),"Yes","No")</f>
        <v>No</v>
      </c>
      <c r="AN924" s="178" t="str">
        <f t="shared" si="561"/>
        <v>No</v>
      </c>
      <c r="AO924" t="str">
        <f>IF(OR(PA!K84="Q1 2028",PA!K84="Q2 2028"),"Yes","No")</f>
        <v>No</v>
      </c>
      <c r="AP924" s="178" t="str">
        <f t="shared" si="562"/>
        <v>No</v>
      </c>
      <c r="AQ924" t="str">
        <f>IF(OR(PA!K84="Q3 2028",PA!K84="Q4 2028"),"Yes","No")</f>
        <v>No</v>
      </c>
      <c r="AR924" s="178" t="str">
        <f t="shared" si="563"/>
        <v>No</v>
      </c>
      <c r="AS924" t="str">
        <f>IF(OR(PA!K84="Q1 2029",PA!K84="Q2 2029"),"Yes","No")</f>
        <v>No</v>
      </c>
      <c r="AT924" s="178" t="str">
        <f t="shared" si="564"/>
        <v>No</v>
      </c>
      <c r="AU924" t="str">
        <f>IF(OR(PA!K84="Q3 2029",PA!K84="Q4 2029"),"Yes","No")</f>
        <v>No</v>
      </c>
      <c r="AV924" s="178" t="str">
        <f t="shared" si="565"/>
        <v>No</v>
      </c>
      <c r="AW924" t="str">
        <f>IF(OR(PA!K84="Q1 2030",PA!K84="Q2 2030"),"Yes","No")</f>
        <v>No</v>
      </c>
      <c r="AX924" s="178" t="str">
        <f t="shared" si="566"/>
        <v>No</v>
      </c>
      <c r="AY924" t="str">
        <f>IF(OR(PA!K84="Q3 2030",PA!K84="Q4 2030"),"Yes","No")</f>
        <v>No</v>
      </c>
      <c r="AZ924" s="178" t="str">
        <f t="shared" si="567"/>
        <v>No</v>
      </c>
      <c r="BA924" t="str">
        <f>IF(PA!K84="","No","Yes")</f>
        <v>No</v>
      </c>
      <c r="BB924" s="178" t="str">
        <f t="shared" si="568"/>
        <v>No</v>
      </c>
      <c r="BC924" s="178" t="str">
        <f t="shared" si="569"/>
        <v>Yes</v>
      </c>
      <c r="BD924" s="174"/>
    </row>
    <row r="925" spans="1:56" s="175" customFormat="1" ht="14.65" thickBot="1" x14ac:dyDescent="0.5">
      <c r="A925" s="177">
        <v>81</v>
      </c>
      <c r="B925" s="48" t="s">
        <v>1496</v>
      </c>
      <c r="C925" t="str">
        <f>IF(PA!E85="Yes","Yes","No")</f>
        <v>No</v>
      </c>
      <c r="D925" t="str">
        <f>IF(AND(C925="No",PA!F85="Yes"),"Yes","No")</f>
        <v>No</v>
      </c>
      <c r="E925" t="str">
        <f>IF(AND(C925="No",PA!F85="N/A"),"N/A","No")</f>
        <v>No</v>
      </c>
      <c r="F925">
        <f>IF(OR(PA!F85="Yes",PA!F85="N/A"),0,1)</f>
        <v>1</v>
      </c>
      <c r="G925" t="str">
        <f>IF(OR(PA!K85="Q3 2019",PA!K85="Q4 2019"),"Yes","No")</f>
        <v>No</v>
      </c>
      <c r="H925" s="178" t="str">
        <f t="shared" si="545"/>
        <v>No</v>
      </c>
      <c r="I925" t="str">
        <f>IF(OR(PA!K85="Q1 2020",PA!K85="Q2 2020"),"Yes","No")</f>
        <v>No</v>
      </c>
      <c r="J925" s="178" t="str">
        <f t="shared" si="546"/>
        <v>No</v>
      </c>
      <c r="K925" t="str">
        <f>IF(OR(PA!K85="Q3 2020",PA!K85="Q4 2020"),"Yes","No")</f>
        <v>No</v>
      </c>
      <c r="L925" s="178" t="str">
        <f t="shared" si="547"/>
        <v>No</v>
      </c>
      <c r="M925" t="str">
        <f>IF(OR(PA!K85="Q1 2021",PA!K85="Q2 2021"),"Yes","No")</f>
        <v>No</v>
      </c>
      <c r="N925" s="178" t="str">
        <f t="shared" si="548"/>
        <v>No</v>
      </c>
      <c r="O925" t="str">
        <f>IF(OR(PA!K85="Q3 2021",PA!K85="Q4 2021"),"Yes","No")</f>
        <v>No</v>
      </c>
      <c r="P925" s="178" t="str">
        <f t="shared" si="549"/>
        <v>No</v>
      </c>
      <c r="Q925" t="str">
        <f>IF(OR(PA!K85="Q1 2022",PA!K85="Q2 2022"),"Yes","No")</f>
        <v>No</v>
      </c>
      <c r="R925" s="178" t="str">
        <f t="shared" si="550"/>
        <v>No</v>
      </c>
      <c r="S925" t="str">
        <f>IF(OR(PA!K85="Q3 2022",PA!K85="Q4 2022"),"Yes","No")</f>
        <v>No</v>
      </c>
      <c r="T925" s="178" t="str">
        <f t="shared" si="551"/>
        <v>No</v>
      </c>
      <c r="U925" t="str">
        <f>IF(OR(PA!K85="Q1 2023",PA!K85="Q2 2023"),"Yes","No")</f>
        <v>No</v>
      </c>
      <c r="V925" s="178" t="str">
        <f t="shared" si="552"/>
        <v>No</v>
      </c>
      <c r="W925" t="str">
        <f>IF(OR(PA!K85="Q3 2023",PA!K85="Q4 2023"),"Yes","No")</f>
        <v>No</v>
      </c>
      <c r="X925" s="178" t="str">
        <f t="shared" si="553"/>
        <v>No</v>
      </c>
      <c r="Y925" t="str">
        <f>IF(OR(PA!K85="Q1 2024",PA!K85="Q2 2024"),"Yes","No")</f>
        <v>No</v>
      </c>
      <c r="Z925" s="178" t="str">
        <f t="shared" si="554"/>
        <v>No</v>
      </c>
      <c r="AA925" t="str">
        <f>IF(OR(PA!K85="Q3 2024",PA!K85="Q4 2024"),"Yes","No")</f>
        <v>No</v>
      </c>
      <c r="AB925" s="178" t="str">
        <f t="shared" si="555"/>
        <v>No</v>
      </c>
      <c r="AC925" t="str">
        <f>IF(OR(PA!K85="Q1 2025",PA!K85="Q2 2025"),"Yes","No")</f>
        <v>No</v>
      </c>
      <c r="AD925" s="178" t="str">
        <f t="shared" si="556"/>
        <v>No</v>
      </c>
      <c r="AE925" t="str">
        <f>IF(OR(PA!K85="Q3 2025",PA!K85="Q4 2025"),"Yes","No")</f>
        <v>No</v>
      </c>
      <c r="AF925" s="178" t="str">
        <f t="shared" si="557"/>
        <v>No</v>
      </c>
      <c r="AG925" t="str">
        <f>IF(OR(PA!K85="Q1 2026",PA!K85="Q2 2026"),"Yes","No")</f>
        <v>No</v>
      </c>
      <c r="AH925" s="178" t="str">
        <f t="shared" si="558"/>
        <v>No</v>
      </c>
      <c r="AI925" t="str">
        <f>IF(OR(PA!K85="Q3 2026",PA!K85="Q4 2026"),"Yes","No")</f>
        <v>No</v>
      </c>
      <c r="AJ925" s="178" t="str">
        <f t="shared" si="559"/>
        <v>No</v>
      </c>
      <c r="AK925" t="str">
        <f>IF(OR(PA!K85="Q1 2027",PA!K85="Q2 2027"),"Yes","No")</f>
        <v>No</v>
      </c>
      <c r="AL925" s="178" t="str">
        <f t="shared" si="560"/>
        <v>No</v>
      </c>
      <c r="AM925" t="str">
        <f>IF(OR(PA!K85="Q3 2027",PA!K85="Q4 2027"),"Yes","No")</f>
        <v>No</v>
      </c>
      <c r="AN925" s="178" t="str">
        <f t="shared" si="561"/>
        <v>No</v>
      </c>
      <c r="AO925" t="str">
        <f>IF(OR(PA!K85="Q1 2028",PA!K85="Q2 2028"),"Yes","No")</f>
        <v>No</v>
      </c>
      <c r="AP925" s="178" t="str">
        <f t="shared" si="562"/>
        <v>No</v>
      </c>
      <c r="AQ925" t="str">
        <f>IF(OR(PA!K85="Q3 2028",PA!K85="Q4 2028"),"Yes","No")</f>
        <v>No</v>
      </c>
      <c r="AR925" s="178" t="str">
        <f t="shared" si="563"/>
        <v>No</v>
      </c>
      <c r="AS925" t="str">
        <f>IF(OR(PA!K85="Q1 2029",PA!K85="Q2 2029"),"Yes","No")</f>
        <v>No</v>
      </c>
      <c r="AT925" s="178" t="str">
        <f t="shared" si="564"/>
        <v>No</v>
      </c>
      <c r="AU925" t="str">
        <f>IF(OR(PA!K85="Q3 2029",PA!K85="Q4 2029"),"Yes","No")</f>
        <v>No</v>
      </c>
      <c r="AV925" s="178" t="str">
        <f t="shared" si="565"/>
        <v>No</v>
      </c>
      <c r="AW925" t="str">
        <f>IF(OR(PA!K85="Q1 2030",PA!K85="Q2 2030"),"Yes","No")</f>
        <v>No</v>
      </c>
      <c r="AX925" s="178" t="str">
        <f t="shared" si="566"/>
        <v>No</v>
      </c>
      <c r="AY925" t="str">
        <f>IF(OR(PA!K85="Q3 2030",PA!K85="Q4 2030"),"Yes","No")</f>
        <v>No</v>
      </c>
      <c r="AZ925" s="178" t="str">
        <f t="shared" si="567"/>
        <v>No</v>
      </c>
      <c r="BA925" t="str">
        <f>IF(PA!K85="","No","Yes")</f>
        <v>No</v>
      </c>
      <c r="BB925" s="178" t="str">
        <f t="shared" si="568"/>
        <v>No</v>
      </c>
      <c r="BC925" s="178" t="str">
        <f t="shared" si="569"/>
        <v>Yes</v>
      </c>
      <c r="BD925" s="174"/>
    </row>
    <row r="926" spans="1:56" s="175" customFormat="1" ht="14.65" thickBot="1" x14ac:dyDescent="0.5">
      <c r="A926" s="177">
        <v>82</v>
      </c>
      <c r="B926" s="48" t="s">
        <v>946</v>
      </c>
      <c r="C926" t="str">
        <f>IF(PA!E86="Yes","Yes","No")</f>
        <v>No</v>
      </c>
      <c r="D926" t="str">
        <f>IF(AND(C926="No",PA!F86="Yes"),"Yes","No")</f>
        <v>No</v>
      </c>
      <c r="E926" t="str">
        <f>IF(AND(C926="No",PA!F86="N/A"),"N/A","No")</f>
        <v>No</v>
      </c>
      <c r="F926">
        <f>IF(OR(PA!F86="Yes",PA!F86="N/A"),0,1)</f>
        <v>1</v>
      </c>
      <c r="G926" t="str">
        <f>IF(OR(PA!K86="Q3 2019",PA!K86="Q4 2019"),"Yes","No")</f>
        <v>No</v>
      </c>
      <c r="H926" s="178" t="str">
        <f t="shared" si="545"/>
        <v>No</v>
      </c>
      <c r="I926" t="str">
        <f>IF(OR(PA!K86="Q1 2020",PA!K86="Q2 2020"),"Yes","No")</f>
        <v>No</v>
      </c>
      <c r="J926" s="178" t="str">
        <f t="shared" si="546"/>
        <v>No</v>
      </c>
      <c r="K926" t="str">
        <f>IF(OR(PA!K86="Q3 2020",PA!K86="Q4 2020"),"Yes","No")</f>
        <v>No</v>
      </c>
      <c r="L926" s="178" t="str">
        <f t="shared" si="547"/>
        <v>No</v>
      </c>
      <c r="M926" t="str">
        <f>IF(OR(PA!K86="Q1 2021",PA!K86="Q2 2021"),"Yes","No")</f>
        <v>No</v>
      </c>
      <c r="N926" s="178" t="str">
        <f t="shared" si="548"/>
        <v>No</v>
      </c>
      <c r="O926" t="str">
        <f>IF(OR(PA!K86="Q3 2021",PA!K86="Q4 2021"),"Yes","No")</f>
        <v>No</v>
      </c>
      <c r="P926" s="178" t="str">
        <f t="shared" si="549"/>
        <v>No</v>
      </c>
      <c r="Q926" t="str">
        <f>IF(OR(PA!K86="Q1 2022",PA!K86="Q2 2022"),"Yes","No")</f>
        <v>No</v>
      </c>
      <c r="R926" s="178" t="str">
        <f t="shared" si="550"/>
        <v>No</v>
      </c>
      <c r="S926" t="str">
        <f>IF(OR(PA!K86="Q3 2022",PA!K86="Q4 2022"),"Yes","No")</f>
        <v>No</v>
      </c>
      <c r="T926" s="178" t="str">
        <f t="shared" si="551"/>
        <v>No</v>
      </c>
      <c r="U926" t="str">
        <f>IF(OR(PA!K86="Q1 2023",PA!K86="Q2 2023"),"Yes","No")</f>
        <v>No</v>
      </c>
      <c r="V926" s="178" t="str">
        <f t="shared" si="552"/>
        <v>No</v>
      </c>
      <c r="W926" t="str">
        <f>IF(OR(PA!K86="Q3 2023",PA!K86="Q4 2023"),"Yes","No")</f>
        <v>No</v>
      </c>
      <c r="X926" s="178" t="str">
        <f t="shared" si="553"/>
        <v>No</v>
      </c>
      <c r="Y926" t="str">
        <f>IF(OR(PA!K86="Q1 2024",PA!K86="Q2 2024"),"Yes","No")</f>
        <v>No</v>
      </c>
      <c r="Z926" s="178" t="str">
        <f t="shared" si="554"/>
        <v>No</v>
      </c>
      <c r="AA926" t="str">
        <f>IF(OR(PA!K86="Q3 2024",PA!K86="Q4 2024"),"Yes","No")</f>
        <v>No</v>
      </c>
      <c r="AB926" s="178" t="str">
        <f t="shared" si="555"/>
        <v>No</v>
      </c>
      <c r="AC926" t="str">
        <f>IF(OR(PA!K86="Q1 2025",PA!K86="Q2 2025"),"Yes","No")</f>
        <v>No</v>
      </c>
      <c r="AD926" s="178" t="str">
        <f t="shared" si="556"/>
        <v>No</v>
      </c>
      <c r="AE926" t="str">
        <f>IF(OR(PA!K86="Q3 2025",PA!K86="Q4 2025"),"Yes","No")</f>
        <v>No</v>
      </c>
      <c r="AF926" s="178" t="str">
        <f t="shared" si="557"/>
        <v>No</v>
      </c>
      <c r="AG926" t="str">
        <f>IF(OR(PA!K86="Q1 2026",PA!K86="Q2 2026"),"Yes","No")</f>
        <v>No</v>
      </c>
      <c r="AH926" s="178" t="str">
        <f t="shared" si="558"/>
        <v>No</v>
      </c>
      <c r="AI926" t="str">
        <f>IF(OR(PA!K86="Q3 2026",PA!K86="Q4 2026"),"Yes","No")</f>
        <v>No</v>
      </c>
      <c r="AJ926" s="178" t="str">
        <f t="shared" si="559"/>
        <v>No</v>
      </c>
      <c r="AK926" t="str">
        <f>IF(OR(PA!K86="Q1 2027",PA!K86="Q2 2027"),"Yes","No")</f>
        <v>No</v>
      </c>
      <c r="AL926" s="178" t="str">
        <f t="shared" si="560"/>
        <v>No</v>
      </c>
      <c r="AM926" t="str">
        <f>IF(OR(PA!K86="Q3 2027",PA!K86="Q4 2027"),"Yes","No")</f>
        <v>No</v>
      </c>
      <c r="AN926" s="178" t="str">
        <f t="shared" si="561"/>
        <v>No</v>
      </c>
      <c r="AO926" t="str">
        <f>IF(OR(PA!K86="Q1 2028",PA!K86="Q2 2028"),"Yes","No")</f>
        <v>No</v>
      </c>
      <c r="AP926" s="178" t="str">
        <f t="shared" si="562"/>
        <v>No</v>
      </c>
      <c r="AQ926" t="str">
        <f>IF(OR(PA!K86="Q3 2028",PA!K86="Q4 2028"),"Yes","No")</f>
        <v>No</v>
      </c>
      <c r="AR926" s="178" t="str">
        <f t="shared" si="563"/>
        <v>No</v>
      </c>
      <c r="AS926" t="str">
        <f>IF(OR(PA!K86="Q1 2029",PA!K86="Q2 2029"),"Yes","No")</f>
        <v>No</v>
      </c>
      <c r="AT926" s="178" t="str">
        <f t="shared" si="564"/>
        <v>No</v>
      </c>
      <c r="AU926" t="str">
        <f>IF(OR(PA!K86="Q3 2029",PA!K86="Q4 2029"),"Yes","No")</f>
        <v>No</v>
      </c>
      <c r="AV926" s="178" t="str">
        <f t="shared" si="565"/>
        <v>No</v>
      </c>
      <c r="AW926" t="str">
        <f>IF(OR(PA!K86="Q1 2030",PA!K86="Q2 2030"),"Yes","No")</f>
        <v>No</v>
      </c>
      <c r="AX926" s="178" t="str">
        <f t="shared" si="566"/>
        <v>No</v>
      </c>
      <c r="AY926" t="str">
        <f>IF(OR(PA!K86="Q3 2030",PA!K86="Q4 2030"),"Yes","No")</f>
        <v>No</v>
      </c>
      <c r="AZ926" s="178" t="str">
        <f t="shared" si="567"/>
        <v>No</v>
      </c>
      <c r="BA926" t="str">
        <f>IF(PA!K86="","No","Yes")</f>
        <v>No</v>
      </c>
      <c r="BB926" s="178" t="str">
        <f t="shared" si="568"/>
        <v>No</v>
      </c>
      <c r="BC926" s="178" t="str">
        <f t="shared" si="569"/>
        <v>Yes</v>
      </c>
      <c r="BD926" s="174"/>
    </row>
    <row r="927" spans="1:56" s="175" customFormat="1" ht="23.65" thickBot="1" x14ac:dyDescent="0.5">
      <c r="A927" s="177">
        <v>83</v>
      </c>
      <c r="B927" s="48" t="s">
        <v>1497</v>
      </c>
      <c r="C927" t="str">
        <f>IF(PA!E87="Yes","Yes","No")</f>
        <v>No</v>
      </c>
      <c r="D927" t="str">
        <f>IF(AND(C927="No",PA!F87="Yes"),"Yes","No")</f>
        <v>No</v>
      </c>
      <c r="E927" t="str">
        <f>IF(AND(C927="No",PA!F87="N/A"),"N/A","No")</f>
        <v>No</v>
      </c>
      <c r="F927">
        <f>IF(OR(PA!F87="Yes",PA!F87="N/A"),0,1)</f>
        <v>1</v>
      </c>
      <c r="G927" t="str">
        <f>IF(OR(PA!K87="Q3 2019",PA!K87="Q4 2019"),"Yes","No")</f>
        <v>No</v>
      </c>
      <c r="H927" s="178" t="str">
        <f t="shared" si="545"/>
        <v>No</v>
      </c>
      <c r="I927" t="str">
        <f>IF(OR(PA!K87="Q1 2020",PA!K87="Q2 2020"),"Yes","No")</f>
        <v>No</v>
      </c>
      <c r="J927" s="178" t="str">
        <f t="shared" si="546"/>
        <v>No</v>
      </c>
      <c r="K927" t="str">
        <f>IF(OR(PA!K87="Q3 2020",PA!K87="Q4 2020"),"Yes","No")</f>
        <v>No</v>
      </c>
      <c r="L927" s="178" t="str">
        <f t="shared" si="547"/>
        <v>No</v>
      </c>
      <c r="M927" t="str">
        <f>IF(OR(PA!K87="Q1 2021",PA!K87="Q2 2021"),"Yes","No")</f>
        <v>No</v>
      </c>
      <c r="N927" s="178" t="str">
        <f t="shared" si="548"/>
        <v>No</v>
      </c>
      <c r="O927" t="str">
        <f>IF(OR(PA!K87="Q3 2021",PA!K87="Q4 2021"),"Yes","No")</f>
        <v>No</v>
      </c>
      <c r="P927" s="178" t="str">
        <f t="shared" si="549"/>
        <v>No</v>
      </c>
      <c r="Q927" t="str">
        <f>IF(OR(PA!K87="Q1 2022",PA!K87="Q2 2022"),"Yes","No")</f>
        <v>No</v>
      </c>
      <c r="R927" s="178" t="str">
        <f t="shared" si="550"/>
        <v>No</v>
      </c>
      <c r="S927" t="str">
        <f>IF(OR(PA!K87="Q3 2022",PA!K87="Q4 2022"),"Yes","No")</f>
        <v>No</v>
      </c>
      <c r="T927" s="178" t="str">
        <f t="shared" si="551"/>
        <v>No</v>
      </c>
      <c r="U927" t="str">
        <f>IF(OR(PA!K87="Q1 2023",PA!K87="Q2 2023"),"Yes","No")</f>
        <v>No</v>
      </c>
      <c r="V927" s="178" t="str">
        <f t="shared" si="552"/>
        <v>No</v>
      </c>
      <c r="W927" t="str">
        <f>IF(OR(PA!K87="Q3 2023",PA!K87="Q4 2023"),"Yes","No")</f>
        <v>No</v>
      </c>
      <c r="X927" s="178" t="str">
        <f t="shared" si="553"/>
        <v>No</v>
      </c>
      <c r="Y927" t="str">
        <f>IF(OR(PA!K87="Q1 2024",PA!K87="Q2 2024"),"Yes","No")</f>
        <v>No</v>
      </c>
      <c r="Z927" s="178" t="str">
        <f t="shared" si="554"/>
        <v>No</v>
      </c>
      <c r="AA927" t="str">
        <f>IF(OR(PA!K87="Q3 2024",PA!K87="Q4 2024"),"Yes","No")</f>
        <v>No</v>
      </c>
      <c r="AB927" s="178" t="str">
        <f t="shared" si="555"/>
        <v>No</v>
      </c>
      <c r="AC927" t="str">
        <f>IF(OR(PA!K87="Q1 2025",PA!K87="Q2 2025"),"Yes","No")</f>
        <v>No</v>
      </c>
      <c r="AD927" s="178" t="str">
        <f t="shared" si="556"/>
        <v>No</v>
      </c>
      <c r="AE927" t="str">
        <f>IF(OR(PA!K87="Q3 2025",PA!K87="Q4 2025"),"Yes","No")</f>
        <v>No</v>
      </c>
      <c r="AF927" s="178" t="str">
        <f t="shared" si="557"/>
        <v>No</v>
      </c>
      <c r="AG927" t="str">
        <f>IF(OR(PA!K87="Q1 2026",PA!K87="Q2 2026"),"Yes","No")</f>
        <v>No</v>
      </c>
      <c r="AH927" s="178" t="str">
        <f t="shared" si="558"/>
        <v>No</v>
      </c>
      <c r="AI927" t="str">
        <f>IF(OR(PA!K87="Q3 2026",PA!K87="Q4 2026"),"Yes","No")</f>
        <v>No</v>
      </c>
      <c r="AJ927" s="178" t="str">
        <f t="shared" si="559"/>
        <v>No</v>
      </c>
      <c r="AK927" t="str">
        <f>IF(OR(PA!K87="Q1 2027",PA!K87="Q2 2027"),"Yes","No")</f>
        <v>No</v>
      </c>
      <c r="AL927" s="178" t="str">
        <f t="shared" si="560"/>
        <v>No</v>
      </c>
      <c r="AM927" t="str">
        <f>IF(OR(PA!K87="Q3 2027",PA!K87="Q4 2027"),"Yes","No")</f>
        <v>No</v>
      </c>
      <c r="AN927" s="178" t="str">
        <f t="shared" si="561"/>
        <v>No</v>
      </c>
      <c r="AO927" t="str">
        <f>IF(OR(PA!K87="Q1 2028",PA!K87="Q2 2028"),"Yes","No")</f>
        <v>No</v>
      </c>
      <c r="AP927" s="178" t="str">
        <f t="shared" si="562"/>
        <v>No</v>
      </c>
      <c r="AQ927" t="str">
        <f>IF(OR(PA!K87="Q3 2028",PA!K87="Q4 2028"),"Yes","No")</f>
        <v>No</v>
      </c>
      <c r="AR927" s="178" t="str">
        <f t="shared" si="563"/>
        <v>No</v>
      </c>
      <c r="AS927" t="str">
        <f>IF(OR(PA!K87="Q1 2029",PA!K87="Q2 2029"),"Yes","No")</f>
        <v>No</v>
      </c>
      <c r="AT927" s="178" t="str">
        <f t="shared" si="564"/>
        <v>No</v>
      </c>
      <c r="AU927" t="str">
        <f>IF(OR(PA!K87="Q3 2029",PA!K87="Q4 2029"),"Yes","No")</f>
        <v>No</v>
      </c>
      <c r="AV927" s="178" t="str">
        <f t="shared" si="565"/>
        <v>No</v>
      </c>
      <c r="AW927" t="str">
        <f>IF(OR(PA!K87="Q1 2030",PA!K87="Q2 2030"),"Yes","No")</f>
        <v>No</v>
      </c>
      <c r="AX927" s="178" t="str">
        <f t="shared" si="566"/>
        <v>No</v>
      </c>
      <c r="AY927" t="str">
        <f>IF(OR(PA!K87="Q3 2030",PA!K87="Q4 2030"),"Yes","No")</f>
        <v>No</v>
      </c>
      <c r="AZ927" s="178" t="str">
        <f t="shared" si="567"/>
        <v>No</v>
      </c>
      <c r="BA927" t="str">
        <f>IF(PA!K87="","No","Yes")</f>
        <v>No</v>
      </c>
      <c r="BB927" s="178" t="str">
        <f t="shared" si="568"/>
        <v>No</v>
      </c>
      <c r="BC927" s="178" t="str">
        <f t="shared" si="569"/>
        <v>Yes</v>
      </c>
      <c r="BD927" s="174"/>
    </row>
    <row r="928" spans="1:56" s="175" customFormat="1" ht="14.65" thickBot="1" x14ac:dyDescent="0.5">
      <c r="A928" s="177">
        <v>84</v>
      </c>
      <c r="B928" s="48" t="s">
        <v>1498</v>
      </c>
      <c r="C928" t="str">
        <f>IF(PA!E88="Yes","Yes","No")</f>
        <v>No</v>
      </c>
      <c r="D928" t="str">
        <f>IF(AND(C928="No",PA!F88="Yes"),"Yes","No")</f>
        <v>No</v>
      </c>
      <c r="E928" t="str">
        <f>IF(AND(C928="No",PA!F88="N/A"),"N/A","No")</f>
        <v>No</v>
      </c>
      <c r="F928">
        <f>IF(OR(PA!F88="Yes",PA!F88="N/A"),0,1)</f>
        <v>1</v>
      </c>
      <c r="G928" t="str">
        <f>IF(OR(PA!K88="Q3 2019",PA!K88="Q4 2019"),"Yes","No")</f>
        <v>No</v>
      </c>
      <c r="H928" s="178" t="str">
        <f t="shared" si="545"/>
        <v>No</v>
      </c>
      <c r="I928" t="str">
        <f>IF(OR(PA!K88="Q1 2020",PA!K88="Q2 2020"),"Yes","No")</f>
        <v>No</v>
      </c>
      <c r="J928" s="178" t="str">
        <f t="shared" si="546"/>
        <v>No</v>
      </c>
      <c r="K928" t="str">
        <f>IF(OR(PA!K88="Q3 2020",PA!K88="Q4 2020"),"Yes","No")</f>
        <v>No</v>
      </c>
      <c r="L928" s="178" t="str">
        <f t="shared" si="547"/>
        <v>No</v>
      </c>
      <c r="M928" t="str">
        <f>IF(OR(PA!K88="Q1 2021",PA!K88="Q2 2021"),"Yes","No")</f>
        <v>No</v>
      </c>
      <c r="N928" s="178" t="str">
        <f t="shared" si="548"/>
        <v>No</v>
      </c>
      <c r="O928" t="str">
        <f>IF(OR(PA!K88="Q3 2021",PA!K88="Q4 2021"),"Yes","No")</f>
        <v>No</v>
      </c>
      <c r="P928" s="178" t="str">
        <f t="shared" si="549"/>
        <v>No</v>
      </c>
      <c r="Q928" t="str">
        <f>IF(OR(PA!K88="Q1 2022",PA!K88="Q2 2022"),"Yes","No")</f>
        <v>No</v>
      </c>
      <c r="R928" s="178" t="str">
        <f t="shared" si="550"/>
        <v>No</v>
      </c>
      <c r="S928" t="str">
        <f>IF(OR(PA!K88="Q3 2022",PA!K88="Q4 2022"),"Yes","No")</f>
        <v>No</v>
      </c>
      <c r="T928" s="178" t="str">
        <f t="shared" si="551"/>
        <v>No</v>
      </c>
      <c r="U928" t="str">
        <f>IF(OR(PA!K88="Q1 2023",PA!K88="Q2 2023"),"Yes","No")</f>
        <v>No</v>
      </c>
      <c r="V928" s="178" t="str">
        <f t="shared" si="552"/>
        <v>No</v>
      </c>
      <c r="W928" t="str">
        <f>IF(OR(PA!K88="Q3 2023",PA!K88="Q4 2023"),"Yes","No")</f>
        <v>No</v>
      </c>
      <c r="X928" s="178" t="str">
        <f t="shared" si="553"/>
        <v>No</v>
      </c>
      <c r="Y928" t="str">
        <f>IF(OR(PA!K88="Q1 2024",PA!K88="Q2 2024"),"Yes","No")</f>
        <v>No</v>
      </c>
      <c r="Z928" s="178" t="str">
        <f t="shared" si="554"/>
        <v>No</v>
      </c>
      <c r="AA928" t="str">
        <f>IF(OR(PA!K88="Q3 2024",PA!K88="Q4 2024"),"Yes","No")</f>
        <v>No</v>
      </c>
      <c r="AB928" s="178" t="str">
        <f t="shared" si="555"/>
        <v>No</v>
      </c>
      <c r="AC928" t="str">
        <f>IF(OR(PA!K88="Q1 2025",PA!K88="Q2 2025"),"Yes","No")</f>
        <v>No</v>
      </c>
      <c r="AD928" s="178" t="str">
        <f t="shared" si="556"/>
        <v>No</v>
      </c>
      <c r="AE928" t="str">
        <f>IF(OR(PA!K88="Q3 2025",PA!K88="Q4 2025"),"Yes","No")</f>
        <v>No</v>
      </c>
      <c r="AF928" s="178" t="str">
        <f t="shared" si="557"/>
        <v>No</v>
      </c>
      <c r="AG928" t="str">
        <f>IF(OR(PA!K88="Q1 2026",PA!K88="Q2 2026"),"Yes","No")</f>
        <v>No</v>
      </c>
      <c r="AH928" s="178" t="str">
        <f t="shared" si="558"/>
        <v>No</v>
      </c>
      <c r="AI928" t="str">
        <f>IF(OR(PA!K88="Q3 2026",PA!K88="Q4 2026"),"Yes","No")</f>
        <v>No</v>
      </c>
      <c r="AJ928" s="178" t="str">
        <f t="shared" si="559"/>
        <v>No</v>
      </c>
      <c r="AK928" t="str">
        <f>IF(OR(PA!K88="Q1 2027",PA!K88="Q2 2027"),"Yes","No")</f>
        <v>No</v>
      </c>
      <c r="AL928" s="178" t="str">
        <f t="shared" si="560"/>
        <v>No</v>
      </c>
      <c r="AM928" t="str">
        <f>IF(OR(PA!K88="Q3 2027",PA!K88="Q4 2027"),"Yes","No")</f>
        <v>No</v>
      </c>
      <c r="AN928" s="178" t="str">
        <f t="shared" si="561"/>
        <v>No</v>
      </c>
      <c r="AO928" t="str">
        <f>IF(OR(PA!K88="Q1 2028",PA!K88="Q2 2028"),"Yes","No")</f>
        <v>No</v>
      </c>
      <c r="AP928" s="178" t="str">
        <f t="shared" si="562"/>
        <v>No</v>
      </c>
      <c r="AQ928" t="str">
        <f>IF(OR(PA!K88="Q3 2028",PA!K88="Q4 2028"),"Yes","No")</f>
        <v>No</v>
      </c>
      <c r="AR928" s="178" t="str">
        <f t="shared" si="563"/>
        <v>No</v>
      </c>
      <c r="AS928" t="str">
        <f>IF(OR(PA!K88="Q1 2029",PA!K88="Q2 2029"),"Yes","No")</f>
        <v>No</v>
      </c>
      <c r="AT928" s="178" t="str">
        <f t="shared" si="564"/>
        <v>No</v>
      </c>
      <c r="AU928" t="str">
        <f>IF(OR(PA!K88="Q3 2029",PA!K88="Q4 2029"),"Yes","No")</f>
        <v>No</v>
      </c>
      <c r="AV928" s="178" t="str">
        <f t="shared" si="565"/>
        <v>No</v>
      </c>
      <c r="AW928" t="str">
        <f>IF(OR(PA!K88="Q1 2030",PA!K88="Q2 2030"),"Yes","No")</f>
        <v>No</v>
      </c>
      <c r="AX928" s="178" t="str">
        <f t="shared" si="566"/>
        <v>No</v>
      </c>
      <c r="AY928" t="str">
        <f>IF(OR(PA!K88="Q3 2030",PA!K88="Q4 2030"),"Yes","No")</f>
        <v>No</v>
      </c>
      <c r="AZ928" s="178" t="str">
        <f t="shared" si="567"/>
        <v>No</v>
      </c>
      <c r="BA928" t="str">
        <f>IF(PA!K88="","No","Yes")</f>
        <v>No</v>
      </c>
      <c r="BB928" s="178" t="str">
        <f t="shared" si="568"/>
        <v>No</v>
      </c>
      <c r="BC928" s="178" t="str">
        <f t="shared" si="569"/>
        <v>Yes</v>
      </c>
      <c r="BD928" s="174"/>
    </row>
    <row r="929" spans="1:56" s="175" customFormat="1" ht="14.65" thickBot="1" x14ac:dyDescent="0.5">
      <c r="A929" s="177">
        <v>85</v>
      </c>
      <c r="B929" s="48" t="s">
        <v>1499</v>
      </c>
      <c r="C929" t="str">
        <f>IF(PA!E89="Yes","Yes","No")</f>
        <v>No</v>
      </c>
      <c r="D929" t="str">
        <f>IF(AND(C929="No",PA!F89="Yes"),"Yes","No")</f>
        <v>No</v>
      </c>
      <c r="E929" t="str">
        <f>IF(AND(C929="No",PA!F89="N/A"),"N/A","No")</f>
        <v>No</v>
      </c>
      <c r="F929">
        <f>IF(OR(PA!F89="Yes",PA!F89="N/A"),0,1)</f>
        <v>1</v>
      </c>
      <c r="G929" t="str">
        <f>IF(OR(PA!K89="Q3 2019",PA!K89="Q4 2019"),"Yes","No")</f>
        <v>No</v>
      </c>
      <c r="H929" s="178" t="str">
        <f t="shared" si="545"/>
        <v>No</v>
      </c>
      <c r="I929" t="str">
        <f>IF(OR(PA!K89="Q1 2020",PA!K89="Q2 2020"),"Yes","No")</f>
        <v>No</v>
      </c>
      <c r="J929" s="178" t="str">
        <f t="shared" si="546"/>
        <v>No</v>
      </c>
      <c r="K929" t="str">
        <f>IF(OR(PA!K89="Q3 2020",PA!K89="Q4 2020"),"Yes","No")</f>
        <v>No</v>
      </c>
      <c r="L929" s="178" t="str">
        <f t="shared" si="547"/>
        <v>No</v>
      </c>
      <c r="M929" t="str">
        <f>IF(OR(PA!K89="Q1 2021",PA!K89="Q2 2021"),"Yes","No")</f>
        <v>No</v>
      </c>
      <c r="N929" s="178" t="str">
        <f t="shared" si="548"/>
        <v>No</v>
      </c>
      <c r="O929" t="str">
        <f>IF(OR(PA!K89="Q3 2021",PA!K89="Q4 2021"),"Yes","No")</f>
        <v>No</v>
      </c>
      <c r="P929" s="178" t="str">
        <f t="shared" si="549"/>
        <v>No</v>
      </c>
      <c r="Q929" t="str">
        <f>IF(OR(PA!K89="Q1 2022",PA!K89="Q2 2022"),"Yes","No")</f>
        <v>No</v>
      </c>
      <c r="R929" s="178" t="str">
        <f t="shared" si="550"/>
        <v>No</v>
      </c>
      <c r="S929" t="str">
        <f>IF(OR(PA!K89="Q3 2022",PA!K89="Q4 2022"),"Yes","No")</f>
        <v>No</v>
      </c>
      <c r="T929" s="178" t="str">
        <f t="shared" si="551"/>
        <v>No</v>
      </c>
      <c r="U929" t="str">
        <f>IF(OR(PA!K89="Q1 2023",PA!K89="Q2 2023"),"Yes","No")</f>
        <v>No</v>
      </c>
      <c r="V929" s="178" t="str">
        <f t="shared" si="552"/>
        <v>No</v>
      </c>
      <c r="W929" t="str">
        <f>IF(OR(PA!K89="Q3 2023",PA!K89="Q4 2023"),"Yes","No")</f>
        <v>No</v>
      </c>
      <c r="X929" s="178" t="str">
        <f t="shared" si="553"/>
        <v>No</v>
      </c>
      <c r="Y929" t="str">
        <f>IF(OR(PA!K89="Q1 2024",PA!K89="Q2 2024"),"Yes","No")</f>
        <v>No</v>
      </c>
      <c r="Z929" s="178" t="str">
        <f t="shared" si="554"/>
        <v>No</v>
      </c>
      <c r="AA929" t="str">
        <f>IF(OR(PA!K89="Q3 2024",PA!K89="Q4 2024"),"Yes","No")</f>
        <v>No</v>
      </c>
      <c r="AB929" s="178" t="str">
        <f t="shared" si="555"/>
        <v>No</v>
      </c>
      <c r="AC929" t="str">
        <f>IF(OR(PA!K89="Q1 2025",PA!K89="Q2 2025"),"Yes","No")</f>
        <v>No</v>
      </c>
      <c r="AD929" s="178" t="str">
        <f t="shared" si="556"/>
        <v>No</v>
      </c>
      <c r="AE929" t="str">
        <f>IF(OR(PA!K89="Q3 2025",PA!K89="Q4 2025"),"Yes","No")</f>
        <v>No</v>
      </c>
      <c r="AF929" s="178" t="str">
        <f t="shared" si="557"/>
        <v>No</v>
      </c>
      <c r="AG929" t="str">
        <f>IF(OR(PA!K89="Q1 2026",PA!K89="Q2 2026"),"Yes","No")</f>
        <v>No</v>
      </c>
      <c r="AH929" s="178" t="str">
        <f t="shared" si="558"/>
        <v>No</v>
      </c>
      <c r="AI929" t="str">
        <f>IF(OR(PA!K89="Q3 2026",PA!K89="Q4 2026"),"Yes","No")</f>
        <v>No</v>
      </c>
      <c r="AJ929" s="178" t="str">
        <f t="shared" si="559"/>
        <v>No</v>
      </c>
      <c r="AK929" t="str">
        <f>IF(OR(PA!K89="Q1 2027",PA!K89="Q2 2027"),"Yes","No")</f>
        <v>No</v>
      </c>
      <c r="AL929" s="178" t="str">
        <f t="shared" si="560"/>
        <v>No</v>
      </c>
      <c r="AM929" t="str">
        <f>IF(OR(PA!K89="Q3 2027",PA!K89="Q4 2027"),"Yes","No")</f>
        <v>No</v>
      </c>
      <c r="AN929" s="178" t="str">
        <f t="shared" si="561"/>
        <v>No</v>
      </c>
      <c r="AO929" t="str">
        <f>IF(OR(PA!K89="Q1 2028",PA!K89="Q2 2028"),"Yes","No")</f>
        <v>No</v>
      </c>
      <c r="AP929" s="178" t="str">
        <f t="shared" si="562"/>
        <v>No</v>
      </c>
      <c r="AQ929" t="str">
        <f>IF(OR(PA!K89="Q3 2028",PA!K89="Q4 2028"),"Yes","No")</f>
        <v>No</v>
      </c>
      <c r="AR929" s="178" t="str">
        <f t="shared" si="563"/>
        <v>No</v>
      </c>
      <c r="AS929" t="str">
        <f>IF(OR(PA!K89="Q1 2029",PA!K89="Q2 2029"),"Yes","No")</f>
        <v>No</v>
      </c>
      <c r="AT929" s="178" t="str">
        <f t="shared" si="564"/>
        <v>No</v>
      </c>
      <c r="AU929" t="str">
        <f>IF(OR(PA!K89="Q3 2029",PA!K89="Q4 2029"),"Yes","No")</f>
        <v>No</v>
      </c>
      <c r="AV929" s="178" t="str">
        <f t="shared" si="565"/>
        <v>No</v>
      </c>
      <c r="AW929" t="str">
        <f>IF(OR(PA!K89="Q1 2030",PA!K89="Q2 2030"),"Yes","No")</f>
        <v>No</v>
      </c>
      <c r="AX929" s="178" t="str">
        <f t="shared" si="566"/>
        <v>No</v>
      </c>
      <c r="AY929" t="str">
        <f>IF(OR(PA!K89="Q3 2030",PA!K89="Q4 2030"),"Yes","No")</f>
        <v>No</v>
      </c>
      <c r="AZ929" s="178" t="str">
        <f t="shared" si="567"/>
        <v>No</v>
      </c>
      <c r="BA929" t="str">
        <f>IF(PA!K89="","No","Yes")</f>
        <v>No</v>
      </c>
      <c r="BB929" s="178" t="str">
        <f t="shared" si="568"/>
        <v>No</v>
      </c>
      <c r="BC929" s="178" t="str">
        <f t="shared" si="569"/>
        <v>Yes</v>
      </c>
      <c r="BD929" s="174"/>
    </row>
    <row r="930" spans="1:56" s="175" customFormat="1" ht="23.65" thickBot="1" x14ac:dyDescent="0.5">
      <c r="A930" s="177">
        <v>86</v>
      </c>
      <c r="B930" s="48" t="s">
        <v>1501</v>
      </c>
      <c r="C930" t="str">
        <f>IF(PA!E90="Yes","Yes","No")</f>
        <v>No</v>
      </c>
      <c r="D930" t="str">
        <f>IF(AND(C930="No",PA!F90="Yes"),"Yes","No")</f>
        <v>No</v>
      </c>
      <c r="E930" t="str">
        <f>IF(AND(C930="No",PA!F90="N/A"),"N/A","No")</f>
        <v>No</v>
      </c>
      <c r="F930">
        <f>IF(OR(PA!F90="Yes",PA!F90="N/A"),0,1)</f>
        <v>1</v>
      </c>
      <c r="G930" t="str">
        <f>IF(OR(PA!K90="Q3 2019",PA!K90="Q4 2019"),"Yes","No")</f>
        <v>No</v>
      </c>
      <c r="H930" s="178" t="str">
        <f t="shared" si="545"/>
        <v>No</v>
      </c>
      <c r="I930" t="str">
        <f>IF(OR(PA!K90="Q1 2020",PA!K90="Q2 2020"),"Yes","No")</f>
        <v>No</v>
      </c>
      <c r="J930" s="178" t="str">
        <f t="shared" si="546"/>
        <v>No</v>
      </c>
      <c r="K930" t="str">
        <f>IF(OR(PA!K90="Q3 2020",PA!K90="Q4 2020"),"Yes","No")</f>
        <v>No</v>
      </c>
      <c r="L930" s="178" t="str">
        <f t="shared" si="547"/>
        <v>No</v>
      </c>
      <c r="M930" t="str">
        <f>IF(OR(PA!K90="Q1 2021",PA!K90="Q2 2021"),"Yes","No")</f>
        <v>No</v>
      </c>
      <c r="N930" s="178" t="str">
        <f t="shared" si="548"/>
        <v>No</v>
      </c>
      <c r="O930" t="str">
        <f>IF(OR(PA!K90="Q3 2021",PA!K90="Q4 2021"),"Yes","No")</f>
        <v>No</v>
      </c>
      <c r="P930" s="178" t="str">
        <f t="shared" si="549"/>
        <v>No</v>
      </c>
      <c r="Q930" t="str">
        <f>IF(OR(PA!K90="Q1 2022",PA!K90="Q2 2022"),"Yes","No")</f>
        <v>No</v>
      </c>
      <c r="R930" s="178" t="str">
        <f t="shared" si="550"/>
        <v>No</v>
      </c>
      <c r="S930" t="str">
        <f>IF(OR(PA!K90="Q3 2022",PA!K90="Q4 2022"),"Yes","No")</f>
        <v>No</v>
      </c>
      <c r="T930" s="178" t="str">
        <f t="shared" si="551"/>
        <v>No</v>
      </c>
      <c r="U930" t="str">
        <f>IF(OR(PA!K90="Q1 2023",PA!K90="Q2 2023"),"Yes","No")</f>
        <v>No</v>
      </c>
      <c r="V930" s="178" t="str">
        <f t="shared" si="552"/>
        <v>No</v>
      </c>
      <c r="W930" t="str">
        <f>IF(OR(PA!K90="Q3 2023",PA!K90="Q4 2023"),"Yes","No")</f>
        <v>No</v>
      </c>
      <c r="X930" s="178" t="str">
        <f t="shared" si="553"/>
        <v>No</v>
      </c>
      <c r="Y930" t="str">
        <f>IF(OR(PA!K90="Q1 2024",PA!K90="Q2 2024"),"Yes","No")</f>
        <v>No</v>
      </c>
      <c r="Z930" s="178" t="str">
        <f t="shared" si="554"/>
        <v>No</v>
      </c>
      <c r="AA930" t="str">
        <f>IF(OR(PA!K90="Q3 2024",PA!K90="Q4 2024"),"Yes","No")</f>
        <v>No</v>
      </c>
      <c r="AB930" s="178" t="str">
        <f t="shared" si="555"/>
        <v>No</v>
      </c>
      <c r="AC930" t="str">
        <f>IF(OR(PA!K90="Q1 2025",PA!K90="Q2 2025"),"Yes","No")</f>
        <v>No</v>
      </c>
      <c r="AD930" s="178" t="str">
        <f t="shared" si="556"/>
        <v>No</v>
      </c>
      <c r="AE930" t="str">
        <f>IF(OR(PA!K90="Q3 2025",PA!K90="Q4 2025"),"Yes","No")</f>
        <v>No</v>
      </c>
      <c r="AF930" s="178" t="str">
        <f t="shared" si="557"/>
        <v>No</v>
      </c>
      <c r="AG930" t="str">
        <f>IF(OR(PA!K90="Q1 2026",PA!K90="Q2 2026"),"Yes","No")</f>
        <v>No</v>
      </c>
      <c r="AH930" s="178" t="str">
        <f t="shared" si="558"/>
        <v>No</v>
      </c>
      <c r="AI930" t="str">
        <f>IF(OR(PA!K90="Q3 2026",PA!K90="Q4 2026"),"Yes","No")</f>
        <v>No</v>
      </c>
      <c r="AJ930" s="178" t="str">
        <f t="shared" si="559"/>
        <v>No</v>
      </c>
      <c r="AK930" t="str">
        <f>IF(OR(PA!K90="Q1 2027",PA!K90="Q2 2027"),"Yes","No")</f>
        <v>No</v>
      </c>
      <c r="AL930" s="178" t="str">
        <f t="shared" si="560"/>
        <v>No</v>
      </c>
      <c r="AM930" t="str">
        <f>IF(OR(PA!K90="Q3 2027",PA!K90="Q4 2027"),"Yes","No")</f>
        <v>No</v>
      </c>
      <c r="AN930" s="178" t="str">
        <f t="shared" si="561"/>
        <v>No</v>
      </c>
      <c r="AO930" t="str">
        <f>IF(OR(PA!K90="Q1 2028",PA!K90="Q2 2028"),"Yes","No")</f>
        <v>No</v>
      </c>
      <c r="AP930" s="178" t="str">
        <f t="shared" si="562"/>
        <v>No</v>
      </c>
      <c r="AQ930" t="str">
        <f>IF(OR(PA!K90="Q3 2028",PA!K90="Q4 2028"),"Yes","No")</f>
        <v>No</v>
      </c>
      <c r="AR930" s="178" t="str">
        <f t="shared" si="563"/>
        <v>No</v>
      </c>
      <c r="AS930" t="str">
        <f>IF(OR(PA!K90="Q1 2029",PA!K90="Q2 2029"),"Yes","No")</f>
        <v>No</v>
      </c>
      <c r="AT930" s="178" t="str">
        <f t="shared" si="564"/>
        <v>No</v>
      </c>
      <c r="AU930" t="str">
        <f>IF(OR(PA!K90="Q3 2029",PA!K90="Q4 2029"),"Yes","No")</f>
        <v>No</v>
      </c>
      <c r="AV930" s="178" t="str">
        <f t="shared" si="565"/>
        <v>No</v>
      </c>
      <c r="AW930" t="str">
        <f>IF(OR(PA!K90="Q1 2030",PA!K90="Q2 2030"),"Yes","No")</f>
        <v>No</v>
      </c>
      <c r="AX930" s="178" t="str">
        <f t="shared" si="566"/>
        <v>No</v>
      </c>
      <c r="AY930" t="str">
        <f>IF(OR(PA!K90="Q3 2030",PA!K90="Q4 2030"),"Yes","No")</f>
        <v>No</v>
      </c>
      <c r="AZ930" s="178" t="str">
        <f t="shared" si="567"/>
        <v>No</v>
      </c>
      <c r="BA930" t="str">
        <f>IF(PA!K90="","No","Yes")</f>
        <v>No</v>
      </c>
      <c r="BB930" s="178" t="str">
        <f t="shared" si="568"/>
        <v>No</v>
      </c>
      <c r="BC930" s="178" t="str">
        <f t="shared" si="569"/>
        <v>Yes</v>
      </c>
      <c r="BD930" s="174"/>
    </row>
    <row r="931" spans="1:56" s="175" customFormat="1" ht="46.9" thickBot="1" x14ac:dyDescent="0.5">
      <c r="A931" s="177">
        <v>87</v>
      </c>
      <c r="B931" s="48" t="s">
        <v>1502</v>
      </c>
      <c r="C931" t="str">
        <f>IF(PA!E91="Yes","Yes","No")</f>
        <v>No</v>
      </c>
      <c r="D931" t="str">
        <f>IF(AND(C931="No",PA!F91="Yes"),"Yes","No")</f>
        <v>No</v>
      </c>
      <c r="E931" t="str">
        <f>IF(AND(C931="No",PA!F91="N/A"),"N/A","No")</f>
        <v>No</v>
      </c>
      <c r="F931">
        <f>IF(OR(PA!F91="Yes",PA!F91="N/A"),0,1)</f>
        <v>1</v>
      </c>
      <c r="G931" t="str">
        <f>IF(OR(PA!K91="Q3 2019",PA!K91="Q4 2019"),"Yes","No")</f>
        <v>No</v>
      </c>
      <c r="H931" s="178" t="str">
        <f t="shared" si="545"/>
        <v>No</v>
      </c>
      <c r="I931" t="str">
        <f>IF(OR(PA!K91="Q1 2020",PA!K91="Q2 2020"),"Yes","No")</f>
        <v>No</v>
      </c>
      <c r="J931" s="178" t="str">
        <f t="shared" si="546"/>
        <v>No</v>
      </c>
      <c r="K931" t="str">
        <f>IF(OR(PA!K91="Q3 2020",PA!K91="Q4 2020"),"Yes","No")</f>
        <v>No</v>
      </c>
      <c r="L931" s="178" t="str">
        <f t="shared" si="547"/>
        <v>No</v>
      </c>
      <c r="M931" t="str">
        <f>IF(OR(PA!K91="Q1 2021",PA!K91="Q2 2021"),"Yes","No")</f>
        <v>No</v>
      </c>
      <c r="N931" s="178" t="str">
        <f t="shared" si="548"/>
        <v>No</v>
      </c>
      <c r="O931" t="str">
        <f>IF(OR(PA!K91="Q3 2021",PA!K91="Q4 2021"),"Yes","No")</f>
        <v>No</v>
      </c>
      <c r="P931" s="178" t="str">
        <f t="shared" si="549"/>
        <v>No</v>
      </c>
      <c r="Q931" t="str">
        <f>IF(OR(PA!K91="Q1 2022",PA!K91="Q2 2022"),"Yes","No")</f>
        <v>No</v>
      </c>
      <c r="R931" s="178" t="str">
        <f t="shared" si="550"/>
        <v>No</v>
      </c>
      <c r="S931" t="str">
        <f>IF(OR(PA!K91="Q3 2022",PA!K91="Q4 2022"),"Yes","No")</f>
        <v>No</v>
      </c>
      <c r="T931" s="178" t="str">
        <f t="shared" si="551"/>
        <v>No</v>
      </c>
      <c r="U931" t="str">
        <f>IF(OR(PA!K91="Q1 2023",PA!K91="Q2 2023"),"Yes","No")</f>
        <v>No</v>
      </c>
      <c r="V931" s="178" t="str">
        <f t="shared" si="552"/>
        <v>No</v>
      </c>
      <c r="W931" t="str">
        <f>IF(OR(PA!K91="Q3 2023",PA!K91="Q4 2023"),"Yes","No")</f>
        <v>No</v>
      </c>
      <c r="X931" s="178" t="str">
        <f t="shared" si="553"/>
        <v>No</v>
      </c>
      <c r="Y931" t="str">
        <f>IF(OR(PA!K91="Q1 2024",PA!K91="Q2 2024"),"Yes","No")</f>
        <v>No</v>
      </c>
      <c r="Z931" s="178" t="str">
        <f t="shared" si="554"/>
        <v>No</v>
      </c>
      <c r="AA931" t="str">
        <f>IF(OR(PA!K91="Q3 2024",PA!K91="Q4 2024"),"Yes","No")</f>
        <v>No</v>
      </c>
      <c r="AB931" s="178" t="str">
        <f t="shared" si="555"/>
        <v>No</v>
      </c>
      <c r="AC931" t="str">
        <f>IF(OR(PA!K91="Q1 2025",PA!K91="Q2 2025"),"Yes","No")</f>
        <v>No</v>
      </c>
      <c r="AD931" s="178" t="str">
        <f t="shared" si="556"/>
        <v>No</v>
      </c>
      <c r="AE931" t="str">
        <f>IF(OR(PA!K91="Q3 2025",PA!K91="Q4 2025"),"Yes","No")</f>
        <v>No</v>
      </c>
      <c r="AF931" s="178" t="str">
        <f t="shared" si="557"/>
        <v>No</v>
      </c>
      <c r="AG931" t="str">
        <f>IF(OR(PA!K91="Q1 2026",PA!K91="Q2 2026"),"Yes","No")</f>
        <v>No</v>
      </c>
      <c r="AH931" s="178" t="str">
        <f t="shared" si="558"/>
        <v>No</v>
      </c>
      <c r="AI931" t="str">
        <f>IF(OR(PA!K91="Q3 2026",PA!K91="Q4 2026"),"Yes","No")</f>
        <v>No</v>
      </c>
      <c r="AJ931" s="178" t="str">
        <f t="shared" si="559"/>
        <v>No</v>
      </c>
      <c r="AK931" t="str">
        <f>IF(OR(PA!K91="Q1 2027",PA!K91="Q2 2027"),"Yes","No")</f>
        <v>No</v>
      </c>
      <c r="AL931" s="178" t="str">
        <f t="shared" si="560"/>
        <v>No</v>
      </c>
      <c r="AM931" t="str">
        <f>IF(OR(PA!K91="Q3 2027",PA!K91="Q4 2027"),"Yes","No")</f>
        <v>No</v>
      </c>
      <c r="AN931" s="178" t="str">
        <f t="shared" si="561"/>
        <v>No</v>
      </c>
      <c r="AO931" t="str">
        <f>IF(OR(PA!K91="Q1 2028",PA!K91="Q2 2028"),"Yes","No")</f>
        <v>No</v>
      </c>
      <c r="AP931" s="178" t="str">
        <f t="shared" si="562"/>
        <v>No</v>
      </c>
      <c r="AQ931" t="str">
        <f>IF(OR(PA!K91="Q3 2028",PA!K91="Q4 2028"),"Yes","No")</f>
        <v>No</v>
      </c>
      <c r="AR931" s="178" t="str">
        <f t="shared" si="563"/>
        <v>No</v>
      </c>
      <c r="AS931" t="str">
        <f>IF(OR(PA!K91="Q1 2029",PA!K91="Q2 2029"),"Yes","No")</f>
        <v>No</v>
      </c>
      <c r="AT931" s="178" t="str">
        <f t="shared" si="564"/>
        <v>No</v>
      </c>
      <c r="AU931" t="str">
        <f>IF(OR(PA!K91="Q3 2029",PA!K91="Q4 2029"),"Yes","No")</f>
        <v>No</v>
      </c>
      <c r="AV931" s="178" t="str">
        <f t="shared" si="565"/>
        <v>No</v>
      </c>
      <c r="AW931" t="str">
        <f>IF(OR(PA!K91="Q1 2030",PA!K91="Q2 2030"),"Yes","No")</f>
        <v>No</v>
      </c>
      <c r="AX931" s="178" t="str">
        <f t="shared" si="566"/>
        <v>No</v>
      </c>
      <c r="AY931" t="str">
        <f>IF(OR(PA!K91="Q3 2030",PA!K91="Q4 2030"),"Yes","No")</f>
        <v>No</v>
      </c>
      <c r="AZ931" s="178" t="str">
        <f t="shared" si="567"/>
        <v>No</v>
      </c>
      <c r="BA931" t="str">
        <f>IF(PA!K91="","No","Yes")</f>
        <v>No</v>
      </c>
      <c r="BB931" s="178" t="str">
        <f t="shared" si="568"/>
        <v>No</v>
      </c>
      <c r="BC931" s="178" t="str">
        <f t="shared" si="569"/>
        <v>Yes</v>
      </c>
      <c r="BD931" s="174"/>
    </row>
    <row r="932" spans="1:56" s="175" customFormat="1" ht="23.65" thickBot="1" x14ac:dyDescent="0.5">
      <c r="A932" s="177">
        <v>88</v>
      </c>
      <c r="B932" s="48" t="s">
        <v>1503</v>
      </c>
      <c r="C932" t="str">
        <f>IF(PA!E92="Yes","Yes","No")</f>
        <v>No</v>
      </c>
      <c r="D932" t="str">
        <f>IF(AND(C932="No",PA!F92="Yes"),"Yes","No")</f>
        <v>No</v>
      </c>
      <c r="E932" t="str">
        <f>IF(AND(C932="No",PA!F92="N/A"),"N/A","No")</f>
        <v>No</v>
      </c>
      <c r="F932">
        <f>IF(OR(PA!F92="Yes",PA!F92="N/A"),0,1)</f>
        <v>1</v>
      </c>
      <c r="G932" t="str">
        <f>IF(OR(PA!K92="Q3 2019",PA!K92="Q4 2019"),"Yes","No")</f>
        <v>No</v>
      </c>
      <c r="H932" s="178" t="str">
        <f t="shared" si="545"/>
        <v>No</v>
      </c>
      <c r="I932" t="str">
        <f>IF(OR(PA!K92="Q1 2020",PA!K92="Q2 2020"),"Yes","No")</f>
        <v>No</v>
      </c>
      <c r="J932" s="178" t="str">
        <f t="shared" si="546"/>
        <v>No</v>
      </c>
      <c r="K932" t="str">
        <f>IF(OR(PA!K92="Q3 2020",PA!K92="Q4 2020"),"Yes","No")</f>
        <v>No</v>
      </c>
      <c r="L932" s="178" t="str">
        <f t="shared" si="547"/>
        <v>No</v>
      </c>
      <c r="M932" t="str">
        <f>IF(OR(PA!K92="Q1 2021",PA!K92="Q2 2021"),"Yes","No")</f>
        <v>No</v>
      </c>
      <c r="N932" s="178" t="str">
        <f t="shared" si="548"/>
        <v>No</v>
      </c>
      <c r="O932" t="str">
        <f>IF(OR(PA!K92="Q3 2021",PA!K92="Q4 2021"),"Yes","No")</f>
        <v>No</v>
      </c>
      <c r="P932" s="178" t="str">
        <f t="shared" si="549"/>
        <v>No</v>
      </c>
      <c r="Q932" t="str">
        <f>IF(OR(PA!K92="Q1 2022",PA!K92="Q2 2022"),"Yes","No")</f>
        <v>No</v>
      </c>
      <c r="R932" s="178" t="str">
        <f t="shared" si="550"/>
        <v>No</v>
      </c>
      <c r="S932" t="str">
        <f>IF(OR(PA!K92="Q3 2022",PA!K92="Q4 2022"),"Yes","No")</f>
        <v>No</v>
      </c>
      <c r="T932" s="178" t="str">
        <f t="shared" si="551"/>
        <v>No</v>
      </c>
      <c r="U932" t="str">
        <f>IF(OR(PA!K92="Q1 2023",PA!K92="Q2 2023"),"Yes","No")</f>
        <v>No</v>
      </c>
      <c r="V932" s="178" t="str">
        <f t="shared" si="552"/>
        <v>No</v>
      </c>
      <c r="W932" t="str">
        <f>IF(OR(PA!K92="Q3 2023",PA!K92="Q4 2023"),"Yes","No")</f>
        <v>No</v>
      </c>
      <c r="X932" s="178" t="str">
        <f t="shared" si="553"/>
        <v>No</v>
      </c>
      <c r="Y932" t="str">
        <f>IF(OR(PA!K92="Q1 2024",PA!K92="Q2 2024"),"Yes","No")</f>
        <v>No</v>
      </c>
      <c r="Z932" s="178" t="str">
        <f t="shared" si="554"/>
        <v>No</v>
      </c>
      <c r="AA932" t="str">
        <f>IF(OR(PA!K92="Q3 2024",PA!K92="Q4 2024"),"Yes","No")</f>
        <v>No</v>
      </c>
      <c r="AB932" s="178" t="str">
        <f t="shared" si="555"/>
        <v>No</v>
      </c>
      <c r="AC932" t="str">
        <f>IF(OR(PA!K92="Q1 2025",PA!K92="Q2 2025"),"Yes","No")</f>
        <v>No</v>
      </c>
      <c r="AD932" s="178" t="str">
        <f t="shared" si="556"/>
        <v>No</v>
      </c>
      <c r="AE932" t="str">
        <f>IF(OR(PA!K92="Q3 2025",PA!K92="Q4 2025"),"Yes","No")</f>
        <v>No</v>
      </c>
      <c r="AF932" s="178" t="str">
        <f t="shared" si="557"/>
        <v>No</v>
      </c>
      <c r="AG932" t="str">
        <f>IF(OR(PA!K92="Q1 2026",PA!K92="Q2 2026"),"Yes","No")</f>
        <v>No</v>
      </c>
      <c r="AH932" s="178" t="str">
        <f t="shared" si="558"/>
        <v>No</v>
      </c>
      <c r="AI932" t="str">
        <f>IF(OR(PA!K92="Q3 2026",PA!K92="Q4 2026"),"Yes","No")</f>
        <v>No</v>
      </c>
      <c r="AJ932" s="178" t="str">
        <f t="shared" si="559"/>
        <v>No</v>
      </c>
      <c r="AK932" t="str">
        <f>IF(OR(PA!K92="Q1 2027",PA!K92="Q2 2027"),"Yes","No")</f>
        <v>No</v>
      </c>
      <c r="AL932" s="178" t="str">
        <f t="shared" si="560"/>
        <v>No</v>
      </c>
      <c r="AM932" t="str">
        <f>IF(OR(PA!K92="Q3 2027",PA!K92="Q4 2027"),"Yes","No")</f>
        <v>No</v>
      </c>
      <c r="AN932" s="178" t="str">
        <f t="shared" si="561"/>
        <v>No</v>
      </c>
      <c r="AO932" t="str">
        <f>IF(OR(PA!K92="Q1 2028",PA!K92="Q2 2028"),"Yes","No")</f>
        <v>No</v>
      </c>
      <c r="AP932" s="178" t="str">
        <f t="shared" si="562"/>
        <v>No</v>
      </c>
      <c r="AQ932" t="str">
        <f>IF(OR(PA!K92="Q3 2028",PA!K92="Q4 2028"),"Yes","No")</f>
        <v>No</v>
      </c>
      <c r="AR932" s="178" t="str">
        <f t="shared" si="563"/>
        <v>No</v>
      </c>
      <c r="AS932" t="str">
        <f>IF(OR(PA!K92="Q1 2029",PA!K92="Q2 2029"),"Yes","No")</f>
        <v>No</v>
      </c>
      <c r="AT932" s="178" t="str">
        <f t="shared" si="564"/>
        <v>No</v>
      </c>
      <c r="AU932" t="str">
        <f>IF(OR(PA!K92="Q3 2029",PA!K92="Q4 2029"),"Yes","No")</f>
        <v>No</v>
      </c>
      <c r="AV932" s="178" t="str">
        <f t="shared" si="565"/>
        <v>No</v>
      </c>
      <c r="AW932" t="str">
        <f>IF(OR(PA!K92="Q1 2030",PA!K92="Q2 2030"),"Yes","No")</f>
        <v>No</v>
      </c>
      <c r="AX932" s="178" t="str">
        <f t="shared" si="566"/>
        <v>No</v>
      </c>
      <c r="AY932" t="str">
        <f>IF(OR(PA!K92="Q3 2030",PA!K92="Q4 2030"),"Yes","No")</f>
        <v>No</v>
      </c>
      <c r="AZ932" s="178" t="str">
        <f t="shared" si="567"/>
        <v>No</v>
      </c>
      <c r="BA932" t="str">
        <f>IF(PA!K92="","No","Yes")</f>
        <v>No</v>
      </c>
      <c r="BB932" s="178" t="str">
        <f t="shared" si="568"/>
        <v>No</v>
      </c>
      <c r="BC932" s="178" t="str">
        <f t="shared" si="569"/>
        <v>Yes</v>
      </c>
      <c r="BD932" s="174"/>
    </row>
    <row r="933" spans="1:56" s="175" customFormat="1" ht="14.65" thickBot="1" x14ac:dyDescent="0.5">
      <c r="A933" s="177">
        <v>89</v>
      </c>
      <c r="B933" s="48" t="s">
        <v>1504</v>
      </c>
      <c r="C933" t="str">
        <f>IF(PA!E93="Yes","Yes","No")</f>
        <v>No</v>
      </c>
      <c r="D933" t="str">
        <f>IF(AND(C933="No",PA!F93="Yes"),"Yes","No")</f>
        <v>No</v>
      </c>
      <c r="E933" t="str">
        <f>IF(AND(C933="No",PA!F93="N/A"),"N/A","No")</f>
        <v>No</v>
      </c>
      <c r="F933">
        <f>IF(OR(PA!F93="Yes",PA!F93="N/A"),0,1)</f>
        <v>1</v>
      </c>
      <c r="G933" t="str">
        <f>IF(OR(PA!K93="Q3 2019",PA!K93="Q4 2019"),"Yes","No")</f>
        <v>No</v>
      </c>
      <c r="H933" s="178" t="str">
        <f t="shared" si="545"/>
        <v>No</v>
      </c>
      <c r="I933" t="str">
        <f>IF(OR(PA!K93="Q1 2020",PA!K93="Q2 2020"),"Yes","No")</f>
        <v>No</v>
      </c>
      <c r="J933" s="178" t="str">
        <f t="shared" si="546"/>
        <v>No</v>
      </c>
      <c r="K933" t="str">
        <f>IF(OR(PA!K93="Q3 2020",PA!K93="Q4 2020"),"Yes","No")</f>
        <v>No</v>
      </c>
      <c r="L933" s="178" t="str">
        <f t="shared" si="547"/>
        <v>No</v>
      </c>
      <c r="M933" t="str">
        <f>IF(OR(PA!K93="Q1 2021",PA!K93="Q2 2021"),"Yes","No")</f>
        <v>No</v>
      </c>
      <c r="N933" s="178" t="str">
        <f t="shared" si="548"/>
        <v>No</v>
      </c>
      <c r="O933" t="str">
        <f>IF(OR(PA!K93="Q3 2021",PA!K93="Q4 2021"),"Yes","No")</f>
        <v>No</v>
      </c>
      <c r="P933" s="178" t="str">
        <f t="shared" si="549"/>
        <v>No</v>
      </c>
      <c r="Q933" t="str">
        <f>IF(OR(PA!K93="Q1 2022",PA!K93="Q2 2022"),"Yes","No")</f>
        <v>No</v>
      </c>
      <c r="R933" s="178" t="str">
        <f t="shared" si="550"/>
        <v>No</v>
      </c>
      <c r="S933" t="str">
        <f>IF(OR(PA!K93="Q3 2022",PA!K93="Q4 2022"),"Yes","No")</f>
        <v>No</v>
      </c>
      <c r="T933" s="178" t="str">
        <f t="shared" si="551"/>
        <v>No</v>
      </c>
      <c r="U933" t="str">
        <f>IF(OR(PA!K93="Q1 2023",PA!K93="Q2 2023"),"Yes","No")</f>
        <v>No</v>
      </c>
      <c r="V933" s="178" t="str">
        <f t="shared" si="552"/>
        <v>No</v>
      </c>
      <c r="W933" t="str">
        <f>IF(OR(PA!K93="Q3 2023",PA!K93="Q4 2023"),"Yes","No")</f>
        <v>No</v>
      </c>
      <c r="X933" s="178" t="str">
        <f t="shared" si="553"/>
        <v>No</v>
      </c>
      <c r="Y933" t="str">
        <f>IF(OR(PA!K93="Q1 2024",PA!K93="Q2 2024"),"Yes","No")</f>
        <v>No</v>
      </c>
      <c r="Z933" s="178" t="str">
        <f t="shared" si="554"/>
        <v>No</v>
      </c>
      <c r="AA933" t="str">
        <f>IF(OR(PA!K93="Q3 2024",PA!K93="Q4 2024"),"Yes","No")</f>
        <v>No</v>
      </c>
      <c r="AB933" s="178" t="str">
        <f t="shared" si="555"/>
        <v>No</v>
      </c>
      <c r="AC933" t="str">
        <f>IF(OR(PA!K93="Q1 2025",PA!K93="Q2 2025"),"Yes","No")</f>
        <v>No</v>
      </c>
      <c r="AD933" s="178" t="str">
        <f t="shared" si="556"/>
        <v>No</v>
      </c>
      <c r="AE933" t="str">
        <f>IF(OR(PA!K93="Q3 2025",PA!K93="Q4 2025"),"Yes","No")</f>
        <v>No</v>
      </c>
      <c r="AF933" s="178" t="str">
        <f t="shared" si="557"/>
        <v>No</v>
      </c>
      <c r="AG933" t="str">
        <f>IF(OR(PA!K93="Q1 2026",PA!K93="Q2 2026"),"Yes","No")</f>
        <v>No</v>
      </c>
      <c r="AH933" s="178" t="str">
        <f t="shared" si="558"/>
        <v>No</v>
      </c>
      <c r="AI933" t="str">
        <f>IF(OR(PA!K93="Q3 2026",PA!K93="Q4 2026"),"Yes","No")</f>
        <v>No</v>
      </c>
      <c r="AJ933" s="178" t="str">
        <f t="shared" si="559"/>
        <v>No</v>
      </c>
      <c r="AK933" t="str">
        <f>IF(OR(PA!K93="Q1 2027",PA!K93="Q2 2027"),"Yes","No")</f>
        <v>No</v>
      </c>
      <c r="AL933" s="178" t="str">
        <f t="shared" si="560"/>
        <v>No</v>
      </c>
      <c r="AM933" t="str">
        <f>IF(OR(PA!K93="Q3 2027",PA!K93="Q4 2027"),"Yes","No")</f>
        <v>No</v>
      </c>
      <c r="AN933" s="178" t="str">
        <f t="shared" si="561"/>
        <v>No</v>
      </c>
      <c r="AO933" t="str">
        <f>IF(OR(PA!K93="Q1 2028",PA!K93="Q2 2028"),"Yes","No")</f>
        <v>No</v>
      </c>
      <c r="AP933" s="178" t="str">
        <f t="shared" si="562"/>
        <v>No</v>
      </c>
      <c r="AQ933" t="str">
        <f>IF(OR(PA!K93="Q3 2028",PA!K93="Q4 2028"),"Yes","No")</f>
        <v>No</v>
      </c>
      <c r="AR933" s="178" t="str">
        <f t="shared" si="563"/>
        <v>No</v>
      </c>
      <c r="AS933" t="str">
        <f>IF(OR(PA!K93="Q1 2029",PA!K93="Q2 2029"),"Yes","No")</f>
        <v>No</v>
      </c>
      <c r="AT933" s="178" t="str">
        <f t="shared" si="564"/>
        <v>No</v>
      </c>
      <c r="AU933" t="str">
        <f>IF(OR(PA!K93="Q3 2029",PA!K93="Q4 2029"),"Yes","No")</f>
        <v>No</v>
      </c>
      <c r="AV933" s="178" t="str">
        <f t="shared" si="565"/>
        <v>No</v>
      </c>
      <c r="AW933" t="str">
        <f>IF(OR(PA!K93="Q1 2030",PA!K93="Q2 2030"),"Yes","No")</f>
        <v>No</v>
      </c>
      <c r="AX933" s="178" t="str">
        <f t="shared" si="566"/>
        <v>No</v>
      </c>
      <c r="AY933" t="str">
        <f>IF(OR(PA!K93="Q3 2030",PA!K93="Q4 2030"),"Yes","No")</f>
        <v>No</v>
      </c>
      <c r="AZ933" s="178" t="str">
        <f t="shared" si="567"/>
        <v>No</v>
      </c>
      <c r="BA933" t="str">
        <f>IF(PA!K93="","No","Yes")</f>
        <v>No</v>
      </c>
      <c r="BB933" s="178" t="str">
        <f t="shared" si="568"/>
        <v>No</v>
      </c>
      <c r="BC933" s="178" t="str">
        <f t="shared" si="569"/>
        <v>Yes</v>
      </c>
      <c r="BD933" s="174"/>
    </row>
    <row r="934" spans="1:56" s="175" customFormat="1" ht="23.65" thickBot="1" x14ac:dyDescent="0.5">
      <c r="A934" s="177">
        <v>90</v>
      </c>
      <c r="B934" s="48" t="s">
        <v>203</v>
      </c>
      <c r="C934" t="str">
        <f>IF(PA!E94="Yes","Yes","No")</f>
        <v>No</v>
      </c>
      <c r="D934" t="str">
        <f>IF(AND(C934="No",PA!F94="Yes"),"Yes","No")</f>
        <v>No</v>
      </c>
      <c r="E934" t="str">
        <f>IF(AND(C934="No",PA!F94="N/A"),"N/A","No")</f>
        <v>No</v>
      </c>
      <c r="F934">
        <f>IF(OR(PA!F94="Yes",PA!F94="N/A"),0,1)</f>
        <v>1</v>
      </c>
      <c r="G934" t="str">
        <f>IF(OR(PA!K94="Q3 2019",PA!K94="Q4 2019"),"Yes","No")</f>
        <v>No</v>
      </c>
      <c r="H934" s="178" t="str">
        <f t="shared" si="545"/>
        <v>No</v>
      </c>
      <c r="I934" t="str">
        <f>IF(OR(PA!K94="Q1 2020",PA!K94="Q2 2020"),"Yes","No")</f>
        <v>No</v>
      </c>
      <c r="J934" s="178" t="str">
        <f t="shared" si="546"/>
        <v>No</v>
      </c>
      <c r="K934" t="str">
        <f>IF(OR(PA!K94="Q3 2020",PA!K94="Q4 2020"),"Yes","No")</f>
        <v>No</v>
      </c>
      <c r="L934" s="178" t="str">
        <f t="shared" si="547"/>
        <v>No</v>
      </c>
      <c r="M934" t="str">
        <f>IF(OR(PA!K94="Q1 2021",PA!K94="Q2 2021"),"Yes","No")</f>
        <v>No</v>
      </c>
      <c r="N934" s="178" t="str">
        <f t="shared" si="548"/>
        <v>No</v>
      </c>
      <c r="O934" t="str">
        <f>IF(OR(PA!K94="Q3 2021",PA!K94="Q4 2021"),"Yes","No")</f>
        <v>No</v>
      </c>
      <c r="P934" s="178" t="str">
        <f t="shared" si="549"/>
        <v>No</v>
      </c>
      <c r="Q934" t="str">
        <f>IF(OR(PA!K94="Q1 2022",PA!K94="Q2 2022"),"Yes","No")</f>
        <v>No</v>
      </c>
      <c r="R934" s="178" t="str">
        <f t="shared" si="550"/>
        <v>No</v>
      </c>
      <c r="S934" t="str">
        <f>IF(OR(PA!K94="Q3 2022",PA!K94="Q4 2022"),"Yes","No")</f>
        <v>No</v>
      </c>
      <c r="T934" s="178" t="str">
        <f t="shared" si="551"/>
        <v>No</v>
      </c>
      <c r="U934" t="str">
        <f>IF(OR(PA!K94="Q1 2023",PA!K94="Q2 2023"),"Yes","No")</f>
        <v>No</v>
      </c>
      <c r="V934" s="178" t="str">
        <f t="shared" si="552"/>
        <v>No</v>
      </c>
      <c r="W934" t="str">
        <f>IF(OR(PA!K94="Q3 2023",PA!K94="Q4 2023"),"Yes","No")</f>
        <v>No</v>
      </c>
      <c r="X934" s="178" t="str">
        <f t="shared" si="553"/>
        <v>No</v>
      </c>
      <c r="Y934" t="str">
        <f>IF(OR(PA!K94="Q1 2024",PA!K94="Q2 2024"),"Yes","No")</f>
        <v>No</v>
      </c>
      <c r="Z934" s="178" t="str">
        <f t="shared" si="554"/>
        <v>No</v>
      </c>
      <c r="AA934" t="str">
        <f>IF(OR(PA!K94="Q3 2024",PA!K94="Q4 2024"),"Yes","No")</f>
        <v>No</v>
      </c>
      <c r="AB934" s="178" t="str">
        <f t="shared" si="555"/>
        <v>No</v>
      </c>
      <c r="AC934" t="str">
        <f>IF(OR(PA!K94="Q1 2025",PA!K94="Q2 2025"),"Yes","No")</f>
        <v>No</v>
      </c>
      <c r="AD934" s="178" t="str">
        <f t="shared" si="556"/>
        <v>No</v>
      </c>
      <c r="AE934" t="str">
        <f>IF(OR(PA!K94="Q3 2025",PA!K94="Q4 2025"),"Yes","No")</f>
        <v>No</v>
      </c>
      <c r="AF934" s="178" t="str">
        <f t="shared" si="557"/>
        <v>No</v>
      </c>
      <c r="AG934" t="str">
        <f>IF(OR(PA!K94="Q1 2026",PA!K94="Q2 2026"),"Yes","No")</f>
        <v>No</v>
      </c>
      <c r="AH934" s="178" t="str">
        <f t="shared" si="558"/>
        <v>No</v>
      </c>
      <c r="AI934" t="str">
        <f>IF(OR(PA!K94="Q3 2026",PA!K94="Q4 2026"),"Yes","No")</f>
        <v>No</v>
      </c>
      <c r="AJ934" s="178" t="str">
        <f t="shared" si="559"/>
        <v>No</v>
      </c>
      <c r="AK934" t="str">
        <f>IF(OR(PA!K94="Q1 2027",PA!K94="Q2 2027"),"Yes","No")</f>
        <v>No</v>
      </c>
      <c r="AL934" s="178" t="str">
        <f t="shared" si="560"/>
        <v>No</v>
      </c>
      <c r="AM934" t="str">
        <f>IF(OR(PA!K94="Q3 2027",PA!K94="Q4 2027"),"Yes","No")</f>
        <v>No</v>
      </c>
      <c r="AN934" s="178" t="str">
        <f t="shared" si="561"/>
        <v>No</v>
      </c>
      <c r="AO934" t="str">
        <f>IF(OR(PA!K94="Q1 2028",PA!K94="Q2 2028"),"Yes","No")</f>
        <v>No</v>
      </c>
      <c r="AP934" s="178" t="str">
        <f t="shared" si="562"/>
        <v>No</v>
      </c>
      <c r="AQ934" t="str">
        <f>IF(OR(PA!K94="Q3 2028",PA!K94="Q4 2028"),"Yes","No")</f>
        <v>No</v>
      </c>
      <c r="AR934" s="178" t="str">
        <f t="shared" si="563"/>
        <v>No</v>
      </c>
      <c r="AS934" t="str">
        <f>IF(OR(PA!K94="Q1 2029",PA!K94="Q2 2029"),"Yes","No")</f>
        <v>No</v>
      </c>
      <c r="AT934" s="178" t="str">
        <f t="shared" si="564"/>
        <v>No</v>
      </c>
      <c r="AU934" t="str">
        <f>IF(OR(PA!K94="Q3 2029",PA!K94="Q4 2029"),"Yes","No")</f>
        <v>No</v>
      </c>
      <c r="AV934" s="178" t="str">
        <f t="shared" si="565"/>
        <v>No</v>
      </c>
      <c r="AW934" t="str">
        <f>IF(OR(PA!K94="Q1 2030",PA!K94="Q2 2030"),"Yes","No")</f>
        <v>No</v>
      </c>
      <c r="AX934" s="178" t="str">
        <f t="shared" si="566"/>
        <v>No</v>
      </c>
      <c r="AY934" t="str">
        <f>IF(OR(PA!K94="Q3 2030",PA!K94="Q4 2030"),"Yes","No")</f>
        <v>No</v>
      </c>
      <c r="AZ934" s="178" t="str">
        <f t="shared" si="567"/>
        <v>No</v>
      </c>
      <c r="BA934" t="str">
        <f>IF(PA!K94="","No","Yes")</f>
        <v>No</v>
      </c>
      <c r="BB934" s="178" t="str">
        <f t="shared" si="568"/>
        <v>No</v>
      </c>
      <c r="BC934" s="178" t="str">
        <f t="shared" si="569"/>
        <v>Yes</v>
      </c>
      <c r="BD934" s="174"/>
    </row>
    <row r="935" spans="1:56" s="175" customFormat="1" ht="14.65" thickBot="1" x14ac:dyDescent="0.5">
      <c r="A935" s="177">
        <v>91</v>
      </c>
      <c r="B935" s="48" t="s">
        <v>1505</v>
      </c>
      <c r="C935" t="str">
        <f>IF(PA!E95="Yes","Yes","No")</f>
        <v>No</v>
      </c>
      <c r="D935" t="str">
        <f>IF(AND(C935="No",PA!F95="Yes"),"Yes","No")</f>
        <v>No</v>
      </c>
      <c r="E935" t="str">
        <f>IF(AND(C935="No",PA!F95="N/A"),"N/A","No")</f>
        <v>No</v>
      </c>
      <c r="F935">
        <f>IF(OR(PA!F95="Yes",PA!F95="N/A"),0,1)</f>
        <v>1</v>
      </c>
      <c r="G935" t="str">
        <f>IF(OR(PA!K95="Q3 2019",PA!K95="Q4 2019"),"Yes","No")</f>
        <v>No</v>
      </c>
      <c r="H935" s="178" t="str">
        <f t="shared" si="545"/>
        <v>No</v>
      </c>
      <c r="I935" t="str">
        <f>IF(OR(PA!K95="Q1 2020",PA!K95="Q2 2020"),"Yes","No")</f>
        <v>No</v>
      </c>
      <c r="J935" s="178" t="str">
        <f t="shared" si="546"/>
        <v>No</v>
      </c>
      <c r="K935" t="str">
        <f>IF(OR(PA!K95="Q3 2020",PA!K95="Q4 2020"),"Yes","No")</f>
        <v>No</v>
      </c>
      <c r="L935" s="178" t="str">
        <f t="shared" si="547"/>
        <v>No</v>
      </c>
      <c r="M935" t="str">
        <f>IF(OR(PA!K95="Q1 2021",PA!K95="Q2 2021"),"Yes","No")</f>
        <v>No</v>
      </c>
      <c r="N935" s="178" t="str">
        <f t="shared" si="548"/>
        <v>No</v>
      </c>
      <c r="O935" t="str">
        <f>IF(OR(PA!K95="Q3 2021",PA!K95="Q4 2021"),"Yes","No")</f>
        <v>No</v>
      </c>
      <c r="P935" s="178" t="str">
        <f t="shared" si="549"/>
        <v>No</v>
      </c>
      <c r="Q935" t="str">
        <f>IF(OR(PA!K95="Q1 2022",PA!K95="Q2 2022"),"Yes","No")</f>
        <v>No</v>
      </c>
      <c r="R935" s="178" t="str">
        <f t="shared" si="550"/>
        <v>No</v>
      </c>
      <c r="S935" t="str">
        <f>IF(OR(PA!K95="Q3 2022",PA!K95="Q4 2022"),"Yes","No")</f>
        <v>No</v>
      </c>
      <c r="T935" s="178" t="str">
        <f t="shared" si="551"/>
        <v>No</v>
      </c>
      <c r="U935" t="str">
        <f>IF(OR(PA!K95="Q1 2023",PA!K95="Q2 2023"),"Yes","No")</f>
        <v>No</v>
      </c>
      <c r="V935" s="178" t="str">
        <f t="shared" si="552"/>
        <v>No</v>
      </c>
      <c r="W935" t="str">
        <f>IF(OR(PA!K95="Q3 2023",PA!K95="Q4 2023"),"Yes","No")</f>
        <v>No</v>
      </c>
      <c r="X935" s="178" t="str">
        <f t="shared" si="553"/>
        <v>No</v>
      </c>
      <c r="Y935" t="str">
        <f>IF(OR(PA!K95="Q1 2024",PA!K95="Q2 2024"),"Yes","No")</f>
        <v>No</v>
      </c>
      <c r="Z935" s="178" t="str">
        <f t="shared" si="554"/>
        <v>No</v>
      </c>
      <c r="AA935" t="str">
        <f>IF(OR(PA!K95="Q3 2024",PA!K95="Q4 2024"),"Yes","No")</f>
        <v>No</v>
      </c>
      <c r="AB935" s="178" t="str">
        <f t="shared" si="555"/>
        <v>No</v>
      </c>
      <c r="AC935" t="str">
        <f>IF(OR(PA!K95="Q1 2025",PA!K95="Q2 2025"),"Yes","No")</f>
        <v>No</v>
      </c>
      <c r="AD935" s="178" t="str">
        <f t="shared" si="556"/>
        <v>No</v>
      </c>
      <c r="AE935" t="str">
        <f>IF(OR(PA!K95="Q3 2025",PA!K95="Q4 2025"),"Yes","No")</f>
        <v>No</v>
      </c>
      <c r="AF935" s="178" t="str">
        <f t="shared" si="557"/>
        <v>No</v>
      </c>
      <c r="AG935" t="str">
        <f>IF(OR(PA!K95="Q1 2026",PA!K95="Q2 2026"),"Yes","No")</f>
        <v>No</v>
      </c>
      <c r="AH935" s="178" t="str">
        <f t="shared" si="558"/>
        <v>No</v>
      </c>
      <c r="AI935" t="str">
        <f>IF(OR(PA!K95="Q3 2026",PA!K95="Q4 2026"),"Yes","No")</f>
        <v>No</v>
      </c>
      <c r="AJ935" s="178" t="str">
        <f t="shared" si="559"/>
        <v>No</v>
      </c>
      <c r="AK935" t="str">
        <f>IF(OR(PA!K95="Q1 2027",PA!K95="Q2 2027"),"Yes","No")</f>
        <v>No</v>
      </c>
      <c r="AL935" s="178" t="str">
        <f t="shared" si="560"/>
        <v>No</v>
      </c>
      <c r="AM935" t="str">
        <f>IF(OR(PA!K95="Q3 2027",PA!K95="Q4 2027"),"Yes","No")</f>
        <v>No</v>
      </c>
      <c r="AN935" s="178" t="str">
        <f t="shared" si="561"/>
        <v>No</v>
      </c>
      <c r="AO935" t="str">
        <f>IF(OR(PA!K95="Q1 2028",PA!K95="Q2 2028"),"Yes","No")</f>
        <v>No</v>
      </c>
      <c r="AP935" s="178" t="str">
        <f t="shared" si="562"/>
        <v>No</v>
      </c>
      <c r="AQ935" t="str">
        <f>IF(OR(PA!K95="Q3 2028",PA!K95="Q4 2028"),"Yes","No")</f>
        <v>No</v>
      </c>
      <c r="AR935" s="178" t="str">
        <f t="shared" si="563"/>
        <v>No</v>
      </c>
      <c r="AS935" t="str">
        <f>IF(OR(PA!K95="Q1 2029",PA!K95="Q2 2029"),"Yes","No")</f>
        <v>No</v>
      </c>
      <c r="AT935" s="178" t="str">
        <f t="shared" si="564"/>
        <v>No</v>
      </c>
      <c r="AU935" t="str">
        <f>IF(OR(PA!K95="Q3 2029",PA!K95="Q4 2029"),"Yes","No")</f>
        <v>No</v>
      </c>
      <c r="AV935" s="178" t="str">
        <f t="shared" si="565"/>
        <v>No</v>
      </c>
      <c r="AW935" t="str">
        <f>IF(OR(PA!K95="Q1 2030",PA!K95="Q2 2030"),"Yes","No")</f>
        <v>No</v>
      </c>
      <c r="AX935" s="178" t="str">
        <f t="shared" si="566"/>
        <v>No</v>
      </c>
      <c r="AY935" t="str">
        <f>IF(OR(PA!K95="Q3 2030",PA!K95="Q4 2030"),"Yes","No")</f>
        <v>No</v>
      </c>
      <c r="AZ935" s="178" t="str">
        <f t="shared" si="567"/>
        <v>No</v>
      </c>
      <c r="BA935" t="str">
        <f>IF(PA!K95="","No","Yes")</f>
        <v>No</v>
      </c>
      <c r="BB935" s="178" t="str">
        <f t="shared" si="568"/>
        <v>No</v>
      </c>
      <c r="BC935" s="178" t="str">
        <f t="shared" si="569"/>
        <v>Yes</v>
      </c>
      <c r="BD935" s="174"/>
    </row>
    <row r="936" spans="1:56" s="175" customFormat="1" ht="35.25" thickBot="1" x14ac:dyDescent="0.5">
      <c r="A936" s="177">
        <v>92</v>
      </c>
      <c r="B936" s="51" t="s">
        <v>787</v>
      </c>
      <c r="C936" t="str">
        <f>IF(PA!E96="Yes","Yes","No")</f>
        <v>No</v>
      </c>
      <c r="D936" t="str">
        <f>IF(AND(C936="No",PA!F96="Yes"),"Yes","No")</f>
        <v>No</v>
      </c>
      <c r="E936" t="str">
        <f>IF(AND(C936="No",PA!F96="N/A"),"N/A","No")</f>
        <v>No</v>
      </c>
      <c r="F936">
        <f>IF(OR(PA!F96="Yes",PA!F96="N/A"),0,1)</f>
        <v>1</v>
      </c>
      <c r="G936" t="str">
        <f>IF(OR(PA!K96="Q3 2019",PA!K96="Q4 2019"),"Yes","No")</f>
        <v>No</v>
      </c>
      <c r="H936" s="178" t="str">
        <f t="shared" si="545"/>
        <v>No</v>
      </c>
      <c r="I936" t="str">
        <f>IF(OR(PA!K96="Q1 2020",PA!K96="Q2 2020"),"Yes","No")</f>
        <v>No</v>
      </c>
      <c r="J936" s="178" t="str">
        <f t="shared" si="546"/>
        <v>No</v>
      </c>
      <c r="K936" t="str">
        <f>IF(OR(PA!K96="Q3 2020",PA!K96="Q4 2020"),"Yes","No")</f>
        <v>No</v>
      </c>
      <c r="L936" s="178" t="str">
        <f t="shared" si="547"/>
        <v>No</v>
      </c>
      <c r="M936" t="str">
        <f>IF(OR(PA!K96="Q1 2021",PA!K96="Q2 2021"),"Yes","No")</f>
        <v>No</v>
      </c>
      <c r="N936" s="178" t="str">
        <f t="shared" si="548"/>
        <v>No</v>
      </c>
      <c r="O936" t="str">
        <f>IF(OR(PA!K96="Q3 2021",PA!K96="Q4 2021"),"Yes","No")</f>
        <v>No</v>
      </c>
      <c r="P936" s="178" t="str">
        <f t="shared" si="549"/>
        <v>No</v>
      </c>
      <c r="Q936" t="str">
        <f>IF(OR(PA!K96="Q1 2022",PA!K96="Q2 2022"),"Yes","No")</f>
        <v>No</v>
      </c>
      <c r="R936" s="178" t="str">
        <f t="shared" si="550"/>
        <v>No</v>
      </c>
      <c r="S936" t="str">
        <f>IF(OR(PA!K96="Q3 2022",PA!K96="Q4 2022"),"Yes","No")</f>
        <v>No</v>
      </c>
      <c r="T936" s="178" t="str">
        <f t="shared" si="551"/>
        <v>No</v>
      </c>
      <c r="U936" t="str">
        <f>IF(OR(PA!K96="Q1 2023",PA!K96="Q2 2023"),"Yes","No")</f>
        <v>No</v>
      </c>
      <c r="V936" s="178" t="str">
        <f t="shared" si="552"/>
        <v>No</v>
      </c>
      <c r="W936" t="str">
        <f>IF(OR(PA!K96="Q3 2023",PA!K96="Q4 2023"),"Yes","No")</f>
        <v>No</v>
      </c>
      <c r="X936" s="178" t="str">
        <f t="shared" si="553"/>
        <v>No</v>
      </c>
      <c r="Y936" t="str">
        <f>IF(OR(PA!K96="Q1 2024",PA!K96="Q2 2024"),"Yes","No")</f>
        <v>No</v>
      </c>
      <c r="Z936" s="178" t="str">
        <f t="shared" si="554"/>
        <v>No</v>
      </c>
      <c r="AA936" t="str">
        <f>IF(OR(PA!K96="Q3 2024",PA!K96="Q4 2024"),"Yes","No")</f>
        <v>No</v>
      </c>
      <c r="AB936" s="178" t="str">
        <f t="shared" si="555"/>
        <v>No</v>
      </c>
      <c r="AC936" t="str">
        <f>IF(OR(PA!K96="Q1 2025",PA!K96="Q2 2025"),"Yes","No")</f>
        <v>No</v>
      </c>
      <c r="AD936" s="178" t="str">
        <f t="shared" si="556"/>
        <v>No</v>
      </c>
      <c r="AE936" t="str">
        <f>IF(OR(PA!K96="Q3 2025",PA!K96="Q4 2025"),"Yes","No")</f>
        <v>No</v>
      </c>
      <c r="AF936" s="178" t="str">
        <f t="shared" si="557"/>
        <v>No</v>
      </c>
      <c r="AG936" t="str">
        <f>IF(OR(PA!K96="Q1 2026",PA!K96="Q2 2026"),"Yes","No")</f>
        <v>No</v>
      </c>
      <c r="AH936" s="178" t="str">
        <f t="shared" si="558"/>
        <v>No</v>
      </c>
      <c r="AI936" t="str">
        <f>IF(OR(PA!K96="Q3 2026",PA!K96="Q4 2026"),"Yes","No")</f>
        <v>No</v>
      </c>
      <c r="AJ936" s="178" t="str">
        <f t="shared" si="559"/>
        <v>No</v>
      </c>
      <c r="AK936" t="str">
        <f>IF(OR(PA!K96="Q1 2027",PA!K96="Q2 2027"),"Yes","No")</f>
        <v>No</v>
      </c>
      <c r="AL936" s="178" t="str">
        <f t="shared" si="560"/>
        <v>No</v>
      </c>
      <c r="AM936" t="str">
        <f>IF(OR(PA!K96="Q3 2027",PA!K96="Q4 2027"),"Yes","No")</f>
        <v>No</v>
      </c>
      <c r="AN936" s="178" t="str">
        <f t="shared" si="561"/>
        <v>No</v>
      </c>
      <c r="AO936" t="str">
        <f>IF(OR(PA!K96="Q1 2028",PA!K96="Q2 2028"),"Yes","No")</f>
        <v>No</v>
      </c>
      <c r="AP936" s="178" t="str">
        <f t="shared" si="562"/>
        <v>No</v>
      </c>
      <c r="AQ936" t="str">
        <f>IF(OR(PA!K96="Q3 2028",PA!K96="Q4 2028"),"Yes","No")</f>
        <v>No</v>
      </c>
      <c r="AR936" s="178" t="str">
        <f t="shared" si="563"/>
        <v>No</v>
      </c>
      <c r="AS936" t="str">
        <f>IF(OR(PA!K96="Q1 2029",PA!K96="Q2 2029"),"Yes","No")</f>
        <v>No</v>
      </c>
      <c r="AT936" s="178" t="str">
        <f t="shared" si="564"/>
        <v>No</v>
      </c>
      <c r="AU936" t="str">
        <f>IF(OR(PA!K96="Q3 2029",PA!K96="Q4 2029"),"Yes","No")</f>
        <v>No</v>
      </c>
      <c r="AV936" s="178" t="str">
        <f t="shared" si="565"/>
        <v>No</v>
      </c>
      <c r="AW936" t="str">
        <f>IF(OR(PA!K96="Q1 2030",PA!K96="Q2 2030"),"Yes","No")</f>
        <v>No</v>
      </c>
      <c r="AX936" s="178" t="str">
        <f t="shared" si="566"/>
        <v>No</v>
      </c>
      <c r="AY936" t="str">
        <f>IF(OR(PA!K96="Q3 2030",PA!K96="Q4 2030"),"Yes","No")</f>
        <v>No</v>
      </c>
      <c r="AZ936" s="178" t="str">
        <f t="shared" si="567"/>
        <v>No</v>
      </c>
      <c r="BA936" t="str">
        <f>IF(PA!K96="","No","Yes")</f>
        <v>No</v>
      </c>
      <c r="BB936" s="178" t="str">
        <f t="shared" si="568"/>
        <v>No</v>
      </c>
      <c r="BC936" s="178" t="str">
        <f t="shared" si="569"/>
        <v>Yes</v>
      </c>
      <c r="BD936" s="174"/>
    </row>
    <row r="937" spans="1:56" s="175" customFormat="1" ht="23.65" thickBot="1" x14ac:dyDescent="0.5">
      <c r="A937" s="177">
        <v>93</v>
      </c>
      <c r="B937" s="48" t="s">
        <v>788</v>
      </c>
      <c r="C937" t="str">
        <f>IF(PA!E97="Yes","Yes","No")</f>
        <v>No</v>
      </c>
      <c r="D937" t="str">
        <f>IF(AND(C937="No",PA!F97="Yes"),"Yes","No")</f>
        <v>No</v>
      </c>
      <c r="E937" t="str">
        <f>IF(AND(C937="No",PA!F97="N/A"),"N/A","No")</f>
        <v>No</v>
      </c>
      <c r="F937">
        <f>IF(OR(PA!F97="Yes",PA!F97="N/A"),0,1)</f>
        <v>1</v>
      </c>
      <c r="G937" t="str">
        <f>IF(OR(PA!K97="Q3 2019",PA!K97="Q4 2019"),"Yes","No")</f>
        <v>No</v>
      </c>
      <c r="H937" s="178" t="str">
        <f t="shared" si="545"/>
        <v>No</v>
      </c>
      <c r="I937" t="str">
        <f>IF(OR(PA!K97="Q1 2020",PA!K97="Q2 2020"),"Yes","No")</f>
        <v>No</v>
      </c>
      <c r="J937" s="178" t="str">
        <f t="shared" si="546"/>
        <v>No</v>
      </c>
      <c r="K937" t="str">
        <f>IF(OR(PA!K97="Q3 2020",PA!K97="Q4 2020"),"Yes","No")</f>
        <v>No</v>
      </c>
      <c r="L937" s="178" t="str">
        <f t="shared" si="547"/>
        <v>No</v>
      </c>
      <c r="M937" t="str">
        <f>IF(OR(PA!K97="Q1 2021",PA!K97="Q2 2021"),"Yes","No")</f>
        <v>No</v>
      </c>
      <c r="N937" s="178" t="str">
        <f t="shared" si="548"/>
        <v>No</v>
      </c>
      <c r="O937" t="str">
        <f>IF(OR(PA!K97="Q3 2021",PA!K97="Q4 2021"),"Yes","No")</f>
        <v>No</v>
      </c>
      <c r="P937" s="178" t="str">
        <f t="shared" si="549"/>
        <v>No</v>
      </c>
      <c r="Q937" t="str">
        <f>IF(OR(PA!K97="Q1 2022",PA!K97="Q2 2022"),"Yes","No")</f>
        <v>No</v>
      </c>
      <c r="R937" s="178" t="str">
        <f t="shared" si="550"/>
        <v>No</v>
      </c>
      <c r="S937" t="str">
        <f>IF(OR(PA!K97="Q3 2022",PA!K97="Q4 2022"),"Yes","No")</f>
        <v>No</v>
      </c>
      <c r="T937" s="178" t="str">
        <f t="shared" si="551"/>
        <v>No</v>
      </c>
      <c r="U937" t="str">
        <f>IF(OR(PA!K97="Q1 2023",PA!K97="Q2 2023"),"Yes","No")</f>
        <v>No</v>
      </c>
      <c r="V937" s="178" t="str">
        <f t="shared" si="552"/>
        <v>No</v>
      </c>
      <c r="W937" t="str">
        <f>IF(OR(PA!K97="Q3 2023",PA!K97="Q4 2023"),"Yes","No")</f>
        <v>No</v>
      </c>
      <c r="X937" s="178" t="str">
        <f t="shared" si="553"/>
        <v>No</v>
      </c>
      <c r="Y937" t="str">
        <f>IF(OR(PA!K97="Q1 2024",PA!K97="Q2 2024"),"Yes","No")</f>
        <v>No</v>
      </c>
      <c r="Z937" s="178" t="str">
        <f t="shared" si="554"/>
        <v>No</v>
      </c>
      <c r="AA937" t="str">
        <f>IF(OR(PA!K97="Q3 2024",PA!K97="Q4 2024"),"Yes","No")</f>
        <v>No</v>
      </c>
      <c r="AB937" s="178" t="str">
        <f t="shared" si="555"/>
        <v>No</v>
      </c>
      <c r="AC937" t="str">
        <f>IF(OR(PA!K97="Q1 2025",PA!K97="Q2 2025"),"Yes","No")</f>
        <v>No</v>
      </c>
      <c r="AD937" s="178" t="str">
        <f t="shared" si="556"/>
        <v>No</v>
      </c>
      <c r="AE937" t="str">
        <f>IF(OR(PA!K97="Q3 2025",PA!K97="Q4 2025"),"Yes","No")</f>
        <v>No</v>
      </c>
      <c r="AF937" s="178" t="str">
        <f t="shared" si="557"/>
        <v>No</v>
      </c>
      <c r="AG937" t="str">
        <f>IF(OR(PA!K97="Q1 2026",PA!K97="Q2 2026"),"Yes","No")</f>
        <v>No</v>
      </c>
      <c r="AH937" s="178" t="str">
        <f t="shared" si="558"/>
        <v>No</v>
      </c>
      <c r="AI937" t="str">
        <f>IF(OR(PA!K97="Q3 2026",PA!K97="Q4 2026"),"Yes","No")</f>
        <v>No</v>
      </c>
      <c r="AJ937" s="178" t="str">
        <f t="shared" si="559"/>
        <v>No</v>
      </c>
      <c r="AK937" t="str">
        <f>IF(OR(PA!K97="Q1 2027",PA!K97="Q2 2027"),"Yes","No")</f>
        <v>No</v>
      </c>
      <c r="AL937" s="178" t="str">
        <f t="shared" si="560"/>
        <v>No</v>
      </c>
      <c r="AM937" t="str">
        <f>IF(OR(PA!K97="Q3 2027",PA!K97="Q4 2027"),"Yes","No")</f>
        <v>No</v>
      </c>
      <c r="AN937" s="178" t="str">
        <f t="shared" si="561"/>
        <v>No</v>
      </c>
      <c r="AO937" t="str">
        <f>IF(OR(PA!K97="Q1 2028",PA!K97="Q2 2028"),"Yes","No")</f>
        <v>No</v>
      </c>
      <c r="AP937" s="178" t="str">
        <f t="shared" si="562"/>
        <v>No</v>
      </c>
      <c r="AQ937" t="str">
        <f>IF(OR(PA!K97="Q3 2028",PA!K97="Q4 2028"),"Yes","No")</f>
        <v>No</v>
      </c>
      <c r="AR937" s="178" t="str">
        <f t="shared" si="563"/>
        <v>No</v>
      </c>
      <c r="AS937" t="str">
        <f>IF(OR(PA!K97="Q1 2029",PA!K97="Q2 2029"),"Yes","No")</f>
        <v>No</v>
      </c>
      <c r="AT937" s="178" t="str">
        <f t="shared" si="564"/>
        <v>No</v>
      </c>
      <c r="AU937" t="str">
        <f>IF(OR(PA!K97="Q3 2029",PA!K97="Q4 2029"),"Yes","No")</f>
        <v>No</v>
      </c>
      <c r="AV937" s="178" t="str">
        <f t="shared" si="565"/>
        <v>No</v>
      </c>
      <c r="AW937" t="str">
        <f>IF(OR(PA!K97="Q1 2030",PA!K97="Q2 2030"),"Yes","No")</f>
        <v>No</v>
      </c>
      <c r="AX937" s="178" t="str">
        <f t="shared" si="566"/>
        <v>No</v>
      </c>
      <c r="AY937" t="str">
        <f>IF(OR(PA!K97="Q3 2030",PA!K97="Q4 2030"),"Yes","No")</f>
        <v>No</v>
      </c>
      <c r="AZ937" s="178" t="str">
        <f t="shared" si="567"/>
        <v>No</v>
      </c>
      <c r="BA937" t="str">
        <f>IF(PA!K97="","No","Yes")</f>
        <v>No</v>
      </c>
      <c r="BB937" s="178" t="str">
        <f t="shared" si="568"/>
        <v>No</v>
      </c>
      <c r="BC937" s="178" t="str">
        <f t="shared" si="569"/>
        <v>Yes</v>
      </c>
      <c r="BD937" s="174"/>
    </row>
    <row r="938" spans="1:56" s="175" customFormat="1" ht="35.25" thickBot="1" x14ac:dyDescent="0.5">
      <c r="A938" s="177">
        <v>94</v>
      </c>
      <c r="B938" s="48" t="s">
        <v>1506</v>
      </c>
      <c r="C938" t="str">
        <f>IF(PA!E98="Yes","Yes","No")</f>
        <v>No</v>
      </c>
      <c r="D938" t="str">
        <f>IF(AND(C938="No",PA!F98="Yes"),"Yes","No")</f>
        <v>No</v>
      </c>
      <c r="E938" t="str">
        <f>IF(AND(C938="No",PA!F98="N/A"),"N/A","No")</f>
        <v>No</v>
      </c>
      <c r="F938">
        <f>IF(OR(PA!F98="Yes",PA!F98="N/A"),0,1)</f>
        <v>1</v>
      </c>
      <c r="G938" t="str">
        <f>IF(OR(PA!K98="Q3 2019",PA!K98="Q4 2019"),"Yes","No")</f>
        <v>No</v>
      </c>
      <c r="H938" s="178" t="str">
        <f t="shared" si="545"/>
        <v>No</v>
      </c>
      <c r="I938" t="str">
        <f>IF(OR(PA!K98="Q1 2020",PA!K98="Q2 2020"),"Yes","No")</f>
        <v>No</v>
      </c>
      <c r="J938" s="178" t="str">
        <f t="shared" si="546"/>
        <v>No</v>
      </c>
      <c r="K938" t="str">
        <f>IF(OR(PA!K98="Q3 2020",PA!K98="Q4 2020"),"Yes","No")</f>
        <v>No</v>
      </c>
      <c r="L938" s="178" t="str">
        <f t="shared" si="547"/>
        <v>No</v>
      </c>
      <c r="M938" t="str">
        <f>IF(OR(PA!K98="Q1 2021",PA!K98="Q2 2021"),"Yes","No")</f>
        <v>No</v>
      </c>
      <c r="N938" s="178" t="str">
        <f t="shared" si="548"/>
        <v>No</v>
      </c>
      <c r="O938" t="str">
        <f>IF(OR(PA!K98="Q3 2021",PA!K98="Q4 2021"),"Yes","No")</f>
        <v>No</v>
      </c>
      <c r="P938" s="178" t="str">
        <f t="shared" si="549"/>
        <v>No</v>
      </c>
      <c r="Q938" t="str">
        <f>IF(OR(PA!K98="Q1 2022",PA!K98="Q2 2022"),"Yes","No")</f>
        <v>No</v>
      </c>
      <c r="R938" s="178" t="str">
        <f t="shared" si="550"/>
        <v>No</v>
      </c>
      <c r="S938" t="str">
        <f>IF(OR(PA!K98="Q3 2022",PA!K98="Q4 2022"),"Yes","No")</f>
        <v>No</v>
      </c>
      <c r="T938" s="178" t="str">
        <f t="shared" si="551"/>
        <v>No</v>
      </c>
      <c r="U938" t="str">
        <f>IF(OR(PA!K98="Q1 2023",PA!K98="Q2 2023"),"Yes","No")</f>
        <v>No</v>
      </c>
      <c r="V938" s="178" t="str">
        <f t="shared" si="552"/>
        <v>No</v>
      </c>
      <c r="W938" t="str">
        <f>IF(OR(PA!K98="Q3 2023",PA!K98="Q4 2023"),"Yes","No")</f>
        <v>No</v>
      </c>
      <c r="X938" s="178" t="str">
        <f t="shared" si="553"/>
        <v>No</v>
      </c>
      <c r="Y938" t="str">
        <f>IF(OR(PA!K98="Q1 2024",PA!K98="Q2 2024"),"Yes","No")</f>
        <v>No</v>
      </c>
      <c r="Z938" s="178" t="str">
        <f t="shared" si="554"/>
        <v>No</v>
      </c>
      <c r="AA938" t="str">
        <f>IF(OR(PA!K98="Q3 2024",PA!K98="Q4 2024"),"Yes","No")</f>
        <v>No</v>
      </c>
      <c r="AB938" s="178" t="str">
        <f t="shared" si="555"/>
        <v>No</v>
      </c>
      <c r="AC938" t="str">
        <f>IF(OR(PA!K98="Q1 2025",PA!K98="Q2 2025"),"Yes","No")</f>
        <v>No</v>
      </c>
      <c r="AD938" s="178" t="str">
        <f t="shared" si="556"/>
        <v>No</v>
      </c>
      <c r="AE938" t="str">
        <f>IF(OR(PA!K98="Q3 2025",PA!K98="Q4 2025"),"Yes","No")</f>
        <v>No</v>
      </c>
      <c r="AF938" s="178" t="str">
        <f t="shared" si="557"/>
        <v>No</v>
      </c>
      <c r="AG938" t="str">
        <f>IF(OR(PA!K98="Q1 2026",PA!K98="Q2 2026"),"Yes","No")</f>
        <v>No</v>
      </c>
      <c r="AH938" s="178" t="str">
        <f t="shared" si="558"/>
        <v>No</v>
      </c>
      <c r="AI938" t="str">
        <f>IF(OR(PA!K98="Q3 2026",PA!K98="Q4 2026"),"Yes","No")</f>
        <v>No</v>
      </c>
      <c r="AJ938" s="178" t="str">
        <f t="shared" si="559"/>
        <v>No</v>
      </c>
      <c r="AK938" t="str">
        <f>IF(OR(PA!K98="Q1 2027",PA!K98="Q2 2027"),"Yes","No")</f>
        <v>No</v>
      </c>
      <c r="AL938" s="178" t="str">
        <f t="shared" si="560"/>
        <v>No</v>
      </c>
      <c r="AM938" t="str">
        <f>IF(OR(PA!K98="Q3 2027",PA!K98="Q4 2027"),"Yes","No")</f>
        <v>No</v>
      </c>
      <c r="AN938" s="178" t="str">
        <f t="shared" si="561"/>
        <v>No</v>
      </c>
      <c r="AO938" t="str">
        <f>IF(OR(PA!K98="Q1 2028",PA!K98="Q2 2028"),"Yes","No")</f>
        <v>No</v>
      </c>
      <c r="AP938" s="178" t="str">
        <f t="shared" si="562"/>
        <v>No</v>
      </c>
      <c r="AQ938" t="str">
        <f>IF(OR(PA!K98="Q3 2028",PA!K98="Q4 2028"),"Yes","No")</f>
        <v>No</v>
      </c>
      <c r="AR938" s="178" t="str">
        <f t="shared" si="563"/>
        <v>No</v>
      </c>
      <c r="AS938" t="str">
        <f>IF(OR(PA!K98="Q1 2029",PA!K98="Q2 2029"),"Yes","No")</f>
        <v>No</v>
      </c>
      <c r="AT938" s="178" t="str">
        <f t="shared" si="564"/>
        <v>No</v>
      </c>
      <c r="AU938" t="str">
        <f>IF(OR(PA!K98="Q3 2029",PA!K98="Q4 2029"),"Yes","No")</f>
        <v>No</v>
      </c>
      <c r="AV938" s="178" t="str">
        <f t="shared" si="565"/>
        <v>No</v>
      </c>
      <c r="AW938" t="str">
        <f>IF(OR(PA!K98="Q1 2030",PA!K98="Q2 2030"),"Yes","No")</f>
        <v>No</v>
      </c>
      <c r="AX938" s="178" t="str">
        <f t="shared" si="566"/>
        <v>No</v>
      </c>
      <c r="AY938" t="str">
        <f>IF(OR(PA!K98="Q3 2030",PA!K98="Q4 2030"),"Yes","No")</f>
        <v>No</v>
      </c>
      <c r="AZ938" s="178" t="str">
        <f t="shared" si="567"/>
        <v>No</v>
      </c>
      <c r="BA938" t="str">
        <f>IF(PA!K98="","No","Yes")</f>
        <v>No</v>
      </c>
      <c r="BB938" s="178" t="str">
        <f t="shared" si="568"/>
        <v>No</v>
      </c>
      <c r="BC938" s="178" t="str">
        <f t="shared" si="569"/>
        <v>Yes</v>
      </c>
      <c r="BD938" s="174"/>
    </row>
    <row r="939" spans="1:56" s="175" customFormat="1" ht="23.65" thickBot="1" x14ac:dyDescent="0.5">
      <c r="A939" s="177">
        <v>95</v>
      </c>
      <c r="B939" s="48" t="s">
        <v>1507</v>
      </c>
      <c r="C939" t="str">
        <f>IF(PA!E99="Yes","Yes","No")</f>
        <v>No</v>
      </c>
      <c r="D939" t="str">
        <f>IF(AND(C939="No",PA!F99="Yes"),"Yes","No")</f>
        <v>No</v>
      </c>
      <c r="E939" t="str">
        <f>IF(AND(C939="No",PA!F99="N/A"),"N/A","No")</f>
        <v>No</v>
      </c>
      <c r="F939">
        <f>IF(OR(PA!F99="Yes",PA!F99="N/A"),0,1)</f>
        <v>1</v>
      </c>
      <c r="G939" t="str">
        <f>IF(OR(PA!K99="Q3 2019",PA!K99="Q4 2019"),"Yes","No")</f>
        <v>No</v>
      </c>
      <c r="H939" s="178" t="str">
        <f t="shared" si="545"/>
        <v>No</v>
      </c>
      <c r="I939" t="str">
        <f>IF(OR(PA!K99="Q1 2020",PA!K99="Q2 2020"),"Yes","No")</f>
        <v>No</v>
      </c>
      <c r="J939" s="178" t="str">
        <f t="shared" si="546"/>
        <v>No</v>
      </c>
      <c r="K939" t="str">
        <f>IF(OR(PA!K99="Q3 2020",PA!K99="Q4 2020"),"Yes","No")</f>
        <v>No</v>
      </c>
      <c r="L939" s="178" t="str">
        <f t="shared" si="547"/>
        <v>No</v>
      </c>
      <c r="M939" t="str">
        <f>IF(OR(PA!K99="Q1 2021",PA!K99="Q2 2021"),"Yes","No")</f>
        <v>No</v>
      </c>
      <c r="N939" s="178" t="str">
        <f t="shared" si="548"/>
        <v>No</v>
      </c>
      <c r="O939" t="str">
        <f>IF(OR(PA!K99="Q3 2021",PA!K99="Q4 2021"),"Yes","No")</f>
        <v>No</v>
      </c>
      <c r="P939" s="178" t="str">
        <f t="shared" si="549"/>
        <v>No</v>
      </c>
      <c r="Q939" t="str">
        <f>IF(OR(PA!K99="Q1 2022",PA!K99="Q2 2022"),"Yes","No")</f>
        <v>No</v>
      </c>
      <c r="R939" s="178" t="str">
        <f t="shared" si="550"/>
        <v>No</v>
      </c>
      <c r="S939" t="str">
        <f>IF(OR(PA!K99="Q3 2022",PA!K99="Q4 2022"),"Yes","No")</f>
        <v>No</v>
      </c>
      <c r="T939" s="178" t="str">
        <f t="shared" si="551"/>
        <v>No</v>
      </c>
      <c r="U939" t="str">
        <f>IF(OR(PA!K99="Q1 2023",PA!K99="Q2 2023"),"Yes","No")</f>
        <v>No</v>
      </c>
      <c r="V939" s="178" t="str">
        <f t="shared" si="552"/>
        <v>No</v>
      </c>
      <c r="W939" t="str">
        <f>IF(OR(PA!K99="Q3 2023",PA!K99="Q4 2023"),"Yes","No")</f>
        <v>No</v>
      </c>
      <c r="X939" s="178" t="str">
        <f t="shared" si="553"/>
        <v>No</v>
      </c>
      <c r="Y939" t="str">
        <f>IF(OR(PA!K99="Q1 2024",PA!K99="Q2 2024"),"Yes","No")</f>
        <v>No</v>
      </c>
      <c r="Z939" s="178" t="str">
        <f t="shared" si="554"/>
        <v>No</v>
      </c>
      <c r="AA939" t="str">
        <f>IF(OR(PA!K99="Q3 2024",PA!K99="Q4 2024"),"Yes","No")</f>
        <v>No</v>
      </c>
      <c r="AB939" s="178" t="str">
        <f t="shared" si="555"/>
        <v>No</v>
      </c>
      <c r="AC939" t="str">
        <f>IF(OR(PA!K99="Q1 2025",PA!K99="Q2 2025"),"Yes","No")</f>
        <v>No</v>
      </c>
      <c r="AD939" s="178" t="str">
        <f t="shared" si="556"/>
        <v>No</v>
      </c>
      <c r="AE939" t="str">
        <f>IF(OR(PA!K99="Q3 2025",PA!K99="Q4 2025"),"Yes","No")</f>
        <v>No</v>
      </c>
      <c r="AF939" s="178" t="str">
        <f t="shared" si="557"/>
        <v>No</v>
      </c>
      <c r="AG939" t="str">
        <f>IF(OR(PA!K99="Q1 2026",PA!K99="Q2 2026"),"Yes","No")</f>
        <v>No</v>
      </c>
      <c r="AH939" s="178" t="str">
        <f t="shared" si="558"/>
        <v>No</v>
      </c>
      <c r="AI939" t="str">
        <f>IF(OR(PA!K99="Q3 2026",PA!K99="Q4 2026"),"Yes","No")</f>
        <v>No</v>
      </c>
      <c r="AJ939" s="178" t="str">
        <f t="shared" si="559"/>
        <v>No</v>
      </c>
      <c r="AK939" t="str">
        <f>IF(OR(PA!K99="Q1 2027",PA!K99="Q2 2027"),"Yes","No")</f>
        <v>No</v>
      </c>
      <c r="AL939" s="178" t="str">
        <f t="shared" si="560"/>
        <v>No</v>
      </c>
      <c r="AM939" t="str">
        <f>IF(OR(PA!K99="Q3 2027",PA!K99="Q4 2027"),"Yes","No")</f>
        <v>No</v>
      </c>
      <c r="AN939" s="178" t="str">
        <f t="shared" si="561"/>
        <v>No</v>
      </c>
      <c r="AO939" t="str">
        <f>IF(OR(PA!K99="Q1 2028",PA!K99="Q2 2028"),"Yes","No")</f>
        <v>No</v>
      </c>
      <c r="AP939" s="178" t="str">
        <f t="shared" si="562"/>
        <v>No</v>
      </c>
      <c r="AQ939" t="str">
        <f>IF(OR(PA!K99="Q3 2028",PA!K99="Q4 2028"),"Yes","No")</f>
        <v>No</v>
      </c>
      <c r="AR939" s="178" t="str">
        <f t="shared" si="563"/>
        <v>No</v>
      </c>
      <c r="AS939" t="str">
        <f>IF(OR(PA!K99="Q1 2029",PA!K99="Q2 2029"),"Yes","No")</f>
        <v>No</v>
      </c>
      <c r="AT939" s="178" t="str">
        <f t="shared" si="564"/>
        <v>No</v>
      </c>
      <c r="AU939" t="str">
        <f>IF(OR(PA!K99="Q3 2029",PA!K99="Q4 2029"),"Yes","No")</f>
        <v>No</v>
      </c>
      <c r="AV939" s="178" t="str">
        <f t="shared" si="565"/>
        <v>No</v>
      </c>
      <c r="AW939" t="str">
        <f>IF(OR(PA!K99="Q1 2030",PA!K99="Q2 2030"),"Yes","No")</f>
        <v>No</v>
      </c>
      <c r="AX939" s="178" t="str">
        <f t="shared" si="566"/>
        <v>No</v>
      </c>
      <c r="AY939" t="str">
        <f>IF(OR(PA!K99="Q3 2030",PA!K99="Q4 2030"),"Yes","No")</f>
        <v>No</v>
      </c>
      <c r="AZ939" s="178" t="str">
        <f t="shared" si="567"/>
        <v>No</v>
      </c>
      <c r="BA939" t="str">
        <f>IF(PA!K99="","No","Yes")</f>
        <v>No</v>
      </c>
      <c r="BB939" s="178" t="str">
        <f t="shared" si="568"/>
        <v>No</v>
      </c>
      <c r="BC939" s="178" t="str">
        <f t="shared" si="569"/>
        <v>Yes</v>
      </c>
      <c r="BD939" s="174"/>
    </row>
    <row r="940" spans="1:56" s="175" customFormat="1" ht="23.65" thickBot="1" x14ac:dyDescent="0.5">
      <c r="A940" s="177">
        <v>96</v>
      </c>
      <c r="B940" s="48" t="s">
        <v>1508</v>
      </c>
      <c r="C940" t="str">
        <f>IF(PA!E100="Yes","Yes","No")</f>
        <v>No</v>
      </c>
      <c r="D940" t="str">
        <f>IF(AND(C940="No",PA!F100="Yes"),"Yes","No")</f>
        <v>No</v>
      </c>
      <c r="E940" t="str">
        <f>IF(AND(C940="No",PA!F100="N/A"),"N/A","No")</f>
        <v>No</v>
      </c>
      <c r="F940">
        <f>IF(OR(PA!F100="Yes",PA!F100="N/A"),0,1)</f>
        <v>1</v>
      </c>
      <c r="G940" t="str">
        <f>IF(OR(PA!K100="Q3 2019",PA!K100="Q4 2019"),"Yes","No")</f>
        <v>No</v>
      </c>
      <c r="H940" s="178" t="str">
        <f t="shared" si="545"/>
        <v>No</v>
      </c>
      <c r="I940" t="str">
        <f>IF(OR(PA!K100="Q1 2020",PA!K100="Q2 2020"),"Yes","No")</f>
        <v>No</v>
      </c>
      <c r="J940" s="178" t="str">
        <f t="shared" si="546"/>
        <v>No</v>
      </c>
      <c r="K940" t="str">
        <f>IF(OR(PA!K100="Q3 2020",PA!K100="Q4 2020"),"Yes","No")</f>
        <v>No</v>
      </c>
      <c r="L940" s="178" t="str">
        <f t="shared" si="547"/>
        <v>No</v>
      </c>
      <c r="M940" t="str">
        <f>IF(OR(PA!K100="Q1 2021",PA!K100="Q2 2021"),"Yes","No")</f>
        <v>No</v>
      </c>
      <c r="N940" s="178" t="str">
        <f t="shared" si="548"/>
        <v>No</v>
      </c>
      <c r="O940" t="str">
        <f>IF(OR(PA!K100="Q3 2021",PA!K100="Q4 2021"),"Yes","No")</f>
        <v>No</v>
      </c>
      <c r="P940" s="178" t="str">
        <f t="shared" si="549"/>
        <v>No</v>
      </c>
      <c r="Q940" t="str">
        <f>IF(OR(PA!K100="Q1 2022",PA!K100="Q2 2022"),"Yes","No")</f>
        <v>No</v>
      </c>
      <c r="R940" s="178" t="str">
        <f t="shared" si="550"/>
        <v>No</v>
      </c>
      <c r="S940" t="str">
        <f>IF(OR(PA!K100="Q3 2022",PA!K100="Q4 2022"),"Yes","No")</f>
        <v>No</v>
      </c>
      <c r="T940" s="178" t="str">
        <f t="shared" si="551"/>
        <v>No</v>
      </c>
      <c r="U940" t="str">
        <f>IF(OR(PA!K100="Q1 2023",PA!K100="Q2 2023"),"Yes","No")</f>
        <v>No</v>
      </c>
      <c r="V940" s="178" t="str">
        <f t="shared" si="552"/>
        <v>No</v>
      </c>
      <c r="W940" t="str">
        <f>IF(OR(PA!K100="Q3 2023",PA!K100="Q4 2023"),"Yes","No")</f>
        <v>No</v>
      </c>
      <c r="X940" s="178" t="str">
        <f t="shared" si="553"/>
        <v>No</v>
      </c>
      <c r="Y940" t="str">
        <f>IF(OR(PA!K100="Q1 2024",PA!K100="Q2 2024"),"Yes","No")</f>
        <v>No</v>
      </c>
      <c r="Z940" s="178" t="str">
        <f t="shared" si="554"/>
        <v>No</v>
      </c>
      <c r="AA940" t="str">
        <f>IF(OR(PA!K100="Q3 2024",PA!K100="Q4 2024"),"Yes","No")</f>
        <v>No</v>
      </c>
      <c r="AB940" s="178" t="str">
        <f t="shared" si="555"/>
        <v>No</v>
      </c>
      <c r="AC940" t="str">
        <f>IF(OR(PA!K100="Q1 2025",PA!K100="Q2 2025"),"Yes","No")</f>
        <v>No</v>
      </c>
      <c r="AD940" s="178" t="str">
        <f t="shared" si="556"/>
        <v>No</v>
      </c>
      <c r="AE940" t="str">
        <f>IF(OR(PA!K100="Q3 2025",PA!K100="Q4 2025"),"Yes","No")</f>
        <v>No</v>
      </c>
      <c r="AF940" s="178" t="str">
        <f t="shared" si="557"/>
        <v>No</v>
      </c>
      <c r="AG940" t="str">
        <f>IF(OR(PA!K100="Q1 2026",PA!K100="Q2 2026"),"Yes","No")</f>
        <v>No</v>
      </c>
      <c r="AH940" s="178" t="str">
        <f t="shared" si="558"/>
        <v>No</v>
      </c>
      <c r="AI940" t="str">
        <f>IF(OR(PA!K100="Q3 2026",PA!K100="Q4 2026"),"Yes","No")</f>
        <v>No</v>
      </c>
      <c r="AJ940" s="178" t="str">
        <f t="shared" si="559"/>
        <v>No</v>
      </c>
      <c r="AK940" t="str">
        <f>IF(OR(PA!K100="Q1 2027",PA!K100="Q2 2027"),"Yes","No")</f>
        <v>No</v>
      </c>
      <c r="AL940" s="178" t="str">
        <f t="shared" si="560"/>
        <v>No</v>
      </c>
      <c r="AM940" t="str">
        <f>IF(OR(PA!K100="Q3 2027",PA!K100="Q4 2027"),"Yes","No")</f>
        <v>No</v>
      </c>
      <c r="AN940" s="178" t="str">
        <f t="shared" si="561"/>
        <v>No</v>
      </c>
      <c r="AO940" t="str">
        <f>IF(OR(PA!K100="Q1 2028",PA!K100="Q2 2028"),"Yes","No")</f>
        <v>No</v>
      </c>
      <c r="AP940" s="178" t="str">
        <f t="shared" si="562"/>
        <v>No</v>
      </c>
      <c r="AQ940" t="str">
        <f>IF(OR(PA!K100="Q3 2028",PA!K100="Q4 2028"),"Yes","No")</f>
        <v>No</v>
      </c>
      <c r="AR940" s="178" t="str">
        <f t="shared" si="563"/>
        <v>No</v>
      </c>
      <c r="AS940" t="str">
        <f>IF(OR(PA!K100="Q1 2029",PA!K100="Q2 2029"),"Yes","No")</f>
        <v>No</v>
      </c>
      <c r="AT940" s="178" t="str">
        <f t="shared" si="564"/>
        <v>No</v>
      </c>
      <c r="AU940" t="str">
        <f>IF(OR(PA!K100="Q3 2029",PA!K100="Q4 2029"),"Yes","No")</f>
        <v>No</v>
      </c>
      <c r="AV940" s="178" t="str">
        <f t="shared" si="565"/>
        <v>No</v>
      </c>
      <c r="AW940" t="str">
        <f>IF(OR(PA!K100="Q1 2030",PA!K100="Q2 2030"),"Yes","No")</f>
        <v>No</v>
      </c>
      <c r="AX940" s="178" t="str">
        <f t="shared" si="566"/>
        <v>No</v>
      </c>
      <c r="AY940" t="str">
        <f>IF(OR(PA!K100="Q3 2030",PA!K100="Q4 2030"),"Yes","No")</f>
        <v>No</v>
      </c>
      <c r="AZ940" s="178" t="str">
        <f t="shared" si="567"/>
        <v>No</v>
      </c>
      <c r="BA940" t="str">
        <f>IF(PA!K100="","No","Yes")</f>
        <v>No</v>
      </c>
      <c r="BB940" s="178" t="str">
        <f t="shared" si="568"/>
        <v>No</v>
      </c>
      <c r="BC940" s="178" t="str">
        <f t="shared" si="569"/>
        <v>Yes</v>
      </c>
      <c r="BD940" s="174"/>
    </row>
    <row r="941" spans="1:56" s="175" customFormat="1" ht="23.65" thickBot="1" x14ac:dyDescent="0.5">
      <c r="A941" s="177">
        <v>97</v>
      </c>
      <c r="B941" s="48" t="s">
        <v>1509</v>
      </c>
      <c r="C941" t="str">
        <f>IF(PA!E101="Yes","Yes","No")</f>
        <v>No</v>
      </c>
      <c r="D941" t="str">
        <f>IF(AND(C941="No",PA!F101="Yes"),"Yes","No")</f>
        <v>No</v>
      </c>
      <c r="E941" t="str">
        <f>IF(AND(C941="No",PA!F101="N/A"),"N/A","No")</f>
        <v>No</v>
      </c>
      <c r="F941">
        <f>IF(OR(PA!F101="Yes",PA!F101="N/A"),0,1)</f>
        <v>1</v>
      </c>
      <c r="G941" t="str">
        <f>IF(OR(PA!K101="Q3 2019",PA!K101="Q4 2019"),"Yes","No")</f>
        <v>No</v>
      </c>
      <c r="H941" s="178" t="str">
        <f t="shared" si="545"/>
        <v>No</v>
      </c>
      <c r="I941" t="str">
        <f>IF(OR(PA!K101="Q1 2020",PA!K101="Q2 2020"),"Yes","No")</f>
        <v>No</v>
      </c>
      <c r="J941" s="178" t="str">
        <f t="shared" si="546"/>
        <v>No</v>
      </c>
      <c r="K941" t="str">
        <f>IF(OR(PA!K101="Q3 2020",PA!K101="Q4 2020"),"Yes","No")</f>
        <v>No</v>
      </c>
      <c r="L941" s="178" t="str">
        <f t="shared" si="547"/>
        <v>No</v>
      </c>
      <c r="M941" t="str">
        <f>IF(OR(PA!K101="Q1 2021",PA!K101="Q2 2021"),"Yes","No")</f>
        <v>No</v>
      </c>
      <c r="N941" s="178" t="str">
        <f t="shared" si="548"/>
        <v>No</v>
      </c>
      <c r="O941" t="str">
        <f>IF(OR(PA!K101="Q3 2021",PA!K101="Q4 2021"),"Yes","No")</f>
        <v>No</v>
      </c>
      <c r="P941" s="178" t="str">
        <f t="shared" si="549"/>
        <v>No</v>
      </c>
      <c r="Q941" t="str">
        <f>IF(OR(PA!K101="Q1 2022",PA!K101="Q2 2022"),"Yes","No")</f>
        <v>No</v>
      </c>
      <c r="R941" s="178" t="str">
        <f t="shared" si="550"/>
        <v>No</v>
      </c>
      <c r="S941" t="str">
        <f>IF(OR(PA!K101="Q3 2022",PA!K101="Q4 2022"),"Yes","No")</f>
        <v>No</v>
      </c>
      <c r="T941" s="178" t="str">
        <f t="shared" si="551"/>
        <v>No</v>
      </c>
      <c r="U941" t="str">
        <f>IF(OR(PA!K101="Q1 2023",PA!K101="Q2 2023"),"Yes","No")</f>
        <v>No</v>
      </c>
      <c r="V941" s="178" t="str">
        <f t="shared" si="552"/>
        <v>No</v>
      </c>
      <c r="W941" t="str">
        <f>IF(OR(PA!K101="Q3 2023",PA!K101="Q4 2023"),"Yes","No")</f>
        <v>No</v>
      </c>
      <c r="X941" s="178" t="str">
        <f t="shared" si="553"/>
        <v>No</v>
      </c>
      <c r="Y941" t="str">
        <f>IF(OR(PA!K101="Q1 2024",PA!K101="Q2 2024"),"Yes","No")</f>
        <v>No</v>
      </c>
      <c r="Z941" s="178" t="str">
        <f t="shared" si="554"/>
        <v>No</v>
      </c>
      <c r="AA941" t="str">
        <f>IF(OR(PA!K101="Q3 2024",PA!K101="Q4 2024"),"Yes","No")</f>
        <v>No</v>
      </c>
      <c r="AB941" s="178" t="str">
        <f t="shared" si="555"/>
        <v>No</v>
      </c>
      <c r="AC941" t="str">
        <f>IF(OR(PA!K101="Q1 2025",PA!K101="Q2 2025"),"Yes","No")</f>
        <v>No</v>
      </c>
      <c r="AD941" s="178" t="str">
        <f t="shared" si="556"/>
        <v>No</v>
      </c>
      <c r="AE941" t="str">
        <f>IF(OR(PA!K101="Q3 2025",PA!K101="Q4 2025"),"Yes","No")</f>
        <v>No</v>
      </c>
      <c r="AF941" s="178" t="str">
        <f t="shared" si="557"/>
        <v>No</v>
      </c>
      <c r="AG941" t="str">
        <f>IF(OR(PA!K101="Q1 2026",PA!K101="Q2 2026"),"Yes","No")</f>
        <v>No</v>
      </c>
      <c r="AH941" s="178" t="str">
        <f t="shared" si="558"/>
        <v>No</v>
      </c>
      <c r="AI941" t="str">
        <f>IF(OR(PA!K101="Q3 2026",PA!K101="Q4 2026"),"Yes","No")</f>
        <v>No</v>
      </c>
      <c r="AJ941" s="178" t="str">
        <f t="shared" si="559"/>
        <v>No</v>
      </c>
      <c r="AK941" t="str">
        <f>IF(OR(PA!K101="Q1 2027",PA!K101="Q2 2027"),"Yes","No")</f>
        <v>No</v>
      </c>
      <c r="AL941" s="178" t="str">
        <f t="shared" si="560"/>
        <v>No</v>
      </c>
      <c r="AM941" t="str">
        <f>IF(OR(PA!K101="Q3 2027",PA!K101="Q4 2027"),"Yes","No")</f>
        <v>No</v>
      </c>
      <c r="AN941" s="178" t="str">
        <f t="shared" si="561"/>
        <v>No</v>
      </c>
      <c r="AO941" t="str">
        <f>IF(OR(PA!K101="Q1 2028",PA!K101="Q2 2028"),"Yes","No")</f>
        <v>No</v>
      </c>
      <c r="AP941" s="178" t="str">
        <f t="shared" si="562"/>
        <v>No</v>
      </c>
      <c r="AQ941" t="str">
        <f>IF(OR(PA!K101="Q3 2028",PA!K101="Q4 2028"),"Yes","No")</f>
        <v>No</v>
      </c>
      <c r="AR941" s="178" t="str">
        <f t="shared" si="563"/>
        <v>No</v>
      </c>
      <c r="AS941" t="str">
        <f>IF(OR(PA!K101="Q1 2029",PA!K101="Q2 2029"),"Yes","No")</f>
        <v>No</v>
      </c>
      <c r="AT941" s="178" t="str">
        <f t="shared" si="564"/>
        <v>No</v>
      </c>
      <c r="AU941" t="str">
        <f>IF(OR(PA!K101="Q3 2029",PA!K101="Q4 2029"),"Yes","No")</f>
        <v>No</v>
      </c>
      <c r="AV941" s="178" t="str">
        <f t="shared" si="565"/>
        <v>No</v>
      </c>
      <c r="AW941" t="str">
        <f>IF(OR(PA!K101="Q1 2030",PA!K101="Q2 2030"),"Yes","No")</f>
        <v>No</v>
      </c>
      <c r="AX941" s="178" t="str">
        <f t="shared" si="566"/>
        <v>No</v>
      </c>
      <c r="AY941" t="str">
        <f>IF(OR(PA!K101="Q3 2030",PA!K101="Q4 2030"),"Yes","No")</f>
        <v>No</v>
      </c>
      <c r="AZ941" s="178" t="str">
        <f t="shared" si="567"/>
        <v>No</v>
      </c>
      <c r="BA941" t="str">
        <f>IF(PA!K101="","No","Yes")</f>
        <v>No</v>
      </c>
      <c r="BB941" s="178" t="str">
        <f t="shared" si="568"/>
        <v>No</v>
      </c>
      <c r="BC941" s="178" t="str">
        <f t="shared" si="569"/>
        <v>Yes</v>
      </c>
      <c r="BD941" s="174"/>
    </row>
    <row r="942" spans="1:56" s="175" customFormat="1" ht="23.65" thickBot="1" x14ac:dyDescent="0.5">
      <c r="A942" s="177">
        <v>98</v>
      </c>
      <c r="B942" s="48" t="s">
        <v>1510</v>
      </c>
      <c r="C942" t="str">
        <f>IF(PA!E102="Yes","Yes","No")</f>
        <v>No</v>
      </c>
      <c r="D942" t="str">
        <f>IF(AND(C942="No",PA!F102="Yes"),"Yes","No")</f>
        <v>No</v>
      </c>
      <c r="E942" t="str">
        <f>IF(AND(C942="No",PA!F102="N/A"),"N/A","No")</f>
        <v>No</v>
      </c>
      <c r="F942">
        <f>IF(OR(PA!F102="Yes",PA!F102="N/A"),0,1)</f>
        <v>1</v>
      </c>
      <c r="G942" t="str">
        <f>IF(OR(PA!K102="Q3 2019",PA!K102="Q4 2019"),"Yes","No")</f>
        <v>No</v>
      </c>
      <c r="H942" s="178" t="str">
        <f t="shared" si="545"/>
        <v>No</v>
      </c>
      <c r="I942" t="str">
        <f>IF(OR(PA!K102="Q1 2020",PA!K102="Q2 2020"),"Yes","No")</f>
        <v>No</v>
      </c>
      <c r="J942" s="178" t="str">
        <f t="shared" si="546"/>
        <v>No</v>
      </c>
      <c r="K942" t="str">
        <f>IF(OR(PA!K102="Q3 2020",PA!K102="Q4 2020"),"Yes","No")</f>
        <v>No</v>
      </c>
      <c r="L942" s="178" t="str">
        <f t="shared" si="547"/>
        <v>No</v>
      </c>
      <c r="M942" t="str">
        <f>IF(OR(PA!K102="Q1 2021",PA!K102="Q2 2021"),"Yes","No")</f>
        <v>No</v>
      </c>
      <c r="N942" s="178" t="str">
        <f t="shared" si="548"/>
        <v>No</v>
      </c>
      <c r="O942" t="str">
        <f>IF(OR(PA!K102="Q3 2021",PA!K102="Q4 2021"),"Yes","No")</f>
        <v>No</v>
      </c>
      <c r="P942" s="178" t="str">
        <f t="shared" si="549"/>
        <v>No</v>
      </c>
      <c r="Q942" t="str">
        <f>IF(OR(PA!K102="Q1 2022",PA!K102="Q2 2022"),"Yes","No")</f>
        <v>No</v>
      </c>
      <c r="R942" s="178" t="str">
        <f t="shared" si="550"/>
        <v>No</v>
      </c>
      <c r="S942" t="str">
        <f>IF(OR(PA!K102="Q3 2022",PA!K102="Q4 2022"),"Yes","No")</f>
        <v>No</v>
      </c>
      <c r="T942" s="178" t="str">
        <f t="shared" si="551"/>
        <v>No</v>
      </c>
      <c r="U942" t="str">
        <f>IF(OR(PA!K102="Q1 2023",PA!K102="Q2 2023"),"Yes","No")</f>
        <v>No</v>
      </c>
      <c r="V942" s="178" t="str">
        <f t="shared" si="552"/>
        <v>No</v>
      </c>
      <c r="W942" t="str">
        <f>IF(OR(PA!K102="Q3 2023",PA!K102="Q4 2023"),"Yes","No")</f>
        <v>No</v>
      </c>
      <c r="X942" s="178" t="str">
        <f t="shared" si="553"/>
        <v>No</v>
      </c>
      <c r="Y942" t="str">
        <f>IF(OR(PA!K102="Q1 2024",PA!K102="Q2 2024"),"Yes","No")</f>
        <v>No</v>
      </c>
      <c r="Z942" s="178" t="str">
        <f t="shared" si="554"/>
        <v>No</v>
      </c>
      <c r="AA942" t="str">
        <f>IF(OR(PA!K102="Q3 2024",PA!K102="Q4 2024"),"Yes","No")</f>
        <v>No</v>
      </c>
      <c r="AB942" s="178" t="str">
        <f t="shared" si="555"/>
        <v>No</v>
      </c>
      <c r="AC942" t="str">
        <f>IF(OR(PA!K102="Q1 2025",PA!K102="Q2 2025"),"Yes","No")</f>
        <v>No</v>
      </c>
      <c r="AD942" s="178" t="str">
        <f t="shared" si="556"/>
        <v>No</v>
      </c>
      <c r="AE942" t="str">
        <f>IF(OR(PA!K102="Q3 2025",PA!K102="Q4 2025"),"Yes","No")</f>
        <v>No</v>
      </c>
      <c r="AF942" s="178" t="str">
        <f t="shared" si="557"/>
        <v>No</v>
      </c>
      <c r="AG942" t="str">
        <f>IF(OR(PA!K102="Q1 2026",PA!K102="Q2 2026"),"Yes","No")</f>
        <v>No</v>
      </c>
      <c r="AH942" s="178" t="str">
        <f t="shared" si="558"/>
        <v>No</v>
      </c>
      <c r="AI942" t="str">
        <f>IF(OR(PA!K102="Q3 2026",PA!K102="Q4 2026"),"Yes","No")</f>
        <v>No</v>
      </c>
      <c r="AJ942" s="178" t="str">
        <f t="shared" si="559"/>
        <v>No</v>
      </c>
      <c r="AK942" t="str">
        <f>IF(OR(PA!K102="Q1 2027",PA!K102="Q2 2027"),"Yes","No")</f>
        <v>No</v>
      </c>
      <c r="AL942" s="178" t="str">
        <f t="shared" si="560"/>
        <v>No</v>
      </c>
      <c r="AM942" t="str">
        <f>IF(OR(PA!K102="Q3 2027",PA!K102="Q4 2027"),"Yes","No")</f>
        <v>No</v>
      </c>
      <c r="AN942" s="178" t="str">
        <f t="shared" si="561"/>
        <v>No</v>
      </c>
      <c r="AO942" t="str">
        <f>IF(OR(PA!K102="Q1 2028",PA!K102="Q2 2028"),"Yes","No")</f>
        <v>No</v>
      </c>
      <c r="AP942" s="178" t="str">
        <f t="shared" si="562"/>
        <v>No</v>
      </c>
      <c r="AQ942" t="str">
        <f>IF(OR(PA!K102="Q3 2028",PA!K102="Q4 2028"),"Yes","No")</f>
        <v>No</v>
      </c>
      <c r="AR942" s="178" t="str">
        <f t="shared" si="563"/>
        <v>No</v>
      </c>
      <c r="AS942" t="str">
        <f>IF(OR(PA!K102="Q1 2029",PA!K102="Q2 2029"),"Yes","No")</f>
        <v>No</v>
      </c>
      <c r="AT942" s="178" t="str">
        <f t="shared" si="564"/>
        <v>No</v>
      </c>
      <c r="AU942" t="str">
        <f>IF(OR(PA!K102="Q3 2029",PA!K102="Q4 2029"),"Yes","No")</f>
        <v>No</v>
      </c>
      <c r="AV942" s="178" t="str">
        <f t="shared" si="565"/>
        <v>No</v>
      </c>
      <c r="AW942" t="str">
        <f>IF(OR(PA!K102="Q1 2030",PA!K102="Q2 2030"),"Yes","No")</f>
        <v>No</v>
      </c>
      <c r="AX942" s="178" t="str">
        <f t="shared" si="566"/>
        <v>No</v>
      </c>
      <c r="AY942" t="str">
        <f>IF(OR(PA!K102="Q3 2030",PA!K102="Q4 2030"),"Yes","No")</f>
        <v>No</v>
      </c>
      <c r="AZ942" s="178" t="str">
        <f t="shared" si="567"/>
        <v>No</v>
      </c>
      <c r="BA942" t="str">
        <f>IF(PA!K102="","No","Yes")</f>
        <v>No</v>
      </c>
      <c r="BB942" s="178" t="str">
        <f t="shared" si="568"/>
        <v>No</v>
      </c>
      <c r="BC942" s="178" t="str">
        <f t="shared" si="569"/>
        <v>Yes</v>
      </c>
      <c r="BD942" s="174"/>
    </row>
    <row r="943" spans="1:56" s="175" customFormat="1" ht="46.9" thickBot="1" x14ac:dyDescent="0.5">
      <c r="A943" s="177">
        <v>99</v>
      </c>
      <c r="B943" s="50" t="s">
        <v>1511</v>
      </c>
      <c r="C943" t="str">
        <f>IF(PA!E103="Yes","Yes","No")</f>
        <v>Yes</v>
      </c>
      <c r="D943" t="str">
        <f>IF(AND(C943="No",PA!F103="Yes"),"Yes","No")</f>
        <v>No</v>
      </c>
      <c r="E943" t="str">
        <f>IF(AND(C943="No",PA!F103="N/A"),"N/A","No")</f>
        <v>No</v>
      </c>
      <c r="F943">
        <f>IF(OR(PA!F103="Yes",PA!F103="N/A"),0,1)</f>
        <v>1</v>
      </c>
      <c r="G943" t="str">
        <f>IF(OR(PA!K103="Q3 2019",PA!K103="Q4 2019"),"Yes","No")</f>
        <v>No</v>
      </c>
      <c r="H943" s="178" t="str">
        <f t="shared" si="545"/>
        <v>No</v>
      </c>
      <c r="I943" t="str">
        <f>IF(OR(PA!K103="Q1 2020",PA!K103="Q2 2020"),"Yes","No")</f>
        <v>No</v>
      </c>
      <c r="J943" s="178" t="str">
        <f t="shared" si="546"/>
        <v>No</v>
      </c>
      <c r="K943" t="str">
        <f>IF(OR(PA!K103="Q3 2020",PA!K103="Q4 2020"),"Yes","No")</f>
        <v>No</v>
      </c>
      <c r="L943" s="178" t="str">
        <f t="shared" si="547"/>
        <v>No</v>
      </c>
      <c r="M943" t="str">
        <f>IF(OR(PA!K103="Q1 2021",PA!K103="Q2 2021"),"Yes","No")</f>
        <v>No</v>
      </c>
      <c r="N943" s="178" t="str">
        <f t="shared" si="548"/>
        <v>No</v>
      </c>
      <c r="O943" t="str">
        <f>IF(OR(PA!K103="Q3 2021",PA!K103="Q4 2021"),"Yes","No")</f>
        <v>No</v>
      </c>
      <c r="P943" s="178" t="str">
        <f t="shared" si="549"/>
        <v>No</v>
      </c>
      <c r="Q943" t="str">
        <f>IF(OR(PA!K103="Q1 2022",PA!K103="Q2 2022"),"Yes","No")</f>
        <v>No</v>
      </c>
      <c r="R943" s="178" t="str">
        <f t="shared" si="550"/>
        <v>No</v>
      </c>
      <c r="S943" t="str">
        <f>IF(OR(PA!K103="Q3 2022",PA!K103="Q4 2022"),"Yes","No")</f>
        <v>No</v>
      </c>
      <c r="T943" s="178" t="str">
        <f t="shared" si="551"/>
        <v>No</v>
      </c>
      <c r="U943" t="str">
        <f>IF(OR(PA!K103="Q1 2023",PA!K103="Q2 2023"),"Yes","No")</f>
        <v>No</v>
      </c>
      <c r="V943" s="178" t="str">
        <f t="shared" si="552"/>
        <v>No</v>
      </c>
      <c r="W943" t="str">
        <f>IF(OR(PA!K103="Q3 2023",PA!K103="Q4 2023"),"Yes","No")</f>
        <v>No</v>
      </c>
      <c r="X943" s="178" t="str">
        <f t="shared" si="553"/>
        <v>No</v>
      </c>
      <c r="Y943" t="str">
        <f>IF(OR(PA!K103="Q1 2024",PA!K103="Q2 2024"),"Yes","No")</f>
        <v>No</v>
      </c>
      <c r="Z943" s="178" t="str">
        <f t="shared" si="554"/>
        <v>No</v>
      </c>
      <c r="AA943" t="str">
        <f>IF(OR(PA!K103="Q3 2024",PA!K103="Q4 2024"),"Yes","No")</f>
        <v>No</v>
      </c>
      <c r="AB943" s="178" t="str">
        <f t="shared" si="555"/>
        <v>No</v>
      </c>
      <c r="AC943" t="str">
        <f>IF(OR(PA!K103="Q1 2025",PA!K103="Q2 2025"),"Yes","No")</f>
        <v>No</v>
      </c>
      <c r="AD943" s="178" t="str">
        <f t="shared" si="556"/>
        <v>No</v>
      </c>
      <c r="AE943" t="str">
        <f>IF(OR(PA!K103="Q3 2025",PA!K103="Q4 2025"),"Yes","No")</f>
        <v>No</v>
      </c>
      <c r="AF943" s="178" t="str">
        <f t="shared" si="557"/>
        <v>No</v>
      </c>
      <c r="AG943" t="str">
        <f>IF(OR(PA!K103="Q1 2026",PA!K103="Q2 2026"),"Yes","No")</f>
        <v>No</v>
      </c>
      <c r="AH943" s="178" t="str">
        <f t="shared" si="558"/>
        <v>No</v>
      </c>
      <c r="AI943" t="str">
        <f>IF(OR(PA!K103="Q3 2026",PA!K103="Q4 2026"),"Yes","No")</f>
        <v>No</v>
      </c>
      <c r="AJ943" s="178" t="str">
        <f t="shared" si="559"/>
        <v>No</v>
      </c>
      <c r="AK943" t="str">
        <f>IF(OR(PA!K103="Q1 2027",PA!K103="Q2 2027"),"Yes","No")</f>
        <v>No</v>
      </c>
      <c r="AL943" s="178" t="str">
        <f t="shared" si="560"/>
        <v>No</v>
      </c>
      <c r="AM943" t="str">
        <f>IF(OR(PA!K103="Q3 2027",PA!K103="Q4 2027"),"Yes","No")</f>
        <v>No</v>
      </c>
      <c r="AN943" s="178" t="str">
        <f t="shared" si="561"/>
        <v>No</v>
      </c>
      <c r="AO943" t="str">
        <f>IF(OR(PA!K103="Q1 2028",PA!K103="Q2 2028"),"Yes","No")</f>
        <v>No</v>
      </c>
      <c r="AP943" s="178" t="str">
        <f t="shared" si="562"/>
        <v>No</v>
      </c>
      <c r="AQ943" t="str">
        <f>IF(OR(PA!K103="Q3 2028",PA!K103="Q4 2028"),"Yes","No")</f>
        <v>No</v>
      </c>
      <c r="AR943" s="178" t="str">
        <f t="shared" si="563"/>
        <v>No</v>
      </c>
      <c r="AS943" t="str">
        <f>IF(OR(PA!K103="Q1 2029",PA!K103="Q2 2029"),"Yes","No")</f>
        <v>No</v>
      </c>
      <c r="AT943" s="178" t="str">
        <f t="shared" si="564"/>
        <v>No</v>
      </c>
      <c r="AU943" t="str">
        <f>IF(OR(PA!K103="Q3 2029",PA!K103="Q4 2029"),"Yes","No")</f>
        <v>No</v>
      </c>
      <c r="AV943" s="178" t="str">
        <f t="shared" si="565"/>
        <v>No</v>
      </c>
      <c r="AW943" t="str">
        <f>IF(OR(PA!K103="Q1 2030",PA!K103="Q2 2030"),"Yes","No")</f>
        <v>No</v>
      </c>
      <c r="AX943" s="178" t="str">
        <f t="shared" si="566"/>
        <v>No</v>
      </c>
      <c r="AY943" t="str">
        <f>IF(OR(PA!K103="Q3 2030",PA!K103="Q4 2030"),"Yes","No")</f>
        <v>No</v>
      </c>
      <c r="AZ943" s="178" t="str">
        <f t="shared" si="567"/>
        <v>No</v>
      </c>
      <c r="BA943" t="str">
        <f>IF(PA!K103="","No","Yes")</f>
        <v>No</v>
      </c>
      <c r="BB943" s="178" t="str">
        <f t="shared" si="568"/>
        <v>No</v>
      </c>
      <c r="BC943" s="178" t="str">
        <f t="shared" si="569"/>
        <v>No</v>
      </c>
      <c r="BD943" s="174"/>
    </row>
    <row r="944" spans="1:56" s="175" customFormat="1" ht="23.65" thickBot="1" x14ac:dyDescent="0.5">
      <c r="A944" s="177">
        <v>100</v>
      </c>
      <c r="B944" s="48" t="s">
        <v>1512</v>
      </c>
      <c r="C944" t="str">
        <f>IF(PA!E104="Yes","Yes","No")</f>
        <v>No</v>
      </c>
      <c r="D944" t="str">
        <f>IF(AND(C944="No",PA!F104="Yes"),"Yes","No")</f>
        <v>No</v>
      </c>
      <c r="E944" t="str">
        <f>IF(AND(C944="No",PA!F104="N/A"),"N/A","No")</f>
        <v>No</v>
      </c>
      <c r="F944">
        <f>IF(OR(PA!F104="Yes",PA!F104="N/A"),0,1)</f>
        <v>1</v>
      </c>
      <c r="G944" t="str">
        <f>IF(OR(PA!K104="Q3 2019",PA!K104="Q4 2019"),"Yes","No")</f>
        <v>No</v>
      </c>
      <c r="H944" s="178" t="str">
        <f t="shared" si="545"/>
        <v>No</v>
      </c>
      <c r="I944" t="str">
        <f>IF(OR(PA!K104="Q1 2020",PA!K104="Q2 2020"),"Yes","No")</f>
        <v>No</v>
      </c>
      <c r="J944" s="178" t="str">
        <f t="shared" si="546"/>
        <v>No</v>
      </c>
      <c r="K944" t="str">
        <f>IF(OR(PA!K104="Q3 2020",PA!K104="Q4 2020"),"Yes","No")</f>
        <v>No</v>
      </c>
      <c r="L944" s="178" t="str">
        <f t="shared" si="547"/>
        <v>No</v>
      </c>
      <c r="M944" t="str">
        <f>IF(OR(PA!K104="Q1 2021",PA!K104="Q2 2021"),"Yes","No")</f>
        <v>No</v>
      </c>
      <c r="N944" s="178" t="str">
        <f t="shared" si="548"/>
        <v>No</v>
      </c>
      <c r="O944" t="str">
        <f>IF(OR(PA!K104="Q3 2021",PA!K104="Q4 2021"),"Yes","No")</f>
        <v>No</v>
      </c>
      <c r="P944" s="178" t="str">
        <f t="shared" si="549"/>
        <v>No</v>
      </c>
      <c r="Q944" t="str">
        <f>IF(OR(PA!K104="Q1 2022",PA!K104="Q2 2022"),"Yes","No")</f>
        <v>No</v>
      </c>
      <c r="R944" s="178" t="str">
        <f t="shared" si="550"/>
        <v>No</v>
      </c>
      <c r="S944" t="str">
        <f>IF(OR(PA!K104="Q3 2022",PA!K104="Q4 2022"),"Yes","No")</f>
        <v>No</v>
      </c>
      <c r="T944" s="178" t="str">
        <f t="shared" si="551"/>
        <v>No</v>
      </c>
      <c r="U944" t="str">
        <f>IF(OR(PA!K104="Q1 2023",PA!K104="Q2 2023"),"Yes","No")</f>
        <v>No</v>
      </c>
      <c r="V944" s="178" t="str">
        <f t="shared" si="552"/>
        <v>No</v>
      </c>
      <c r="W944" t="str">
        <f>IF(OR(PA!K104="Q3 2023",PA!K104="Q4 2023"),"Yes","No")</f>
        <v>No</v>
      </c>
      <c r="X944" s="178" t="str">
        <f t="shared" si="553"/>
        <v>No</v>
      </c>
      <c r="Y944" t="str">
        <f>IF(OR(PA!K104="Q1 2024",PA!K104="Q2 2024"),"Yes","No")</f>
        <v>No</v>
      </c>
      <c r="Z944" s="178" t="str">
        <f t="shared" si="554"/>
        <v>No</v>
      </c>
      <c r="AA944" t="str">
        <f>IF(OR(PA!K104="Q3 2024",PA!K104="Q4 2024"),"Yes","No")</f>
        <v>No</v>
      </c>
      <c r="AB944" s="178" t="str">
        <f t="shared" si="555"/>
        <v>No</v>
      </c>
      <c r="AC944" t="str">
        <f>IF(OR(PA!K104="Q1 2025",PA!K104="Q2 2025"),"Yes","No")</f>
        <v>No</v>
      </c>
      <c r="AD944" s="178" t="str">
        <f t="shared" si="556"/>
        <v>No</v>
      </c>
      <c r="AE944" t="str">
        <f>IF(OR(PA!K104="Q3 2025",PA!K104="Q4 2025"),"Yes","No")</f>
        <v>No</v>
      </c>
      <c r="AF944" s="178" t="str">
        <f t="shared" si="557"/>
        <v>No</v>
      </c>
      <c r="AG944" t="str">
        <f>IF(OR(PA!K104="Q1 2026",PA!K104="Q2 2026"),"Yes","No")</f>
        <v>No</v>
      </c>
      <c r="AH944" s="178" t="str">
        <f t="shared" si="558"/>
        <v>No</v>
      </c>
      <c r="AI944" t="str">
        <f>IF(OR(PA!K104="Q3 2026",PA!K104="Q4 2026"),"Yes","No")</f>
        <v>No</v>
      </c>
      <c r="AJ944" s="178" t="str">
        <f t="shared" si="559"/>
        <v>No</v>
      </c>
      <c r="AK944" t="str">
        <f>IF(OR(PA!K104="Q1 2027",PA!K104="Q2 2027"),"Yes","No")</f>
        <v>No</v>
      </c>
      <c r="AL944" s="178" t="str">
        <f t="shared" si="560"/>
        <v>No</v>
      </c>
      <c r="AM944" t="str">
        <f>IF(OR(PA!K104="Q3 2027",PA!K104="Q4 2027"),"Yes","No")</f>
        <v>No</v>
      </c>
      <c r="AN944" s="178" t="str">
        <f t="shared" si="561"/>
        <v>No</v>
      </c>
      <c r="AO944" t="str">
        <f>IF(OR(PA!K104="Q1 2028",PA!K104="Q2 2028"),"Yes","No")</f>
        <v>No</v>
      </c>
      <c r="AP944" s="178" t="str">
        <f t="shared" si="562"/>
        <v>No</v>
      </c>
      <c r="AQ944" t="str">
        <f>IF(OR(PA!K104="Q3 2028",PA!K104="Q4 2028"),"Yes","No")</f>
        <v>No</v>
      </c>
      <c r="AR944" s="178" t="str">
        <f t="shared" si="563"/>
        <v>No</v>
      </c>
      <c r="AS944" t="str">
        <f>IF(OR(PA!K104="Q1 2029",PA!K104="Q2 2029"),"Yes","No")</f>
        <v>No</v>
      </c>
      <c r="AT944" s="178" t="str">
        <f t="shared" si="564"/>
        <v>No</v>
      </c>
      <c r="AU944" t="str">
        <f>IF(OR(PA!K104="Q3 2029",PA!K104="Q4 2029"),"Yes","No")</f>
        <v>No</v>
      </c>
      <c r="AV944" s="178" t="str">
        <f t="shared" si="565"/>
        <v>No</v>
      </c>
      <c r="AW944" t="str">
        <f>IF(OR(PA!K104="Q1 2030",PA!K104="Q2 2030"),"Yes","No")</f>
        <v>No</v>
      </c>
      <c r="AX944" s="178" t="str">
        <f t="shared" si="566"/>
        <v>No</v>
      </c>
      <c r="AY944" t="str">
        <f>IF(OR(PA!K104="Q3 2030",PA!K104="Q4 2030"),"Yes","No")</f>
        <v>No</v>
      </c>
      <c r="AZ944" s="178" t="str">
        <f t="shared" si="567"/>
        <v>No</v>
      </c>
      <c r="BA944" t="str">
        <f>IF(PA!K104="","No","Yes")</f>
        <v>No</v>
      </c>
      <c r="BB944" s="178" t="str">
        <f t="shared" si="568"/>
        <v>No</v>
      </c>
      <c r="BC944" s="178" t="str">
        <f t="shared" si="569"/>
        <v>Yes</v>
      </c>
      <c r="BD944" s="174"/>
    </row>
    <row r="945" spans="1:56" s="175" customFormat="1" ht="35.25" thickBot="1" x14ac:dyDescent="0.5">
      <c r="A945" s="177">
        <v>101</v>
      </c>
      <c r="B945" s="48" t="s">
        <v>210</v>
      </c>
      <c r="C945" t="str">
        <f>IF(PA!E105="Yes","Yes","No")</f>
        <v>No</v>
      </c>
      <c r="D945" t="str">
        <f>IF(AND(C945="No",PA!F105="Yes"),"Yes","No")</f>
        <v>No</v>
      </c>
      <c r="E945" t="str">
        <f>IF(AND(C945="No",PA!F105="N/A"),"N/A","No")</f>
        <v>No</v>
      </c>
      <c r="F945">
        <f>IF(OR(PA!F105="Yes",PA!F105="N/A"),0,1)</f>
        <v>1</v>
      </c>
      <c r="G945" t="str">
        <f>IF(OR(PA!K105="Q3 2019",PA!K105="Q4 2019"),"Yes","No")</f>
        <v>No</v>
      </c>
      <c r="H945" s="178" t="str">
        <f t="shared" si="545"/>
        <v>No</v>
      </c>
      <c r="I945" t="str">
        <f>IF(OR(PA!K105="Q1 2020",PA!K105="Q2 2020"),"Yes","No")</f>
        <v>No</v>
      </c>
      <c r="J945" s="178" t="str">
        <f t="shared" si="546"/>
        <v>No</v>
      </c>
      <c r="K945" t="str">
        <f>IF(OR(PA!K105="Q3 2020",PA!K105="Q4 2020"),"Yes","No")</f>
        <v>No</v>
      </c>
      <c r="L945" s="178" t="str">
        <f t="shared" si="547"/>
        <v>No</v>
      </c>
      <c r="M945" t="str">
        <f>IF(OR(PA!K105="Q1 2021",PA!K105="Q2 2021"),"Yes","No")</f>
        <v>No</v>
      </c>
      <c r="N945" s="178" t="str">
        <f t="shared" si="548"/>
        <v>No</v>
      </c>
      <c r="O945" t="str">
        <f>IF(OR(PA!K105="Q3 2021",PA!K105="Q4 2021"),"Yes","No")</f>
        <v>No</v>
      </c>
      <c r="P945" s="178" t="str">
        <f t="shared" si="549"/>
        <v>No</v>
      </c>
      <c r="Q945" t="str">
        <f>IF(OR(PA!K105="Q1 2022",PA!K105="Q2 2022"),"Yes","No")</f>
        <v>No</v>
      </c>
      <c r="R945" s="178" t="str">
        <f t="shared" si="550"/>
        <v>No</v>
      </c>
      <c r="S945" t="str">
        <f>IF(OR(PA!K105="Q3 2022",PA!K105="Q4 2022"),"Yes","No")</f>
        <v>No</v>
      </c>
      <c r="T945" s="178" t="str">
        <f t="shared" si="551"/>
        <v>No</v>
      </c>
      <c r="U945" t="str">
        <f>IF(OR(PA!K105="Q1 2023",PA!K105="Q2 2023"),"Yes","No")</f>
        <v>No</v>
      </c>
      <c r="V945" s="178" t="str">
        <f t="shared" si="552"/>
        <v>No</v>
      </c>
      <c r="W945" t="str">
        <f>IF(OR(PA!K105="Q3 2023",PA!K105="Q4 2023"),"Yes","No")</f>
        <v>No</v>
      </c>
      <c r="X945" s="178" t="str">
        <f t="shared" si="553"/>
        <v>No</v>
      </c>
      <c r="Y945" t="str">
        <f>IF(OR(PA!K105="Q1 2024",PA!K105="Q2 2024"),"Yes","No")</f>
        <v>No</v>
      </c>
      <c r="Z945" s="178" t="str">
        <f t="shared" si="554"/>
        <v>No</v>
      </c>
      <c r="AA945" t="str">
        <f>IF(OR(PA!K105="Q3 2024",PA!K105="Q4 2024"),"Yes","No")</f>
        <v>No</v>
      </c>
      <c r="AB945" s="178" t="str">
        <f t="shared" si="555"/>
        <v>No</v>
      </c>
      <c r="AC945" t="str">
        <f>IF(OR(PA!K105="Q1 2025",PA!K105="Q2 2025"),"Yes","No")</f>
        <v>No</v>
      </c>
      <c r="AD945" s="178" t="str">
        <f t="shared" si="556"/>
        <v>No</v>
      </c>
      <c r="AE945" t="str">
        <f>IF(OR(PA!K105="Q3 2025",PA!K105="Q4 2025"),"Yes","No")</f>
        <v>No</v>
      </c>
      <c r="AF945" s="178" t="str">
        <f t="shared" si="557"/>
        <v>No</v>
      </c>
      <c r="AG945" t="str">
        <f>IF(OR(PA!K105="Q1 2026",PA!K105="Q2 2026"),"Yes","No")</f>
        <v>No</v>
      </c>
      <c r="AH945" s="178" t="str">
        <f t="shared" si="558"/>
        <v>No</v>
      </c>
      <c r="AI945" t="str">
        <f>IF(OR(PA!K105="Q3 2026",PA!K105="Q4 2026"),"Yes","No")</f>
        <v>No</v>
      </c>
      <c r="AJ945" s="178" t="str">
        <f t="shared" si="559"/>
        <v>No</v>
      </c>
      <c r="AK945" t="str">
        <f>IF(OR(PA!K105="Q1 2027",PA!K105="Q2 2027"),"Yes","No")</f>
        <v>No</v>
      </c>
      <c r="AL945" s="178" t="str">
        <f t="shared" si="560"/>
        <v>No</v>
      </c>
      <c r="AM945" t="str">
        <f>IF(OR(PA!K105="Q3 2027",PA!K105="Q4 2027"),"Yes","No")</f>
        <v>No</v>
      </c>
      <c r="AN945" s="178" t="str">
        <f t="shared" si="561"/>
        <v>No</v>
      </c>
      <c r="AO945" t="str">
        <f>IF(OR(PA!K105="Q1 2028",PA!K105="Q2 2028"),"Yes","No")</f>
        <v>No</v>
      </c>
      <c r="AP945" s="178" t="str">
        <f t="shared" si="562"/>
        <v>No</v>
      </c>
      <c r="AQ945" t="str">
        <f>IF(OR(PA!K105="Q3 2028",PA!K105="Q4 2028"),"Yes","No")</f>
        <v>No</v>
      </c>
      <c r="AR945" s="178" t="str">
        <f t="shared" si="563"/>
        <v>No</v>
      </c>
      <c r="AS945" t="str">
        <f>IF(OR(PA!K105="Q1 2029",PA!K105="Q2 2029"),"Yes","No")</f>
        <v>No</v>
      </c>
      <c r="AT945" s="178" t="str">
        <f t="shared" si="564"/>
        <v>No</v>
      </c>
      <c r="AU945" t="str">
        <f>IF(OR(PA!K105="Q3 2029",PA!K105="Q4 2029"),"Yes","No")</f>
        <v>No</v>
      </c>
      <c r="AV945" s="178" t="str">
        <f t="shared" si="565"/>
        <v>No</v>
      </c>
      <c r="AW945" t="str">
        <f>IF(OR(PA!K105="Q1 2030",PA!K105="Q2 2030"),"Yes","No")</f>
        <v>No</v>
      </c>
      <c r="AX945" s="178" t="str">
        <f t="shared" si="566"/>
        <v>No</v>
      </c>
      <c r="AY945" t="str">
        <f>IF(OR(PA!K105="Q3 2030",PA!K105="Q4 2030"),"Yes","No")</f>
        <v>No</v>
      </c>
      <c r="AZ945" s="178" t="str">
        <f t="shared" si="567"/>
        <v>No</v>
      </c>
      <c r="BA945" t="str">
        <f>IF(PA!K105="","No","Yes")</f>
        <v>No</v>
      </c>
      <c r="BB945" s="178" t="str">
        <f t="shared" si="568"/>
        <v>No</v>
      </c>
      <c r="BC945" s="178" t="str">
        <f t="shared" si="569"/>
        <v>Yes</v>
      </c>
      <c r="BD945" s="174"/>
    </row>
    <row r="946" spans="1:56" s="175" customFormat="1" ht="35.25" thickBot="1" x14ac:dyDescent="0.5">
      <c r="A946" s="177">
        <v>102</v>
      </c>
      <c r="B946" s="48" t="s">
        <v>1513</v>
      </c>
      <c r="C946" t="str">
        <f>IF(PA!E106="Yes","Yes","No")</f>
        <v>No</v>
      </c>
      <c r="D946" t="str">
        <f>IF(AND(C946="No",PA!F106="Yes"),"Yes","No")</f>
        <v>No</v>
      </c>
      <c r="E946" t="str">
        <f>IF(AND(C946="No",PA!F106="N/A"),"N/A","No")</f>
        <v>No</v>
      </c>
      <c r="F946">
        <f>IF(OR(PA!F106="Yes",PA!F106="N/A"),0,1)</f>
        <v>1</v>
      </c>
      <c r="G946" t="str">
        <f>IF(OR(PA!K106="Q3 2019",PA!K106="Q4 2019"),"Yes","No")</f>
        <v>No</v>
      </c>
      <c r="H946" s="178" t="str">
        <f t="shared" si="545"/>
        <v>No</v>
      </c>
      <c r="I946" t="str">
        <f>IF(OR(PA!K106="Q1 2020",PA!K106="Q2 2020"),"Yes","No")</f>
        <v>No</v>
      </c>
      <c r="J946" s="178" t="str">
        <f t="shared" si="546"/>
        <v>No</v>
      </c>
      <c r="K946" t="str">
        <f>IF(OR(PA!K106="Q3 2020",PA!K106="Q4 2020"),"Yes","No")</f>
        <v>No</v>
      </c>
      <c r="L946" s="178" t="str">
        <f t="shared" si="547"/>
        <v>No</v>
      </c>
      <c r="M946" t="str">
        <f>IF(OR(PA!K106="Q1 2021",PA!K106="Q2 2021"),"Yes","No")</f>
        <v>No</v>
      </c>
      <c r="N946" s="178" t="str">
        <f t="shared" si="548"/>
        <v>No</v>
      </c>
      <c r="O946" t="str">
        <f>IF(OR(PA!K106="Q3 2021",PA!K106="Q4 2021"),"Yes","No")</f>
        <v>No</v>
      </c>
      <c r="P946" s="178" t="str">
        <f t="shared" si="549"/>
        <v>No</v>
      </c>
      <c r="Q946" t="str">
        <f>IF(OR(PA!K106="Q1 2022",PA!K106="Q2 2022"),"Yes","No")</f>
        <v>No</v>
      </c>
      <c r="R946" s="178" t="str">
        <f t="shared" si="550"/>
        <v>No</v>
      </c>
      <c r="S946" t="str">
        <f>IF(OR(PA!K106="Q3 2022",PA!K106="Q4 2022"),"Yes","No")</f>
        <v>No</v>
      </c>
      <c r="T946" s="178" t="str">
        <f t="shared" si="551"/>
        <v>No</v>
      </c>
      <c r="U946" t="str">
        <f>IF(OR(PA!K106="Q1 2023",PA!K106="Q2 2023"),"Yes","No")</f>
        <v>No</v>
      </c>
      <c r="V946" s="178" t="str">
        <f t="shared" si="552"/>
        <v>No</v>
      </c>
      <c r="W946" t="str">
        <f>IF(OR(PA!K106="Q3 2023",PA!K106="Q4 2023"),"Yes","No")</f>
        <v>No</v>
      </c>
      <c r="X946" s="178" t="str">
        <f t="shared" si="553"/>
        <v>No</v>
      </c>
      <c r="Y946" t="str">
        <f>IF(OR(PA!K106="Q1 2024",PA!K106="Q2 2024"),"Yes","No")</f>
        <v>No</v>
      </c>
      <c r="Z946" s="178" t="str">
        <f t="shared" si="554"/>
        <v>No</v>
      </c>
      <c r="AA946" t="str">
        <f>IF(OR(PA!K106="Q3 2024",PA!K106="Q4 2024"),"Yes","No")</f>
        <v>No</v>
      </c>
      <c r="AB946" s="178" t="str">
        <f t="shared" si="555"/>
        <v>No</v>
      </c>
      <c r="AC946" t="str">
        <f>IF(OR(PA!K106="Q1 2025",PA!K106="Q2 2025"),"Yes","No")</f>
        <v>No</v>
      </c>
      <c r="AD946" s="178" t="str">
        <f t="shared" si="556"/>
        <v>No</v>
      </c>
      <c r="AE946" t="str">
        <f>IF(OR(PA!K106="Q3 2025",PA!K106="Q4 2025"),"Yes","No")</f>
        <v>No</v>
      </c>
      <c r="AF946" s="178" t="str">
        <f t="shared" si="557"/>
        <v>No</v>
      </c>
      <c r="AG946" t="str">
        <f>IF(OR(PA!K106="Q1 2026",PA!K106="Q2 2026"),"Yes","No")</f>
        <v>No</v>
      </c>
      <c r="AH946" s="178" t="str">
        <f t="shared" si="558"/>
        <v>No</v>
      </c>
      <c r="AI946" t="str">
        <f>IF(OR(PA!K106="Q3 2026",PA!K106="Q4 2026"),"Yes","No")</f>
        <v>No</v>
      </c>
      <c r="AJ946" s="178" t="str">
        <f t="shared" si="559"/>
        <v>No</v>
      </c>
      <c r="AK946" t="str">
        <f>IF(OR(PA!K106="Q1 2027",PA!K106="Q2 2027"),"Yes","No")</f>
        <v>No</v>
      </c>
      <c r="AL946" s="178" t="str">
        <f t="shared" si="560"/>
        <v>No</v>
      </c>
      <c r="AM946" t="str">
        <f>IF(OR(PA!K106="Q3 2027",PA!K106="Q4 2027"),"Yes","No")</f>
        <v>No</v>
      </c>
      <c r="AN946" s="178" t="str">
        <f t="shared" si="561"/>
        <v>No</v>
      </c>
      <c r="AO946" t="str">
        <f>IF(OR(PA!K106="Q1 2028",PA!K106="Q2 2028"),"Yes","No")</f>
        <v>No</v>
      </c>
      <c r="AP946" s="178" t="str">
        <f t="shared" si="562"/>
        <v>No</v>
      </c>
      <c r="AQ946" t="str">
        <f>IF(OR(PA!K106="Q3 2028",PA!K106="Q4 2028"),"Yes","No")</f>
        <v>No</v>
      </c>
      <c r="AR946" s="178" t="str">
        <f t="shared" si="563"/>
        <v>No</v>
      </c>
      <c r="AS946" t="str">
        <f>IF(OR(PA!K106="Q1 2029",PA!K106="Q2 2029"),"Yes","No")</f>
        <v>No</v>
      </c>
      <c r="AT946" s="178" t="str">
        <f t="shared" si="564"/>
        <v>No</v>
      </c>
      <c r="AU946" t="str">
        <f>IF(OR(PA!K106="Q3 2029",PA!K106="Q4 2029"),"Yes","No")</f>
        <v>No</v>
      </c>
      <c r="AV946" s="178" t="str">
        <f t="shared" si="565"/>
        <v>No</v>
      </c>
      <c r="AW946" t="str">
        <f>IF(OR(PA!K106="Q1 2030",PA!K106="Q2 2030"),"Yes","No")</f>
        <v>No</v>
      </c>
      <c r="AX946" s="178" t="str">
        <f t="shared" si="566"/>
        <v>No</v>
      </c>
      <c r="AY946" t="str">
        <f>IF(OR(PA!K106="Q3 2030",PA!K106="Q4 2030"),"Yes","No")</f>
        <v>No</v>
      </c>
      <c r="AZ946" s="178" t="str">
        <f t="shared" si="567"/>
        <v>No</v>
      </c>
      <c r="BA946" t="str">
        <f>IF(PA!K106="","No","Yes")</f>
        <v>No</v>
      </c>
      <c r="BB946" s="178" t="str">
        <f t="shared" si="568"/>
        <v>No</v>
      </c>
      <c r="BC946" s="178" t="str">
        <f t="shared" si="569"/>
        <v>Yes</v>
      </c>
      <c r="BD946" s="174"/>
    </row>
    <row r="947" spans="1:56" s="175" customFormat="1" ht="23.65" thickBot="1" x14ac:dyDescent="0.5">
      <c r="A947" s="177">
        <v>103</v>
      </c>
      <c r="B947" s="48" t="s">
        <v>215</v>
      </c>
      <c r="C947" t="str">
        <f>IF(PA!E107="Yes","Yes","No")</f>
        <v>No</v>
      </c>
      <c r="D947" t="str">
        <f>IF(AND(C947="No",PA!F107="Yes"),"Yes","No")</f>
        <v>No</v>
      </c>
      <c r="E947" t="str">
        <f>IF(AND(C947="No",PA!F107="N/A"),"N/A","No")</f>
        <v>No</v>
      </c>
      <c r="F947">
        <f>IF(OR(PA!F107="Yes",PA!F107="N/A"),0,1)</f>
        <v>1</v>
      </c>
      <c r="G947" t="str">
        <f>IF(OR(PA!K107="Q3 2019",PA!K107="Q4 2019"),"Yes","No")</f>
        <v>No</v>
      </c>
      <c r="H947" s="178" t="str">
        <f t="shared" si="545"/>
        <v>No</v>
      </c>
      <c r="I947" t="str">
        <f>IF(OR(PA!K107="Q1 2020",PA!K107="Q2 2020"),"Yes","No")</f>
        <v>No</v>
      </c>
      <c r="J947" s="178" t="str">
        <f t="shared" si="546"/>
        <v>No</v>
      </c>
      <c r="K947" t="str">
        <f>IF(OR(PA!K107="Q3 2020",PA!K107="Q4 2020"),"Yes","No")</f>
        <v>No</v>
      </c>
      <c r="L947" s="178" t="str">
        <f t="shared" si="547"/>
        <v>No</v>
      </c>
      <c r="M947" t="str">
        <f>IF(OR(PA!K107="Q1 2021",PA!K107="Q2 2021"),"Yes","No")</f>
        <v>No</v>
      </c>
      <c r="N947" s="178" t="str">
        <f t="shared" si="548"/>
        <v>No</v>
      </c>
      <c r="O947" t="str">
        <f>IF(OR(PA!K107="Q3 2021",PA!K107="Q4 2021"),"Yes","No")</f>
        <v>No</v>
      </c>
      <c r="P947" s="178" t="str">
        <f t="shared" si="549"/>
        <v>No</v>
      </c>
      <c r="Q947" t="str">
        <f>IF(OR(PA!K107="Q1 2022",PA!K107="Q2 2022"),"Yes","No")</f>
        <v>No</v>
      </c>
      <c r="R947" s="178" t="str">
        <f t="shared" si="550"/>
        <v>No</v>
      </c>
      <c r="S947" t="str">
        <f>IF(OR(PA!K107="Q3 2022",PA!K107="Q4 2022"),"Yes","No")</f>
        <v>No</v>
      </c>
      <c r="T947" s="178" t="str">
        <f t="shared" si="551"/>
        <v>No</v>
      </c>
      <c r="U947" t="str">
        <f>IF(OR(PA!K107="Q1 2023",PA!K107="Q2 2023"),"Yes","No")</f>
        <v>No</v>
      </c>
      <c r="V947" s="178" t="str">
        <f t="shared" si="552"/>
        <v>No</v>
      </c>
      <c r="W947" t="str">
        <f>IF(OR(PA!K107="Q3 2023",PA!K107="Q4 2023"),"Yes","No")</f>
        <v>No</v>
      </c>
      <c r="X947" s="178" t="str">
        <f t="shared" si="553"/>
        <v>No</v>
      </c>
      <c r="Y947" t="str">
        <f>IF(OR(PA!K107="Q1 2024",PA!K107="Q2 2024"),"Yes","No")</f>
        <v>No</v>
      </c>
      <c r="Z947" s="178" t="str">
        <f t="shared" si="554"/>
        <v>No</v>
      </c>
      <c r="AA947" t="str">
        <f>IF(OR(PA!K107="Q3 2024",PA!K107="Q4 2024"),"Yes","No")</f>
        <v>No</v>
      </c>
      <c r="AB947" s="178" t="str">
        <f t="shared" si="555"/>
        <v>No</v>
      </c>
      <c r="AC947" t="str">
        <f>IF(OR(PA!K107="Q1 2025",PA!K107="Q2 2025"),"Yes","No")</f>
        <v>No</v>
      </c>
      <c r="AD947" s="178" t="str">
        <f t="shared" si="556"/>
        <v>No</v>
      </c>
      <c r="AE947" t="str">
        <f>IF(OR(PA!K107="Q3 2025",PA!K107="Q4 2025"),"Yes","No")</f>
        <v>No</v>
      </c>
      <c r="AF947" s="178" t="str">
        <f t="shared" si="557"/>
        <v>No</v>
      </c>
      <c r="AG947" t="str">
        <f>IF(OR(PA!K107="Q1 2026",PA!K107="Q2 2026"),"Yes","No")</f>
        <v>No</v>
      </c>
      <c r="AH947" s="178" t="str">
        <f t="shared" si="558"/>
        <v>No</v>
      </c>
      <c r="AI947" t="str">
        <f>IF(OR(PA!K107="Q3 2026",PA!K107="Q4 2026"),"Yes","No")</f>
        <v>No</v>
      </c>
      <c r="AJ947" s="178" t="str">
        <f t="shared" si="559"/>
        <v>No</v>
      </c>
      <c r="AK947" t="str">
        <f>IF(OR(PA!K107="Q1 2027",PA!K107="Q2 2027"),"Yes","No")</f>
        <v>No</v>
      </c>
      <c r="AL947" s="178" t="str">
        <f t="shared" si="560"/>
        <v>No</v>
      </c>
      <c r="AM947" t="str">
        <f>IF(OR(PA!K107="Q3 2027",PA!K107="Q4 2027"),"Yes","No")</f>
        <v>No</v>
      </c>
      <c r="AN947" s="178" t="str">
        <f t="shared" si="561"/>
        <v>No</v>
      </c>
      <c r="AO947" t="str">
        <f>IF(OR(PA!K107="Q1 2028",PA!K107="Q2 2028"),"Yes","No")</f>
        <v>No</v>
      </c>
      <c r="AP947" s="178" t="str">
        <f t="shared" si="562"/>
        <v>No</v>
      </c>
      <c r="AQ947" t="str">
        <f>IF(OR(PA!K107="Q3 2028",PA!K107="Q4 2028"),"Yes","No")</f>
        <v>No</v>
      </c>
      <c r="AR947" s="178" t="str">
        <f t="shared" si="563"/>
        <v>No</v>
      </c>
      <c r="AS947" t="str">
        <f>IF(OR(PA!K107="Q1 2029",PA!K107="Q2 2029"),"Yes","No")</f>
        <v>No</v>
      </c>
      <c r="AT947" s="178" t="str">
        <f t="shared" si="564"/>
        <v>No</v>
      </c>
      <c r="AU947" t="str">
        <f>IF(OR(PA!K107="Q3 2029",PA!K107="Q4 2029"),"Yes","No")</f>
        <v>No</v>
      </c>
      <c r="AV947" s="178" t="str">
        <f t="shared" si="565"/>
        <v>No</v>
      </c>
      <c r="AW947" t="str">
        <f>IF(OR(PA!K107="Q1 2030",PA!K107="Q2 2030"),"Yes","No")</f>
        <v>No</v>
      </c>
      <c r="AX947" s="178" t="str">
        <f t="shared" si="566"/>
        <v>No</v>
      </c>
      <c r="AY947" t="str">
        <f>IF(OR(PA!K107="Q3 2030",PA!K107="Q4 2030"),"Yes","No")</f>
        <v>No</v>
      </c>
      <c r="AZ947" s="178" t="str">
        <f t="shared" si="567"/>
        <v>No</v>
      </c>
      <c r="BA947" t="str">
        <f>IF(PA!K107="","No","Yes")</f>
        <v>No</v>
      </c>
      <c r="BB947" s="178" t="str">
        <f t="shared" si="568"/>
        <v>No</v>
      </c>
      <c r="BC947" s="178" t="str">
        <f t="shared" si="569"/>
        <v>Yes</v>
      </c>
      <c r="BD947" s="174"/>
    </row>
    <row r="948" spans="1:56" s="175" customFormat="1" ht="23.65" thickBot="1" x14ac:dyDescent="0.5">
      <c r="A948" s="177">
        <v>104</v>
      </c>
      <c r="B948" s="48" t="s">
        <v>216</v>
      </c>
      <c r="C948" t="str">
        <f>IF(PA!E108="Yes","Yes","No")</f>
        <v>No</v>
      </c>
      <c r="D948" t="str">
        <f>IF(AND(C948="No",PA!F108="Yes"),"Yes","No")</f>
        <v>No</v>
      </c>
      <c r="E948" t="str">
        <f>IF(AND(C948="No",PA!F108="N/A"),"N/A","No")</f>
        <v>No</v>
      </c>
      <c r="F948">
        <f>IF(OR(PA!F108="Yes",PA!F108="N/A"),0,1)</f>
        <v>1</v>
      </c>
      <c r="G948" t="str">
        <f>IF(OR(PA!K108="Q3 2019",PA!K108="Q4 2019"),"Yes","No")</f>
        <v>No</v>
      </c>
      <c r="H948" s="178" t="str">
        <f t="shared" si="545"/>
        <v>No</v>
      </c>
      <c r="I948" t="str">
        <f>IF(OR(PA!K108="Q1 2020",PA!K108="Q2 2020"),"Yes","No")</f>
        <v>No</v>
      </c>
      <c r="J948" s="178" t="str">
        <f t="shared" si="546"/>
        <v>No</v>
      </c>
      <c r="K948" t="str">
        <f>IF(OR(PA!K108="Q3 2020",PA!K108="Q4 2020"),"Yes","No")</f>
        <v>No</v>
      </c>
      <c r="L948" s="178" t="str">
        <f t="shared" si="547"/>
        <v>No</v>
      </c>
      <c r="M948" t="str">
        <f>IF(OR(PA!K108="Q1 2021",PA!K108="Q2 2021"),"Yes","No")</f>
        <v>No</v>
      </c>
      <c r="N948" s="178" t="str">
        <f t="shared" si="548"/>
        <v>No</v>
      </c>
      <c r="O948" t="str">
        <f>IF(OR(PA!K108="Q3 2021",PA!K108="Q4 2021"),"Yes","No")</f>
        <v>No</v>
      </c>
      <c r="P948" s="178" t="str">
        <f t="shared" si="549"/>
        <v>No</v>
      </c>
      <c r="Q948" t="str">
        <f>IF(OR(PA!K108="Q1 2022",PA!K108="Q2 2022"),"Yes","No")</f>
        <v>No</v>
      </c>
      <c r="R948" s="178" t="str">
        <f t="shared" si="550"/>
        <v>No</v>
      </c>
      <c r="S948" t="str">
        <f>IF(OR(PA!K108="Q3 2022",PA!K108="Q4 2022"),"Yes","No")</f>
        <v>No</v>
      </c>
      <c r="T948" s="178" t="str">
        <f t="shared" si="551"/>
        <v>No</v>
      </c>
      <c r="U948" t="str">
        <f>IF(OR(PA!K108="Q1 2023",PA!K108="Q2 2023"),"Yes","No")</f>
        <v>No</v>
      </c>
      <c r="V948" s="178" t="str">
        <f t="shared" si="552"/>
        <v>No</v>
      </c>
      <c r="W948" t="str">
        <f>IF(OR(PA!K108="Q3 2023",PA!K108="Q4 2023"),"Yes","No")</f>
        <v>No</v>
      </c>
      <c r="X948" s="178" t="str">
        <f t="shared" si="553"/>
        <v>No</v>
      </c>
      <c r="Y948" t="str">
        <f>IF(OR(PA!K108="Q1 2024",PA!K108="Q2 2024"),"Yes","No")</f>
        <v>No</v>
      </c>
      <c r="Z948" s="178" t="str">
        <f t="shared" si="554"/>
        <v>No</v>
      </c>
      <c r="AA948" t="str">
        <f>IF(OR(PA!K108="Q3 2024",PA!K108="Q4 2024"),"Yes","No")</f>
        <v>No</v>
      </c>
      <c r="AB948" s="178" t="str">
        <f t="shared" si="555"/>
        <v>No</v>
      </c>
      <c r="AC948" t="str">
        <f>IF(OR(PA!K108="Q1 2025",PA!K108="Q2 2025"),"Yes","No")</f>
        <v>No</v>
      </c>
      <c r="AD948" s="178" t="str">
        <f t="shared" si="556"/>
        <v>No</v>
      </c>
      <c r="AE948" t="str">
        <f>IF(OR(PA!K108="Q3 2025",PA!K108="Q4 2025"),"Yes","No")</f>
        <v>No</v>
      </c>
      <c r="AF948" s="178" t="str">
        <f t="shared" si="557"/>
        <v>No</v>
      </c>
      <c r="AG948" t="str">
        <f>IF(OR(PA!K108="Q1 2026",PA!K108="Q2 2026"),"Yes","No")</f>
        <v>No</v>
      </c>
      <c r="AH948" s="178" t="str">
        <f t="shared" si="558"/>
        <v>No</v>
      </c>
      <c r="AI948" t="str">
        <f>IF(OR(PA!K108="Q3 2026",PA!K108="Q4 2026"),"Yes","No")</f>
        <v>No</v>
      </c>
      <c r="AJ948" s="178" t="str">
        <f t="shared" si="559"/>
        <v>No</v>
      </c>
      <c r="AK948" t="str">
        <f>IF(OR(PA!K108="Q1 2027",PA!K108="Q2 2027"),"Yes","No")</f>
        <v>No</v>
      </c>
      <c r="AL948" s="178" t="str">
        <f t="shared" si="560"/>
        <v>No</v>
      </c>
      <c r="AM948" t="str">
        <f>IF(OR(PA!K108="Q3 2027",PA!K108="Q4 2027"),"Yes","No")</f>
        <v>No</v>
      </c>
      <c r="AN948" s="178" t="str">
        <f t="shared" si="561"/>
        <v>No</v>
      </c>
      <c r="AO948" t="str">
        <f>IF(OR(PA!K108="Q1 2028",PA!K108="Q2 2028"),"Yes","No")</f>
        <v>No</v>
      </c>
      <c r="AP948" s="178" t="str">
        <f t="shared" si="562"/>
        <v>No</v>
      </c>
      <c r="AQ948" t="str">
        <f>IF(OR(PA!K108="Q3 2028",PA!K108="Q4 2028"),"Yes","No")</f>
        <v>No</v>
      </c>
      <c r="AR948" s="178" t="str">
        <f t="shared" si="563"/>
        <v>No</v>
      </c>
      <c r="AS948" t="str">
        <f>IF(OR(PA!K108="Q1 2029",PA!K108="Q2 2029"),"Yes","No")</f>
        <v>No</v>
      </c>
      <c r="AT948" s="178" t="str">
        <f t="shared" si="564"/>
        <v>No</v>
      </c>
      <c r="AU948" t="str">
        <f>IF(OR(PA!K108="Q3 2029",PA!K108="Q4 2029"),"Yes","No")</f>
        <v>No</v>
      </c>
      <c r="AV948" s="178" t="str">
        <f t="shared" si="565"/>
        <v>No</v>
      </c>
      <c r="AW948" t="str">
        <f>IF(OR(PA!K108="Q1 2030",PA!K108="Q2 2030"),"Yes","No")</f>
        <v>No</v>
      </c>
      <c r="AX948" s="178" t="str">
        <f t="shared" si="566"/>
        <v>No</v>
      </c>
      <c r="AY948" t="str">
        <f>IF(OR(PA!K108="Q3 2030",PA!K108="Q4 2030"),"Yes","No")</f>
        <v>No</v>
      </c>
      <c r="AZ948" s="178" t="str">
        <f t="shared" si="567"/>
        <v>No</v>
      </c>
      <c r="BA948" t="str">
        <f>IF(PA!K108="","No","Yes")</f>
        <v>No</v>
      </c>
      <c r="BB948" s="178" t="str">
        <f t="shared" si="568"/>
        <v>No</v>
      </c>
      <c r="BC948" s="178" t="str">
        <f t="shared" si="569"/>
        <v>Yes</v>
      </c>
      <c r="BD948" s="174"/>
    </row>
    <row r="949" spans="1:56" s="175" customFormat="1" ht="23.65" thickBot="1" x14ac:dyDescent="0.5">
      <c r="A949" s="177">
        <v>105</v>
      </c>
      <c r="B949" s="50" t="s">
        <v>222</v>
      </c>
      <c r="C949" t="str">
        <f>IF(PA!E109="Yes","Yes","No")</f>
        <v>Yes</v>
      </c>
      <c r="D949" t="str">
        <f>IF(AND(C949="No",PA!F109="Yes"),"Yes","No")</f>
        <v>No</v>
      </c>
      <c r="E949" t="str">
        <f>IF(AND(C949="No",PA!F109="N/A"),"N/A","No")</f>
        <v>No</v>
      </c>
      <c r="F949">
        <f>IF(OR(PA!F109="Yes",PA!F109="N/A"),0,1)</f>
        <v>1</v>
      </c>
      <c r="G949" t="str">
        <f>IF(OR(PA!K109="Q3 2019",PA!K109="Q4 2019"),"Yes","No")</f>
        <v>No</v>
      </c>
      <c r="H949" s="178" t="str">
        <f t="shared" si="545"/>
        <v>No</v>
      </c>
      <c r="I949" t="str">
        <f>IF(OR(PA!K109="Q1 2020",PA!K109="Q2 2020"),"Yes","No")</f>
        <v>No</v>
      </c>
      <c r="J949" s="178" t="str">
        <f t="shared" si="546"/>
        <v>No</v>
      </c>
      <c r="K949" t="str">
        <f>IF(OR(PA!K109="Q3 2020",PA!K109="Q4 2020"),"Yes","No")</f>
        <v>No</v>
      </c>
      <c r="L949" s="178" t="str">
        <f t="shared" si="547"/>
        <v>No</v>
      </c>
      <c r="M949" t="str">
        <f>IF(OR(PA!K109="Q1 2021",PA!K109="Q2 2021"),"Yes","No")</f>
        <v>No</v>
      </c>
      <c r="N949" s="178" t="str">
        <f t="shared" si="548"/>
        <v>No</v>
      </c>
      <c r="O949" t="str">
        <f>IF(OR(PA!K109="Q3 2021",PA!K109="Q4 2021"),"Yes","No")</f>
        <v>No</v>
      </c>
      <c r="P949" s="178" t="str">
        <f t="shared" si="549"/>
        <v>No</v>
      </c>
      <c r="Q949" t="str">
        <f>IF(OR(PA!K109="Q1 2022",PA!K109="Q2 2022"),"Yes","No")</f>
        <v>No</v>
      </c>
      <c r="R949" s="178" t="str">
        <f t="shared" si="550"/>
        <v>No</v>
      </c>
      <c r="S949" t="str">
        <f>IF(OR(PA!K109="Q3 2022",PA!K109="Q4 2022"),"Yes","No")</f>
        <v>No</v>
      </c>
      <c r="T949" s="178" t="str">
        <f t="shared" si="551"/>
        <v>No</v>
      </c>
      <c r="U949" t="str">
        <f>IF(OR(PA!K109="Q1 2023",PA!K109="Q2 2023"),"Yes","No")</f>
        <v>No</v>
      </c>
      <c r="V949" s="178" t="str">
        <f t="shared" si="552"/>
        <v>No</v>
      </c>
      <c r="W949" t="str">
        <f>IF(OR(PA!K109="Q3 2023",PA!K109="Q4 2023"),"Yes","No")</f>
        <v>No</v>
      </c>
      <c r="X949" s="178" t="str">
        <f t="shared" si="553"/>
        <v>No</v>
      </c>
      <c r="Y949" t="str">
        <f>IF(OR(PA!K109="Q1 2024",PA!K109="Q2 2024"),"Yes","No")</f>
        <v>No</v>
      </c>
      <c r="Z949" s="178" t="str">
        <f t="shared" si="554"/>
        <v>No</v>
      </c>
      <c r="AA949" t="str">
        <f>IF(OR(PA!K109="Q3 2024",PA!K109="Q4 2024"),"Yes","No")</f>
        <v>No</v>
      </c>
      <c r="AB949" s="178" t="str">
        <f t="shared" si="555"/>
        <v>No</v>
      </c>
      <c r="AC949" t="str">
        <f>IF(OR(PA!K109="Q1 2025",PA!K109="Q2 2025"),"Yes","No")</f>
        <v>No</v>
      </c>
      <c r="AD949" s="178" t="str">
        <f t="shared" si="556"/>
        <v>No</v>
      </c>
      <c r="AE949" t="str">
        <f>IF(OR(PA!K109="Q3 2025",PA!K109="Q4 2025"),"Yes","No")</f>
        <v>No</v>
      </c>
      <c r="AF949" s="178" t="str">
        <f t="shared" si="557"/>
        <v>No</v>
      </c>
      <c r="AG949" t="str">
        <f>IF(OR(PA!K109="Q1 2026",PA!K109="Q2 2026"),"Yes","No")</f>
        <v>No</v>
      </c>
      <c r="AH949" s="178" t="str">
        <f t="shared" si="558"/>
        <v>No</v>
      </c>
      <c r="AI949" t="str">
        <f>IF(OR(PA!K109="Q3 2026",PA!K109="Q4 2026"),"Yes","No")</f>
        <v>No</v>
      </c>
      <c r="AJ949" s="178" t="str">
        <f t="shared" si="559"/>
        <v>No</v>
      </c>
      <c r="AK949" t="str">
        <f>IF(OR(PA!K109="Q1 2027",PA!K109="Q2 2027"),"Yes","No")</f>
        <v>No</v>
      </c>
      <c r="AL949" s="178" t="str">
        <f t="shared" si="560"/>
        <v>No</v>
      </c>
      <c r="AM949" t="str">
        <f>IF(OR(PA!K109="Q3 2027",PA!K109="Q4 2027"),"Yes","No")</f>
        <v>No</v>
      </c>
      <c r="AN949" s="178" t="str">
        <f t="shared" si="561"/>
        <v>No</v>
      </c>
      <c r="AO949" t="str">
        <f>IF(OR(PA!K109="Q1 2028",PA!K109="Q2 2028"),"Yes","No")</f>
        <v>No</v>
      </c>
      <c r="AP949" s="178" t="str">
        <f t="shared" si="562"/>
        <v>No</v>
      </c>
      <c r="AQ949" t="str">
        <f>IF(OR(PA!K109="Q3 2028",PA!K109="Q4 2028"),"Yes","No")</f>
        <v>No</v>
      </c>
      <c r="AR949" s="178" t="str">
        <f t="shared" si="563"/>
        <v>No</v>
      </c>
      <c r="AS949" t="str">
        <f>IF(OR(PA!K109="Q1 2029",PA!K109="Q2 2029"),"Yes","No")</f>
        <v>No</v>
      </c>
      <c r="AT949" s="178" t="str">
        <f t="shared" si="564"/>
        <v>No</v>
      </c>
      <c r="AU949" t="str">
        <f>IF(OR(PA!K109="Q3 2029",PA!K109="Q4 2029"),"Yes","No")</f>
        <v>No</v>
      </c>
      <c r="AV949" s="178" t="str">
        <f t="shared" si="565"/>
        <v>No</v>
      </c>
      <c r="AW949" t="str">
        <f>IF(OR(PA!K109="Q1 2030",PA!K109="Q2 2030"),"Yes","No")</f>
        <v>No</v>
      </c>
      <c r="AX949" s="178" t="str">
        <f t="shared" si="566"/>
        <v>No</v>
      </c>
      <c r="AY949" t="str">
        <f>IF(OR(PA!K109="Q3 2030",PA!K109="Q4 2030"),"Yes","No")</f>
        <v>No</v>
      </c>
      <c r="AZ949" s="178" t="str">
        <f t="shared" si="567"/>
        <v>No</v>
      </c>
      <c r="BA949" t="str">
        <f>IF(PA!K109="","No","Yes")</f>
        <v>No</v>
      </c>
      <c r="BB949" s="178" t="str">
        <f t="shared" si="568"/>
        <v>No</v>
      </c>
      <c r="BC949" s="178" t="str">
        <f t="shared" si="569"/>
        <v>No</v>
      </c>
      <c r="BD949" s="174"/>
    </row>
    <row r="950" spans="1:56" s="175" customFormat="1" ht="23.65" thickBot="1" x14ac:dyDescent="0.5">
      <c r="A950" s="177">
        <v>106</v>
      </c>
      <c r="B950" s="48" t="s">
        <v>223</v>
      </c>
      <c r="C950" t="str">
        <f>IF(PA!E110="Yes","Yes","No")</f>
        <v>No</v>
      </c>
      <c r="D950" t="str">
        <f>IF(AND(C950="No",PA!F110="Yes"),"Yes","No")</f>
        <v>No</v>
      </c>
      <c r="E950" t="str">
        <f>IF(AND(C950="No",PA!F110="N/A"),"N/A","No")</f>
        <v>No</v>
      </c>
      <c r="F950">
        <f>IF(OR(PA!F110="Yes",PA!F110="N/A"),0,1)</f>
        <v>1</v>
      </c>
      <c r="G950" t="str">
        <f>IF(OR(PA!K110="Q3 2019",PA!K110="Q4 2019"),"Yes","No")</f>
        <v>No</v>
      </c>
      <c r="H950" s="178" t="str">
        <f t="shared" si="545"/>
        <v>No</v>
      </c>
      <c r="I950" t="str">
        <f>IF(OR(PA!K110="Q1 2020",PA!K110="Q2 2020"),"Yes","No")</f>
        <v>No</v>
      </c>
      <c r="J950" s="178" t="str">
        <f t="shared" si="546"/>
        <v>No</v>
      </c>
      <c r="K950" t="str">
        <f>IF(OR(PA!K110="Q3 2020",PA!K110="Q4 2020"),"Yes","No")</f>
        <v>No</v>
      </c>
      <c r="L950" s="178" t="str">
        <f t="shared" si="547"/>
        <v>No</v>
      </c>
      <c r="M950" t="str">
        <f>IF(OR(PA!K110="Q1 2021",PA!K110="Q2 2021"),"Yes","No")</f>
        <v>No</v>
      </c>
      <c r="N950" s="178" t="str">
        <f t="shared" si="548"/>
        <v>No</v>
      </c>
      <c r="O950" t="str">
        <f>IF(OR(PA!K110="Q3 2021",PA!K110="Q4 2021"),"Yes","No")</f>
        <v>No</v>
      </c>
      <c r="P950" s="178" t="str">
        <f t="shared" si="549"/>
        <v>No</v>
      </c>
      <c r="Q950" t="str">
        <f>IF(OR(PA!K110="Q1 2022",PA!K110="Q2 2022"),"Yes","No")</f>
        <v>No</v>
      </c>
      <c r="R950" s="178" t="str">
        <f t="shared" si="550"/>
        <v>No</v>
      </c>
      <c r="S950" t="str">
        <f>IF(OR(PA!K110="Q3 2022",PA!K110="Q4 2022"),"Yes","No")</f>
        <v>No</v>
      </c>
      <c r="T950" s="178" t="str">
        <f t="shared" si="551"/>
        <v>No</v>
      </c>
      <c r="U950" t="str">
        <f>IF(OR(PA!K110="Q1 2023",PA!K110="Q2 2023"),"Yes","No")</f>
        <v>No</v>
      </c>
      <c r="V950" s="178" t="str">
        <f t="shared" si="552"/>
        <v>No</v>
      </c>
      <c r="W950" t="str">
        <f>IF(OR(PA!K110="Q3 2023",PA!K110="Q4 2023"),"Yes","No")</f>
        <v>No</v>
      </c>
      <c r="X950" s="178" t="str">
        <f t="shared" si="553"/>
        <v>No</v>
      </c>
      <c r="Y950" t="str">
        <f>IF(OR(PA!K110="Q1 2024",PA!K110="Q2 2024"),"Yes","No")</f>
        <v>No</v>
      </c>
      <c r="Z950" s="178" t="str">
        <f t="shared" si="554"/>
        <v>No</v>
      </c>
      <c r="AA950" t="str">
        <f>IF(OR(PA!K110="Q3 2024",PA!K110="Q4 2024"),"Yes","No")</f>
        <v>No</v>
      </c>
      <c r="AB950" s="178" t="str">
        <f t="shared" si="555"/>
        <v>No</v>
      </c>
      <c r="AC950" t="str">
        <f>IF(OR(PA!K110="Q1 2025",PA!K110="Q2 2025"),"Yes","No")</f>
        <v>No</v>
      </c>
      <c r="AD950" s="178" t="str">
        <f t="shared" si="556"/>
        <v>No</v>
      </c>
      <c r="AE950" t="str">
        <f>IF(OR(PA!K110="Q3 2025",PA!K110="Q4 2025"),"Yes","No")</f>
        <v>No</v>
      </c>
      <c r="AF950" s="178" t="str">
        <f t="shared" si="557"/>
        <v>No</v>
      </c>
      <c r="AG950" t="str">
        <f>IF(OR(PA!K110="Q1 2026",PA!K110="Q2 2026"),"Yes","No")</f>
        <v>No</v>
      </c>
      <c r="AH950" s="178" t="str">
        <f t="shared" si="558"/>
        <v>No</v>
      </c>
      <c r="AI950" t="str">
        <f>IF(OR(PA!K110="Q3 2026",PA!K110="Q4 2026"),"Yes","No")</f>
        <v>No</v>
      </c>
      <c r="AJ950" s="178" t="str">
        <f t="shared" si="559"/>
        <v>No</v>
      </c>
      <c r="AK950" t="str">
        <f>IF(OR(PA!K110="Q1 2027",PA!K110="Q2 2027"),"Yes","No")</f>
        <v>No</v>
      </c>
      <c r="AL950" s="178" t="str">
        <f t="shared" si="560"/>
        <v>No</v>
      </c>
      <c r="AM950" t="str">
        <f>IF(OR(PA!K110="Q3 2027",PA!K110="Q4 2027"),"Yes","No")</f>
        <v>No</v>
      </c>
      <c r="AN950" s="178" t="str">
        <f t="shared" si="561"/>
        <v>No</v>
      </c>
      <c r="AO950" t="str">
        <f>IF(OR(PA!K110="Q1 2028",PA!K110="Q2 2028"),"Yes","No")</f>
        <v>No</v>
      </c>
      <c r="AP950" s="178" t="str">
        <f t="shared" si="562"/>
        <v>No</v>
      </c>
      <c r="AQ950" t="str">
        <f>IF(OR(PA!K110="Q3 2028",PA!K110="Q4 2028"),"Yes","No")</f>
        <v>No</v>
      </c>
      <c r="AR950" s="178" t="str">
        <f t="shared" si="563"/>
        <v>No</v>
      </c>
      <c r="AS950" t="str">
        <f>IF(OR(PA!K110="Q1 2029",PA!K110="Q2 2029"),"Yes","No")</f>
        <v>No</v>
      </c>
      <c r="AT950" s="178" t="str">
        <f t="shared" si="564"/>
        <v>No</v>
      </c>
      <c r="AU950" t="str">
        <f>IF(OR(PA!K110="Q3 2029",PA!K110="Q4 2029"),"Yes","No")</f>
        <v>No</v>
      </c>
      <c r="AV950" s="178" t="str">
        <f t="shared" si="565"/>
        <v>No</v>
      </c>
      <c r="AW950" t="str">
        <f>IF(OR(PA!K110="Q1 2030",PA!K110="Q2 2030"),"Yes","No")</f>
        <v>No</v>
      </c>
      <c r="AX950" s="178" t="str">
        <f t="shared" si="566"/>
        <v>No</v>
      </c>
      <c r="AY950" t="str">
        <f>IF(OR(PA!K110="Q3 2030",PA!K110="Q4 2030"),"Yes","No")</f>
        <v>No</v>
      </c>
      <c r="AZ950" s="178" t="str">
        <f t="shared" si="567"/>
        <v>No</v>
      </c>
      <c r="BA950" t="str">
        <f>IF(PA!K110="","No","Yes")</f>
        <v>No</v>
      </c>
      <c r="BB950" s="178" t="str">
        <f t="shared" si="568"/>
        <v>No</v>
      </c>
      <c r="BC950" s="178" t="str">
        <f t="shared" si="569"/>
        <v>Yes</v>
      </c>
      <c r="BD950" s="174"/>
    </row>
    <row r="951" spans="1:56" s="175" customFormat="1" ht="23.65" thickBot="1" x14ac:dyDescent="0.5">
      <c r="A951" s="177">
        <v>107</v>
      </c>
      <c r="B951" s="48" t="s">
        <v>1514</v>
      </c>
      <c r="C951" t="str">
        <f>IF(PA!E111="Yes","Yes","No")</f>
        <v>No</v>
      </c>
      <c r="D951" t="str">
        <f>IF(AND(C951="No",PA!F111="Yes"),"Yes","No")</f>
        <v>No</v>
      </c>
      <c r="E951" t="str">
        <f>IF(AND(C951="No",PA!F111="N/A"),"N/A","No")</f>
        <v>No</v>
      </c>
      <c r="F951">
        <f>IF(OR(PA!F111="Yes",PA!F111="N/A"),0,1)</f>
        <v>1</v>
      </c>
      <c r="G951" t="str">
        <f>IF(OR(PA!K111="Q3 2019",PA!K111="Q4 2019"),"Yes","No")</f>
        <v>No</v>
      </c>
      <c r="H951" s="178" t="str">
        <f t="shared" si="545"/>
        <v>No</v>
      </c>
      <c r="I951" t="str">
        <f>IF(OR(PA!K111="Q1 2020",PA!K111="Q2 2020"),"Yes","No")</f>
        <v>No</v>
      </c>
      <c r="J951" s="178" t="str">
        <f t="shared" si="546"/>
        <v>No</v>
      </c>
      <c r="K951" t="str">
        <f>IF(OR(PA!K111="Q3 2020",PA!K111="Q4 2020"),"Yes","No")</f>
        <v>No</v>
      </c>
      <c r="L951" s="178" t="str">
        <f t="shared" si="547"/>
        <v>No</v>
      </c>
      <c r="M951" t="str">
        <f>IF(OR(PA!K111="Q1 2021",PA!K111="Q2 2021"),"Yes","No")</f>
        <v>No</v>
      </c>
      <c r="N951" s="178" t="str">
        <f t="shared" si="548"/>
        <v>No</v>
      </c>
      <c r="O951" t="str">
        <f>IF(OR(PA!K111="Q3 2021",PA!K111="Q4 2021"),"Yes","No")</f>
        <v>No</v>
      </c>
      <c r="P951" s="178" t="str">
        <f t="shared" si="549"/>
        <v>No</v>
      </c>
      <c r="Q951" t="str">
        <f>IF(OR(PA!K111="Q1 2022",PA!K111="Q2 2022"),"Yes","No")</f>
        <v>No</v>
      </c>
      <c r="R951" s="178" t="str">
        <f t="shared" si="550"/>
        <v>No</v>
      </c>
      <c r="S951" t="str">
        <f>IF(OR(PA!K111="Q3 2022",PA!K111="Q4 2022"),"Yes","No")</f>
        <v>No</v>
      </c>
      <c r="T951" s="178" t="str">
        <f t="shared" si="551"/>
        <v>No</v>
      </c>
      <c r="U951" t="str">
        <f>IF(OR(PA!K111="Q1 2023",PA!K111="Q2 2023"),"Yes","No")</f>
        <v>No</v>
      </c>
      <c r="V951" s="178" t="str">
        <f t="shared" si="552"/>
        <v>No</v>
      </c>
      <c r="W951" t="str">
        <f>IF(OR(PA!K111="Q3 2023",PA!K111="Q4 2023"),"Yes","No")</f>
        <v>No</v>
      </c>
      <c r="X951" s="178" t="str">
        <f t="shared" si="553"/>
        <v>No</v>
      </c>
      <c r="Y951" t="str">
        <f>IF(OR(PA!K111="Q1 2024",PA!K111="Q2 2024"),"Yes","No")</f>
        <v>No</v>
      </c>
      <c r="Z951" s="178" t="str">
        <f t="shared" si="554"/>
        <v>No</v>
      </c>
      <c r="AA951" t="str">
        <f>IF(OR(PA!K111="Q3 2024",PA!K111="Q4 2024"),"Yes","No")</f>
        <v>No</v>
      </c>
      <c r="AB951" s="178" t="str">
        <f t="shared" si="555"/>
        <v>No</v>
      </c>
      <c r="AC951" t="str">
        <f>IF(OR(PA!K111="Q1 2025",PA!K111="Q2 2025"),"Yes","No")</f>
        <v>No</v>
      </c>
      <c r="AD951" s="178" t="str">
        <f t="shared" si="556"/>
        <v>No</v>
      </c>
      <c r="AE951" t="str">
        <f>IF(OR(PA!K111="Q3 2025",PA!K111="Q4 2025"),"Yes","No")</f>
        <v>No</v>
      </c>
      <c r="AF951" s="178" t="str">
        <f t="shared" si="557"/>
        <v>No</v>
      </c>
      <c r="AG951" t="str">
        <f>IF(OR(PA!K111="Q1 2026",PA!K111="Q2 2026"),"Yes","No")</f>
        <v>No</v>
      </c>
      <c r="AH951" s="178" t="str">
        <f t="shared" si="558"/>
        <v>No</v>
      </c>
      <c r="AI951" t="str">
        <f>IF(OR(PA!K111="Q3 2026",PA!K111="Q4 2026"),"Yes","No")</f>
        <v>No</v>
      </c>
      <c r="AJ951" s="178" t="str">
        <f t="shared" si="559"/>
        <v>No</v>
      </c>
      <c r="AK951" t="str">
        <f>IF(OR(PA!K111="Q1 2027",PA!K111="Q2 2027"),"Yes","No")</f>
        <v>No</v>
      </c>
      <c r="AL951" s="178" t="str">
        <f t="shared" si="560"/>
        <v>No</v>
      </c>
      <c r="AM951" t="str">
        <f>IF(OR(PA!K111="Q3 2027",PA!K111="Q4 2027"),"Yes","No")</f>
        <v>No</v>
      </c>
      <c r="AN951" s="178" t="str">
        <f t="shared" si="561"/>
        <v>No</v>
      </c>
      <c r="AO951" t="str">
        <f>IF(OR(PA!K111="Q1 2028",PA!K111="Q2 2028"),"Yes","No")</f>
        <v>No</v>
      </c>
      <c r="AP951" s="178" t="str">
        <f t="shared" si="562"/>
        <v>No</v>
      </c>
      <c r="AQ951" t="str">
        <f>IF(OR(PA!K111="Q3 2028",PA!K111="Q4 2028"),"Yes","No")</f>
        <v>No</v>
      </c>
      <c r="AR951" s="178" t="str">
        <f t="shared" si="563"/>
        <v>No</v>
      </c>
      <c r="AS951" t="str">
        <f>IF(OR(PA!K111="Q1 2029",PA!K111="Q2 2029"),"Yes","No")</f>
        <v>No</v>
      </c>
      <c r="AT951" s="178" t="str">
        <f t="shared" si="564"/>
        <v>No</v>
      </c>
      <c r="AU951" t="str">
        <f>IF(OR(PA!K111="Q3 2029",PA!K111="Q4 2029"),"Yes","No")</f>
        <v>No</v>
      </c>
      <c r="AV951" s="178" t="str">
        <f t="shared" si="565"/>
        <v>No</v>
      </c>
      <c r="AW951" t="str">
        <f>IF(OR(PA!K111="Q1 2030",PA!K111="Q2 2030"),"Yes","No")</f>
        <v>No</v>
      </c>
      <c r="AX951" s="178" t="str">
        <f t="shared" si="566"/>
        <v>No</v>
      </c>
      <c r="AY951" t="str">
        <f>IF(OR(PA!K111="Q3 2030",PA!K111="Q4 2030"),"Yes","No")</f>
        <v>No</v>
      </c>
      <c r="AZ951" s="178" t="str">
        <f t="shared" si="567"/>
        <v>No</v>
      </c>
      <c r="BA951" t="str">
        <f>IF(PA!K111="","No","Yes")</f>
        <v>No</v>
      </c>
      <c r="BB951" s="178" t="str">
        <f t="shared" si="568"/>
        <v>No</v>
      </c>
      <c r="BC951" s="178" t="str">
        <f t="shared" si="569"/>
        <v>Yes</v>
      </c>
      <c r="BD951" s="174"/>
    </row>
    <row r="952" spans="1:56" s="175" customFormat="1" ht="23.65" thickBot="1" x14ac:dyDescent="0.5">
      <c r="A952" s="177">
        <v>108</v>
      </c>
      <c r="B952" s="48" t="s">
        <v>227</v>
      </c>
      <c r="C952" t="str">
        <f>IF(PA!E112="Yes","Yes","No")</f>
        <v>No</v>
      </c>
      <c r="D952" t="str">
        <f>IF(AND(C952="No",PA!F112="Yes"),"Yes","No")</f>
        <v>No</v>
      </c>
      <c r="E952" t="str">
        <f>IF(AND(C952="No",PA!F112="N/A"),"N/A","No")</f>
        <v>No</v>
      </c>
      <c r="F952">
        <f>IF(OR(PA!F112="Yes",PA!F112="N/A"),0,1)</f>
        <v>1</v>
      </c>
      <c r="G952" t="str">
        <f>IF(OR(PA!K112="Q3 2019",PA!K112="Q4 2019"),"Yes","No")</f>
        <v>No</v>
      </c>
      <c r="H952" s="178" t="str">
        <f t="shared" si="545"/>
        <v>No</v>
      </c>
      <c r="I952" t="str">
        <f>IF(OR(PA!K112="Q1 2020",PA!K112="Q2 2020"),"Yes","No")</f>
        <v>No</v>
      </c>
      <c r="J952" s="178" t="str">
        <f t="shared" si="546"/>
        <v>No</v>
      </c>
      <c r="K952" t="str">
        <f>IF(OR(PA!K112="Q3 2020",PA!K112="Q4 2020"),"Yes","No")</f>
        <v>No</v>
      </c>
      <c r="L952" s="178" t="str">
        <f t="shared" si="547"/>
        <v>No</v>
      </c>
      <c r="M952" t="str">
        <f>IF(OR(PA!K112="Q1 2021",PA!K112="Q2 2021"),"Yes","No")</f>
        <v>No</v>
      </c>
      <c r="N952" s="178" t="str">
        <f t="shared" si="548"/>
        <v>No</v>
      </c>
      <c r="O952" t="str">
        <f>IF(OR(PA!K112="Q3 2021",PA!K112="Q4 2021"),"Yes","No")</f>
        <v>No</v>
      </c>
      <c r="P952" s="178" t="str">
        <f t="shared" si="549"/>
        <v>No</v>
      </c>
      <c r="Q952" t="str">
        <f>IF(OR(PA!K112="Q1 2022",PA!K112="Q2 2022"),"Yes","No")</f>
        <v>No</v>
      </c>
      <c r="R952" s="178" t="str">
        <f t="shared" si="550"/>
        <v>No</v>
      </c>
      <c r="S952" t="str">
        <f>IF(OR(PA!K112="Q3 2022",PA!K112="Q4 2022"),"Yes","No")</f>
        <v>No</v>
      </c>
      <c r="T952" s="178" t="str">
        <f t="shared" si="551"/>
        <v>No</v>
      </c>
      <c r="U952" t="str">
        <f>IF(OR(PA!K112="Q1 2023",PA!K112="Q2 2023"),"Yes","No")</f>
        <v>No</v>
      </c>
      <c r="V952" s="178" t="str">
        <f t="shared" si="552"/>
        <v>No</v>
      </c>
      <c r="W952" t="str">
        <f>IF(OR(PA!K112="Q3 2023",PA!K112="Q4 2023"),"Yes","No")</f>
        <v>No</v>
      </c>
      <c r="X952" s="178" t="str">
        <f t="shared" si="553"/>
        <v>No</v>
      </c>
      <c r="Y952" t="str">
        <f>IF(OR(PA!K112="Q1 2024",PA!K112="Q2 2024"),"Yes","No")</f>
        <v>No</v>
      </c>
      <c r="Z952" s="178" t="str">
        <f t="shared" si="554"/>
        <v>No</v>
      </c>
      <c r="AA952" t="str">
        <f>IF(OR(PA!K112="Q3 2024",PA!K112="Q4 2024"),"Yes","No")</f>
        <v>No</v>
      </c>
      <c r="AB952" s="178" t="str">
        <f t="shared" si="555"/>
        <v>No</v>
      </c>
      <c r="AC952" t="str">
        <f>IF(OR(PA!K112="Q1 2025",PA!K112="Q2 2025"),"Yes","No")</f>
        <v>No</v>
      </c>
      <c r="AD952" s="178" t="str">
        <f t="shared" si="556"/>
        <v>No</v>
      </c>
      <c r="AE952" t="str">
        <f>IF(OR(PA!K112="Q3 2025",PA!K112="Q4 2025"),"Yes","No")</f>
        <v>No</v>
      </c>
      <c r="AF952" s="178" t="str">
        <f t="shared" si="557"/>
        <v>No</v>
      </c>
      <c r="AG952" t="str">
        <f>IF(OR(PA!K112="Q1 2026",PA!K112="Q2 2026"),"Yes","No")</f>
        <v>No</v>
      </c>
      <c r="AH952" s="178" t="str">
        <f t="shared" si="558"/>
        <v>No</v>
      </c>
      <c r="AI952" t="str">
        <f>IF(OR(PA!K112="Q3 2026",PA!K112="Q4 2026"),"Yes","No")</f>
        <v>No</v>
      </c>
      <c r="AJ952" s="178" t="str">
        <f t="shared" si="559"/>
        <v>No</v>
      </c>
      <c r="AK952" t="str">
        <f>IF(OR(PA!K112="Q1 2027",PA!K112="Q2 2027"),"Yes","No")</f>
        <v>No</v>
      </c>
      <c r="AL952" s="178" t="str">
        <f t="shared" si="560"/>
        <v>No</v>
      </c>
      <c r="AM952" t="str">
        <f>IF(OR(PA!K112="Q3 2027",PA!K112="Q4 2027"),"Yes","No")</f>
        <v>No</v>
      </c>
      <c r="AN952" s="178" t="str">
        <f t="shared" si="561"/>
        <v>No</v>
      </c>
      <c r="AO952" t="str">
        <f>IF(OR(PA!K112="Q1 2028",PA!K112="Q2 2028"),"Yes","No")</f>
        <v>No</v>
      </c>
      <c r="AP952" s="178" t="str">
        <f t="shared" si="562"/>
        <v>No</v>
      </c>
      <c r="AQ952" t="str">
        <f>IF(OR(PA!K112="Q3 2028",PA!K112="Q4 2028"),"Yes","No")</f>
        <v>No</v>
      </c>
      <c r="AR952" s="178" t="str">
        <f t="shared" si="563"/>
        <v>No</v>
      </c>
      <c r="AS952" t="str">
        <f>IF(OR(PA!K112="Q1 2029",PA!K112="Q2 2029"),"Yes","No")</f>
        <v>No</v>
      </c>
      <c r="AT952" s="178" t="str">
        <f t="shared" si="564"/>
        <v>No</v>
      </c>
      <c r="AU952" t="str">
        <f>IF(OR(PA!K112="Q3 2029",PA!K112="Q4 2029"),"Yes","No")</f>
        <v>No</v>
      </c>
      <c r="AV952" s="178" t="str">
        <f t="shared" si="565"/>
        <v>No</v>
      </c>
      <c r="AW952" t="str">
        <f>IF(OR(PA!K112="Q1 2030",PA!K112="Q2 2030"),"Yes","No")</f>
        <v>No</v>
      </c>
      <c r="AX952" s="178" t="str">
        <f t="shared" si="566"/>
        <v>No</v>
      </c>
      <c r="AY952" t="str">
        <f>IF(OR(PA!K112="Q3 2030",PA!K112="Q4 2030"),"Yes","No")</f>
        <v>No</v>
      </c>
      <c r="AZ952" s="178" t="str">
        <f t="shared" si="567"/>
        <v>No</v>
      </c>
      <c r="BA952" t="str">
        <f>IF(PA!K112="","No","Yes")</f>
        <v>No</v>
      </c>
      <c r="BB952" s="178" t="str">
        <f t="shared" si="568"/>
        <v>No</v>
      </c>
      <c r="BC952" s="178" t="str">
        <f t="shared" si="569"/>
        <v>Yes</v>
      </c>
      <c r="BD952" s="174"/>
    </row>
    <row r="953" spans="1:56" s="175" customFormat="1" ht="35.25" thickBot="1" x14ac:dyDescent="0.5">
      <c r="A953" s="177">
        <v>109</v>
      </c>
      <c r="B953" s="48" t="s">
        <v>1515</v>
      </c>
      <c r="C953" t="str">
        <f>IF(PA!E113="Yes","Yes","No")</f>
        <v>No</v>
      </c>
      <c r="D953" t="str">
        <f>IF(AND(C953="No",PA!F113="Yes"),"Yes","No")</f>
        <v>No</v>
      </c>
      <c r="E953" t="str">
        <f>IF(AND(C953="No",PA!F113="N/A"),"N/A","No")</f>
        <v>No</v>
      </c>
      <c r="F953">
        <f>IF(OR(PA!F113="Yes",PA!F113="N/A"),0,1)</f>
        <v>1</v>
      </c>
      <c r="G953" t="str">
        <f>IF(OR(PA!K113="Q3 2019",PA!K113="Q4 2019"),"Yes","No")</f>
        <v>No</v>
      </c>
      <c r="H953" s="178" t="str">
        <f t="shared" si="545"/>
        <v>No</v>
      </c>
      <c r="I953" t="str">
        <f>IF(OR(PA!K113="Q1 2020",PA!K113="Q2 2020"),"Yes","No")</f>
        <v>No</v>
      </c>
      <c r="J953" s="178" t="str">
        <f t="shared" si="546"/>
        <v>No</v>
      </c>
      <c r="K953" t="str">
        <f>IF(OR(PA!K113="Q3 2020",PA!K113="Q4 2020"),"Yes","No")</f>
        <v>No</v>
      </c>
      <c r="L953" s="178" t="str">
        <f t="shared" si="547"/>
        <v>No</v>
      </c>
      <c r="M953" t="str">
        <f>IF(OR(PA!K113="Q1 2021",PA!K113="Q2 2021"),"Yes","No")</f>
        <v>No</v>
      </c>
      <c r="N953" s="178" t="str">
        <f t="shared" si="548"/>
        <v>No</v>
      </c>
      <c r="O953" t="str">
        <f>IF(OR(PA!K113="Q3 2021",PA!K113="Q4 2021"),"Yes","No")</f>
        <v>No</v>
      </c>
      <c r="P953" s="178" t="str">
        <f t="shared" si="549"/>
        <v>No</v>
      </c>
      <c r="Q953" t="str">
        <f>IF(OR(PA!K113="Q1 2022",PA!K113="Q2 2022"),"Yes","No")</f>
        <v>No</v>
      </c>
      <c r="R953" s="178" t="str">
        <f t="shared" si="550"/>
        <v>No</v>
      </c>
      <c r="S953" t="str">
        <f>IF(OR(PA!K113="Q3 2022",PA!K113="Q4 2022"),"Yes","No")</f>
        <v>No</v>
      </c>
      <c r="T953" s="178" t="str">
        <f t="shared" si="551"/>
        <v>No</v>
      </c>
      <c r="U953" t="str">
        <f>IF(OR(PA!K113="Q1 2023",PA!K113="Q2 2023"),"Yes","No")</f>
        <v>No</v>
      </c>
      <c r="V953" s="178" t="str">
        <f t="shared" si="552"/>
        <v>No</v>
      </c>
      <c r="W953" t="str">
        <f>IF(OR(PA!K113="Q3 2023",PA!K113="Q4 2023"),"Yes","No")</f>
        <v>No</v>
      </c>
      <c r="X953" s="178" t="str">
        <f t="shared" si="553"/>
        <v>No</v>
      </c>
      <c r="Y953" t="str">
        <f>IF(OR(PA!K113="Q1 2024",PA!K113="Q2 2024"),"Yes","No")</f>
        <v>No</v>
      </c>
      <c r="Z953" s="178" t="str">
        <f t="shared" si="554"/>
        <v>No</v>
      </c>
      <c r="AA953" t="str">
        <f>IF(OR(PA!K113="Q3 2024",PA!K113="Q4 2024"),"Yes","No")</f>
        <v>No</v>
      </c>
      <c r="AB953" s="178" t="str">
        <f t="shared" si="555"/>
        <v>No</v>
      </c>
      <c r="AC953" t="str">
        <f>IF(OR(PA!K113="Q1 2025",PA!K113="Q2 2025"),"Yes","No")</f>
        <v>No</v>
      </c>
      <c r="AD953" s="178" t="str">
        <f t="shared" si="556"/>
        <v>No</v>
      </c>
      <c r="AE953" t="str">
        <f>IF(OR(PA!K113="Q3 2025",PA!K113="Q4 2025"),"Yes","No")</f>
        <v>No</v>
      </c>
      <c r="AF953" s="178" t="str">
        <f t="shared" si="557"/>
        <v>No</v>
      </c>
      <c r="AG953" t="str">
        <f>IF(OR(PA!K113="Q1 2026",PA!K113="Q2 2026"),"Yes","No")</f>
        <v>No</v>
      </c>
      <c r="AH953" s="178" t="str">
        <f t="shared" si="558"/>
        <v>No</v>
      </c>
      <c r="AI953" t="str">
        <f>IF(OR(PA!K113="Q3 2026",PA!K113="Q4 2026"),"Yes","No")</f>
        <v>No</v>
      </c>
      <c r="AJ953" s="178" t="str">
        <f t="shared" si="559"/>
        <v>No</v>
      </c>
      <c r="AK953" t="str">
        <f>IF(OR(PA!K113="Q1 2027",PA!K113="Q2 2027"),"Yes","No")</f>
        <v>No</v>
      </c>
      <c r="AL953" s="178" t="str">
        <f t="shared" si="560"/>
        <v>No</v>
      </c>
      <c r="AM953" t="str">
        <f>IF(OR(PA!K113="Q3 2027",PA!K113="Q4 2027"),"Yes","No")</f>
        <v>No</v>
      </c>
      <c r="AN953" s="178" t="str">
        <f t="shared" si="561"/>
        <v>No</v>
      </c>
      <c r="AO953" t="str">
        <f>IF(OR(PA!K113="Q1 2028",PA!K113="Q2 2028"),"Yes","No")</f>
        <v>No</v>
      </c>
      <c r="AP953" s="178" t="str">
        <f t="shared" si="562"/>
        <v>No</v>
      </c>
      <c r="AQ953" t="str">
        <f>IF(OR(PA!K113="Q3 2028",PA!K113="Q4 2028"),"Yes","No")</f>
        <v>No</v>
      </c>
      <c r="AR953" s="178" t="str">
        <f t="shared" si="563"/>
        <v>No</v>
      </c>
      <c r="AS953" t="str">
        <f>IF(OR(PA!K113="Q1 2029",PA!K113="Q2 2029"),"Yes","No")</f>
        <v>No</v>
      </c>
      <c r="AT953" s="178" t="str">
        <f t="shared" si="564"/>
        <v>No</v>
      </c>
      <c r="AU953" t="str">
        <f>IF(OR(PA!K113="Q3 2029",PA!K113="Q4 2029"),"Yes","No")</f>
        <v>No</v>
      </c>
      <c r="AV953" s="178" t="str">
        <f t="shared" si="565"/>
        <v>No</v>
      </c>
      <c r="AW953" t="str">
        <f>IF(OR(PA!K113="Q1 2030",PA!K113="Q2 2030"),"Yes","No")</f>
        <v>No</v>
      </c>
      <c r="AX953" s="178" t="str">
        <f t="shared" si="566"/>
        <v>No</v>
      </c>
      <c r="AY953" t="str">
        <f>IF(OR(PA!K113="Q3 2030",PA!K113="Q4 2030"),"Yes","No")</f>
        <v>No</v>
      </c>
      <c r="AZ953" s="178" t="str">
        <f t="shared" si="567"/>
        <v>No</v>
      </c>
      <c r="BA953" t="str">
        <f>IF(PA!K113="","No","Yes")</f>
        <v>No</v>
      </c>
      <c r="BB953" s="178" t="str">
        <f t="shared" si="568"/>
        <v>No</v>
      </c>
      <c r="BC953" s="178" t="str">
        <f t="shared" si="569"/>
        <v>Yes</v>
      </c>
      <c r="BD953" s="174"/>
    </row>
    <row r="954" spans="1:56" s="175" customFormat="1" ht="23.65" thickBot="1" x14ac:dyDescent="0.5">
      <c r="A954" s="177">
        <v>110</v>
      </c>
      <c r="B954" s="48" t="s">
        <v>624</v>
      </c>
      <c r="C954" t="str">
        <f>IF(PA!E114="Yes","Yes","No")</f>
        <v>No</v>
      </c>
      <c r="D954" t="str">
        <f>IF(AND(C954="No",PA!F114="Yes"),"Yes","No")</f>
        <v>No</v>
      </c>
      <c r="E954" t="str">
        <f>IF(AND(C954="No",PA!F114="N/A"),"N/A","No")</f>
        <v>No</v>
      </c>
      <c r="F954">
        <f>IF(OR(PA!F114="Yes",PA!F114="N/A"),0,1)</f>
        <v>1</v>
      </c>
      <c r="G954" t="str">
        <f>IF(OR(PA!K114="Q3 2019",PA!K114="Q4 2019"),"Yes","No")</f>
        <v>No</v>
      </c>
      <c r="H954" s="178" t="str">
        <f t="shared" si="545"/>
        <v>No</v>
      </c>
      <c r="I954" t="str">
        <f>IF(OR(PA!K114="Q1 2020",PA!K114="Q2 2020"),"Yes","No")</f>
        <v>No</v>
      </c>
      <c r="J954" s="178" t="str">
        <f t="shared" si="546"/>
        <v>No</v>
      </c>
      <c r="K954" t="str">
        <f>IF(OR(PA!K114="Q3 2020",PA!K114="Q4 2020"),"Yes","No")</f>
        <v>No</v>
      </c>
      <c r="L954" s="178" t="str">
        <f t="shared" si="547"/>
        <v>No</v>
      </c>
      <c r="M954" t="str">
        <f>IF(OR(PA!K114="Q1 2021",PA!K114="Q2 2021"),"Yes","No")</f>
        <v>No</v>
      </c>
      <c r="N954" s="178" t="str">
        <f t="shared" si="548"/>
        <v>No</v>
      </c>
      <c r="O954" t="str">
        <f>IF(OR(PA!K114="Q3 2021",PA!K114="Q4 2021"),"Yes","No")</f>
        <v>No</v>
      </c>
      <c r="P954" s="178" t="str">
        <f t="shared" si="549"/>
        <v>No</v>
      </c>
      <c r="Q954" t="str">
        <f>IF(OR(PA!K114="Q1 2022",PA!K114="Q2 2022"),"Yes","No")</f>
        <v>No</v>
      </c>
      <c r="R954" s="178" t="str">
        <f t="shared" si="550"/>
        <v>No</v>
      </c>
      <c r="S954" t="str">
        <f>IF(OR(PA!K114="Q3 2022",PA!K114="Q4 2022"),"Yes","No")</f>
        <v>No</v>
      </c>
      <c r="T954" s="178" t="str">
        <f t="shared" si="551"/>
        <v>No</v>
      </c>
      <c r="U954" t="str">
        <f>IF(OR(PA!K114="Q1 2023",PA!K114="Q2 2023"),"Yes","No")</f>
        <v>No</v>
      </c>
      <c r="V954" s="178" t="str">
        <f t="shared" si="552"/>
        <v>No</v>
      </c>
      <c r="W954" t="str">
        <f>IF(OR(PA!K114="Q3 2023",PA!K114="Q4 2023"),"Yes","No")</f>
        <v>No</v>
      </c>
      <c r="X954" s="178" t="str">
        <f t="shared" si="553"/>
        <v>No</v>
      </c>
      <c r="Y954" t="str">
        <f>IF(OR(PA!K114="Q1 2024",PA!K114="Q2 2024"),"Yes","No")</f>
        <v>No</v>
      </c>
      <c r="Z954" s="178" t="str">
        <f t="shared" si="554"/>
        <v>No</v>
      </c>
      <c r="AA954" t="str">
        <f>IF(OR(PA!K114="Q3 2024",PA!K114="Q4 2024"),"Yes","No")</f>
        <v>No</v>
      </c>
      <c r="AB954" s="178" t="str">
        <f t="shared" si="555"/>
        <v>No</v>
      </c>
      <c r="AC954" t="str">
        <f>IF(OR(PA!K114="Q1 2025",PA!K114="Q2 2025"),"Yes","No")</f>
        <v>No</v>
      </c>
      <c r="AD954" s="178" t="str">
        <f t="shared" si="556"/>
        <v>No</v>
      </c>
      <c r="AE954" t="str">
        <f>IF(OR(PA!K114="Q3 2025",PA!K114="Q4 2025"),"Yes","No")</f>
        <v>No</v>
      </c>
      <c r="AF954" s="178" t="str">
        <f t="shared" si="557"/>
        <v>No</v>
      </c>
      <c r="AG954" t="str">
        <f>IF(OR(PA!K114="Q1 2026",PA!K114="Q2 2026"),"Yes","No")</f>
        <v>No</v>
      </c>
      <c r="AH954" s="178" t="str">
        <f t="shared" si="558"/>
        <v>No</v>
      </c>
      <c r="AI954" t="str">
        <f>IF(OR(PA!K114="Q3 2026",PA!K114="Q4 2026"),"Yes","No")</f>
        <v>No</v>
      </c>
      <c r="AJ954" s="178" t="str">
        <f t="shared" si="559"/>
        <v>No</v>
      </c>
      <c r="AK954" t="str">
        <f>IF(OR(PA!K114="Q1 2027",PA!K114="Q2 2027"),"Yes","No")</f>
        <v>No</v>
      </c>
      <c r="AL954" s="178" t="str">
        <f t="shared" si="560"/>
        <v>No</v>
      </c>
      <c r="AM954" t="str">
        <f>IF(OR(PA!K114="Q3 2027",PA!K114="Q4 2027"),"Yes","No")</f>
        <v>No</v>
      </c>
      <c r="AN954" s="178" t="str">
        <f t="shared" si="561"/>
        <v>No</v>
      </c>
      <c r="AO954" t="str">
        <f>IF(OR(PA!K114="Q1 2028",PA!K114="Q2 2028"),"Yes","No")</f>
        <v>No</v>
      </c>
      <c r="AP954" s="178" t="str">
        <f t="shared" si="562"/>
        <v>No</v>
      </c>
      <c r="AQ954" t="str">
        <f>IF(OR(PA!K114="Q3 2028",PA!K114="Q4 2028"),"Yes","No")</f>
        <v>No</v>
      </c>
      <c r="AR954" s="178" t="str">
        <f t="shared" si="563"/>
        <v>No</v>
      </c>
      <c r="AS954" t="str">
        <f>IF(OR(PA!K114="Q1 2029",PA!K114="Q2 2029"),"Yes","No")</f>
        <v>No</v>
      </c>
      <c r="AT954" s="178" t="str">
        <f t="shared" si="564"/>
        <v>No</v>
      </c>
      <c r="AU954" t="str">
        <f>IF(OR(PA!K114="Q3 2029",PA!K114="Q4 2029"),"Yes","No")</f>
        <v>No</v>
      </c>
      <c r="AV954" s="178" t="str">
        <f t="shared" si="565"/>
        <v>No</v>
      </c>
      <c r="AW954" t="str">
        <f>IF(OR(PA!K114="Q1 2030",PA!K114="Q2 2030"),"Yes","No")</f>
        <v>No</v>
      </c>
      <c r="AX954" s="178" t="str">
        <f t="shared" si="566"/>
        <v>No</v>
      </c>
      <c r="AY954" t="str">
        <f>IF(OR(PA!K114="Q3 2030",PA!K114="Q4 2030"),"Yes","No")</f>
        <v>No</v>
      </c>
      <c r="AZ954" s="178" t="str">
        <f t="shared" si="567"/>
        <v>No</v>
      </c>
      <c r="BA954" t="str">
        <f>IF(PA!K114="","No","Yes")</f>
        <v>No</v>
      </c>
      <c r="BB954" s="178" t="str">
        <f t="shared" si="568"/>
        <v>No</v>
      </c>
      <c r="BC954" s="178" t="str">
        <f t="shared" si="569"/>
        <v>Yes</v>
      </c>
      <c r="BD954" s="174"/>
    </row>
    <row r="955" spans="1:56" s="175" customFormat="1" ht="35.25" thickBot="1" x14ac:dyDescent="0.5">
      <c r="A955" s="177">
        <v>111</v>
      </c>
      <c r="B955" s="48" t="s">
        <v>1516</v>
      </c>
      <c r="C955" t="str">
        <f>IF(PA!E115="Yes","Yes","No")</f>
        <v>No</v>
      </c>
      <c r="D955" t="str">
        <f>IF(AND(C955="No",PA!F115="Yes"),"Yes","No")</f>
        <v>No</v>
      </c>
      <c r="E955" t="str">
        <f>IF(AND(C955="No",PA!F115="N/A"),"N/A","No")</f>
        <v>No</v>
      </c>
      <c r="F955">
        <f>IF(OR(PA!F115="Yes",PA!F115="N/A"),0,1)</f>
        <v>1</v>
      </c>
      <c r="G955" t="str">
        <f>IF(OR(PA!K115="Q3 2019",PA!K115="Q4 2019"),"Yes","No")</f>
        <v>No</v>
      </c>
      <c r="H955" s="178" t="str">
        <f t="shared" si="545"/>
        <v>No</v>
      </c>
      <c r="I955" t="str">
        <f>IF(OR(PA!K115="Q1 2020",PA!K115="Q2 2020"),"Yes","No")</f>
        <v>No</v>
      </c>
      <c r="J955" s="178" t="str">
        <f t="shared" si="546"/>
        <v>No</v>
      </c>
      <c r="K955" t="str">
        <f>IF(OR(PA!K115="Q3 2020",PA!K115="Q4 2020"),"Yes","No")</f>
        <v>No</v>
      </c>
      <c r="L955" s="178" t="str">
        <f t="shared" si="547"/>
        <v>No</v>
      </c>
      <c r="M955" t="str">
        <f>IF(OR(PA!K115="Q1 2021",PA!K115="Q2 2021"),"Yes","No")</f>
        <v>No</v>
      </c>
      <c r="N955" s="178" t="str">
        <f t="shared" si="548"/>
        <v>No</v>
      </c>
      <c r="O955" t="str">
        <f>IF(OR(PA!K115="Q3 2021",PA!K115="Q4 2021"),"Yes","No")</f>
        <v>No</v>
      </c>
      <c r="P955" s="178" t="str">
        <f t="shared" si="549"/>
        <v>No</v>
      </c>
      <c r="Q955" t="str">
        <f>IF(OR(PA!K115="Q1 2022",PA!K115="Q2 2022"),"Yes","No")</f>
        <v>No</v>
      </c>
      <c r="R955" s="178" t="str">
        <f t="shared" si="550"/>
        <v>No</v>
      </c>
      <c r="S955" t="str">
        <f>IF(OR(PA!K115="Q3 2022",PA!K115="Q4 2022"),"Yes","No")</f>
        <v>No</v>
      </c>
      <c r="T955" s="178" t="str">
        <f t="shared" si="551"/>
        <v>No</v>
      </c>
      <c r="U955" t="str">
        <f>IF(OR(PA!K115="Q1 2023",PA!K115="Q2 2023"),"Yes","No")</f>
        <v>No</v>
      </c>
      <c r="V955" s="178" t="str">
        <f t="shared" si="552"/>
        <v>No</v>
      </c>
      <c r="W955" t="str">
        <f>IF(OR(PA!K115="Q3 2023",PA!K115="Q4 2023"),"Yes","No")</f>
        <v>No</v>
      </c>
      <c r="X955" s="178" t="str">
        <f t="shared" si="553"/>
        <v>No</v>
      </c>
      <c r="Y955" t="str">
        <f>IF(OR(PA!K115="Q1 2024",PA!K115="Q2 2024"),"Yes","No")</f>
        <v>No</v>
      </c>
      <c r="Z955" s="178" t="str">
        <f t="shared" si="554"/>
        <v>No</v>
      </c>
      <c r="AA955" t="str">
        <f>IF(OR(PA!K115="Q3 2024",PA!K115="Q4 2024"),"Yes","No")</f>
        <v>No</v>
      </c>
      <c r="AB955" s="178" t="str">
        <f t="shared" si="555"/>
        <v>No</v>
      </c>
      <c r="AC955" t="str">
        <f>IF(OR(PA!K115="Q1 2025",PA!K115="Q2 2025"),"Yes","No")</f>
        <v>No</v>
      </c>
      <c r="AD955" s="178" t="str">
        <f t="shared" si="556"/>
        <v>No</v>
      </c>
      <c r="AE955" t="str">
        <f>IF(OR(PA!K115="Q3 2025",PA!K115="Q4 2025"),"Yes","No")</f>
        <v>No</v>
      </c>
      <c r="AF955" s="178" t="str">
        <f t="shared" si="557"/>
        <v>No</v>
      </c>
      <c r="AG955" t="str">
        <f>IF(OR(PA!K115="Q1 2026",PA!K115="Q2 2026"),"Yes","No")</f>
        <v>No</v>
      </c>
      <c r="AH955" s="178" t="str">
        <f t="shared" si="558"/>
        <v>No</v>
      </c>
      <c r="AI955" t="str">
        <f>IF(OR(PA!K115="Q3 2026",PA!K115="Q4 2026"),"Yes","No")</f>
        <v>No</v>
      </c>
      <c r="AJ955" s="178" t="str">
        <f t="shared" si="559"/>
        <v>No</v>
      </c>
      <c r="AK955" t="str">
        <f>IF(OR(PA!K115="Q1 2027",PA!K115="Q2 2027"),"Yes","No")</f>
        <v>No</v>
      </c>
      <c r="AL955" s="178" t="str">
        <f t="shared" si="560"/>
        <v>No</v>
      </c>
      <c r="AM955" t="str">
        <f>IF(OR(PA!K115="Q3 2027",PA!K115="Q4 2027"),"Yes","No")</f>
        <v>No</v>
      </c>
      <c r="AN955" s="178" t="str">
        <f t="shared" si="561"/>
        <v>No</v>
      </c>
      <c r="AO955" t="str">
        <f>IF(OR(PA!K115="Q1 2028",PA!K115="Q2 2028"),"Yes","No")</f>
        <v>No</v>
      </c>
      <c r="AP955" s="178" t="str">
        <f t="shared" si="562"/>
        <v>No</v>
      </c>
      <c r="AQ955" t="str">
        <f>IF(OR(PA!K115="Q3 2028",PA!K115="Q4 2028"),"Yes","No")</f>
        <v>No</v>
      </c>
      <c r="AR955" s="178" t="str">
        <f t="shared" si="563"/>
        <v>No</v>
      </c>
      <c r="AS955" t="str">
        <f>IF(OR(PA!K115="Q1 2029",PA!K115="Q2 2029"),"Yes","No")</f>
        <v>No</v>
      </c>
      <c r="AT955" s="178" t="str">
        <f t="shared" si="564"/>
        <v>No</v>
      </c>
      <c r="AU955" t="str">
        <f>IF(OR(PA!K115="Q3 2029",PA!K115="Q4 2029"),"Yes","No")</f>
        <v>No</v>
      </c>
      <c r="AV955" s="178" t="str">
        <f t="shared" si="565"/>
        <v>No</v>
      </c>
      <c r="AW955" t="str">
        <f>IF(OR(PA!K115="Q1 2030",PA!K115="Q2 2030"),"Yes","No")</f>
        <v>No</v>
      </c>
      <c r="AX955" s="178" t="str">
        <f t="shared" si="566"/>
        <v>No</v>
      </c>
      <c r="AY955" t="str">
        <f>IF(OR(PA!K115="Q3 2030",PA!K115="Q4 2030"),"Yes","No")</f>
        <v>No</v>
      </c>
      <c r="AZ955" s="178" t="str">
        <f t="shared" si="567"/>
        <v>No</v>
      </c>
      <c r="BA955" t="str">
        <f>IF(PA!K115="","No","Yes")</f>
        <v>No</v>
      </c>
      <c r="BB955" s="178" t="str">
        <f t="shared" si="568"/>
        <v>No</v>
      </c>
      <c r="BC955" s="178" t="str">
        <f t="shared" si="569"/>
        <v>Yes</v>
      </c>
      <c r="BD955" s="174"/>
    </row>
    <row r="956" spans="1:56" s="175" customFormat="1" ht="23.65" thickBot="1" x14ac:dyDescent="0.5">
      <c r="A956" s="177">
        <v>112</v>
      </c>
      <c r="B956" s="48" t="s">
        <v>632</v>
      </c>
      <c r="C956" t="str">
        <f>IF(PA!E116="Yes","Yes","No")</f>
        <v>No</v>
      </c>
      <c r="D956" t="str">
        <f>IF(AND(C956="No",PA!F116="Yes"),"Yes","No")</f>
        <v>No</v>
      </c>
      <c r="E956" t="str">
        <f>IF(AND(C956="No",PA!F116="N/A"),"N/A","No")</f>
        <v>No</v>
      </c>
      <c r="F956">
        <f>IF(OR(PA!F116="Yes",PA!F116="N/A"),0,1)</f>
        <v>1</v>
      </c>
      <c r="G956" t="str">
        <f>IF(OR(PA!K116="Q3 2019",PA!K116="Q4 2019"),"Yes","No")</f>
        <v>No</v>
      </c>
      <c r="H956" s="178" t="str">
        <f t="shared" si="545"/>
        <v>No</v>
      </c>
      <c r="I956" t="str">
        <f>IF(OR(PA!K116="Q1 2020",PA!K116="Q2 2020"),"Yes","No")</f>
        <v>No</v>
      </c>
      <c r="J956" s="178" t="str">
        <f t="shared" si="546"/>
        <v>No</v>
      </c>
      <c r="K956" t="str">
        <f>IF(OR(PA!K116="Q3 2020",PA!K116="Q4 2020"),"Yes","No")</f>
        <v>No</v>
      </c>
      <c r="L956" s="178" t="str">
        <f t="shared" si="547"/>
        <v>No</v>
      </c>
      <c r="M956" t="str">
        <f>IF(OR(PA!K116="Q1 2021",PA!K116="Q2 2021"),"Yes","No")</f>
        <v>No</v>
      </c>
      <c r="N956" s="178" t="str">
        <f t="shared" si="548"/>
        <v>No</v>
      </c>
      <c r="O956" t="str">
        <f>IF(OR(PA!K116="Q3 2021",PA!K116="Q4 2021"),"Yes","No")</f>
        <v>No</v>
      </c>
      <c r="P956" s="178" t="str">
        <f t="shared" si="549"/>
        <v>No</v>
      </c>
      <c r="Q956" t="str">
        <f>IF(OR(PA!K116="Q1 2022",PA!K116="Q2 2022"),"Yes","No")</f>
        <v>No</v>
      </c>
      <c r="R956" s="178" t="str">
        <f t="shared" si="550"/>
        <v>No</v>
      </c>
      <c r="S956" t="str">
        <f>IF(OR(PA!K116="Q3 2022",PA!K116="Q4 2022"),"Yes","No")</f>
        <v>No</v>
      </c>
      <c r="T956" s="178" t="str">
        <f t="shared" si="551"/>
        <v>No</v>
      </c>
      <c r="U956" t="str">
        <f>IF(OR(PA!K116="Q1 2023",PA!K116="Q2 2023"),"Yes","No")</f>
        <v>No</v>
      </c>
      <c r="V956" s="178" t="str">
        <f t="shared" si="552"/>
        <v>No</v>
      </c>
      <c r="W956" t="str">
        <f>IF(OR(PA!K116="Q3 2023",PA!K116="Q4 2023"),"Yes","No")</f>
        <v>No</v>
      </c>
      <c r="X956" s="178" t="str">
        <f t="shared" si="553"/>
        <v>No</v>
      </c>
      <c r="Y956" t="str">
        <f>IF(OR(PA!K116="Q1 2024",PA!K116="Q2 2024"),"Yes","No")</f>
        <v>No</v>
      </c>
      <c r="Z956" s="178" t="str">
        <f t="shared" si="554"/>
        <v>No</v>
      </c>
      <c r="AA956" t="str">
        <f>IF(OR(PA!K116="Q3 2024",PA!K116="Q4 2024"),"Yes","No")</f>
        <v>No</v>
      </c>
      <c r="AB956" s="178" t="str">
        <f t="shared" si="555"/>
        <v>No</v>
      </c>
      <c r="AC956" t="str">
        <f>IF(OR(PA!K116="Q1 2025",PA!K116="Q2 2025"),"Yes","No")</f>
        <v>No</v>
      </c>
      <c r="AD956" s="178" t="str">
        <f t="shared" si="556"/>
        <v>No</v>
      </c>
      <c r="AE956" t="str">
        <f>IF(OR(PA!K116="Q3 2025",PA!K116="Q4 2025"),"Yes","No")</f>
        <v>No</v>
      </c>
      <c r="AF956" s="178" t="str">
        <f t="shared" si="557"/>
        <v>No</v>
      </c>
      <c r="AG956" t="str">
        <f>IF(OR(PA!K116="Q1 2026",PA!K116="Q2 2026"),"Yes","No")</f>
        <v>No</v>
      </c>
      <c r="AH956" s="178" t="str">
        <f t="shared" si="558"/>
        <v>No</v>
      </c>
      <c r="AI956" t="str">
        <f>IF(OR(PA!K116="Q3 2026",PA!K116="Q4 2026"),"Yes","No")</f>
        <v>No</v>
      </c>
      <c r="AJ956" s="178" t="str">
        <f t="shared" si="559"/>
        <v>No</v>
      </c>
      <c r="AK956" t="str">
        <f>IF(OR(PA!K116="Q1 2027",PA!K116="Q2 2027"),"Yes","No")</f>
        <v>No</v>
      </c>
      <c r="AL956" s="178" t="str">
        <f t="shared" si="560"/>
        <v>No</v>
      </c>
      <c r="AM956" t="str">
        <f>IF(OR(PA!K116="Q3 2027",PA!K116="Q4 2027"),"Yes","No")</f>
        <v>No</v>
      </c>
      <c r="AN956" s="178" t="str">
        <f t="shared" si="561"/>
        <v>No</v>
      </c>
      <c r="AO956" t="str">
        <f>IF(OR(PA!K116="Q1 2028",PA!K116="Q2 2028"),"Yes","No")</f>
        <v>No</v>
      </c>
      <c r="AP956" s="178" t="str">
        <f t="shared" si="562"/>
        <v>No</v>
      </c>
      <c r="AQ956" t="str">
        <f>IF(OR(PA!K116="Q3 2028",PA!K116="Q4 2028"),"Yes","No")</f>
        <v>No</v>
      </c>
      <c r="AR956" s="178" t="str">
        <f t="shared" si="563"/>
        <v>No</v>
      </c>
      <c r="AS956" t="str">
        <f>IF(OR(PA!K116="Q1 2029",PA!K116="Q2 2029"),"Yes","No")</f>
        <v>No</v>
      </c>
      <c r="AT956" s="178" t="str">
        <f t="shared" si="564"/>
        <v>No</v>
      </c>
      <c r="AU956" t="str">
        <f>IF(OR(PA!K116="Q3 2029",PA!K116="Q4 2029"),"Yes","No")</f>
        <v>No</v>
      </c>
      <c r="AV956" s="178" t="str">
        <f t="shared" si="565"/>
        <v>No</v>
      </c>
      <c r="AW956" t="str">
        <f>IF(OR(PA!K116="Q1 2030",PA!K116="Q2 2030"),"Yes","No")</f>
        <v>No</v>
      </c>
      <c r="AX956" s="178" t="str">
        <f t="shared" si="566"/>
        <v>No</v>
      </c>
      <c r="AY956" t="str">
        <f>IF(OR(PA!K116="Q3 2030",PA!K116="Q4 2030"),"Yes","No")</f>
        <v>No</v>
      </c>
      <c r="AZ956" s="178" t="str">
        <f t="shared" si="567"/>
        <v>No</v>
      </c>
      <c r="BA956" t="str">
        <f>IF(PA!K116="","No","Yes")</f>
        <v>No</v>
      </c>
      <c r="BB956" s="178" t="str">
        <f t="shared" si="568"/>
        <v>No</v>
      </c>
      <c r="BC956" s="178" t="str">
        <f t="shared" si="569"/>
        <v>Yes</v>
      </c>
      <c r="BD956" s="174"/>
    </row>
    <row r="957" spans="1:56" s="175" customFormat="1" ht="14.65" thickBot="1" x14ac:dyDescent="0.5">
      <c r="A957" s="177">
        <v>113</v>
      </c>
      <c r="B957" s="48" t="s">
        <v>633</v>
      </c>
      <c r="C957" t="str">
        <f>IF(PA!E117="Yes","Yes","No")</f>
        <v>No</v>
      </c>
      <c r="D957" t="str">
        <f>IF(AND(C957="No",PA!F117="Yes"),"Yes","No")</f>
        <v>No</v>
      </c>
      <c r="E957" t="str">
        <f>IF(AND(C957="No",PA!F117="N/A"),"N/A","No")</f>
        <v>No</v>
      </c>
      <c r="F957">
        <f>IF(OR(PA!F117="Yes",PA!F117="N/A"),0,1)</f>
        <v>1</v>
      </c>
      <c r="G957" t="str">
        <f>IF(OR(PA!K117="Q3 2019",PA!K117="Q4 2019"),"Yes","No")</f>
        <v>No</v>
      </c>
      <c r="H957" s="178" t="str">
        <f t="shared" si="545"/>
        <v>No</v>
      </c>
      <c r="I957" t="str">
        <f>IF(OR(PA!K117="Q1 2020",PA!K117="Q2 2020"),"Yes","No")</f>
        <v>No</v>
      </c>
      <c r="J957" s="178" t="str">
        <f t="shared" si="546"/>
        <v>No</v>
      </c>
      <c r="K957" t="str">
        <f>IF(OR(PA!K117="Q3 2020",PA!K117="Q4 2020"),"Yes","No")</f>
        <v>No</v>
      </c>
      <c r="L957" s="178" t="str">
        <f t="shared" si="547"/>
        <v>No</v>
      </c>
      <c r="M957" t="str">
        <f>IF(OR(PA!K117="Q1 2021",PA!K117="Q2 2021"),"Yes","No")</f>
        <v>No</v>
      </c>
      <c r="N957" s="178" t="str">
        <f t="shared" si="548"/>
        <v>No</v>
      </c>
      <c r="O957" t="str">
        <f>IF(OR(PA!K117="Q3 2021",PA!K117="Q4 2021"),"Yes","No")</f>
        <v>No</v>
      </c>
      <c r="P957" s="178" t="str">
        <f t="shared" si="549"/>
        <v>No</v>
      </c>
      <c r="Q957" t="str">
        <f>IF(OR(PA!K117="Q1 2022",PA!K117="Q2 2022"),"Yes","No")</f>
        <v>No</v>
      </c>
      <c r="R957" s="178" t="str">
        <f t="shared" si="550"/>
        <v>No</v>
      </c>
      <c r="S957" t="str">
        <f>IF(OR(PA!K117="Q3 2022",PA!K117="Q4 2022"),"Yes","No")</f>
        <v>No</v>
      </c>
      <c r="T957" s="178" t="str">
        <f t="shared" si="551"/>
        <v>No</v>
      </c>
      <c r="U957" t="str">
        <f>IF(OR(PA!K117="Q1 2023",PA!K117="Q2 2023"),"Yes","No")</f>
        <v>No</v>
      </c>
      <c r="V957" s="178" t="str">
        <f t="shared" si="552"/>
        <v>No</v>
      </c>
      <c r="W957" t="str">
        <f>IF(OR(PA!K117="Q3 2023",PA!K117="Q4 2023"),"Yes","No")</f>
        <v>No</v>
      </c>
      <c r="X957" s="178" t="str">
        <f t="shared" si="553"/>
        <v>No</v>
      </c>
      <c r="Y957" t="str">
        <f>IF(OR(PA!K117="Q1 2024",PA!K117="Q2 2024"),"Yes","No")</f>
        <v>No</v>
      </c>
      <c r="Z957" s="178" t="str">
        <f t="shared" si="554"/>
        <v>No</v>
      </c>
      <c r="AA957" t="str">
        <f>IF(OR(PA!K117="Q3 2024",PA!K117="Q4 2024"),"Yes","No")</f>
        <v>No</v>
      </c>
      <c r="AB957" s="178" t="str">
        <f t="shared" si="555"/>
        <v>No</v>
      </c>
      <c r="AC957" t="str">
        <f>IF(OR(PA!K117="Q1 2025",PA!K117="Q2 2025"),"Yes","No")</f>
        <v>No</v>
      </c>
      <c r="AD957" s="178" t="str">
        <f t="shared" si="556"/>
        <v>No</v>
      </c>
      <c r="AE957" t="str">
        <f>IF(OR(PA!K117="Q3 2025",PA!K117="Q4 2025"),"Yes","No")</f>
        <v>No</v>
      </c>
      <c r="AF957" s="178" t="str">
        <f t="shared" si="557"/>
        <v>No</v>
      </c>
      <c r="AG957" t="str">
        <f>IF(OR(PA!K117="Q1 2026",PA!K117="Q2 2026"),"Yes","No")</f>
        <v>No</v>
      </c>
      <c r="AH957" s="178" t="str">
        <f t="shared" si="558"/>
        <v>No</v>
      </c>
      <c r="AI957" t="str">
        <f>IF(OR(PA!K117="Q3 2026",PA!K117="Q4 2026"),"Yes","No")</f>
        <v>No</v>
      </c>
      <c r="AJ957" s="178" t="str">
        <f t="shared" si="559"/>
        <v>No</v>
      </c>
      <c r="AK957" t="str">
        <f>IF(OR(PA!K117="Q1 2027",PA!K117="Q2 2027"),"Yes","No")</f>
        <v>No</v>
      </c>
      <c r="AL957" s="178" t="str">
        <f t="shared" si="560"/>
        <v>No</v>
      </c>
      <c r="AM957" t="str">
        <f>IF(OR(PA!K117="Q3 2027",PA!K117="Q4 2027"),"Yes","No")</f>
        <v>No</v>
      </c>
      <c r="AN957" s="178" t="str">
        <f t="shared" si="561"/>
        <v>No</v>
      </c>
      <c r="AO957" t="str">
        <f>IF(OR(PA!K117="Q1 2028",PA!K117="Q2 2028"),"Yes","No")</f>
        <v>No</v>
      </c>
      <c r="AP957" s="178" t="str">
        <f t="shared" si="562"/>
        <v>No</v>
      </c>
      <c r="AQ957" t="str">
        <f>IF(OR(PA!K117="Q3 2028",PA!K117="Q4 2028"),"Yes","No")</f>
        <v>No</v>
      </c>
      <c r="AR957" s="178" t="str">
        <f t="shared" si="563"/>
        <v>No</v>
      </c>
      <c r="AS957" t="str">
        <f>IF(OR(PA!K117="Q1 2029",PA!K117="Q2 2029"),"Yes","No")</f>
        <v>No</v>
      </c>
      <c r="AT957" s="178" t="str">
        <f t="shared" si="564"/>
        <v>No</v>
      </c>
      <c r="AU957" t="str">
        <f>IF(OR(PA!K117="Q3 2029",PA!K117="Q4 2029"),"Yes","No")</f>
        <v>No</v>
      </c>
      <c r="AV957" s="178" t="str">
        <f t="shared" si="565"/>
        <v>No</v>
      </c>
      <c r="AW957" t="str">
        <f>IF(OR(PA!K117="Q1 2030",PA!K117="Q2 2030"),"Yes","No")</f>
        <v>No</v>
      </c>
      <c r="AX957" s="178" t="str">
        <f t="shared" si="566"/>
        <v>No</v>
      </c>
      <c r="AY957" t="str">
        <f>IF(OR(PA!K117="Q3 2030",PA!K117="Q4 2030"),"Yes","No")</f>
        <v>No</v>
      </c>
      <c r="AZ957" s="178" t="str">
        <f t="shared" si="567"/>
        <v>No</v>
      </c>
      <c r="BA957" t="str">
        <f>IF(PA!K117="","No","Yes")</f>
        <v>No</v>
      </c>
      <c r="BB957" s="178" t="str">
        <f t="shared" si="568"/>
        <v>No</v>
      </c>
      <c r="BC957" s="178" t="str">
        <f t="shared" si="569"/>
        <v>Yes</v>
      </c>
      <c r="BD957" s="174"/>
    </row>
    <row r="958" spans="1:56" s="175" customFormat="1" ht="23.65" thickBot="1" x14ac:dyDescent="0.5">
      <c r="A958" s="177">
        <v>114</v>
      </c>
      <c r="B958" s="48" t="s">
        <v>235</v>
      </c>
      <c r="C958" t="str">
        <f>IF(PA!E118="Yes","Yes","No")</f>
        <v>No</v>
      </c>
      <c r="D958" t="str">
        <f>IF(AND(C958="No",PA!F118="Yes"),"Yes","No")</f>
        <v>No</v>
      </c>
      <c r="E958" t="str">
        <f>IF(AND(C958="No",PA!F118="N/A"),"N/A","No")</f>
        <v>No</v>
      </c>
      <c r="F958">
        <f>IF(OR(PA!F118="Yes",PA!F118="N/A"),0,1)</f>
        <v>1</v>
      </c>
      <c r="G958" t="str">
        <f>IF(OR(PA!K118="Q3 2019",PA!K118="Q4 2019"),"Yes","No")</f>
        <v>No</v>
      </c>
      <c r="H958" s="178" t="str">
        <f t="shared" si="545"/>
        <v>No</v>
      </c>
      <c r="I958" t="str">
        <f>IF(OR(PA!K118="Q1 2020",PA!K118="Q2 2020"),"Yes","No")</f>
        <v>No</v>
      </c>
      <c r="J958" s="178" t="str">
        <f t="shared" si="546"/>
        <v>No</v>
      </c>
      <c r="K958" t="str">
        <f>IF(OR(PA!K118="Q3 2020",PA!K118="Q4 2020"),"Yes","No")</f>
        <v>No</v>
      </c>
      <c r="L958" s="178" t="str">
        <f t="shared" si="547"/>
        <v>No</v>
      </c>
      <c r="M958" t="str">
        <f>IF(OR(PA!K118="Q1 2021",PA!K118="Q2 2021"),"Yes","No")</f>
        <v>No</v>
      </c>
      <c r="N958" s="178" t="str">
        <f t="shared" si="548"/>
        <v>No</v>
      </c>
      <c r="O958" t="str">
        <f>IF(OR(PA!K118="Q3 2021",PA!K118="Q4 2021"),"Yes","No")</f>
        <v>No</v>
      </c>
      <c r="P958" s="178" t="str">
        <f t="shared" si="549"/>
        <v>No</v>
      </c>
      <c r="Q958" t="str">
        <f>IF(OR(PA!K118="Q1 2022",PA!K118="Q2 2022"),"Yes","No")</f>
        <v>No</v>
      </c>
      <c r="R958" s="178" t="str">
        <f t="shared" si="550"/>
        <v>No</v>
      </c>
      <c r="S958" t="str">
        <f>IF(OR(PA!K118="Q3 2022",PA!K118="Q4 2022"),"Yes","No")</f>
        <v>No</v>
      </c>
      <c r="T958" s="178" t="str">
        <f t="shared" si="551"/>
        <v>No</v>
      </c>
      <c r="U958" t="str">
        <f>IF(OR(PA!K118="Q1 2023",PA!K118="Q2 2023"),"Yes","No")</f>
        <v>No</v>
      </c>
      <c r="V958" s="178" t="str">
        <f t="shared" si="552"/>
        <v>No</v>
      </c>
      <c r="W958" t="str">
        <f>IF(OR(PA!K118="Q3 2023",PA!K118="Q4 2023"),"Yes","No")</f>
        <v>No</v>
      </c>
      <c r="X958" s="178" t="str">
        <f t="shared" si="553"/>
        <v>No</v>
      </c>
      <c r="Y958" t="str">
        <f>IF(OR(PA!K118="Q1 2024",PA!K118="Q2 2024"),"Yes","No")</f>
        <v>No</v>
      </c>
      <c r="Z958" s="178" t="str">
        <f t="shared" si="554"/>
        <v>No</v>
      </c>
      <c r="AA958" t="str">
        <f>IF(OR(PA!K118="Q3 2024",PA!K118="Q4 2024"),"Yes","No")</f>
        <v>No</v>
      </c>
      <c r="AB958" s="178" t="str">
        <f t="shared" si="555"/>
        <v>No</v>
      </c>
      <c r="AC958" t="str">
        <f>IF(OR(PA!K118="Q1 2025",PA!K118="Q2 2025"),"Yes","No")</f>
        <v>No</v>
      </c>
      <c r="AD958" s="178" t="str">
        <f t="shared" si="556"/>
        <v>No</v>
      </c>
      <c r="AE958" t="str">
        <f>IF(OR(PA!K118="Q3 2025",PA!K118="Q4 2025"),"Yes","No")</f>
        <v>No</v>
      </c>
      <c r="AF958" s="178" t="str">
        <f t="shared" si="557"/>
        <v>No</v>
      </c>
      <c r="AG958" t="str">
        <f>IF(OR(PA!K118="Q1 2026",PA!K118="Q2 2026"),"Yes","No")</f>
        <v>No</v>
      </c>
      <c r="AH958" s="178" t="str">
        <f t="shared" si="558"/>
        <v>No</v>
      </c>
      <c r="AI958" t="str">
        <f>IF(OR(PA!K118="Q3 2026",PA!K118="Q4 2026"),"Yes","No")</f>
        <v>No</v>
      </c>
      <c r="AJ958" s="178" t="str">
        <f t="shared" si="559"/>
        <v>No</v>
      </c>
      <c r="AK958" t="str">
        <f>IF(OR(PA!K118="Q1 2027",PA!K118="Q2 2027"),"Yes","No")</f>
        <v>No</v>
      </c>
      <c r="AL958" s="178" t="str">
        <f t="shared" si="560"/>
        <v>No</v>
      </c>
      <c r="AM958" t="str">
        <f>IF(OR(PA!K118="Q3 2027",PA!K118="Q4 2027"),"Yes","No")</f>
        <v>No</v>
      </c>
      <c r="AN958" s="178" t="str">
        <f t="shared" si="561"/>
        <v>No</v>
      </c>
      <c r="AO958" t="str">
        <f>IF(OR(PA!K118="Q1 2028",PA!K118="Q2 2028"),"Yes","No")</f>
        <v>No</v>
      </c>
      <c r="AP958" s="178" t="str">
        <f t="shared" si="562"/>
        <v>No</v>
      </c>
      <c r="AQ958" t="str">
        <f>IF(OR(PA!K118="Q3 2028",PA!K118="Q4 2028"),"Yes","No")</f>
        <v>No</v>
      </c>
      <c r="AR958" s="178" t="str">
        <f t="shared" si="563"/>
        <v>No</v>
      </c>
      <c r="AS958" t="str">
        <f>IF(OR(PA!K118="Q1 2029",PA!K118="Q2 2029"),"Yes","No")</f>
        <v>No</v>
      </c>
      <c r="AT958" s="178" t="str">
        <f t="shared" si="564"/>
        <v>No</v>
      </c>
      <c r="AU958" t="str">
        <f>IF(OR(PA!K118="Q3 2029",PA!K118="Q4 2029"),"Yes","No")</f>
        <v>No</v>
      </c>
      <c r="AV958" s="178" t="str">
        <f t="shared" si="565"/>
        <v>No</v>
      </c>
      <c r="AW958" t="str">
        <f>IF(OR(PA!K118="Q1 2030",PA!K118="Q2 2030"),"Yes","No")</f>
        <v>No</v>
      </c>
      <c r="AX958" s="178" t="str">
        <f t="shared" si="566"/>
        <v>No</v>
      </c>
      <c r="AY958" t="str">
        <f>IF(OR(PA!K118="Q3 2030",PA!K118="Q4 2030"),"Yes","No")</f>
        <v>No</v>
      </c>
      <c r="AZ958" s="178" t="str">
        <f t="shared" si="567"/>
        <v>No</v>
      </c>
      <c r="BA958" t="str">
        <f>IF(PA!K118="","No","Yes")</f>
        <v>No</v>
      </c>
      <c r="BB958" s="178" t="str">
        <f t="shared" si="568"/>
        <v>No</v>
      </c>
      <c r="BC958" s="178" t="str">
        <f t="shared" si="569"/>
        <v>Yes</v>
      </c>
      <c r="BD958" s="174"/>
    </row>
    <row r="959" spans="1:56" s="175" customFormat="1" ht="23.65" thickBot="1" x14ac:dyDescent="0.5">
      <c r="A959" s="177">
        <v>115</v>
      </c>
      <c r="B959" s="48" t="s">
        <v>1355</v>
      </c>
      <c r="C959" t="str">
        <f>IF(PA!E119="Yes","Yes","No")</f>
        <v>No</v>
      </c>
      <c r="D959" t="str">
        <f>IF(AND(C959="No",PA!F119="Yes"),"Yes","No")</f>
        <v>No</v>
      </c>
      <c r="E959" t="str">
        <f>IF(AND(C959="No",PA!F119="N/A"),"N/A","No")</f>
        <v>No</v>
      </c>
      <c r="F959">
        <f>IF(OR(PA!F119="Yes",PA!F119="N/A"),0,1)</f>
        <v>1</v>
      </c>
      <c r="G959" t="str">
        <f>IF(OR(PA!K119="Q3 2019",PA!K119="Q4 2019"),"Yes","No")</f>
        <v>No</v>
      </c>
      <c r="H959" s="178" t="str">
        <f t="shared" si="545"/>
        <v>No</v>
      </c>
      <c r="I959" t="str">
        <f>IF(OR(PA!K119="Q1 2020",PA!K119="Q2 2020"),"Yes","No")</f>
        <v>No</v>
      </c>
      <c r="J959" s="178" t="str">
        <f t="shared" si="546"/>
        <v>No</v>
      </c>
      <c r="K959" t="str">
        <f>IF(OR(PA!K119="Q3 2020",PA!K119="Q4 2020"),"Yes","No")</f>
        <v>No</v>
      </c>
      <c r="L959" s="178" t="str">
        <f t="shared" si="547"/>
        <v>No</v>
      </c>
      <c r="M959" t="str">
        <f>IF(OR(PA!K119="Q1 2021",PA!K119="Q2 2021"),"Yes","No")</f>
        <v>No</v>
      </c>
      <c r="N959" s="178" t="str">
        <f t="shared" si="548"/>
        <v>No</v>
      </c>
      <c r="O959" t="str">
        <f>IF(OR(PA!K119="Q3 2021",PA!K119="Q4 2021"),"Yes","No")</f>
        <v>No</v>
      </c>
      <c r="P959" s="178" t="str">
        <f t="shared" si="549"/>
        <v>No</v>
      </c>
      <c r="Q959" t="str">
        <f>IF(OR(PA!K119="Q1 2022",PA!K119="Q2 2022"),"Yes","No")</f>
        <v>No</v>
      </c>
      <c r="R959" s="178" t="str">
        <f t="shared" si="550"/>
        <v>No</v>
      </c>
      <c r="S959" t="str">
        <f>IF(OR(PA!K119="Q3 2022",PA!K119="Q4 2022"),"Yes","No")</f>
        <v>No</v>
      </c>
      <c r="T959" s="178" t="str">
        <f t="shared" si="551"/>
        <v>No</v>
      </c>
      <c r="U959" t="str">
        <f>IF(OR(PA!K119="Q1 2023",PA!K119="Q2 2023"),"Yes","No")</f>
        <v>No</v>
      </c>
      <c r="V959" s="178" t="str">
        <f t="shared" si="552"/>
        <v>No</v>
      </c>
      <c r="W959" t="str">
        <f>IF(OR(PA!K119="Q3 2023",PA!K119="Q4 2023"),"Yes","No")</f>
        <v>No</v>
      </c>
      <c r="X959" s="178" t="str">
        <f t="shared" si="553"/>
        <v>No</v>
      </c>
      <c r="Y959" t="str">
        <f>IF(OR(PA!K119="Q1 2024",PA!K119="Q2 2024"),"Yes","No")</f>
        <v>No</v>
      </c>
      <c r="Z959" s="178" t="str">
        <f t="shared" si="554"/>
        <v>No</v>
      </c>
      <c r="AA959" t="str">
        <f>IF(OR(PA!K119="Q3 2024",PA!K119="Q4 2024"),"Yes","No")</f>
        <v>No</v>
      </c>
      <c r="AB959" s="178" t="str">
        <f t="shared" si="555"/>
        <v>No</v>
      </c>
      <c r="AC959" t="str">
        <f>IF(OR(PA!K119="Q1 2025",PA!K119="Q2 2025"),"Yes","No")</f>
        <v>No</v>
      </c>
      <c r="AD959" s="178" t="str">
        <f t="shared" si="556"/>
        <v>No</v>
      </c>
      <c r="AE959" t="str">
        <f>IF(OR(PA!K119="Q3 2025",PA!K119="Q4 2025"),"Yes","No")</f>
        <v>No</v>
      </c>
      <c r="AF959" s="178" t="str">
        <f t="shared" si="557"/>
        <v>No</v>
      </c>
      <c r="AG959" t="str">
        <f>IF(OR(PA!K119="Q1 2026",PA!K119="Q2 2026"),"Yes","No")</f>
        <v>No</v>
      </c>
      <c r="AH959" s="178" t="str">
        <f t="shared" si="558"/>
        <v>No</v>
      </c>
      <c r="AI959" t="str">
        <f>IF(OR(PA!K119="Q3 2026",PA!K119="Q4 2026"),"Yes","No")</f>
        <v>No</v>
      </c>
      <c r="AJ959" s="178" t="str">
        <f t="shared" si="559"/>
        <v>No</v>
      </c>
      <c r="AK959" t="str">
        <f>IF(OR(PA!K119="Q1 2027",PA!K119="Q2 2027"),"Yes","No")</f>
        <v>No</v>
      </c>
      <c r="AL959" s="178" t="str">
        <f t="shared" si="560"/>
        <v>No</v>
      </c>
      <c r="AM959" t="str">
        <f>IF(OR(PA!K119="Q3 2027",PA!K119="Q4 2027"),"Yes","No")</f>
        <v>No</v>
      </c>
      <c r="AN959" s="178" t="str">
        <f t="shared" si="561"/>
        <v>No</v>
      </c>
      <c r="AO959" t="str">
        <f>IF(OR(PA!K119="Q1 2028",PA!K119="Q2 2028"),"Yes","No")</f>
        <v>No</v>
      </c>
      <c r="AP959" s="178" t="str">
        <f t="shared" si="562"/>
        <v>No</v>
      </c>
      <c r="AQ959" t="str">
        <f>IF(OR(PA!K119="Q3 2028",PA!K119="Q4 2028"),"Yes","No")</f>
        <v>No</v>
      </c>
      <c r="AR959" s="178" t="str">
        <f t="shared" si="563"/>
        <v>No</v>
      </c>
      <c r="AS959" t="str">
        <f>IF(OR(PA!K119="Q1 2029",PA!K119="Q2 2029"),"Yes","No")</f>
        <v>No</v>
      </c>
      <c r="AT959" s="178" t="str">
        <f t="shared" si="564"/>
        <v>No</v>
      </c>
      <c r="AU959" t="str">
        <f>IF(OR(PA!K119="Q3 2029",PA!K119="Q4 2029"),"Yes","No")</f>
        <v>No</v>
      </c>
      <c r="AV959" s="178" t="str">
        <f t="shared" si="565"/>
        <v>No</v>
      </c>
      <c r="AW959" t="str">
        <f>IF(OR(PA!K119="Q1 2030",PA!K119="Q2 2030"),"Yes","No")</f>
        <v>No</v>
      </c>
      <c r="AX959" s="178" t="str">
        <f t="shared" si="566"/>
        <v>No</v>
      </c>
      <c r="AY959" t="str">
        <f>IF(OR(PA!K119="Q3 2030",PA!K119="Q4 2030"),"Yes","No")</f>
        <v>No</v>
      </c>
      <c r="AZ959" s="178" t="str">
        <f t="shared" si="567"/>
        <v>No</v>
      </c>
      <c r="BA959" t="str">
        <f>IF(PA!K119="","No","Yes")</f>
        <v>No</v>
      </c>
      <c r="BB959" s="178" t="str">
        <f t="shared" si="568"/>
        <v>No</v>
      </c>
      <c r="BC959" s="178" t="str">
        <f t="shared" si="569"/>
        <v>Yes</v>
      </c>
      <c r="BD959" s="174"/>
    </row>
    <row r="960" spans="1:56" s="175" customFormat="1" ht="23.65" thickBot="1" x14ac:dyDescent="0.5">
      <c r="A960" s="177">
        <v>116</v>
      </c>
      <c r="B960" s="48" t="s">
        <v>237</v>
      </c>
      <c r="C960" t="str">
        <f>IF(PA!E120="Yes","Yes","No")</f>
        <v>No</v>
      </c>
      <c r="D960" t="str">
        <f>IF(AND(C960="No",PA!F120="Yes"),"Yes","No")</f>
        <v>No</v>
      </c>
      <c r="E960" t="str">
        <f>IF(AND(C960="No",PA!F120="N/A"),"N/A","No")</f>
        <v>No</v>
      </c>
      <c r="F960">
        <f>IF(OR(PA!F120="Yes",PA!F120="N/A"),0,1)</f>
        <v>1</v>
      </c>
      <c r="G960" t="str">
        <f>IF(OR(PA!K120="Q3 2019",PA!K120="Q4 2019"),"Yes","No")</f>
        <v>No</v>
      </c>
      <c r="H960" s="178" t="str">
        <f t="shared" si="545"/>
        <v>No</v>
      </c>
      <c r="I960" t="str">
        <f>IF(OR(PA!K120="Q1 2020",PA!K120="Q2 2020"),"Yes","No")</f>
        <v>No</v>
      </c>
      <c r="J960" s="178" t="str">
        <f t="shared" si="546"/>
        <v>No</v>
      </c>
      <c r="K960" t="str">
        <f>IF(OR(PA!K120="Q3 2020",PA!K120="Q4 2020"),"Yes","No")</f>
        <v>No</v>
      </c>
      <c r="L960" s="178" t="str">
        <f t="shared" si="547"/>
        <v>No</v>
      </c>
      <c r="M960" t="str">
        <f>IF(OR(PA!K120="Q1 2021",PA!K120="Q2 2021"),"Yes","No")</f>
        <v>No</v>
      </c>
      <c r="N960" s="178" t="str">
        <f t="shared" si="548"/>
        <v>No</v>
      </c>
      <c r="O960" t="str">
        <f>IF(OR(PA!K120="Q3 2021",PA!K120="Q4 2021"),"Yes","No")</f>
        <v>No</v>
      </c>
      <c r="P960" s="178" t="str">
        <f t="shared" si="549"/>
        <v>No</v>
      </c>
      <c r="Q960" t="str">
        <f>IF(OR(PA!K120="Q1 2022",PA!K120="Q2 2022"),"Yes","No")</f>
        <v>No</v>
      </c>
      <c r="R960" s="178" t="str">
        <f t="shared" si="550"/>
        <v>No</v>
      </c>
      <c r="S960" t="str">
        <f>IF(OR(PA!K120="Q3 2022",PA!K120="Q4 2022"),"Yes","No")</f>
        <v>No</v>
      </c>
      <c r="T960" s="178" t="str">
        <f t="shared" si="551"/>
        <v>No</v>
      </c>
      <c r="U960" t="str">
        <f>IF(OR(PA!K120="Q1 2023",PA!K120="Q2 2023"),"Yes","No")</f>
        <v>No</v>
      </c>
      <c r="V960" s="178" t="str">
        <f t="shared" si="552"/>
        <v>No</v>
      </c>
      <c r="W960" t="str">
        <f>IF(OR(PA!K120="Q3 2023",PA!K120="Q4 2023"),"Yes","No")</f>
        <v>No</v>
      </c>
      <c r="X960" s="178" t="str">
        <f t="shared" si="553"/>
        <v>No</v>
      </c>
      <c r="Y960" t="str">
        <f>IF(OR(PA!K120="Q1 2024",PA!K120="Q2 2024"),"Yes","No")</f>
        <v>No</v>
      </c>
      <c r="Z960" s="178" t="str">
        <f t="shared" si="554"/>
        <v>No</v>
      </c>
      <c r="AA960" t="str">
        <f>IF(OR(PA!K120="Q3 2024",PA!K120="Q4 2024"),"Yes","No")</f>
        <v>No</v>
      </c>
      <c r="AB960" s="178" t="str">
        <f t="shared" si="555"/>
        <v>No</v>
      </c>
      <c r="AC960" t="str">
        <f>IF(OR(PA!K120="Q1 2025",PA!K120="Q2 2025"),"Yes","No")</f>
        <v>No</v>
      </c>
      <c r="AD960" s="178" t="str">
        <f t="shared" si="556"/>
        <v>No</v>
      </c>
      <c r="AE960" t="str">
        <f>IF(OR(PA!K120="Q3 2025",PA!K120="Q4 2025"),"Yes","No")</f>
        <v>No</v>
      </c>
      <c r="AF960" s="178" t="str">
        <f t="shared" si="557"/>
        <v>No</v>
      </c>
      <c r="AG960" t="str">
        <f>IF(OR(PA!K120="Q1 2026",PA!K120="Q2 2026"),"Yes","No")</f>
        <v>No</v>
      </c>
      <c r="AH960" s="178" t="str">
        <f t="shared" si="558"/>
        <v>No</v>
      </c>
      <c r="AI960" t="str">
        <f>IF(OR(PA!K120="Q3 2026",PA!K120="Q4 2026"),"Yes","No")</f>
        <v>No</v>
      </c>
      <c r="AJ960" s="178" t="str">
        <f t="shared" si="559"/>
        <v>No</v>
      </c>
      <c r="AK960" t="str">
        <f>IF(OR(PA!K120="Q1 2027",PA!K120="Q2 2027"),"Yes","No")</f>
        <v>No</v>
      </c>
      <c r="AL960" s="178" t="str">
        <f t="shared" si="560"/>
        <v>No</v>
      </c>
      <c r="AM960" t="str">
        <f>IF(OR(PA!K120="Q3 2027",PA!K120="Q4 2027"),"Yes","No")</f>
        <v>No</v>
      </c>
      <c r="AN960" s="178" t="str">
        <f t="shared" si="561"/>
        <v>No</v>
      </c>
      <c r="AO960" t="str">
        <f>IF(OR(PA!K120="Q1 2028",PA!K120="Q2 2028"),"Yes","No")</f>
        <v>No</v>
      </c>
      <c r="AP960" s="178" t="str">
        <f t="shared" si="562"/>
        <v>No</v>
      </c>
      <c r="AQ960" t="str">
        <f>IF(OR(PA!K120="Q3 2028",PA!K120="Q4 2028"),"Yes","No")</f>
        <v>No</v>
      </c>
      <c r="AR960" s="178" t="str">
        <f t="shared" si="563"/>
        <v>No</v>
      </c>
      <c r="AS960" t="str">
        <f>IF(OR(PA!K120="Q1 2029",PA!K120="Q2 2029"),"Yes","No")</f>
        <v>No</v>
      </c>
      <c r="AT960" s="178" t="str">
        <f t="shared" si="564"/>
        <v>No</v>
      </c>
      <c r="AU960" t="str">
        <f>IF(OR(PA!K120="Q3 2029",PA!K120="Q4 2029"),"Yes","No")</f>
        <v>No</v>
      </c>
      <c r="AV960" s="178" t="str">
        <f t="shared" si="565"/>
        <v>No</v>
      </c>
      <c r="AW960" t="str">
        <f>IF(OR(PA!K120="Q1 2030",PA!K120="Q2 2030"),"Yes","No")</f>
        <v>No</v>
      </c>
      <c r="AX960" s="178" t="str">
        <f t="shared" si="566"/>
        <v>No</v>
      </c>
      <c r="AY960" t="str">
        <f>IF(OR(PA!K120="Q3 2030",PA!K120="Q4 2030"),"Yes","No")</f>
        <v>No</v>
      </c>
      <c r="AZ960" s="178" t="str">
        <f t="shared" si="567"/>
        <v>No</v>
      </c>
      <c r="BA960" t="str">
        <f>IF(PA!K120="","No","Yes")</f>
        <v>No</v>
      </c>
      <c r="BB960" s="178" t="str">
        <f t="shared" si="568"/>
        <v>No</v>
      </c>
      <c r="BC960" s="178" t="str">
        <f t="shared" si="569"/>
        <v>Yes</v>
      </c>
      <c r="BD960" s="174"/>
    </row>
    <row r="961" spans="1:56" s="175" customFormat="1" ht="23.65" thickBot="1" x14ac:dyDescent="0.5">
      <c r="A961" s="177">
        <v>117</v>
      </c>
      <c r="B961" s="48" t="s">
        <v>1517</v>
      </c>
      <c r="C961" t="str">
        <f>IF(PA!E121="Yes","Yes","No")</f>
        <v>No</v>
      </c>
      <c r="D961" t="str">
        <f>IF(AND(C961="No",PA!F121="Yes"),"Yes","No")</f>
        <v>No</v>
      </c>
      <c r="E961" t="str">
        <f>IF(AND(C961="No",PA!F121="N/A"),"N/A","No")</f>
        <v>No</v>
      </c>
      <c r="F961">
        <f>IF(OR(PA!F121="Yes",PA!F121="N/A"),0,1)</f>
        <v>1</v>
      </c>
      <c r="G961" t="str">
        <f>IF(OR(PA!K121="Q3 2019",PA!K121="Q4 2019"),"Yes","No")</f>
        <v>No</v>
      </c>
      <c r="H961" s="178" t="str">
        <f t="shared" si="545"/>
        <v>No</v>
      </c>
      <c r="I961" t="str">
        <f>IF(OR(PA!K121="Q1 2020",PA!K121="Q2 2020"),"Yes","No")</f>
        <v>No</v>
      </c>
      <c r="J961" s="178" t="str">
        <f t="shared" si="546"/>
        <v>No</v>
      </c>
      <c r="K961" t="str">
        <f>IF(OR(PA!K121="Q3 2020",PA!K121="Q4 2020"),"Yes","No")</f>
        <v>No</v>
      </c>
      <c r="L961" s="178" t="str">
        <f t="shared" si="547"/>
        <v>No</v>
      </c>
      <c r="M961" t="str">
        <f>IF(OR(PA!K121="Q1 2021",PA!K121="Q2 2021"),"Yes","No")</f>
        <v>No</v>
      </c>
      <c r="N961" s="178" t="str">
        <f t="shared" si="548"/>
        <v>No</v>
      </c>
      <c r="O961" t="str">
        <f>IF(OR(PA!K121="Q3 2021",PA!K121="Q4 2021"),"Yes","No")</f>
        <v>No</v>
      </c>
      <c r="P961" s="178" t="str">
        <f t="shared" si="549"/>
        <v>No</v>
      </c>
      <c r="Q961" t="str">
        <f>IF(OR(PA!K121="Q1 2022",PA!K121="Q2 2022"),"Yes","No")</f>
        <v>No</v>
      </c>
      <c r="R961" s="178" t="str">
        <f t="shared" si="550"/>
        <v>No</v>
      </c>
      <c r="S961" t="str">
        <f>IF(OR(PA!K121="Q3 2022",PA!K121="Q4 2022"),"Yes","No")</f>
        <v>No</v>
      </c>
      <c r="T961" s="178" t="str">
        <f t="shared" si="551"/>
        <v>No</v>
      </c>
      <c r="U961" t="str">
        <f>IF(OR(PA!K121="Q1 2023",PA!K121="Q2 2023"),"Yes","No")</f>
        <v>No</v>
      </c>
      <c r="V961" s="178" t="str">
        <f t="shared" si="552"/>
        <v>No</v>
      </c>
      <c r="W961" t="str">
        <f>IF(OR(PA!K121="Q3 2023",PA!K121="Q4 2023"),"Yes","No")</f>
        <v>No</v>
      </c>
      <c r="X961" s="178" t="str">
        <f t="shared" si="553"/>
        <v>No</v>
      </c>
      <c r="Y961" t="str">
        <f>IF(OR(PA!K121="Q1 2024",PA!K121="Q2 2024"),"Yes","No")</f>
        <v>No</v>
      </c>
      <c r="Z961" s="178" t="str">
        <f t="shared" si="554"/>
        <v>No</v>
      </c>
      <c r="AA961" t="str">
        <f>IF(OR(PA!K121="Q3 2024",PA!K121="Q4 2024"),"Yes","No")</f>
        <v>No</v>
      </c>
      <c r="AB961" s="178" t="str">
        <f t="shared" si="555"/>
        <v>No</v>
      </c>
      <c r="AC961" t="str">
        <f>IF(OR(PA!K121="Q1 2025",PA!K121="Q2 2025"),"Yes","No")</f>
        <v>No</v>
      </c>
      <c r="AD961" s="178" t="str">
        <f t="shared" si="556"/>
        <v>No</v>
      </c>
      <c r="AE961" t="str">
        <f>IF(OR(PA!K121="Q3 2025",PA!K121="Q4 2025"),"Yes","No")</f>
        <v>No</v>
      </c>
      <c r="AF961" s="178" t="str">
        <f t="shared" si="557"/>
        <v>No</v>
      </c>
      <c r="AG961" t="str">
        <f>IF(OR(PA!K121="Q1 2026",PA!K121="Q2 2026"),"Yes","No")</f>
        <v>No</v>
      </c>
      <c r="AH961" s="178" t="str">
        <f t="shared" si="558"/>
        <v>No</v>
      </c>
      <c r="AI961" t="str">
        <f>IF(OR(PA!K121="Q3 2026",PA!K121="Q4 2026"),"Yes","No")</f>
        <v>No</v>
      </c>
      <c r="AJ961" s="178" t="str">
        <f t="shared" si="559"/>
        <v>No</v>
      </c>
      <c r="AK961" t="str">
        <f>IF(OR(PA!K121="Q1 2027",PA!K121="Q2 2027"),"Yes","No")</f>
        <v>No</v>
      </c>
      <c r="AL961" s="178" t="str">
        <f t="shared" si="560"/>
        <v>No</v>
      </c>
      <c r="AM961" t="str">
        <f>IF(OR(PA!K121="Q3 2027",PA!K121="Q4 2027"),"Yes","No")</f>
        <v>No</v>
      </c>
      <c r="AN961" s="178" t="str">
        <f t="shared" si="561"/>
        <v>No</v>
      </c>
      <c r="AO961" t="str">
        <f>IF(OR(PA!K121="Q1 2028",PA!K121="Q2 2028"),"Yes","No")</f>
        <v>No</v>
      </c>
      <c r="AP961" s="178" t="str">
        <f t="shared" si="562"/>
        <v>No</v>
      </c>
      <c r="AQ961" t="str">
        <f>IF(OR(PA!K121="Q3 2028",PA!K121="Q4 2028"),"Yes","No")</f>
        <v>No</v>
      </c>
      <c r="AR961" s="178" t="str">
        <f t="shared" si="563"/>
        <v>No</v>
      </c>
      <c r="AS961" t="str">
        <f>IF(OR(PA!K121="Q1 2029",PA!K121="Q2 2029"),"Yes","No")</f>
        <v>No</v>
      </c>
      <c r="AT961" s="178" t="str">
        <f t="shared" si="564"/>
        <v>No</v>
      </c>
      <c r="AU961" t="str">
        <f>IF(OR(PA!K121="Q3 2029",PA!K121="Q4 2029"),"Yes","No")</f>
        <v>No</v>
      </c>
      <c r="AV961" s="178" t="str">
        <f t="shared" si="565"/>
        <v>No</v>
      </c>
      <c r="AW961" t="str">
        <f>IF(OR(PA!K121="Q1 2030",PA!K121="Q2 2030"),"Yes","No")</f>
        <v>No</v>
      </c>
      <c r="AX961" s="178" t="str">
        <f t="shared" si="566"/>
        <v>No</v>
      </c>
      <c r="AY961" t="str">
        <f>IF(OR(PA!K121="Q3 2030",PA!K121="Q4 2030"),"Yes","No")</f>
        <v>No</v>
      </c>
      <c r="AZ961" s="178" t="str">
        <f t="shared" si="567"/>
        <v>No</v>
      </c>
      <c r="BA961" t="str">
        <f>IF(PA!K121="","No","Yes")</f>
        <v>No</v>
      </c>
      <c r="BB961" s="178" t="str">
        <f t="shared" si="568"/>
        <v>No</v>
      </c>
      <c r="BC961" s="178" t="str">
        <f t="shared" si="569"/>
        <v>Yes</v>
      </c>
      <c r="BD961" s="174"/>
    </row>
    <row r="962" spans="1:56" s="175" customFormat="1" ht="23.65" thickBot="1" x14ac:dyDescent="0.5">
      <c r="A962" s="177">
        <v>118</v>
      </c>
      <c r="B962" s="48" t="s">
        <v>240</v>
      </c>
      <c r="C962" t="str">
        <f>IF(PA!E122="Yes","Yes","No")</f>
        <v>No</v>
      </c>
      <c r="D962" t="str">
        <f>IF(AND(C962="No",PA!F122="Yes"),"Yes","No")</f>
        <v>No</v>
      </c>
      <c r="E962" t="str">
        <f>IF(AND(C962="No",PA!F122="N/A"),"N/A","No")</f>
        <v>No</v>
      </c>
      <c r="F962">
        <f>IF(OR(PA!F122="Yes",PA!F122="N/A"),0,1)</f>
        <v>1</v>
      </c>
      <c r="G962" t="str">
        <f>IF(OR(PA!K122="Q3 2019",PA!K122="Q4 2019"),"Yes","No")</f>
        <v>No</v>
      </c>
      <c r="H962" s="178" t="str">
        <f t="shared" si="545"/>
        <v>No</v>
      </c>
      <c r="I962" t="str">
        <f>IF(OR(PA!K122="Q1 2020",PA!K122="Q2 2020"),"Yes","No")</f>
        <v>No</v>
      </c>
      <c r="J962" s="178" t="str">
        <f t="shared" si="546"/>
        <v>No</v>
      </c>
      <c r="K962" t="str">
        <f>IF(OR(PA!K122="Q3 2020",PA!K122="Q4 2020"),"Yes","No")</f>
        <v>No</v>
      </c>
      <c r="L962" s="178" t="str">
        <f t="shared" si="547"/>
        <v>No</v>
      </c>
      <c r="M962" t="str">
        <f>IF(OR(PA!K122="Q1 2021",PA!K122="Q2 2021"),"Yes","No")</f>
        <v>No</v>
      </c>
      <c r="N962" s="178" t="str">
        <f t="shared" si="548"/>
        <v>No</v>
      </c>
      <c r="O962" t="str">
        <f>IF(OR(PA!K122="Q3 2021",PA!K122="Q4 2021"),"Yes","No")</f>
        <v>No</v>
      </c>
      <c r="P962" s="178" t="str">
        <f t="shared" si="549"/>
        <v>No</v>
      </c>
      <c r="Q962" t="str">
        <f>IF(OR(PA!K122="Q1 2022",PA!K122="Q2 2022"),"Yes","No")</f>
        <v>No</v>
      </c>
      <c r="R962" s="178" t="str">
        <f t="shared" si="550"/>
        <v>No</v>
      </c>
      <c r="S962" t="str">
        <f>IF(OR(PA!K122="Q3 2022",PA!K122="Q4 2022"),"Yes","No")</f>
        <v>No</v>
      </c>
      <c r="T962" s="178" t="str">
        <f t="shared" si="551"/>
        <v>No</v>
      </c>
      <c r="U962" t="str">
        <f>IF(OR(PA!K122="Q1 2023",PA!K122="Q2 2023"),"Yes","No")</f>
        <v>No</v>
      </c>
      <c r="V962" s="178" t="str">
        <f t="shared" si="552"/>
        <v>No</v>
      </c>
      <c r="W962" t="str">
        <f>IF(OR(PA!K122="Q3 2023",PA!K122="Q4 2023"),"Yes","No")</f>
        <v>No</v>
      </c>
      <c r="X962" s="178" t="str">
        <f t="shared" si="553"/>
        <v>No</v>
      </c>
      <c r="Y962" t="str">
        <f>IF(OR(PA!K122="Q1 2024",PA!K122="Q2 2024"),"Yes","No")</f>
        <v>No</v>
      </c>
      <c r="Z962" s="178" t="str">
        <f t="shared" si="554"/>
        <v>No</v>
      </c>
      <c r="AA962" t="str">
        <f>IF(OR(PA!K122="Q3 2024",PA!K122="Q4 2024"),"Yes","No")</f>
        <v>No</v>
      </c>
      <c r="AB962" s="178" t="str">
        <f t="shared" si="555"/>
        <v>No</v>
      </c>
      <c r="AC962" t="str">
        <f>IF(OR(PA!K122="Q1 2025",PA!K122="Q2 2025"),"Yes","No")</f>
        <v>No</v>
      </c>
      <c r="AD962" s="178" t="str">
        <f t="shared" si="556"/>
        <v>No</v>
      </c>
      <c r="AE962" t="str">
        <f>IF(OR(PA!K122="Q3 2025",PA!K122="Q4 2025"),"Yes","No")</f>
        <v>No</v>
      </c>
      <c r="AF962" s="178" t="str">
        <f t="shared" si="557"/>
        <v>No</v>
      </c>
      <c r="AG962" t="str">
        <f>IF(OR(PA!K122="Q1 2026",PA!K122="Q2 2026"),"Yes","No")</f>
        <v>No</v>
      </c>
      <c r="AH962" s="178" t="str">
        <f t="shared" si="558"/>
        <v>No</v>
      </c>
      <c r="AI962" t="str">
        <f>IF(OR(PA!K122="Q3 2026",PA!K122="Q4 2026"),"Yes","No")</f>
        <v>No</v>
      </c>
      <c r="AJ962" s="178" t="str">
        <f t="shared" si="559"/>
        <v>No</v>
      </c>
      <c r="AK962" t="str">
        <f>IF(OR(PA!K122="Q1 2027",PA!K122="Q2 2027"),"Yes","No")</f>
        <v>No</v>
      </c>
      <c r="AL962" s="178" t="str">
        <f t="shared" si="560"/>
        <v>No</v>
      </c>
      <c r="AM962" t="str">
        <f>IF(OR(PA!K122="Q3 2027",PA!K122="Q4 2027"),"Yes","No")</f>
        <v>No</v>
      </c>
      <c r="AN962" s="178" t="str">
        <f t="shared" si="561"/>
        <v>No</v>
      </c>
      <c r="AO962" t="str">
        <f>IF(OR(PA!K122="Q1 2028",PA!K122="Q2 2028"),"Yes","No")</f>
        <v>No</v>
      </c>
      <c r="AP962" s="178" t="str">
        <f t="shared" si="562"/>
        <v>No</v>
      </c>
      <c r="AQ962" t="str">
        <f>IF(OR(PA!K122="Q3 2028",PA!K122="Q4 2028"),"Yes","No")</f>
        <v>No</v>
      </c>
      <c r="AR962" s="178" t="str">
        <f t="shared" si="563"/>
        <v>No</v>
      </c>
      <c r="AS962" t="str">
        <f>IF(OR(PA!K122="Q1 2029",PA!K122="Q2 2029"),"Yes","No")</f>
        <v>No</v>
      </c>
      <c r="AT962" s="178" t="str">
        <f t="shared" si="564"/>
        <v>No</v>
      </c>
      <c r="AU962" t="str">
        <f>IF(OR(PA!K122="Q3 2029",PA!K122="Q4 2029"),"Yes","No")</f>
        <v>No</v>
      </c>
      <c r="AV962" s="178" t="str">
        <f t="shared" si="565"/>
        <v>No</v>
      </c>
      <c r="AW962" t="str">
        <f>IF(OR(PA!K122="Q1 2030",PA!K122="Q2 2030"),"Yes","No")</f>
        <v>No</v>
      </c>
      <c r="AX962" s="178" t="str">
        <f t="shared" si="566"/>
        <v>No</v>
      </c>
      <c r="AY962" t="str">
        <f>IF(OR(PA!K122="Q3 2030",PA!K122="Q4 2030"),"Yes","No")</f>
        <v>No</v>
      </c>
      <c r="AZ962" s="178" t="str">
        <f t="shared" si="567"/>
        <v>No</v>
      </c>
      <c r="BA962" t="str">
        <f>IF(PA!K122="","No","Yes")</f>
        <v>No</v>
      </c>
      <c r="BB962" s="178" t="str">
        <f t="shared" si="568"/>
        <v>No</v>
      </c>
      <c r="BC962" s="178" t="str">
        <f t="shared" si="569"/>
        <v>Yes</v>
      </c>
      <c r="BD962" s="174"/>
    </row>
    <row r="963" spans="1:56" s="175" customFormat="1" ht="23.65" thickBot="1" x14ac:dyDescent="0.5">
      <c r="A963" s="177">
        <v>119</v>
      </c>
      <c r="B963" s="48" t="s">
        <v>1518</v>
      </c>
      <c r="C963" t="str">
        <f>IF(PA!E123="Yes","Yes","No")</f>
        <v>No</v>
      </c>
      <c r="D963" t="str">
        <f>IF(AND(C963="No",PA!F123="Yes"),"Yes","No")</f>
        <v>No</v>
      </c>
      <c r="E963" t="str">
        <f>IF(AND(C963="No",PA!F123="N/A"),"N/A","No")</f>
        <v>No</v>
      </c>
      <c r="F963">
        <f>IF(OR(PA!F123="Yes",PA!F123="N/A"),0,1)</f>
        <v>1</v>
      </c>
      <c r="G963" t="str">
        <f>IF(OR(PA!K123="Q3 2019",PA!K123="Q4 2019"),"Yes","No")</f>
        <v>No</v>
      </c>
      <c r="H963" s="178" t="str">
        <f t="shared" si="545"/>
        <v>No</v>
      </c>
      <c r="I963" t="str">
        <f>IF(OR(PA!K123="Q1 2020",PA!K123="Q2 2020"),"Yes","No")</f>
        <v>No</v>
      </c>
      <c r="J963" s="178" t="str">
        <f t="shared" si="546"/>
        <v>No</v>
      </c>
      <c r="K963" t="str">
        <f>IF(OR(PA!K123="Q3 2020",PA!K123="Q4 2020"),"Yes","No")</f>
        <v>No</v>
      </c>
      <c r="L963" s="178" t="str">
        <f t="shared" si="547"/>
        <v>No</v>
      </c>
      <c r="M963" t="str">
        <f>IF(OR(PA!K123="Q1 2021",PA!K123="Q2 2021"),"Yes","No")</f>
        <v>No</v>
      </c>
      <c r="N963" s="178" t="str">
        <f t="shared" si="548"/>
        <v>No</v>
      </c>
      <c r="O963" t="str">
        <f>IF(OR(PA!K123="Q3 2021",PA!K123="Q4 2021"),"Yes","No")</f>
        <v>No</v>
      </c>
      <c r="P963" s="178" t="str">
        <f t="shared" si="549"/>
        <v>No</v>
      </c>
      <c r="Q963" t="str">
        <f>IF(OR(PA!K123="Q1 2022",PA!K123="Q2 2022"),"Yes","No")</f>
        <v>No</v>
      </c>
      <c r="R963" s="178" t="str">
        <f t="shared" si="550"/>
        <v>No</v>
      </c>
      <c r="S963" t="str">
        <f>IF(OR(PA!K123="Q3 2022",PA!K123="Q4 2022"),"Yes","No")</f>
        <v>No</v>
      </c>
      <c r="T963" s="178" t="str">
        <f t="shared" si="551"/>
        <v>No</v>
      </c>
      <c r="U963" t="str">
        <f>IF(OR(PA!K123="Q1 2023",PA!K123="Q2 2023"),"Yes","No")</f>
        <v>No</v>
      </c>
      <c r="V963" s="178" t="str">
        <f t="shared" si="552"/>
        <v>No</v>
      </c>
      <c r="W963" t="str">
        <f>IF(OR(PA!K123="Q3 2023",PA!K123="Q4 2023"),"Yes","No")</f>
        <v>No</v>
      </c>
      <c r="X963" s="178" t="str">
        <f t="shared" si="553"/>
        <v>No</v>
      </c>
      <c r="Y963" t="str">
        <f>IF(OR(PA!K123="Q1 2024",PA!K123="Q2 2024"),"Yes","No")</f>
        <v>No</v>
      </c>
      <c r="Z963" s="178" t="str">
        <f t="shared" si="554"/>
        <v>No</v>
      </c>
      <c r="AA963" t="str">
        <f>IF(OR(PA!K123="Q3 2024",PA!K123="Q4 2024"),"Yes","No")</f>
        <v>No</v>
      </c>
      <c r="AB963" s="178" t="str">
        <f t="shared" si="555"/>
        <v>No</v>
      </c>
      <c r="AC963" t="str">
        <f>IF(OR(PA!K123="Q1 2025",PA!K123="Q2 2025"),"Yes","No")</f>
        <v>No</v>
      </c>
      <c r="AD963" s="178" t="str">
        <f t="shared" si="556"/>
        <v>No</v>
      </c>
      <c r="AE963" t="str">
        <f>IF(OR(PA!K123="Q3 2025",PA!K123="Q4 2025"),"Yes","No")</f>
        <v>No</v>
      </c>
      <c r="AF963" s="178" t="str">
        <f t="shared" si="557"/>
        <v>No</v>
      </c>
      <c r="AG963" t="str">
        <f>IF(OR(PA!K123="Q1 2026",PA!K123="Q2 2026"),"Yes","No")</f>
        <v>No</v>
      </c>
      <c r="AH963" s="178" t="str">
        <f t="shared" si="558"/>
        <v>No</v>
      </c>
      <c r="AI963" t="str">
        <f>IF(OR(PA!K123="Q3 2026",PA!K123="Q4 2026"),"Yes","No")</f>
        <v>No</v>
      </c>
      <c r="AJ963" s="178" t="str">
        <f t="shared" si="559"/>
        <v>No</v>
      </c>
      <c r="AK963" t="str">
        <f>IF(OR(PA!K123="Q1 2027",PA!K123="Q2 2027"),"Yes","No")</f>
        <v>No</v>
      </c>
      <c r="AL963" s="178" t="str">
        <f t="shared" si="560"/>
        <v>No</v>
      </c>
      <c r="AM963" t="str">
        <f>IF(OR(PA!K123="Q3 2027",PA!K123="Q4 2027"),"Yes","No")</f>
        <v>No</v>
      </c>
      <c r="AN963" s="178" t="str">
        <f t="shared" si="561"/>
        <v>No</v>
      </c>
      <c r="AO963" t="str">
        <f>IF(OR(PA!K123="Q1 2028",PA!K123="Q2 2028"),"Yes","No")</f>
        <v>No</v>
      </c>
      <c r="AP963" s="178" t="str">
        <f t="shared" si="562"/>
        <v>No</v>
      </c>
      <c r="AQ963" t="str">
        <f>IF(OR(PA!K123="Q3 2028",PA!K123="Q4 2028"),"Yes","No")</f>
        <v>No</v>
      </c>
      <c r="AR963" s="178" t="str">
        <f t="shared" si="563"/>
        <v>No</v>
      </c>
      <c r="AS963" t="str">
        <f>IF(OR(PA!K123="Q1 2029",PA!K123="Q2 2029"),"Yes","No")</f>
        <v>No</v>
      </c>
      <c r="AT963" s="178" t="str">
        <f t="shared" si="564"/>
        <v>No</v>
      </c>
      <c r="AU963" t="str">
        <f>IF(OR(PA!K123="Q3 2029",PA!K123="Q4 2029"),"Yes","No")</f>
        <v>No</v>
      </c>
      <c r="AV963" s="178" t="str">
        <f t="shared" si="565"/>
        <v>No</v>
      </c>
      <c r="AW963" t="str">
        <f>IF(OR(PA!K123="Q1 2030",PA!K123="Q2 2030"),"Yes","No")</f>
        <v>No</v>
      </c>
      <c r="AX963" s="178" t="str">
        <f t="shared" si="566"/>
        <v>No</v>
      </c>
      <c r="AY963" t="str">
        <f>IF(OR(PA!K123="Q3 2030",PA!K123="Q4 2030"),"Yes","No")</f>
        <v>No</v>
      </c>
      <c r="AZ963" s="178" t="str">
        <f t="shared" si="567"/>
        <v>No</v>
      </c>
      <c r="BA963" t="str">
        <f>IF(PA!K123="","No","Yes")</f>
        <v>No</v>
      </c>
      <c r="BB963" s="178" t="str">
        <f t="shared" si="568"/>
        <v>No</v>
      </c>
      <c r="BC963" s="178" t="str">
        <f t="shared" si="569"/>
        <v>Yes</v>
      </c>
      <c r="BD963" s="174"/>
    </row>
    <row r="964" spans="1:56" s="175" customFormat="1" ht="23.65" thickBot="1" x14ac:dyDescent="0.5">
      <c r="A964" s="177">
        <v>120</v>
      </c>
      <c r="B964" s="48" t="s">
        <v>801</v>
      </c>
      <c r="C964" t="str">
        <f>IF(PA!E124="Yes","Yes","No")</f>
        <v>No</v>
      </c>
      <c r="D964" t="str">
        <f>IF(AND(C964="No",PA!F124="Yes"),"Yes","No")</f>
        <v>No</v>
      </c>
      <c r="E964" t="str">
        <f>IF(AND(C964="No",PA!F124="N/A"),"N/A","No")</f>
        <v>No</v>
      </c>
      <c r="F964">
        <f>IF(OR(PA!F124="Yes",PA!F124="N/A"),0,1)</f>
        <v>1</v>
      </c>
      <c r="G964" t="str">
        <f>IF(OR(PA!K124="Q3 2019",PA!K124="Q4 2019"),"Yes","No")</f>
        <v>No</v>
      </c>
      <c r="H964" s="178" t="str">
        <f t="shared" si="545"/>
        <v>No</v>
      </c>
      <c r="I964" t="str">
        <f>IF(OR(PA!K124="Q1 2020",PA!K124="Q2 2020"),"Yes","No")</f>
        <v>No</v>
      </c>
      <c r="J964" s="178" t="str">
        <f t="shared" si="546"/>
        <v>No</v>
      </c>
      <c r="K964" t="str">
        <f>IF(OR(PA!K124="Q3 2020",PA!K124="Q4 2020"),"Yes","No")</f>
        <v>No</v>
      </c>
      <c r="L964" s="178" t="str">
        <f t="shared" si="547"/>
        <v>No</v>
      </c>
      <c r="M964" t="str">
        <f>IF(OR(PA!K124="Q1 2021",PA!K124="Q2 2021"),"Yes","No")</f>
        <v>No</v>
      </c>
      <c r="N964" s="178" t="str">
        <f t="shared" si="548"/>
        <v>No</v>
      </c>
      <c r="O964" t="str">
        <f>IF(OR(PA!K124="Q3 2021",PA!K124="Q4 2021"),"Yes","No")</f>
        <v>No</v>
      </c>
      <c r="P964" s="178" t="str">
        <f t="shared" si="549"/>
        <v>No</v>
      </c>
      <c r="Q964" t="str">
        <f>IF(OR(PA!K124="Q1 2022",PA!K124="Q2 2022"),"Yes","No")</f>
        <v>No</v>
      </c>
      <c r="R964" s="178" t="str">
        <f t="shared" si="550"/>
        <v>No</v>
      </c>
      <c r="S964" t="str">
        <f>IF(OR(PA!K124="Q3 2022",PA!K124="Q4 2022"),"Yes","No")</f>
        <v>No</v>
      </c>
      <c r="T964" s="178" t="str">
        <f t="shared" si="551"/>
        <v>No</v>
      </c>
      <c r="U964" t="str">
        <f>IF(OR(PA!K124="Q1 2023",PA!K124="Q2 2023"),"Yes","No")</f>
        <v>No</v>
      </c>
      <c r="V964" s="178" t="str">
        <f t="shared" si="552"/>
        <v>No</v>
      </c>
      <c r="W964" t="str">
        <f>IF(OR(PA!K124="Q3 2023",PA!K124="Q4 2023"),"Yes","No")</f>
        <v>No</v>
      </c>
      <c r="X964" s="178" t="str">
        <f t="shared" si="553"/>
        <v>No</v>
      </c>
      <c r="Y964" t="str">
        <f>IF(OR(PA!K124="Q1 2024",PA!K124="Q2 2024"),"Yes","No")</f>
        <v>No</v>
      </c>
      <c r="Z964" s="178" t="str">
        <f t="shared" si="554"/>
        <v>No</v>
      </c>
      <c r="AA964" t="str">
        <f>IF(OR(PA!K124="Q3 2024",PA!K124="Q4 2024"),"Yes","No")</f>
        <v>No</v>
      </c>
      <c r="AB964" s="178" t="str">
        <f t="shared" si="555"/>
        <v>No</v>
      </c>
      <c r="AC964" t="str">
        <f>IF(OR(PA!K124="Q1 2025",PA!K124="Q2 2025"),"Yes","No")</f>
        <v>No</v>
      </c>
      <c r="AD964" s="178" t="str">
        <f t="shared" si="556"/>
        <v>No</v>
      </c>
      <c r="AE964" t="str">
        <f>IF(OR(PA!K124="Q3 2025",PA!K124="Q4 2025"),"Yes","No")</f>
        <v>No</v>
      </c>
      <c r="AF964" s="178" t="str">
        <f t="shared" si="557"/>
        <v>No</v>
      </c>
      <c r="AG964" t="str">
        <f>IF(OR(PA!K124="Q1 2026",PA!K124="Q2 2026"),"Yes","No")</f>
        <v>No</v>
      </c>
      <c r="AH964" s="178" t="str">
        <f t="shared" si="558"/>
        <v>No</v>
      </c>
      <c r="AI964" t="str">
        <f>IF(OR(PA!K124="Q3 2026",PA!K124="Q4 2026"),"Yes","No")</f>
        <v>No</v>
      </c>
      <c r="AJ964" s="178" t="str">
        <f t="shared" si="559"/>
        <v>No</v>
      </c>
      <c r="AK964" t="str">
        <f>IF(OR(PA!K124="Q1 2027",PA!K124="Q2 2027"),"Yes","No")</f>
        <v>No</v>
      </c>
      <c r="AL964" s="178" t="str">
        <f t="shared" si="560"/>
        <v>No</v>
      </c>
      <c r="AM964" t="str">
        <f>IF(OR(PA!K124="Q3 2027",PA!K124="Q4 2027"),"Yes","No")</f>
        <v>No</v>
      </c>
      <c r="AN964" s="178" t="str">
        <f t="shared" si="561"/>
        <v>No</v>
      </c>
      <c r="AO964" t="str">
        <f>IF(OR(PA!K124="Q1 2028",PA!K124="Q2 2028"),"Yes","No")</f>
        <v>No</v>
      </c>
      <c r="AP964" s="178" t="str">
        <f t="shared" si="562"/>
        <v>No</v>
      </c>
      <c r="AQ964" t="str">
        <f>IF(OR(PA!K124="Q3 2028",PA!K124="Q4 2028"),"Yes","No")</f>
        <v>No</v>
      </c>
      <c r="AR964" s="178" t="str">
        <f t="shared" si="563"/>
        <v>No</v>
      </c>
      <c r="AS964" t="str">
        <f>IF(OR(PA!K124="Q1 2029",PA!K124="Q2 2029"),"Yes","No")</f>
        <v>No</v>
      </c>
      <c r="AT964" s="178" t="str">
        <f t="shared" si="564"/>
        <v>No</v>
      </c>
      <c r="AU964" t="str">
        <f>IF(OR(PA!K124="Q3 2029",PA!K124="Q4 2029"),"Yes","No")</f>
        <v>No</v>
      </c>
      <c r="AV964" s="178" t="str">
        <f t="shared" si="565"/>
        <v>No</v>
      </c>
      <c r="AW964" t="str">
        <f>IF(OR(PA!K124="Q1 2030",PA!K124="Q2 2030"),"Yes","No")</f>
        <v>No</v>
      </c>
      <c r="AX964" s="178" t="str">
        <f t="shared" si="566"/>
        <v>No</v>
      </c>
      <c r="AY964" t="str">
        <f>IF(OR(PA!K124="Q3 2030",PA!K124="Q4 2030"),"Yes","No")</f>
        <v>No</v>
      </c>
      <c r="AZ964" s="178" t="str">
        <f t="shared" si="567"/>
        <v>No</v>
      </c>
      <c r="BA964" t="str">
        <f>IF(PA!K124="","No","Yes")</f>
        <v>No</v>
      </c>
      <c r="BB964" s="178" t="str">
        <f t="shared" si="568"/>
        <v>No</v>
      </c>
      <c r="BC964" s="178" t="str">
        <f t="shared" si="569"/>
        <v>Yes</v>
      </c>
      <c r="BD964" s="174"/>
    </row>
    <row r="965" spans="1:56" s="175" customFormat="1" ht="23.65" thickBot="1" x14ac:dyDescent="0.5">
      <c r="A965" s="177">
        <v>121</v>
      </c>
      <c r="B965" s="48" t="s">
        <v>244</v>
      </c>
      <c r="C965" t="str">
        <f>IF(PA!E125="Yes","Yes","No")</f>
        <v>No</v>
      </c>
      <c r="D965" t="str">
        <f>IF(AND(C965="No",PA!F125="Yes"),"Yes","No")</f>
        <v>No</v>
      </c>
      <c r="E965" t="str">
        <f>IF(AND(C965="No",PA!F125="N/A"),"N/A","No")</f>
        <v>No</v>
      </c>
      <c r="F965">
        <f>IF(OR(PA!F125="Yes",PA!F125="N/A"),0,1)</f>
        <v>1</v>
      </c>
      <c r="G965" t="str">
        <f>IF(OR(PA!K125="Q3 2019",PA!K125="Q4 2019"),"Yes","No")</f>
        <v>No</v>
      </c>
      <c r="H965" s="178" t="str">
        <f t="shared" si="545"/>
        <v>No</v>
      </c>
      <c r="I965" t="str">
        <f>IF(OR(PA!K125="Q1 2020",PA!K125="Q2 2020"),"Yes","No")</f>
        <v>No</v>
      </c>
      <c r="J965" s="178" t="str">
        <f t="shared" si="546"/>
        <v>No</v>
      </c>
      <c r="K965" t="str">
        <f>IF(OR(PA!K125="Q3 2020",PA!K125="Q4 2020"),"Yes","No")</f>
        <v>No</v>
      </c>
      <c r="L965" s="178" t="str">
        <f t="shared" si="547"/>
        <v>No</v>
      </c>
      <c r="M965" t="str">
        <f>IF(OR(PA!K125="Q1 2021",PA!K125="Q2 2021"),"Yes","No")</f>
        <v>No</v>
      </c>
      <c r="N965" s="178" t="str">
        <f t="shared" si="548"/>
        <v>No</v>
      </c>
      <c r="O965" t="str">
        <f>IF(OR(PA!K125="Q3 2021",PA!K125="Q4 2021"),"Yes","No")</f>
        <v>No</v>
      </c>
      <c r="P965" s="178" t="str">
        <f t="shared" si="549"/>
        <v>No</v>
      </c>
      <c r="Q965" t="str">
        <f>IF(OR(PA!K125="Q1 2022",PA!K125="Q2 2022"),"Yes","No")</f>
        <v>No</v>
      </c>
      <c r="R965" s="178" t="str">
        <f t="shared" si="550"/>
        <v>No</v>
      </c>
      <c r="S965" t="str">
        <f>IF(OR(PA!K125="Q3 2022",PA!K125="Q4 2022"),"Yes","No")</f>
        <v>No</v>
      </c>
      <c r="T965" s="178" t="str">
        <f t="shared" si="551"/>
        <v>No</v>
      </c>
      <c r="U965" t="str">
        <f>IF(OR(PA!K125="Q1 2023",PA!K125="Q2 2023"),"Yes","No")</f>
        <v>No</v>
      </c>
      <c r="V965" s="178" t="str">
        <f t="shared" si="552"/>
        <v>No</v>
      </c>
      <c r="W965" t="str">
        <f>IF(OR(PA!K125="Q3 2023",PA!K125="Q4 2023"),"Yes","No")</f>
        <v>No</v>
      </c>
      <c r="X965" s="178" t="str">
        <f t="shared" si="553"/>
        <v>No</v>
      </c>
      <c r="Y965" t="str">
        <f>IF(OR(PA!K125="Q1 2024",PA!K125="Q2 2024"),"Yes","No")</f>
        <v>No</v>
      </c>
      <c r="Z965" s="178" t="str">
        <f t="shared" si="554"/>
        <v>No</v>
      </c>
      <c r="AA965" t="str">
        <f>IF(OR(PA!K125="Q3 2024",PA!K125="Q4 2024"),"Yes","No")</f>
        <v>No</v>
      </c>
      <c r="AB965" s="178" t="str">
        <f t="shared" si="555"/>
        <v>No</v>
      </c>
      <c r="AC965" t="str">
        <f>IF(OR(PA!K125="Q1 2025",PA!K125="Q2 2025"),"Yes","No")</f>
        <v>No</v>
      </c>
      <c r="AD965" s="178" t="str">
        <f t="shared" si="556"/>
        <v>No</v>
      </c>
      <c r="AE965" t="str">
        <f>IF(OR(PA!K125="Q3 2025",PA!K125="Q4 2025"),"Yes","No")</f>
        <v>No</v>
      </c>
      <c r="AF965" s="178" t="str">
        <f t="shared" si="557"/>
        <v>No</v>
      </c>
      <c r="AG965" t="str">
        <f>IF(OR(PA!K125="Q1 2026",PA!K125="Q2 2026"),"Yes","No")</f>
        <v>No</v>
      </c>
      <c r="AH965" s="178" t="str">
        <f t="shared" si="558"/>
        <v>No</v>
      </c>
      <c r="AI965" t="str">
        <f>IF(OR(PA!K125="Q3 2026",PA!K125="Q4 2026"),"Yes","No")</f>
        <v>No</v>
      </c>
      <c r="AJ965" s="178" t="str">
        <f t="shared" si="559"/>
        <v>No</v>
      </c>
      <c r="AK965" t="str">
        <f>IF(OR(PA!K125="Q1 2027",PA!K125="Q2 2027"),"Yes","No")</f>
        <v>No</v>
      </c>
      <c r="AL965" s="178" t="str">
        <f t="shared" si="560"/>
        <v>No</v>
      </c>
      <c r="AM965" t="str">
        <f>IF(OR(PA!K125="Q3 2027",PA!K125="Q4 2027"),"Yes","No")</f>
        <v>No</v>
      </c>
      <c r="AN965" s="178" t="str">
        <f t="shared" si="561"/>
        <v>No</v>
      </c>
      <c r="AO965" t="str">
        <f>IF(OR(PA!K125="Q1 2028",PA!K125="Q2 2028"),"Yes","No")</f>
        <v>No</v>
      </c>
      <c r="AP965" s="178" t="str">
        <f t="shared" si="562"/>
        <v>No</v>
      </c>
      <c r="AQ965" t="str">
        <f>IF(OR(PA!K125="Q3 2028",PA!K125="Q4 2028"),"Yes","No")</f>
        <v>No</v>
      </c>
      <c r="AR965" s="178" t="str">
        <f t="shared" si="563"/>
        <v>No</v>
      </c>
      <c r="AS965" t="str">
        <f>IF(OR(PA!K125="Q1 2029",PA!K125="Q2 2029"),"Yes","No")</f>
        <v>No</v>
      </c>
      <c r="AT965" s="178" t="str">
        <f t="shared" si="564"/>
        <v>No</v>
      </c>
      <c r="AU965" t="str">
        <f>IF(OR(PA!K125="Q3 2029",PA!K125="Q4 2029"),"Yes","No")</f>
        <v>No</v>
      </c>
      <c r="AV965" s="178" t="str">
        <f t="shared" si="565"/>
        <v>No</v>
      </c>
      <c r="AW965" t="str">
        <f>IF(OR(PA!K125="Q1 2030",PA!K125="Q2 2030"),"Yes","No")</f>
        <v>No</v>
      </c>
      <c r="AX965" s="178" t="str">
        <f t="shared" si="566"/>
        <v>No</v>
      </c>
      <c r="AY965" t="str">
        <f>IF(OR(PA!K125="Q3 2030",PA!K125="Q4 2030"),"Yes","No")</f>
        <v>No</v>
      </c>
      <c r="AZ965" s="178" t="str">
        <f t="shared" si="567"/>
        <v>No</v>
      </c>
      <c r="BA965" t="str">
        <f>IF(PA!K125="","No","Yes")</f>
        <v>No</v>
      </c>
      <c r="BB965" s="178" t="str">
        <f t="shared" si="568"/>
        <v>No</v>
      </c>
      <c r="BC965" s="178" t="str">
        <f t="shared" si="569"/>
        <v>Yes</v>
      </c>
      <c r="BD965" s="174"/>
    </row>
    <row r="966" spans="1:56" s="175" customFormat="1" ht="23.65" thickBot="1" x14ac:dyDescent="0.5">
      <c r="A966" s="177">
        <v>122</v>
      </c>
      <c r="B966" s="50" t="s">
        <v>1519</v>
      </c>
      <c r="C966" t="str">
        <f>IF(PA!E126="Yes","Yes","No")</f>
        <v>Yes</v>
      </c>
      <c r="D966" t="str">
        <f>IF(AND(C966="No",PA!F126="Yes"),"Yes","No")</f>
        <v>No</v>
      </c>
      <c r="E966" t="str">
        <f>IF(AND(C966="No",PA!F126="N/A"),"N/A","No")</f>
        <v>No</v>
      </c>
      <c r="F966">
        <f>IF(OR(PA!F126="Yes",PA!F126="N/A"),0,1)</f>
        <v>1</v>
      </c>
      <c r="G966" t="str">
        <f>IF(OR(PA!K126="Q3 2019",PA!K126="Q4 2019"),"Yes","No")</f>
        <v>No</v>
      </c>
      <c r="H966" s="178" t="str">
        <f t="shared" si="545"/>
        <v>No</v>
      </c>
      <c r="I966" t="str">
        <f>IF(OR(PA!K126="Q1 2020",PA!K126="Q2 2020"),"Yes","No")</f>
        <v>No</v>
      </c>
      <c r="J966" s="178" t="str">
        <f t="shared" si="546"/>
        <v>No</v>
      </c>
      <c r="K966" t="str">
        <f>IF(OR(PA!K126="Q3 2020",PA!K126="Q4 2020"),"Yes","No")</f>
        <v>No</v>
      </c>
      <c r="L966" s="178" t="str">
        <f t="shared" si="547"/>
        <v>No</v>
      </c>
      <c r="M966" t="str">
        <f>IF(OR(PA!K126="Q1 2021",PA!K126="Q2 2021"),"Yes","No")</f>
        <v>No</v>
      </c>
      <c r="N966" s="178" t="str">
        <f t="shared" si="548"/>
        <v>No</v>
      </c>
      <c r="O966" t="str">
        <f>IF(OR(PA!K126="Q3 2021",PA!K126="Q4 2021"),"Yes","No")</f>
        <v>No</v>
      </c>
      <c r="P966" s="178" t="str">
        <f t="shared" si="549"/>
        <v>No</v>
      </c>
      <c r="Q966" t="str">
        <f>IF(OR(PA!K126="Q1 2022",PA!K126="Q2 2022"),"Yes","No")</f>
        <v>No</v>
      </c>
      <c r="R966" s="178" t="str">
        <f t="shared" si="550"/>
        <v>No</v>
      </c>
      <c r="S966" t="str">
        <f>IF(OR(PA!K126="Q3 2022",PA!K126="Q4 2022"),"Yes","No")</f>
        <v>No</v>
      </c>
      <c r="T966" s="178" t="str">
        <f t="shared" si="551"/>
        <v>No</v>
      </c>
      <c r="U966" t="str">
        <f>IF(OR(PA!K126="Q1 2023",PA!K126="Q2 2023"),"Yes","No")</f>
        <v>No</v>
      </c>
      <c r="V966" s="178" t="str">
        <f t="shared" si="552"/>
        <v>No</v>
      </c>
      <c r="W966" t="str">
        <f>IF(OR(PA!K126="Q3 2023",PA!K126="Q4 2023"),"Yes","No")</f>
        <v>No</v>
      </c>
      <c r="X966" s="178" t="str">
        <f t="shared" si="553"/>
        <v>No</v>
      </c>
      <c r="Y966" t="str">
        <f>IF(OR(PA!K126="Q1 2024",PA!K126="Q2 2024"),"Yes","No")</f>
        <v>No</v>
      </c>
      <c r="Z966" s="178" t="str">
        <f t="shared" si="554"/>
        <v>No</v>
      </c>
      <c r="AA966" t="str">
        <f>IF(OR(PA!K126="Q3 2024",PA!K126="Q4 2024"),"Yes","No")</f>
        <v>No</v>
      </c>
      <c r="AB966" s="178" t="str">
        <f t="shared" si="555"/>
        <v>No</v>
      </c>
      <c r="AC966" t="str">
        <f>IF(OR(PA!K126="Q1 2025",PA!K126="Q2 2025"),"Yes","No")</f>
        <v>No</v>
      </c>
      <c r="AD966" s="178" t="str">
        <f t="shared" si="556"/>
        <v>No</v>
      </c>
      <c r="AE966" t="str">
        <f>IF(OR(PA!K126="Q3 2025",PA!K126="Q4 2025"),"Yes","No")</f>
        <v>No</v>
      </c>
      <c r="AF966" s="178" t="str">
        <f t="shared" si="557"/>
        <v>No</v>
      </c>
      <c r="AG966" t="str">
        <f>IF(OR(PA!K126="Q1 2026",PA!K126="Q2 2026"),"Yes","No")</f>
        <v>No</v>
      </c>
      <c r="AH966" s="178" t="str">
        <f t="shared" si="558"/>
        <v>No</v>
      </c>
      <c r="AI966" t="str">
        <f>IF(OR(PA!K126="Q3 2026",PA!K126="Q4 2026"),"Yes","No")</f>
        <v>No</v>
      </c>
      <c r="AJ966" s="178" t="str">
        <f t="shared" si="559"/>
        <v>No</v>
      </c>
      <c r="AK966" t="str">
        <f>IF(OR(PA!K126="Q1 2027",PA!K126="Q2 2027"),"Yes","No")</f>
        <v>No</v>
      </c>
      <c r="AL966" s="178" t="str">
        <f t="shared" si="560"/>
        <v>No</v>
      </c>
      <c r="AM966" t="str">
        <f>IF(OR(PA!K126="Q3 2027",PA!K126="Q4 2027"),"Yes","No")</f>
        <v>No</v>
      </c>
      <c r="AN966" s="178" t="str">
        <f t="shared" si="561"/>
        <v>No</v>
      </c>
      <c r="AO966" t="str">
        <f>IF(OR(PA!K126="Q1 2028",PA!K126="Q2 2028"),"Yes","No")</f>
        <v>No</v>
      </c>
      <c r="AP966" s="178" t="str">
        <f t="shared" si="562"/>
        <v>No</v>
      </c>
      <c r="AQ966" t="str">
        <f>IF(OR(PA!K126="Q3 2028",PA!K126="Q4 2028"),"Yes","No")</f>
        <v>No</v>
      </c>
      <c r="AR966" s="178" t="str">
        <f t="shared" si="563"/>
        <v>No</v>
      </c>
      <c r="AS966" t="str">
        <f>IF(OR(PA!K126="Q1 2029",PA!K126="Q2 2029"),"Yes","No")</f>
        <v>No</v>
      </c>
      <c r="AT966" s="178" t="str">
        <f t="shared" si="564"/>
        <v>No</v>
      </c>
      <c r="AU966" t="str">
        <f>IF(OR(PA!K126="Q3 2029",PA!K126="Q4 2029"),"Yes","No")</f>
        <v>No</v>
      </c>
      <c r="AV966" s="178" t="str">
        <f t="shared" si="565"/>
        <v>No</v>
      </c>
      <c r="AW966" t="str">
        <f>IF(OR(PA!K126="Q1 2030",PA!K126="Q2 2030"),"Yes","No")</f>
        <v>No</v>
      </c>
      <c r="AX966" s="178" t="str">
        <f t="shared" si="566"/>
        <v>No</v>
      </c>
      <c r="AY966" t="str">
        <f>IF(OR(PA!K126="Q3 2030",PA!K126="Q4 2030"),"Yes","No")</f>
        <v>No</v>
      </c>
      <c r="AZ966" s="178" t="str">
        <f t="shared" si="567"/>
        <v>No</v>
      </c>
      <c r="BA966" t="str">
        <f>IF(PA!K126="","No","Yes")</f>
        <v>No</v>
      </c>
      <c r="BB966" s="178" t="str">
        <f t="shared" si="568"/>
        <v>No</v>
      </c>
      <c r="BC966" s="178" t="str">
        <f t="shared" si="569"/>
        <v>No</v>
      </c>
      <c r="BD966" s="174"/>
    </row>
    <row r="967" spans="1:56" s="175" customFormat="1" ht="35.25" thickBot="1" x14ac:dyDescent="0.5">
      <c r="A967" s="177">
        <v>123</v>
      </c>
      <c r="B967" s="50" t="s">
        <v>1520</v>
      </c>
      <c r="C967" t="str">
        <f>IF(PA!E127="Yes","Yes","No")</f>
        <v>Yes</v>
      </c>
      <c r="D967" t="str">
        <f>IF(AND(C967="No",PA!F127="Yes"),"Yes","No")</f>
        <v>No</v>
      </c>
      <c r="E967" t="str">
        <f>IF(AND(C967="No",PA!F127="N/A"),"N/A","No")</f>
        <v>No</v>
      </c>
      <c r="F967">
        <f>IF(OR(PA!F127="Yes",PA!F127="N/A"),0,1)</f>
        <v>1</v>
      </c>
      <c r="G967" t="str">
        <f>IF(OR(PA!K127="Q3 2019",PA!K127="Q4 2019"),"Yes","No")</f>
        <v>No</v>
      </c>
      <c r="H967" s="178" t="str">
        <f t="shared" si="545"/>
        <v>No</v>
      </c>
      <c r="I967" t="str">
        <f>IF(OR(PA!K127="Q1 2020",PA!K127="Q2 2020"),"Yes","No")</f>
        <v>No</v>
      </c>
      <c r="J967" s="178" t="str">
        <f t="shared" si="546"/>
        <v>No</v>
      </c>
      <c r="K967" t="str">
        <f>IF(OR(PA!K127="Q3 2020",PA!K127="Q4 2020"),"Yes","No")</f>
        <v>No</v>
      </c>
      <c r="L967" s="178" t="str">
        <f t="shared" si="547"/>
        <v>No</v>
      </c>
      <c r="M967" t="str">
        <f>IF(OR(PA!K127="Q1 2021",PA!K127="Q2 2021"),"Yes","No")</f>
        <v>No</v>
      </c>
      <c r="N967" s="178" t="str">
        <f t="shared" si="548"/>
        <v>No</v>
      </c>
      <c r="O967" t="str">
        <f>IF(OR(PA!K127="Q3 2021",PA!K127="Q4 2021"),"Yes","No")</f>
        <v>No</v>
      </c>
      <c r="P967" s="178" t="str">
        <f t="shared" si="549"/>
        <v>No</v>
      </c>
      <c r="Q967" t="str">
        <f>IF(OR(PA!K127="Q1 2022",PA!K127="Q2 2022"),"Yes","No")</f>
        <v>No</v>
      </c>
      <c r="R967" s="178" t="str">
        <f t="shared" si="550"/>
        <v>No</v>
      </c>
      <c r="S967" t="str">
        <f>IF(OR(PA!K127="Q3 2022",PA!K127="Q4 2022"),"Yes","No")</f>
        <v>No</v>
      </c>
      <c r="T967" s="178" t="str">
        <f t="shared" si="551"/>
        <v>No</v>
      </c>
      <c r="U967" t="str">
        <f>IF(OR(PA!K127="Q1 2023",PA!K127="Q2 2023"),"Yes","No")</f>
        <v>No</v>
      </c>
      <c r="V967" s="178" t="str">
        <f t="shared" si="552"/>
        <v>No</v>
      </c>
      <c r="W967" t="str">
        <f>IF(OR(PA!K127="Q3 2023",PA!K127="Q4 2023"),"Yes","No")</f>
        <v>No</v>
      </c>
      <c r="X967" s="178" t="str">
        <f t="shared" si="553"/>
        <v>No</v>
      </c>
      <c r="Y967" t="str">
        <f>IF(OR(PA!K127="Q1 2024",PA!K127="Q2 2024"),"Yes","No")</f>
        <v>No</v>
      </c>
      <c r="Z967" s="178" t="str">
        <f t="shared" si="554"/>
        <v>No</v>
      </c>
      <c r="AA967" t="str">
        <f>IF(OR(PA!K127="Q3 2024",PA!K127="Q4 2024"),"Yes","No")</f>
        <v>No</v>
      </c>
      <c r="AB967" s="178" t="str">
        <f t="shared" si="555"/>
        <v>No</v>
      </c>
      <c r="AC967" t="str">
        <f>IF(OR(PA!K127="Q1 2025",PA!K127="Q2 2025"),"Yes","No")</f>
        <v>No</v>
      </c>
      <c r="AD967" s="178" t="str">
        <f t="shared" si="556"/>
        <v>No</v>
      </c>
      <c r="AE967" t="str">
        <f>IF(OR(PA!K127="Q3 2025",PA!K127="Q4 2025"),"Yes","No")</f>
        <v>No</v>
      </c>
      <c r="AF967" s="178" t="str">
        <f t="shared" si="557"/>
        <v>No</v>
      </c>
      <c r="AG967" t="str">
        <f>IF(OR(PA!K127="Q1 2026",PA!K127="Q2 2026"),"Yes","No")</f>
        <v>No</v>
      </c>
      <c r="AH967" s="178" t="str">
        <f t="shared" si="558"/>
        <v>No</v>
      </c>
      <c r="AI967" t="str">
        <f>IF(OR(PA!K127="Q3 2026",PA!K127="Q4 2026"),"Yes","No")</f>
        <v>No</v>
      </c>
      <c r="AJ967" s="178" t="str">
        <f t="shared" si="559"/>
        <v>No</v>
      </c>
      <c r="AK967" t="str">
        <f>IF(OR(PA!K127="Q1 2027",PA!K127="Q2 2027"),"Yes","No")</f>
        <v>No</v>
      </c>
      <c r="AL967" s="178" t="str">
        <f t="shared" si="560"/>
        <v>No</v>
      </c>
      <c r="AM967" t="str">
        <f>IF(OR(PA!K127="Q3 2027",PA!K127="Q4 2027"),"Yes","No")</f>
        <v>No</v>
      </c>
      <c r="AN967" s="178" t="str">
        <f t="shared" si="561"/>
        <v>No</v>
      </c>
      <c r="AO967" t="str">
        <f>IF(OR(PA!K127="Q1 2028",PA!K127="Q2 2028"),"Yes","No")</f>
        <v>No</v>
      </c>
      <c r="AP967" s="178" t="str">
        <f t="shared" si="562"/>
        <v>No</v>
      </c>
      <c r="AQ967" t="str">
        <f>IF(OR(PA!K127="Q3 2028",PA!K127="Q4 2028"),"Yes","No")</f>
        <v>No</v>
      </c>
      <c r="AR967" s="178" t="str">
        <f t="shared" si="563"/>
        <v>No</v>
      </c>
      <c r="AS967" t="str">
        <f>IF(OR(PA!K127="Q1 2029",PA!K127="Q2 2029"),"Yes","No")</f>
        <v>No</v>
      </c>
      <c r="AT967" s="178" t="str">
        <f t="shared" si="564"/>
        <v>No</v>
      </c>
      <c r="AU967" t="str">
        <f>IF(OR(PA!K127="Q3 2029",PA!K127="Q4 2029"),"Yes","No")</f>
        <v>No</v>
      </c>
      <c r="AV967" s="178" t="str">
        <f t="shared" si="565"/>
        <v>No</v>
      </c>
      <c r="AW967" t="str">
        <f>IF(OR(PA!K127="Q1 2030",PA!K127="Q2 2030"),"Yes","No")</f>
        <v>No</v>
      </c>
      <c r="AX967" s="178" t="str">
        <f t="shared" si="566"/>
        <v>No</v>
      </c>
      <c r="AY967" t="str">
        <f>IF(OR(PA!K127="Q3 2030",PA!K127="Q4 2030"),"Yes","No")</f>
        <v>No</v>
      </c>
      <c r="AZ967" s="178" t="str">
        <f t="shared" si="567"/>
        <v>No</v>
      </c>
      <c r="BA967" t="str">
        <f>IF(PA!K127="","No","Yes")</f>
        <v>No</v>
      </c>
      <c r="BB967" s="178" t="str">
        <f t="shared" si="568"/>
        <v>No</v>
      </c>
      <c r="BC967" s="178" t="str">
        <f t="shared" si="569"/>
        <v>No</v>
      </c>
      <c r="BD967" s="174"/>
    </row>
    <row r="968" spans="1:56" s="175" customFormat="1" ht="23.65" thickBot="1" x14ac:dyDescent="0.5">
      <c r="A968" s="177">
        <v>124</v>
      </c>
      <c r="B968" s="48" t="s">
        <v>1521</v>
      </c>
      <c r="C968" t="str">
        <f>IF(PA!E128="Yes","Yes","No")</f>
        <v>No</v>
      </c>
      <c r="D968" t="str">
        <f>IF(AND(C968="No",PA!F128="Yes"),"Yes","No")</f>
        <v>No</v>
      </c>
      <c r="E968" t="str">
        <f>IF(AND(C968="No",PA!F128="N/A"),"N/A","No")</f>
        <v>No</v>
      </c>
      <c r="F968">
        <f>IF(OR(PA!F128="Yes",PA!F128="N/A"),0,1)</f>
        <v>1</v>
      </c>
      <c r="G968" t="str">
        <f>IF(OR(PA!K128="Q3 2019",PA!K128="Q4 2019"),"Yes","No")</f>
        <v>No</v>
      </c>
      <c r="H968" s="178" t="str">
        <f t="shared" si="545"/>
        <v>No</v>
      </c>
      <c r="I968" t="str">
        <f>IF(OR(PA!K128="Q1 2020",PA!K128="Q2 2020"),"Yes","No")</f>
        <v>No</v>
      </c>
      <c r="J968" s="178" t="str">
        <f t="shared" si="546"/>
        <v>No</v>
      </c>
      <c r="K968" t="str">
        <f>IF(OR(PA!K128="Q3 2020",PA!K128="Q4 2020"),"Yes","No")</f>
        <v>No</v>
      </c>
      <c r="L968" s="178" t="str">
        <f t="shared" si="547"/>
        <v>No</v>
      </c>
      <c r="M968" t="str">
        <f>IF(OR(PA!K128="Q1 2021",PA!K128="Q2 2021"),"Yes","No")</f>
        <v>No</v>
      </c>
      <c r="N968" s="178" t="str">
        <f t="shared" si="548"/>
        <v>No</v>
      </c>
      <c r="O968" t="str">
        <f>IF(OR(PA!K128="Q3 2021",PA!K128="Q4 2021"),"Yes","No")</f>
        <v>No</v>
      </c>
      <c r="P968" s="178" t="str">
        <f t="shared" si="549"/>
        <v>No</v>
      </c>
      <c r="Q968" t="str">
        <f>IF(OR(PA!K128="Q1 2022",PA!K128="Q2 2022"),"Yes","No")</f>
        <v>No</v>
      </c>
      <c r="R968" s="178" t="str">
        <f t="shared" si="550"/>
        <v>No</v>
      </c>
      <c r="S968" t="str">
        <f>IF(OR(PA!K128="Q3 2022",PA!K128="Q4 2022"),"Yes","No")</f>
        <v>No</v>
      </c>
      <c r="T968" s="178" t="str">
        <f t="shared" si="551"/>
        <v>No</v>
      </c>
      <c r="U968" t="str">
        <f>IF(OR(PA!K128="Q1 2023",PA!K128="Q2 2023"),"Yes","No")</f>
        <v>No</v>
      </c>
      <c r="V968" s="178" t="str">
        <f t="shared" si="552"/>
        <v>No</v>
      </c>
      <c r="W968" t="str">
        <f>IF(OR(PA!K128="Q3 2023",PA!K128="Q4 2023"),"Yes","No")</f>
        <v>No</v>
      </c>
      <c r="X968" s="178" t="str">
        <f t="shared" si="553"/>
        <v>No</v>
      </c>
      <c r="Y968" t="str">
        <f>IF(OR(PA!K128="Q1 2024",PA!K128="Q2 2024"),"Yes","No")</f>
        <v>No</v>
      </c>
      <c r="Z968" s="178" t="str">
        <f t="shared" si="554"/>
        <v>No</v>
      </c>
      <c r="AA968" t="str">
        <f>IF(OR(PA!K128="Q3 2024",PA!K128="Q4 2024"),"Yes","No")</f>
        <v>No</v>
      </c>
      <c r="AB968" s="178" t="str">
        <f t="shared" si="555"/>
        <v>No</v>
      </c>
      <c r="AC968" t="str">
        <f>IF(OR(PA!K128="Q1 2025",PA!K128="Q2 2025"),"Yes","No")</f>
        <v>No</v>
      </c>
      <c r="AD968" s="178" t="str">
        <f t="shared" si="556"/>
        <v>No</v>
      </c>
      <c r="AE968" t="str">
        <f>IF(OR(PA!K128="Q3 2025",PA!K128="Q4 2025"),"Yes","No")</f>
        <v>No</v>
      </c>
      <c r="AF968" s="178" t="str">
        <f t="shared" si="557"/>
        <v>No</v>
      </c>
      <c r="AG968" t="str">
        <f>IF(OR(PA!K128="Q1 2026",PA!K128="Q2 2026"),"Yes","No")</f>
        <v>No</v>
      </c>
      <c r="AH968" s="178" t="str">
        <f t="shared" si="558"/>
        <v>No</v>
      </c>
      <c r="AI968" t="str">
        <f>IF(OR(PA!K128="Q3 2026",PA!K128="Q4 2026"),"Yes","No")</f>
        <v>No</v>
      </c>
      <c r="AJ968" s="178" t="str">
        <f t="shared" si="559"/>
        <v>No</v>
      </c>
      <c r="AK968" t="str">
        <f>IF(OR(PA!K128="Q1 2027",PA!K128="Q2 2027"),"Yes","No")</f>
        <v>No</v>
      </c>
      <c r="AL968" s="178" t="str">
        <f t="shared" si="560"/>
        <v>No</v>
      </c>
      <c r="AM968" t="str">
        <f>IF(OR(PA!K128="Q3 2027",PA!K128="Q4 2027"),"Yes","No")</f>
        <v>No</v>
      </c>
      <c r="AN968" s="178" t="str">
        <f t="shared" si="561"/>
        <v>No</v>
      </c>
      <c r="AO968" t="str">
        <f>IF(OR(PA!K128="Q1 2028",PA!K128="Q2 2028"),"Yes","No")</f>
        <v>No</v>
      </c>
      <c r="AP968" s="178" t="str">
        <f t="shared" si="562"/>
        <v>No</v>
      </c>
      <c r="AQ968" t="str">
        <f>IF(OR(PA!K128="Q3 2028",PA!K128="Q4 2028"),"Yes","No")</f>
        <v>No</v>
      </c>
      <c r="AR968" s="178" t="str">
        <f t="shared" si="563"/>
        <v>No</v>
      </c>
      <c r="AS968" t="str">
        <f>IF(OR(PA!K128="Q1 2029",PA!K128="Q2 2029"),"Yes","No")</f>
        <v>No</v>
      </c>
      <c r="AT968" s="178" t="str">
        <f t="shared" si="564"/>
        <v>No</v>
      </c>
      <c r="AU968" t="str">
        <f>IF(OR(PA!K128="Q3 2029",PA!K128="Q4 2029"),"Yes","No")</f>
        <v>No</v>
      </c>
      <c r="AV968" s="178" t="str">
        <f t="shared" si="565"/>
        <v>No</v>
      </c>
      <c r="AW968" t="str">
        <f>IF(OR(PA!K128="Q1 2030",PA!K128="Q2 2030"),"Yes","No")</f>
        <v>No</v>
      </c>
      <c r="AX968" s="178" t="str">
        <f t="shared" si="566"/>
        <v>No</v>
      </c>
      <c r="AY968" t="str">
        <f>IF(OR(PA!K128="Q3 2030",PA!K128="Q4 2030"),"Yes","No")</f>
        <v>No</v>
      </c>
      <c r="AZ968" s="178" t="str">
        <f t="shared" si="567"/>
        <v>No</v>
      </c>
      <c r="BA968" t="str">
        <f>IF(PA!K128="","No","Yes")</f>
        <v>No</v>
      </c>
      <c r="BB968" s="178" t="str">
        <f t="shared" si="568"/>
        <v>No</v>
      </c>
      <c r="BC968" s="178" t="str">
        <f t="shared" si="569"/>
        <v>Yes</v>
      </c>
      <c r="BD968" s="174"/>
    </row>
    <row r="969" spans="1:56" s="175" customFormat="1" ht="23.65" thickBot="1" x14ac:dyDescent="0.5">
      <c r="A969" s="177">
        <v>125</v>
      </c>
      <c r="B969" s="50" t="s">
        <v>1522</v>
      </c>
      <c r="C969" t="str">
        <f>IF(PA!E129="Yes","Yes","No")</f>
        <v>Yes</v>
      </c>
      <c r="D969" t="str">
        <f>IF(AND(C969="No",PA!F129="Yes"),"Yes","No")</f>
        <v>No</v>
      </c>
      <c r="E969" t="str">
        <f>IF(AND(C969="No",PA!F129="N/A"),"N/A","No")</f>
        <v>No</v>
      </c>
      <c r="F969">
        <f>IF(OR(PA!F129="Yes",PA!F129="N/A"),0,1)</f>
        <v>1</v>
      </c>
      <c r="G969" t="str">
        <f>IF(OR(PA!K129="Q3 2019",PA!K129="Q4 2019"),"Yes","No")</f>
        <v>No</v>
      </c>
      <c r="H969" s="178" t="str">
        <f t="shared" si="545"/>
        <v>No</v>
      </c>
      <c r="I969" t="str">
        <f>IF(OR(PA!K129="Q1 2020",PA!K129="Q2 2020"),"Yes","No")</f>
        <v>No</v>
      </c>
      <c r="J969" s="178" t="str">
        <f t="shared" si="546"/>
        <v>No</v>
      </c>
      <c r="K969" t="str">
        <f>IF(OR(PA!K129="Q3 2020",PA!K129="Q4 2020"),"Yes","No")</f>
        <v>No</v>
      </c>
      <c r="L969" s="178" t="str">
        <f t="shared" si="547"/>
        <v>No</v>
      </c>
      <c r="M969" t="str">
        <f>IF(OR(PA!K129="Q1 2021",PA!K129="Q2 2021"),"Yes","No")</f>
        <v>No</v>
      </c>
      <c r="N969" s="178" t="str">
        <f t="shared" si="548"/>
        <v>No</v>
      </c>
      <c r="O969" t="str">
        <f>IF(OR(PA!K129="Q3 2021",PA!K129="Q4 2021"),"Yes","No")</f>
        <v>No</v>
      </c>
      <c r="P969" s="178" t="str">
        <f t="shared" si="549"/>
        <v>No</v>
      </c>
      <c r="Q969" t="str">
        <f>IF(OR(PA!K129="Q1 2022",PA!K129="Q2 2022"),"Yes","No")</f>
        <v>No</v>
      </c>
      <c r="R969" s="178" t="str">
        <f t="shared" si="550"/>
        <v>No</v>
      </c>
      <c r="S969" t="str">
        <f>IF(OR(PA!K129="Q3 2022",PA!K129="Q4 2022"),"Yes","No")</f>
        <v>No</v>
      </c>
      <c r="T969" s="178" t="str">
        <f t="shared" si="551"/>
        <v>No</v>
      </c>
      <c r="U969" t="str">
        <f>IF(OR(PA!K129="Q1 2023",PA!K129="Q2 2023"),"Yes","No")</f>
        <v>No</v>
      </c>
      <c r="V969" s="178" t="str">
        <f t="shared" si="552"/>
        <v>No</v>
      </c>
      <c r="W969" t="str">
        <f>IF(OR(PA!K129="Q3 2023",PA!K129="Q4 2023"),"Yes","No")</f>
        <v>No</v>
      </c>
      <c r="X969" s="178" t="str">
        <f t="shared" si="553"/>
        <v>No</v>
      </c>
      <c r="Y969" t="str">
        <f>IF(OR(PA!K129="Q1 2024",PA!K129="Q2 2024"),"Yes","No")</f>
        <v>No</v>
      </c>
      <c r="Z969" s="178" t="str">
        <f t="shared" si="554"/>
        <v>No</v>
      </c>
      <c r="AA969" t="str">
        <f>IF(OR(PA!K129="Q3 2024",PA!K129="Q4 2024"),"Yes","No")</f>
        <v>No</v>
      </c>
      <c r="AB969" s="178" t="str">
        <f t="shared" si="555"/>
        <v>No</v>
      </c>
      <c r="AC969" t="str">
        <f>IF(OR(PA!K129="Q1 2025",PA!K129="Q2 2025"),"Yes","No")</f>
        <v>No</v>
      </c>
      <c r="AD969" s="178" t="str">
        <f t="shared" si="556"/>
        <v>No</v>
      </c>
      <c r="AE969" t="str">
        <f>IF(OR(PA!K129="Q3 2025",PA!K129="Q4 2025"),"Yes","No")</f>
        <v>No</v>
      </c>
      <c r="AF969" s="178" t="str">
        <f t="shared" si="557"/>
        <v>No</v>
      </c>
      <c r="AG969" t="str">
        <f>IF(OR(PA!K129="Q1 2026",PA!K129="Q2 2026"),"Yes","No")</f>
        <v>No</v>
      </c>
      <c r="AH969" s="178" t="str">
        <f t="shared" si="558"/>
        <v>No</v>
      </c>
      <c r="AI969" t="str">
        <f>IF(OR(PA!K129="Q3 2026",PA!K129="Q4 2026"),"Yes","No")</f>
        <v>No</v>
      </c>
      <c r="AJ969" s="178" t="str">
        <f t="shared" si="559"/>
        <v>No</v>
      </c>
      <c r="AK969" t="str">
        <f>IF(OR(PA!K129="Q1 2027",PA!K129="Q2 2027"),"Yes","No")</f>
        <v>No</v>
      </c>
      <c r="AL969" s="178" t="str">
        <f t="shared" si="560"/>
        <v>No</v>
      </c>
      <c r="AM969" t="str">
        <f>IF(OR(PA!K129="Q3 2027",PA!K129="Q4 2027"),"Yes","No")</f>
        <v>No</v>
      </c>
      <c r="AN969" s="178" t="str">
        <f t="shared" si="561"/>
        <v>No</v>
      </c>
      <c r="AO969" t="str">
        <f>IF(OR(PA!K129="Q1 2028",PA!K129="Q2 2028"),"Yes","No")</f>
        <v>No</v>
      </c>
      <c r="AP969" s="178" t="str">
        <f t="shared" si="562"/>
        <v>No</v>
      </c>
      <c r="AQ969" t="str">
        <f>IF(OR(PA!K129="Q3 2028",PA!K129="Q4 2028"),"Yes","No")</f>
        <v>No</v>
      </c>
      <c r="AR969" s="178" t="str">
        <f t="shared" si="563"/>
        <v>No</v>
      </c>
      <c r="AS969" t="str">
        <f>IF(OR(PA!K129="Q1 2029",PA!K129="Q2 2029"),"Yes","No")</f>
        <v>No</v>
      </c>
      <c r="AT969" s="178" t="str">
        <f t="shared" si="564"/>
        <v>No</v>
      </c>
      <c r="AU969" t="str">
        <f>IF(OR(PA!K129="Q3 2029",PA!K129="Q4 2029"),"Yes","No")</f>
        <v>No</v>
      </c>
      <c r="AV969" s="178" t="str">
        <f t="shared" si="565"/>
        <v>No</v>
      </c>
      <c r="AW969" t="str">
        <f>IF(OR(PA!K129="Q1 2030",PA!K129="Q2 2030"),"Yes","No")</f>
        <v>No</v>
      </c>
      <c r="AX969" s="178" t="str">
        <f t="shared" si="566"/>
        <v>No</v>
      </c>
      <c r="AY969" t="str">
        <f>IF(OR(PA!K129="Q3 2030",PA!K129="Q4 2030"),"Yes","No")</f>
        <v>No</v>
      </c>
      <c r="AZ969" s="178" t="str">
        <f t="shared" si="567"/>
        <v>No</v>
      </c>
      <c r="BA969" t="str">
        <f>IF(PA!K129="","No","Yes")</f>
        <v>No</v>
      </c>
      <c r="BB969" s="178" t="str">
        <f t="shared" si="568"/>
        <v>No</v>
      </c>
      <c r="BC969" s="178" t="str">
        <f t="shared" si="569"/>
        <v>No</v>
      </c>
      <c r="BD969" s="174"/>
    </row>
    <row r="970" spans="1:56" s="175" customFormat="1" ht="23.65" thickBot="1" x14ac:dyDescent="0.5">
      <c r="A970" s="177">
        <v>126</v>
      </c>
      <c r="B970" s="50" t="s">
        <v>1523</v>
      </c>
      <c r="C970" t="str">
        <f>IF(PA!E130="Yes","Yes","No")</f>
        <v>Yes</v>
      </c>
      <c r="D970" t="str">
        <f>IF(AND(C970="No",PA!F130="Yes"),"Yes","No")</f>
        <v>No</v>
      </c>
      <c r="E970" t="str">
        <f>IF(AND(C970="No",PA!F130="N/A"),"N/A","No")</f>
        <v>No</v>
      </c>
      <c r="F970">
        <f>IF(OR(PA!F130="Yes",PA!F130="N/A"),0,1)</f>
        <v>1</v>
      </c>
      <c r="G970" t="str">
        <f>IF(OR(PA!K130="Q3 2019",PA!K130="Q4 2019"),"Yes","No")</f>
        <v>No</v>
      </c>
      <c r="H970" s="178" t="str">
        <f t="shared" si="545"/>
        <v>No</v>
      </c>
      <c r="I970" t="str">
        <f>IF(OR(PA!K130="Q1 2020",PA!K130="Q2 2020"),"Yes","No")</f>
        <v>No</v>
      </c>
      <c r="J970" s="178" t="str">
        <f t="shared" si="546"/>
        <v>No</v>
      </c>
      <c r="K970" t="str">
        <f>IF(OR(PA!K130="Q3 2020",PA!K130="Q4 2020"),"Yes","No")</f>
        <v>No</v>
      </c>
      <c r="L970" s="178" t="str">
        <f t="shared" si="547"/>
        <v>No</v>
      </c>
      <c r="M970" t="str">
        <f>IF(OR(PA!K130="Q1 2021",PA!K130="Q2 2021"),"Yes","No")</f>
        <v>No</v>
      </c>
      <c r="N970" s="178" t="str">
        <f t="shared" si="548"/>
        <v>No</v>
      </c>
      <c r="O970" t="str">
        <f>IF(OR(PA!K130="Q3 2021",PA!K130="Q4 2021"),"Yes","No")</f>
        <v>No</v>
      </c>
      <c r="P970" s="178" t="str">
        <f t="shared" si="549"/>
        <v>No</v>
      </c>
      <c r="Q970" t="str">
        <f>IF(OR(PA!K130="Q1 2022",PA!K130="Q2 2022"),"Yes","No")</f>
        <v>No</v>
      </c>
      <c r="R970" s="178" t="str">
        <f t="shared" si="550"/>
        <v>No</v>
      </c>
      <c r="S970" t="str">
        <f>IF(OR(PA!K130="Q3 2022",PA!K130="Q4 2022"),"Yes","No")</f>
        <v>No</v>
      </c>
      <c r="T970" s="178" t="str">
        <f t="shared" si="551"/>
        <v>No</v>
      </c>
      <c r="U970" t="str">
        <f>IF(OR(PA!K130="Q1 2023",PA!K130="Q2 2023"),"Yes","No")</f>
        <v>No</v>
      </c>
      <c r="V970" s="178" t="str">
        <f t="shared" si="552"/>
        <v>No</v>
      </c>
      <c r="W970" t="str">
        <f>IF(OR(PA!K130="Q3 2023",PA!K130="Q4 2023"),"Yes","No")</f>
        <v>No</v>
      </c>
      <c r="X970" s="178" t="str">
        <f t="shared" si="553"/>
        <v>No</v>
      </c>
      <c r="Y970" t="str">
        <f>IF(OR(PA!K130="Q1 2024",PA!K130="Q2 2024"),"Yes","No")</f>
        <v>No</v>
      </c>
      <c r="Z970" s="178" t="str">
        <f t="shared" si="554"/>
        <v>No</v>
      </c>
      <c r="AA970" t="str">
        <f>IF(OR(PA!K130="Q3 2024",PA!K130="Q4 2024"),"Yes","No")</f>
        <v>No</v>
      </c>
      <c r="AB970" s="178" t="str">
        <f t="shared" si="555"/>
        <v>No</v>
      </c>
      <c r="AC970" t="str">
        <f>IF(OR(PA!K130="Q1 2025",PA!K130="Q2 2025"),"Yes","No")</f>
        <v>No</v>
      </c>
      <c r="AD970" s="178" t="str">
        <f t="shared" si="556"/>
        <v>No</v>
      </c>
      <c r="AE970" t="str">
        <f>IF(OR(PA!K130="Q3 2025",PA!K130="Q4 2025"),"Yes","No")</f>
        <v>No</v>
      </c>
      <c r="AF970" s="178" t="str">
        <f t="shared" si="557"/>
        <v>No</v>
      </c>
      <c r="AG970" t="str">
        <f>IF(OR(PA!K130="Q1 2026",PA!K130="Q2 2026"),"Yes","No")</f>
        <v>No</v>
      </c>
      <c r="AH970" s="178" t="str">
        <f t="shared" si="558"/>
        <v>No</v>
      </c>
      <c r="AI970" t="str">
        <f>IF(OR(PA!K130="Q3 2026",PA!K130="Q4 2026"),"Yes","No")</f>
        <v>No</v>
      </c>
      <c r="AJ970" s="178" t="str">
        <f t="shared" si="559"/>
        <v>No</v>
      </c>
      <c r="AK970" t="str">
        <f>IF(OR(PA!K130="Q1 2027",PA!K130="Q2 2027"),"Yes","No")</f>
        <v>No</v>
      </c>
      <c r="AL970" s="178" t="str">
        <f t="shared" si="560"/>
        <v>No</v>
      </c>
      <c r="AM970" t="str">
        <f>IF(OR(PA!K130="Q3 2027",PA!K130="Q4 2027"),"Yes","No")</f>
        <v>No</v>
      </c>
      <c r="AN970" s="178" t="str">
        <f t="shared" si="561"/>
        <v>No</v>
      </c>
      <c r="AO970" t="str">
        <f>IF(OR(PA!K130="Q1 2028",PA!K130="Q2 2028"),"Yes","No")</f>
        <v>No</v>
      </c>
      <c r="AP970" s="178" t="str">
        <f t="shared" si="562"/>
        <v>No</v>
      </c>
      <c r="AQ970" t="str">
        <f>IF(OR(PA!K130="Q3 2028",PA!K130="Q4 2028"),"Yes","No")</f>
        <v>No</v>
      </c>
      <c r="AR970" s="178" t="str">
        <f t="shared" si="563"/>
        <v>No</v>
      </c>
      <c r="AS970" t="str">
        <f>IF(OR(PA!K130="Q1 2029",PA!K130="Q2 2029"),"Yes","No")</f>
        <v>No</v>
      </c>
      <c r="AT970" s="178" t="str">
        <f t="shared" si="564"/>
        <v>No</v>
      </c>
      <c r="AU970" t="str">
        <f>IF(OR(PA!K130="Q3 2029",PA!K130="Q4 2029"),"Yes","No")</f>
        <v>No</v>
      </c>
      <c r="AV970" s="178" t="str">
        <f t="shared" si="565"/>
        <v>No</v>
      </c>
      <c r="AW970" t="str">
        <f>IF(OR(PA!K130="Q1 2030",PA!K130="Q2 2030"),"Yes","No")</f>
        <v>No</v>
      </c>
      <c r="AX970" s="178" t="str">
        <f t="shared" si="566"/>
        <v>No</v>
      </c>
      <c r="AY970" t="str">
        <f>IF(OR(PA!K130="Q3 2030",PA!K130="Q4 2030"),"Yes","No")</f>
        <v>No</v>
      </c>
      <c r="AZ970" s="178" t="str">
        <f t="shared" si="567"/>
        <v>No</v>
      </c>
      <c r="BA970" t="str">
        <f>IF(PA!K130="","No","Yes")</f>
        <v>No</v>
      </c>
      <c r="BB970" s="178" t="str">
        <f t="shared" si="568"/>
        <v>No</v>
      </c>
      <c r="BC970" s="178" t="str">
        <f t="shared" si="569"/>
        <v>No</v>
      </c>
      <c r="BD970" s="174"/>
    </row>
    <row r="971" spans="1:56" s="175" customFormat="1" ht="35.25" thickBot="1" x14ac:dyDescent="0.5">
      <c r="A971" s="177">
        <v>127</v>
      </c>
      <c r="B971" s="50" t="s">
        <v>1050</v>
      </c>
      <c r="C971" t="str">
        <f>IF(PA!E131="Yes","Yes","No")</f>
        <v>Yes</v>
      </c>
      <c r="D971" t="str">
        <f>IF(AND(C971="No",PA!F131="Yes"),"Yes","No")</f>
        <v>No</v>
      </c>
      <c r="E971" t="str">
        <f>IF(AND(C971="No",PA!F131="N/A"),"N/A","No")</f>
        <v>No</v>
      </c>
      <c r="F971">
        <f>IF(OR(PA!F131="Yes",PA!F131="N/A"),0,1)</f>
        <v>1</v>
      </c>
      <c r="G971" t="str">
        <f>IF(OR(PA!K131="Q3 2019",PA!K131="Q4 2019"),"Yes","No")</f>
        <v>No</v>
      </c>
      <c r="H971" s="178" t="str">
        <f t="shared" si="545"/>
        <v>No</v>
      </c>
      <c r="I971" t="str">
        <f>IF(OR(PA!K131="Q1 2020",PA!K131="Q2 2020"),"Yes","No")</f>
        <v>No</v>
      </c>
      <c r="J971" s="178" t="str">
        <f t="shared" si="546"/>
        <v>No</v>
      </c>
      <c r="K971" t="str">
        <f>IF(OR(PA!K131="Q3 2020",PA!K131="Q4 2020"),"Yes","No")</f>
        <v>No</v>
      </c>
      <c r="L971" s="178" t="str">
        <f t="shared" si="547"/>
        <v>No</v>
      </c>
      <c r="M971" t="str">
        <f>IF(OR(PA!K131="Q1 2021",PA!K131="Q2 2021"),"Yes","No")</f>
        <v>No</v>
      </c>
      <c r="N971" s="178" t="str">
        <f t="shared" si="548"/>
        <v>No</v>
      </c>
      <c r="O971" t="str">
        <f>IF(OR(PA!K131="Q3 2021",PA!K131="Q4 2021"),"Yes","No")</f>
        <v>No</v>
      </c>
      <c r="P971" s="178" t="str">
        <f t="shared" si="549"/>
        <v>No</v>
      </c>
      <c r="Q971" t="str">
        <f>IF(OR(PA!K131="Q1 2022",PA!K131="Q2 2022"),"Yes","No")</f>
        <v>No</v>
      </c>
      <c r="R971" s="178" t="str">
        <f t="shared" si="550"/>
        <v>No</v>
      </c>
      <c r="S971" t="str">
        <f>IF(OR(PA!K131="Q3 2022",PA!K131="Q4 2022"),"Yes","No")</f>
        <v>No</v>
      </c>
      <c r="T971" s="178" t="str">
        <f t="shared" si="551"/>
        <v>No</v>
      </c>
      <c r="U971" t="str">
        <f>IF(OR(PA!K131="Q1 2023",PA!K131="Q2 2023"),"Yes","No")</f>
        <v>No</v>
      </c>
      <c r="V971" s="178" t="str">
        <f t="shared" si="552"/>
        <v>No</v>
      </c>
      <c r="W971" t="str">
        <f>IF(OR(PA!K131="Q3 2023",PA!K131="Q4 2023"),"Yes","No")</f>
        <v>No</v>
      </c>
      <c r="X971" s="178" t="str">
        <f t="shared" si="553"/>
        <v>No</v>
      </c>
      <c r="Y971" t="str">
        <f>IF(OR(PA!K131="Q1 2024",PA!K131="Q2 2024"),"Yes","No")</f>
        <v>No</v>
      </c>
      <c r="Z971" s="178" t="str">
        <f t="shared" si="554"/>
        <v>No</v>
      </c>
      <c r="AA971" t="str">
        <f>IF(OR(PA!K131="Q3 2024",PA!K131="Q4 2024"),"Yes","No")</f>
        <v>No</v>
      </c>
      <c r="AB971" s="178" t="str">
        <f t="shared" si="555"/>
        <v>No</v>
      </c>
      <c r="AC971" t="str">
        <f>IF(OR(PA!K131="Q1 2025",PA!K131="Q2 2025"),"Yes","No")</f>
        <v>No</v>
      </c>
      <c r="AD971" s="178" t="str">
        <f t="shared" si="556"/>
        <v>No</v>
      </c>
      <c r="AE971" t="str">
        <f>IF(OR(PA!K131="Q3 2025",PA!K131="Q4 2025"),"Yes","No")</f>
        <v>No</v>
      </c>
      <c r="AF971" s="178" t="str">
        <f t="shared" si="557"/>
        <v>No</v>
      </c>
      <c r="AG971" t="str">
        <f>IF(OR(PA!K131="Q1 2026",PA!K131="Q2 2026"),"Yes","No")</f>
        <v>No</v>
      </c>
      <c r="AH971" s="178" t="str">
        <f t="shared" si="558"/>
        <v>No</v>
      </c>
      <c r="AI971" t="str">
        <f>IF(OR(PA!K131="Q3 2026",PA!K131="Q4 2026"),"Yes","No")</f>
        <v>No</v>
      </c>
      <c r="AJ971" s="178" t="str">
        <f t="shared" si="559"/>
        <v>No</v>
      </c>
      <c r="AK971" t="str">
        <f>IF(OR(PA!K131="Q1 2027",PA!K131="Q2 2027"),"Yes","No")</f>
        <v>No</v>
      </c>
      <c r="AL971" s="178" t="str">
        <f t="shared" si="560"/>
        <v>No</v>
      </c>
      <c r="AM971" t="str">
        <f>IF(OR(PA!K131="Q3 2027",PA!K131="Q4 2027"),"Yes","No")</f>
        <v>No</v>
      </c>
      <c r="AN971" s="178" t="str">
        <f t="shared" si="561"/>
        <v>No</v>
      </c>
      <c r="AO971" t="str">
        <f>IF(OR(PA!K131="Q1 2028",PA!K131="Q2 2028"),"Yes","No")</f>
        <v>No</v>
      </c>
      <c r="AP971" s="178" t="str">
        <f t="shared" si="562"/>
        <v>No</v>
      </c>
      <c r="AQ971" t="str">
        <f>IF(OR(PA!K131="Q3 2028",PA!K131="Q4 2028"),"Yes","No")</f>
        <v>No</v>
      </c>
      <c r="AR971" s="178" t="str">
        <f t="shared" si="563"/>
        <v>No</v>
      </c>
      <c r="AS971" t="str">
        <f>IF(OR(PA!K131="Q1 2029",PA!K131="Q2 2029"),"Yes","No")</f>
        <v>No</v>
      </c>
      <c r="AT971" s="178" t="str">
        <f t="shared" si="564"/>
        <v>No</v>
      </c>
      <c r="AU971" t="str">
        <f>IF(OR(PA!K131="Q3 2029",PA!K131="Q4 2029"),"Yes","No")</f>
        <v>No</v>
      </c>
      <c r="AV971" s="178" t="str">
        <f t="shared" si="565"/>
        <v>No</v>
      </c>
      <c r="AW971" t="str">
        <f>IF(OR(PA!K131="Q1 2030",PA!K131="Q2 2030"),"Yes","No")</f>
        <v>No</v>
      </c>
      <c r="AX971" s="178" t="str">
        <f t="shared" si="566"/>
        <v>No</v>
      </c>
      <c r="AY971" t="str">
        <f>IF(OR(PA!K131="Q3 2030",PA!K131="Q4 2030"),"Yes","No")</f>
        <v>No</v>
      </c>
      <c r="AZ971" s="178" t="str">
        <f t="shared" si="567"/>
        <v>No</v>
      </c>
      <c r="BA971" t="str">
        <f>IF(PA!K131="","No","Yes")</f>
        <v>No</v>
      </c>
      <c r="BB971" s="178" t="str">
        <f t="shared" si="568"/>
        <v>No</v>
      </c>
      <c r="BC971" s="178" t="str">
        <f t="shared" si="569"/>
        <v>No</v>
      </c>
      <c r="BD971" s="174"/>
    </row>
    <row r="972" spans="1:56" s="175" customFormat="1" ht="35.25" thickBot="1" x14ac:dyDescent="0.5">
      <c r="A972" s="177">
        <v>128</v>
      </c>
      <c r="B972" s="50" t="s">
        <v>808</v>
      </c>
      <c r="C972" t="str">
        <f>IF(PA!E132="Yes","Yes","No")</f>
        <v>Yes</v>
      </c>
      <c r="D972" t="str">
        <f>IF(AND(C972="No",PA!F132="Yes"),"Yes","No")</f>
        <v>No</v>
      </c>
      <c r="E972" t="str">
        <f>IF(AND(C972="No",PA!F132="N/A"),"N/A","No")</f>
        <v>No</v>
      </c>
      <c r="F972">
        <f>IF(OR(PA!F132="Yes",PA!F132="N/A"),0,1)</f>
        <v>1</v>
      </c>
      <c r="G972" t="str">
        <f>IF(OR(PA!K132="Q3 2019",PA!K132="Q4 2019"),"Yes","No")</f>
        <v>No</v>
      </c>
      <c r="H972" s="178" t="str">
        <f t="shared" si="545"/>
        <v>No</v>
      </c>
      <c r="I972" t="str">
        <f>IF(OR(PA!K132="Q1 2020",PA!K132="Q2 2020"),"Yes","No")</f>
        <v>No</v>
      </c>
      <c r="J972" s="178" t="str">
        <f t="shared" si="546"/>
        <v>No</v>
      </c>
      <c r="K972" t="str">
        <f>IF(OR(PA!K132="Q3 2020",PA!K132="Q4 2020"),"Yes","No")</f>
        <v>No</v>
      </c>
      <c r="L972" s="178" t="str">
        <f t="shared" si="547"/>
        <v>No</v>
      </c>
      <c r="M972" t="str">
        <f>IF(OR(PA!K132="Q1 2021",PA!K132="Q2 2021"),"Yes","No")</f>
        <v>No</v>
      </c>
      <c r="N972" s="178" t="str">
        <f t="shared" si="548"/>
        <v>No</v>
      </c>
      <c r="O972" t="str">
        <f>IF(OR(PA!K132="Q3 2021",PA!K132="Q4 2021"),"Yes","No")</f>
        <v>No</v>
      </c>
      <c r="P972" s="178" t="str">
        <f t="shared" si="549"/>
        <v>No</v>
      </c>
      <c r="Q972" t="str">
        <f>IF(OR(PA!K132="Q1 2022",PA!K132="Q2 2022"),"Yes","No")</f>
        <v>No</v>
      </c>
      <c r="R972" s="178" t="str">
        <f t="shared" si="550"/>
        <v>No</v>
      </c>
      <c r="S972" t="str">
        <f>IF(OR(PA!K132="Q3 2022",PA!K132="Q4 2022"),"Yes","No")</f>
        <v>No</v>
      </c>
      <c r="T972" s="178" t="str">
        <f t="shared" si="551"/>
        <v>No</v>
      </c>
      <c r="U972" t="str">
        <f>IF(OR(PA!K132="Q1 2023",PA!K132="Q2 2023"),"Yes","No")</f>
        <v>No</v>
      </c>
      <c r="V972" s="178" t="str">
        <f t="shared" si="552"/>
        <v>No</v>
      </c>
      <c r="W972" t="str">
        <f>IF(OR(PA!K132="Q3 2023",PA!K132="Q4 2023"),"Yes","No")</f>
        <v>No</v>
      </c>
      <c r="X972" s="178" t="str">
        <f t="shared" si="553"/>
        <v>No</v>
      </c>
      <c r="Y972" t="str">
        <f>IF(OR(PA!K132="Q1 2024",PA!K132="Q2 2024"),"Yes","No")</f>
        <v>No</v>
      </c>
      <c r="Z972" s="178" t="str">
        <f t="shared" si="554"/>
        <v>No</v>
      </c>
      <c r="AA972" t="str">
        <f>IF(OR(PA!K132="Q3 2024",PA!K132="Q4 2024"),"Yes","No")</f>
        <v>No</v>
      </c>
      <c r="AB972" s="178" t="str">
        <f t="shared" si="555"/>
        <v>No</v>
      </c>
      <c r="AC972" t="str">
        <f>IF(OR(PA!K132="Q1 2025",PA!K132="Q2 2025"),"Yes","No")</f>
        <v>No</v>
      </c>
      <c r="AD972" s="178" t="str">
        <f t="shared" si="556"/>
        <v>No</v>
      </c>
      <c r="AE972" t="str">
        <f>IF(OR(PA!K132="Q3 2025",PA!K132="Q4 2025"),"Yes","No")</f>
        <v>No</v>
      </c>
      <c r="AF972" s="178" t="str">
        <f t="shared" si="557"/>
        <v>No</v>
      </c>
      <c r="AG972" t="str">
        <f>IF(OR(PA!K132="Q1 2026",PA!K132="Q2 2026"),"Yes","No")</f>
        <v>No</v>
      </c>
      <c r="AH972" s="178" t="str">
        <f t="shared" si="558"/>
        <v>No</v>
      </c>
      <c r="AI972" t="str">
        <f>IF(OR(PA!K132="Q3 2026",PA!K132="Q4 2026"),"Yes","No")</f>
        <v>No</v>
      </c>
      <c r="AJ972" s="178" t="str">
        <f t="shared" si="559"/>
        <v>No</v>
      </c>
      <c r="AK972" t="str">
        <f>IF(OR(PA!K132="Q1 2027",PA!K132="Q2 2027"),"Yes","No")</f>
        <v>No</v>
      </c>
      <c r="AL972" s="178" t="str">
        <f t="shared" si="560"/>
        <v>No</v>
      </c>
      <c r="AM972" t="str">
        <f>IF(OR(PA!K132="Q3 2027",PA!K132="Q4 2027"),"Yes","No")</f>
        <v>No</v>
      </c>
      <c r="AN972" s="178" t="str">
        <f t="shared" si="561"/>
        <v>No</v>
      </c>
      <c r="AO972" t="str">
        <f>IF(OR(PA!K132="Q1 2028",PA!K132="Q2 2028"),"Yes","No")</f>
        <v>No</v>
      </c>
      <c r="AP972" s="178" t="str">
        <f t="shared" si="562"/>
        <v>No</v>
      </c>
      <c r="AQ972" t="str">
        <f>IF(OR(PA!K132="Q3 2028",PA!K132="Q4 2028"),"Yes","No")</f>
        <v>No</v>
      </c>
      <c r="AR972" s="178" t="str">
        <f t="shared" si="563"/>
        <v>No</v>
      </c>
      <c r="AS972" t="str">
        <f>IF(OR(PA!K132="Q1 2029",PA!K132="Q2 2029"),"Yes","No")</f>
        <v>No</v>
      </c>
      <c r="AT972" s="178" t="str">
        <f t="shared" si="564"/>
        <v>No</v>
      </c>
      <c r="AU972" t="str">
        <f>IF(OR(PA!K132="Q3 2029",PA!K132="Q4 2029"),"Yes","No")</f>
        <v>No</v>
      </c>
      <c r="AV972" s="178" t="str">
        <f t="shared" si="565"/>
        <v>No</v>
      </c>
      <c r="AW972" t="str">
        <f>IF(OR(PA!K132="Q1 2030",PA!K132="Q2 2030"),"Yes","No")</f>
        <v>No</v>
      </c>
      <c r="AX972" s="178" t="str">
        <f t="shared" si="566"/>
        <v>No</v>
      </c>
      <c r="AY972" t="str">
        <f>IF(OR(PA!K132="Q3 2030",PA!K132="Q4 2030"),"Yes","No")</f>
        <v>No</v>
      </c>
      <c r="AZ972" s="178" t="str">
        <f t="shared" si="567"/>
        <v>No</v>
      </c>
      <c r="BA972" t="str">
        <f>IF(PA!K132="","No","Yes")</f>
        <v>No</v>
      </c>
      <c r="BB972" s="178" t="str">
        <f t="shared" si="568"/>
        <v>No</v>
      </c>
      <c r="BC972" s="178" t="str">
        <f t="shared" si="569"/>
        <v>No</v>
      </c>
      <c r="BD972" s="174"/>
    </row>
    <row r="973" spans="1:56" s="175" customFormat="1" ht="23.65" thickBot="1" x14ac:dyDescent="0.5">
      <c r="A973" s="177">
        <v>129</v>
      </c>
      <c r="B973" s="48" t="s">
        <v>809</v>
      </c>
      <c r="C973" t="str">
        <f>IF(PA!E133="Yes","Yes","No")</f>
        <v>No</v>
      </c>
      <c r="D973" t="str">
        <f>IF(AND(C973="No",PA!F133="Yes"),"Yes","No")</f>
        <v>No</v>
      </c>
      <c r="E973" t="str">
        <f>IF(AND(C973="No",PA!F133="N/A"),"N/A","No")</f>
        <v>No</v>
      </c>
      <c r="F973">
        <f>IF(OR(PA!F133="Yes",PA!F133="N/A"),0,1)</f>
        <v>1</v>
      </c>
      <c r="G973" t="str">
        <f>IF(OR(PA!K133="Q3 2019",PA!K133="Q4 2019"),"Yes","No")</f>
        <v>No</v>
      </c>
      <c r="H973" s="178" t="str">
        <f t="shared" ref="H973:H992" si="570">IF(AND(C973="No",D973="No",E973="No",G973="Yes"),"Yes","No")</f>
        <v>No</v>
      </c>
      <c r="I973" t="str">
        <f>IF(OR(PA!K133="Q1 2020",PA!K133="Q2 2020"),"Yes","No")</f>
        <v>No</v>
      </c>
      <c r="J973" s="178" t="str">
        <f t="shared" si="546"/>
        <v>No</v>
      </c>
      <c r="K973" t="str">
        <f>IF(OR(PA!K133="Q3 2020",PA!K133="Q4 2020"),"Yes","No")</f>
        <v>No</v>
      </c>
      <c r="L973" s="178" t="str">
        <f t="shared" si="547"/>
        <v>No</v>
      </c>
      <c r="M973" t="str">
        <f>IF(OR(PA!K133="Q1 2021",PA!K133="Q2 2021"),"Yes","No")</f>
        <v>No</v>
      </c>
      <c r="N973" s="178" t="str">
        <f t="shared" si="548"/>
        <v>No</v>
      </c>
      <c r="O973" t="str">
        <f>IF(OR(PA!K133="Q3 2021",PA!K133="Q4 2021"),"Yes","No")</f>
        <v>No</v>
      </c>
      <c r="P973" s="178" t="str">
        <f t="shared" si="549"/>
        <v>No</v>
      </c>
      <c r="Q973" t="str">
        <f>IF(OR(PA!K133="Q1 2022",PA!K133="Q2 2022"),"Yes","No")</f>
        <v>No</v>
      </c>
      <c r="R973" s="178" t="str">
        <f t="shared" si="550"/>
        <v>No</v>
      </c>
      <c r="S973" t="str">
        <f>IF(OR(PA!K133="Q3 2022",PA!K133="Q4 2022"),"Yes","No")</f>
        <v>No</v>
      </c>
      <c r="T973" s="178" t="str">
        <f t="shared" si="551"/>
        <v>No</v>
      </c>
      <c r="U973" t="str">
        <f>IF(OR(PA!K133="Q1 2023",PA!K133="Q2 2023"),"Yes","No")</f>
        <v>No</v>
      </c>
      <c r="V973" s="178" t="str">
        <f t="shared" si="552"/>
        <v>No</v>
      </c>
      <c r="W973" t="str">
        <f>IF(OR(PA!K133="Q3 2023",PA!K133="Q4 2023"),"Yes","No")</f>
        <v>No</v>
      </c>
      <c r="X973" s="178" t="str">
        <f t="shared" si="553"/>
        <v>No</v>
      </c>
      <c r="Y973" t="str">
        <f>IF(OR(PA!K133="Q1 2024",PA!K133="Q2 2024"),"Yes","No")</f>
        <v>No</v>
      </c>
      <c r="Z973" s="178" t="str">
        <f t="shared" si="554"/>
        <v>No</v>
      </c>
      <c r="AA973" t="str">
        <f>IF(OR(PA!K133="Q3 2024",PA!K133="Q4 2024"),"Yes","No")</f>
        <v>No</v>
      </c>
      <c r="AB973" s="178" t="str">
        <f t="shared" si="555"/>
        <v>No</v>
      </c>
      <c r="AC973" t="str">
        <f>IF(OR(PA!K133="Q1 2025",PA!K133="Q2 2025"),"Yes","No")</f>
        <v>No</v>
      </c>
      <c r="AD973" s="178" t="str">
        <f t="shared" si="556"/>
        <v>No</v>
      </c>
      <c r="AE973" t="str">
        <f>IF(OR(PA!K133="Q3 2025",PA!K133="Q4 2025"),"Yes","No")</f>
        <v>No</v>
      </c>
      <c r="AF973" s="178" t="str">
        <f t="shared" si="557"/>
        <v>No</v>
      </c>
      <c r="AG973" t="str">
        <f>IF(OR(PA!K133="Q1 2026",PA!K133="Q2 2026"),"Yes","No")</f>
        <v>No</v>
      </c>
      <c r="AH973" s="178" t="str">
        <f t="shared" si="558"/>
        <v>No</v>
      </c>
      <c r="AI973" t="str">
        <f>IF(OR(PA!K133="Q3 2026",PA!K133="Q4 2026"),"Yes","No")</f>
        <v>No</v>
      </c>
      <c r="AJ973" s="178" t="str">
        <f t="shared" si="559"/>
        <v>No</v>
      </c>
      <c r="AK973" t="str">
        <f>IF(OR(PA!K133="Q1 2027",PA!K133="Q2 2027"),"Yes","No")</f>
        <v>No</v>
      </c>
      <c r="AL973" s="178" t="str">
        <f t="shared" si="560"/>
        <v>No</v>
      </c>
      <c r="AM973" t="str">
        <f>IF(OR(PA!K133="Q3 2027",PA!K133="Q4 2027"),"Yes","No")</f>
        <v>No</v>
      </c>
      <c r="AN973" s="178" t="str">
        <f t="shared" si="561"/>
        <v>No</v>
      </c>
      <c r="AO973" t="str">
        <f>IF(OR(PA!K133="Q1 2028",PA!K133="Q2 2028"),"Yes","No")</f>
        <v>No</v>
      </c>
      <c r="AP973" s="178" t="str">
        <f t="shared" si="562"/>
        <v>No</v>
      </c>
      <c r="AQ973" t="str">
        <f>IF(OR(PA!K133="Q3 2028",PA!K133="Q4 2028"),"Yes","No")</f>
        <v>No</v>
      </c>
      <c r="AR973" s="178" t="str">
        <f t="shared" si="563"/>
        <v>No</v>
      </c>
      <c r="AS973" t="str">
        <f>IF(OR(PA!K133="Q1 2029",PA!K133="Q2 2029"),"Yes","No")</f>
        <v>No</v>
      </c>
      <c r="AT973" s="178" t="str">
        <f t="shared" si="564"/>
        <v>No</v>
      </c>
      <c r="AU973" t="str">
        <f>IF(OR(PA!K133="Q3 2029",PA!K133="Q4 2029"),"Yes","No")</f>
        <v>No</v>
      </c>
      <c r="AV973" s="178" t="str">
        <f t="shared" si="565"/>
        <v>No</v>
      </c>
      <c r="AW973" t="str">
        <f>IF(OR(PA!K133="Q1 2030",PA!K133="Q2 2030"),"Yes","No")</f>
        <v>No</v>
      </c>
      <c r="AX973" s="178" t="str">
        <f t="shared" si="566"/>
        <v>No</v>
      </c>
      <c r="AY973" t="str">
        <f>IF(OR(PA!K133="Q3 2030",PA!K133="Q4 2030"),"Yes","No")</f>
        <v>No</v>
      </c>
      <c r="AZ973" s="178" t="str">
        <f t="shared" si="567"/>
        <v>No</v>
      </c>
      <c r="BA973" t="str">
        <f>IF(PA!K133="","No","Yes")</f>
        <v>No</v>
      </c>
      <c r="BB973" s="178" t="str">
        <f t="shared" si="568"/>
        <v>No</v>
      </c>
      <c r="BC973" s="178" t="str">
        <f t="shared" si="569"/>
        <v>Yes</v>
      </c>
      <c r="BD973" s="174"/>
    </row>
    <row r="974" spans="1:56" s="175" customFormat="1" ht="23.65" thickBot="1" x14ac:dyDescent="0.5">
      <c r="A974" s="177">
        <v>130</v>
      </c>
      <c r="B974" s="50" t="s">
        <v>1525</v>
      </c>
      <c r="C974" t="str">
        <f>IF(PA!E134="Yes","Yes","No")</f>
        <v>Yes</v>
      </c>
      <c r="D974" t="str">
        <f>IF(AND(C974="No",PA!F134="Yes"),"Yes","No")</f>
        <v>No</v>
      </c>
      <c r="E974" t="str">
        <f>IF(AND(C974="No",PA!F134="N/A"),"N/A","No")</f>
        <v>No</v>
      </c>
      <c r="F974">
        <f>IF(OR(PA!F134="Yes",PA!F134="N/A"),0,1)</f>
        <v>1</v>
      </c>
      <c r="G974" t="str">
        <f>IF(OR(PA!K134="Q3 2019",PA!K134="Q4 2019"),"Yes","No")</f>
        <v>No</v>
      </c>
      <c r="H974" s="178" t="str">
        <f t="shared" si="570"/>
        <v>No</v>
      </c>
      <c r="I974" t="str">
        <f>IF(OR(PA!K134="Q1 2020",PA!K134="Q2 2020"),"Yes","No")</f>
        <v>No</v>
      </c>
      <c r="J974" s="178" t="str">
        <f t="shared" ref="J974:J992" si="571">IF(AND(C974="No",D974="No",E974="No",I974="Yes"),"Yes","No")</f>
        <v>No</v>
      </c>
      <c r="K974" t="str">
        <f>IF(OR(PA!K134="Q3 2020",PA!K134="Q4 2020"),"Yes","No")</f>
        <v>No</v>
      </c>
      <c r="L974" s="178" t="str">
        <f t="shared" ref="L974:L992" si="572">IF(AND(C974="No",D974="No",E974="No",K974="Yes"),"Yes","No")</f>
        <v>No</v>
      </c>
      <c r="M974" t="str">
        <f>IF(OR(PA!K134="Q1 2021",PA!K134="Q2 2021"),"Yes","No")</f>
        <v>No</v>
      </c>
      <c r="N974" s="178" t="str">
        <f t="shared" ref="N974:N992" si="573">IF(AND(C974="No",D974="No",E974="No",M974="Yes"),"Yes","No")</f>
        <v>No</v>
      </c>
      <c r="O974" t="str">
        <f>IF(OR(PA!K134="Q3 2021",PA!K134="Q4 2021"),"Yes","No")</f>
        <v>No</v>
      </c>
      <c r="P974" s="178" t="str">
        <f t="shared" ref="P974:P992" si="574">IF(AND(C974="No",D974="No",E974="No",O974="Yes"),"Yes","No")</f>
        <v>No</v>
      </c>
      <c r="Q974" t="str">
        <f>IF(OR(PA!K134="Q1 2022",PA!K134="Q2 2022"),"Yes","No")</f>
        <v>No</v>
      </c>
      <c r="R974" s="178" t="str">
        <f t="shared" ref="R974:R992" si="575">IF(AND(C974="No",D974="No",E974="No",Q974="Yes"),"Yes","No")</f>
        <v>No</v>
      </c>
      <c r="S974" t="str">
        <f>IF(OR(PA!K134="Q3 2022",PA!K134="Q4 2022"),"Yes","No")</f>
        <v>No</v>
      </c>
      <c r="T974" s="178" t="str">
        <f t="shared" ref="T974:T992" si="576">IF(AND(C974="No",D974="No",E974="No",S974="Yes"),"Yes","No")</f>
        <v>No</v>
      </c>
      <c r="U974" t="str">
        <f>IF(OR(PA!K134="Q1 2023",PA!K134="Q2 2023"),"Yes","No")</f>
        <v>No</v>
      </c>
      <c r="V974" s="178" t="str">
        <f t="shared" ref="V974:V992" si="577">IF(AND(C974="No",D974="No",E974="No",U974="Yes"),"Yes","No")</f>
        <v>No</v>
      </c>
      <c r="W974" t="str">
        <f>IF(OR(PA!K134="Q3 2023",PA!K134="Q4 2023"),"Yes","No")</f>
        <v>No</v>
      </c>
      <c r="X974" s="178" t="str">
        <f t="shared" ref="X974:X992" si="578">IF(AND(C974="No",D974="No",E974="No",W974="Yes"),"Yes","No")</f>
        <v>No</v>
      </c>
      <c r="Y974" t="str">
        <f>IF(OR(PA!K134="Q1 2024",PA!K134="Q2 2024"),"Yes","No")</f>
        <v>No</v>
      </c>
      <c r="Z974" s="178" t="str">
        <f t="shared" ref="Z974:Z992" si="579">IF(AND(C974="No",D974="No",E974="No",Y974="Yes"),"Yes","No")</f>
        <v>No</v>
      </c>
      <c r="AA974" t="str">
        <f>IF(OR(PA!K134="Q3 2024",PA!K134="Q4 2024"),"Yes","No")</f>
        <v>No</v>
      </c>
      <c r="AB974" s="178" t="str">
        <f t="shared" ref="AB974:AB992" si="580">IF(AND(C974="No",D974="No",E974="No",AA974="Yes"),"Yes","No")</f>
        <v>No</v>
      </c>
      <c r="AC974" t="str">
        <f>IF(OR(PA!K134="Q1 2025",PA!K134="Q2 2025"),"Yes","No")</f>
        <v>No</v>
      </c>
      <c r="AD974" s="178" t="str">
        <f t="shared" ref="AD974:AD992" si="581">IF(AND(C974="No",D974="No",E974="No",AC974="Yes"),"Yes","No")</f>
        <v>No</v>
      </c>
      <c r="AE974" t="str">
        <f>IF(OR(PA!K134="Q3 2025",PA!K134="Q4 2025"),"Yes","No")</f>
        <v>No</v>
      </c>
      <c r="AF974" s="178" t="str">
        <f t="shared" ref="AF974:AF992" si="582">IF(AND(C974="No",D974="No",E974="No",AE974="Yes"),"Yes","No")</f>
        <v>No</v>
      </c>
      <c r="AG974" t="str">
        <f>IF(OR(PA!K134="Q1 2026",PA!K134="Q2 2026"),"Yes","No")</f>
        <v>No</v>
      </c>
      <c r="AH974" s="178" t="str">
        <f t="shared" ref="AH974:AH992" si="583">IF(AND(C974="No",D974="No",E974="No",AG974="Yes"),"Yes","No")</f>
        <v>No</v>
      </c>
      <c r="AI974" t="str">
        <f>IF(OR(PA!K134="Q3 2026",PA!K134="Q4 2026"),"Yes","No")</f>
        <v>No</v>
      </c>
      <c r="AJ974" s="178" t="str">
        <f t="shared" ref="AJ974:AJ992" si="584">IF(AND(C974="No",D974="No",E974="No",AI974="Yes"),"Yes","No")</f>
        <v>No</v>
      </c>
      <c r="AK974" t="str">
        <f>IF(OR(PA!K134="Q1 2027",PA!K134="Q2 2027"),"Yes","No")</f>
        <v>No</v>
      </c>
      <c r="AL974" s="178" t="str">
        <f t="shared" ref="AL974:AL992" si="585">IF(AND(C974="No",D974="No",E974="No",AK974="Yes"),"Yes","No")</f>
        <v>No</v>
      </c>
      <c r="AM974" t="str">
        <f>IF(OR(PA!K134="Q3 2027",PA!K134="Q4 2027"),"Yes","No")</f>
        <v>No</v>
      </c>
      <c r="AN974" s="178" t="str">
        <f t="shared" ref="AN974:AN992" si="586">IF(AND(C974="No",D974="No",E974="No",AM974="Yes"),"Yes","No")</f>
        <v>No</v>
      </c>
      <c r="AO974" t="str">
        <f>IF(OR(PA!K134="Q1 2028",PA!K134="Q2 2028"),"Yes","No")</f>
        <v>No</v>
      </c>
      <c r="AP974" s="178" t="str">
        <f t="shared" ref="AP974:AP992" si="587">IF(AND(C974="No",D974="No",E974="No",AO974="Yes"),"Yes","No")</f>
        <v>No</v>
      </c>
      <c r="AQ974" t="str">
        <f>IF(OR(PA!K134="Q3 2028",PA!K134="Q4 2028"),"Yes","No")</f>
        <v>No</v>
      </c>
      <c r="AR974" s="178" t="str">
        <f t="shared" ref="AR974:AR992" si="588">IF(AND(C974="No",D974="No",E974="No",AQ974="Yes"),"Yes","No")</f>
        <v>No</v>
      </c>
      <c r="AS974" t="str">
        <f>IF(OR(PA!K134="Q1 2029",PA!K134="Q2 2029"),"Yes","No")</f>
        <v>No</v>
      </c>
      <c r="AT974" s="178" t="str">
        <f t="shared" ref="AT974:AT992" si="589">IF(AND(C974="No",D974="No",E974="No",AS974="Yes"),"Yes","No")</f>
        <v>No</v>
      </c>
      <c r="AU974" t="str">
        <f>IF(OR(PA!K134="Q3 2029",PA!K134="Q4 2029"),"Yes","No")</f>
        <v>No</v>
      </c>
      <c r="AV974" s="178" t="str">
        <f t="shared" ref="AV974:AV992" si="590">IF(AND(C974="No",D974="No",E974="No",AU974="Yes"),"Yes","No")</f>
        <v>No</v>
      </c>
      <c r="AW974" t="str">
        <f>IF(OR(PA!K134="Q1 2030",PA!K134="Q2 2030"),"Yes","No")</f>
        <v>No</v>
      </c>
      <c r="AX974" s="178" t="str">
        <f t="shared" ref="AX974:AX992" si="591">IF(AND(C974="No",D974="No",E974="No",AW974="Yes"),"Yes","No")</f>
        <v>No</v>
      </c>
      <c r="AY974" t="str">
        <f>IF(OR(PA!K134="Q3 2030",PA!K134="Q4 2030"),"Yes","No")</f>
        <v>No</v>
      </c>
      <c r="AZ974" s="178" t="str">
        <f t="shared" ref="AZ974:AZ992" si="592">IF(AND(C974="No",D974="No",E974="No",AY974="Yes"),"Yes","No")</f>
        <v>No</v>
      </c>
      <c r="BA974" t="str">
        <f>IF(PA!K134="","No","Yes")</f>
        <v>No</v>
      </c>
      <c r="BB974" s="178" t="str">
        <f t="shared" ref="BB974:BB992" si="593">IF(AND(C974="No",D974="No",E974="No",BA974="Yes"),"Yes","No")</f>
        <v>No</v>
      </c>
      <c r="BC974" s="178" t="str">
        <f t="shared" ref="BC974:BC992" si="594">IF(AND(C974="No",D974="No",E974="No",BB974="No"),"Yes","No")</f>
        <v>No</v>
      </c>
      <c r="BD974" s="174"/>
    </row>
    <row r="975" spans="1:56" s="175" customFormat="1" ht="23.65" thickBot="1" x14ac:dyDescent="0.5">
      <c r="A975" s="177">
        <v>131</v>
      </c>
      <c r="B975" s="50" t="s">
        <v>1526</v>
      </c>
      <c r="C975" t="str">
        <f>IF(PA!E135="Yes","Yes","No")</f>
        <v>Yes</v>
      </c>
      <c r="D975" t="str">
        <f>IF(AND(C975="No",PA!F135="Yes"),"Yes","No")</f>
        <v>No</v>
      </c>
      <c r="E975" t="str">
        <f>IF(AND(C975="No",PA!F135="N/A"),"N/A","No")</f>
        <v>No</v>
      </c>
      <c r="F975">
        <f>IF(OR(PA!F135="Yes",PA!F135="N/A"),0,1)</f>
        <v>1</v>
      </c>
      <c r="G975" t="str">
        <f>IF(OR(PA!K135="Q3 2019",PA!K135="Q4 2019"),"Yes","No")</f>
        <v>No</v>
      </c>
      <c r="H975" s="178" t="str">
        <f t="shared" si="570"/>
        <v>No</v>
      </c>
      <c r="I975" t="str">
        <f>IF(OR(PA!K135="Q1 2020",PA!K135="Q2 2020"),"Yes","No")</f>
        <v>No</v>
      </c>
      <c r="J975" s="178" t="str">
        <f t="shared" si="571"/>
        <v>No</v>
      </c>
      <c r="K975" t="str">
        <f>IF(OR(PA!K135="Q3 2020",PA!K135="Q4 2020"),"Yes","No")</f>
        <v>No</v>
      </c>
      <c r="L975" s="178" t="str">
        <f t="shared" si="572"/>
        <v>No</v>
      </c>
      <c r="M975" t="str">
        <f>IF(OR(PA!K135="Q1 2021",PA!K135="Q2 2021"),"Yes","No")</f>
        <v>No</v>
      </c>
      <c r="N975" s="178" t="str">
        <f t="shared" si="573"/>
        <v>No</v>
      </c>
      <c r="O975" t="str">
        <f>IF(OR(PA!K135="Q3 2021",PA!K135="Q4 2021"),"Yes","No")</f>
        <v>No</v>
      </c>
      <c r="P975" s="178" t="str">
        <f t="shared" si="574"/>
        <v>No</v>
      </c>
      <c r="Q975" t="str">
        <f>IF(OR(PA!K135="Q1 2022",PA!K135="Q2 2022"),"Yes","No")</f>
        <v>No</v>
      </c>
      <c r="R975" s="178" t="str">
        <f t="shared" si="575"/>
        <v>No</v>
      </c>
      <c r="S975" t="str">
        <f>IF(OR(PA!K135="Q3 2022",PA!K135="Q4 2022"),"Yes","No")</f>
        <v>No</v>
      </c>
      <c r="T975" s="178" t="str">
        <f t="shared" si="576"/>
        <v>No</v>
      </c>
      <c r="U975" t="str">
        <f>IF(OR(PA!K135="Q1 2023",PA!K135="Q2 2023"),"Yes","No")</f>
        <v>No</v>
      </c>
      <c r="V975" s="178" t="str">
        <f t="shared" si="577"/>
        <v>No</v>
      </c>
      <c r="W975" t="str">
        <f>IF(OR(PA!K135="Q3 2023",PA!K135="Q4 2023"),"Yes","No")</f>
        <v>No</v>
      </c>
      <c r="X975" s="178" t="str">
        <f t="shared" si="578"/>
        <v>No</v>
      </c>
      <c r="Y975" t="str">
        <f>IF(OR(PA!K135="Q1 2024",PA!K135="Q2 2024"),"Yes","No")</f>
        <v>No</v>
      </c>
      <c r="Z975" s="178" t="str">
        <f t="shared" si="579"/>
        <v>No</v>
      </c>
      <c r="AA975" t="str">
        <f>IF(OR(PA!K135="Q3 2024",PA!K135="Q4 2024"),"Yes","No")</f>
        <v>No</v>
      </c>
      <c r="AB975" s="178" t="str">
        <f t="shared" si="580"/>
        <v>No</v>
      </c>
      <c r="AC975" t="str">
        <f>IF(OR(PA!K135="Q1 2025",PA!K135="Q2 2025"),"Yes","No")</f>
        <v>No</v>
      </c>
      <c r="AD975" s="178" t="str">
        <f t="shared" si="581"/>
        <v>No</v>
      </c>
      <c r="AE975" t="str">
        <f>IF(OR(PA!K135="Q3 2025",PA!K135="Q4 2025"),"Yes","No")</f>
        <v>No</v>
      </c>
      <c r="AF975" s="178" t="str">
        <f t="shared" si="582"/>
        <v>No</v>
      </c>
      <c r="AG975" t="str">
        <f>IF(OR(PA!K135="Q1 2026",PA!K135="Q2 2026"),"Yes","No")</f>
        <v>No</v>
      </c>
      <c r="AH975" s="178" t="str">
        <f t="shared" si="583"/>
        <v>No</v>
      </c>
      <c r="AI975" t="str">
        <f>IF(OR(PA!K135="Q3 2026",PA!K135="Q4 2026"),"Yes","No")</f>
        <v>No</v>
      </c>
      <c r="AJ975" s="178" t="str">
        <f t="shared" si="584"/>
        <v>No</v>
      </c>
      <c r="AK975" t="str">
        <f>IF(OR(PA!K135="Q1 2027",PA!K135="Q2 2027"),"Yes","No")</f>
        <v>No</v>
      </c>
      <c r="AL975" s="178" t="str">
        <f t="shared" si="585"/>
        <v>No</v>
      </c>
      <c r="AM975" t="str">
        <f>IF(OR(PA!K135="Q3 2027",PA!K135="Q4 2027"),"Yes","No")</f>
        <v>No</v>
      </c>
      <c r="AN975" s="178" t="str">
        <f t="shared" si="586"/>
        <v>No</v>
      </c>
      <c r="AO975" t="str">
        <f>IF(OR(PA!K135="Q1 2028",PA!K135="Q2 2028"),"Yes","No")</f>
        <v>No</v>
      </c>
      <c r="AP975" s="178" t="str">
        <f t="shared" si="587"/>
        <v>No</v>
      </c>
      <c r="AQ975" t="str">
        <f>IF(OR(PA!K135="Q3 2028",PA!K135="Q4 2028"),"Yes","No")</f>
        <v>No</v>
      </c>
      <c r="AR975" s="178" t="str">
        <f t="shared" si="588"/>
        <v>No</v>
      </c>
      <c r="AS975" t="str">
        <f>IF(OR(PA!K135="Q1 2029",PA!K135="Q2 2029"),"Yes","No")</f>
        <v>No</v>
      </c>
      <c r="AT975" s="178" t="str">
        <f t="shared" si="589"/>
        <v>No</v>
      </c>
      <c r="AU975" t="str">
        <f>IF(OR(PA!K135="Q3 2029",PA!K135="Q4 2029"),"Yes","No")</f>
        <v>No</v>
      </c>
      <c r="AV975" s="178" t="str">
        <f t="shared" si="590"/>
        <v>No</v>
      </c>
      <c r="AW975" t="str">
        <f>IF(OR(PA!K135="Q1 2030",PA!K135="Q2 2030"),"Yes","No")</f>
        <v>No</v>
      </c>
      <c r="AX975" s="178" t="str">
        <f t="shared" si="591"/>
        <v>No</v>
      </c>
      <c r="AY975" t="str">
        <f>IF(OR(PA!K135="Q3 2030",PA!K135="Q4 2030"),"Yes","No")</f>
        <v>No</v>
      </c>
      <c r="AZ975" s="178" t="str">
        <f t="shared" si="592"/>
        <v>No</v>
      </c>
      <c r="BA975" t="str">
        <f>IF(PA!K135="","No","Yes")</f>
        <v>No</v>
      </c>
      <c r="BB975" s="178" t="str">
        <f t="shared" si="593"/>
        <v>No</v>
      </c>
      <c r="BC975" s="178" t="str">
        <f t="shared" si="594"/>
        <v>No</v>
      </c>
      <c r="BD975" s="174"/>
    </row>
    <row r="976" spans="1:56" s="175" customFormat="1" ht="23.65" thickBot="1" x14ac:dyDescent="0.5">
      <c r="A976" s="177">
        <v>132</v>
      </c>
      <c r="B976" s="48" t="s">
        <v>1527</v>
      </c>
      <c r="C976" t="str">
        <f>IF(PA!E136="Yes","Yes","No")</f>
        <v>No</v>
      </c>
      <c r="D976" t="str">
        <f>IF(AND(C976="No",PA!F136="Yes"),"Yes","No")</f>
        <v>No</v>
      </c>
      <c r="E976" t="str">
        <f>IF(AND(C976="No",PA!F136="N/A"),"N/A","No")</f>
        <v>No</v>
      </c>
      <c r="F976">
        <f>IF(OR(PA!F136="Yes",PA!F136="N/A"),0,1)</f>
        <v>1</v>
      </c>
      <c r="G976" t="str">
        <f>IF(OR(PA!K136="Q3 2019",PA!K136="Q4 2019"),"Yes","No")</f>
        <v>No</v>
      </c>
      <c r="H976" s="178" t="str">
        <f t="shared" si="570"/>
        <v>No</v>
      </c>
      <c r="I976" t="str">
        <f>IF(OR(PA!K136="Q1 2020",PA!K136="Q2 2020"),"Yes","No")</f>
        <v>No</v>
      </c>
      <c r="J976" s="178" t="str">
        <f t="shared" si="571"/>
        <v>No</v>
      </c>
      <c r="K976" t="str">
        <f>IF(OR(PA!K136="Q3 2020",PA!K136="Q4 2020"),"Yes","No")</f>
        <v>No</v>
      </c>
      <c r="L976" s="178" t="str">
        <f t="shared" si="572"/>
        <v>No</v>
      </c>
      <c r="M976" t="str">
        <f>IF(OR(PA!K136="Q1 2021",PA!K136="Q2 2021"),"Yes","No")</f>
        <v>No</v>
      </c>
      <c r="N976" s="178" t="str">
        <f t="shared" si="573"/>
        <v>No</v>
      </c>
      <c r="O976" t="str">
        <f>IF(OR(PA!K136="Q3 2021",PA!K136="Q4 2021"),"Yes","No")</f>
        <v>No</v>
      </c>
      <c r="P976" s="178" t="str">
        <f t="shared" si="574"/>
        <v>No</v>
      </c>
      <c r="Q976" t="str">
        <f>IF(OR(PA!K136="Q1 2022",PA!K136="Q2 2022"),"Yes","No")</f>
        <v>No</v>
      </c>
      <c r="R976" s="178" t="str">
        <f t="shared" si="575"/>
        <v>No</v>
      </c>
      <c r="S976" t="str">
        <f>IF(OR(PA!K136="Q3 2022",PA!K136="Q4 2022"),"Yes","No")</f>
        <v>No</v>
      </c>
      <c r="T976" s="178" t="str">
        <f t="shared" si="576"/>
        <v>No</v>
      </c>
      <c r="U976" t="str">
        <f>IF(OR(PA!K136="Q1 2023",PA!K136="Q2 2023"),"Yes","No")</f>
        <v>No</v>
      </c>
      <c r="V976" s="178" t="str">
        <f t="shared" si="577"/>
        <v>No</v>
      </c>
      <c r="W976" t="str">
        <f>IF(OR(PA!K136="Q3 2023",PA!K136="Q4 2023"),"Yes","No")</f>
        <v>No</v>
      </c>
      <c r="X976" s="178" t="str">
        <f t="shared" si="578"/>
        <v>No</v>
      </c>
      <c r="Y976" t="str">
        <f>IF(OR(PA!K136="Q1 2024",PA!K136="Q2 2024"),"Yes","No")</f>
        <v>No</v>
      </c>
      <c r="Z976" s="178" t="str">
        <f t="shared" si="579"/>
        <v>No</v>
      </c>
      <c r="AA976" t="str">
        <f>IF(OR(PA!K136="Q3 2024",PA!K136="Q4 2024"),"Yes","No")</f>
        <v>No</v>
      </c>
      <c r="AB976" s="178" t="str">
        <f t="shared" si="580"/>
        <v>No</v>
      </c>
      <c r="AC976" t="str">
        <f>IF(OR(PA!K136="Q1 2025",PA!K136="Q2 2025"),"Yes","No")</f>
        <v>No</v>
      </c>
      <c r="AD976" s="178" t="str">
        <f t="shared" si="581"/>
        <v>No</v>
      </c>
      <c r="AE976" t="str">
        <f>IF(OR(PA!K136="Q3 2025",PA!K136="Q4 2025"),"Yes","No")</f>
        <v>No</v>
      </c>
      <c r="AF976" s="178" t="str">
        <f t="shared" si="582"/>
        <v>No</v>
      </c>
      <c r="AG976" t="str">
        <f>IF(OR(PA!K136="Q1 2026",PA!K136="Q2 2026"),"Yes","No")</f>
        <v>No</v>
      </c>
      <c r="AH976" s="178" t="str">
        <f t="shared" si="583"/>
        <v>No</v>
      </c>
      <c r="AI976" t="str">
        <f>IF(OR(PA!K136="Q3 2026",PA!K136="Q4 2026"),"Yes","No")</f>
        <v>No</v>
      </c>
      <c r="AJ976" s="178" t="str">
        <f t="shared" si="584"/>
        <v>No</v>
      </c>
      <c r="AK976" t="str">
        <f>IF(OR(PA!K136="Q1 2027",PA!K136="Q2 2027"),"Yes","No")</f>
        <v>No</v>
      </c>
      <c r="AL976" s="178" t="str">
        <f t="shared" si="585"/>
        <v>No</v>
      </c>
      <c r="AM976" t="str">
        <f>IF(OR(PA!K136="Q3 2027",PA!K136="Q4 2027"),"Yes","No")</f>
        <v>No</v>
      </c>
      <c r="AN976" s="178" t="str">
        <f t="shared" si="586"/>
        <v>No</v>
      </c>
      <c r="AO976" t="str">
        <f>IF(OR(PA!K136="Q1 2028",PA!K136="Q2 2028"),"Yes","No")</f>
        <v>No</v>
      </c>
      <c r="AP976" s="178" t="str">
        <f t="shared" si="587"/>
        <v>No</v>
      </c>
      <c r="AQ976" t="str">
        <f>IF(OR(PA!K136="Q3 2028",PA!K136="Q4 2028"),"Yes","No")</f>
        <v>No</v>
      </c>
      <c r="AR976" s="178" t="str">
        <f t="shared" si="588"/>
        <v>No</v>
      </c>
      <c r="AS976" t="str">
        <f>IF(OR(PA!K136="Q1 2029",PA!K136="Q2 2029"),"Yes","No")</f>
        <v>No</v>
      </c>
      <c r="AT976" s="178" t="str">
        <f t="shared" si="589"/>
        <v>No</v>
      </c>
      <c r="AU976" t="str">
        <f>IF(OR(PA!K136="Q3 2029",PA!K136="Q4 2029"),"Yes","No")</f>
        <v>No</v>
      </c>
      <c r="AV976" s="178" t="str">
        <f t="shared" si="590"/>
        <v>No</v>
      </c>
      <c r="AW976" t="str">
        <f>IF(OR(PA!K136="Q1 2030",PA!K136="Q2 2030"),"Yes","No")</f>
        <v>No</v>
      </c>
      <c r="AX976" s="178" t="str">
        <f t="shared" si="591"/>
        <v>No</v>
      </c>
      <c r="AY976" t="str">
        <f>IF(OR(PA!K136="Q3 2030",PA!K136="Q4 2030"),"Yes","No")</f>
        <v>No</v>
      </c>
      <c r="AZ976" s="178" t="str">
        <f t="shared" si="592"/>
        <v>No</v>
      </c>
      <c r="BA976" t="str">
        <f>IF(PA!K136="","No","Yes")</f>
        <v>No</v>
      </c>
      <c r="BB976" s="178" t="str">
        <f t="shared" si="593"/>
        <v>No</v>
      </c>
      <c r="BC976" s="178" t="str">
        <f t="shared" si="594"/>
        <v>Yes</v>
      </c>
      <c r="BD976" s="174"/>
    </row>
    <row r="977" spans="1:56" s="175" customFormat="1" ht="23.65" thickBot="1" x14ac:dyDescent="0.5">
      <c r="A977" s="177">
        <v>133</v>
      </c>
      <c r="B977" s="48" t="s">
        <v>1528</v>
      </c>
      <c r="C977" t="str">
        <f>IF(PA!E137="Yes","Yes","No")</f>
        <v>No</v>
      </c>
      <c r="D977" t="str">
        <f>IF(AND(C977="No",PA!F137="Yes"),"Yes","No")</f>
        <v>No</v>
      </c>
      <c r="E977" t="str">
        <f>IF(AND(C977="No",PA!F137="N/A"),"N/A","No")</f>
        <v>No</v>
      </c>
      <c r="F977">
        <f>IF(OR(PA!F137="Yes",PA!F137="N/A"),0,1)</f>
        <v>1</v>
      </c>
      <c r="G977" t="str">
        <f>IF(OR(PA!K137="Q3 2019",PA!K137="Q4 2019"),"Yes","No")</f>
        <v>No</v>
      </c>
      <c r="H977" s="178" t="str">
        <f t="shared" si="570"/>
        <v>No</v>
      </c>
      <c r="I977" t="str">
        <f>IF(OR(PA!K137="Q1 2020",PA!K137="Q2 2020"),"Yes","No")</f>
        <v>No</v>
      </c>
      <c r="J977" s="178" t="str">
        <f t="shared" si="571"/>
        <v>No</v>
      </c>
      <c r="K977" t="str">
        <f>IF(OR(PA!K137="Q3 2020",PA!K137="Q4 2020"),"Yes","No")</f>
        <v>No</v>
      </c>
      <c r="L977" s="178" t="str">
        <f t="shared" si="572"/>
        <v>No</v>
      </c>
      <c r="M977" t="str">
        <f>IF(OR(PA!K137="Q1 2021",PA!K137="Q2 2021"),"Yes","No")</f>
        <v>No</v>
      </c>
      <c r="N977" s="178" t="str">
        <f t="shared" si="573"/>
        <v>No</v>
      </c>
      <c r="O977" t="str">
        <f>IF(OR(PA!K137="Q3 2021",PA!K137="Q4 2021"),"Yes","No")</f>
        <v>No</v>
      </c>
      <c r="P977" s="178" t="str">
        <f t="shared" si="574"/>
        <v>No</v>
      </c>
      <c r="Q977" t="str">
        <f>IF(OR(PA!K137="Q1 2022",PA!K137="Q2 2022"),"Yes","No")</f>
        <v>No</v>
      </c>
      <c r="R977" s="178" t="str">
        <f t="shared" si="575"/>
        <v>No</v>
      </c>
      <c r="S977" t="str">
        <f>IF(OR(PA!K137="Q3 2022",PA!K137="Q4 2022"),"Yes","No")</f>
        <v>No</v>
      </c>
      <c r="T977" s="178" t="str">
        <f t="shared" si="576"/>
        <v>No</v>
      </c>
      <c r="U977" t="str">
        <f>IF(OR(PA!K137="Q1 2023",PA!K137="Q2 2023"),"Yes","No")</f>
        <v>No</v>
      </c>
      <c r="V977" s="178" t="str">
        <f t="shared" si="577"/>
        <v>No</v>
      </c>
      <c r="W977" t="str">
        <f>IF(OR(PA!K137="Q3 2023",PA!K137="Q4 2023"),"Yes","No")</f>
        <v>No</v>
      </c>
      <c r="X977" s="178" t="str">
        <f t="shared" si="578"/>
        <v>No</v>
      </c>
      <c r="Y977" t="str">
        <f>IF(OR(PA!K137="Q1 2024",PA!K137="Q2 2024"),"Yes","No")</f>
        <v>No</v>
      </c>
      <c r="Z977" s="178" t="str">
        <f t="shared" si="579"/>
        <v>No</v>
      </c>
      <c r="AA977" t="str">
        <f>IF(OR(PA!K137="Q3 2024",PA!K137="Q4 2024"),"Yes","No")</f>
        <v>No</v>
      </c>
      <c r="AB977" s="178" t="str">
        <f t="shared" si="580"/>
        <v>No</v>
      </c>
      <c r="AC977" t="str">
        <f>IF(OR(PA!K137="Q1 2025",PA!K137="Q2 2025"),"Yes","No")</f>
        <v>No</v>
      </c>
      <c r="AD977" s="178" t="str">
        <f t="shared" si="581"/>
        <v>No</v>
      </c>
      <c r="AE977" t="str">
        <f>IF(OR(PA!K137="Q3 2025",PA!K137="Q4 2025"),"Yes","No")</f>
        <v>No</v>
      </c>
      <c r="AF977" s="178" t="str">
        <f t="shared" si="582"/>
        <v>No</v>
      </c>
      <c r="AG977" t="str">
        <f>IF(OR(PA!K137="Q1 2026",PA!K137="Q2 2026"),"Yes","No")</f>
        <v>No</v>
      </c>
      <c r="AH977" s="178" t="str">
        <f t="shared" si="583"/>
        <v>No</v>
      </c>
      <c r="AI977" t="str">
        <f>IF(OR(PA!K137="Q3 2026",PA!K137="Q4 2026"),"Yes","No")</f>
        <v>No</v>
      </c>
      <c r="AJ977" s="178" t="str">
        <f t="shared" si="584"/>
        <v>No</v>
      </c>
      <c r="AK977" t="str">
        <f>IF(OR(PA!K137="Q1 2027",PA!K137="Q2 2027"),"Yes","No")</f>
        <v>No</v>
      </c>
      <c r="AL977" s="178" t="str">
        <f t="shared" si="585"/>
        <v>No</v>
      </c>
      <c r="AM977" t="str">
        <f>IF(OR(PA!K137="Q3 2027",PA!K137="Q4 2027"),"Yes","No")</f>
        <v>No</v>
      </c>
      <c r="AN977" s="178" t="str">
        <f t="shared" si="586"/>
        <v>No</v>
      </c>
      <c r="AO977" t="str">
        <f>IF(OR(PA!K137="Q1 2028",PA!K137="Q2 2028"),"Yes","No")</f>
        <v>No</v>
      </c>
      <c r="AP977" s="178" t="str">
        <f t="shared" si="587"/>
        <v>No</v>
      </c>
      <c r="AQ977" t="str">
        <f>IF(OR(PA!K137="Q3 2028",PA!K137="Q4 2028"),"Yes","No")</f>
        <v>No</v>
      </c>
      <c r="AR977" s="178" t="str">
        <f t="shared" si="588"/>
        <v>No</v>
      </c>
      <c r="AS977" t="str">
        <f>IF(OR(PA!K137="Q1 2029",PA!K137="Q2 2029"),"Yes","No")</f>
        <v>No</v>
      </c>
      <c r="AT977" s="178" t="str">
        <f t="shared" si="589"/>
        <v>No</v>
      </c>
      <c r="AU977" t="str">
        <f>IF(OR(PA!K137="Q3 2029",PA!K137="Q4 2029"),"Yes","No")</f>
        <v>No</v>
      </c>
      <c r="AV977" s="178" t="str">
        <f t="shared" si="590"/>
        <v>No</v>
      </c>
      <c r="AW977" t="str">
        <f>IF(OR(PA!K137="Q1 2030",PA!K137="Q2 2030"),"Yes","No")</f>
        <v>No</v>
      </c>
      <c r="AX977" s="178" t="str">
        <f t="shared" si="591"/>
        <v>No</v>
      </c>
      <c r="AY977" t="str">
        <f>IF(OR(PA!K137="Q3 2030",PA!K137="Q4 2030"),"Yes","No")</f>
        <v>No</v>
      </c>
      <c r="AZ977" s="178" t="str">
        <f t="shared" si="592"/>
        <v>No</v>
      </c>
      <c r="BA977" t="str">
        <f>IF(PA!K137="","No","Yes")</f>
        <v>No</v>
      </c>
      <c r="BB977" s="178" t="str">
        <f t="shared" si="593"/>
        <v>No</v>
      </c>
      <c r="BC977" s="178" t="str">
        <f t="shared" si="594"/>
        <v>Yes</v>
      </c>
      <c r="BD977" s="174"/>
    </row>
    <row r="978" spans="1:56" s="175" customFormat="1" ht="23.65" thickBot="1" x14ac:dyDescent="0.5">
      <c r="A978" s="177">
        <v>134</v>
      </c>
      <c r="B978" s="51" t="s">
        <v>260</v>
      </c>
      <c r="C978" t="str">
        <f>IF(PA!E138="Yes","Yes","No")</f>
        <v>No</v>
      </c>
      <c r="D978" t="str">
        <f>IF(AND(C978="No",PA!F138="Yes"),"Yes","No")</f>
        <v>No</v>
      </c>
      <c r="E978" t="str">
        <f>IF(AND(C978="No",PA!F138="N/A"),"N/A","No")</f>
        <v>No</v>
      </c>
      <c r="F978">
        <f>IF(OR(PA!F138="Yes",PA!F138="N/A"),0,1)</f>
        <v>1</v>
      </c>
      <c r="G978" t="str">
        <f>IF(OR(PA!K138="Q3 2019",PA!K138="Q4 2019"),"Yes","No")</f>
        <v>No</v>
      </c>
      <c r="H978" s="178" t="str">
        <f t="shared" si="570"/>
        <v>No</v>
      </c>
      <c r="I978" t="str">
        <f>IF(OR(PA!K138="Q1 2020",PA!K138="Q2 2020"),"Yes","No")</f>
        <v>No</v>
      </c>
      <c r="J978" s="178" t="str">
        <f t="shared" si="571"/>
        <v>No</v>
      </c>
      <c r="K978" t="str">
        <f>IF(OR(PA!K138="Q3 2020",PA!K138="Q4 2020"),"Yes","No")</f>
        <v>No</v>
      </c>
      <c r="L978" s="178" t="str">
        <f t="shared" si="572"/>
        <v>No</v>
      </c>
      <c r="M978" t="str">
        <f>IF(OR(PA!K138="Q1 2021",PA!K138="Q2 2021"),"Yes","No")</f>
        <v>No</v>
      </c>
      <c r="N978" s="178" t="str">
        <f t="shared" si="573"/>
        <v>No</v>
      </c>
      <c r="O978" t="str">
        <f>IF(OR(PA!K138="Q3 2021",PA!K138="Q4 2021"),"Yes","No")</f>
        <v>No</v>
      </c>
      <c r="P978" s="178" t="str">
        <f t="shared" si="574"/>
        <v>No</v>
      </c>
      <c r="Q978" t="str">
        <f>IF(OR(PA!K138="Q1 2022",PA!K138="Q2 2022"),"Yes","No")</f>
        <v>No</v>
      </c>
      <c r="R978" s="178" t="str">
        <f t="shared" si="575"/>
        <v>No</v>
      </c>
      <c r="S978" t="str">
        <f>IF(OR(PA!K138="Q3 2022",PA!K138="Q4 2022"),"Yes","No")</f>
        <v>No</v>
      </c>
      <c r="T978" s="178" t="str">
        <f t="shared" si="576"/>
        <v>No</v>
      </c>
      <c r="U978" t="str">
        <f>IF(OR(PA!K138="Q1 2023",PA!K138="Q2 2023"),"Yes","No")</f>
        <v>No</v>
      </c>
      <c r="V978" s="178" t="str">
        <f t="shared" si="577"/>
        <v>No</v>
      </c>
      <c r="W978" t="str">
        <f>IF(OR(PA!K138="Q3 2023",PA!K138="Q4 2023"),"Yes","No")</f>
        <v>No</v>
      </c>
      <c r="X978" s="178" t="str">
        <f t="shared" si="578"/>
        <v>No</v>
      </c>
      <c r="Y978" t="str">
        <f>IF(OR(PA!K138="Q1 2024",PA!K138="Q2 2024"),"Yes","No")</f>
        <v>No</v>
      </c>
      <c r="Z978" s="178" t="str">
        <f t="shared" si="579"/>
        <v>No</v>
      </c>
      <c r="AA978" t="str">
        <f>IF(OR(PA!K138="Q3 2024",PA!K138="Q4 2024"),"Yes","No")</f>
        <v>No</v>
      </c>
      <c r="AB978" s="178" t="str">
        <f t="shared" si="580"/>
        <v>No</v>
      </c>
      <c r="AC978" t="str">
        <f>IF(OR(PA!K138="Q1 2025",PA!K138="Q2 2025"),"Yes","No")</f>
        <v>No</v>
      </c>
      <c r="AD978" s="178" t="str">
        <f t="shared" si="581"/>
        <v>No</v>
      </c>
      <c r="AE978" t="str">
        <f>IF(OR(PA!K138="Q3 2025",PA!K138="Q4 2025"),"Yes","No")</f>
        <v>No</v>
      </c>
      <c r="AF978" s="178" t="str">
        <f t="shared" si="582"/>
        <v>No</v>
      </c>
      <c r="AG978" t="str">
        <f>IF(OR(PA!K138="Q1 2026",PA!K138="Q2 2026"),"Yes","No")</f>
        <v>No</v>
      </c>
      <c r="AH978" s="178" t="str">
        <f t="shared" si="583"/>
        <v>No</v>
      </c>
      <c r="AI978" t="str">
        <f>IF(OR(PA!K138="Q3 2026",PA!K138="Q4 2026"),"Yes","No")</f>
        <v>No</v>
      </c>
      <c r="AJ978" s="178" t="str">
        <f t="shared" si="584"/>
        <v>No</v>
      </c>
      <c r="AK978" t="str">
        <f>IF(OR(PA!K138="Q1 2027",PA!K138="Q2 2027"),"Yes","No")</f>
        <v>No</v>
      </c>
      <c r="AL978" s="178" t="str">
        <f t="shared" si="585"/>
        <v>No</v>
      </c>
      <c r="AM978" t="str">
        <f>IF(OR(PA!K138="Q3 2027",PA!K138="Q4 2027"),"Yes","No")</f>
        <v>No</v>
      </c>
      <c r="AN978" s="178" t="str">
        <f t="shared" si="586"/>
        <v>No</v>
      </c>
      <c r="AO978" t="str">
        <f>IF(OR(PA!K138="Q1 2028",PA!K138="Q2 2028"),"Yes","No")</f>
        <v>No</v>
      </c>
      <c r="AP978" s="178" t="str">
        <f t="shared" si="587"/>
        <v>No</v>
      </c>
      <c r="AQ978" t="str">
        <f>IF(OR(PA!K138="Q3 2028",PA!K138="Q4 2028"),"Yes","No")</f>
        <v>No</v>
      </c>
      <c r="AR978" s="178" t="str">
        <f t="shared" si="588"/>
        <v>No</v>
      </c>
      <c r="AS978" t="str">
        <f>IF(OR(PA!K138="Q1 2029",PA!K138="Q2 2029"),"Yes","No")</f>
        <v>No</v>
      </c>
      <c r="AT978" s="178" t="str">
        <f t="shared" si="589"/>
        <v>No</v>
      </c>
      <c r="AU978" t="str">
        <f>IF(OR(PA!K138="Q3 2029",PA!K138="Q4 2029"),"Yes","No")</f>
        <v>No</v>
      </c>
      <c r="AV978" s="178" t="str">
        <f t="shared" si="590"/>
        <v>No</v>
      </c>
      <c r="AW978" t="str">
        <f>IF(OR(PA!K138="Q1 2030",PA!K138="Q2 2030"),"Yes","No")</f>
        <v>No</v>
      </c>
      <c r="AX978" s="178" t="str">
        <f t="shared" si="591"/>
        <v>No</v>
      </c>
      <c r="AY978" t="str">
        <f>IF(OR(PA!K138="Q3 2030",PA!K138="Q4 2030"),"Yes","No")</f>
        <v>No</v>
      </c>
      <c r="AZ978" s="178" t="str">
        <f t="shared" si="592"/>
        <v>No</v>
      </c>
      <c r="BA978" t="str">
        <f>IF(PA!K138="","No","Yes")</f>
        <v>No</v>
      </c>
      <c r="BB978" s="178" t="str">
        <f t="shared" si="593"/>
        <v>No</v>
      </c>
      <c r="BC978" s="178" t="str">
        <f t="shared" si="594"/>
        <v>Yes</v>
      </c>
      <c r="BD978" s="174"/>
    </row>
    <row r="979" spans="1:56" s="175" customFormat="1" ht="23.65" thickBot="1" x14ac:dyDescent="0.5">
      <c r="A979" s="177">
        <v>135</v>
      </c>
      <c r="B979" s="48" t="s">
        <v>261</v>
      </c>
      <c r="C979" t="str">
        <f>IF(PA!E139="Yes","Yes","No")</f>
        <v>No</v>
      </c>
      <c r="D979" t="str">
        <f>IF(AND(C979="No",PA!F139="Yes"),"Yes","No")</f>
        <v>No</v>
      </c>
      <c r="E979" t="str">
        <f>IF(AND(C979="No",PA!F139="N/A"),"N/A","No")</f>
        <v>No</v>
      </c>
      <c r="F979">
        <f>IF(OR(PA!F139="Yes",PA!F139="N/A"),0,1)</f>
        <v>1</v>
      </c>
      <c r="G979" t="str">
        <f>IF(OR(PA!K139="Q3 2019",PA!K139="Q4 2019"),"Yes","No")</f>
        <v>No</v>
      </c>
      <c r="H979" s="178" t="str">
        <f t="shared" si="570"/>
        <v>No</v>
      </c>
      <c r="I979" t="str">
        <f>IF(OR(PA!K139="Q1 2020",PA!K139="Q2 2020"),"Yes","No")</f>
        <v>No</v>
      </c>
      <c r="J979" s="178" t="str">
        <f t="shared" si="571"/>
        <v>No</v>
      </c>
      <c r="K979" t="str">
        <f>IF(OR(PA!K139="Q3 2020",PA!K139="Q4 2020"),"Yes","No")</f>
        <v>No</v>
      </c>
      <c r="L979" s="178" t="str">
        <f t="shared" si="572"/>
        <v>No</v>
      </c>
      <c r="M979" t="str">
        <f>IF(OR(PA!K139="Q1 2021",PA!K139="Q2 2021"),"Yes","No")</f>
        <v>No</v>
      </c>
      <c r="N979" s="178" t="str">
        <f t="shared" si="573"/>
        <v>No</v>
      </c>
      <c r="O979" t="str">
        <f>IF(OR(PA!K139="Q3 2021",PA!K139="Q4 2021"),"Yes","No")</f>
        <v>No</v>
      </c>
      <c r="P979" s="178" t="str">
        <f t="shared" si="574"/>
        <v>No</v>
      </c>
      <c r="Q979" t="str">
        <f>IF(OR(PA!K139="Q1 2022",PA!K139="Q2 2022"),"Yes","No")</f>
        <v>No</v>
      </c>
      <c r="R979" s="178" t="str">
        <f t="shared" si="575"/>
        <v>No</v>
      </c>
      <c r="S979" t="str">
        <f>IF(OR(PA!K139="Q3 2022",PA!K139="Q4 2022"),"Yes","No")</f>
        <v>No</v>
      </c>
      <c r="T979" s="178" t="str">
        <f t="shared" si="576"/>
        <v>No</v>
      </c>
      <c r="U979" t="str">
        <f>IF(OR(PA!K139="Q1 2023",PA!K139="Q2 2023"),"Yes","No")</f>
        <v>No</v>
      </c>
      <c r="V979" s="178" t="str">
        <f t="shared" si="577"/>
        <v>No</v>
      </c>
      <c r="W979" t="str">
        <f>IF(OR(PA!K139="Q3 2023",PA!K139="Q4 2023"),"Yes","No")</f>
        <v>No</v>
      </c>
      <c r="X979" s="178" t="str">
        <f t="shared" si="578"/>
        <v>No</v>
      </c>
      <c r="Y979" t="str">
        <f>IF(OR(PA!K139="Q1 2024",PA!K139="Q2 2024"),"Yes","No")</f>
        <v>No</v>
      </c>
      <c r="Z979" s="178" t="str">
        <f t="shared" si="579"/>
        <v>No</v>
      </c>
      <c r="AA979" t="str">
        <f>IF(OR(PA!K139="Q3 2024",PA!K139="Q4 2024"),"Yes","No")</f>
        <v>No</v>
      </c>
      <c r="AB979" s="178" t="str">
        <f t="shared" si="580"/>
        <v>No</v>
      </c>
      <c r="AC979" t="str">
        <f>IF(OR(PA!K139="Q1 2025",PA!K139="Q2 2025"),"Yes","No")</f>
        <v>No</v>
      </c>
      <c r="AD979" s="178" t="str">
        <f t="shared" si="581"/>
        <v>No</v>
      </c>
      <c r="AE979" t="str">
        <f>IF(OR(PA!K139="Q3 2025",PA!K139="Q4 2025"),"Yes","No")</f>
        <v>No</v>
      </c>
      <c r="AF979" s="178" t="str">
        <f t="shared" si="582"/>
        <v>No</v>
      </c>
      <c r="AG979" t="str">
        <f>IF(OR(PA!K139="Q1 2026",PA!K139="Q2 2026"),"Yes","No")</f>
        <v>No</v>
      </c>
      <c r="AH979" s="178" t="str">
        <f t="shared" si="583"/>
        <v>No</v>
      </c>
      <c r="AI979" t="str">
        <f>IF(OR(PA!K139="Q3 2026",PA!K139="Q4 2026"),"Yes","No")</f>
        <v>No</v>
      </c>
      <c r="AJ979" s="178" t="str">
        <f t="shared" si="584"/>
        <v>No</v>
      </c>
      <c r="AK979" t="str">
        <f>IF(OR(PA!K139="Q1 2027",PA!K139="Q2 2027"),"Yes","No")</f>
        <v>No</v>
      </c>
      <c r="AL979" s="178" t="str">
        <f t="shared" si="585"/>
        <v>No</v>
      </c>
      <c r="AM979" t="str">
        <f>IF(OR(PA!K139="Q3 2027",PA!K139="Q4 2027"),"Yes","No")</f>
        <v>No</v>
      </c>
      <c r="AN979" s="178" t="str">
        <f t="shared" si="586"/>
        <v>No</v>
      </c>
      <c r="AO979" t="str">
        <f>IF(OR(PA!K139="Q1 2028",PA!K139="Q2 2028"),"Yes","No")</f>
        <v>No</v>
      </c>
      <c r="AP979" s="178" t="str">
        <f t="shared" si="587"/>
        <v>No</v>
      </c>
      <c r="AQ979" t="str">
        <f>IF(OR(PA!K139="Q3 2028",PA!K139="Q4 2028"),"Yes","No")</f>
        <v>No</v>
      </c>
      <c r="AR979" s="178" t="str">
        <f t="shared" si="588"/>
        <v>No</v>
      </c>
      <c r="AS979" t="str">
        <f>IF(OR(PA!K139="Q1 2029",PA!K139="Q2 2029"),"Yes","No")</f>
        <v>No</v>
      </c>
      <c r="AT979" s="178" t="str">
        <f t="shared" si="589"/>
        <v>No</v>
      </c>
      <c r="AU979" t="str">
        <f>IF(OR(PA!K139="Q3 2029",PA!K139="Q4 2029"),"Yes","No")</f>
        <v>No</v>
      </c>
      <c r="AV979" s="178" t="str">
        <f t="shared" si="590"/>
        <v>No</v>
      </c>
      <c r="AW979" t="str">
        <f>IF(OR(PA!K139="Q1 2030",PA!K139="Q2 2030"),"Yes","No")</f>
        <v>No</v>
      </c>
      <c r="AX979" s="178" t="str">
        <f t="shared" si="591"/>
        <v>No</v>
      </c>
      <c r="AY979" t="str">
        <f>IF(OR(PA!K139="Q3 2030",PA!K139="Q4 2030"),"Yes","No")</f>
        <v>No</v>
      </c>
      <c r="AZ979" s="178" t="str">
        <f t="shared" si="592"/>
        <v>No</v>
      </c>
      <c r="BA979" t="str">
        <f>IF(PA!K139="","No","Yes")</f>
        <v>No</v>
      </c>
      <c r="BB979" s="178" t="str">
        <f t="shared" si="593"/>
        <v>No</v>
      </c>
      <c r="BC979" s="178" t="str">
        <f t="shared" si="594"/>
        <v>Yes</v>
      </c>
      <c r="BD979" s="174"/>
    </row>
    <row r="980" spans="1:56" s="175" customFormat="1" ht="23.65" thickBot="1" x14ac:dyDescent="0.5">
      <c r="A980" s="177">
        <v>136</v>
      </c>
      <c r="B980" s="48" t="s">
        <v>1529</v>
      </c>
      <c r="C980" t="str">
        <f>IF(PA!E140="Yes","Yes","No")</f>
        <v>No</v>
      </c>
      <c r="D980" t="str">
        <f>IF(AND(C980="No",PA!F140="Yes"),"Yes","No")</f>
        <v>No</v>
      </c>
      <c r="E980" t="str">
        <f>IF(AND(C980="No",PA!F140="N/A"),"N/A","No")</f>
        <v>No</v>
      </c>
      <c r="F980">
        <f>IF(OR(PA!F140="Yes",PA!F140="N/A"),0,1)</f>
        <v>1</v>
      </c>
      <c r="G980" t="str">
        <f>IF(OR(PA!K140="Q3 2019",PA!K140="Q4 2019"),"Yes","No")</f>
        <v>No</v>
      </c>
      <c r="H980" s="178" t="str">
        <f t="shared" si="570"/>
        <v>No</v>
      </c>
      <c r="I980" t="str">
        <f>IF(OR(PA!K140="Q1 2020",PA!K140="Q2 2020"),"Yes","No")</f>
        <v>No</v>
      </c>
      <c r="J980" s="178" t="str">
        <f t="shared" si="571"/>
        <v>No</v>
      </c>
      <c r="K980" t="str">
        <f>IF(OR(PA!K140="Q3 2020",PA!K140="Q4 2020"),"Yes","No")</f>
        <v>No</v>
      </c>
      <c r="L980" s="178" t="str">
        <f t="shared" si="572"/>
        <v>No</v>
      </c>
      <c r="M980" t="str">
        <f>IF(OR(PA!K140="Q1 2021",PA!K140="Q2 2021"),"Yes","No")</f>
        <v>No</v>
      </c>
      <c r="N980" s="178" t="str">
        <f t="shared" si="573"/>
        <v>No</v>
      </c>
      <c r="O980" t="str">
        <f>IF(OR(PA!K140="Q3 2021",PA!K140="Q4 2021"),"Yes","No")</f>
        <v>No</v>
      </c>
      <c r="P980" s="178" t="str">
        <f t="shared" si="574"/>
        <v>No</v>
      </c>
      <c r="Q980" t="str">
        <f>IF(OR(PA!K140="Q1 2022",PA!K140="Q2 2022"),"Yes","No")</f>
        <v>No</v>
      </c>
      <c r="R980" s="178" t="str">
        <f t="shared" si="575"/>
        <v>No</v>
      </c>
      <c r="S980" t="str">
        <f>IF(OR(PA!K140="Q3 2022",PA!K140="Q4 2022"),"Yes","No")</f>
        <v>No</v>
      </c>
      <c r="T980" s="178" t="str">
        <f t="shared" si="576"/>
        <v>No</v>
      </c>
      <c r="U980" t="str">
        <f>IF(OR(PA!K140="Q1 2023",PA!K140="Q2 2023"),"Yes","No")</f>
        <v>No</v>
      </c>
      <c r="V980" s="178" t="str">
        <f t="shared" si="577"/>
        <v>No</v>
      </c>
      <c r="W980" t="str">
        <f>IF(OR(PA!K140="Q3 2023",PA!K140="Q4 2023"),"Yes","No")</f>
        <v>No</v>
      </c>
      <c r="X980" s="178" t="str">
        <f t="shared" si="578"/>
        <v>No</v>
      </c>
      <c r="Y980" t="str">
        <f>IF(OR(PA!K140="Q1 2024",PA!K140="Q2 2024"),"Yes","No")</f>
        <v>No</v>
      </c>
      <c r="Z980" s="178" t="str">
        <f t="shared" si="579"/>
        <v>No</v>
      </c>
      <c r="AA980" t="str">
        <f>IF(OR(PA!K140="Q3 2024",PA!K140="Q4 2024"),"Yes","No")</f>
        <v>No</v>
      </c>
      <c r="AB980" s="178" t="str">
        <f t="shared" si="580"/>
        <v>No</v>
      </c>
      <c r="AC980" t="str">
        <f>IF(OR(PA!K140="Q1 2025",PA!K140="Q2 2025"),"Yes","No")</f>
        <v>No</v>
      </c>
      <c r="AD980" s="178" t="str">
        <f t="shared" si="581"/>
        <v>No</v>
      </c>
      <c r="AE980" t="str">
        <f>IF(OR(PA!K140="Q3 2025",PA!K140="Q4 2025"),"Yes","No")</f>
        <v>No</v>
      </c>
      <c r="AF980" s="178" t="str">
        <f t="shared" si="582"/>
        <v>No</v>
      </c>
      <c r="AG980" t="str">
        <f>IF(OR(PA!K140="Q1 2026",PA!K140="Q2 2026"),"Yes","No")</f>
        <v>No</v>
      </c>
      <c r="AH980" s="178" t="str">
        <f t="shared" si="583"/>
        <v>No</v>
      </c>
      <c r="AI980" t="str">
        <f>IF(OR(PA!K140="Q3 2026",PA!K140="Q4 2026"),"Yes","No")</f>
        <v>No</v>
      </c>
      <c r="AJ980" s="178" t="str">
        <f t="shared" si="584"/>
        <v>No</v>
      </c>
      <c r="AK980" t="str">
        <f>IF(OR(PA!K140="Q1 2027",PA!K140="Q2 2027"),"Yes","No")</f>
        <v>No</v>
      </c>
      <c r="AL980" s="178" t="str">
        <f t="shared" si="585"/>
        <v>No</v>
      </c>
      <c r="AM980" t="str">
        <f>IF(OR(PA!K140="Q3 2027",PA!K140="Q4 2027"),"Yes","No")</f>
        <v>No</v>
      </c>
      <c r="AN980" s="178" t="str">
        <f t="shared" si="586"/>
        <v>No</v>
      </c>
      <c r="AO980" t="str">
        <f>IF(OR(PA!K140="Q1 2028",PA!K140="Q2 2028"),"Yes","No")</f>
        <v>No</v>
      </c>
      <c r="AP980" s="178" t="str">
        <f t="shared" si="587"/>
        <v>No</v>
      </c>
      <c r="AQ980" t="str">
        <f>IF(OR(PA!K140="Q3 2028",PA!K140="Q4 2028"),"Yes","No")</f>
        <v>No</v>
      </c>
      <c r="AR980" s="178" t="str">
        <f t="shared" si="588"/>
        <v>No</v>
      </c>
      <c r="AS980" t="str">
        <f>IF(OR(PA!K140="Q1 2029",PA!K140="Q2 2029"),"Yes","No")</f>
        <v>No</v>
      </c>
      <c r="AT980" s="178" t="str">
        <f t="shared" si="589"/>
        <v>No</v>
      </c>
      <c r="AU980" t="str">
        <f>IF(OR(PA!K140="Q3 2029",PA!K140="Q4 2029"),"Yes","No")</f>
        <v>No</v>
      </c>
      <c r="AV980" s="178" t="str">
        <f t="shared" si="590"/>
        <v>No</v>
      </c>
      <c r="AW980" t="str">
        <f>IF(OR(PA!K140="Q1 2030",PA!K140="Q2 2030"),"Yes","No")</f>
        <v>No</v>
      </c>
      <c r="AX980" s="178" t="str">
        <f t="shared" si="591"/>
        <v>No</v>
      </c>
      <c r="AY980" t="str">
        <f>IF(OR(PA!K140="Q3 2030",PA!K140="Q4 2030"),"Yes","No")</f>
        <v>No</v>
      </c>
      <c r="AZ980" s="178" t="str">
        <f t="shared" si="592"/>
        <v>No</v>
      </c>
      <c r="BA980" t="str">
        <f>IF(PA!K140="","No","Yes")</f>
        <v>No</v>
      </c>
      <c r="BB980" s="178" t="str">
        <f t="shared" si="593"/>
        <v>No</v>
      </c>
      <c r="BC980" s="178" t="str">
        <f t="shared" si="594"/>
        <v>Yes</v>
      </c>
      <c r="BD980" s="174"/>
    </row>
    <row r="981" spans="1:56" s="175" customFormat="1" ht="23.65" thickBot="1" x14ac:dyDescent="0.5">
      <c r="A981" s="177">
        <v>137</v>
      </c>
      <c r="B981" s="48" t="s">
        <v>817</v>
      </c>
      <c r="C981" t="str">
        <f>IF(PA!E141="Yes","Yes","No")</f>
        <v>No</v>
      </c>
      <c r="D981" t="str">
        <f>IF(AND(C981="No",PA!F141="Yes"),"Yes","No")</f>
        <v>No</v>
      </c>
      <c r="E981" t="str">
        <f>IF(AND(C981="No",PA!F141="N/A"),"N/A","No")</f>
        <v>No</v>
      </c>
      <c r="F981">
        <f>IF(OR(PA!F141="Yes",PA!F141="N/A"),0,1)</f>
        <v>1</v>
      </c>
      <c r="G981" t="str">
        <f>IF(OR(PA!K141="Q3 2019",PA!K141="Q4 2019"),"Yes","No")</f>
        <v>No</v>
      </c>
      <c r="H981" s="178" t="str">
        <f t="shared" si="570"/>
        <v>No</v>
      </c>
      <c r="I981" t="str">
        <f>IF(OR(PA!K141="Q1 2020",PA!K141="Q2 2020"),"Yes","No")</f>
        <v>No</v>
      </c>
      <c r="J981" s="178" t="str">
        <f t="shared" si="571"/>
        <v>No</v>
      </c>
      <c r="K981" t="str">
        <f>IF(OR(PA!K141="Q3 2020",PA!K141="Q4 2020"),"Yes","No")</f>
        <v>No</v>
      </c>
      <c r="L981" s="178" t="str">
        <f t="shared" si="572"/>
        <v>No</v>
      </c>
      <c r="M981" t="str">
        <f>IF(OR(PA!K141="Q1 2021",PA!K141="Q2 2021"),"Yes","No")</f>
        <v>No</v>
      </c>
      <c r="N981" s="178" t="str">
        <f t="shared" si="573"/>
        <v>No</v>
      </c>
      <c r="O981" t="str">
        <f>IF(OR(PA!K141="Q3 2021",PA!K141="Q4 2021"),"Yes","No")</f>
        <v>No</v>
      </c>
      <c r="P981" s="178" t="str">
        <f t="shared" si="574"/>
        <v>No</v>
      </c>
      <c r="Q981" t="str">
        <f>IF(OR(PA!K141="Q1 2022",PA!K141="Q2 2022"),"Yes","No")</f>
        <v>No</v>
      </c>
      <c r="R981" s="178" t="str">
        <f t="shared" si="575"/>
        <v>No</v>
      </c>
      <c r="S981" t="str">
        <f>IF(OR(PA!K141="Q3 2022",PA!K141="Q4 2022"),"Yes","No")</f>
        <v>No</v>
      </c>
      <c r="T981" s="178" t="str">
        <f t="shared" si="576"/>
        <v>No</v>
      </c>
      <c r="U981" t="str">
        <f>IF(OR(PA!K141="Q1 2023",PA!K141="Q2 2023"),"Yes","No")</f>
        <v>No</v>
      </c>
      <c r="V981" s="178" t="str">
        <f t="shared" si="577"/>
        <v>No</v>
      </c>
      <c r="W981" t="str">
        <f>IF(OR(PA!K141="Q3 2023",PA!K141="Q4 2023"),"Yes","No")</f>
        <v>No</v>
      </c>
      <c r="X981" s="178" t="str">
        <f t="shared" si="578"/>
        <v>No</v>
      </c>
      <c r="Y981" t="str">
        <f>IF(OR(PA!K141="Q1 2024",PA!K141="Q2 2024"),"Yes","No")</f>
        <v>No</v>
      </c>
      <c r="Z981" s="178" t="str">
        <f t="shared" si="579"/>
        <v>No</v>
      </c>
      <c r="AA981" t="str">
        <f>IF(OR(PA!K141="Q3 2024",PA!K141="Q4 2024"),"Yes","No")</f>
        <v>No</v>
      </c>
      <c r="AB981" s="178" t="str">
        <f t="shared" si="580"/>
        <v>No</v>
      </c>
      <c r="AC981" t="str">
        <f>IF(OR(PA!K141="Q1 2025",PA!K141="Q2 2025"),"Yes","No")</f>
        <v>No</v>
      </c>
      <c r="AD981" s="178" t="str">
        <f t="shared" si="581"/>
        <v>No</v>
      </c>
      <c r="AE981" t="str">
        <f>IF(OR(PA!K141="Q3 2025",PA!K141="Q4 2025"),"Yes","No")</f>
        <v>No</v>
      </c>
      <c r="AF981" s="178" t="str">
        <f t="shared" si="582"/>
        <v>No</v>
      </c>
      <c r="AG981" t="str">
        <f>IF(OR(PA!K141="Q1 2026",PA!K141="Q2 2026"),"Yes","No")</f>
        <v>No</v>
      </c>
      <c r="AH981" s="178" t="str">
        <f t="shared" si="583"/>
        <v>No</v>
      </c>
      <c r="AI981" t="str">
        <f>IF(OR(PA!K141="Q3 2026",PA!K141="Q4 2026"),"Yes","No")</f>
        <v>No</v>
      </c>
      <c r="AJ981" s="178" t="str">
        <f t="shared" si="584"/>
        <v>No</v>
      </c>
      <c r="AK981" t="str">
        <f>IF(OR(PA!K141="Q1 2027",PA!K141="Q2 2027"),"Yes","No")</f>
        <v>No</v>
      </c>
      <c r="AL981" s="178" t="str">
        <f t="shared" si="585"/>
        <v>No</v>
      </c>
      <c r="AM981" t="str">
        <f>IF(OR(PA!K141="Q3 2027",PA!K141="Q4 2027"),"Yes","No")</f>
        <v>No</v>
      </c>
      <c r="AN981" s="178" t="str">
        <f t="shared" si="586"/>
        <v>No</v>
      </c>
      <c r="AO981" t="str">
        <f>IF(OR(PA!K141="Q1 2028",PA!K141="Q2 2028"),"Yes","No")</f>
        <v>No</v>
      </c>
      <c r="AP981" s="178" t="str">
        <f t="shared" si="587"/>
        <v>No</v>
      </c>
      <c r="AQ981" t="str">
        <f>IF(OR(PA!K141="Q3 2028",PA!K141="Q4 2028"),"Yes","No")</f>
        <v>No</v>
      </c>
      <c r="AR981" s="178" t="str">
        <f t="shared" si="588"/>
        <v>No</v>
      </c>
      <c r="AS981" t="str">
        <f>IF(OR(PA!K141="Q1 2029",PA!K141="Q2 2029"),"Yes","No")</f>
        <v>No</v>
      </c>
      <c r="AT981" s="178" t="str">
        <f t="shared" si="589"/>
        <v>No</v>
      </c>
      <c r="AU981" t="str">
        <f>IF(OR(PA!K141="Q3 2029",PA!K141="Q4 2029"),"Yes","No")</f>
        <v>No</v>
      </c>
      <c r="AV981" s="178" t="str">
        <f t="shared" si="590"/>
        <v>No</v>
      </c>
      <c r="AW981" t="str">
        <f>IF(OR(PA!K141="Q1 2030",PA!K141="Q2 2030"),"Yes","No")</f>
        <v>No</v>
      </c>
      <c r="AX981" s="178" t="str">
        <f t="shared" si="591"/>
        <v>No</v>
      </c>
      <c r="AY981" t="str">
        <f>IF(OR(PA!K141="Q3 2030",PA!K141="Q4 2030"),"Yes","No")</f>
        <v>No</v>
      </c>
      <c r="AZ981" s="178" t="str">
        <f t="shared" si="592"/>
        <v>No</v>
      </c>
      <c r="BA981" t="str">
        <f>IF(PA!K141="","No","Yes")</f>
        <v>No</v>
      </c>
      <c r="BB981" s="178" t="str">
        <f t="shared" si="593"/>
        <v>No</v>
      </c>
      <c r="BC981" s="178" t="str">
        <f t="shared" si="594"/>
        <v>Yes</v>
      </c>
      <c r="BD981" s="174"/>
    </row>
    <row r="982" spans="1:56" s="175" customFormat="1" ht="23.65" thickBot="1" x14ac:dyDescent="0.5">
      <c r="A982" s="177">
        <v>138</v>
      </c>
      <c r="B982" s="48" t="s">
        <v>263</v>
      </c>
      <c r="C982" t="str">
        <f>IF(PA!E142="Yes","Yes","No")</f>
        <v>No</v>
      </c>
      <c r="D982" t="str">
        <f>IF(AND(C982="No",PA!F142="Yes"),"Yes","No")</f>
        <v>No</v>
      </c>
      <c r="E982" t="str">
        <f>IF(AND(C982="No",PA!F142="N/A"),"N/A","No")</f>
        <v>No</v>
      </c>
      <c r="F982">
        <f>IF(OR(PA!F142="Yes",PA!F142="N/A"),0,1)</f>
        <v>1</v>
      </c>
      <c r="G982" t="str">
        <f>IF(OR(PA!K142="Q3 2019",PA!K142="Q4 2019"),"Yes","No")</f>
        <v>No</v>
      </c>
      <c r="H982" s="178" t="str">
        <f t="shared" si="570"/>
        <v>No</v>
      </c>
      <c r="I982" t="str">
        <f>IF(OR(PA!K142="Q1 2020",PA!K142="Q2 2020"),"Yes","No")</f>
        <v>No</v>
      </c>
      <c r="J982" s="178" t="str">
        <f t="shared" si="571"/>
        <v>No</v>
      </c>
      <c r="K982" t="str">
        <f>IF(OR(PA!K142="Q3 2020",PA!K142="Q4 2020"),"Yes","No")</f>
        <v>No</v>
      </c>
      <c r="L982" s="178" t="str">
        <f t="shared" si="572"/>
        <v>No</v>
      </c>
      <c r="M982" t="str">
        <f>IF(OR(PA!K142="Q1 2021",PA!K142="Q2 2021"),"Yes","No")</f>
        <v>No</v>
      </c>
      <c r="N982" s="178" t="str">
        <f t="shared" si="573"/>
        <v>No</v>
      </c>
      <c r="O982" t="str">
        <f>IF(OR(PA!K142="Q3 2021",PA!K142="Q4 2021"),"Yes","No")</f>
        <v>No</v>
      </c>
      <c r="P982" s="178" t="str">
        <f t="shared" si="574"/>
        <v>No</v>
      </c>
      <c r="Q982" t="str">
        <f>IF(OR(PA!K142="Q1 2022",PA!K142="Q2 2022"),"Yes","No")</f>
        <v>No</v>
      </c>
      <c r="R982" s="178" t="str">
        <f t="shared" si="575"/>
        <v>No</v>
      </c>
      <c r="S982" t="str">
        <f>IF(OR(PA!K142="Q3 2022",PA!K142="Q4 2022"),"Yes","No")</f>
        <v>No</v>
      </c>
      <c r="T982" s="178" t="str">
        <f t="shared" si="576"/>
        <v>No</v>
      </c>
      <c r="U982" t="str">
        <f>IF(OR(PA!K142="Q1 2023",PA!K142="Q2 2023"),"Yes","No")</f>
        <v>No</v>
      </c>
      <c r="V982" s="178" t="str">
        <f t="shared" si="577"/>
        <v>No</v>
      </c>
      <c r="W982" t="str">
        <f>IF(OR(PA!K142="Q3 2023",PA!K142="Q4 2023"),"Yes","No")</f>
        <v>No</v>
      </c>
      <c r="X982" s="178" t="str">
        <f t="shared" si="578"/>
        <v>No</v>
      </c>
      <c r="Y982" t="str">
        <f>IF(OR(PA!K142="Q1 2024",PA!K142="Q2 2024"),"Yes","No")</f>
        <v>No</v>
      </c>
      <c r="Z982" s="178" t="str">
        <f t="shared" si="579"/>
        <v>No</v>
      </c>
      <c r="AA982" t="str">
        <f>IF(OR(PA!K142="Q3 2024",PA!K142="Q4 2024"),"Yes","No")</f>
        <v>No</v>
      </c>
      <c r="AB982" s="178" t="str">
        <f t="shared" si="580"/>
        <v>No</v>
      </c>
      <c r="AC982" t="str">
        <f>IF(OR(PA!K142="Q1 2025",PA!K142="Q2 2025"),"Yes","No")</f>
        <v>No</v>
      </c>
      <c r="AD982" s="178" t="str">
        <f t="shared" si="581"/>
        <v>No</v>
      </c>
      <c r="AE982" t="str">
        <f>IF(OR(PA!K142="Q3 2025",PA!K142="Q4 2025"),"Yes","No")</f>
        <v>No</v>
      </c>
      <c r="AF982" s="178" t="str">
        <f t="shared" si="582"/>
        <v>No</v>
      </c>
      <c r="AG982" t="str">
        <f>IF(OR(PA!K142="Q1 2026",PA!K142="Q2 2026"),"Yes","No")</f>
        <v>No</v>
      </c>
      <c r="AH982" s="178" t="str">
        <f t="shared" si="583"/>
        <v>No</v>
      </c>
      <c r="AI982" t="str">
        <f>IF(OR(PA!K142="Q3 2026",PA!K142="Q4 2026"),"Yes","No")</f>
        <v>No</v>
      </c>
      <c r="AJ982" s="178" t="str">
        <f t="shared" si="584"/>
        <v>No</v>
      </c>
      <c r="AK982" t="str">
        <f>IF(OR(PA!K142="Q1 2027",PA!K142="Q2 2027"),"Yes","No")</f>
        <v>No</v>
      </c>
      <c r="AL982" s="178" t="str">
        <f t="shared" si="585"/>
        <v>No</v>
      </c>
      <c r="AM982" t="str">
        <f>IF(OR(PA!K142="Q3 2027",PA!K142="Q4 2027"),"Yes","No")</f>
        <v>No</v>
      </c>
      <c r="AN982" s="178" t="str">
        <f t="shared" si="586"/>
        <v>No</v>
      </c>
      <c r="AO982" t="str">
        <f>IF(OR(PA!K142="Q1 2028",PA!K142="Q2 2028"),"Yes","No")</f>
        <v>No</v>
      </c>
      <c r="AP982" s="178" t="str">
        <f t="shared" si="587"/>
        <v>No</v>
      </c>
      <c r="AQ982" t="str">
        <f>IF(OR(PA!K142="Q3 2028",PA!K142="Q4 2028"),"Yes","No")</f>
        <v>No</v>
      </c>
      <c r="AR982" s="178" t="str">
        <f t="shared" si="588"/>
        <v>No</v>
      </c>
      <c r="AS982" t="str">
        <f>IF(OR(PA!K142="Q1 2029",PA!K142="Q2 2029"),"Yes","No")</f>
        <v>No</v>
      </c>
      <c r="AT982" s="178" t="str">
        <f t="shared" si="589"/>
        <v>No</v>
      </c>
      <c r="AU982" t="str">
        <f>IF(OR(PA!K142="Q3 2029",PA!K142="Q4 2029"),"Yes","No")</f>
        <v>No</v>
      </c>
      <c r="AV982" s="178" t="str">
        <f t="shared" si="590"/>
        <v>No</v>
      </c>
      <c r="AW982" t="str">
        <f>IF(OR(PA!K142="Q1 2030",PA!K142="Q2 2030"),"Yes","No")</f>
        <v>No</v>
      </c>
      <c r="AX982" s="178" t="str">
        <f t="shared" si="591"/>
        <v>No</v>
      </c>
      <c r="AY982" t="str">
        <f>IF(OR(PA!K142="Q3 2030",PA!K142="Q4 2030"),"Yes","No")</f>
        <v>No</v>
      </c>
      <c r="AZ982" s="178" t="str">
        <f t="shared" si="592"/>
        <v>No</v>
      </c>
      <c r="BA982" t="str">
        <f>IF(PA!K142="","No","Yes")</f>
        <v>No</v>
      </c>
      <c r="BB982" s="178" t="str">
        <f t="shared" si="593"/>
        <v>No</v>
      </c>
      <c r="BC982" s="178" t="str">
        <f t="shared" si="594"/>
        <v>Yes</v>
      </c>
      <c r="BD982" s="174"/>
    </row>
    <row r="983" spans="1:56" s="175" customFormat="1" ht="14.65" thickBot="1" x14ac:dyDescent="0.5">
      <c r="A983" s="177">
        <v>139</v>
      </c>
      <c r="B983" s="48" t="s">
        <v>818</v>
      </c>
      <c r="C983" t="str">
        <f>IF(PA!E143="Yes","Yes","No")</f>
        <v>No</v>
      </c>
      <c r="D983" t="str">
        <f>IF(AND(C983="No",PA!F143="Yes"),"Yes","No")</f>
        <v>No</v>
      </c>
      <c r="E983" t="str">
        <f>IF(AND(C983="No",PA!F143="N/A"),"N/A","No")</f>
        <v>No</v>
      </c>
      <c r="F983">
        <f>IF(OR(PA!F143="Yes",PA!F143="N/A"),0,1)</f>
        <v>1</v>
      </c>
      <c r="G983" t="str">
        <f>IF(OR(PA!K143="Q3 2019",PA!K143="Q4 2019"),"Yes","No")</f>
        <v>No</v>
      </c>
      <c r="H983" s="178" t="str">
        <f t="shared" si="570"/>
        <v>No</v>
      </c>
      <c r="I983" t="str">
        <f>IF(OR(PA!K143="Q1 2020",PA!K143="Q2 2020"),"Yes","No")</f>
        <v>No</v>
      </c>
      <c r="J983" s="178" t="str">
        <f t="shared" si="571"/>
        <v>No</v>
      </c>
      <c r="K983" t="str">
        <f>IF(OR(PA!K143="Q3 2020",PA!K143="Q4 2020"),"Yes","No")</f>
        <v>No</v>
      </c>
      <c r="L983" s="178" t="str">
        <f t="shared" si="572"/>
        <v>No</v>
      </c>
      <c r="M983" t="str">
        <f>IF(OR(PA!K143="Q1 2021",PA!K143="Q2 2021"),"Yes","No")</f>
        <v>No</v>
      </c>
      <c r="N983" s="178" t="str">
        <f t="shared" si="573"/>
        <v>No</v>
      </c>
      <c r="O983" t="str">
        <f>IF(OR(PA!K143="Q3 2021",PA!K143="Q4 2021"),"Yes","No")</f>
        <v>No</v>
      </c>
      <c r="P983" s="178" t="str">
        <f t="shared" si="574"/>
        <v>No</v>
      </c>
      <c r="Q983" t="str">
        <f>IF(OR(PA!K143="Q1 2022",PA!K143="Q2 2022"),"Yes","No")</f>
        <v>No</v>
      </c>
      <c r="R983" s="178" t="str">
        <f t="shared" si="575"/>
        <v>No</v>
      </c>
      <c r="S983" t="str">
        <f>IF(OR(PA!K143="Q3 2022",PA!K143="Q4 2022"),"Yes","No")</f>
        <v>No</v>
      </c>
      <c r="T983" s="178" t="str">
        <f t="shared" si="576"/>
        <v>No</v>
      </c>
      <c r="U983" t="str">
        <f>IF(OR(PA!K143="Q1 2023",PA!K143="Q2 2023"),"Yes","No")</f>
        <v>No</v>
      </c>
      <c r="V983" s="178" t="str">
        <f t="shared" si="577"/>
        <v>No</v>
      </c>
      <c r="W983" t="str">
        <f>IF(OR(PA!K143="Q3 2023",PA!K143="Q4 2023"),"Yes","No")</f>
        <v>No</v>
      </c>
      <c r="X983" s="178" t="str">
        <f t="shared" si="578"/>
        <v>No</v>
      </c>
      <c r="Y983" t="str">
        <f>IF(OR(PA!K143="Q1 2024",PA!K143="Q2 2024"),"Yes","No")</f>
        <v>No</v>
      </c>
      <c r="Z983" s="178" t="str">
        <f t="shared" si="579"/>
        <v>No</v>
      </c>
      <c r="AA983" t="str">
        <f>IF(OR(PA!K143="Q3 2024",PA!K143="Q4 2024"),"Yes","No")</f>
        <v>No</v>
      </c>
      <c r="AB983" s="178" t="str">
        <f t="shared" si="580"/>
        <v>No</v>
      </c>
      <c r="AC983" t="str">
        <f>IF(OR(PA!K143="Q1 2025",PA!K143="Q2 2025"),"Yes","No")</f>
        <v>No</v>
      </c>
      <c r="AD983" s="178" t="str">
        <f t="shared" si="581"/>
        <v>No</v>
      </c>
      <c r="AE983" t="str">
        <f>IF(OR(PA!K143="Q3 2025",PA!K143="Q4 2025"),"Yes","No")</f>
        <v>No</v>
      </c>
      <c r="AF983" s="178" t="str">
        <f t="shared" si="582"/>
        <v>No</v>
      </c>
      <c r="AG983" t="str">
        <f>IF(OR(PA!K143="Q1 2026",PA!K143="Q2 2026"),"Yes","No")</f>
        <v>No</v>
      </c>
      <c r="AH983" s="178" t="str">
        <f t="shared" si="583"/>
        <v>No</v>
      </c>
      <c r="AI983" t="str">
        <f>IF(OR(PA!K143="Q3 2026",PA!K143="Q4 2026"),"Yes","No")</f>
        <v>No</v>
      </c>
      <c r="AJ983" s="178" t="str">
        <f t="shared" si="584"/>
        <v>No</v>
      </c>
      <c r="AK983" t="str">
        <f>IF(OR(PA!K143="Q1 2027",PA!K143="Q2 2027"),"Yes","No")</f>
        <v>No</v>
      </c>
      <c r="AL983" s="178" t="str">
        <f t="shared" si="585"/>
        <v>No</v>
      </c>
      <c r="AM983" t="str">
        <f>IF(OR(PA!K143="Q3 2027",PA!K143="Q4 2027"),"Yes","No")</f>
        <v>No</v>
      </c>
      <c r="AN983" s="178" t="str">
        <f t="shared" si="586"/>
        <v>No</v>
      </c>
      <c r="AO983" t="str">
        <f>IF(OR(PA!K143="Q1 2028",PA!K143="Q2 2028"),"Yes","No")</f>
        <v>No</v>
      </c>
      <c r="AP983" s="178" t="str">
        <f t="shared" si="587"/>
        <v>No</v>
      </c>
      <c r="AQ983" t="str">
        <f>IF(OR(PA!K143="Q3 2028",PA!K143="Q4 2028"),"Yes","No")</f>
        <v>No</v>
      </c>
      <c r="AR983" s="178" t="str">
        <f t="shared" si="588"/>
        <v>No</v>
      </c>
      <c r="AS983" t="str">
        <f>IF(OR(PA!K143="Q1 2029",PA!K143="Q2 2029"),"Yes","No")</f>
        <v>No</v>
      </c>
      <c r="AT983" s="178" t="str">
        <f t="shared" si="589"/>
        <v>No</v>
      </c>
      <c r="AU983" t="str">
        <f>IF(OR(PA!K143="Q3 2029",PA!K143="Q4 2029"),"Yes","No")</f>
        <v>No</v>
      </c>
      <c r="AV983" s="178" t="str">
        <f t="shared" si="590"/>
        <v>No</v>
      </c>
      <c r="AW983" t="str">
        <f>IF(OR(PA!K143="Q1 2030",PA!K143="Q2 2030"),"Yes","No")</f>
        <v>No</v>
      </c>
      <c r="AX983" s="178" t="str">
        <f t="shared" si="591"/>
        <v>No</v>
      </c>
      <c r="AY983" t="str">
        <f>IF(OR(PA!K143="Q3 2030",PA!K143="Q4 2030"),"Yes","No")</f>
        <v>No</v>
      </c>
      <c r="AZ983" s="178" t="str">
        <f t="shared" si="592"/>
        <v>No</v>
      </c>
      <c r="BA983" t="str">
        <f>IF(PA!K143="","No","Yes")</f>
        <v>No</v>
      </c>
      <c r="BB983" s="178" t="str">
        <f t="shared" si="593"/>
        <v>No</v>
      </c>
      <c r="BC983" s="178" t="str">
        <f t="shared" si="594"/>
        <v>Yes</v>
      </c>
      <c r="BD983" s="174"/>
    </row>
    <row r="984" spans="1:56" s="175" customFormat="1" ht="14.65" thickBot="1" x14ac:dyDescent="0.5">
      <c r="A984" s="177">
        <v>140</v>
      </c>
      <c r="B984" s="48" t="s">
        <v>264</v>
      </c>
      <c r="C984" t="str">
        <f>IF(PA!E144="Yes","Yes","No")</f>
        <v>No</v>
      </c>
      <c r="D984" t="str">
        <f>IF(AND(C984="No",PA!F144="Yes"),"Yes","No")</f>
        <v>No</v>
      </c>
      <c r="E984" t="str">
        <f>IF(AND(C984="No",PA!F144="N/A"),"N/A","No")</f>
        <v>No</v>
      </c>
      <c r="F984">
        <f>IF(OR(PA!F144="Yes",PA!F144="N/A"),0,1)</f>
        <v>1</v>
      </c>
      <c r="G984" t="str">
        <f>IF(OR(PA!K144="Q3 2019",PA!K144="Q4 2019"),"Yes","No")</f>
        <v>No</v>
      </c>
      <c r="H984" s="178" t="str">
        <f t="shared" si="570"/>
        <v>No</v>
      </c>
      <c r="I984" t="str">
        <f>IF(OR(PA!K144="Q1 2020",PA!K144="Q2 2020"),"Yes","No")</f>
        <v>No</v>
      </c>
      <c r="J984" s="178" t="str">
        <f t="shared" si="571"/>
        <v>No</v>
      </c>
      <c r="K984" t="str">
        <f>IF(OR(PA!K144="Q3 2020",PA!K144="Q4 2020"),"Yes","No")</f>
        <v>No</v>
      </c>
      <c r="L984" s="178" t="str">
        <f t="shared" si="572"/>
        <v>No</v>
      </c>
      <c r="M984" t="str">
        <f>IF(OR(PA!K144="Q1 2021",PA!K144="Q2 2021"),"Yes","No")</f>
        <v>No</v>
      </c>
      <c r="N984" s="178" t="str">
        <f t="shared" si="573"/>
        <v>No</v>
      </c>
      <c r="O984" t="str">
        <f>IF(OR(PA!K144="Q3 2021",PA!K144="Q4 2021"),"Yes","No")</f>
        <v>No</v>
      </c>
      <c r="P984" s="178" t="str">
        <f t="shared" si="574"/>
        <v>No</v>
      </c>
      <c r="Q984" t="str">
        <f>IF(OR(PA!K144="Q1 2022",PA!K144="Q2 2022"),"Yes","No")</f>
        <v>No</v>
      </c>
      <c r="R984" s="178" t="str">
        <f t="shared" si="575"/>
        <v>No</v>
      </c>
      <c r="S984" t="str">
        <f>IF(OR(PA!K144="Q3 2022",PA!K144="Q4 2022"),"Yes","No")</f>
        <v>No</v>
      </c>
      <c r="T984" s="178" t="str">
        <f t="shared" si="576"/>
        <v>No</v>
      </c>
      <c r="U984" t="str">
        <f>IF(OR(PA!K144="Q1 2023",PA!K144="Q2 2023"),"Yes","No")</f>
        <v>No</v>
      </c>
      <c r="V984" s="178" t="str">
        <f t="shared" si="577"/>
        <v>No</v>
      </c>
      <c r="W984" t="str">
        <f>IF(OR(PA!K144="Q3 2023",PA!K144="Q4 2023"),"Yes","No")</f>
        <v>No</v>
      </c>
      <c r="X984" s="178" t="str">
        <f t="shared" si="578"/>
        <v>No</v>
      </c>
      <c r="Y984" t="str">
        <f>IF(OR(PA!K144="Q1 2024",PA!K144="Q2 2024"),"Yes","No")</f>
        <v>No</v>
      </c>
      <c r="Z984" s="178" t="str">
        <f t="shared" si="579"/>
        <v>No</v>
      </c>
      <c r="AA984" t="str">
        <f>IF(OR(PA!K144="Q3 2024",PA!K144="Q4 2024"),"Yes","No")</f>
        <v>No</v>
      </c>
      <c r="AB984" s="178" t="str">
        <f t="shared" si="580"/>
        <v>No</v>
      </c>
      <c r="AC984" t="str">
        <f>IF(OR(PA!K144="Q1 2025",PA!K144="Q2 2025"),"Yes","No")</f>
        <v>No</v>
      </c>
      <c r="AD984" s="178" t="str">
        <f t="shared" si="581"/>
        <v>No</v>
      </c>
      <c r="AE984" t="str">
        <f>IF(OR(PA!K144="Q3 2025",PA!K144="Q4 2025"),"Yes","No")</f>
        <v>No</v>
      </c>
      <c r="AF984" s="178" t="str">
        <f t="shared" si="582"/>
        <v>No</v>
      </c>
      <c r="AG984" t="str">
        <f>IF(OR(PA!K144="Q1 2026",PA!K144="Q2 2026"),"Yes","No")</f>
        <v>No</v>
      </c>
      <c r="AH984" s="178" t="str">
        <f t="shared" si="583"/>
        <v>No</v>
      </c>
      <c r="AI984" t="str">
        <f>IF(OR(PA!K144="Q3 2026",PA!K144="Q4 2026"),"Yes","No")</f>
        <v>No</v>
      </c>
      <c r="AJ984" s="178" t="str">
        <f t="shared" si="584"/>
        <v>No</v>
      </c>
      <c r="AK984" t="str">
        <f>IF(OR(PA!K144="Q1 2027",PA!K144="Q2 2027"),"Yes","No")</f>
        <v>No</v>
      </c>
      <c r="AL984" s="178" t="str">
        <f t="shared" si="585"/>
        <v>No</v>
      </c>
      <c r="AM984" t="str">
        <f>IF(OR(PA!K144="Q3 2027",PA!K144="Q4 2027"),"Yes","No")</f>
        <v>No</v>
      </c>
      <c r="AN984" s="178" t="str">
        <f t="shared" si="586"/>
        <v>No</v>
      </c>
      <c r="AO984" t="str">
        <f>IF(OR(PA!K144="Q1 2028",PA!K144="Q2 2028"),"Yes","No")</f>
        <v>No</v>
      </c>
      <c r="AP984" s="178" t="str">
        <f t="shared" si="587"/>
        <v>No</v>
      </c>
      <c r="AQ984" t="str">
        <f>IF(OR(PA!K144="Q3 2028",PA!K144="Q4 2028"),"Yes","No")</f>
        <v>No</v>
      </c>
      <c r="AR984" s="178" t="str">
        <f t="shared" si="588"/>
        <v>No</v>
      </c>
      <c r="AS984" t="str">
        <f>IF(OR(PA!K144="Q1 2029",PA!K144="Q2 2029"),"Yes","No")</f>
        <v>No</v>
      </c>
      <c r="AT984" s="178" t="str">
        <f t="shared" si="589"/>
        <v>No</v>
      </c>
      <c r="AU984" t="str">
        <f>IF(OR(PA!K144="Q3 2029",PA!K144="Q4 2029"),"Yes","No")</f>
        <v>No</v>
      </c>
      <c r="AV984" s="178" t="str">
        <f t="shared" si="590"/>
        <v>No</v>
      </c>
      <c r="AW984" t="str">
        <f>IF(OR(PA!K144="Q1 2030",PA!K144="Q2 2030"),"Yes","No")</f>
        <v>No</v>
      </c>
      <c r="AX984" s="178" t="str">
        <f t="shared" si="591"/>
        <v>No</v>
      </c>
      <c r="AY984" t="str">
        <f>IF(OR(PA!K144="Q3 2030",PA!K144="Q4 2030"),"Yes","No")</f>
        <v>No</v>
      </c>
      <c r="AZ984" s="178" t="str">
        <f t="shared" si="592"/>
        <v>No</v>
      </c>
      <c r="BA984" t="str">
        <f>IF(PA!K144="","No","Yes")</f>
        <v>No</v>
      </c>
      <c r="BB984" s="178" t="str">
        <f t="shared" si="593"/>
        <v>No</v>
      </c>
      <c r="BC984" s="178" t="str">
        <f t="shared" si="594"/>
        <v>Yes</v>
      </c>
      <c r="BD984" s="174"/>
    </row>
    <row r="985" spans="1:56" s="175" customFormat="1" ht="23.65" thickBot="1" x14ac:dyDescent="0.5">
      <c r="A985" s="177">
        <v>141</v>
      </c>
      <c r="B985" s="48" t="s">
        <v>265</v>
      </c>
      <c r="C985" t="str">
        <f>IF(PA!E145="Yes","Yes","No")</f>
        <v>No</v>
      </c>
      <c r="D985" t="str">
        <f>IF(AND(C985="No",PA!F145="Yes"),"Yes","No")</f>
        <v>No</v>
      </c>
      <c r="E985" t="str">
        <f>IF(AND(C985="No",PA!F145="N/A"),"N/A","No")</f>
        <v>No</v>
      </c>
      <c r="F985">
        <f>IF(OR(PA!F145="Yes",PA!F145="N/A"),0,1)</f>
        <v>1</v>
      </c>
      <c r="G985" t="str">
        <f>IF(OR(PA!K145="Q3 2019",PA!K145="Q4 2019"),"Yes","No")</f>
        <v>No</v>
      </c>
      <c r="H985" s="178" t="str">
        <f t="shared" si="570"/>
        <v>No</v>
      </c>
      <c r="I985" t="str">
        <f>IF(OR(PA!K145="Q1 2020",PA!K145="Q2 2020"),"Yes","No")</f>
        <v>No</v>
      </c>
      <c r="J985" s="178" t="str">
        <f t="shared" si="571"/>
        <v>No</v>
      </c>
      <c r="K985" t="str">
        <f>IF(OR(PA!K145="Q3 2020",PA!K145="Q4 2020"),"Yes","No")</f>
        <v>No</v>
      </c>
      <c r="L985" s="178" t="str">
        <f t="shared" si="572"/>
        <v>No</v>
      </c>
      <c r="M985" t="str">
        <f>IF(OR(PA!K145="Q1 2021",PA!K145="Q2 2021"),"Yes","No")</f>
        <v>No</v>
      </c>
      <c r="N985" s="178" t="str">
        <f t="shared" si="573"/>
        <v>No</v>
      </c>
      <c r="O985" t="str">
        <f>IF(OR(PA!K145="Q3 2021",PA!K145="Q4 2021"),"Yes","No")</f>
        <v>No</v>
      </c>
      <c r="P985" s="178" t="str">
        <f t="shared" si="574"/>
        <v>No</v>
      </c>
      <c r="Q985" t="str">
        <f>IF(OR(PA!K145="Q1 2022",PA!K145="Q2 2022"),"Yes","No")</f>
        <v>No</v>
      </c>
      <c r="R985" s="178" t="str">
        <f t="shared" si="575"/>
        <v>No</v>
      </c>
      <c r="S985" t="str">
        <f>IF(OR(PA!K145="Q3 2022",PA!K145="Q4 2022"),"Yes","No")</f>
        <v>No</v>
      </c>
      <c r="T985" s="178" t="str">
        <f t="shared" si="576"/>
        <v>No</v>
      </c>
      <c r="U985" t="str">
        <f>IF(OR(PA!K145="Q1 2023",PA!K145="Q2 2023"),"Yes","No")</f>
        <v>No</v>
      </c>
      <c r="V985" s="178" t="str">
        <f t="shared" si="577"/>
        <v>No</v>
      </c>
      <c r="W985" t="str">
        <f>IF(OR(PA!K145="Q3 2023",PA!K145="Q4 2023"),"Yes","No")</f>
        <v>No</v>
      </c>
      <c r="X985" s="178" t="str">
        <f t="shared" si="578"/>
        <v>No</v>
      </c>
      <c r="Y985" t="str">
        <f>IF(OR(PA!K145="Q1 2024",PA!K145="Q2 2024"),"Yes","No")</f>
        <v>No</v>
      </c>
      <c r="Z985" s="178" t="str">
        <f t="shared" si="579"/>
        <v>No</v>
      </c>
      <c r="AA985" t="str">
        <f>IF(OR(PA!K145="Q3 2024",PA!K145="Q4 2024"),"Yes","No")</f>
        <v>No</v>
      </c>
      <c r="AB985" s="178" t="str">
        <f t="shared" si="580"/>
        <v>No</v>
      </c>
      <c r="AC985" t="str">
        <f>IF(OR(PA!K145="Q1 2025",PA!K145="Q2 2025"),"Yes","No")</f>
        <v>No</v>
      </c>
      <c r="AD985" s="178" t="str">
        <f t="shared" si="581"/>
        <v>No</v>
      </c>
      <c r="AE985" t="str">
        <f>IF(OR(PA!K145="Q3 2025",PA!K145="Q4 2025"),"Yes","No")</f>
        <v>No</v>
      </c>
      <c r="AF985" s="178" t="str">
        <f t="shared" si="582"/>
        <v>No</v>
      </c>
      <c r="AG985" t="str">
        <f>IF(OR(PA!K145="Q1 2026",PA!K145="Q2 2026"),"Yes","No")</f>
        <v>No</v>
      </c>
      <c r="AH985" s="178" t="str">
        <f t="shared" si="583"/>
        <v>No</v>
      </c>
      <c r="AI985" t="str">
        <f>IF(OR(PA!K145="Q3 2026",PA!K145="Q4 2026"),"Yes","No")</f>
        <v>No</v>
      </c>
      <c r="AJ985" s="178" t="str">
        <f t="shared" si="584"/>
        <v>No</v>
      </c>
      <c r="AK985" t="str">
        <f>IF(OR(PA!K145="Q1 2027",PA!K145="Q2 2027"),"Yes","No")</f>
        <v>No</v>
      </c>
      <c r="AL985" s="178" t="str">
        <f t="shared" si="585"/>
        <v>No</v>
      </c>
      <c r="AM985" t="str">
        <f>IF(OR(PA!K145="Q3 2027",PA!K145="Q4 2027"),"Yes","No")</f>
        <v>No</v>
      </c>
      <c r="AN985" s="178" t="str">
        <f t="shared" si="586"/>
        <v>No</v>
      </c>
      <c r="AO985" t="str">
        <f>IF(OR(PA!K145="Q1 2028",PA!K145="Q2 2028"),"Yes","No")</f>
        <v>No</v>
      </c>
      <c r="AP985" s="178" t="str">
        <f t="shared" si="587"/>
        <v>No</v>
      </c>
      <c r="AQ985" t="str">
        <f>IF(OR(PA!K145="Q3 2028",PA!K145="Q4 2028"),"Yes","No")</f>
        <v>No</v>
      </c>
      <c r="AR985" s="178" t="str">
        <f t="shared" si="588"/>
        <v>No</v>
      </c>
      <c r="AS985" t="str">
        <f>IF(OR(PA!K145="Q1 2029",PA!K145="Q2 2029"),"Yes","No")</f>
        <v>No</v>
      </c>
      <c r="AT985" s="178" t="str">
        <f t="shared" si="589"/>
        <v>No</v>
      </c>
      <c r="AU985" t="str">
        <f>IF(OR(PA!K145="Q3 2029",PA!K145="Q4 2029"),"Yes","No")</f>
        <v>No</v>
      </c>
      <c r="AV985" s="178" t="str">
        <f t="shared" si="590"/>
        <v>No</v>
      </c>
      <c r="AW985" t="str">
        <f>IF(OR(PA!K145="Q1 2030",PA!K145="Q2 2030"),"Yes","No")</f>
        <v>No</v>
      </c>
      <c r="AX985" s="178" t="str">
        <f t="shared" si="591"/>
        <v>No</v>
      </c>
      <c r="AY985" t="str">
        <f>IF(OR(PA!K145="Q3 2030",PA!K145="Q4 2030"),"Yes","No")</f>
        <v>No</v>
      </c>
      <c r="AZ985" s="178" t="str">
        <f t="shared" si="592"/>
        <v>No</v>
      </c>
      <c r="BA985" t="str">
        <f>IF(PA!K145="","No","Yes")</f>
        <v>No</v>
      </c>
      <c r="BB985" s="178" t="str">
        <f t="shared" si="593"/>
        <v>No</v>
      </c>
      <c r="BC985" s="178" t="str">
        <f t="shared" si="594"/>
        <v>Yes</v>
      </c>
      <c r="BD985" s="174"/>
    </row>
    <row r="986" spans="1:56" s="175" customFormat="1" ht="23.65" thickBot="1" x14ac:dyDescent="0.5">
      <c r="A986" s="177">
        <v>142</v>
      </c>
      <c r="B986" s="48" t="s">
        <v>266</v>
      </c>
      <c r="C986" t="str">
        <f>IF(PA!E146="Yes","Yes","No")</f>
        <v>No</v>
      </c>
      <c r="D986" t="str">
        <f>IF(AND(C986="No",PA!F146="Yes"),"Yes","No")</f>
        <v>No</v>
      </c>
      <c r="E986" t="str">
        <f>IF(AND(C986="No",PA!F146="N/A"),"N/A","No")</f>
        <v>No</v>
      </c>
      <c r="F986">
        <f>IF(OR(PA!F146="Yes",PA!F146="N/A"),0,1)</f>
        <v>1</v>
      </c>
      <c r="G986" t="str">
        <f>IF(OR(PA!K146="Q3 2019",PA!K146="Q4 2019"),"Yes","No")</f>
        <v>No</v>
      </c>
      <c r="H986" s="178" t="str">
        <f t="shared" si="570"/>
        <v>No</v>
      </c>
      <c r="I986" t="str">
        <f>IF(OR(PA!K146="Q1 2020",PA!K146="Q2 2020"),"Yes","No")</f>
        <v>No</v>
      </c>
      <c r="J986" s="178" t="str">
        <f t="shared" si="571"/>
        <v>No</v>
      </c>
      <c r="K986" t="str">
        <f>IF(OR(PA!K146="Q3 2020",PA!K146="Q4 2020"),"Yes","No")</f>
        <v>No</v>
      </c>
      <c r="L986" s="178" t="str">
        <f t="shared" si="572"/>
        <v>No</v>
      </c>
      <c r="M986" t="str">
        <f>IF(OR(PA!K146="Q1 2021",PA!K146="Q2 2021"),"Yes","No")</f>
        <v>No</v>
      </c>
      <c r="N986" s="178" t="str">
        <f t="shared" si="573"/>
        <v>No</v>
      </c>
      <c r="O986" t="str">
        <f>IF(OR(PA!K146="Q3 2021",PA!K146="Q4 2021"),"Yes","No")</f>
        <v>No</v>
      </c>
      <c r="P986" s="178" t="str">
        <f t="shared" si="574"/>
        <v>No</v>
      </c>
      <c r="Q986" t="str">
        <f>IF(OR(PA!K146="Q1 2022",PA!K146="Q2 2022"),"Yes","No")</f>
        <v>No</v>
      </c>
      <c r="R986" s="178" t="str">
        <f t="shared" si="575"/>
        <v>No</v>
      </c>
      <c r="S986" t="str">
        <f>IF(OR(PA!K146="Q3 2022",PA!K146="Q4 2022"),"Yes","No")</f>
        <v>No</v>
      </c>
      <c r="T986" s="178" t="str">
        <f t="shared" si="576"/>
        <v>No</v>
      </c>
      <c r="U986" t="str">
        <f>IF(OR(PA!K146="Q1 2023",PA!K146="Q2 2023"),"Yes","No")</f>
        <v>No</v>
      </c>
      <c r="V986" s="178" t="str">
        <f t="shared" si="577"/>
        <v>No</v>
      </c>
      <c r="W986" t="str">
        <f>IF(OR(PA!K146="Q3 2023",PA!K146="Q4 2023"),"Yes","No")</f>
        <v>No</v>
      </c>
      <c r="X986" s="178" t="str">
        <f t="shared" si="578"/>
        <v>No</v>
      </c>
      <c r="Y986" t="str">
        <f>IF(OR(PA!K146="Q1 2024",PA!K146="Q2 2024"),"Yes","No")</f>
        <v>No</v>
      </c>
      <c r="Z986" s="178" t="str">
        <f t="shared" si="579"/>
        <v>No</v>
      </c>
      <c r="AA986" t="str">
        <f>IF(OR(PA!K146="Q3 2024",PA!K146="Q4 2024"),"Yes","No")</f>
        <v>No</v>
      </c>
      <c r="AB986" s="178" t="str">
        <f t="shared" si="580"/>
        <v>No</v>
      </c>
      <c r="AC986" t="str">
        <f>IF(OR(PA!K146="Q1 2025",PA!K146="Q2 2025"),"Yes","No")</f>
        <v>No</v>
      </c>
      <c r="AD986" s="178" t="str">
        <f t="shared" si="581"/>
        <v>No</v>
      </c>
      <c r="AE986" t="str">
        <f>IF(OR(PA!K146="Q3 2025",PA!K146="Q4 2025"),"Yes","No")</f>
        <v>No</v>
      </c>
      <c r="AF986" s="178" t="str">
        <f t="shared" si="582"/>
        <v>No</v>
      </c>
      <c r="AG986" t="str">
        <f>IF(OR(PA!K146="Q1 2026",PA!K146="Q2 2026"),"Yes","No")</f>
        <v>No</v>
      </c>
      <c r="AH986" s="178" t="str">
        <f t="shared" si="583"/>
        <v>No</v>
      </c>
      <c r="AI986" t="str">
        <f>IF(OR(PA!K146="Q3 2026",PA!K146="Q4 2026"),"Yes","No")</f>
        <v>No</v>
      </c>
      <c r="AJ986" s="178" t="str">
        <f t="shared" si="584"/>
        <v>No</v>
      </c>
      <c r="AK986" t="str">
        <f>IF(OR(PA!K146="Q1 2027",PA!K146="Q2 2027"),"Yes","No")</f>
        <v>No</v>
      </c>
      <c r="AL986" s="178" t="str">
        <f t="shared" si="585"/>
        <v>No</v>
      </c>
      <c r="AM986" t="str">
        <f>IF(OR(PA!K146="Q3 2027",PA!K146="Q4 2027"),"Yes","No")</f>
        <v>No</v>
      </c>
      <c r="AN986" s="178" t="str">
        <f t="shared" si="586"/>
        <v>No</v>
      </c>
      <c r="AO986" t="str">
        <f>IF(OR(PA!K146="Q1 2028",PA!K146="Q2 2028"),"Yes","No")</f>
        <v>No</v>
      </c>
      <c r="AP986" s="178" t="str">
        <f t="shared" si="587"/>
        <v>No</v>
      </c>
      <c r="AQ986" t="str">
        <f>IF(OR(PA!K146="Q3 2028",PA!K146="Q4 2028"),"Yes","No")</f>
        <v>No</v>
      </c>
      <c r="AR986" s="178" t="str">
        <f t="shared" si="588"/>
        <v>No</v>
      </c>
      <c r="AS986" t="str">
        <f>IF(OR(PA!K146="Q1 2029",PA!K146="Q2 2029"),"Yes","No")</f>
        <v>No</v>
      </c>
      <c r="AT986" s="178" t="str">
        <f t="shared" si="589"/>
        <v>No</v>
      </c>
      <c r="AU986" t="str">
        <f>IF(OR(PA!K146="Q3 2029",PA!K146="Q4 2029"),"Yes","No")</f>
        <v>No</v>
      </c>
      <c r="AV986" s="178" t="str">
        <f t="shared" si="590"/>
        <v>No</v>
      </c>
      <c r="AW986" t="str">
        <f>IF(OR(PA!K146="Q1 2030",PA!K146="Q2 2030"),"Yes","No")</f>
        <v>No</v>
      </c>
      <c r="AX986" s="178" t="str">
        <f t="shared" si="591"/>
        <v>No</v>
      </c>
      <c r="AY986" t="str">
        <f>IF(OR(PA!K146="Q3 2030",PA!K146="Q4 2030"),"Yes","No")</f>
        <v>No</v>
      </c>
      <c r="AZ986" s="178" t="str">
        <f t="shared" si="592"/>
        <v>No</v>
      </c>
      <c r="BA986" t="str">
        <f>IF(PA!K146="","No","Yes")</f>
        <v>No</v>
      </c>
      <c r="BB986" s="178" t="str">
        <f t="shared" si="593"/>
        <v>No</v>
      </c>
      <c r="BC986" s="178" t="str">
        <f t="shared" si="594"/>
        <v>Yes</v>
      </c>
      <c r="BD986" s="174"/>
    </row>
    <row r="987" spans="1:56" s="175" customFormat="1" ht="35.25" thickBot="1" x14ac:dyDescent="0.5">
      <c r="A987" s="177">
        <v>143</v>
      </c>
      <c r="B987" s="48" t="s">
        <v>1530</v>
      </c>
      <c r="C987" t="str">
        <f>IF(PA!E147="Yes","Yes","No")</f>
        <v>No</v>
      </c>
      <c r="D987" t="str">
        <f>IF(AND(C987="No",PA!F147="Yes"),"Yes","No")</f>
        <v>No</v>
      </c>
      <c r="E987" t="str">
        <f>IF(AND(C987="No",PA!F147="N/A"),"N/A","No")</f>
        <v>No</v>
      </c>
      <c r="F987">
        <f>IF(OR(PA!F147="Yes",PA!F147="N/A"),0,1)</f>
        <v>1</v>
      </c>
      <c r="G987" t="str">
        <f>IF(OR(PA!K147="Q3 2019",PA!K147="Q4 2019"),"Yes","No")</f>
        <v>No</v>
      </c>
      <c r="H987" s="178" t="str">
        <f t="shared" si="570"/>
        <v>No</v>
      </c>
      <c r="I987" t="str">
        <f>IF(OR(PA!K147="Q1 2020",PA!K147="Q2 2020"),"Yes","No")</f>
        <v>No</v>
      </c>
      <c r="J987" s="178" t="str">
        <f t="shared" si="571"/>
        <v>No</v>
      </c>
      <c r="K987" t="str">
        <f>IF(OR(PA!K147="Q3 2020",PA!K147="Q4 2020"),"Yes","No")</f>
        <v>No</v>
      </c>
      <c r="L987" s="178" t="str">
        <f t="shared" si="572"/>
        <v>No</v>
      </c>
      <c r="M987" t="str">
        <f>IF(OR(PA!K147="Q1 2021",PA!K147="Q2 2021"),"Yes","No")</f>
        <v>No</v>
      </c>
      <c r="N987" s="178" t="str">
        <f t="shared" si="573"/>
        <v>No</v>
      </c>
      <c r="O987" t="str">
        <f>IF(OR(PA!K147="Q3 2021",PA!K147="Q4 2021"),"Yes","No")</f>
        <v>No</v>
      </c>
      <c r="P987" s="178" t="str">
        <f t="shared" si="574"/>
        <v>No</v>
      </c>
      <c r="Q987" t="str">
        <f>IF(OR(PA!K147="Q1 2022",PA!K147="Q2 2022"),"Yes","No")</f>
        <v>No</v>
      </c>
      <c r="R987" s="178" t="str">
        <f t="shared" si="575"/>
        <v>No</v>
      </c>
      <c r="S987" t="str">
        <f>IF(OR(PA!K147="Q3 2022",PA!K147="Q4 2022"),"Yes","No")</f>
        <v>No</v>
      </c>
      <c r="T987" s="178" t="str">
        <f t="shared" si="576"/>
        <v>No</v>
      </c>
      <c r="U987" t="str">
        <f>IF(OR(PA!K147="Q1 2023",PA!K147="Q2 2023"),"Yes","No")</f>
        <v>No</v>
      </c>
      <c r="V987" s="178" t="str">
        <f t="shared" si="577"/>
        <v>No</v>
      </c>
      <c r="W987" t="str">
        <f>IF(OR(PA!K147="Q3 2023",PA!K147="Q4 2023"),"Yes","No")</f>
        <v>No</v>
      </c>
      <c r="X987" s="178" t="str">
        <f t="shared" si="578"/>
        <v>No</v>
      </c>
      <c r="Y987" t="str">
        <f>IF(OR(PA!K147="Q1 2024",PA!K147="Q2 2024"),"Yes","No")</f>
        <v>No</v>
      </c>
      <c r="Z987" s="178" t="str">
        <f t="shared" si="579"/>
        <v>No</v>
      </c>
      <c r="AA987" t="str">
        <f>IF(OR(PA!K147="Q3 2024",PA!K147="Q4 2024"),"Yes","No")</f>
        <v>No</v>
      </c>
      <c r="AB987" s="178" t="str">
        <f t="shared" si="580"/>
        <v>No</v>
      </c>
      <c r="AC987" t="str">
        <f>IF(OR(PA!K147="Q1 2025",PA!K147="Q2 2025"),"Yes","No")</f>
        <v>No</v>
      </c>
      <c r="AD987" s="178" t="str">
        <f t="shared" si="581"/>
        <v>No</v>
      </c>
      <c r="AE987" t="str">
        <f>IF(OR(PA!K147="Q3 2025",PA!K147="Q4 2025"),"Yes","No")</f>
        <v>No</v>
      </c>
      <c r="AF987" s="178" t="str">
        <f t="shared" si="582"/>
        <v>No</v>
      </c>
      <c r="AG987" t="str">
        <f>IF(OR(PA!K147="Q1 2026",PA!K147="Q2 2026"),"Yes","No")</f>
        <v>No</v>
      </c>
      <c r="AH987" s="178" t="str">
        <f t="shared" si="583"/>
        <v>No</v>
      </c>
      <c r="AI987" t="str">
        <f>IF(OR(PA!K147="Q3 2026",PA!K147="Q4 2026"),"Yes","No")</f>
        <v>No</v>
      </c>
      <c r="AJ987" s="178" t="str">
        <f t="shared" si="584"/>
        <v>No</v>
      </c>
      <c r="AK987" t="str">
        <f>IF(OR(PA!K147="Q1 2027",PA!K147="Q2 2027"),"Yes","No")</f>
        <v>No</v>
      </c>
      <c r="AL987" s="178" t="str">
        <f t="shared" si="585"/>
        <v>No</v>
      </c>
      <c r="AM987" t="str">
        <f>IF(OR(PA!K147="Q3 2027",PA!K147="Q4 2027"),"Yes","No")</f>
        <v>No</v>
      </c>
      <c r="AN987" s="178" t="str">
        <f t="shared" si="586"/>
        <v>No</v>
      </c>
      <c r="AO987" t="str">
        <f>IF(OR(PA!K147="Q1 2028",PA!K147="Q2 2028"),"Yes","No")</f>
        <v>No</v>
      </c>
      <c r="AP987" s="178" t="str">
        <f t="shared" si="587"/>
        <v>No</v>
      </c>
      <c r="AQ987" t="str">
        <f>IF(OR(PA!K147="Q3 2028",PA!K147="Q4 2028"),"Yes","No")</f>
        <v>No</v>
      </c>
      <c r="AR987" s="178" t="str">
        <f t="shared" si="588"/>
        <v>No</v>
      </c>
      <c r="AS987" t="str">
        <f>IF(OR(PA!K147="Q1 2029",PA!K147="Q2 2029"),"Yes","No")</f>
        <v>No</v>
      </c>
      <c r="AT987" s="178" t="str">
        <f t="shared" si="589"/>
        <v>No</v>
      </c>
      <c r="AU987" t="str">
        <f>IF(OR(PA!K147="Q3 2029",PA!K147="Q4 2029"),"Yes","No")</f>
        <v>No</v>
      </c>
      <c r="AV987" s="178" t="str">
        <f t="shared" si="590"/>
        <v>No</v>
      </c>
      <c r="AW987" t="str">
        <f>IF(OR(PA!K147="Q1 2030",PA!K147="Q2 2030"),"Yes","No")</f>
        <v>No</v>
      </c>
      <c r="AX987" s="178" t="str">
        <f t="shared" si="591"/>
        <v>No</v>
      </c>
      <c r="AY987" t="str">
        <f>IF(OR(PA!K147="Q3 2030",PA!K147="Q4 2030"),"Yes","No")</f>
        <v>No</v>
      </c>
      <c r="AZ987" s="178" t="str">
        <f t="shared" si="592"/>
        <v>No</v>
      </c>
      <c r="BA987" t="str">
        <f>IF(PA!K147="","No","Yes")</f>
        <v>No</v>
      </c>
      <c r="BB987" s="178" t="str">
        <f t="shared" si="593"/>
        <v>No</v>
      </c>
      <c r="BC987" s="178" t="str">
        <f t="shared" si="594"/>
        <v>Yes</v>
      </c>
      <c r="BD987" s="174"/>
    </row>
    <row r="988" spans="1:56" s="175" customFormat="1" ht="23.65" thickBot="1" x14ac:dyDescent="0.5">
      <c r="A988" s="177">
        <v>144</v>
      </c>
      <c r="B988" s="48" t="s">
        <v>1531</v>
      </c>
      <c r="C988" t="str">
        <f>IF(PA!E148="Yes","Yes","No")</f>
        <v>No</v>
      </c>
      <c r="D988" t="str">
        <f>IF(AND(C988="No",PA!F148="Yes"),"Yes","No")</f>
        <v>No</v>
      </c>
      <c r="E988" t="str">
        <f>IF(AND(C988="No",PA!F148="N/A"),"N/A","No")</f>
        <v>No</v>
      </c>
      <c r="F988">
        <f>IF(OR(PA!F148="Yes",PA!F148="N/A"),0,1)</f>
        <v>1</v>
      </c>
      <c r="G988" t="str">
        <f>IF(OR(PA!K148="Q3 2019",PA!K148="Q4 2019"),"Yes","No")</f>
        <v>No</v>
      </c>
      <c r="H988" s="178" t="str">
        <f t="shared" si="570"/>
        <v>No</v>
      </c>
      <c r="I988" t="str">
        <f>IF(OR(PA!K148="Q1 2020",PA!K148="Q2 2020"),"Yes","No")</f>
        <v>No</v>
      </c>
      <c r="J988" s="178" t="str">
        <f t="shared" si="571"/>
        <v>No</v>
      </c>
      <c r="K988" t="str">
        <f>IF(OR(PA!K148="Q3 2020",PA!K148="Q4 2020"),"Yes","No")</f>
        <v>No</v>
      </c>
      <c r="L988" s="178" t="str">
        <f t="shared" si="572"/>
        <v>No</v>
      </c>
      <c r="M988" t="str">
        <f>IF(OR(PA!K148="Q1 2021",PA!K148="Q2 2021"),"Yes","No")</f>
        <v>No</v>
      </c>
      <c r="N988" s="178" t="str">
        <f t="shared" si="573"/>
        <v>No</v>
      </c>
      <c r="O988" t="str">
        <f>IF(OR(PA!K148="Q3 2021",PA!K148="Q4 2021"),"Yes","No")</f>
        <v>No</v>
      </c>
      <c r="P988" s="178" t="str">
        <f t="shared" si="574"/>
        <v>No</v>
      </c>
      <c r="Q988" t="str">
        <f>IF(OR(PA!K148="Q1 2022",PA!K148="Q2 2022"),"Yes","No")</f>
        <v>No</v>
      </c>
      <c r="R988" s="178" t="str">
        <f t="shared" si="575"/>
        <v>No</v>
      </c>
      <c r="S988" t="str">
        <f>IF(OR(PA!K148="Q3 2022",PA!K148="Q4 2022"),"Yes","No")</f>
        <v>No</v>
      </c>
      <c r="T988" s="178" t="str">
        <f t="shared" si="576"/>
        <v>No</v>
      </c>
      <c r="U988" t="str">
        <f>IF(OR(PA!K148="Q1 2023",PA!K148="Q2 2023"),"Yes","No")</f>
        <v>No</v>
      </c>
      <c r="V988" s="178" t="str">
        <f t="shared" si="577"/>
        <v>No</v>
      </c>
      <c r="W988" t="str">
        <f>IF(OR(PA!K148="Q3 2023",PA!K148="Q4 2023"),"Yes","No")</f>
        <v>No</v>
      </c>
      <c r="X988" s="178" t="str">
        <f t="shared" si="578"/>
        <v>No</v>
      </c>
      <c r="Y988" t="str">
        <f>IF(OR(PA!K148="Q1 2024",PA!K148="Q2 2024"),"Yes","No")</f>
        <v>No</v>
      </c>
      <c r="Z988" s="178" t="str">
        <f t="shared" si="579"/>
        <v>No</v>
      </c>
      <c r="AA988" t="str">
        <f>IF(OR(PA!K148="Q3 2024",PA!K148="Q4 2024"),"Yes","No")</f>
        <v>No</v>
      </c>
      <c r="AB988" s="178" t="str">
        <f t="shared" si="580"/>
        <v>No</v>
      </c>
      <c r="AC988" t="str">
        <f>IF(OR(PA!K148="Q1 2025",PA!K148="Q2 2025"),"Yes","No")</f>
        <v>No</v>
      </c>
      <c r="AD988" s="178" t="str">
        <f t="shared" si="581"/>
        <v>No</v>
      </c>
      <c r="AE988" t="str">
        <f>IF(OR(PA!K148="Q3 2025",PA!K148="Q4 2025"),"Yes","No")</f>
        <v>No</v>
      </c>
      <c r="AF988" s="178" t="str">
        <f t="shared" si="582"/>
        <v>No</v>
      </c>
      <c r="AG988" t="str">
        <f>IF(OR(PA!K148="Q1 2026",PA!K148="Q2 2026"),"Yes","No")</f>
        <v>No</v>
      </c>
      <c r="AH988" s="178" t="str">
        <f t="shared" si="583"/>
        <v>No</v>
      </c>
      <c r="AI988" t="str">
        <f>IF(OR(PA!K148="Q3 2026",PA!K148="Q4 2026"),"Yes","No")</f>
        <v>No</v>
      </c>
      <c r="AJ988" s="178" t="str">
        <f t="shared" si="584"/>
        <v>No</v>
      </c>
      <c r="AK988" t="str">
        <f>IF(OR(PA!K148="Q1 2027",PA!K148="Q2 2027"),"Yes","No")</f>
        <v>No</v>
      </c>
      <c r="AL988" s="178" t="str">
        <f t="shared" si="585"/>
        <v>No</v>
      </c>
      <c r="AM988" t="str">
        <f>IF(OR(PA!K148="Q3 2027",PA!K148="Q4 2027"),"Yes","No")</f>
        <v>No</v>
      </c>
      <c r="AN988" s="178" t="str">
        <f t="shared" si="586"/>
        <v>No</v>
      </c>
      <c r="AO988" t="str">
        <f>IF(OR(PA!K148="Q1 2028",PA!K148="Q2 2028"),"Yes","No")</f>
        <v>No</v>
      </c>
      <c r="AP988" s="178" t="str">
        <f t="shared" si="587"/>
        <v>No</v>
      </c>
      <c r="AQ988" t="str">
        <f>IF(OR(PA!K148="Q3 2028",PA!K148="Q4 2028"),"Yes","No")</f>
        <v>No</v>
      </c>
      <c r="AR988" s="178" t="str">
        <f t="shared" si="588"/>
        <v>No</v>
      </c>
      <c r="AS988" t="str">
        <f>IF(OR(PA!K148="Q1 2029",PA!K148="Q2 2029"),"Yes","No")</f>
        <v>No</v>
      </c>
      <c r="AT988" s="178" t="str">
        <f t="shared" si="589"/>
        <v>No</v>
      </c>
      <c r="AU988" t="str">
        <f>IF(OR(PA!K148="Q3 2029",PA!K148="Q4 2029"),"Yes","No")</f>
        <v>No</v>
      </c>
      <c r="AV988" s="178" t="str">
        <f t="shared" si="590"/>
        <v>No</v>
      </c>
      <c r="AW988" t="str">
        <f>IF(OR(PA!K148="Q1 2030",PA!K148="Q2 2030"),"Yes","No")</f>
        <v>No</v>
      </c>
      <c r="AX988" s="178" t="str">
        <f t="shared" si="591"/>
        <v>No</v>
      </c>
      <c r="AY988" t="str">
        <f>IF(OR(PA!K148="Q3 2030",PA!K148="Q4 2030"),"Yes","No")</f>
        <v>No</v>
      </c>
      <c r="AZ988" s="178" t="str">
        <f t="shared" si="592"/>
        <v>No</v>
      </c>
      <c r="BA988" t="str">
        <f>IF(PA!K148="","No","Yes")</f>
        <v>No</v>
      </c>
      <c r="BB988" s="178" t="str">
        <f t="shared" si="593"/>
        <v>No</v>
      </c>
      <c r="BC988" s="178" t="str">
        <f t="shared" si="594"/>
        <v>Yes</v>
      </c>
      <c r="BD988" s="174"/>
    </row>
    <row r="989" spans="1:56" s="175" customFormat="1" ht="23.65" thickBot="1" x14ac:dyDescent="0.5">
      <c r="A989" s="177">
        <v>145</v>
      </c>
      <c r="B989" s="48" t="s">
        <v>269</v>
      </c>
      <c r="C989" t="str">
        <f>IF(PA!E149="Yes","Yes","No")</f>
        <v>No</v>
      </c>
      <c r="D989" t="str">
        <f>IF(AND(C989="No",PA!F149="Yes"),"Yes","No")</f>
        <v>No</v>
      </c>
      <c r="E989" t="str">
        <f>IF(AND(C989="No",PA!F149="N/A"),"N/A","No")</f>
        <v>No</v>
      </c>
      <c r="F989">
        <f>IF(OR(PA!F149="Yes",PA!F149="N/A"),0,1)</f>
        <v>1</v>
      </c>
      <c r="G989" t="str">
        <f>IF(OR(PA!K149="Q3 2019",PA!K149="Q4 2019"),"Yes","No")</f>
        <v>No</v>
      </c>
      <c r="H989" s="178" t="str">
        <f t="shared" si="570"/>
        <v>No</v>
      </c>
      <c r="I989" t="str">
        <f>IF(OR(PA!K149="Q1 2020",PA!K149="Q2 2020"),"Yes","No")</f>
        <v>No</v>
      </c>
      <c r="J989" s="178" t="str">
        <f t="shared" si="571"/>
        <v>No</v>
      </c>
      <c r="K989" t="str">
        <f>IF(OR(PA!K149="Q3 2020",PA!K149="Q4 2020"),"Yes","No")</f>
        <v>No</v>
      </c>
      <c r="L989" s="178" t="str">
        <f t="shared" si="572"/>
        <v>No</v>
      </c>
      <c r="M989" t="str">
        <f>IF(OR(PA!K149="Q1 2021",PA!K149="Q2 2021"),"Yes","No")</f>
        <v>No</v>
      </c>
      <c r="N989" s="178" t="str">
        <f t="shared" si="573"/>
        <v>No</v>
      </c>
      <c r="O989" t="str">
        <f>IF(OR(PA!K149="Q3 2021",PA!K149="Q4 2021"),"Yes","No")</f>
        <v>No</v>
      </c>
      <c r="P989" s="178" t="str">
        <f t="shared" si="574"/>
        <v>No</v>
      </c>
      <c r="Q989" t="str">
        <f>IF(OR(PA!K149="Q1 2022",PA!K149="Q2 2022"),"Yes","No")</f>
        <v>No</v>
      </c>
      <c r="R989" s="178" t="str">
        <f t="shared" si="575"/>
        <v>No</v>
      </c>
      <c r="S989" t="str">
        <f>IF(OR(PA!K149="Q3 2022",PA!K149="Q4 2022"),"Yes","No")</f>
        <v>No</v>
      </c>
      <c r="T989" s="178" t="str">
        <f t="shared" si="576"/>
        <v>No</v>
      </c>
      <c r="U989" t="str">
        <f>IF(OR(PA!K149="Q1 2023",PA!K149="Q2 2023"),"Yes","No")</f>
        <v>No</v>
      </c>
      <c r="V989" s="178" t="str">
        <f t="shared" si="577"/>
        <v>No</v>
      </c>
      <c r="W989" t="str">
        <f>IF(OR(PA!K149="Q3 2023",PA!K149="Q4 2023"),"Yes","No")</f>
        <v>No</v>
      </c>
      <c r="X989" s="178" t="str">
        <f t="shared" si="578"/>
        <v>No</v>
      </c>
      <c r="Y989" t="str">
        <f>IF(OR(PA!K149="Q1 2024",PA!K149="Q2 2024"),"Yes","No")</f>
        <v>No</v>
      </c>
      <c r="Z989" s="178" t="str">
        <f t="shared" si="579"/>
        <v>No</v>
      </c>
      <c r="AA989" t="str">
        <f>IF(OR(PA!K149="Q3 2024",PA!K149="Q4 2024"),"Yes","No")</f>
        <v>No</v>
      </c>
      <c r="AB989" s="178" t="str">
        <f t="shared" si="580"/>
        <v>No</v>
      </c>
      <c r="AC989" t="str">
        <f>IF(OR(PA!K149="Q1 2025",PA!K149="Q2 2025"),"Yes","No")</f>
        <v>No</v>
      </c>
      <c r="AD989" s="178" t="str">
        <f t="shared" si="581"/>
        <v>No</v>
      </c>
      <c r="AE989" t="str">
        <f>IF(OR(PA!K149="Q3 2025",PA!K149="Q4 2025"),"Yes","No")</f>
        <v>No</v>
      </c>
      <c r="AF989" s="178" t="str">
        <f t="shared" si="582"/>
        <v>No</v>
      </c>
      <c r="AG989" t="str">
        <f>IF(OR(PA!K149="Q1 2026",PA!K149="Q2 2026"),"Yes","No")</f>
        <v>No</v>
      </c>
      <c r="AH989" s="178" t="str">
        <f t="shared" si="583"/>
        <v>No</v>
      </c>
      <c r="AI989" t="str">
        <f>IF(OR(PA!K149="Q3 2026",PA!K149="Q4 2026"),"Yes","No")</f>
        <v>No</v>
      </c>
      <c r="AJ989" s="178" t="str">
        <f t="shared" si="584"/>
        <v>No</v>
      </c>
      <c r="AK989" t="str">
        <f>IF(OR(PA!K149="Q1 2027",PA!K149="Q2 2027"),"Yes","No")</f>
        <v>No</v>
      </c>
      <c r="AL989" s="178" t="str">
        <f t="shared" si="585"/>
        <v>No</v>
      </c>
      <c r="AM989" t="str">
        <f>IF(OR(PA!K149="Q3 2027",PA!K149="Q4 2027"),"Yes","No")</f>
        <v>No</v>
      </c>
      <c r="AN989" s="178" t="str">
        <f t="shared" si="586"/>
        <v>No</v>
      </c>
      <c r="AO989" t="str">
        <f>IF(OR(PA!K149="Q1 2028",PA!K149="Q2 2028"),"Yes","No")</f>
        <v>No</v>
      </c>
      <c r="AP989" s="178" t="str">
        <f t="shared" si="587"/>
        <v>No</v>
      </c>
      <c r="AQ989" t="str">
        <f>IF(OR(PA!K149="Q3 2028",PA!K149="Q4 2028"),"Yes","No")</f>
        <v>No</v>
      </c>
      <c r="AR989" s="178" t="str">
        <f t="shared" si="588"/>
        <v>No</v>
      </c>
      <c r="AS989" t="str">
        <f>IF(OR(PA!K149="Q1 2029",PA!K149="Q2 2029"),"Yes","No")</f>
        <v>No</v>
      </c>
      <c r="AT989" s="178" t="str">
        <f t="shared" si="589"/>
        <v>No</v>
      </c>
      <c r="AU989" t="str">
        <f>IF(OR(PA!K149="Q3 2029",PA!K149="Q4 2029"),"Yes","No")</f>
        <v>No</v>
      </c>
      <c r="AV989" s="178" t="str">
        <f t="shared" si="590"/>
        <v>No</v>
      </c>
      <c r="AW989" t="str">
        <f>IF(OR(PA!K149="Q1 2030",PA!K149="Q2 2030"),"Yes","No")</f>
        <v>No</v>
      </c>
      <c r="AX989" s="178" t="str">
        <f t="shared" si="591"/>
        <v>No</v>
      </c>
      <c r="AY989" t="str">
        <f>IF(OR(PA!K149="Q3 2030",PA!K149="Q4 2030"),"Yes","No")</f>
        <v>No</v>
      </c>
      <c r="AZ989" s="178" t="str">
        <f t="shared" si="592"/>
        <v>No</v>
      </c>
      <c r="BA989" t="str">
        <f>IF(PA!K149="","No","Yes")</f>
        <v>No</v>
      </c>
      <c r="BB989" s="178" t="str">
        <f t="shared" si="593"/>
        <v>No</v>
      </c>
      <c r="BC989" s="178" t="str">
        <f t="shared" si="594"/>
        <v>Yes</v>
      </c>
      <c r="BD989" s="174"/>
    </row>
    <row r="990" spans="1:56" s="175" customFormat="1" ht="23.65" thickBot="1" x14ac:dyDescent="0.5">
      <c r="A990" s="177">
        <v>146</v>
      </c>
      <c r="B990" s="48" t="s">
        <v>1532</v>
      </c>
      <c r="C990" t="str">
        <f>IF(PA!E150="Yes","Yes","No")</f>
        <v>No</v>
      </c>
      <c r="D990" t="str">
        <f>IF(AND(C990="No",PA!F150="Yes"),"Yes","No")</f>
        <v>No</v>
      </c>
      <c r="E990" t="str">
        <f>IF(AND(C990="No",PA!F150="N/A"),"N/A","No")</f>
        <v>No</v>
      </c>
      <c r="F990">
        <f>IF(OR(PA!F150="Yes",PA!F150="N/A"),0,1)</f>
        <v>1</v>
      </c>
      <c r="G990" t="str">
        <f>IF(OR(PA!K150="Q3 2019",PA!K150="Q4 2019"),"Yes","No")</f>
        <v>No</v>
      </c>
      <c r="H990" s="178" t="str">
        <f t="shared" si="570"/>
        <v>No</v>
      </c>
      <c r="I990" t="str">
        <f>IF(OR(PA!K150="Q1 2020",PA!K150="Q2 2020"),"Yes","No")</f>
        <v>No</v>
      </c>
      <c r="J990" s="178" t="str">
        <f t="shared" si="571"/>
        <v>No</v>
      </c>
      <c r="K990" t="str">
        <f>IF(OR(PA!K150="Q3 2020",PA!K150="Q4 2020"),"Yes","No")</f>
        <v>No</v>
      </c>
      <c r="L990" s="178" t="str">
        <f t="shared" si="572"/>
        <v>No</v>
      </c>
      <c r="M990" t="str">
        <f>IF(OR(PA!K150="Q1 2021",PA!K150="Q2 2021"),"Yes","No")</f>
        <v>No</v>
      </c>
      <c r="N990" s="178" t="str">
        <f t="shared" si="573"/>
        <v>No</v>
      </c>
      <c r="O990" t="str">
        <f>IF(OR(PA!K150="Q3 2021",PA!K150="Q4 2021"),"Yes","No")</f>
        <v>No</v>
      </c>
      <c r="P990" s="178" t="str">
        <f t="shared" si="574"/>
        <v>No</v>
      </c>
      <c r="Q990" t="str">
        <f>IF(OR(PA!K150="Q1 2022",PA!K150="Q2 2022"),"Yes","No")</f>
        <v>No</v>
      </c>
      <c r="R990" s="178" t="str">
        <f t="shared" si="575"/>
        <v>No</v>
      </c>
      <c r="S990" t="str">
        <f>IF(OR(PA!K150="Q3 2022",PA!K150="Q4 2022"),"Yes","No")</f>
        <v>No</v>
      </c>
      <c r="T990" s="178" t="str">
        <f t="shared" si="576"/>
        <v>No</v>
      </c>
      <c r="U990" t="str">
        <f>IF(OR(PA!K150="Q1 2023",PA!K150="Q2 2023"),"Yes","No")</f>
        <v>No</v>
      </c>
      <c r="V990" s="178" t="str">
        <f t="shared" si="577"/>
        <v>No</v>
      </c>
      <c r="W990" t="str">
        <f>IF(OR(PA!K150="Q3 2023",PA!K150="Q4 2023"),"Yes","No")</f>
        <v>No</v>
      </c>
      <c r="X990" s="178" t="str">
        <f t="shared" si="578"/>
        <v>No</v>
      </c>
      <c r="Y990" t="str">
        <f>IF(OR(PA!K150="Q1 2024",PA!K150="Q2 2024"),"Yes","No")</f>
        <v>No</v>
      </c>
      <c r="Z990" s="178" t="str">
        <f t="shared" si="579"/>
        <v>No</v>
      </c>
      <c r="AA990" t="str">
        <f>IF(OR(PA!K150="Q3 2024",PA!K150="Q4 2024"),"Yes","No")</f>
        <v>No</v>
      </c>
      <c r="AB990" s="178" t="str">
        <f t="shared" si="580"/>
        <v>No</v>
      </c>
      <c r="AC990" t="str">
        <f>IF(OR(PA!K150="Q1 2025",PA!K150="Q2 2025"),"Yes","No")</f>
        <v>No</v>
      </c>
      <c r="AD990" s="178" t="str">
        <f t="shared" si="581"/>
        <v>No</v>
      </c>
      <c r="AE990" t="str">
        <f>IF(OR(PA!K150="Q3 2025",PA!K150="Q4 2025"),"Yes","No")</f>
        <v>No</v>
      </c>
      <c r="AF990" s="178" t="str">
        <f t="shared" si="582"/>
        <v>No</v>
      </c>
      <c r="AG990" t="str">
        <f>IF(OR(PA!K150="Q1 2026",PA!K150="Q2 2026"),"Yes","No")</f>
        <v>No</v>
      </c>
      <c r="AH990" s="178" t="str">
        <f t="shared" si="583"/>
        <v>No</v>
      </c>
      <c r="AI990" t="str">
        <f>IF(OR(PA!K150="Q3 2026",PA!K150="Q4 2026"),"Yes","No")</f>
        <v>No</v>
      </c>
      <c r="AJ990" s="178" t="str">
        <f t="shared" si="584"/>
        <v>No</v>
      </c>
      <c r="AK990" t="str">
        <f>IF(OR(PA!K150="Q1 2027",PA!K150="Q2 2027"),"Yes","No")</f>
        <v>No</v>
      </c>
      <c r="AL990" s="178" t="str">
        <f t="shared" si="585"/>
        <v>No</v>
      </c>
      <c r="AM990" t="str">
        <f>IF(OR(PA!K150="Q3 2027",PA!K150="Q4 2027"),"Yes","No")</f>
        <v>No</v>
      </c>
      <c r="AN990" s="178" t="str">
        <f t="shared" si="586"/>
        <v>No</v>
      </c>
      <c r="AO990" t="str">
        <f>IF(OR(PA!K150="Q1 2028",PA!K150="Q2 2028"),"Yes","No")</f>
        <v>No</v>
      </c>
      <c r="AP990" s="178" t="str">
        <f t="shared" si="587"/>
        <v>No</v>
      </c>
      <c r="AQ990" t="str">
        <f>IF(OR(PA!K150="Q3 2028",PA!K150="Q4 2028"),"Yes","No")</f>
        <v>No</v>
      </c>
      <c r="AR990" s="178" t="str">
        <f t="shared" si="588"/>
        <v>No</v>
      </c>
      <c r="AS990" t="str">
        <f>IF(OR(PA!K150="Q1 2029",PA!K150="Q2 2029"),"Yes","No")</f>
        <v>No</v>
      </c>
      <c r="AT990" s="178" t="str">
        <f t="shared" si="589"/>
        <v>No</v>
      </c>
      <c r="AU990" t="str">
        <f>IF(OR(PA!K150="Q3 2029",PA!K150="Q4 2029"),"Yes","No")</f>
        <v>No</v>
      </c>
      <c r="AV990" s="178" t="str">
        <f t="shared" si="590"/>
        <v>No</v>
      </c>
      <c r="AW990" t="str">
        <f>IF(OR(PA!K150="Q1 2030",PA!K150="Q2 2030"),"Yes","No")</f>
        <v>No</v>
      </c>
      <c r="AX990" s="178" t="str">
        <f t="shared" si="591"/>
        <v>No</v>
      </c>
      <c r="AY990" t="str">
        <f>IF(OR(PA!K150="Q3 2030",PA!K150="Q4 2030"),"Yes","No")</f>
        <v>No</v>
      </c>
      <c r="AZ990" s="178" t="str">
        <f t="shared" si="592"/>
        <v>No</v>
      </c>
      <c r="BA990" t="str">
        <f>IF(PA!K150="","No","Yes")</f>
        <v>No</v>
      </c>
      <c r="BB990" s="178" t="str">
        <f t="shared" si="593"/>
        <v>No</v>
      </c>
      <c r="BC990" s="178" t="str">
        <f t="shared" si="594"/>
        <v>Yes</v>
      </c>
      <c r="BD990" s="174"/>
    </row>
    <row r="991" spans="1:56" s="175" customFormat="1" ht="23.65" thickBot="1" x14ac:dyDescent="0.5">
      <c r="A991" s="177">
        <v>147</v>
      </c>
      <c r="B991" s="50" t="s">
        <v>1533</v>
      </c>
      <c r="C991" t="str">
        <f>IF(PA!E151="Yes","Yes","No")</f>
        <v>Yes</v>
      </c>
      <c r="D991" t="str">
        <f>IF(AND(C991="No",PA!F151="Yes"),"Yes","No")</f>
        <v>No</v>
      </c>
      <c r="E991" t="str">
        <f>IF(AND(C991="No",PA!F151="N/A"),"N/A","No")</f>
        <v>No</v>
      </c>
      <c r="F991">
        <f>IF(OR(PA!F151="Yes",PA!F151="N/A"),0,1)</f>
        <v>1</v>
      </c>
      <c r="G991" t="str">
        <f>IF(OR(PA!K151="Q3 2019",PA!K151="Q4 2019"),"Yes","No")</f>
        <v>No</v>
      </c>
      <c r="H991" s="178" t="str">
        <f t="shared" si="570"/>
        <v>No</v>
      </c>
      <c r="I991" t="str">
        <f>IF(OR(PA!K151="Q1 2020",PA!K151="Q2 2020"),"Yes","No")</f>
        <v>No</v>
      </c>
      <c r="J991" s="178" t="str">
        <f t="shared" si="571"/>
        <v>No</v>
      </c>
      <c r="K991" t="str">
        <f>IF(OR(PA!K151="Q3 2020",PA!K151="Q4 2020"),"Yes","No")</f>
        <v>No</v>
      </c>
      <c r="L991" s="178" t="str">
        <f t="shared" si="572"/>
        <v>No</v>
      </c>
      <c r="M991" t="str">
        <f>IF(OR(PA!K151="Q1 2021",PA!K151="Q2 2021"),"Yes","No")</f>
        <v>No</v>
      </c>
      <c r="N991" s="178" t="str">
        <f t="shared" si="573"/>
        <v>No</v>
      </c>
      <c r="O991" t="str">
        <f>IF(OR(PA!K151="Q3 2021",PA!K151="Q4 2021"),"Yes","No")</f>
        <v>No</v>
      </c>
      <c r="P991" s="178" t="str">
        <f t="shared" si="574"/>
        <v>No</v>
      </c>
      <c r="Q991" t="str">
        <f>IF(OR(PA!K151="Q1 2022",PA!K151="Q2 2022"),"Yes","No")</f>
        <v>No</v>
      </c>
      <c r="R991" s="178" t="str">
        <f t="shared" si="575"/>
        <v>No</v>
      </c>
      <c r="S991" t="str">
        <f>IF(OR(PA!K151="Q3 2022",PA!K151="Q4 2022"),"Yes","No")</f>
        <v>No</v>
      </c>
      <c r="T991" s="178" t="str">
        <f t="shared" si="576"/>
        <v>No</v>
      </c>
      <c r="U991" t="str">
        <f>IF(OR(PA!K151="Q1 2023",PA!K151="Q2 2023"),"Yes","No")</f>
        <v>No</v>
      </c>
      <c r="V991" s="178" t="str">
        <f t="shared" si="577"/>
        <v>No</v>
      </c>
      <c r="W991" t="str">
        <f>IF(OR(PA!K151="Q3 2023",PA!K151="Q4 2023"),"Yes","No")</f>
        <v>No</v>
      </c>
      <c r="X991" s="178" t="str">
        <f t="shared" si="578"/>
        <v>No</v>
      </c>
      <c r="Y991" t="str">
        <f>IF(OR(PA!K151="Q1 2024",PA!K151="Q2 2024"),"Yes","No")</f>
        <v>No</v>
      </c>
      <c r="Z991" s="178" t="str">
        <f t="shared" si="579"/>
        <v>No</v>
      </c>
      <c r="AA991" t="str">
        <f>IF(OR(PA!K151="Q3 2024",PA!K151="Q4 2024"),"Yes","No")</f>
        <v>No</v>
      </c>
      <c r="AB991" s="178" t="str">
        <f t="shared" si="580"/>
        <v>No</v>
      </c>
      <c r="AC991" t="str">
        <f>IF(OR(PA!K151="Q1 2025",PA!K151="Q2 2025"),"Yes","No")</f>
        <v>No</v>
      </c>
      <c r="AD991" s="178" t="str">
        <f t="shared" si="581"/>
        <v>No</v>
      </c>
      <c r="AE991" t="str">
        <f>IF(OR(PA!K151="Q3 2025",PA!K151="Q4 2025"),"Yes","No")</f>
        <v>No</v>
      </c>
      <c r="AF991" s="178" t="str">
        <f t="shared" si="582"/>
        <v>No</v>
      </c>
      <c r="AG991" t="str">
        <f>IF(OR(PA!K151="Q1 2026",PA!K151="Q2 2026"),"Yes","No")</f>
        <v>No</v>
      </c>
      <c r="AH991" s="178" t="str">
        <f t="shared" si="583"/>
        <v>No</v>
      </c>
      <c r="AI991" t="str">
        <f>IF(OR(PA!K151="Q3 2026",PA!K151="Q4 2026"),"Yes","No")</f>
        <v>No</v>
      </c>
      <c r="AJ991" s="178" t="str">
        <f t="shared" si="584"/>
        <v>No</v>
      </c>
      <c r="AK991" t="str">
        <f>IF(OR(PA!K151="Q1 2027",PA!K151="Q2 2027"),"Yes","No")</f>
        <v>No</v>
      </c>
      <c r="AL991" s="178" t="str">
        <f t="shared" si="585"/>
        <v>No</v>
      </c>
      <c r="AM991" t="str">
        <f>IF(OR(PA!K151="Q3 2027",PA!K151="Q4 2027"),"Yes","No")</f>
        <v>No</v>
      </c>
      <c r="AN991" s="178" t="str">
        <f t="shared" si="586"/>
        <v>No</v>
      </c>
      <c r="AO991" t="str">
        <f>IF(OR(PA!K151="Q1 2028",PA!K151="Q2 2028"),"Yes","No")</f>
        <v>No</v>
      </c>
      <c r="AP991" s="178" t="str">
        <f t="shared" si="587"/>
        <v>No</v>
      </c>
      <c r="AQ991" t="str">
        <f>IF(OR(PA!K151="Q3 2028",PA!K151="Q4 2028"),"Yes","No")</f>
        <v>No</v>
      </c>
      <c r="AR991" s="178" t="str">
        <f t="shared" si="588"/>
        <v>No</v>
      </c>
      <c r="AS991" t="str">
        <f>IF(OR(PA!K151="Q1 2029",PA!K151="Q2 2029"),"Yes","No")</f>
        <v>No</v>
      </c>
      <c r="AT991" s="178" t="str">
        <f t="shared" si="589"/>
        <v>No</v>
      </c>
      <c r="AU991" t="str">
        <f>IF(OR(PA!K151="Q3 2029",PA!K151="Q4 2029"),"Yes","No")</f>
        <v>No</v>
      </c>
      <c r="AV991" s="178" t="str">
        <f t="shared" si="590"/>
        <v>No</v>
      </c>
      <c r="AW991" t="str">
        <f>IF(OR(PA!K151="Q1 2030",PA!K151="Q2 2030"),"Yes","No")</f>
        <v>No</v>
      </c>
      <c r="AX991" s="178" t="str">
        <f t="shared" si="591"/>
        <v>No</v>
      </c>
      <c r="AY991" t="str">
        <f>IF(OR(PA!K151="Q3 2030",PA!K151="Q4 2030"),"Yes","No")</f>
        <v>No</v>
      </c>
      <c r="AZ991" s="178" t="str">
        <f t="shared" si="592"/>
        <v>No</v>
      </c>
      <c r="BA991" t="str">
        <f>IF(PA!K151="","No","Yes")</f>
        <v>No</v>
      </c>
      <c r="BB991" s="178" t="str">
        <f t="shared" si="593"/>
        <v>No</v>
      </c>
      <c r="BC991" s="178" t="str">
        <f t="shared" si="594"/>
        <v>No</v>
      </c>
      <c r="BD991" s="174"/>
    </row>
    <row r="992" spans="1:56" s="175" customFormat="1" ht="23.65" thickBot="1" x14ac:dyDescent="0.5">
      <c r="A992" s="177">
        <v>148</v>
      </c>
      <c r="B992" s="50" t="s">
        <v>272</v>
      </c>
      <c r="C992" t="str">
        <f>IF(PA!E152="Yes","Yes","No")</f>
        <v>Yes</v>
      </c>
      <c r="D992" t="str">
        <f>IF(AND(C992="No",PA!F152="Yes"),"Yes","No")</f>
        <v>No</v>
      </c>
      <c r="E992" t="str">
        <f>IF(AND(C992="No",PA!F152="N/A"),"N/A","No")</f>
        <v>No</v>
      </c>
      <c r="F992">
        <f>IF(OR(PA!F152="Yes",PA!F152="N/A"),0,1)</f>
        <v>1</v>
      </c>
      <c r="G992" t="str">
        <f>IF(OR(PA!K152="Q3 2019",PA!K152="Q4 2019"),"Yes","No")</f>
        <v>No</v>
      </c>
      <c r="H992" s="178" t="str">
        <f t="shared" si="570"/>
        <v>No</v>
      </c>
      <c r="I992" t="str">
        <f>IF(OR(PA!K152="Q1 2020",PA!K152="Q2 2020"),"Yes","No")</f>
        <v>No</v>
      </c>
      <c r="J992" s="178" t="str">
        <f t="shared" si="571"/>
        <v>No</v>
      </c>
      <c r="K992" t="str">
        <f>IF(OR(PA!K152="Q3 2020",PA!K152="Q4 2020"),"Yes","No")</f>
        <v>No</v>
      </c>
      <c r="L992" s="178" t="str">
        <f t="shared" si="572"/>
        <v>No</v>
      </c>
      <c r="M992" t="str">
        <f>IF(OR(PA!K152="Q1 2021",PA!K152="Q2 2021"),"Yes","No")</f>
        <v>No</v>
      </c>
      <c r="N992" s="178" t="str">
        <f t="shared" si="573"/>
        <v>No</v>
      </c>
      <c r="O992" t="str">
        <f>IF(OR(PA!K152="Q3 2021",PA!K152="Q4 2021"),"Yes","No")</f>
        <v>No</v>
      </c>
      <c r="P992" s="178" t="str">
        <f t="shared" si="574"/>
        <v>No</v>
      </c>
      <c r="Q992" t="str">
        <f>IF(OR(PA!K152="Q1 2022",PA!K152="Q2 2022"),"Yes","No")</f>
        <v>No</v>
      </c>
      <c r="R992" s="178" t="str">
        <f t="shared" si="575"/>
        <v>No</v>
      </c>
      <c r="S992" t="str">
        <f>IF(OR(PA!K152="Q3 2022",PA!K152="Q4 2022"),"Yes","No")</f>
        <v>No</v>
      </c>
      <c r="T992" s="178" t="str">
        <f t="shared" si="576"/>
        <v>No</v>
      </c>
      <c r="U992" t="str">
        <f>IF(OR(PA!K152="Q1 2023",PA!K152="Q2 2023"),"Yes","No")</f>
        <v>No</v>
      </c>
      <c r="V992" s="178" t="str">
        <f t="shared" si="577"/>
        <v>No</v>
      </c>
      <c r="W992" t="str">
        <f>IF(OR(PA!K152="Q3 2023",PA!K152="Q4 2023"),"Yes","No")</f>
        <v>No</v>
      </c>
      <c r="X992" s="178" t="str">
        <f t="shared" si="578"/>
        <v>No</v>
      </c>
      <c r="Y992" t="str">
        <f>IF(OR(PA!K152="Q1 2024",PA!K152="Q2 2024"),"Yes","No")</f>
        <v>No</v>
      </c>
      <c r="Z992" s="178" t="str">
        <f t="shared" si="579"/>
        <v>No</v>
      </c>
      <c r="AA992" t="str">
        <f>IF(OR(PA!K152="Q3 2024",PA!K152="Q4 2024"),"Yes","No")</f>
        <v>No</v>
      </c>
      <c r="AB992" s="178" t="str">
        <f t="shared" si="580"/>
        <v>No</v>
      </c>
      <c r="AC992" t="str">
        <f>IF(OR(PA!K152="Q1 2025",PA!K152="Q2 2025"),"Yes","No")</f>
        <v>No</v>
      </c>
      <c r="AD992" s="178" t="str">
        <f t="shared" si="581"/>
        <v>No</v>
      </c>
      <c r="AE992" t="str">
        <f>IF(OR(PA!K152="Q3 2025",PA!K152="Q4 2025"),"Yes","No")</f>
        <v>No</v>
      </c>
      <c r="AF992" s="178" t="str">
        <f t="shared" si="582"/>
        <v>No</v>
      </c>
      <c r="AG992" t="str">
        <f>IF(OR(PA!K152="Q1 2026",PA!K152="Q2 2026"),"Yes","No")</f>
        <v>No</v>
      </c>
      <c r="AH992" s="178" t="str">
        <f t="shared" si="583"/>
        <v>No</v>
      </c>
      <c r="AI992" t="str">
        <f>IF(OR(PA!K152="Q3 2026",PA!K152="Q4 2026"),"Yes","No")</f>
        <v>No</v>
      </c>
      <c r="AJ992" s="178" t="str">
        <f t="shared" si="584"/>
        <v>No</v>
      </c>
      <c r="AK992" t="str">
        <f>IF(OR(PA!K152="Q1 2027",PA!K152="Q2 2027"),"Yes","No")</f>
        <v>No</v>
      </c>
      <c r="AL992" s="178" t="str">
        <f t="shared" si="585"/>
        <v>No</v>
      </c>
      <c r="AM992" t="str">
        <f>IF(OR(PA!K152="Q3 2027",PA!K152="Q4 2027"),"Yes","No")</f>
        <v>No</v>
      </c>
      <c r="AN992" s="178" t="str">
        <f t="shared" si="586"/>
        <v>No</v>
      </c>
      <c r="AO992" t="str">
        <f>IF(OR(PA!K152="Q1 2028",PA!K152="Q2 2028"),"Yes","No")</f>
        <v>No</v>
      </c>
      <c r="AP992" s="178" t="str">
        <f t="shared" si="587"/>
        <v>No</v>
      </c>
      <c r="AQ992" t="str">
        <f>IF(OR(PA!K152="Q3 2028",PA!K152="Q4 2028"),"Yes","No")</f>
        <v>No</v>
      </c>
      <c r="AR992" s="178" t="str">
        <f t="shared" si="588"/>
        <v>No</v>
      </c>
      <c r="AS992" t="str">
        <f>IF(OR(PA!K152="Q1 2029",PA!K152="Q2 2029"),"Yes","No")</f>
        <v>No</v>
      </c>
      <c r="AT992" s="178" t="str">
        <f t="shared" si="589"/>
        <v>No</v>
      </c>
      <c r="AU992" t="str">
        <f>IF(OR(PA!K152="Q3 2029",PA!K152="Q4 2029"),"Yes","No")</f>
        <v>No</v>
      </c>
      <c r="AV992" s="178" t="str">
        <f t="shared" si="590"/>
        <v>No</v>
      </c>
      <c r="AW992" t="str">
        <f>IF(OR(PA!K152="Q1 2030",PA!K152="Q2 2030"),"Yes","No")</f>
        <v>No</v>
      </c>
      <c r="AX992" s="178" t="str">
        <f t="shared" si="591"/>
        <v>No</v>
      </c>
      <c r="AY992" t="str">
        <f>IF(OR(PA!K152="Q3 2030",PA!K152="Q4 2030"),"Yes","No")</f>
        <v>No</v>
      </c>
      <c r="AZ992" s="178" t="str">
        <f t="shared" si="592"/>
        <v>No</v>
      </c>
      <c r="BA992" t="str">
        <f>IF(PA!K152="","No","Yes")</f>
        <v>No</v>
      </c>
      <c r="BB992" s="178" t="str">
        <f t="shared" si="593"/>
        <v>No</v>
      </c>
      <c r="BC992" s="178" t="str">
        <f t="shared" si="594"/>
        <v>No</v>
      </c>
      <c r="BD992" s="174"/>
    </row>
    <row r="993" spans="1:56" s="175" customFormat="1" x14ac:dyDescent="0.45">
      <c r="A993" s="173"/>
      <c r="B993" s="173"/>
      <c r="C993" s="173"/>
      <c r="D993" s="173"/>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c r="AN993" s="174"/>
      <c r="AO993" s="174"/>
      <c r="AP993" s="174"/>
      <c r="AQ993" s="174"/>
      <c r="AR993" s="174"/>
      <c r="AS993" s="174"/>
      <c r="AT993" s="174"/>
      <c r="AU993" s="174"/>
      <c r="AV993" s="174"/>
      <c r="AW993" s="174"/>
      <c r="AX993" s="174"/>
      <c r="AY993" s="174"/>
      <c r="AZ993" s="174"/>
      <c r="BA993" s="174"/>
      <c r="BB993" s="174"/>
      <c r="BC993" s="174"/>
      <c r="BD993" s="174"/>
    </row>
    <row r="994" spans="1:56" s="175" customFormat="1" x14ac:dyDescent="0.45">
      <c r="A994" s="173"/>
      <c r="B994" s="173"/>
      <c r="C994" s="173"/>
      <c r="D994" s="173"/>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c r="AN994" s="174"/>
      <c r="AO994" s="174"/>
      <c r="AP994" s="174"/>
      <c r="AQ994" s="174"/>
      <c r="AR994" s="174"/>
      <c r="AS994" s="174"/>
      <c r="AT994" s="174"/>
      <c r="AU994" s="174"/>
      <c r="AV994" s="174"/>
      <c r="AW994" s="174"/>
      <c r="AX994" s="174"/>
      <c r="AY994" s="174"/>
      <c r="AZ994" s="174"/>
      <c r="BA994" s="174"/>
      <c r="BB994" s="174"/>
      <c r="BC994" s="174"/>
      <c r="BD994" s="174"/>
    </row>
    <row r="995" spans="1:56" s="175" customFormat="1" x14ac:dyDescent="0.45">
      <c r="A995" s="173"/>
      <c r="B995" s="163" t="s">
        <v>1946</v>
      </c>
      <c r="C995" s="176">
        <f>COUNTIF(C997:C1146,"Yes")</f>
        <v>13</v>
      </c>
      <c r="D995" s="176">
        <f>COUNTIF(D997:D1146,"Yes")</f>
        <v>0</v>
      </c>
      <c r="E995" s="176">
        <f>COUNTIF(E997:E1146,"N/A")</f>
        <v>0</v>
      </c>
      <c r="F995" s="176">
        <f>COUNTIF(F997:F1146,"1")</f>
        <v>150</v>
      </c>
      <c r="G995" s="176"/>
      <c r="H995" s="176">
        <f>COUNTIF(H997:H1146,"Yes")</f>
        <v>0</v>
      </c>
      <c r="I995" s="176"/>
      <c r="J995" s="176">
        <f>COUNTIF(J997:J1146,"Yes")</f>
        <v>0</v>
      </c>
      <c r="K995" s="176"/>
      <c r="L995" s="176">
        <f>COUNTIF(L997:L1146,"Yes")</f>
        <v>0</v>
      </c>
      <c r="M995" s="176"/>
      <c r="N995" s="176">
        <f>COUNTIF(N997:N1146,"Yes")</f>
        <v>0</v>
      </c>
      <c r="O995" s="176"/>
      <c r="P995" s="176">
        <f>COUNTIF(P997:P1146,"Yes")</f>
        <v>0</v>
      </c>
      <c r="Q995" s="176"/>
      <c r="R995" s="176">
        <f>COUNTIF(R997:R1146,"Yes")</f>
        <v>0</v>
      </c>
      <c r="S995" s="176"/>
      <c r="T995" s="176">
        <f>COUNTIF(T997:T1146,"Yes")</f>
        <v>0</v>
      </c>
      <c r="U995" s="176"/>
      <c r="V995" s="176">
        <f>COUNTIF(V997:V1146,"Yes")</f>
        <v>0</v>
      </c>
      <c r="W995" s="176"/>
      <c r="X995" s="176">
        <f>COUNTIF(X997:X1146,"Yes")</f>
        <v>0</v>
      </c>
      <c r="Y995" s="176"/>
      <c r="Z995" s="176">
        <f>COUNTIF(Z997:Z1146,"Yes")</f>
        <v>0</v>
      </c>
      <c r="AA995" s="176"/>
      <c r="AB995" s="176">
        <f>COUNTIF(AB997:AB1146,"Yes")</f>
        <v>0</v>
      </c>
      <c r="AC995" s="176"/>
      <c r="AD995" s="176">
        <f>COUNTIF(AD997:AD1146,"Yes")</f>
        <v>0</v>
      </c>
      <c r="AE995" s="176"/>
      <c r="AF995" s="176">
        <f>COUNTIF(AF997:AF1146,"Yes")</f>
        <v>0</v>
      </c>
      <c r="AG995" s="176"/>
      <c r="AH995" s="176">
        <f>COUNTIF(AH997:AH1146,"Yes")</f>
        <v>0</v>
      </c>
      <c r="AI995" s="176"/>
      <c r="AJ995" s="176">
        <f>COUNTIF(AJ997:AJ1146,"Yes")</f>
        <v>0</v>
      </c>
      <c r="AK995" s="176"/>
      <c r="AL995" s="176">
        <f>COUNTIF(AL997:AL1146,"Yes")</f>
        <v>0</v>
      </c>
      <c r="AM995" s="176"/>
      <c r="AN995" s="176">
        <f>COUNTIF(AN997:AN1146,"Yes")</f>
        <v>0</v>
      </c>
      <c r="AO995" s="176"/>
      <c r="AP995" s="176">
        <f>COUNTIF(AP997:AP1146,"Yes")</f>
        <v>0</v>
      </c>
      <c r="AQ995" s="176"/>
      <c r="AR995" s="176">
        <f>COUNTIF(AR997:AR1146,"Yes")</f>
        <v>0</v>
      </c>
      <c r="AS995" s="176"/>
      <c r="AT995" s="176">
        <f>COUNTIF(AT997:AT1146,"Yes")</f>
        <v>0</v>
      </c>
      <c r="AU995" s="176"/>
      <c r="AV995" s="176">
        <f>COUNTIF(AV997:AV1146,"Yes")</f>
        <v>0</v>
      </c>
      <c r="AW995" s="176"/>
      <c r="AX995" s="176">
        <f>COUNTIF(AX997:AX1146,"Yes")</f>
        <v>0</v>
      </c>
      <c r="AY995" s="176"/>
      <c r="AZ995" s="176">
        <f>COUNTIF(AZ997:AZ1146,"Yes")</f>
        <v>0</v>
      </c>
      <c r="BA995" s="176"/>
      <c r="BB995" s="176">
        <f>COUNTIF(BB997:BB1146,"Yes")</f>
        <v>0</v>
      </c>
      <c r="BC995" s="176">
        <f>COUNTIF(BC997:BC1146,"Yes")</f>
        <v>137</v>
      </c>
      <c r="BD995" s="176">
        <f>SUM(C995+D995+E995+BB995+BC995)</f>
        <v>150</v>
      </c>
    </row>
    <row r="996" spans="1:56" s="175" customFormat="1" ht="14.65" thickBot="1" x14ac:dyDescent="0.5">
      <c r="A996" s="173"/>
      <c r="B996" s="173"/>
      <c r="C996" s="173"/>
      <c r="D996" s="173"/>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c r="AN996" s="174"/>
      <c r="AO996" s="174"/>
      <c r="AP996" s="174"/>
      <c r="AQ996" s="174"/>
      <c r="AR996" s="174"/>
      <c r="AS996" s="174"/>
      <c r="AT996" s="174"/>
      <c r="AU996" s="174"/>
      <c r="AV996" s="174"/>
      <c r="AW996" s="174"/>
      <c r="AX996" s="174"/>
      <c r="AY996" s="174"/>
      <c r="AZ996" s="174"/>
      <c r="BA996" s="174"/>
      <c r="BB996" s="174"/>
      <c r="BC996" s="174"/>
      <c r="BD996" s="174"/>
    </row>
    <row r="997" spans="1:56" s="175" customFormat="1" ht="23.65" thickBot="1" x14ac:dyDescent="0.5">
      <c r="A997" s="177">
        <v>1</v>
      </c>
      <c r="B997" s="83" t="s">
        <v>666</v>
      </c>
      <c r="C997" t="str">
        <f>IF(Inventory!E5="Yes","Yes","No")</f>
        <v>No</v>
      </c>
      <c r="D997" t="str">
        <f>IF(AND(C997="No",Inventory!F5="Yes"),"Yes","No")</f>
        <v>No</v>
      </c>
      <c r="E997" t="str">
        <f>IF(AND(C997="No",Inventory!F5="N/A"),"N/A","No")</f>
        <v>No</v>
      </c>
      <c r="F997">
        <f>IF(OR(Inventory!F5="Yes",Inventory!F5="N/A"),0,1)</f>
        <v>1</v>
      </c>
      <c r="G997" t="str">
        <f>IF(OR(Inventory!K5="Q3 2019",Inventory!K5="Q4 2019"),"Yes","No")</f>
        <v>No</v>
      </c>
      <c r="H997" s="178" t="str">
        <f t="shared" ref="H997:H1060" si="595">IF(AND(C997="No",D997="No",E997="No",G997="Yes"),"Yes","No")</f>
        <v>No</v>
      </c>
      <c r="I997" t="str">
        <f>IF(OR(Inventory!K5="Q1 2020",Inventory!K5="Q2 2020"),"Yes","No")</f>
        <v>No</v>
      </c>
      <c r="J997" s="178" t="str">
        <f t="shared" ref="J997" si="596">IF(AND(C997="No",D997="No",E997="No",I997="Yes"),"Yes","No")</f>
        <v>No</v>
      </c>
      <c r="K997" t="str">
        <f>IF(OR(Inventory!K5="Q3 2020",Inventory!K5="Q4 2020"),"Yes","No")</f>
        <v>No</v>
      </c>
      <c r="L997" s="178" t="str">
        <f t="shared" ref="L997" si="597">IF(AND(C997="No",D997="No",E997="No",K997="Yes"),"Yes","No")</f>
        <v>No</v>
      </c>
      <c r="M997" t="str">
        <f>IF(OR(Inventory!K5="Q1 2021",Inventory!K5="Q2 2021"),"Yes","No")</f>
        <v>No</v>
      </c>
      <c r="N997" s="178" t="str">
        <f t="shared" ref="N997" si="598">IF(AND(C997="No",D997="No",E997="No",M997="Yes"),"Yes","No")</f>
        <v>No</v>
      </c>
      <c r="O997" t="str">
        <f>IF(OR(Inventory!K5="Q3 2021",Inventory!K5="Q4 2021"),"Yes","No")</f>
        <v>No</v>
      </c>
      <c r="P997" s="178" t="str">
        <f t="shared" ref="P997" si="599">IF(AND(C997="No",D997="No",E997="No",O997="Yes"),"Yes","No")</f>
        <v>No</v>
      </c>
      <c r="Q997" t="str">
        <f>IF(OR(Inventory!K5="Q1 2022",Inventory!K5="Q2 2022"),"Yes","No")</f>
        <v>No</v>
      </c>
      <c r="R997" s="178" t="str">
        <f t="shared" ref="R997" si="600">IF(AND(C997="No",D997="No",E997="No",Q997="Yes"),"Yes","No")</f>
        <v>No</v>
      </c>
      <c r="S997" t="str">
        <f>IF(OR(Inventory!K5="Q3 2022",Inventory!K5="Q4 2022"),"Yes","No")</f>
        <v>No</v>
      </c>
      <c r="T997" s="178" t="str">
        <f t="shared" ref="T997" si="601">IF(AND(C997="No",D997="No",E997="No",S997="Yes"),"Yes","No")</f>
        <v>No</v>
      </c>
      <c r="U997" t="str">
        <f>IF(OR(Inventory!K5="Q1 2023",Inventory!K5="Q2 2023"),"Yes","No")</f>
        <v>No</v>
      </c>
      <c r="V997" s="178" t="str">
        <f t="shared" ref="V997" si="602">IF(AND(C997="No",D997="No",E997="No",U997="Yes"),"Yes","No")</f>
        <v>No</v>
      </c>
      <c r="W997" t="str">
        <f>IF(OR(Inventory!K5="Q3 2023",Inventory!K5="Q4 2023"),"Yes","No")</f>
        <v>No</v>
      </c>
      <c r="X997" s="178" t="str">
        <f t="shared" ref="X997" si="603">IF(AND(C997="No",D997="No",E997="No",W997="Yes"),"Yes","No")</f>
        <v>No</v>
      </c>
      <c r="Y997" t="str">
        <f>IF(OR(Inventory!K5="Q1 2024",Inventory!K5="Q2 2024"),"Yes","No")</f>
        <v>No</v>
      </c>
      <c r="Z997" s="178" t="str">
        <f t="shared" ref="Z997" si="604">IF(AND(C997="No",D997="No",E997="No",Y997="Yes"),"Yes","No")</f>
        <v>No</v>
      </c>
      <c r="AA997" t="str">
        <f>IF(OR(Inventory!K5="Q3 2024",Inventory!K5="Q4 2024"),"Yes","No")</f>
        <v>No</v>
      </c>
      <c r="AB997" s="178" t="str">
        <f t="shared" ref="AB997" si="605">IF(AND(C997="No",D997="No",E997="No",AA997="Yes"),"Yes","No")</f>
        <v>No</v>
      </c>
      <c r="AC997" t="str">
        <f>IF(OR(Inventory!K5="Q1 2025",Inventory!K5="Q2 2025"),"Yes","No")</f>
        <v>No</v>
      </c>
      <c r="AD997" s="178" t="str">
        <f t="shared" ref="AD997" si="606">IF(AND(C997="No",D997="No",E997="No",AC997="Yes"),"Yes","No")</f>
        <v>No</v>
      </c>
      <c r="AE997" t="str">
        <f>IF(OR(Inventory!K5="Q3 2025",Inventory!K5="Q4 2025"),"Yes","No")</f>
        <v>No</v>
      </c>
      <c r="AF997" s="178" t="str">
        <f t="shared" ref="AF997" si="607">IF(AND(C997="No",D997="No",E997="No",AE997="Yes"),"Yes","No")</f>
        <v>No</v>
      </c>
      <c r="AG997" t="str">
        <f>IF(OR(Inventory!K5="Q1 2026",Inventory!K5="Q2 2026"),"Yes","No")</f>
        <v>No</v>
      </c>
      <c r="AH997" s="178" t="str">
        <f t="shared" ref="AH997" si="608">IF(AND(C997="No",D997="No",E997="No",AG997="Yes"),"Yes","No")</f>
        <v>No</v>
      </c>
      <c r="AI997" t="str">
        <f>IF(OR(Inventory!K5="Q3 2026",Inventory!K5="Q4 2026"),"Yes","No")</f>
        <v>No</v>
      </c>
      <c r="AJ997" s="178" t="str">
        <f t="shared" ref="AJ997" si="609">IF(AND(C997="No",D997="No",E997="No",AI997="Yes"),"Yes","No")</f>
        <v>No</v>
      </c>
      <c r="AK997" t="str">
        <f>IF(OR(Inventory!K5="Q1 2027",Inventory!K5="Q2 2027"),"Yes","No")</f>
        <v>No</v>
      </c>
      <c r="AL997" s="178" t="str">
        <f t="shared" ref="AL997" si="610">IF(AND(C997="No",D997="No",E997="No",AK997="Yes"),"Yes","No")</f>
        <v>No</v>
      </c>
      <c r="AM997" t="str">
        <f>IF(OR(Inventory!K5="Q3 2027",Inventory!K5="Q4 2027"),"Yes","No")</f>
        <v>No</v>
      </c>
      <c r="AN997" s="178" t="str">
        <f t="shared" ref="AN997" si="611">IF(AND(C997="No",D997="No",E997="No",AM997="Yes"),"Yes","No")</f>
        <v>No</v>
      </c>
      <c r="AO997" t="str">
        <f>IF(OR(Inventory!K5="Q1 2028",Inventory!K5="Q2 2028"),"Yes","No")</f>
        <v>No</v>
      </c>
      <c r="AP997" s="178" t="str">
        <f t="shared" ref="AP997" si="612">IF(AND(C997="No",D997="No",E997="No",AO997="Yes"),"Yes","No")</f>
        <v>No</v>
      </c>
      <c r="AQ997" t="str">
        <f>IF(OR(Inventory!K5="Q3 2028",Inventory!K5="Q4 2028"),"Yes","No")</f>
        <v>No</v>
      </c>
      <c r="AR997" s="178" t="str">
        <f t="shared" ref="AR997" si="613">IF(AND(C997="No",D997="No",E997="No",AQ997="Yes"),"Yes","No")</f>
        <v>No</v>
      </c>
      <c r="AS997" t="str">
        <f>IF(OR(Inventory!K5="Q1 2029",Inventory!K5="Q2 2029"),"Yes","No")</f>
        <v>No</v>
      </c>
      <c r="AT997" s="178" t="str">
        <f t="shared" ref="AT997" si="614">IF(AND(C997="No",D997="No",E997="No",AS997="Yes"),"Yes","No")</f>
        <v>No</v>
      </c>
      <c r="AU997" t="str">
        <f>IF(OR(Inventory!K5="Q3 2029",Inventory!K5="Q4 2029"),"Yes","No")</f>
        <v>No</v>
      </c>
      <c r="AV997" s="178" t="str">
        <f t="shared" ref="AV997" si="615">IF(AND(C997="No",D997="No",E997="No",AU997="Yes"),"Yes","No")</f>
        <v>No</v>
      </c>
      <c r="AW997" t="str">
        <f>IF(OR(Inventory!K5="Q1 2030",Inventory!K5="Q2 2030"),"Yes","No")</f>
        <v>No</v>
      </c>
      <c r="AX997" s="178" t="str">
        <f t="shared" ref="AX997" si="616">IF(AND(C997="No",D997="No",E997="No",AW997="Yes"),"Yes","No")</f>
        <v>No</v>
      </c>
      <c r="AY997" t="str">
        <f>IF(OR(Inventory!K5="Q3 2030",Inventory!K5="Q4 2030"),"Yes","No")</f>
        <v>No</v>
      </c>
      <c r="AZ997" s="178" t="str">
        <f t="shared" ref="AZ997" si="617">IF(AND(C997="No",D997="No",E997="No",AY997="Yes"),"Yes","No")</f>
        <v>No</v>
      </c>
      <c r="BA997" t="str">
        <f>IF(Inventory!K5="","No","Yes")</f>
        <v>No</v>
      </c>
      <c r="BB997" s="178" t="str">
        <f t="shared" ref="BB997" si="618">IF(AND(C997="No",D997="No",E997="No",BA997="Yes"),"Yes","No")</f>
        <v>No</v>
      </c>
      <c r="BC997" s="178" t="str">
        <f t="shared" ref="BC997" si="619">IF(AND(C997="No",D997="No",E997="No",BB997="No"),"Yes","No")</f>
        <v>Yes</v>
      </c>
      <c r="BD997" s="174"/>
    </row>
    <row r="998" spans="1:56" s="175" customFormat="1" ht="23.65" thickBot="1" x14ac:dyDescent="0.5">
      <c r="A998" s="177">
        <v>2</v>
      </c>
      <c r="B998" s="70" t="s">
        <v>667</v>
      </c>
      <c r="C998" t="str">
        <f>IF(Inventory!E6="Yes","Yes","No")</f>
        <v>Yes</v>
      </c>
      <c r="D998" t="str">
        <f>IF(AND(C998="No",Inventory!F6="Yes"),"Yes","No")</f>
        <v>No</v>
      </c>
      <c r="E998" t="str">
        <f>IF(AND(C998="No",Inventory!F6="N/A"),"N/A","No")</f>
        <v>No</v>
      </c>
      <c r="F998">
        <f>IF(OR(Inventory!F6="Yes",Inventory!F6="N/A"),0,1)</f>
        <v>1</v>
      </c>
      <c r="G998" t="str">
        <f>IF(OR(Inventory!K6="Q3 2019",Inventory!K6="Q4 2019"),"Yes","No")</f>
        <v>No</v>
      </c>
      <c r="H998" s="178" t="str">
        <f t="shared" si="595"/>
        <v>No</v>
      </c>
      <c r="I998" t="str">
        <f>IF(OR(Inventory!K6="Q1 2020",Inventory!K6="Q2 2020"),"Yes","No")</f>
        <v>No</v>
      </c>
      <c r="J998" s="178" t="str">
        <f t="shared" ref="J998:J1061" si="620">IF(AND(C998="No",D998="No",E998="No",I998="Yes"),"Yes","No")</f>
        <v>No</v>
      </c>
      <c r="K998" t="str">
        <f>IF(OR(Inventory!K6="Q3 2020",Inventory!K6="Q4 2020"),"Yes","No")</f>
        <v>No</v>
      </c>
      <c r="L998" s="178" t="str">
        <f t="shared" ref="L998:L1061" si="621">IF(AND(C998="No",D998="No",E998="No",K998="Yes"),"Yes","No")</f>
        <v>No</v>
      </c>
      <c r="M998" t="str">
        <f>IF(OR(Inventory!K6="Q1 2021",Inventory!K6="Q2 2021"),"Yes","No")</f>
        <v>No</v>
      </c>
      <c r="N998" s="178" t="str">
        <f t="shared" ref="N998:N1061" si="622">IF(AND(C998="No",D998="No",E998="No",M998="Yes"),"Yes","No")</f>
        <v>No</v>
      </c>
      <c r="O998" t="str">
        <f>IF(OR(Inventory!K6="Q3 2021",Inventory!K6="Q4 2021"),"Yes","No")</f>
        <v>No</v>
      </c>
      <c r="P998" s="178" t="str">
        <f t="shared" ref="P998:P1061" si="623">IF(AND(C998="No",D998="No",E998="No",O998="Yes"),"Yes","No")</f>
        <v>No</v>
      </c>
      <c r="Q998" t="str">
        <f>IF(OR(Inventory!K6="Q1 2022",Inventory!K6="Q2 2022"),"Yes","No")</f>
        <v>No</v>
      </c>
      <c r="R998" s="178" t="str">
        <f t="shared" ref="R998:R1061" si="624">IF(AND(C998="No",D998="No",E998="No",Q998="Yes"),"Yes","No")</f>
        <v>No</v>
      </c>
      <c r="S998" t="str">
        <f>IF(OR(Inventory!K6="Q3 2022",Inventory!K6="Q4 2022"),"Yes","No")</f>
        <v>No</v>
      </c>
      <c r="T998" s="178" t="str">
        <f t="shared" ref="T998:T1061" si="625">IF(AND(C998="No",D998="No",E998="No",S998="Yes"),"Yes","No")</f>
        <v>No</v>
      </c>
      <c r="U998" t="str">
        <f>IF(OR(Inventory!K6="Q1 2023",Inventory!K6="Q2 2023"),"Yes","No")</f>
        <v>No</v>
      </c>
      <c r="V998" s="178" t="str">
        <f t="shared" ref="V998:V1061" si="626">IF(AND(C998="No",D998="No",E998="No",U998="Yes"),"Yes","No")</f>
        <v>No</v>
      </c>
      <c r="W998" t="str">
        <f>IF(OR(Inventory!K6="Q3 2023",Inventory!K6="Q4 2023"),"Yes","No")</f>
        <v>No</v>
      </c>
      <c r="X998" s="178" t="str">
        <f t="shared" ref="X998:X1061" si="627">IF(AND(C998="No",D998="No",E998="No",W998="Yes"),"Yes","No")</f>
        <v>No</v>
      </c>
      <c r="Y998" t="str">
        <f>IF(OR(Inventory!K6="Q1 2024",Inventory!K6="Q2 2024"),"Yes","No")</f>
        <v>No</v>
      </c>
      <c r="Z998" s="178" t="str">
        <f t="shared" ref="Z998:Z1061" si="628">IF(AND(C998="No",D998="No",E998="No",Y998="Yes"),"Yes","No")</f>
        <v>No</v>
      </c>
      <c r="AA998" t="str">
        <f>IF(OR(Inventory!K6="Q3 2024",Inventory!K6="Q4 2024"),"Yes","No")</f>
        <v>No</v>
      </c>
      <c r="AB998" s="178" t="str">
        <f t="shared" ref="AB998:AB1061" si="629">IF(AND(C998="No",D998="No",E998="No",AA998="Yes"),"Yes","No")</f>
        <v>No</v>
      </c>
      <c r="AC998" t="str">
        <f>IF(OR(Inventory!K6="Q1 2025",Inventory!K6="Q2 2025"),"Yes","No")</f>
        <v>No</v>
      </c>
      <c r="AD998" s="178" t="str">
        <f t="shared" ref="AD998:AD1061" si="630">IF(AND(C998="No",D998="No",E998="No",AC998="Yes"),"Yes","No")</f>
        <v>No</v>
      </c>
      <c r="AE998" t="str">
        <f>IF(OR(Inventory!K6="Q3 2025",Inventory!K6="Q4 2025"),"Yes","No")</f>
        <v>No</v>
      </c>
      <c r="AF998" s="178" t="str">
        <f t="shared" ref="AF998:AF1061" si="631">IF(AND(C998="No",D998="No",E998="No",AE998="Yes"),"Yes","No")</f>
        <v>No</v>
      </c>
      <c r="AG998" t="str">
        <f>IF(OR(Inventory!K6="Q1 2026",Inventory!K6="Q2 2026"),"Yes","No")</f>
        <v>No</v>
      </c>
      <c r="AH998" s="178" t="str">
        <f t="shared" ref="AH998:AH1061" si="632">IF(AND(C998="No",D998="No",E998="No",AG998="Yes"),"Yes","No")</f>
        <v>No</v>
      </c>
      <c r="AI998" t="str">
        <f>IF(OR(Inventory!K6="Q3 2026",Inventory!K6="Q4 2026"),"Yes","No")</f>
        <v>No</v>
      </c>
      <c r="AJ998" s="178" t="str">
        <f t="shared" ref="AJ998:AJ1061" si="633">IF(AND(C998="No",D998="No",E998="No",AI998="Yes"),"Yes","No")</f>
        <v>No</v>
      </c>
      <c r="AK998" t="str">
        <f>IF(OR(Inventory!K6="Q1 2027",Inventory!K6="Q2 2027"),"Yes","No")</f>
        <v>No</v>
      </c>
      <c r="AL998" s="178" t="str">
        <f t="shared" ref="AL998:AL1061" si="634">IF(AND(C998="No",D998="No",E998="No",AK998="Yes"),"Yes","No")</f>
        <v>No</v>
      </c>
      <c r="AM998" t="str">
        <f>IF(OR(Inventory!K6="Q3 2027",Inventory!K6="Q4 2027"),"Yes","No")</f>
        <v>No</v>
      </c>
      <c r="AN998" s="178" t="str">
        <f t="shared" ref="AN998:AN1061" si="635">IF(AND(C998="No",D998="No",E998="No",AM998="Yes"),"Yes","No")</f>
        <v>No</v>
      </c>
      <c r="AO998" t="str">
        <f>IF(OR(Inventory!K6="Q1 2028",Inventory!K6="Q2 2028"),"Yes","No")</f>
        <v>No</v>
      </c>
      <c r="AP998" s="178" t="str">
        <f t="shared" ref="AP998:AP1061" si="636">IF(AND(C998="No",D998="No",E998="No",AO998="Yes"),"Yes","No")</f>
        <v>No</v>
      </c>
      <c r="AQ998" t="str">
        <f>IF(OR(Inventory!K6="Q3 2028",Inventory!K6="Q4 2028"),"Yes","No")</f>
        <v>No</v>
      </c>
      <c r="AR998" s="178" t="str">
        <f t="shared" ref="AR998:AR1061" si="637">IF(AND(C998="No",D998="No",E998="No",AQ998="Yes"),"Yes","No")</f>
        <v>No</v>
      </c>
      <c r="AS998" t="str">
        <f>IF(OR(Inventory!K6="Q1 2029",Inventory!K6="Q2 2029"),"Yes","No")</f>
        <v>No</v>
      </c>
      <c r="AT998" s="178" t="str">
        <f t="shared" ref="AT998:AT1061" si="638">IF(AND(C998="No",D998="No",E998="No",AS998="Yes"),"Yes","No")</f>
        <v>No</v>
      </c>
      <c r="AU998" t="str">
        <f>IF(OR(Inventory!K6="Q3 2029",Inventory!K6="Q4 2029"),"Yes","No")</f>
        <v>No</v>
      </c>
      <c r="AV998" s="178" t="str">
        <f t="shared" ref="AV998:AV1061" si="639">IF(AND(C998="No",D998="No",E998="No",AU998="Yes"),"Yes","No")</f>
        <v>No</v>
      </c>
      <c r="AW998" t="str">
        <f>IF(OR(Inventory!K6="Q1 2030",Inventory!K6="Q2 2030"),"Yes","No")</f>
        <v>No</v>
      </c>
      <c r="AX998" s="178" t="str">
        <f t="shared" ref="AX998:AX1061" si="640">IF(AND(C998="No",D998="No",E998="No",AW998="Yes"),"Yes","No")</f>
        <v>No</v>
      </c>
      <c r="AY998" t="str">
        <f>IF(OR(Inventory!K6="Q3 2030",Inventory!K6="Q4 2030"),"Yes","No")</f>
        <v>No</v>
      </c>
      <c r="AZ998" s="178" t="str">
        <f t="shared" ref="AZ998:AZ1061" si="641">IF(AND(C998="No",D998="No",E998="No",AY998="Yes"),"Yes","No")</f>
        <v>No</v>
      </c>
      <c r="BA998" t="str">
        <f>IF(Inventory!K6="","No","Yes")</f>
        <v>No</v>
      </c>
      <c r="BB998" s="178" t="str">
        <f t="shared" ref="BB998:BB1061" si="642">IF(AND(C998="No",D998="No",E998="No",BA998="Yes"),"Yes","No")</f>
        <v>No</v>
      </c>
      <c r="BC998" s="178" t="str">
        <f t="shared" ref="BC998:BC1061" si="643">IF(AND(C998="No",D998="No",E998="No",BB998="No"),"Yes","No")</f>
        <v>No</v>
      </c>
      <c r="BD998" s="174"/>
    </row>
    <row r="999" spans="1:56" s="175" customFormat="1" ht="23.65" thickBot="1" x14ac:dyDescent="0.5">
      <c r="A999" s="177">
        <v>3</v>
      </c>
      <c r="B999" s="71" t="s">
        <v>668</v>
      </c>
      <c r="C999" t="str">
        <f>IF(Inventory!E7="Yes","Yes","No")</f>
        <v>No</v>
      </c>
      <c r="D999" t="str">
        <f>IF(AND(C999="No",Inventory!F7="Yes"),"Yes","No")</f>
        <v>No</v>
      </c>
      <c r="E999" t="str">
        <f>IF(AND(C999="No",Inventory!F7="N/A"),"N/A","No")</f>
        <v>No</v>
      </c>
      <c r="F999">
        <f>IF(OR(Inventory!F7="Yes",Inventory!F7="N/A"),0,1)</f>
        <v>1</v>
      </c>
      <c r="G999" t="str">
        <f>IF(OR(Inventory!K7="Q3 2019",Inventory!K7="Q4 2019"),"Yes","No")</f>
        <v>No</v>
      </c>
      <c r="H999" s="178" t="str">
        <f t="shared" si="595"/>
        <v>No</v>
      </c>
      <c r="I999" t="str">
        <f>IF(OR(Inventory!K7="Q1 2020",Inventory!K7="Q2 2020"),"Yes","No")</f>
        <v>No</v>
      </c>
      <c r="J999" s="178" t="str">
        <f t="shared" si="620"/>
        <v>No</v>
      </c>
      <c r="K999" t="str">
        <f>IF(OR(Inventory!K7="Q3 2020",Inventory!K7="Q4 2020"),"Yes","No")</f>
        <v>No</v>
      </c>
      <c r="L999" s="178" t="str">
        <f t="shared" si="621"/>
        <v>No</v>
      </c>
      <c r="M999" t="str">
        <f>IF(OR(Inventory!K7="Q1 2021",Inventory!K7="Q2 2021"),"Yes","No")</f>
        <v>No</v>
      </c>
      <c r="N999" s="178" t="str">
        <f t="shared" si="622"/>
        <v>No</v>
      </c>
      <c r="O999" t="str">
        <f>IF(OR(Inventory!K7="Q3 2021",Inventory!K7="Q4 2021"),"Yes","No")</f>
        <v>No</v>
      </c>
      <c r="P999" s="178" t="str">
        <f t="shared" si="623"/>
        <v>No</v>
      </c>
      <c r="Q999" t="str">
        <f>IF(OR(Inventory!K7="Q1 2022",Inventory!K7="Q2 2022"),"Yes","No")</f>
        <v>No</v>
      </c>
      <c r="R999" s="178" t="str">
        <f t="shared" si="624"/>
        <v>No</v>
      </c>
      <c r="S999" t="str">
        <f>IF(OR(Inventory!K7="Q3 2022",Inventory!K7="Q4 2022"),"Yes","No")</f>
        <v>No</v>
      </c>
      <c r="T999" s="178" t="str">
        <f t="shared" si="625"/>
        <v>No</v>
      </c>
      <c r="U999" t="str">
        <f>IF(OR(Inventory!K7="Q1 2023",Inventory!K7="Q2 2023"),"Yes","No")</f>
        <v>No</v>
      </c>
      <c r="V999" s="178" t="str">
        <f t="shared" si="626"/>
        <v>No</v>
      </c>
      <c r="W999" t="str">
        <f>IF(OR(Inventory!K7="Q3 2023",Inventory!K7="Q4 2023"),"Yes","No")</f>
        <v>No</v>
      </c>
      <c r="X999" s="178" t="str">
        <f t="shared" si="627"/>
        <v>No</v>
      </c>
      <c r="Y999" t="str">
        <f>IF(OR(Inventory!K7="Q1 2024",Inventory!K7="Q2 2024"),"Yes","No")</f>
        <v>No</v>
      </c>
      <c r="Z999" s="178" t="str">
        <f t="shared" si="628"/>
        <v>No</v>
      </c>
      <c r="AA999" t="str">
        <f>IF(OR(Inventory!K7="Q3 2024",Inventory!K7="Q4 2024"),"Yes","No")</f>
        <v>No</v>
      </c>
      <c r="AB999" s="178" t="str">
        <f t="shared" si="629"/>
        <v>No</v>
      </c>
      <c r="AC999" t="str">
        <f>IF(OR(Inventory!K7="Q1 2025",Inventory!K7="Q2 2025"),"Yes","No")</f>
        <v>No</v>
      </c>
      <c r="AD999" s="178" t="str">
        <f t="shared" si="630"/>
        <v>No</v>
      </c>
      <c r="AE999" t="str">
        <f>IF(OR(Inventory!K7="Q3 2025",Inventory!K7="Q4 2025"),"Yes","No")</f>
        <v>No</v>
      </c>
      <c r="AF999" s="178" t="str">
        <f t="shared" si="631"/>
        <v>No</v>
      </c>
      <c r="AG999" t="str">
        <f>IF(OR(Inventory!K7="Q1 2026",Inventory!K7="Q2 2026"),"Yes","No")</f>
        <v>No</v>
      </c>
      <c r="AH999" s="178" t="str">
        <f t="shared" si="632"/>
        <v>No</v>
      </c>
      <c r="AI999" t="str">
        <f>IF(OR(Inventory!K7="Q3 2026",Inventory!K7="Q4 2026"),"Yes","No")</f>
        <v>No</v>
      </c>
      <c r="AJ999" s="178" t="str">
        <f t="shared" si="633"/>
        <v>No</v>
      </c>
      <c r="AK999" t="str">
        <f>IF(OR(Inventory!K7="Q1 2027",Inventory!K7="Q2 2027"),"Yes","No")</f>
        <v>No</v>
      </c>
      <c r="AL999" s="178" t="str">
        <f t="shared" si="634"/>
        <v>No</v>
      </c>
      <c r="AM999" t="str">
        <f>IF(OR(Inventory!K7="Q3 2027",Inventory!K7="Q4 2027"),"Yes","No")</f>
        <v>No</v>
      </c>
      <c r="AN999" s="178" t="str">
        <f t="shared" si="635"/>
        <v>No</v>
      </c>
      <c r="AO999" t="str">
        <f>IF(OR(Inventory!K7="Q1 2028",Inventory!K7="Q2 2028"),"Yes","No")</f>
        <v>No</v>
      </c>
      <c r="AP999" s="178" t="str">
        <f t="shared" si="636"/>
        <v>No</v>
      </c>
      <c r="AQ999" t="str">
        <f>IF(OR(Inventory!K7="Q3 2028",Inventory!K7="Q4 2028"),"Yes","No")</f>
        <v>No</v>
      </c>
      <c r="AR999" s="178" t="str">
        <f t="shared" si="637"/>
        <v>No</v>
      </c>
      <c r="AS999" t="str">
        <f>IF(OR(Inventory!K7="Q1 2029",Inventory!K7="Q2 2029"),"Yes","No")</f>
        <v>No</v>
      </c>
      <c r="AT999" s="178" t="str">
        <f t="shared" si="638"/>
        <v>No</v>
      </c>
      <c r="AU999" t="str">
        <f>IF(OR(Inventory!K7="Q3 2029",Inventory!K7="Q4 2029"),"Yes","No")</f>
        <v>No</v>
      </c>
      <c r="AV999" s="178" t="str">
        <f t="shared" si="639"/>
        <v>No</v>
      </c>
      <c r="AW999" t="str">
        <f>IF(OR(Inventory!K7="Q1 2030",Inventory!K7="Q2 2030"),"Yes","No")</f>
        <v>No</v>
      </c>
      <c r="AX999" s="178" t="str">
        <f t="shared" si="640"/>
        <v>No</v>
      </c>
      <c r="AY999" t="str">
        <f>IF(OR(Inventory!K7="Q3 2030",Inventory!K7="Q4 2030"),"Yes","No")</f>
        <v>No</v>
      </c>
      <c r="AZ999" s="178" t="str">
        <f t="shared" si="641"/>
        <v>No</v>
      </c>
      <c r="BA999" t="str">
        <f>IF(Inventory!K7="","No","Yes")</f>
        <v>No</v>
      </c>
      <c r="BB999" s="178" t="str">
        <f t="shared" si="642"/>
        <v>No</v>
      </c>
      <c r="BC999" s="178" t="str">
        <f t="shared" si="643"/>
        <v>Yes</v>
      </c>
      <c r="BD999" s="174"/>
    </row>
    <row r="1000" spans="1:56" s="175" customFormat="1" ht="23.65" thickBot="1" x14ac:dyDescent="0.5">
      <c r="A1000" s="177">
        <v>4</v>
      </c>
      <c r="B1000" s="71" t="s">
        <v>669</v>
      </c>
      <c r="C1000" t="str">
        <f>IF(Inventory!E8="Yes","Yes","No")</f>
        <v>No</v>
      </c>
      <c r="D1000" t="str">
        <f>IF(AND(C1000="No",Inventory!F8="Yes"),"Yes","No")</f>
        <v>No</v>
      </c>
      <c r="E1000" t="str">
        <f>IF(AND(C1000="No",Inventory!F8="N/A"),"N/A","No")</f>
        <v>No</v>
      </c>
      <c r="F1000">
        <f>IF(OR(Inventory!F8="Yes",Inventory!F8="N/A"),0,1)</f>
        <v>1</v>
      </c>
      <c r="G1000" t="str">
        <f>IF(OR(Inventory!K8="Q3 2019",Inventory!K8="Q4 2019"),"Yes","No")</f>
        <v>No</v>
      </c>
      <c r="H1000" s="178" t="str">
        <f t="shared" si="595"/>
        <v>No</v>
      </c>
      <c r="I1000" t="str">
        <f>IF(OR(Inventory!K8="Q1 2020",Inventory!K8="Q2 2020"),"Yes","No")</f>
        <v>No</v>
      </c>
      <c r="J1000" s="178" t="str">
        <f t="shared" si="620"/>
        <v>No</v>
      </c>
      <c r="K1000" t="str">
        <f>IF(OR(Inventory!K8="Q3 2020",Inventory!K8="Q4 2020"),"Yes","No")</f>
        <v>No</v>
      </c>
      <c r="L1000" s="178" t="str">
        <f t="shared" si="621"/>
        <v>No</v>
      </c>
      <c r="M1000" t="str">
        <f>IF(OR(Inventory!K8="Q1 2021",Inventory!K8="Q2 2021"),"Yes","No")</f>
        <v>No</v>
      </c>
      <c r="N1000" s="178" t="str">
        <f t="shared" si="622"/>
        <v>No</v>
      </c>
      <c r="O1000" t="str">
        <f>IF(OR(Inventory!K8="Q3 2021",Inventory!K8="Q4 2021"),"Yes","No")</f>
        <v>No</v>
      </c>
      <c r="P1000" s="178" t="str">
        <f t="shared" si="623"/>
        <v>No</v>
      </c>
      <c r="Q1000" t="str">
        <f>IF(OR(Inventory!K8="Q1 2022",Inventory!K8="Q2 2022"),"Yes","No")</f>
        <v>No</v>
      </c>
      <c r="R1000" s="178" t="str">
        <f t="shared" si="624"/>
        <v>No</v>
      </c>
      <c r="S1000" t="str">
        <f>IF(OR(Inventory!K8="Q3 2022",Inventory!K8="Q4 2022"),"Yes","No")</f>
        <v>No</v>
      </c>
      <c r="T1000" s="178" t="str">
        <f t="shared" si="625"/>
        <v>No</v>
      </c>
      <c r="U1000" t="str">
        <f>IF(OR(Inventory!K8="Q1 2023",Inventory!K8="Q2 2023"),"Yes","No")</f>
        <v>No</v>
      </c>
      <c r="V1000" s="178" t="str">
        <f t="shared" si="626"/>
        <v>No</v>
      </c>
      <c r="W1000" t="str">
        <f>IF(OR(Inventory!K8="Q3 2023",Inventory!K8="Q4 2023"),"Yes","No")</f>
        <v>No</v>
      </c>
      <c r="X1000" s="178" t="str">
        <f t="shared" si="627"/>
        <v>No</v>
      </c>
      <c r="Y1000" t="str">
        <f>IF(OR(Inventory!K8="Q1 2024",Inventory!K8="Q2 2024"),"Yes","No")</f>
        <v>No</v>
      </c>
      <c r="Z1000" s="178" t="str">
        <f t="shared" si="628"/>
        <v>No</v>
      </c>
      <c r="AA1000" t="str">
        <f>IF(OR(Inventory!K8="Q3 2024",Inventory!K8="Q4 2024"),"Yes","No")</f>
        <v>No</v>
      </c>
      <c r="AB1000" s="178" t="str">
        <f t="shared" si="629"/>
        <v>No</v>
      </c>
      <c r="AC1000" t="str">
        <f>IF(OR(Inventory!K8="Q1 2025",Inventory!K8="Q2 2025"),"Yes","No")</f>
        <v>No</v>
      </c>
      <c r="AD1000" s="178" t="str">
        <f t="shared" si="630"/>
        <v>No</v>
      </c>
      <c r="AE1000" t="str">
        <f>IF(OR(Inventory!K8="Q3 2025",Inventory!K8="Q4 2025"),"Yes","No")</f>
        <v>No</v>
      </c>
      <c r="AF1000" s="178" t="str">
        <f t="shared" si="631"/>
        <v>No</v>
      </c>
      <c r="AG1000" t="str">
        <f>IF(OR(Inventory!K8="Q1 2026",Inventory!K8="Q2 2026"),"Yes","No")</f>
        <v>No</v>
      </c>
      <c r="AH1000" s="178" t="str">
        <f t="shared" si="632"/>
        <v>No</v>
      </c>
      <c r="AI1000" t="str">
        <f>IF(OR(Inventory!K8="Q3 2026",Inventory!K8="Q4 2026"),"Yes","No")</f>
        <v>No</v>
      </c>
      <c r="AJ1000" s="178" t="str">
        <f t="shared" si="633"/>
        <v>No</v>
      </c>
      <c r="AK1000" t="str">
        <f>IF(OR(Inventory!K8="Q1 2027",Inventory!K8="Q2 2027"),"Yes","No")</f>
        <v>No</v>
      </c>
      <c r="AL1000" s="178" t="str">
        <f t="shared" si="634"/>
        <v>No</v>
      </c>
      <c r="AM1000" t="str">
        <f>IF(OR(Inventory!K8="Q3 2027",Inventory!K8="Q4 2027"),"Yes","No")</f>
        <v>No</v>
      </c>
      <c r="AN1000" s="178" t="str">
        <f t="shared" si="635"/>
        <v>No</v>
      </c>
      <c r="AO1000" t="str">
        <f>IF(OR(Inventory!K8="Q1 2028",Inventory!K8="Q2 2028"),"Yes","No")</f>
        <v>No</v>
      </c>
      <c r="AP1000" s="178" t="str">
        <f t="shared" si="636"/>
        <v>No</v>
      </c>
      <c r="AQ1000" t="str">
        <f>IF(OR(Inventory!K8="Q3 2028",Inventory!K8="Q4 2028"),"Yes","No")</f>
        <v>No</v>
      </c>
      <c r="AR1000" s="178" t="str">
        <f t="shared" si="637"/>
        <v>No</v>
      </c>
      <c r="AS1000" t="str">
        <f>IF(OR(Inventory!K8="Q1 2029",Inventory!K8="Q2 2029"),"Yes","No")</f>
        <v>No</v>
      </c>
      <c r="AT1000" s="178" t="str">
        <f t="shared" si="638"/>
        <v>No</v>
      </c>
      <c r="AU1000" t="str">
        <f>IF(OR(Inventory!K8="Q3 2029",Inventory!K8="Q4 2029"),"Yes","No")</f>
        <v>No</v>
      </c>
      <c r="AV1000" s="178" t="str">
        <f t="shared" si="639"/>
        <v>No</v>
      </c>
      <c r="AW1000" t="str">
        <f>IF(OR(Inventory!K8="Q1 2030",Inventory!K8="Q2 2030"),"Yes","No")</f>
        <v>No</v>
      </c>
      <c r="AX1000" s="178" t="str">
        <f t="shared" si="640"/>
        <v>No</v>
      </c>
      <c r="AY1000" t="str">
        <f>IF(OR(Inventory!K8="Q3 2030",Inventory!K8="Q4 2030"),"Yes","No")</f>
        <v>No</v>
      </c>
      <c r="AZ1000" s="178" t="str">
        <f t="shared" si="641"/>
        <v>No</v>
      </c>
      <c r="BA1000" t="str">
        <f>IF(Inventory!K8="","No","Yes")</f>
        <v>No</v>
      </c>
      <c r="BB1000" s="178" t="str">
        <f t="shared" si="642"/>
        <v>No</v>
      </c>
      <c r="BC1000" s="178" t="str">
        <f t="shared" si="643"/>
        <v>Yes</v>
      </c>
      <c r="BD1000" s="174"/>
    </row>
    <row r="1001" spans="1:56" s="175" customFormat="1" ht="23.65" thickBot="1" x14ac:dyDescent="0.5">
      <c r="A1001" s="177">
        <v>5</v>
      </c>
      <c r="B1001" s="71" t="s">
        <v>670</v>
      </c>
      <c r="C1001" t="str">
        <f>IF(Inventory!E9="Yes","Yes","No")</f>
        <v>No</v>
      </c>
      <c r="D1001" t="str">
        <f>IF(AND(C1001="No",Inventory!F9="Yes"),"Yes","No")</f>
        <v>No</v>
      </c>
      <c r="E1001" t="str">
        <f>IF(AND(C1001="No",Inventory!F9="N/A"),"N/A","No")</f>
        <v>No</v>
      </c>
      <c r="F1001">
        <f>IF(OR(Inventory!F9="Yes",Inventory!F9="N/A"),0,1)</f>
        <v>1</v>
      </c>
      <c r="G1001" t="str">
        <f>IF(OR(Inventory!K9="Q3 2019",Inventory!K9="Q4 2019"),"Yes","No")</f>
        <v>No</v>
      </c>
      <c r="H1001" s="178" t="str">
        <f t="shared" si="595"/>
        <v>No</v>
      </c>
      <c r="I1001" t="str">
        <f>IF(OR(Inventory!K9="Q1 2020",Inventory!K9="Q2 2020"),"Yes","No")</f>
        <v>No</v>
      </c>
      <c r="J1001" s="178" t="str">
        <f t="shared" si="620"/>
        <v>No</v>
      </c>
      <c r="K1001" t="str">
        <f>IF(OR(Inventory!K9="Q3 2020",Inventory!K9="Q4 2020"),"Yes","No")</f>
        <v>No</v>
      </c>
      <c r="L1001" s="178" t="str">
        <f t="shared" si="621"/>
        <v>No</v>
      </c>
      <c r="M1001" t="str">
        <f>IF(OR(Inventory!K9="Q1 2021",Inventory!K9="Q2 2021"),"Yes","No")</f>
        <v>No</v>
      </c>
      <c r="N1001" s="178" t="str">
        <f t="shared" si="622"/>
        <v>No</v>
      </c>
      <c r="O1001" t="str">
        <f>IF(OR(Inventory!K9="Q3 2021",Inventory!K9="Q4 2021"),"Yes","No")</f>
        <v>No</v>
      </c>
      <c r="P1001" s="178" t="str">
        <f t="shared" si="623"/>
        <v>No</v>
      </c>
      <c r="Q1001" t="str">
        <f>IF(OR(Inventory!K9="Q1 2022",Inventory!K9="Q2 2022"),"Yes","No")</f>
        <v>No</v>
      </c>
      <c r="R1001" s="178" t="str">
        <f t="shared" si="624"/>
        <v>No</v>
      </c>
      <c r="S1001" t="str">
        <f>IF(OR(Inventory!K9="Q3 2022",Inventory!K9="Q4 2022"),"Yes","No")</f>
        <v>No</v>
      </c>
      <c r="T1001" s="178" t="str">
        <f t="shared" si="625"/>
        <v>No</v>
      </c>
      <c r="U1001" t="str">
        <f>IF(OR(Inventory!K9="Q1 2023",Inventory!K9="Q2 2023"),"Yes","No")</f>
        <v>No</v>
      </c>
      <c r="V1001" s="178" t="str">
        <f t="shared" si="626"/>
        <v>No</v>
      </c>
      <c r="W1001" t="str">
        <f>IF(OR(Inventory!K9="Q3 2023",Inventory!K9="Q4 2023"),"Yes","No")</f>
        <v>No</v>
      </c>
      <c r="X1001" s="178" t="str">
        <f t="shared" si="627"/>
        <v>No</v>
      </c>
      <c r="Y1001" t="str">
        <f>IF(OR(Inventory!K9="Q1 2024",Inventory!K9="Q2 2024"),"Yes","No")</f>
        <v>No</v>
      </c>
      <c r="Z1001" s="178" t="str">
        <f t="shared" si="628"/>
        <v>No</v>
      </c>
      <c r="AA1001" t="str">
        <f>IF(OR(Inventory!K9="Q3 2024",Inventory!K9="Q4 2024"),"Yes","No")</f>
        <v>No</v>
      </c>
      <c r="AB1001" s="178" t="str">
        <f t="shared" si="629"/>
        <v>No</v>
      </c>
      <c r="AC1001" t="str">
        <f>IF(OR(Inventory!K9="Q1 2025",Inventory!K9="Q2 2025"),"Yes","No")</f>
        <v>No</v>
      </c>
      <c r="AD1001" s="178" t="str">
        <f t="shared" si="630"/>
        <v>No</v>
      </c>
      <c r="AE1001" t="str">
        <f>IF(OR(Inventory!K9="Q3 2025",Inventory!K9="Q4 2025"),"Yes","No")</f>
        <v>No</v>
      </c>
      <c r="AF1001" s="178" t="str">
        <f t="shared" si="631"/>
        <v>No</v>
      </c>
      <c r="AG1001" t="str">
        <f>IF(OR(Inventory!K9="Q1 2026",Inventory!K9="Q2 2026"),"Yes","No")</f>
        <v>No</v>
      </c>
      <c r="AH1001" s="178" t="str">
        <f t="shared" si="632"/>
        <v>No</v>
      </c>
      <c r="AI1001" t="str">
        <f>IF(OR(Inventory!K9="Q3 2026",Inventory!K9="Q4 2026"),"Yes","No")</f>
        <v>No</v>
      </c>
      <c r="AJ1001" s="178" t="str">
        <f t="shared" si="633"/>
        <v>No</v>
      </c>
      <c r="AK1001" t="str">
        <f>IF(OR(Inventory!K9="Q1 2027",Inventory!K9="Q2 2027"),"Yes","No")</f>
        <v>No</v>
      </c>
      <c r="AL1001" s="178" t="str">
        <f t="shared" si="634"/>
        <v>No</v>
      </c>
      <c r="AM1001" t="str">
        <f>IF(OR(Inventory!K9="Q3 2027",Inventory!K9="Q4 2027"),"Yes","No")</f>
        <v>No</v>
      </c>
      <c r="AN1001" s="178" t="str">
        <f t="shared" si="635"/>
        <v>No</v>
      </c>
      <c r="AO1001" t="str">
        <f>IF(OR(Inventory!K9="Q1 2028",Inventory!K9="Q2 2028"),"Yes","No")</f>
        <v>No</v>
      </c>
      <c r="AP1001" s="178" t="str">
        <f t="shared" si="636"/>
        <v>No</v>
      </c>
      <c r="AQ1001" t="str">
        <f>IF(OR(Inventory!K9="Q3 2028",Inventory!K9="Q4 2028"),"Yes","No")</f>
        <v>No</v>
      </c>
      <c r="AR1001" s="178" t="str">
        <f t="shared" si="637"/>
        <v>No</v>
      </c>
      <c r="AS1001" t="str">
        <f>IF(OR(Inventory!K9="Q1 2029",Inventory!K9="Q2 2029"),"Yes","No")</f>
        <v>No</v>
      </c>
      <c r="AT1001" s="178" t="str">
        <f t="shared" si="638"/>
        <v>No</v>
      </c>
      <c r="AU1001" t="str">
        <f>IF(OR(Inventory!K9="Q3 2029",Inventory!K9="Q4 2029"),"Yes","No")</f>
        <v>No</v>
      </c>
      <c r="AV1001" s="178" t="str">
        <f t="shared" si="639"/>
        <v>No</v>
      </c>
      <c r="AW1001" t="str">
        <f>IF(OR(Inventory!K9="Q1 2030",Inventory!K9="Q2 2030"),"Yes","No")</f>
        <v>No</v>
      </c>
      <c r="AX1001" s="178" t="str">
        <f t="shared" si="640"/>
        <v>No</v>
      </c>
      <c r="AY1001" t="str">
        <f>IF(OR(Inventory!K9="Q3 2030",Inventory!K9="Q4 2030"),"Yes","No")</f>
        <v>No</v>
      </c>
      <c r="AZ1001" s="178" t="str">
        <f t="shared" si="641"/>
        <v>No</v>
      </c>
      <c r="BA1001" t="str">
        <f>IF(Inventory!K9="","No","Yes")</f>
        <v>No</v>
      </c>
      <c r="BB1001" s="178" t="str">
        <f t="shared" si="642"/>
        <v>No</v>
      </c>
      <c r="BC1001" s="178" t="str">
        <f t="shared" si="643"/>
        <v>Yes</v>
      </c>
      <c r="BD1001" s="174"/>
    </row>
    <row r="1002" spans="1:56" s="175" customFormat="1" ht="23.65" thickBot="1" x14ac:dyDescent="0.5">
      <c r="A1002" s="177">
        <v>6</v>
      </c>
      <c r="B1002" s="71" t="s">
        <v>671</v>
      </c>
      <c r="C1002" t="str">
        <f>IF(Inventory!E10="Yes","Yes","No")</f>
        <v>No</v>
      </c>
      <c r="D1002" t="str">
        <f>IF(AND(C1002="No",Inventory!F10="Yes"),"Yes","No")</f>
        <v>No</v>
      </c>
      <c r="E1002" t="str">
        <f>IF(AND(C1002="No",Inventory!F10="N/A"),"N/A","No")</f>
        <v>No</v>
      </c>
      <c r="F1002">
        <f>IF(OR(Inventory!F10="Yes",Inventory!F10="N/A"),0,1)</f>
        <v>1</v>
      </c>
      <c r="G1002" t="str">
        <f>IF(OR(Inventory!K10="Q3 2019",Inventory!K10="Q4 2019"),"Yes","No")</f>
        <v>No</v>
      </c>
      <c r="H1002" s="178" t="str">
        <f t="shared" si="595"/>
        <v>No</v>
      </c>
      <c r="I1002" t="str">
        <f>IF(OR(Inventory!K10="Q1 2020",Inventory!K10="Q2 2020"),"Yes","No")</f>
        <v>No</v>
      </c>
      <c r="J1002" s="178" t="str">
        <f t="shared" si="620"/>
        <v>No</v>
      </c>
      <c r="K1002" t="str">
        <f>IF(OR(Inventory!K10="Q3 2020",Inventory!K10="Q4 2020"),"Yes","No")</f>
        <v>No</v>
      </c>
      <c r="L1002" s="178" t="str">
        <f t="shared" si="621"/>
        <v>No</v>
      </c>
      <c r="M1002" t="str">
        <f>IF(OR(Inventory!K10="Q1 2021",Inventory!K10="Q2 2021"),"Yes","No")</f>
        <v>No</v>
      </c>
      <c r="N1002" s="178" t="str">
        <f t="shared" si="622"/>
        <v>No</v>
      </c>
      <c r="O1002" t="str">
        <f>IF(OR(Inventory!K10="Q3 2021",Inventory!K10="Q4 2021"),"Yes","No")</f>
        <v>No</v>
      </c>
      <c r="P1002" s="178" t="str">
        <f t="shared" si="623"/>
        <v>No</v>
      </c>
      <c r="Q1002" t="str">
        <f>IF(OR(Inventory!K10="Q1 2022",Inventory!K10="Q2 2022"),"Yes","No")</f>
        <v>No</v>
      </c>
      <c r="R1002" s="178" t="str">
        <f t="shared" si="624"/>
        <v>No</v>
      </c>
      <c r="S1002" t="str">
        <f>IF(OR(Inventory!K10="Q3 2022",Inventory!K10="Q4 2022"),"Yes","No")</f>
        <v>No</v>
      </c>
      <c r="T1002" s="178" t="str">
        <f t="shared" si="625"/>
        <v>No</v>
      </c>
      <c r="U1002" t="str">
        <f>IF(OR(Inventory!K10="Q1 2023",Inventory!K10="Q2 2023"),"Yes","No")</f>
        <v>No</v>
      </c>
      <c r="V1002" s="178" t="str">
        <f t="shared" si="626"/>
        <v>No</v>
      </c>
      <c r="W1002" t="str">
        <f>IF(OR(Inventory!K10="Q3 2023",Inventory!K10="Q4 2023"),"Yes","No")</f>
        <v>No</v>
      </c>
      <c r="X1002" s="178" t="str">
        <f t="shared" si="627"/>
        <v>No</v>
      </c>
      <c r="Y1002" t="str">
        <f>IF(OR(Inventory!K10="Q1 2024",Inventory!K10="Q2 2024"),"Yes","No")</f>
        <v>No</v>
      </c>
      <c r="Z1002" s="178" t="str">
        <f t="shared" si="628"/>
        <v>No</v>
      </c>
      <c r="AA1002" t="str">
        <f>IF(OR(Inventory!K10="Q3 2024",Inventory!K10="Q4 2024"),"Yes","No")</f>
        <v>No</v>
      </c>
      <c r="AB1002" s="178" t="str">
        <f t="shared" si="629"/>
        <v>No</v>
      </c>
      <c r="AC1002" t="str">
        <f>IF(OR(Inventory!K10="Q1 2025",Inventory!K10="Q2 2025"),"Yes","No")</f>
        <v>No</v>
      </c>
      <c r="AD1002" s="178" t="str">
        <f t="shared" si="630"/>
        <v>No</v>
      </c>
      <c r="AE1002" t="str">
        <f>IF(OR(Inventory!K10="Q3 2025",Inventory!K10="Q4 2025"),"Yes","No")</f>
        <v>No</v>
      </c>
      <c r="AF1002" s="178" t="str">
        <f t="shared" si="631"/>
        <v>No</v>
      </c>
      <c r="AG1002" t="str">
        <f>IF(OR(Inventory!K10="Q1 2026",Inventory!K10="Q2 2026"),"Yes","No")</f>
        <v>No</v>
      </c>
      <c r="AH1002" s="178" t="str">
        <f t="shared" si="632"/>
        <v>No</v>
      </c>
      <c r="AI1002" t="str">
        <f>IF(OR(Inventory!K10="Q3 2026",Inventory!K10="Q4 2026"),"Yes","No")</f>
        <v>No</v>
      </c>
      <c r="AJ1002" s="178" t="str">
        <f t="shared" si="633"/>
        <v>No</v>
      </c>
      <c r="AK1002" t="str">
        <f>IF(OR(Inventory!K10="Q1 2027",Inventory!K10="Q2 2027"),"Yes","No")</f>
        <v>No</v>
      </c>
      <c r="AL1002" s="178" t="str">
        <f t="shared" si="634"/>
        <v>No</v>
      </c>
      <c r="AM1002" t="str">
        <f>IF(OR(Inventory!K10="Q3 2027",Inventory!K10="Q4 2027"),"Yes","No")</f>
        <v>No</v>
      </c>
      <c r="AN1002" s="178" t="str">
        <f t="shared" si="635"/>
        <v>No</v>
      </c>
      <c r="AO1002" t="str">
        <f>IF(OR(Inventory!K10="Q1 2028",Inventory!K10="Q2 2028"),"Yes","No")</f>
        <v>No</v>
      </c>
      <c r="AP1002" s="178" t="str">
        <f t="shared" si="636"/>
        <v>No</v>
      </c>
      <c r="AQ1002" t="str">
        <f>IF(OR(Inventory!K10="Q3 2028",Inventory!K10="Q4 2028"),"Yes","No")</f>
        <v>No</v>
      </c>
      <c r="AR1002" s="178" t="str">
        <f t="shared" si="637"/>
        <v>No</v>
      </c>
      <c r="AS1002" t="str">
        <f>IF(OR(Inventory!K10="Q1 2029",Inventory!K10="Q2 2029"),"Yes","No")</f>
        <v>No</v>
      </c>
      <c r="AT1002" s="178" t="str">
        <f t="shared" si="638"/>
        <v>No</v>
      </c>
      <c r="AU1002" t="str">
        <f>IF(OR(Inventory!K10="Q3 2029",Inventory!K10="Q4 2029"),"Yes","No")</f>
        <v>No</v>
      </c>
      <c r="AV1002" s="178" t="str">
        <f t="shared" si="639"/>
        <v>No</v>
      </c>
      <c r="AW1002" t="str">
        <f>IF(OR(Inventory!K10="Q1 2030",Inventory!K10="Q2 2030"),"Yes","No")</f>
        <v>No</v>
      </c>
      <c r="AX1002" s="178" t="str">
        <f t="shared" si="640"/>
        <v>No</v>
      </c>
      <c r="AY1002" t="str">
        <f>IF(OR(Inventory!K10="Q3 2030",Inventory!K10="Q4 2030"),"Yes","No")</f>
        <v>No</v>
      </c>
      <c r="AZ1002" s="178" t="str">
        <f t="shared" si="641"/>
        <v>No</v>
      </c>
      <c r="BA1002" t="str">
        <f>IF(Inventory!K10="","No","Yes")</f>
        <v>No</v>
      </c>
      <c r="BB1002" s="178" t="str">
        <f t="shared" si="642"/>
        <v>No</v>
      </c>
      <c r="BC1002" s="178" t="str">
        <f t="shared" si="643"/>
        <v>Yes</v>
      </c>
      <c r="BD1002" s="174"/>
    </row>
    <row r="1003" spans="1:56" s="175" customFormat="1" ht="14.65" thickBot="1" x14ac:dyDescent="0.5">
      <c r="A1003" s="177">
        <v>7</v>
      </c>
      <c r="B1003" s="71" t="s">
        <v>673</v>
      </c>
      <c r="C1003" t="str">
        <f>IF(Inventory!E11="Yes","Yes","No")</f>
        <v>No</v>
      </c>
      <c r="D1003" t="str">
        <f>IF(AND(C1003="No",Inventory!F11="Yes"),"Yes","No")</f>
        <v>No</v>
      </c>
      <c r="E1003" t="str">
        <f>IF(AND(C1003="No",Inventory!F11="N/A"),"N/A","No")</f>
        <v>No</v>
      </c>
      <c r="F1003">
        <f>IF(OR(Inventory!F11="Yes",Inventory!F11="N/A"),0,1)</f>
        <v>1</v>
      </c>
      <c r="G1003" t="str">
        <f>IF(OR(Inventory!K11="Q3 2019",Inventory!K11="Q4 2019"),"Yes","No")</f>
        <v>No</v>
      </c>
      <c r="H1003" s="178" t="str">
        <f t="shared" si="595"/>
        <v>No</v>
      </c>
      <c r="I1003" t="str">
        <f>IF(OR(Inventory!K11="Q1 2020",Inventory!K11="Q2 2020"),"Yes","No")</f>
        <v>No</v>
      </c>
      <c r="J1003" s="178" t="str">
        <f t="shared" si="620"/>
        <v>No</v>
      </c>
      <c r="K1003" t="str">
        <f>IF(OR(Inventory!K11="Q3 2020",Inventory!K11="Q4 2020"),"Yes","No")</f>
        <v>No</v>
      </c>
      <c r="L1003" s="178" t="str">
        <f t="shared" si="621"/>
        <v>No</v>
      </c>
      <c r="M1003" t="str">
        <f>IF(OR(Inventory!K11="Q1 2021",Inventory!K11="Q2 2021"),"Yes","No")</f>
        <v>No</v>
      </c>
      <c r="N1003" s="178" t="str">
        <f t="shared" si="622"/>
        <v>No</v>
      </c>
      <c r="O1003" t="str">
        <f>IF(OR(Inventory!K11="Q3 2021",Inventory!K11="Q4 2021"),"Yes","No")</f>
        <v>No</v>
      </c>
      <c r="P1003" s="178" t="str">
        <f t="shared" si="623"/>
        <v>No</v>
      </c>
      <c r="Q1003" t="str">
        <f>IF(OR(Inventory!K11="Q1 2022",Inventory!K11="Q2 2022"),"Yes","No")</f>
        <v>No</v>
      </c>
      <c r="R1003" s="178" t="str">
        <f t="shared" si="624"/>
        <v>No</v>
      </c>
      <c r="S1003" t="str">
        <f>IF(OR(Inventory!K11="Q3 2022",Inventory!K11="Q4 2022"),"Yes","No")</f>
        <v>No</v>
      </c>
      <c r="T1003" s="178" t="str">
        <f t="shared" si="625"/>
        <v>No</v>
      </c>
      <c r="U1003" t="str">
        <f>IF(OR(Inventory!K11="Q1 2023",Inventory!K11="Q2 2023"),"Yes","No")</f>
        <v>No</v>
      </c>
      <c r="V1003" s="178" t="str">
        <f t="shared" si="626"/>
        <v>No</v>
      </c>
      <c r="W1003" t="str">
        <f>IF(OR(Inventory!K11="Q3 2023",Inventory!K11="Q4 2023"),"Yes","No")</f>
        <v>No</v>
      </c>
      <c r="X1003" s="178" t="str">
        <f t="shared" si="627"/>
        <v>No</v>
      </c>
      <c r="Y1003" t="str">
        <f>IF(OR(Inventory!K11="Q1 2024",Inventory!K11="Q2 2024"),"Yes","No")</f>
        <v>No</v>
      </c>
      <c r="Z1003" s="178" t="str">
        <f t="shared" si="628"/>
        <v>No</v>
      </c>
      <c r="AA1003" t="str">
        <f>IF(OR(Inventory!K11="Q3 2024",Inventory!K11="Q4 2024"),"Yes","No")</f>
        <v>No</v>
      </c>
      <c r="AB1003" s="178" t="str">
        <f t="shared" si="629"/>
        <v>No</v>
      </c>
      <c r="AC1003" t="str">
        <f>IF(OR(Inventory!K11="Q1 2025",Inventory!K11="Q2 2025"),"Yes","No")</f>
        <v>No</v>
      </c>
      <c r="AD1003" s="178" t="str">
        <f t="shared" si="630"/>
        <v>No</v>
      </c>
      <c r="AE1003" t="str">
        <f>IF(OR(Inventory!K11="Q3 2025",Inventory!K11="Q4 2025"),"Yes","No")</f>
        <v>No</v>
      </c>
      <c r="AF1003" s="178" t="str">
        <f t="shared" si="631"/>
        <v>No</v>
      </c>
      <c r="AG1003" t="str">
        <f>IF(OR(Inventory!K11="Q1 2026",Inventory!K11="Q2 2026"),"Yes","No")</f>
        <v>No</v>
      </c>
      <c r="AH1003" s="178" t="str">
        <f t="shared" si="632"/>
        <v>No</v>
      </c>
      <c r="AI1003" t="str">
        <f>IF(OR(Inventory!K11="Q3 2026",Inventory!K11="Q4 2026"),"Yes","No")</f>
        <v>No</v>
      </c>
      <c r="AJ1003" s="178" t="str">
        <f t="shared" si="633"/>
        <v>No</v>
      </c>
      <c r="AK1003" t="str">
        <f>IF(OR(Inventory!K11="Q1 2027",Inventory!K11="Q2 2027"),"Yes","No")</f>
        <v>No</v>
      </c>
      <c r="AL1003" s="178" t="str">
        <f t="shared" si="634"/>
        <v>No</v>
      </c>
      <c r="AM1003" t="str">
        <f>IF(OR(Inventory!K11="Q3 2027",Inventory!K11="Q4 2027"),"Yes","No")</f>
        <v>No</v>
      </c>
      <c r="AN1003" s="178" t="str">
        <f t="shared" si="635"/>
        <v>No</v>
      </c>
      <c r="AO1003" t="str">
        <f>IF(OR(Inventory!K11="Q1 2028",Inventory!K11="Q2 2028"),"Yes","No")</f>
        <v>No</v>
      </c>
      <c r="AP1003" s="178" t="str">
        <f t="shared" si="636"/>
        <v>No</v>
      </c>
      <c r="AQ1003" t="str">
        <f>IF(OR(Inventory!K11="Q3 2028",Inventory!K11="Q4 2028"),"Yes","No")</f>
        <v>No</v>
      </c>
      <c r="AR1003" s="178" t="str">
        <f t="shared" si="637"/>
        <v>No</v>
      </c>
      <c r="AS1003" t="str">
        <f>IF(OR(Inventory!K11="Q1 2029",Inventory!K11="Q2 2029"),"Yes","No")</f>
        <v>No</v>
      </c>
      <c r="AT1003" s="178" t="str">
        <f t="shared" si="638"/>
        <v>No</v>
      </c>
      <c r="AU1003" t="str">
        <f>IF(OR(Inventory!K11="Q3 2029",Inventory!K11="Q4 2029"),"Yes","No")</f>
        <v>No</v>
      </c>
      <c r="AV1003" s="178" t="str">
        <f t="shared" si="639"/>
        <v>No</v>
      </c>
      <c r="AW1003" t="str">
        <f>IF(OR(Inventory!K11="Q1 2030",Inventory!K11="Q2 2030"),"Yes","No")</f>
        <v>No</v>
      </c>
      <c r="AX1003" s="178" t="str">
        <f t="shared" si="640"/>
        <v>No</v>
      </c>
      <c r="AY1003" t="str">
        <f>IF(OR(Inventory!K11="Q3 2030",Inventory!K11="Q4 2030"),"Yes","No")</f>
        <v>No</v>
      </c>
      <c r="AZ1003" s="178" t="str">
        <f t="shared" si="641"/>
        <v>No</v>
      </c>
      <c r="BA1003" t="str">
        <f>IF(Inventory!K11="","No","Yes")</f>
        <v>No</v>
      </c>
      <c r="BB1003" s="178" t="str">
        <f t="shared" si="642"/>
        <v>No</v>
      </c>
      <c r="BC1003" s="178" t="str">
        <f t="shared" si="643"/>
        <v>Yes</v>
      </c>
      <c r="BD1003" s="174"/>
    </row>
    <row r="1004" spans="1:56" s="175" customFormat="1" ht="23.65" thickBot="1" x14ac:dyDescent="0.5">
      <c r="A1004" s="177">
        <v>8</v>
      </c>
      <c r="B1004" s="71" t="s">
        <v>674</v>
      </c>
      <c r="C1004" t="str">
        <f>IF(Inventory!E12="Yes","Yes","No")</f>
        <v>No</v>
      </c>
      <c r="D1004" t="str">
        <f>IF(AND(C1004="No",Inventory!F12="Yes"),"Yes","No")</f>
        <v>No</v>
      </c>
      <c r="E1004" t="str">
        <f>IF(AND(C1004="No",Inventory!F12="N/A"),"N/A","No")</f>
        <v>No</v>
      </c>
      <c r="F1004">
        <f>IF(OR(Inventory!F12="Yes",Inventory!F12="N/A"),0,1)</f>
        <v>1</v>
      </c>
      <c r="G1004" t="str">
        <f>IF(OR(Inventory!K12="Q3 2019",Inventory!K12="Q4 2019"),"Yes","No")</f>
        <v>No</v>
      </c>
      <c r="H1004" s="178" t="str">
        <f t="shared" si="595"/>
        <v>No</v>
      </c>
      <c r="I1004" t="str">
        <f>IF(OR(Inventory!K12="Q1 2020",Inventory!K12="Q2 2020"),"Yes","No")</f>
        <v>No</v>
      </c>
      <c r="J1004" s="178" t="str">
        <f t="shared" si="620"/>
        <v>No</v>
      </c>
      <c r="K1004" t="str">
        <f>IF(OR(Inventory!K12="Q3 2020",Inventory!K12="Q4 2020"),"Yes","No")</f>
        <v>No</v>
      </c>
      <c r="L1004" s="178" t="str">
        <f t="shared" si="621"/>
        <v>No</v>
      </c>
      <c r="M1004" t="str">
        <f>IF(OR(Inventory!K12="Q1 2021",Inventory!K12="Q2 2021"),"Yes","No")</f>
        <v>No</v>
      </c>
      <c r="N1004" s="178" t="str">
        <f t="shared" si="622"/>
        <v>No</v>
      </c>
      <c r="O1004" t="str">
        <f>IF(OR(Inventory!K12="Q3 2021",Inventory!K12="Q4 2021"),"Yes","No")</f>
        <v>No</v>
      </c>
      <c r="P1004" s="178" t="str">
        <f t="shared" si="623"/>
        <v>No</v>
      </c>
      <c r="Q1004" t="str">
        <f>IF(OR(Inventory!K12="Q1 2022",Inventory!K12="Q2 2022"),"Yes","No")</f>
        <v>No</v>
      </c>
      <c r="R1004" s="178" t="str">
        <f t="shared" si="624"/>
        <v>No</v>
      </c>
      <c r="S1004" t="str">
        <f>IF(OR(Inventory!K12="Q3 2022",Inventory!K12="Q4 2022"),"Yes","No")</f>
        <v>No</v>
      </c>
      <c r="T1004" s="178" t="str">
        <f t="shared" si="625"/>
        <v>No</v>
      </c>
      <c r="U1004" t="str">
        <f>IF(OR(Inventory!K12="Q1 2023",Inventory!K12="Q2 2023"),"Yes","No")</f>
        <v>No</v>
      </c>
      <c r="V1004" s="178" t="str">
        <f t="shared" si="626"/>
        <v>No</v>
      </c>
      <c r="W1004" t="str">
        <f>IF(OR(Inventory!K12="Q3 2023",Inventory!K12="Q4 2023"),"Yes","No")</f>
        <v>No</v>
      </c>
      <c r="X1004" s="178" t="str">
        <f t="shared" si="627"/>
        <v>No</v>
      </c>
      <c r="Y1004" t="str">
        <f>IF(OR(Inventory!K12="Q1 2024",Inventory!K12="Q2 2024"),"Yes","No")</f>
        <v>No</v>
      </c>
      <c r="Z1004" s="178" t="str">
        <f t="shared" si="628"/>
        <v>No</v>
      </c>
      <c r="AA1004" t="str">
        <f>IF(OR(Inventory!K12="Q3 2024",Inventory!K12="Q4 2024"),"Yes","No")</f>
        <v>No</v>
      </c>
      <c r="AB1004" s="178" t="str">
        <f t="shared" si="629"/>
        <v>No</v>
      </c>
      <c r="AC1004" t="str">
        <f>IF(OR(Inventory!K12="Q1 2025",Inventory!K12="Q2 2025"),"Yes","No")</f>
        <v>No</v>
      </c>
      <c r="AD1004" s="178" t="str">
        <f t="shared" si="630"/>
        <v>No</v>
      </c>
      <c r="AE1004" t="str">
        <f>IF(OR(Inventory!K12="Q3 2025",Inventory!K12="Q4 2025"),"Yes","No")</f>
        <v>No</v>
      </c>
      <c r="AF1004" s="178" t="str">
        <f t="shared" si="631"/>
        <v>No</v>
      </c>
      <c r="AG1004" t="str">
        <f>IF(OR(Inventory!K12="Q1 2026",Inventory!K12="Q2 2026"),"Yes","No")</f>
        <v>No</v>
      </c>
      <c r="AH1004" s="178" t="str">
        <f t="shared" si="632"/>
        <v>No</v>
      </c>
      <c r="AI1004" t="str">
        <f>IF(OR(Inventory!K12="Q3 2026",Inventory!K12="Q4 2026"),"Yes","No")</f>
        <v>No</v>
      </c>
      <c r="AJ1004" s="178" t="str">
        <f t="shared" si="633"/>
        <v>No</v>
      </c>
      <c r="AK1004" t="str">
        <f>IF(OR(Inventory!K12="Q1 2027",Inventory!K12="Q2 2027"),"Yes","No")</f>
        <v>No</v>
      </c>
      <c r="AL1004" s="178" t="str">
        <f t="shared" si="634"/>
        <v>No</v>
      </c>
      <c r="AM1004" t="str">
        <f>IF(OR(Inventory!K12="Q3 2027",Inventory!K12="Q4 2027"),"Yes","No")</f>
        <v>No</v>
      </c>
      <c r="AN1004" s="178" t="str">
        <f t="shared" si="635"/>
        <v>No</v>
      </c>
      <c r="AO1004" t="str">
        <f>IF(OR(Inventory!K12="Q1 2028",Inventory!K12="Q2 2028"),"Yes","No")</f>
        <v>No</v>
      </c>
      <c r="AP1004" s="178" t="str">
        <f t="shared" si="636"/>
        <v>No</v>
      </c>
      <c r="AQ1004" t="str">
        <f>IF(OR(Inventory!K12="Q3 2028",Inventory!K12="Q4 2028"),"Yes","No")</f>
        <v>No</v>
      </c>
      <c r="AR1004" s="178" t="str">
        <f t="shared" si="637"/>
        <v>No</v>
      </c>
      <c r="AS1004" t="str">
        <f>IF(OR(Inventory!K12="Q1 2029",Inventory!K12="Q2 2029"),"Yes","No")</f>
        <v>No</v>
      </c>
      <c r="AT1004" s="178" t="str">
        <f t="shared" si="638"/>
        <v>No</v>
      </c>
      <c r="AU1004" t="str">
        <f>IF(OR(Inventory!K12="Q3 2029",Inventory!K12="Q4 2029"),"Yes","No")</f>
        <v>No</v>
      </c>
      <c r="AV1004" s="178" t="str">
        <f t="shared" si="639"/>
        <v>No</v>
      </c>
      <c r="AW1004" t="str">
        <f>IF(OR(Inventory!K12="Q1 2030",Inventory!K12="Q2 2030"),"Yes","No")</f>
        <v>No</v>
      </c>
      <c r="AX1004" s="178" t="str">
        <f t="shared" si="640"/>
        <v>No</v>
      </c>
      <c r="AY1004" t="str">
        <f>IF(OR(Inventory!K12="Q3 2030",Inventory!K12="Q4 2030"),"Yes","No")</f>
        <v>No</v>
      </c>
      <c r="AZ1004" s="178" t="str">
        <f t="shared" si="641"/>
        <v>No</v>
      </c>
      <c r="BA1004" t="str">
        <f>IF(Inventory!K12="","No","Yes")</f>
        <v>No</v>
      </c>
      <c r="BB1004" s="178" t="str">
        <f t="shared" si="642"/>
        <v>No</v>
      </c>
      <c r="BC1004" s="178" t="str">
        <f t="shared" si="643"/>
        <v>Yes</v>
      </c>
      <c r="BD1004" s="174"/>
    </row>
    <row r="1005" spans="1:56" s="175" customFormat="1" ht="23.65" thickBot="1" x14ac:dyDescent="0.5">
      <c r="A1005" s="177">
        <v>9</v>
      </c>
      <c r="B1005" s="71" t="s">
        <v>675</v>
      </c>
      <c r="C1005" t="str">
        <f>IF(Inventory!E13="Yes","Yes","No")</f>
        <v>No</v>
      </c>
      <c r="D1005" t="str">
        <f>IF(AND(C1005="No",Inventory!F13="Yes"),"Yes","No")</f>
        <v>No</v>
      </c>
      <c r="E1005" t="str">
        <f>IF(AND(C1005="No",Inventory!F13="N/A"),"N/A","No")</f>
        <v>No</v>
      </c>
      <c r="F1005">
        <f>IF(OR(Inventory!F13="Yes",Inventory!F13="N/A"),0,1)</f>
        <v>1</v>
      </c>
      <c r="G1005" t="str">
        <f>IF(OR(Inventory!K13="Q3 2019",Inventory!K13="Q4 2019"),"Yes","No")</f>
        <v>No</v>
      </c>
      <c r="H1005" s="178" t="str">
        <f t="shared" si="595"/>
        <v>No</v>
      </c>
      <c r="I1005" t="str">
        <f>IF(OR(Inventory!K13="Q1 2020",Inventory!K13="Q2 2020"),"Yes","No")</f>
        <v>No</v>
      </c>
      <c r="J1005" s="178" t="str">
        <f t="shared" si="620"/>
        <v>No</v>
      </c>
      <c r="K1005" t="str">
        <f>IF(OR(Inventory!K13="Q3 2020",Inventory!K13="Q4 2020"),"Yes","No")</f>
        <v>No</v>
      </c>
      <c r="L1005" s="178" t="str">
        <f t="shared" si="621"/>
        <v>No</v>
      </c>
      <c r="M1005" t="str">
        <f>IF(OR(Inventory!K13="Q1 2021",Inventory!K13="Q2 2021"),"Yes","No")</f>
        <v>No</v>
      </c>
      <c r="N1005" s="178" t="str">
        <f t="shared" si="622"/>
        <v>No</v>
      </c>
      <c r="O1005" t="str">
        <f>IF(OR(Inventory!K13="Q3 2021",Inventory!K13="Q4 2021"),"Yes","No")</f>
        <v>No</v>
      </c>
      <c r="P1005" s="178" t="str">
        <f t="shared" si="623"/>
        <v>No</v>
      </c>
      <c r="Q1005" t="str">
        <f>IF(OR(Inventory!K13="Q1 2022",Inventory!K13="Q2 2022"),"Yes","No")</f>
        <v>No</v>
      </c>
      <c r="R1005" s="178" t="str">
        <f t="shared" si="624"/>
        <v>No</v>
      </c>
      <c r="S1005" t="str">
        <f>IF(OR(Inventory!K13="Q3 2022",Inventory!K13="Q4 2022"),"Yes","No")</f>
        <v>No</v>
      </c>
      <c r="T1005" s="178" t="str">
        <f t="shared" si="625"/>
        <v>No</v>
      </c>
      <c r="U1005" t="str">
        <f>IF(OR(Inventory!K13="Q1 2023",Inventory!K13="Q2 2023"),"Yes","No")</f>
        <v>No</v>
      </c>
      <c r="V1005" s="178" t="str">
        <f t="shared" si="626"/>
        <v>No</v>
      </c>
      <c r="W1005" t="str">
        <f>IF(OR(Inventory!K13="Q3 2023",Inventory!K13="Q4 2023"),"Yes","No")</f>
        <v>No</v>
      </c>
      <c r="X1005" s="178" t="str">
        <f t="shared" si="627"/>
        <v>No</v>
      </c>
      <c r="Y1005" t="str">
        <f>IF(OR(Inventory!K13="Q1 2024",Inventory!K13="Q2 2024"),"Yes","No")</f>
        <v>No</v>
      </c>
      <c r="Z1005" s="178" t="str">
        <f t="shared" si="628"/>
        <v>No</v>
      </c>
      <c r="AA1005" t="str">
        <f>IF(OR(Inventory!K13="Q3 2024",Inventory!K13="Q4 2024"),"Yes","No")</f>
        <v>No</v>
      </c>
      <c r="AB1005" s="178" t="str">
        <f t="shared" si="629"/>
        <v>No</v>
      </c>
      <c r="AC1005" t="str">
        <f>IF(OR(Inventory!K13="Q1 2025",Inventory!K13="Q2 2025"),"Yes","No")</f>
        <v>No</v>
      </c>
      <c r="AD1005" s="178" t="str">
        <f t="shared" si="630"/>
        <v>No</v>
      </c>
      <c r="AE1005" t="str">
        <f>IF(OR(Inventory!K13="Q3 2025",Inventory!K13="Q4 2025"),"Yes","No")</f>
        <v>No</v>
      </c>
      <c r="AF1005" s="178" t="str">
        <f t="shared" si="631"/>
        <v>No</v>
      </c>
      <c r="AG1005" t="str">
        <f>IF(OR(Inventory!K13="Q1 2026",Inventory!K13="Q2 2026"),"Yes","No")</f>
        <v>No</v>
      </c>
      <c r="AH1005" s="178" t="str">
        <f t="shared" si="632"/>
        <v>No</v>
      </c>
      <c r="AI1005" t="str">
        <f>IF(OR(Inventory!K13="Q3 2026",Inventory!K13="Q4 2026"),"Yes","No")</f>
        <v>No</v>
      </c>
      <c r="AJ1005" s="178" t="str">
        <f t="shared" si="633"/>
        <v>No</v>
      </c>
      <c r="AK1005" t="str">
        <f>IF(OR(Inventory!K13="Q1 2027",Inventory!K13="Q2 2027"),"Yes","No")</f>
        <v>No</v>
      </c>
      <c r="AL1005" s="178" t="str">
        <f t="shared" si="634"/>
        <v>No</v>
      </c>
      <c r="AM1005" t="str">
        <f>IF(OR(Inventory!K13="Q3 2027",Inventory!K13="Q4 2027"),"Yes","No")</f>
        <v>No</v>
      </c>
      <c r="AN1005" s="178" t="str">
        <f t="shared" si="635"/>
        <v>No</v>
      </c>
      <c r="AO1005" t="str">
        <f>IF(OR(Inventory!K13="Q1 2028",Inventory!K13="Q2 2028"),"Yes","No")</f>
        <v>No</v>
      </c>
      <c r="AP1005" s="178" t="str">
        <f t="shared" si="636"/>
        <v>No</v>
      </c>
      <c r="AQ1005" t="str">
        <f>IF(OR(Inventory!K13="Q3 2028",Inventory!K13="Q4 2028"),"Yes","No")</f>
        <v>No</v>
      </c>
      <c r="AR1005" s="178" t="str">
        <f t="shared" si="637"/>
        <v>No</v>
      </c>
      <c r="AS1005" t="str">
        <f>IF(OR(Inventory!K13="Q1 2029",Inventory!K13="Q2 2029"),"Yes","No")</f>
        <v>No</v>
      </c>
      <c r="AT1005" s="178" t="str">
        <f t="shared" si="638"/>
        <v>No</v>
      </c>
      <c r="AU1005" t="str">
        <f>IF(OR(Inventory!K13="Q3 2029",Inventory!K13="Q4 2029"),"Yes","No")</f>
        <v>No</v>
      </c>
      <c r="AV1005" s="178" t="str">
        <f t="shared" si="639"/>
        <v>No</v>
      </c>
      <c r="AW1005" t="str">
        <f>IF(OR(Inventory!K13="Q1 2030",Inventory!K13="Q2 2030"),"Yes","No")</f>
        <v>No</v>
      </c>
      <c r="AX1005" s="178" t="str">
        <f t="shared" si="640"/>
        <v>No</v>
      </c>
      <c r="AY1005" t="str">
        <f>IF(OR(Inventory!K13="Q3 2030",Inventory!K13="Q4 2030"),"Yes","No")</f>
        <v>No</v>
      </c>
      <c r="AZ1005" s="178" t="str">
        <f t="shared" si="641"/>
        <v>No</v>
      </c>
      <c r="BA1005" t="str">
        <f>IF(Inventory!K13="","No","Yes")</f>
        <v>No</v>
      </c>
      <c r="BB1005" s="178" t="str">
        <f t="shared" si="642"/>
        <v>No</v>
      </c>
      <c r="BC1005" s="178" t="str">
        <f t="shared" si="643"/>
        <v>Yes</v>
      </c>
      <c r="BD1005" s="174"/>
    </row>
    <row r="1006" spans="1:56" s="175" customFormat="1" ht="23.65" thickBot="1" x14ac:dyDescent="0.5">
      <c r="A1006" s="177">
        <v>10</v>
      </c>
      <c r="B1006" s="71" t="s">
        <v>676</v>
      </c>
      <c r="C1006" t="str">
        <f>IF(Inventory!E14="Yes","Yes","No")</f>
        <v>No</v>
      </c>
      <c r="D1006" t="str">
        <f>IF(AND(C1006="No",Inventory!F14="Yes"),"Yes","No")</f>
        <v>No</v>
      </c>
      <c r="E1006" t="str">
        <f>IF(AND(C1006="No",Inventory!F14="N/A"),"N/A","No")</f>
        <v>No</v>
      </c>
      <c r="F1006">
        <f>IF(OR(Inventory!F14="Yes",Inventory!F14="N/A"),0,1)</f>
        <v>1</v>
      </c>
      <c r="G1006" t="str">
        <f>IF(OR(Inventory!K14="Q3 2019",Inventory!K14="Q4 2019"),"Yes","No")</f>
        <v>No</v>
      </c>
      <c r="H1006" s="178" t="str">
        <f t="shared" si="595"/>
        <v>No</v>
      </c>
      <c r="I1006" t="str">
        <f>IF(OR(Inventory!K14="Q1 2020",Inventory!K14="Q2 2020"),"Yes","No")</f>
        <v>No</v>
      </c>
      <c r="J1006" s="178" t="str">
        <f t="shared" si="620"/>
        <v>No</v>
      </c>
      <c r="K1006" t="str">
        <f>IF(OR(Inventory!K14="Q3 2020",Inventory!K14="Q4 2020"),"Yes","No")</f>
        <v>No</v>
      </c>
      <c r="L1006" s="178" t="str">
        <f t="shared" si="621"/>
        <v>No</v>
      </c>
      <c r="M1006" t="str">
        <f>IF(OR(Inventory!K14="Q1 2021",Inventory!K14="Q2 2021"),"Yes","No")</f>
        <v>No</v>
      </c>
      <c r="N1006" s="178" t="str">
        <f t="shared" si="622"/>
        <v>No</v>
      </c>
      <c r="O1006" t="str">
        <f>IF(OR(Inventory!K14="Q3 2021",Inventory!K14="Q4 2021"),"Yes","No")</f>
        <v>No</v>
      </c>
      <c r="P1006" s="178" t="str">
        <f t="shared" si="623"/>
        <v>No</v>
      </c>
      <c r="Q1006" t="str">
        <f>IF(OR(Inventory!K14="Q1 2022",Inventory!K14="Q2 2022"),"Yes","No")</f>
        <v>No</v>
      </c>
      <c r="R1006" s="178" t="str">
        <f t="shared" si="624"/>
        <v>No</v>
      </c>
      <c r="S1006" t="str">
        <f>IF(OR(Inventory!K14="Q3 2022",Inventory!K14="Q4 2022"),"Yes","No")</f>
        <v>No</v>
      </c>
      <c r="T1006" s="178" t="str">
        <f t="shared" si="625"/>
        <v>No</v>
      </c>
      <c r="U1006" t="str">
        <f>IF(OR(Inventory!K14="Q1 2023",Inventory!K14="Q2 2023"),"Yes","No")</f>
        <v>No</v>
      </c>
      <c r="V1006" s="178" t="str">
        <f t="shared" si="626"/>
        <v>No</v>
      </c>
      <c r="W1006" t="str">
        <f>IF(OR(Inventory!K14="Q3 2023",Inventory!K14="Q4 2023"),"Yes","No")</f>
        <v>No</v>
      </c>
      <c r="X1006" s="178" t="str">
        <f t="shared" si="627"/>
        <v>No</v>
      </c>
      <c r="Y1006" t="str">
        <f>IF(OR(Inventory!K14="Q1 2024",Inventory!K14="Q2 2024"),"Yes","No")</f>
        <v>No</v>
      </c>
      <c r="Z1006" s="178" t="str">
        <f t="shared" si="628"/>
        <v>No</v>
      </c>
      <c r="AA1006" t="str">
        <f>IF(OR(Inventory!K14="Q3 2024",Inventory!K14="Q4 2024"),"Yes","No")</f>
        <v>No</v>
      </c>
      <c r="AB1006" s="178" t="str">
        <f t="shared" si="629"/>
        <v>No</v>
      </c>
      <c r="AC1006" t="str">
        <f>IF(OR(Inventory!K14="Q1 2025",Inventory!K14="Q2 2025"),"Yes","No")</f>
        <v>No</v>
      </c>
      <c r="AD1006" s="178" t="str">
        <f t="shared" si="630"/>
        <v>No</v>
      </c>
      <c r="AE1006" t="str">
        <f>IF(OR(Inventory!K14="Q3 2025",Inventory!K14="Q4 2025"),"Yes","No")</f>
        <v>No</v>
      </c>
      <c r="AF1006" s="178" t="str">
        <f t="shared" si="631"/>
        <v>No</v>
      </c>
      <c r="AG1006" t="str">
        <f>IF(OR(Inventory!K14="Q1 2026",Inventory!K14="Q2 2026"),"Yes","No")</f>
        <v>No</v>
      </c>
      <c r="AH1006" s="178" t="str">
        <f t="shared" si="632"/>
        <v>No</v>
      </c>
      <c r="AI1006" t="str">
        <f>IF(OR(Inventory!K14="Q3 2026",Inventory!K14="Q4 2026"),"Yes","No")</f>
        <v>No</v>
      </c>
      <c r="AJ1006" s="178" t="str">
        <f t="shared" si="633"/>
        <v>No</v>
      </c>
      <c r="AK1006" t="str">
        <f>IF(OR(Inventory!K14="Q1 2027",Inventory!K14="Q2 2027"),"Yes","No")</f>
        <v>No</v>
      </c>
      <c r="AL1006" s="178" t="str">
        <f t="shared" si="634"/>
        <v>No</v>
      </c>
      <c r="AM1006" t="str">
        <f>IF(OR(Inventory!K14="Q3 2027",Inventory!K14="Q4 2027"),"Yes","No")</f>
        <v>No</v>
      </c>
      <c r="AN1006" s="178" t="str">
        <f t="shared" si="635"/>
        <v>No</v>
      </c>
      <c r="AO1006" t="str">
        <f>IF(OR(Inventory!K14="Q1 2028",Inventory!K14="Q2 2028"),"Yes","No")</f>
        <v>No</v>
      </c>
      <c r="AP1006" s="178" t="str">
        <f t="shared" si="636"/>
        <v>No</v>
      </c>
      <c r="AQ1006" t="str">
        <f>IF(OR(Inventory!K14="Q3 2028",Inventory!K14="Q4 2028"),"Yes","No")</f>
        <v>No</v>
      </c>
      <c r="AR1006" s="178" t="str">
        <f t="shared" si="637"/>
        <v>No</v>
      </c>
      <c r="AS1006" t="str">
        <f>IF(OR(Inventory!K14="Q1 2029",Inventory!K14="Q2 2029"),"Yes","No")</f>
        <v>No</v>
      </c>
      <c r="AT1006" s="178" t="str">
        <f t="shared" si="638"/>
        <v>No</v>
      </c>
      <c r="AU1006" t="str">
        <f>IF(OR(Inventory!K14="Q3 2029",Inventory!K14="Q4 2029"),"Yes","No")</f>
        <v>No</v>
      </c>
      <c r="AV1006" s="178" t="str">
        <f t="shared" si="639"/>
        <v>No</v>
      </c>
      <c r="AW1006" t="str">
        <f>IF(OR(Inventory!K14="Q1 2030",Inventory!K14="Q2 2030"),"Yes","No")</f>
        <v>No</v>
      </c>
      <c r="AX1006" s="178" t="str">
        <f t="shared" si="640"/>
        <v>No</v>
      </c>
      <c r="AY1006" t="str">
        <f>IF(OR(Inventory!K14="Q3 2030",Inventory!K14="Q4 2030"),"Yes","No")</f>
        <v>No</v>
      </c>
      <c r="AZ1006" s="178" t="str">
        <f t="shared" si="641"/>
        <v>No</v>
      </c>
      <c r="BA1006" t="str">
        <f>IF(Inventory!K14="","No","Yes")</f>
        <v>No</v>
      </c>
      <c r="BB1006" s="178" t="str">
        <f t="shared" si="642"/>
        <v>No</v>
      </c>
      <c r="BC1006" s="178" t="str">
        <f t="shared" si="643"/>
        <v>Yes</v>
      </c>
      <c r="BD1006" s="174"/>
    </row>
    <row r="1007" spans="1:56" s="175" customFormat="1" ht="14.65" thickBot="1" x14ac:dyDescent="0.5">
      <c r="A1007" s="177">
        <v>11</v>
      </c>
      <c r="B1007" s="71" t="s">
        <v>677</v>
      </c>
      <c r="C1007" t="str">
        <f>IF(Inventory!E15="Yes","Yes","No")</f>
        <v>No</v>
      </c>
      <c r="D1007" t="str">
        <f>IF(AND(C1007="No",Inventory!F15="Yes"),"Yes","No")</f>
        <v>No</v>
      </c>
      <c r="E1007" t="str">
        <f>IF(AND(C1007="No",Inventory!F15="N/A"),"N/A","No")</f>
        <v>No</v>
      </c>
      <c r="F1007">
        <f>IF(OR(Inventory!F15="Yes",Inventory!F15="N/A"),0,1)</f>
        <v>1</v>
      </c>
      <c r="G1007" t="str">
        <f>IF(OR(Inventory!K15="Q3 2019",Inventory!K15="Q4 2019"),"Yes","No")</f>
        <v>No</v>
      </c>
      <c r="H1007" s="178" t="str">
        <f t="shared" si="595"/>
        <v>No</v>
      </c>
      <c r="I1007" t="str">
        <f>IF(OR(Inventory!K15="Q1 2020",Inventory!K15="Q2 2020"),"Yes","No")</f>
        <v>No</v>
      </c>
      <c r="J1007" s="178" t="str">
        <f t="shared" si="620"/>
        <v>No</v>
      </c>
      <c r="K1007" t="str">
        <f>IF(OR(Inventory!K15="Q3 2020",Inventory!K15="Q4 2020"),"Yes","No")</f>
        <v>No</v>
      </c>
      <c r="L1007" s="178" t="str">
        <f t="shared" si="621"/>
        <v>No</v>
      </c>
      <c r="M1007" t="str">
        <f>IF(OR(Inventory!K15="Q1 2021",Inventory!K15="Q2 2021"),"Yes","No")</f>
        <v>No</v>
      </c>
      <c r="N1007" s="178" t="str">
        <f t="shared" si="622"/>
        <v>No</v>
      </c>
      <c r="O1007" t="str">
        <f>IF(OR(Inventory!K15="Q3 2021",Inventory!K15="Q4 2021"),"Yes","No")</f>
        <v>No</v>
      </c>
      <c r="P1007" s="178" t="str">
        <f t="shared" si="623"/>
        <v>No</v>
      </c>
      <c r="Q1007" t="str">
        <f>IF(OR(Inventory!K15="Q1 2022",Inventory!K15="Q2 2022"),"Yes","No")</f>
        <v>No</v>
      </c>
      <c r="R1007" s="178" t="str">
        <f t="shared" si="624"/>
        <v>No</v>
      </c>
      <c r="S1007" t="str">
        <f>IF(OR(Inventory!K15="Q3 2022",Inventory!K15="Q4 2022"),"Yes","No")</f>
        <v>No</v>
      </c>
      <c r="T1007" s="178" t="str">
        <f t="shared" si="625"/>
        <v>No</v>
      </c>
      <c r="U1007" t="str">
        <f>IF(OR(Inventory!K15="Q1 2023",Inventory!K15="Q2 2023"),"Yes","No")</f>
        <v>No</v>
      </c>
      <c r="V1007" s="178" t="str">
        <f t="shared" si="626"/>
        <v>No</v>
      </c>
      <c r="W1007" t="str">
        <f>IF(OR(Inventory!K15="Q3 2023",Inventory!K15="Q4 2023"),"Yes","No")</f>
        <v>No</v>
      </c>
      <c r="X1007" s="178" t="str">
        <f t="shared" si="627"/>
        <v>No</v>
      </c>
      <c r="Y1007" t="str">
        <f>IF(OR(Inventory!K15="Q1 2024",Inventory!K15="Q2 2024"),"Yes","No")</f>
        <v>No</v>
      </c>
      <c r="Z1007" s="178" t="str">
        <f t="shared" si="628"/>
        <v>No</v>
      </c>
      <c r="AA1007" t="str">
        <f>IF(OR(Inventory!K15="Q3 2024",Inventory!K15="Q4 2024"),"Yes","No")</f>
        <v>No</v>
      </c>
      <c r="AB1007" s="178" t="str">
        <f t="shared" si="629"/>
        <v>No</v>
      </c>
      <c r="AC1007" t="str">
        <f>IF(OR(Inventory!K15="Q1 2025",Inventory!K15="Q2 2025"),"Yes","No")</f>
        <v>No</v>
      </c>
      <c r="AD1007" s="178" t="str">
        <f t="shared" si="630"/>
        <v>No</v>
      </c>
      <c r="AE1007" t="str">
        <f>IF(OR(Inventory!K15="Q3 2025",Inventory!K15="Q4 2025"),"Yes","No")</f>
        <v>No</v>
      </c>
      <c r="AF1007" s="178" t="str">
        <f t="shared" si="631"/>
        <v>No</v>
      </c>
      <c r="AG1007" t="str">
        <f>IF(OR(Inventory!K15="Q1 2026",Inventory!K15="Q2 2026"),"Yes","No")</f>
        <v>No</v>
      </c>
      <c r="AH1007" s="178" t="str">
        <f t="shared" si="632"/>
        <v>No</v>
      </c>
      <c r="AI1007" t="str">
        <f>IF(OR(Inventory!K15="Q3 2026",Inventory!K15="Q4 2026"),"Yes","No")</f>
        <v>No</v>
      </c>
      <c r="AJ1007" s="178" t="str">
        <f t="shared" si="633"/>
        <v>No</v>
      </c>
      <c r="AK1007" t="str">
        <f>IF(OR(Inventory!K15="Q1 2027",Inventory!K15="Q2 2027"),"Yes","No")</f>
        <v>No</v>
      </c>
      <c r="AL1007" s="178" t="str">
        <f t="shared" si="634"/>
        <v>No</v>
      </c>
      <c r="AM1007" t="str">
        <f>IF(OR(Inventory!K15="Q3 2027",Inventory!K15="Q4 2027"),"Yes","No")</f>
        <v>No</v>
      </c>
      <c r="AN1007" s="178" t="str">
        <f t="shared" si="635"/>
        <v>No</v>
      </c>
      <c r="AO1007" t="str">
        <f>IF(OR(Inventory!K15="Q1 2028",Inventory!K15="Q2 2028"),"Yes","No")</f>
        <v>No</v>
      </c>
      <c r="AP1007" s="178" t="str">
        <f t="shared" si="636"/>
        <v>No</v>
      </c>
      <c r="AQ1007" t="str">
        <f>IF(OR(Inventory!K15="Q3 2028",Inventory!K15="Q4 2028"),"Yes","No")</f>
        <v>No</v>
      </c>
      <c r="AR1007" s="178" t="str">
        <f t="shared" si="637"/>
        <v>No</v>
      </c>
      <c r="AS1007" t="str">
        <f>IF(OR(Inventory!K15="Q1 2029",Inventory!K15="Q2 2029"),"Yes","No")</f>
        <v>No</v>
      </c>
      <c r="AT1007" s="178" t="str">
        <f t="shared" si="638"/>
        <v>No</v>
      </c>
      <c r="AU1007" t="str">
        <f>IF(OR(Inventory!K15="Q3 2029",Inventory!K15="Q4 2029"),"Yes","No")</f>
        <v>No</v>
      </c>
      <c r="AV1007" s="178" t="str">
        <f t="shared" si="639"/>
        <v>No</v>
      </c>
      <c r="AW1007" t="str">
        <f>IF(OR(Inventory!K15="Q1 2030",Inventory!K15="Q2 2030"),"Yes","No")</f>
        <v>No</v>
      </c>
      <c r="AX1007" s="178" t="str">
        <f t="shared" si="640"/>
        <v>No</v>
      </c>
      <c r="AY1007" t="str">
        <f>IF(OR(Inventory!K15="Q3 2030",Inventory!K15="Q4 2030"),"Yes","No")</f>
        <v>No</v>
      </c>
      <c r="AZ1007" s="178" t="str">
        <f t="shared" si="641"/>
        <v>No</v>
      </c>
      <c r="BA1007" t="str">
        <f>IF(Inventory!K15="","No","Yes")</f>
        <v>No</v>
      </c>
      <c r="BB1007" s="178" t="str">
        <f t="shared" si="642"/>
        <v>No</v>
      </c>
      <c r="BC1007" s="178" t="str">
        <f t="shared" si="643"/>
        <v>Yes</v>
      </c>
      <c r="BD1007" s="174"/>
    </row>
    <row r="1008" spans="1:56" s="175" customFormat="1" ht="23.65" thickBot="1" x14ac:dyDescent="0.5">
      <c r="A1008" s="177">
        <v>12</v>
      </c>
      <c r="B1008" s="71" t="s">
        <v>678</v>
      </c>
      <c r="C1008" t="str">
        <f>IF(Inventory!E16="Yes","Yes","No")</f>
        <v>No</v>
      </c>
      <c r="D1008" t="str">
        <f>IF(AND(C1008="No",Inventory!F16="Yes"),"Yes","No")</f>
        <v>No</v>
      </c>
      <c r="E1008" t="str">
        <f>IF(AND(C1008="No",Inventory!F16="N/A"),"N/A","No")</f>
        <v>No</v>
      </c>
      <c r="F1008">
        <f>IF(OR(Inventory!F16="Yes",Inventory!F16="N/A"),0,1)</f>
        <v>1</v>
      </c>
      <c r="G1008" t="str">
        <f>IF(OR(Inventory!K16="Q3 2019",Inventory!K16="Q4 2019"),"Yes","No")</f>
        <v>No</v>
      </c>
      <c r="H1008" s="178" t="str">
        <f t="shared" si="595"/>
        <v>No</v>
      </c>
      <c r="I1008" t="str">
        <f>IF(OR(Inventory!K16="Q1 2020",Inventory!K16="Q2 2020"),"Yes","No")</f>
        <v>No</v>
      </c>
      <c r="J1008" s="178" t="str">
        <f t="shared" si="620"/>
        <v>No</v>
      </c>
      <c r="K1008" t="str">
        <f>IF(OR(Inventory!K16="Q3 2020",Inventory!K16="Q4 2020"),"Yes","No")</f>
        <v>No</v>
      </c>
      <c r="L1008" s="178" t="str">
        <f t="shared" si="621"/>
        <v>No</v>
      </c>
      <c r="M1008" t="str">
        <f>IF(OR(Inventory!K16="Q1 2021",Inventory!K16="Q2 2021"),"Yes","No")</f>
        <v>No</v>
      </c>
      <c r="N1008" s="178" t="str">
        <f t="shared" si="622"/>
        <v>No</v>
      </c>
      <c r="O1008" t="str">
        <f>IF(OR(Inventory!K16="Q3 2021",Inventory!K16="Q4 2021"),"Yes","No")</f>
        <v>No</v>
      </c>
      <c r="P1008" s="178" t="str">
        <f t="shared" si="623"/>
        <v>No</v>
      </c>
      <c r="Q1008" t="str">
        <f>IF(OR(Inventory!K16="Q1 2022",Inventory!K16="Q2 2022"),"Yes","No")</f>
        <v>No</v>
      </c>
      <c r="R1008" s="178" t="str">
        <f t="shared" si="624"/>
        <v>No</v>
      </c>
      <c r="S1008" t="str">
        <f>IF(OR(Inventory!K16="Q3 2022",Inventory!K16="Q4 2022"),"Yes","No")</f>
        <v>No</v>
      </c>
      <c r="T1008" s="178" t="str">
        <f t="shared" si="625"/>
        <v>No</v>
      </c>
      <c r="U1008" t="str">
        <f>IF(OR(Inventory!K16="Q1 2023",Inventory!K16="Q2 2023"),"Yes","No")</f>
        <v>No</v>
      </c>
      <c r="V1008" s="178" t="str">
        <f t="shared" si="626"/>
        <v>No</v>
      </c>
      <c r="W1008" t="str">
        <f>IF(OR(Inventory!K16="Q3 2023",Inventory!K16="Q4 2023"),"Yes","No")</f>
        <v>No</v>
      </c>
      <c r="X1008" s="178" t="str">
        <f t="shared" si="627"/>
        <v>No</v>
      </c>
      <c r="Y1008" t="str">
        <f>IF(OR(Inventory!K16="Q1 2024",Inventory!K16="Q2 2024"),"Yes","No")</f>
        <v>No</v>
      </c>
      <c r="Z1008" s="178" t="str">
        <f t="shared" si="628"/>
        <v>No</v>
      </c>
      <c r="AA1008" t="str">
        <f>IF(OR(Inventory!K16="Q3 2024",Inventory!K16="Q4 2024"),"Yes","No")</f>
        <v>No</v>
      </c>
      <c r="AB1008" s="178" t="str">
        <f t="shared" si="629"/>
        <v>No</v>
      </c>
      <c r="AC1008" t="str">
        <f>IF(OR(Inventory!K16="Q1 2025",Inventory!K16="Q2 2025"),"Yes","No")</f>
        <v>No</v>
      </c>
      <c r="AD1008" s="178" t="str">
        <f t="shared" si="630"/>
        <v>No</v>
      </c>
      <c r="AE1008" t="str">
        <f>IF(OR(Inventory!K16="Q3 2025",Inventory!K16="Q4 2025"),"Yes","No")</f>
        <v>No</v>
      </c>
      <c r="AF1008" s="178" t="str">
        <f t="shared" si="631"/>
        <v>No</v>
      </c>
      <c r="AG1008" t="str">
        <f>IF(OR(Inventory!K16="Q1 2026",Inventory!K16="Q2 2026"),"Yes","No")</f>
        <v>No</v>
      </c>
      <c r="AH1008" s="178" t="str">
        <f t="shared" si="632"/>
        <v>No</v>
      </c>
      <c r="AI1008" t="str">
        <f>IF(OR(Inventory!K16="Q3 2026",Inventory!K16="Q4 2026"),"Yes","No")</f>
        <v>No</v>
      </c>
      <c r="AJ1008" s="178" t="str">
        <f t="shared" si="633"/>
        <v>No</v>
      </c>
      <c r="AK1008" t="str">
        <f>IF(OR(Inventory!K16="Q1 2027",Inventory!K16="Q2 2027"),"Yes","No")</f>
        <v>No</v>
      </c>
      <c r="AL1008" s="178" t="str">
        <f t="shared" si="634"/>
        <v>No</v>
      </c>
      <c r="AM1008" t="str">
        <f>IF(OR(Inventory!K16="Q3 2027",Inventory!K16="Q4 2027"),"Yes","No")</f>
        <v>No</v>
      </c>
      <c r="AN1008" s="178" t="str">
        <f t="shared" si="635"/>
        <v>No</v>
      </c>
      <c r="AO1008" t="str">
        <f>IF(OR(Inventory!K16="Q1 2028",Inventory!K16="Q2 2028"),"Yes","No")</f>
        <v>No</v>
      </c>
      <c r="AP1008" s="178" t="str">
        <f t="shared" si="636"/>
        <v>No</v>
      </c>
      <c r="AQ1008" t="str">
        <f>IF(OR(Inventory!K16="Q3 2028",Inventory!K16="Q4 2028"),"Yes","No")</f>
        <v>No</v>
      </c>
      <c r="AR1008" s="178" t="str">
        <f t="shared" si="637"/>
        <v>No</v>
      </c>
      <c r="AS1008" t="str">
        <f>IF(OR(Inventory!K16="Q1 2029",Inventory!K16="Q2 2029"),"Yes","No")</f>
        <v>No</v>
      </c>
      <c r="AT1008" s="178" t="str">
        <f t="shared" si="638"/>
        <v>No</v>
      </c>
      <c r="AU1008" t="str">
        <f>IF(OR(Inventory!K16="Q3 2029",Inventory!K16="Q4 2029"),"Yes","No")</f>
        <v>No</v>
      </c>
      <c r="AV1008" s="178" t="str">
        <f t="shared" si="639"/>
        <v>No</v>
      </c>
      <c r="AW1008" t="str">
        <f>IF(OR(Inventory!K16="Q1 2030",Inventory!K16="Q2 2030"),"Yes","No")</f>
        <v>No</v>
      </c>
      <c r="AX1008" s="178" t="str">
        <f t="shared" si="640"/>
        <v>No</v>
      </c>
      <c r="AY1008" t="str">
        <f>IF(OR(Inventory!K16="Q3 2030",Inventory!K16="Q4 2030"),"Yes","No")</f>
        <v>No</v>
      </c>
      <c r="AZ1008" s="178" t="str">
        <f t="shared" si="641"/>
        <v>No</v>
      </c>
      <c r="BA1008" t="str">
        <f>IF(Inventory!K16="","No","Yes")</f>
        <v>No</v>
      </c>
      <c r="BB1008" s="178" t="str">
        <f t="shared" si="642"/>
        <v>No</v>
      </c>
      <c r="BC1008" s="178" t="str">
        <f t="shared" si="643"/>
        <v>Yes</v>
      </c>
      <c r="BD1008" s="174"/>
    </row>
    <row r="1009" spans="1:56" s="175" customFormat="1" ht="14.65" thickBot="1" x14ac:dyDescent="0.5">
      <c r="A1009" s="177">
        <v>13</v>
      </c>
      <c r="B1009" s="71" t="s">
        <v>679</v>
      </c>
      <c r="C1009" t="str">
        <f>IF(Inventory!E17="Yes","Yes","No")</f>
        <v>No</v>
      </c>
      <c r="D1009" t="str">
        <f>IF(AND(C1009="No",Inventory!F17="Yes"),"Yes","No")</f>
        <v>No</v>
      </c>
      <c r="E1009" t="str">
        <f>IF(AND(C1009="No",Inventory!F17="N/A"),"N/A","No")</f>
        <v>No</v>
      </c>
      <c r="F1009">
        <f>IF(OR(Inventory!F17="Yes",Inventory!F17="N/A"),0,1)</f>
        <v>1</v>
      </c>
      <c r="G1009" t="str">
        <f>IF(OR(Inventory!K17="Q3 2019",Inventory!K17="Q4 2019"),"Yes","No")</f>
        <v>No</v>
      </c>
      <c r="H1009" s="178" t="str">
        <f t="shared" si="595"/>
        <v>No</v>
      </c>
      <c r="I1009" t="str">
        <f>IF(OR(Inventory!K17="Q1 2020",Inventory!K17="Q2 2020"),"Yes","No")</f>
        <v>No</v>
      </c>
      <c r="J1009" s="178" t="str">
        <f t="shared" si="620"/>
        <v>No</v>
      </c>
      <c r="K1009" t="str">
        <f>IF(OR(Inventory!K17="Q3 2020",Inventory!K17="Q4 2020"),"Yes","No")</f>
        <v>No</v>
      </c>
      <c r="L1009" s="178" t="str">
        <f t="shared" si="621"/>
        <v>No</v>
      </c>
      <c r="M1009" t="str">
        <f>IF(OR(Inventory!K17="Q1 2021",Inventory!K17="Q2 2021"),"Yes","No")</f>
        <v>No</v>
      </c>
      <c r="N1009" s="178" t="str">
        <f t="shared" si="622"/>
        <v>No</v>
      </c>
      <c r="O1009" t="str">
        <f>IF(OR(Inventory!K17="Q3 2021",Inventory!K17="Q4 2021"),"Yes","No")</f>
        <v>No</v>
      </c>
      <c r="P1009" s="178" t="str">
        <f t="shared" si="623"/>
        <v>No</v>
      </c>
      <c r="Q1009" t="str">
        <f>IF(OR(Inventory!K17="Q1 2022",Inventory!K17="Q2 2022"),"Yes","No")</f>
        <v>No</v>
      </c>
      <c r="R1009" s="178" t="str">
        <f t="shared" si="624"/>
        <v>No</v>
      </c>
      <c r="S1009" t="str">
        <f>IF(OR(Inventory!K17="Q3 2022",Inventory!K17="Q4 2022"),"Yes","No")</f>
        <v>No</v>
      </c>
      <c r="T1009" s="178" t="str">
        <f t="shared" si="625"/>
        <v>No</v>
      </c>
      <c r="U1009" t="str">
        <f>IF(OR(Inventory!K17="Q1 2023",Inventory!K17="Q2 2023"),"Yes","No")</f>
        <v>No</v>
      </c>
      <c r="V1009" s="178" t="str">
        <f t="shared" si="626"/>
        <v>No</v>
      </c>
      <c r="W1009" t="str">
        <f>IF(OR(Inventory!K17="Q3 2023",Inventory!K17="Q4 2023"),"Yes","No")</f>
        <v>No</v>
      </c>
      <c r="X1009" s="178" t="str">
        <f t="shared" si="627"/>
        <v>No</v>
      </c>
      <c r="Y1009" t="str">
        <f>IF(OR(Inventory!K17="Q1 2024",Inventory!K17="Q2 2024"),"Yes","No")</f>
        <v>No</v>
      </c>
      <c r="Z1009" s="178" t="str">
        <f t="shared" si="628"/>
        <v>No</v>
      </c>
      <c r="AA1009" t="str">
        <f>IF(OR(Inventory!K17="Q3 2024",Inventory!K17="Q4 2024"),"Yes","No")</f>
        <v>No</v>
      </c>
      <c r="AB1009" s="178" t="str">
        <f t="shared" si="629"/>
        <v>No</v>
      </c>
      <c r="AC1009" t="str">
        <f>IF(OR(Inventory!K17="Q1 2025",Inventory!K17="Q2 2025"),"Yes","No")</f>
        <v>No</v>
      </c>
      <c r="AD1009" s="178" t="str">
        <f t="shared" si="630"/>
        <v>No</v>
      </c>
      <c r="AE1009" t="str">
        <f>IF(OR(Inventory!K17="Q3 2025",Inventory!K17="Q4 2025"),"Yes","No")</f>
        <v>No</v>
      </c>
      <c r="AF1009" s="178" t="str">
        <f t="shared" si="631"/>
        <v>No</v>
      </c>
      <c r="AG1009" t="str">
        <f>IF(OR(Inventory!K17="Q1 2026",Inventory!K17="Q2 2026"),"Yes","No")</f>
        <v>No</v>
      </c>
      <c r="AH1009" s="178" t="str">
        <f t="shared" si="632"/>
        <v>No</v>
      </c>
      <c r="AI1009" t="str">
        <f>IF(OR(Inventory!K17="Q3 2026",Inventory!K17="Q4 2026"),"Yes","No")</f>
        <v>No</v>
      </c>
      <c r="AJ1009" s="178" t="str">
        <f t="shared" si="633"/>
        <v>No</v>
      </c>
      <c r="AK1009" t="str">
        <f>IF(OR(Inventory!K17="Q1 2027",Inventory!K17="Q2 2027"),"Yes","No")</f>
        <v>No</v>
      </c>
      <c r="AL1009" s="178" t="str">
        <f t="shared" si="634"/>
        <v>No</v>
      </c>
      <c r="AM1009" t="str">
        <f>IF(OR(Inventory!K17="Q3 2027",Inventory!K17="Q4 2027"),"Yes","No")</f>
        <v>No</v>
      </c>
      <c r="AN1009" s="178" t="str">
        <f t="shared" si="635"/>
        <v>No</v>
      </c>
      <c r="AO1009" t="str">
        <f>IF(OR(Inventory!K17="Q1 2028",Inventory!K17="Q2 2028"),"Yes","No")</f>
        <v>No</v>
      </c>
      <c r="AP1009" s="178" t="str">
        <f t="shared" si="636"/>
        <v>No</v>
      </c>
      <c r="AQ1009" t="str">
        <f>IF(OR(Inventory!K17="Q3 2028",Inventory!K17="Q4 2028"),"Yes","No")</f>
        <v>No</v>
      </c>
      <c r="AR1009" s="178" t="str">
        <f t="shared" si="637"/>
        <v>No</v>
      </c>
      <c r="AS1009" t="str">
        <f>IF(OR(Inventory!K17="Q1 2029",Inventory!K17="Q2 2029"),"Yes","No")</f>
        <v>No</v>
      </c>
      <c r="AT1009" s="178" t="str">
        <f t="shared" si="638"/>
        <v>No</v>
      </c>
      <c r="AU1009" t="str">
        <f>IF(OR(Inventory!K17="Q3 2029",Inventory!K17="Q4 2029"),"Yes","No")</f>
        <v>No</v>
      </c>
      <c r="AV1009" s="178" t="str">
        <f t="shared" si="639"/>
        <v>No</v>
      </c>
      <c r="AW1009" t="str">
        <f>IF(OR(Inventory!K17="Q1 2030",Inventory!K17="Q2 2030"),"Yes","No")</f>
        <v>No</v>
      </c>
      <c r="AX1009" s="178" t="str">
        <f t="shared" si="640"/>
        <v>No</v>
      </c>
      <c r="AY1009" t="str">
        <f>IF(OR(Inventory!K17="Q3 2030",Inventory!K17="Q4 2030"),"Yes","No")</f>
        <v>No</v>
      </c>
      <c r="AZ1009" s="178" t="str">
        <f t="shared" si="641"/>
        <v>No</v>
      </c>
      <c r="BA1009" t="str">
        <f>IF(Inventory!K17="","No","Yes")</f>
        <v>No</v>
      </c>
      <c r="BB1009" s="178" t="str">
        <f t="shared" si="642"/>
        <v>No</v>
      </c>
      <c r="BC1009" s="178" t="str">
        <f t="shared" si="643"/>
        <v>Yes</v>
      </c>
      <c r="BD1009" s="174"/>
    </row>
    <row r="1010" spans="1:56" s="175" customFormat="1" ht="23.65" thickBot="1" x14ac:dyDescent="0.5">
      <c r="A1010" s="177">
        <v>14</v>
      </c>
      <c r="B1010" s="71" t="s">
        <v>681</v>
      </c>
      <c r="C1010" t="str">
        <f>IF(Inventory!E18="Yes","Yes","No")</f>
        <v>No</v>
      </c>
      <c r="D1010" t="str">
        <f>IF(AND(C1010="No",Inventory!F18="Yes"),"Yes","No")</f>
        <v>No</v>
      </c>
      <c r="E1010" t="str">
        <f>IF(AND(C1010="No",Inventory!F18="N/A"),"N/A","No")</f>
        <v>No</v>
      </c>
      <c r="F1010">
        <f>IF(OR(Inventory!F18="Yes",Inventory!F18="N/A"),0,1)</f>
        <v>1</v>
      </c>
      <c r="G1010" t="str">
        <f>IF(OR(Inventory!K18="Q3 2019",Inventory!K18="Q4 2019"),"Yes","No")</f>
        <v>No</v>
      </c>
      <c r="H1010" s="178" t="str">
        <f t="shared" si="595"/>
        <v>No</v>
      </c>
      <c r="I1010" t="str">
        <f>IF(OR(Inventory!K18="Q1 2020",Inventory!K18="Q2 2020"),"Yes","No")</f>
        <v>No</v>
      </c>
      <c r="J1010" s="178" t="str">
        <f t="shared" si="620"/>
        <v>No</v>
      </c>
      <c r="K1010" t="str">
        <f>IF(OR(Inventory!K18="Q3 2020",Inventory!K18="Q4 2020"),"Yes","No")</f>
        <v>No</v>
      </c>
      <c r="L1010" s="178" t="str">
        <f t="shared" si="621"/>
        <v>No</v>
      </c>
      <c r="M1010" t="str">
        <f>IF(OR(Inventory!K18="Q1 2021",Inventory!K18="Q2 2021"),"Yes","No")</f>
        <v>No</v>
      </c>
      <c r="N1010" s="178" t="str">
        <f t="shared" si="622"/>
        <v>No</v>
      </c>
      <c r="O1010" t="str">
        <f>IF(OR(Inventory!K18="Q3 2021",Inventory!K18="Q4 2021"),"Yes","No")</f>
        <v>No</v>
      </c>
      <c r="P1010" s="178" t="str">
        <f t="shared" si="623"/>
        <v>No</v>
      </c>
      <c r="Q1010" t="str">
        <f>IF(OR(Inventory!K18="Q1 2022",Inventory!K18="Q2 2022"),"Yes","No")</f>
        <v>No</v>
      </c>
      <c r="R1010" s="178" t="str">
        <f t="shared" si="624"/>
        <v>No</v>
      </c>
      <c r="S1010" t="str">
        <f>IF(OR(Inventory!K18="Q3 2022",Inventory!K18="Q4 2022"),"Yes","No")</f>
        <v>No</v>
      </c>
      <c r="T1010" s="178" t="str">
        <f t="shared" si="625"/>
        <v>No</v>
      </c>
      <c r="U1010" t="str">
        <f>IF(OR(Inventory!K18="Q1 2023",Inventory!K18="Q2 2023"),"Yes","No")</f>
        <v>No</v>
      </c>
      <c r="V1010" s="178" t="str">
        <f t="shared" si="626"/>
        <v>No</v>
      </c>
      <c r="W1010" t="str">
        <f>IF(OR(Inventory!K18="Q3 2023",Inventory!K18="Q4 2023"),"Yes","No")</f>
        <v>No</v>
      </c>
      <c r="X1010" s="178" t="str">
        <f t="shared" si="627"/>
        <v>No</v>
      </c>
      <c r="Y1010" t="str">
        <f>IF(OR(Inventory!K18="Q1 2024",Inventory!K18="Q2 2024"),"Yes","No")</f>
        <v>No</v>
      </c>
      <c r="Z1010" s="178" t="str">
        <f t="shared" si="628"/>
        <v>No</v>
      </c>
      <c r="AA1010" t="str">
        <f>IF(OR(Inventory!K18="Q3 2024",Inventory!K18="Q4 2024"),"Yes","No")</f>
        <v>No</v>
      </c>
      <c r="AB1010" s="178" t="str">
        <f t="shared" si="629"/>
        <v>No</v>
      </c>
      <c r="AC1010" t="str">
        <f>IF(OR(Inventory!K18="Q1 2025",Inventory!K18="Q2 2025"),"Yes","No")</f>
        <v>No</v>
      </c>
      <c r="AD1010" s="178" t="str">
        <f t="shared" si="630"/>
        <v>No</v>
      </c>
      <c r="AE1010" t="str">
        <f>IF(OR(Inventory!K18="Q3 2025",Inventory!K18="Q4 2025"),"Yes","No")</f>
        <v>No</v>
      </c>
      <c r="AF1010" s="178" t="str">
        <f t="shared" si="631"/>
        <v>No</v>
      </c>
      <c r="AG1010" t="str">
        <f>IF(OR(Inventory!K18="Q1 2026",Inventory!K18="Q2 2026"),"Yes","No")</f>
        <v>No</v>
      </c>
      <c r="AH1010" s="178" t="str">
        <f t="shared" si="632"/>
        <v>No</v>
      </c>
      <c r="AI1010" t="str">
        <f>IF(OR(Inventory!K18="Q3 2026",Inventory!K18="Q4 2026"),"Yes","No")</f>
        <v>No</v>
      </c>
      <c r="AJ1010" s="178" t="str">
        <f t="shared" si="633"/>
        <v>No</v>
      </c>
      <c r="AK1010" t="str">
        <f>IF(OR(Inventory!K18="Q1 2027",Inventory!K18="Q2 2027"),"Yes","No")</f>
        <v>No</v>
      </c>
      <c r="AL1010" s="178" t="str">
        <f t="shared" si="634"/>
        <v>No</v>
      </c>
      <c r="AM1010" t="str">
        <f>IF(OR(Inventory!K18="Q3 2027",Inventory!K18="Q4 2027"),"Yes","No")</f>
        <v>No</v>
      </c>
      <c r="AN1010" s="178" t="str">
        <f t="shared" si="635"/>
        <v>No</v>
      </c>
      <c r="AO1010" t="str">
        <f>IF(OR(Inventory!K18="Q1 2028",Inventory!K18="Q2 2028"),"Yes","No")</f>
        <v>No</v>
      </c>
      <c r="AP1010" s="178" t="str">
        <f t="shared" si="636"/>
        <v>No</v>
      </c>
      <c r="AQ1010" t="str">
        <f>IF(OR(Inventory!K18="Q3 2028",Inventory!K18="Q4 2028"),"Yes","No")</f>
        <v>No</v>
      </c>
      <c r="AR1010" s="178" t="str">
        <f t="shared" si="637"/>
        <v>No</v>
      </c>
      <c r="AS1010" t="str">
        <f>IF(OR(Inventory!K18="Q1 2029",Inventory!K18="Q2 2029"),"Yes","No")</f>
        <v>No</v>
      </c>
      <c r="AT1010" s="178" t="str">
        <f t="shared" si="638"/>
        <v>No</v>
      </c>
      <c r="AU1010" t="str">
        <f>IF(OR(Inventory!K18="Q3 2029",Inventory!K18="Q4 2029"),"Yes","No")</f>
        <v>No</v>
      </c>
      <c r="AV1010" s="178" t="str">
        <f t="shared" si="639"/>
        <v>No</v>
      </c>
      <c r="AW1010" t="str">
        <f>IF(OR(Inventory!K18="Q1 2030",Inventory!K18="Q2 2030"),"Yes","No")</f>
        <v>No</v>
      </c>
      <c r="AX1010" s="178" t="str">
        <f t="shared" si="640"/>
        <v>No</v>
      </c>
      <c r="AY1010" t="str">
        <f>IF(OR(Inventory!K18="Q3 2030",Inventory!K18="Q4 2030"),"Yes","No")</f>
        <v>No</v>
      </c>
      <c r="AZ1010" s="178" t="str">
        <f t="shared" si="641"/>
        <v>No</v>
      </c>
      <c r="BA1010" t="str">
        <f>IF(Inventory!K18="","No","Yes")</f>
        <v>No</v>
      </c>
      <c r="BB1010" s="178" t="str">
        <f t="shared" si="642"/>
        <v>No</v>
      </c>
      <c r="BC1010" s="178" t="str">
        <f t="shared" si="643"/>
        <v>Yes</v>
      </c>
      <c r="BD1010" s="174"/>
    </row>
    <row r="1011" spans="1:56" s="175" customFormat="1" ht="14.65" thickBot="1" x14ac:dyDescent="0.5">
      <c r="A1011" s="177">
        <v>15</v>
      </c>
      <c r="B1011" s="71" t="s">
        <v>682</v>
      </c>
      <c r="C1011" t="str">
        <f>IF(Inventory!E19="Yes","Yes","No")</f>
        <v>No</v>
      </c>
      <c r="D1011" t="str">
        <f>IF(AND(C1011="No",Inventory!F19="Yes"),"Yes","No")</f>
        <v>No</v>
      </c>
      <c r="E1011" t="str">
        <f>IF(AND(C1011="No",Inventory!F19="N/A"),"N/A","No")</f>
        <v>No</v>
      </c>
      <c r="F1011">
        <f>IF(OR(Inventory!F19="Yes",Inventory!F19="N/A"),0,1)</f>
        <v>1</v>
      </c>
      <c r="G1011" t="str">
        <f>IF(OR(Inventory!K19="Q3 2019",Inventory!K19="Q4 2019"),"Yes","No")</f>
        <v>No</v>
      </c>
      <c r="H1011" s="178" t="str">
        <f t="shared" si="595"/>
        <v>No</v>
      </c>
      <c r="I1011" t="str">
        <f>IF(OR(Inventory!K19="Q1 2020",Inventory!K19="Q2 2020"),"Yes","No")</f>
        <v>No</v>
      </c>
      <c r="J1011" s="178" t="str">
        <f t="shared" si="620"/>
        <v>No</v>
      </c>
      <c r="K1011" t="str">
        <f>IF(OR(Inventory!K19="Q3 2020",Inventory!K19="Q4 2020"),"Yes","No")</f>
        <v>No</v>
      </c>
      <c r="L1011" s="178" t="str">
        <f t="shared" si="621"/>
        <v>No</v>
      </c>
      <c r="M1011" t="str">
        <f>IF(OR(Inventory!K19="Q1 2021",Inventory!K19="Q2 2021"),"Yes","No")</f>
        <v>No</v>
      </c>
      <c r="N1011" s="178" t="str">
        <f t="shared" si="622"/>
        <v>No</v>
      </c>
      <c r="O1011" t="str">
        <f>IF(OR(Inventory!K19="Q3 2021",Inventory!K19="Q4 2021"),"Yes","No")</f>
        <v>No</v>
      </c>
      <c r="P1011" s="178" t="str">
        <f t="shared" si="623"/>
        <v>No</v>
      </c>
      <c r="Q1011" t="str">
        <f>IF(OR(Inventory!K19="Q1 2022",Inventory!K19="Q2 2022"),"Yes","No")</f>
        <v>No</v>
      </c>
      <c r="R1011" s="178" t="str">
        <f t="shared" si="624"/>
        <v>No</v>
      </c>
      <c r="S1011" t="str">
        <f>IF(OR(Inventory!K19="Q3 2022",Inventory!K19="Q4 2022"),"Yes","No")</f>
        <v>No</v>
      </c>
      <c r="T1011" s="178" t="str">
        <f t="shared" si="625"/>
        <v>No</v>
      </c>
      <c r="U1011" t="str">
        <f>IF(OR(Inventory!K19="Q1 2023",Inventory!K19="Q2 2023"),"Yes","No")</f>
        <v>No</v>
      </c>
      <c r="V1011" s="178" t="str">
        <f t="shared" si="626"/>
        <v>No</v>
      </c>
      <c r="W1011" t="str">
        <f>IF(OR(Inventory!K19="Q3 2023",Inventory!K19="Q4 2023"),"Yes","No")</f>
        <v>No</v>
      </c>
      <c r="X1011" s="178" t="str">
        <f t="shared" si="627"/>
        <v>No</v>
      </c>
      <c r="Y1011" t="str">
        <f>IF(OR(Inventory!K19="Q1 2024",Inventory!K19="Q2 2024"),"Yes","No")</f>
        <v>No</v>
      </c>
      <c r="Z1011" s="178" t="str">
        <f t="shared" si="628"/>
        <v>No</v>
      </c>
      <c r="AA1011" t="str">
        <f>IF(OR(Inventory!K19="Q3 2024",Inventory!K19="Q4 2024"),"Yes","No")</f>
        <v>No</v>
      </c>
      <c r="AB1011" s="178" t="str">
        <f t="shared" si="629"/>
        <v>No</v>
      </c>
      <c r="AC1011" t="str">
        <f>IF(OR(Inventory!K19="Q1 2025",Inventory!K19="Q2 2025"),"Yes","No")</f>
        <v>No</v>
      </c>
      <c r="AD1011" s="178" t="str">
        <f t="shared" si="630"/>
        <v>No</v>
      </c>
      <c r="AE1011" t="str">
        <f>IF(OR(Inventory!K19="Q3 2025",Inventory!K19="Q4 2025"),"Yes","No")</f>
        <v>No</v>
      </c>
      <c r="AF1011" s="178" t="str">
        <f t="shared" si="631"/>
        <v>No</v>
      </c>
      <c r="AG1011" t="str">
        <f>IF(OR(Inventory!K19="Q1 2026",Inventory!K19="Q2 2026"),"Yes","No")</f>
        <v>No</v>
      </c>
      <c r="AH1011" s="178" t="str">
        <f t="shared" si="632"/>
        <v>No</v>
      </c>
      <c r="AI1011" t="str">
        <f>IF(OR(Inventory!K19="Q3 2026",Inventory!K19="Q4 2026"),"Yes","No")</f>
        <v>No</v>
      </c>
      <c r="AJ1011" s="178" t="str">
        <f t="shared" si="633"/>
        <v>No</v>
      </c>
      <c r="AK1011" t="str">
        <f>IF(OR(Inventory!K19="Q1 2027",Inventory!K19="Q2 2027"),"Yes","No")</f>
        <v>No</v>
      </c>
      <c r="AL1011" s="178" t="str">
        <f t="shared" si="634"/>
        <v>No</v>
      </c>
      <c r="AM1011" t="str">
        <f>IF(OR(Inventory!K19="Q3 2027",Inventory!K19="Q4 2027"),"Yes","No")</f>
        <v>No</v>
      </c>
      <c r="AN1011" s="178" t="str">
        <f t="shared" si="635"/>
        <v>No</v>
      </c>
      <c r="AO1011" t="str">
        <f>IF(OR(Inventory!K19="Q1 2028",Inventory!K19="Q2 2028"),"Yes","No")</f>
        <v>No</v>
      </c>
      <c r="AP1011" s="178" t="str">
        <f t="shared" si="636"/>
        <v>No</v>
      </c>
      <c r="AQ1011" t="str">
        <f>IF(OR(Inventory!K19="Q3 2028",Inventory!K19="Q4 2028"),"Yes","No")</f>
        <v>No</v>
      </c>
      <c r="AR1011" s="178" t="str">
        <f t="shared" si="637"/>
        <v>No</v>
      </c>
      <c r="AS1011" t="str">
        <f>IF(OR(Inventory!K19="Q1 2029",Inventory!K19="Q2 2029"),"Yes","No")</f>
        <v>No</v>
      </c>
      <c r="AT1011" s="178" t="str">
        <f t="shared" si="638"/>
        <v>No</v>
      </c>
      <c r="AU1011" t="str">
        <f>IF(OR(Inventory!K19="Q3 2029",Inventory!K19="Q4 2029"),"Yes","No")</f>
        <v>No</v>
      </c>
      <c r="AV1011" s="178" t="str">
        <f t="shared" si="639"/>
        <v>No</v>
      </c>
      <c r="AW1011" t="str">
        <f>IF(OR(Inventory!K19="Q1 2030",Inventory!K19="Q2 2030"),"Yes","No")</f>
        <v>No</v>
      </c>
      <c r="AX1011" s="178" t="str">
        <f t="shared" si="640"/>
        <v>No</v>
      </c>
      <c r="AY1011" t="str">
        <f>IF(OR(Inventory!K19="Q3 2030",Inventory!K19="Q4 2030"),"Yes","No")</f>
        <v>No</v>
      </c>
      <c r="AZ1011" s="178" t="str">
        <f t="shared" si="641"/>
        <v>No</v>
      </c>
      <c r="BA1011" t="str">
        <f>IF(Inventory!K19="","No","Yes")</f>
        <v>No</v>
      </c>
      <c r="BB1011" s="178" t="str">
        <f t="shared" si="642"/>
        <v>No</v>
      </c>
      <c r="BC1011" s="178" t="str">
        <f t="shared" si="643"/>
        <v>Yes</v>
      </c>
      <c r="BD1011" s="174"/>
    </row>
    <row r="1012" spans="1:56" s="175" customFormat="1" ht="23.65" thickBot="1" x14ac:dyDescent="0.5">
      <c r="A1012" s="177">
        <v>16</v>
      </c>
      <c r="B1012" s="71" t="s">
        <v>685</v>
      </c>
      <c r="C1012" t="str">
        <f>IF(Inventory!E20="Yes","Yes","No")</f>
        <v>No</v>
      </c>
      <c r="D1012" t="str">
        <f>IF(AND(C1012="No",Inventory!F20="Yes"),"Yes","No")</f>
        <v>No</v>
      </c>
      <c r="E1012" t="str">
        <f>IF(AND(C1012="No",Inventory!F20="N/A"),"N/A","No")</f>
        <v>No</v>
      </c>
      <c r="F1012">
        <f>IF(OR(Inventory!F20="Yes",Inventory!F20="N/A"),0,1)</f>
        <v>1</v>
      </c>
      <c r="G1012" t="str">
        <f>IF(OR(Inventory!K20="Q3 2019",Inventory!K20="Q4 2019"),"Yes","No")</f>
        <v>No</v>
      </c>
      <c r="H1012" s="178" t="str">
        <f t="shared" si="595"/>
        <v>No</v>
      </c>
      <c r="I1012" t="str">
        <f>IF(OR(Inventory!K20="Q1 2020",Inventory!K20="Q2 2020"),"Yes","No")</f>
        <v>No</v>
      </c>
      <c r="J1012" s="178" t="str">
        <f t="shared" si="620"/>
        <v>No</v>
      </c>
      <c r="K1012" t="str">
        <f>IF(OR(Inventory!K20="Q3 2020",Inventory!K20="Q4 2020"),"Yes","No")</f>
        <v>No</v>
      </c>
      <c r="L1012" s="178" t="str">
        <f t="shared" si="621"/>
        <v>No</v>
      </c>
      <c r="M1012" t="str">
        <f>IF(OR(Inventory!K20="Q1 2021",Inventory!K20="Q2 2021"),"Yes","No")</f>
        <v>No</v>
      </c>
      <c r="N1012" s="178" t="str">
        <f t="shared" si="622"/>
        <v>No</v>
      </c>
      <c r="O1012" t="str">
        <f>IF(OR(Inventory!K20="Q3 2021",Inventory!K20="Q4 2021"),"Yes","No")</f>
        <v>No</v>
      </c>
      <c r="P1012" s="178" t="str">
        <f t="shared" si="623"/>
        <v>No</v>
      </c>
      <c r="Q1012" t="str">
        <f>IF(OR(Inventory!K20="Q1 2022",Inventory!K20="Q2 2022"),"Yes","No")</f>
        <v>No</v>
      </c>
      <c r="R1012" s="178" t="str">
        <f t="shared" si="624"/>
        <v>No</v>
      </c>
      <c r="S1012" t="str">
        <f>IF(OR(Inventory!K20="Q3 2022",Inventory!K20="Q4 2022"),"Yes","No")</f>
        <v>No</v>
      </c>
      <c r="T1012" s="178" t="str">
        <f t="shared" si="625"/>
        <v>No</v>
      </c>
      <c r="U1012" t="str">
        <f>IF(OR(Inventory!K20="Q1 2023",Inventory!K20="Q2 2023"),"Yes","No")</f>
        <v>No</v>
      </c>
      <c r="V1012" s="178" t="str">
        <f t="shared" si="626"/>
        <v>No</v>
      </c>
      <c r="W1012" t="str">
        <f>IF(OR(Inventory!K20="Q3 2023",Inventory!K20="Q4 2023"),"Yes","No")</f>
        <v>No</v>
      </c>
      <c r="X1012" s="178" t="str">
        <f t="shared" si="627"/>
        <v>No</v>
      </c>
      <c r="Y1012" t="str">
        <f>IF(OR(Inventory!K20="Q1 2024",Inventory!K20="Q2 2024"),"Yes","No")</f>
        <v>No</v>
      </c>
      <c r="Z1012" s="178" t="str">
        <f t="shared" si="628"/>
        <v>No</v>
      </c>
      <c r="AA1012" t="str">
        <f>IF(OR(Inventory!K20="Q3 2024",Inventory!K20="Q4 2024"),"Yes","No")</f>
        <v>No</v>
      </c>
      <c r="AB1012" s="178" t="str">
        <f t="shared" si="629"/>
        <v>No</v>
      </c>
      <c r="AC1012" t="str">
        <f>IF(OR(Inventory!K20="Q1 2025",Inventory!K20="Q2 2025"),"Yes","No")</f>
        <v>No</v>
      </c>
      <c r="AD1012" s="178" t="str">
        <f t="shared" si="630"/>
        <v>No</v>
      </c>
      <c r="AE1012" t="str">
        <f>IF(OR(Inventory!K20="Q3 2025",Inventory!K20="Q4 2025"),"Yes","No")</f>
        <v>No</v>
      </c>
      <c r="AF1012" s="178" t="str">
        <f t="shared" si="631"/>
        <v>No</v>
      </c>
      <c r="AG1012" t="str">
        <f>IF(OR(Inventory!K20="Q1 2026",Inventory!K20="Q2 2026"),"Yes","No")</f>
        <v>No</v>
      </c>
      <c r="AH1012" s="178" t="str">
        <f t="shared" si="632"/>
        <v>No</v>
      </c>
      <c r="AI1012" t="str">
        <f>IF(OR(Inventory!K20="Q3 2026",Inventory!K20="Q4 2026"),"Yes","No")</f>
        <v>No</v>
      </c>
      <c r="AJ1012" s="178" t="str">
        <f t="shared" si="633"/>
        <v>No</v>
      </c>
      <c r="AK1012" t="str">
        <f>IF(OR(Inventory!K20="Q1 2027",Inventory!K20="Q2 2027"),"Yes","No")</f>
        <v>No</v>
      </c>
      <c r="AL1012" s="178" t="str">
        <f t="shared" si="634"/>
        <v>No</v>
      </c>
      <c r="AM1012" t="str">
        <f>IF(OR(Inventory!K20="Q3 2027",Inventory!K20="Q4 2027"),"Yes","No")</f>
        <v>No</v>
      </c>
      <c r="AN1012" s="178" t="str">
        <f t="shared" si="635"/>
        <v>No</v>
      </c>
      <c r="AO1012" t="str">
        <f>IF(OR(Inventory!K20="Q1 2028",Inventory!K20="Q2 2028"),"Yes","No")</f>
        <v>No</v>
      </c>
      <c r="AP1012" s="178" t="str">
        <f t="shared" si="636"/>
        <v>No</v>
      </c>
      <c r="AQ1012" t="str">
        <f>IF(OR(Inventory!K20="Q3 2028",Inventory!K20="Q4 2028"),"Yes","No")</f>
        <v>No</v>
      </c>
      <c r="AR1012" s="178" t="str">
        <f t="shared" si="637"/>
        <v>No</v>
      </c>
      <c r="AS1012" t="str">
        <f>IF(OR(Inventory!K20="Q1 2029",Inventory!K20="Q2 2029"),"Yes","No")</f>
        <v>No</v>
      </c>
      <c r="AT1012" s="178" t="str">
        <f t="shared" si="638"/>
        <v>No</v>
      </c>
      <c r="AU1012" t="str">
        <f>IF(OR(Inventory!K20="Q3 2029",Inventory!K20="Q4 2029"),"Yes","No")</f>
        <v>No</v>
      </c>
      <c r="AV1012" s="178" t="str">
        <f t="shared" si="639"/>
        <v>No</v>
      </c>
      <c r="AW1012" t="str">
        <f>IF(OR(Inventory!K20="Q1 2030",Inventory!K20="Q2 2030"),"Yes","No")</f>
        <v>No</v>
      </c>
      <c r="AX1012" s="178" t="str">
        <f t="shared" si="640"/>
        <v>No</v>
      </c>
      <c r="AY1012" t="str">
        <f>IF(OR(Inventory!K20="Q3 2030",Inventory!K20="Q4 2030"),"Yes","No")</f>
        <v>No</v>
      </c>
      <c r="AZ1012" s="178" t="str">
        <f t="shared" si="641"/>
        <v>No</v>
      </c>
      <c r="BA1012" t="str">
        <f>IF(Inventory!K20="","No","Yes")</f>
        <v>No</v>
      </c>
      <c r="BB1012" s="178" t="str">
        <f t="shared" si="642"/>
        <v>No</v>
      </c>
      <c r="BC1012" s="178" t="str">
        <f t="shared" si="643"/>
        <v>Yes</v>
      </c>
      <c r="BD1012" s="174"/>
    </row>
    <row r="1013" spans="1:56" s="175" customFormat="1" ht="23.65" thickBot="1" x14ac:dyDescent="0.5">
      <c r="A1013" s="177">
        <v>17</v>
      </c>
      <c r="B1013" s="71" t="s">
        <v>686</v>
      </c>
      <c r="C1013" t="str">
        <f>IF(Inventory!E21="Yes","Yes","No")</f>
        <v>No</v>
      </c>
      <c r="D1013" t="str">
        <f>IF(AND(C1013="No",Inventory!F21="Yes"),"Yes","No")</f>
        <v>No</v>
      </c>
      <c r="E1013" t="str">
        <f>IF(AND(C1013="No",Inventory!F21="N/A"),"N/A","No")</f>
        <v>No</v>
      </c>
      <c r="F1013">
        <f>IF(OR(Inventory!F21="Yes",Inventory!F21="N/A"),0,1)</f>
        <v>1</v>
      </c>
      <c r="G1013" t="str">
        <f>IF(OR(Inventory!K21="Q3 2019",Inventory!K21="Q4 2019"),"Yes","No")</f>
        <v>No</v>
      </c>
      <c r="H1013" s="178" t="str">
        <f t="shared" si="595"/>
        <v>No</v>
      </c>
      <c r="I1013" t="str">
        <f>IF(OR(Inventory!K21="Q1 2020",Inventory!K21="Q2 2020"),"Yes","No")</f>
        <v>No</v>
      </c>
      <c r="J1013" s="178" t="str">
        <f t="shared" si="620"/>
        <v>No</v>
      </c>
      <c r="K1013" t="str">
        <f>IF(OR(Inventory!K21="Q3 2020",Inventory!K21="Q4 2020"),"Yes","No")</f>
        <v>No</v>
      </c>
      <c r="L1013" s="178" t="str">
        <f t="shared" si="621"/>
        <v>No</v>
      </c>
      <c r="M1013" t="str">
        <f>IF(OR(Inventory!K21="Q1 2021",Inventory!K21="Q2 2021"),"Yes","No")</f>
        <v>No</v>
      </c>
      <c r="N1013" s="178" t="str">
        <f t="shared" si="622"/>
        <v>No</v>
      </c>
      <c r="O1013" t="str">
        <f>IF(OR(Inventory!K21="Q3 2021",Inventory!K21="Q4 2021"),"Yes","No")</f>
        <v>No</v>
      </c>
      <c r="P1013" s="178" t="str">
        <f t="shared" si="623"/>
        <v>No</v>
      </c>
      <c r="Q1013" t="str">
        <f>IF(OR(Inventory!K21="Q1 2022",Inventory!K21="Q2 2022"),"Yes","No")</f>
        <v>No</v>
      </c>
      <c r="R1013" s="178" t="str">
        <f t="shared" si="624"/>
        <v>No</v>
      </c>
      <c r="S1013" t="str">
        <f>IF(OR(Inventory!K21="Q3 2022",Inventory!K21="Q4 2022"),"Yes","No")</f>
        <v>No</v>
      </c>
      <c r="T1013" s="178" t="str">
        <f t="shared" si="625"/>
        <v>No</v>
      </c>
      <c r="U1013" t="str">
        <f>IF(OR(Inventory!K21="Q1 2023",Inventory!K21="Q2 2023"),"Yes","No")</f>
        <v>No</v>
      </c>
      <c r="V1013" s="178" t="str">
        <f t="shared" si="626"/>
        <v>No</v>
      </c>
      <c r="W1013" t="str">
        <f>IF(OR(Inventory!K21="Q3 2023",Inventory!K21="Q4 2023"),"Yes","No")</f>
        <v>No</v>
      </c>
      <c r="X1013" s="178" t="str">
        <f t="shared" si="627"/>
        <v>No</v>
      </c>
      <c r="Y1013" t="str">
        <f>IF(OR(Inventory!K21="Q1 2024",Inventory!K21="Q2 2024"),"Yes","No")</f>
        <v>No</v>
      </c>
      <c r="Z1013" s="178" t="str">
        <f t="shared" si="628"/>
        <v>No</v>
      </c>
      <c r="AA1013" t="str">
        <f>IF(OR(Inventory!K21="Q3 2024",Inventory!K21="Q4 2024"),"Yes","No")</f>
        <v>No</v>
      </c>
      <c r="AB1013" s="178" t="str">
        <f t="shared" si="629"/>
        <v>No</v>
      </c>
      <c r="AC1013" t="str">
        <f>IF(OR(Inventory!K21="Q1 2025",Inventory!K21="Q2 2025"),"Yes","No")</f>
        <v>No</v>
      </c>
      <c r="AD1013" s="178" t="str">
        <f t="shared" si="630"/>
        <v>No</v>
      </c>
      <c r="AE1013" t="str">
        <f>IF(OR(Inventory!K21="Q3 2025",Inventory!K21="Q4 2025"),"Yes","No")</f>
        <v>No</v>
      </c>
      <c r="AF1013" s="178" t="str">
        <f t="shared" si="631"/>
        <v>No</v>
      </c>
      <c r="AG1013" t="str">
        <f>IF(OR(Inventory!K21="Q1 2026",Inventory!K21="Q2 2026"),"Yes","No")</f>
        <v>No</v>
      </c>
      <c r="AH1013" s="178" t="str">
        <f t="shared" si="632"/>
        <v>No</v>
      </c>
      <c r="AI1013" t="str">
        <f>IF(OR(Inventory!K21="Q3 2026",Inventory!K21="Q4 2026"),"Yes","No")</f>
        <v>No</v>
      </c>
      <c r="AJ1013" s="178" t="str">
        <f t="shared" si="633"/>
        <v>No</v>
      </c>
      <c r="AK1013" t="str">
        <f>IF(OR(Inventory!K21="Q1 2027",Inventory!K21="Q2 2027"),"Yes","No")</f>
        <v>No</v>
      </c>
      <c r="AL1013" s="178" t="str">
        <f t="shared" si="634"/>
        <v>No</v>
      </c>
      <c r="AM1013" t="str">
        <f>IF(OR(Inventory!K21="Q3 2027",Inventory!K21="Q4 2027"),"Yes","No")</f>
        <v>No</v>
      </c>
      <c r="AN1013" s="178" t="str">
        <f t="shared" si="635"/>
        <v>No</v>
      </c>
      <c r="AO1013" t="str">
        <f>IF(OR(Inventory!K21="Q1 2028",Inventory!K21="Q2 2028"),"Yes","No")</f>
        <v>No</v>
      </c>
      <c r="AP1013" s="178" t="str">
        <f t="shared" si="636"/>
        <v>No</v>
      </c>
      <c r="AQ1013" t="str">
        <f>IF(OR(Inventory!K21="Q3 2028",Inventory!K21="Q4 2028"),"Yes","No")</f>
        <v>No</v>
      </c>
      <c r="AR1013" s="178" t="str">
        <f t="shared" si="637"/>
        <v>No</v>
      </c>
      <c r="AS1013" t="str">
        <f>IF(OR(Inventory!K21="Q1 2029",Inventory!K21="Q2 2029"),"Yes","No")</f>
        <v>No</v>
      </c>
      <c r="AT1013" s="178" t="str">
        <f t="shared" si="638"/>
        <v>No</v>
      </c>
      <c r="AU1013" t="str">
        <f>IF(OR(Inventory!K21="Q3 2029",Inventory!K21="Q4 2029"),"Yes","No")</f>
        <v>No</v>
      </c>
      <c r="AV1013" s="178" t="str">
        <f t="shared" si="639"/>
        <v>No</v>
      </c>
      <c r="AW1013" t="str">
        <f>IF(OR(Inventory!K21="Q1 2030",Inventory!K21="Q2 2030"),"Yes","No")</f>
        <v>No</v>
      </c>
      <c r="AX1013" s="178" t="str">
        <f t="shared" si="640"/>
        <v>No</v>
      </c>
      <c r="AY1013" t="str">
        <f>IF(OR(Inventory!K21="Q3 2030",Inventory!K21="Q4 2030"),"Yes","No")</f>
        <v>No</v>
      </c>
      <c r="AZ1013" s="178" t="str">
        <f t="shared" si="641"/>
        <v>No</v>
      </c>
      <c r="BA1013" t="str">
        <f>IF(Inventory!K21="","No","Yes")</f>
        <v>No</v>
      </c>
      <c r="BB1013" s="178" t="str">
        <f t="shared" si="642"/>
        <v>No</v>
      </c>
      <c r="BC1013" s="178" t="str">
        <f t="shared" si="643"/>
        <v>Yes</v>
      </c>
      <c r="BD1013" s="174"/>
    </row>
    <row r="1014" spans="1:56" s="175" customFormat="1" ht="35.25" thickBot="1" x14ac:dyDescent="0.5">
      <c r="A1014" s="177">
        <v>18</v>
      </c>
      <c r="B1014" s="71" t="s">
        <v>687</v>
      </c>
      <c r="C1014" t="str">
        <f>IF(Inventory!E22="Yes","Yes","No")</f>
        <v>No</v>
      </c>
      <c r="D1014" t="str">
        <f>IF(AND(C1014="No",Inventory!F22="Yes"),"Yes","No")</f>
        <v>No</v>
      </c>
      <c r="E1014" t="str">
        <f>IF(AND(C1014="No",Inventory!F22="N/A"),"N/A","No")</f>
        <v>No</v>
      </c>
      <c r="F1014">
        <f>IF(OR(Inventory!F22="Yes",Inventory!F22="N/A"),0,1)</f>
        <v>1</v>
      </c>
      <c r="G1014" t="str">
        <f>IF(OR(Inventory!K22="Q3 2019",Inventory!K22="Q4 2019"),"Yes","No")</f>
        <v>No</v>
      </c>
      <c r="H1014" s="178" t="str">
        <f t="shared" si="595"/>
        <v>No</v>
      </c>
      <c r="I1014" t="str">
        <f>IF(OR(Inventory!K22="Q1 2020",Inventory!K22="Q2 2020"),"Yes","No")</f>
        <v>No</v>
      </c>
      <c r="J1014" s="178" t="str">
        <f t="shared" si="620"/>
        <v>No</v>
      </c>
      <c r="K1014" t="str">
        <f>IF(OR(Inventory!K22="Q3 2020",Inventory!K22="Q4 2020"),"Yes","No")</f>
        <v>No</v>
      </c>
      <c r="L1014" s="178" t="str">
        <f t="shared" si="621"/>
        <v>No</v>
      </c>
      <c r="M1014" t="str">
        <f>IF(OR(Inventory!K22="Q1 2021",Inventory!K22="Q2 2021"),"Yes","No")</f>
        <v>No</v>
      </c>
      <c r="N1014" s="178" t="str">
        <f t="shared" si="622"/>
        <v>No</v>
      </c>
      <c r="O1014" t="str">
        <f>IF(OR(Inventory!K22="Q3 2021",Inventory!K22="Q4 2021"),"Yes","No")</f>
        <v>No</v>
      </c>
      <c r="P1014" s="178" t="str">
        <f t="shared" si="623"/>
        <v>No</v>
      </c>
      <c r="Q1014" t="str">
        <f>IF(OR(Inventory!K22="Q1 2022",Inventory!K22="Q2 2022"),"Yes","No")</f>
        <v>No</v>
      </c>
      <c r="R1014" s="178" t="str">
        <f t="shared" si="624"/>
        <v>No</v>
      </c>
      <c r="S1014" t="str">
        <f>IF(OR(Inventory!K22="Q3 2022",Inventory!K22="Q4 2022"),"Yes","No")</f>
        <v>No</v>
      </c>
      <c r="T1014" s="178" t="str">
        <f t="shared" si="625"/>
        <v>No</v>
      </c>
      <c r="U1014" t="str">
        <f>IF(OR(Inventory!K22="Q1 2023",Inventory!K22="Q2 2023"),"Yes","No")</f>
        <v>No</v>
      </c>
      <c r="V1014" s="178" t="str">
        <f t="shared" si="626"/>
        <v>No</v>
      </c>
      <c r="W1014" t="str">
        <f>IF(OR(Inventory!K22="Q3 2023",Inventory!K22="Q4 2023"),"Yes","No")</f>
        <v>No</v>
      </c>
      <c r="X1014" s="178" t="str">
        <f t="shared" si="627"/>
        <v>No</v>
      </c>
      <c r="Y1014" t="str">
        <f>IF(OR(Inventory!K22="Q1 2024",Inventory!K22="Q2 2024"),"Yes","No")</f>
        <v>No</v>
      </c>
      <c r="Z1014" s="178" t="str">
        <f t="shared" si="628"/>
        <v>No</v>
      </c>
      <c r="AA1014" t="str">
        <f>IF(OR(Inventory!K22="Q3 2024",Inventory!K22="Q4 2024"),"Yes","No")</f>
        <v>No</v>
      </c>
      <c r="AB1014" s="178" t="str">
        <f t="shared" si="629"/>
        <v>No</v>
      </c>
      <c r="AC1014" t="str">
        <f>IF(OR(Inventory!K22="Q1 2025",Inventory!K22="Q2 2025"),"Yes","No")</f>
        <v>No</v>
      </c>
      <c r="AD1014" s="178" t="str">
        <f t="shared" si="630"/>
        <v>No</v>
      </c>
      <c r="AE1014" t="str">
        <f>IF(OR(Inventory!K22="Q3 2025",Inventory!K22="Q4 2025"),"Yes","No")</f>
        <v>No</v>
      </c>
      <c r="AF1014" s="178" t="str">
        <f t="shared" si="631"/>
        <v>No</v>
      </c>
      <c r="AG1014" t="str">
        <f>IF(OR(Inventory!K22="Q1 2026",Inventory!K22="Q2 2026"),"Yes","No")</f>
        <v>No</v>
      </c>
      <c r="AH1014" s="178" t="str">
        <f t="shared" si="632"/>
        <v>No</v>
      </c>
      <c r="AI1014" t="str">
        <f>IF(OR(Inventory!K22="Q3 2026",Inventory!K22="Q4 2026"),"Yes","No")</f>
        <v>No</v>
      </c>
      <c r="AJ1014" s="178" t="str">
        <f t="shared" si="633"/>
        <v>No</v>
      </c>
      <c r="AK1014" t="str">
        <f>IF(OR(Inventory!K22="Q1 2027",Inventory!K22="Q2 2027"),"Yes","No")</f>
        <v>No</v>
      </c>
      <c r="AL1014" s="178" t="str">
        <f t="shared" si="634"/>
        <v>No</v>
      </c>
      <c r="AM1014" t="str">
        <f>IF(OR(Inventory!K22="Q3 2027",Inventory!K22="Q4 2027"),"Yes","No")</f>
        <v>No</v>
      </c>
      <c r="AN1014" s="178" t="str">
        <f t="shared" si="635"/>
        <v>No</v>
      </c>
      <c r="AO1014" t="str">
        <f>IF(OR(Inventory!K22="Q1 2028",Inventory!K22="Q2 2028"),"Yes","No")</f>
        <v>No</v>
      </c>
      <c r="AP1014" s="178" t="str">
        <f t="shared" si="636"/>
        <v>No</v>
      </c>
      <c r="AQ1014" t="str">
        <f>IF(OR(Inventory!K22="Q3 2028",Inventory!K22="Q4 2028"),"Yes","No")</f>
        <v>No</v>
      </c>
      <c r="AR1014" s="178" t="str">
        <f t="shared" si="637"/>
        <v>No</v>
      </c>
      <c r="AS1014" t="str">
        <f>IF(OR(Inventory!K22="Q1 2029",Inventory!K22="Q2 2029"),"Yes","No")</f>
        <v>No</v>
      </c>
      <c r="AT1014" s="178" t="str">
        <f t="shared" si="638"/>
        <v>No</v>
      </c>
      <c r="AU1014" t="str">
        <f>IF(OR(Inventory!K22="Q3 2029",Inventory!K22="Q4 2029"),"Yes","No")</f>
        <v>No</v>
      </c>
      <c r="AV1014" s="178" t="str">
        <f t="shared" si="639"/>
        <v>No</v>
      </c>
      <c r="AW1014" t="str">
        <f>IF(OR(Inventory!K22="Q1 2030",Inventory!K22="Q2 2030"),"Yes","No")</f>
        <v>No</v>
      </c>
      <c r="AX1014" s="178" t="str">
        <f t="shared" si="640"/>
        <v>No</v>
      </c>
      <c r="AY1014" t="str">
        <f>IF(OR(Inventory!K22="Q3 2030",Inventory!K22="Q4 2030"),"Yes","No")</f>
        <v>No</v>
      </c>
      <c r="AZ1014" s="178" t="str">
        <f t="shared" si="641"/>
        <v>No</v>
      </c>
      <c r="BA1014" t="str">
        <f>IF(Inventory!K22="","No","Yes")</f>
        <v>No</v>
      </c>
      <c r="BB1014" s="178" t="str">
        <f t="shared" si="642"/>
        <v>No</v>
      </c>
      <c r="BC1014" s="178" t="str">
        <f t="shared" si="643"/>
        <v>Yes</v>
      </c>
      <c r="BD1014" s="174"/>
    </row>
    <row r="1015" spans="1:56" s="175" customFormat="1" ht="23.65" thickBot="1" x14ac:dyDescent="0.5">
      <c r="A1015" s="177">
        <v>19</v>
      </c>
      <c r="B1015" s="71" t="s">
        <v>688</v>
      </c>
      <c r="C1015" t="str">
        <f>IF(Inventory!E23="Yes","Yes","No")</f>
        <v>No</v>
      </c>
      <c r="D1015" t="str">
        <f>IF(AND(C1015="No",Inventory!F23="Yes"),"Yes","No")</f>
        <v>No</v>
      </c>
      <c r="E1015" t="str">
        <f>IF(AND(C1015="No",Inventory!F23="N/A"),"N/A","No")</f>
        <v>No</v>
      </c>
      <c r="F1015">
        <f>IF(OR(Inventory!F23="Yes",Inventory!F23="N/A"),0,1)</f>
        <v>1</v>
      </c>
      <c r="G1015" t="str">
        <f>IF(OR(Inventory!K23="Q3 2019",Inventory!K23="Q4 2019"),"Yes","No")</f>
        <v>No</v>
      </c>
      <c r="H1015" s="178" t="str">
        <f t="shared" si="595"/>
        <v>No</v>
      </c>
      <c r="I1015" t="str">
        <f>IF(OR(Inventory!K23="Q1 2020",Inventory!K23="Q2 2020"),"Yes","No")</f>
        <v>No</v>
      </c>
      <c r="J1015" s="178" t="str">
        <f t="shared" si="620"/>
        <v>No</v>
      </c>
      <c r="K1015" t="str">
        <f>IF(OR(Inventory!K23="Q3 2020",Inventory!K23="Q4 2020"),"Yes","No")</f>
        <v>No</v>
      </c>
      <c r="L1015" s="178" t="str">
        <f t="shared" si="621"/>
        <v>No</v>
      </c>
      <c r="M1015" t="str">
        <f>IF(OR(Inventory!K23="Q1 2021",Inventory!K23="Q2 2021"),"Yes","No")</f>
        <v>No</v>
      </c>
      <c r="N1015" s="178" t="str">
        <f t="shared" si="622"/>
        <v>No</v>
      </c>
      <c r="O1015" t="str">
        <f>IF(OR(Inventory!K23="Q3 2021",Inventory!K23="Q4 2021"),"Yes","No")</f>
        <v>No</v>
      </c>
      <c r="P1015" s="178" t="str">
        <f t="shared" si="623"/>
        <v>No</v>
      </c>
      <c r="Q1015" t="str">
        <f>IF(OR(Inventory!K23="Q1 2022",Inventory!K23="Q2 2022"),"Yes","No")</f>
        <v>No</v>
      </c>
      <c r="R1015" s="178" t="str">
        <f t="shared" si="624"/>
        <v>No</v>
      </c>
      <c r="S1015" t="str">
        <f>IF(OR(Inventory!K23="Q3 2022",Inventory!K23="Q4 2022"),"Yes","No")</f>
        <v>No</v>
      </c>
      <c r="T1015" s="178" t="str">
        <f t="shared" si="625"/>
        <v>No</v>
      </c>
      <c r="U1015" t="str">
        <f>IF(OR(Inventory!K23="Q1 2023",Inventory!K23="Q2 2023"),"Yes","No")</f>
        <v>No</v>
      </c>
      <c r="V1015" s="178" t="str">
        <f t="shared" si="626"/>
        <v>No</v>
      </c>
      <c r="W1015" t="str">
        <f>IF(OR(Inventory!K23="Q3 2023",Inventory!K23="Q4 2023"),"Yes","No")</f>
        <v>No</v>
      </c>
      <c r="X1015" s="178" t="str">
        <f t="shared" si="627"/>
        <v>No</v>
      </c>
      <c r="Y1015" t="str">
        <f>IF(OR(Inventory!K23="Q1 2024",Inventory!K23="Q2 2024"),"Yes","No")</f>
        <v>No</v>
      </c>
      <c r="Z1015" s="178" t="str">
        <f t="shared" si="628"/>
        <v>No</v>
      </c>
      <c r="AA1015" t="str">
        <f>IF(OR(Inventory!K23="Q3 2024",Inventory!K23="Q4 2024"),"Yes","No")</f>
        <v>No</v>
      </c>
      <c r="AB1015" s="178" t="str">
        <f t="shared" si="629"/>
        <v>No</v>
      </c>
      <c r="AC1015" t="str">
        <f>IF(OR(Inventory!K23="Q1 2025",Inventory!K23="Q2 2025"),"Yes","No")</f>
        <v>No</v>
      </c>
      <c r="AD1015" s="178" t="str">
        <f t="shared" si="630"/>
        <v>No</v>
      </c>
      <c r="AE1015" t="str">
        <f>IF(OR(Inventory!K23="Q3 2025",Inventory!K23="Q4 2025"),"Yes","No")</f>
        <v>No</v>
      </c>
      <c r="AF1015" s="178" t="str">
        <f t="shared" si="631"/>
        <v>No</v>
      </c>
      <c r="AG1015" t="str">
        <f>IF(OR(Inventory!K23="Q1 2026",Inventory!K23="Q2 2026"),"Yes","No")</f>
        <v>No</v>
      </c>
      <c r="AH1015" s="178" t="str">
        <f t="shared" si="632"/>
        <v>No</v>
      </c>
      <c r="AI1015" t="str">
        <f>IF(OR(Inventory!K23="Q3 2026",Inventory!K23="Q4 2026"),"Yes","No")</f>
        <v>No</v>
      </c>
      <c r="AJ1015" s="178" t="str">
        <f t="shared" si="633"/>
        <v>No</v>
      </c>
      <c r="AK1015" t="str">
        <f>IF(OR(Inventory!K23="Q1 2027",Inventory!K23="Q2 2027"),"Yes","No")</f>
        <v>No</v>
      </c>
      <c r="AL1015" s="178" t="str">
        <f t="shared" si="634"/>
        <v>No</v>
      </c>
      <c r="AM1015" t="str">
        <f>IF(OR(Inventory!K23="Q3 2027",Inventory!K23="Q4 2027"),"Yes","No")</f>
        <v>No</v>
      </c>
      <c r="AN1015" s="178" t="str">
        <f t="shared" si="635"/>
        <v>No</v>
      </c>
      <c r="AO1015" t="str">
        <f>IF(OR(Inventory!K23="Q1 2028",Inventory!K23="Q2 2028"),"Yes","No")</f>
        <v>No</v>
      </c>
      <c r="AP1015" s="178" t="str">
        <f t="shared" si="636"/>
        <v>No</v>
      </c>
      <c r="AQ1015" t="str">
        <f>IF(OR(Inventory!K23="Q3 2028",Inventory!K23="Q4 2028"),"Yes","No")</f>
        <v>No</v>
      </c>
      <c r="AR1015" s="178" t="str">
        <f t="shared" si="637"/>
        <v>No</v>
      </c>
      <c r="AS1015" t="str">
        <f>IF(OR(Inventory!K23="Q1 2029",Inventory!K23="Q2 2029"),"Yes","No")</f>
        <v>No</v>
      </c>
      <c r="AT1015" s="178" t="str">
        <f t="shared" si="638"/>
        <v>No</v>
      </c>
      <c r="AU1015" t="str">
        <f>IF(OR(Inventory!K23="Q3 2029",Inventory!K23="Q4 2029"),"Yes","No")</f>
        <v>No</v>
      </c>
      <c r="AV1015" s="178" t="str">
        <f t="shared" si="639"/>
        <v>No</v>
      </c>
      <c r="AW1015" t="str">
        <f>IF(OR(Inventory!K23="Q1 2030",Inventory!K23="Q2 2030"),"Yes","No")</f>
        <v>No</v>
      </c>
      <c r="AX1015" s="178" t="str">
        <f t="shared" si="640"/>
        <v>No</v>
      </c>
      <c r="AY1015" t="str">
        <f>IF(OR(Inventory!K23="Q3 2030",Inventory!K23="Q4 2030"),"Yes","No")</f>
        <v>No</v>
      </c>
      <c r="AZ1015" s="178" t="str">
        <f t="shared" si="641"/>
        <v>No</v>
      </c>
      <c r="BA1015" t="str">
        <f>IF(Inventory!K23="","No","Yes")</f>
        <v>No</v>
      </c>
      <c r="BB1015" s="178" t="str">
        <f t="shared" si="642"/>
        <v>No</v>
      </c>
      <c r="BC1015" s="178" t="str">
        <f t="shared" si="643"/>
        <v>Yes</v>
      </c>
      <c r="BD1015" s="174"/>
    </row>
    <row r="1016" spans="1:56" s="175" customFormat="1" ht="35.25" thickBot="1" x14ac:dyDescent="0.5">
      <c r="A1016" s="177">
        <v>20</v>
      </c>
      <c r="B1016" s="71" t="s">
        <v>689</v>
      </c>
      <c r="C1016" t="str">
        <f>IF(Inventory!E24="Yes","Yes","No")</f>
        <v>No</v>
      </c>
      <c r="D1016" t="str">
        <f>IF(AND(C1016="No",Inventory!F24="Yes"),"Yes","No")</f>
        <v>No</v>
      </c>
      <c r="E1016" t="str">
        <f>IF(AND(C1016="No",Inventory!F24="N/A"),"N/A","No")</f>
        <v>No</v>
      </c>
      <c r="F1016">
        <f>IF(OR(Inventory!F24="Yes",Inventory!F24="N/A"),0,1)</f>
        <v>1</v>
      </c>
      <c r="G1016" t="str">
        <f>IF(OR(Inventory!K24="Q3 2019",Inventory!K24="Q4 2019"),"Yes","No")</f>
        <v>No</v>
      </c>
      <c r="H1016" s="178" t="str">
        <f t="shared" si="595"/>
        <v>No</v>
      </c>
      <c r="I1016" t="str">
        <f>IF(OR(Inventory!K24="Q1 2020",Inventory!K24="Q2 2020"),"Yes","No")</f>
        <v>No</v>
      </c>
      <c r="J1016" s="178" t="str">
        <f t="shared" si="620"/>
        <v>No</v>
      </c>
      <c r="K1016" t="str">
        <f>IF(OR(Inventory!K24="Q3 2020",Inventory!K24="Q4 2020"),"Yes","No")</f>
        <v>No</v>
      </c>
      <c r="L1016" s="178" t="str">
        <f t="shared" si="621"/>
        <v>No</v>
      </c>
      <c r="M1016" t="str">
        <f>IF(OR(Inventory!K24="Q1 2021",Inventory!K24="Q2 2021"),"Yes","No")</f>
        <v>No</v>
      </c>
      <c r="N1016" s="178" t="str">
        <f t="shared" si="622"/>
        <v>No</v>
      </c>
      <c r="O1016" t="str">
        <f>IF(OR(Inventory!K24="Q3 2021",Inventory!K24="Q4 2021"),"Yes","No")</f>
        <v>No</v>
      </c>
      <c r="P1016" s="178" t="str">
        <f t="shared" si="623"/>
        <v>No</v>
      </c>
      <c r="Q1016" t="str">
        <f>IF(OR(Inventory!K24="Q1 2022",Inventory!K24="Q2 2022"),"Yes","No")</f>
        <v>No</v>
      </c>
      <c r="R1016" s="178" t="str">
        <f t="shared" si="624"/>
        <v>No</v>
      </c>
      <c r="S1016" t="str">
        <f>IF(OR(Inventory!K24="Q3 2022",Inventory!K24="Q4 2022"),"Yes","No")</f>
        <v>No</v>
      </c>
      <c r="T1016" s="178" t="str">
        <f t="shared" si="625"/>
        <v>No</v>
      </c>
      <c r="U1016" t="str">
        <f>IF(OR(Inventory!K24="Q1 2023",Inventory!K24="Q2 2023"),"Yes","No")</f>
        <v>No</v>
      </c>
      <c r="V1016" s="178" t="str">
        <f t="shared" si="626"/>
        <v>No</v>
      </c>
      <c r="W1016" t="str">
        <f>IF(OR(Inventory!K24="Q3 2023",Inventory!K24="Q4 2023"),"Yes","No")</f>
        <v>No</v>
      </c>
      <c r="X1016" s="178" t="str">
        <f t="shared" si="627"/>
        <v>No</v>
      </c>
      <c r="Y1016" t="str">
        <f>IF(OR(Inventory!K24="Q1 2024",Inventory!K24="Q2 2024"),"Yes","No")</f>
        <v>No</v>
      </c>
      <c r="Z1016" s="178" t="str">
        <f t="shared" si="628"/>
        <v>No</v>
      </c>
      <c r="AA1016" t="str">
        <f>IF(OR(Inventory!K24="Q3 2024",Inventory!K24="Q4 2024"),"Yes","No")</f>
        <v>No</v>
      </c>
      <c r="AB1016" s="178" t="str">
        <f t="shared" si="629"/>
        <v>No</v>
      </c>
      <c r="AC1016" t="str">
        <f>IF(OR(Inventory!K24="Q1 2025",Inventory!K24="Q2 2025"),"Yes","No")</f>
        <v>No</v>
      </c>
      <c r="AD1016" s="178" t="str">
        <f t="shared" si="630"/>
        <v>No</v>
      </c>
      <c r="AE1016" t="str">
        <f>IF(OR(Inventory!K24="Q3 2025",Inventory!K24="Q4 2025"),"Yes","No")</f>
        <v>No</v>
      </c>
      <c r="AF1016" s="178" t="str">
        <f t="shared" si="631"/>
        <v>No</v>
      </c>
      <c r="AG1016" t="str">
        <f>IF(OR(Inventory!K24="Q1 2026",Inventory!K24="Q2 2026"),"Yes","No")</f>
        <v>No</v>
      </c>
      <c r="AH1016" s="178" t="str">
        <f t="shared" si="632"/>
        <v>No</v>
      </c>
      <c r="AI1016" t="str">
        <f>IF(OR(Inventory!K24="Q3 2026",Inventory!K24="Q4 2026"),"Yes","No")</f>
        <v>No</v>
      </c>
      <c r="AJ1016" s="178" t="str">
        <f t="shared" si="633"/>
        <v>No</v>
      </c>
      <c r="AK1016" t="str">
        <f>IF(OR(Inventory!K24="Q1 2027",Inventory!K24="Q2 2027"),"Yes","No")</f>
        <v>No</v>
      </c>
      <c r="AL1016" s="178" t="str">
        <f t="shared" si="634"/>
        <v>No</v>
      </c>
      <c r="AM1016" t="str">
        <f>IF(OR(Inventory!K24="Q3 2027",Inventory!K24="Q4 2027"),"Yes","No")</f>
        <v>No</v>
      </c>
      <c r="AN1016" s="178" t="str">
        <f t="shared" si="635"/>
        <v>No</v>
      </c>
      <c r="AO1016" t="str">
        <f>IF(OR(Inventory!K24="Q1 2028",Inventory!K24="Q2 2028"),"Yes","No")</f>
        <v>No</v>
      </c>
      <c r="AP1016" s="178" t="str">
        <f t="shared" si="636"/>
        <v>No</v>
      </c>
      <c r="AQ1016" t="str">
        <f>IF(OR(Inventory!K24="Q3 2028",Inventory!K24="Q4 2028"),"Yes","No")</f>
        <v>No</v>
      </c>
      <c r="AR1016" s="178" t="str">
        <f t="shared" si="637"/>
        <v>No</v>
      </c>
      <c r="AS1016" t="str">
        <f>IF(OR(Inventory!K24="Q1 2029",Inventory!K24="Q2 2029"),"Yes","No")</f>
        <v>No</v>
      </c>
      <c r="AT1016" s="178" t="str">
        <f t="shared" si="638"/>
        <v>No</v>
      </c>
      <c r="AU1016" t="str">
        <f>IF(OR(Inventory!K24="Q3 2029",Inventory!K24="Q4 2029"),"Yes","No")</f>
        <v>No</v>
      </c>
      <c r="AV1016" s="178" t="str">
        <f t="shared" si="639"/>
        <v>No</v>
      </c>
      <c r="AW1016" t="str">
        <f>IF(OR(Inventory!K24="Q1 2030",Inventory!K24="Q2 2030"),"Yes","No")</f>
        <v>No</v>
      </c>
      <c r="AX1016" s="178" t="str">
        <f t="shared" si="640"/>
        <v>No</v>
      </c>
      <c r="AY1016" t="str">
        <f>IF(OR(Inventory!K24="Q3 2030",Inventory!K24="Q4 2030"),"Yes","No")</f>
        <v>No</v>
      </c>
      <c r="AZ1016" s="178" t="str">
        <f t="shared" si="641"/>
        <v>No</v>
      </c>
      <c r="BA1016" t="str">
        <f>IF(Inventory!K24="","No","Yes")</f>
        <v>No</v>
      </c>
      <c r="BB1016" s="178" t="str">
        <f t="shared" si="642"/>
        <v>No</v>
      </c>
      <c r="BC1016" s="178" t="str">
        <f t="shared" si="643"/>
        <v>Yes</v>
      </c>
      <c r="BD1016" s="174"/>
    </row>
    <row r="1017" spans="1:56" s="175" customFormat="1" ht="35.25" thickBot="1" x14ac:dyDescent="0.5">
      <c r="A1017" s="177">
        <v>21</v>
      </c>
      <c r="B1017" s="71" t="s">
        <v>690</v>
      </c>
      <c r="C1017" t="str">
        <f>IF(Inventory!E25="Yes","Yes","No")</f>
        <v>No</v>
      </c>
      <c r="D1017" t="str">
        <f>IF(AND(C1017="No",Inventory!F25="Yes"),"Yes","No")</f>
        <v>No</v>
      </c>
      <c r="E1017" t="str">
        <f>IF(AND(C1017="No",Inventory!F25="N/A"),"N/A","No")</f>
        <v>No</v>
      </c>
      <c r="F1017">
        <f>IF(OR(Inventory!F25="Yes",Inventory!F25="N/A"),0,1)</f>
        <v>1</v>
      </c>
      <c r="G1017" t="str">
        <f>IF(OR(Inventory!K25="Q3 2019",Inventory!K25="Q4 2019"),"Yes","No")</f>
        <v>No</v>
      </c>
      <c r="H1017" s="178" t="str">
        <f t="shared" si="595"/>
        <v>No</v>
      </c>
      <c r="I1017" t="str">
        <f>IF(OR(Inventory!K25="Q1 2020",Inventory!K25="Q2 2020"),"Yes","No")</f>
        <v>No</v>
      </c>
      <c r="J1017" s="178" t="str">
        <f t="shared" si="620"/>
        <v>No</v>
      </c>
      <c r="K1017" t="str">
        <f>IF(OR(Inventory!K25="Q3 2020",Inventory!K25="Q4 2020"),"Yes","No")</f>
        <v>No</v>
      </c>
      <c r="L1017" s="178" t="str">
        <f t="shared" si="621"/>
        <v>No</v>
      </c>
      <c r="M1017" t="str">
        <f>IF(OR(Inventory!K25="Q1 2021",Inventory!K25="Q2 2021"),"Yes","No")</f>
        <v>No</v>
      </c>
      <c r="N1017" s="178" t="str">
        <f t="shared" si="622"/>
        <v>No</v>
      </c>
      <c r="O1017" t="str">
        <f>IF(OR(Inventory!K25="Q3 2021",Inventory!K25="Q4 2021"),"Yes","No")</f>
        <v>No</v>
      </c>
      <c r="P1017" s="178" t="str">
        <f t="shared" si="623"/>
        <v>No</v>
      </c>
      <c r="Q1017" t="str">
        <f>IF(OR(Inventory!K25="Q1 2022",Inventory!K25="Q2 2022"),"Yes","No")</f>
        <v>No</v>
      </c>
      <c r="R1017" s="178" t="str">
        <f t="shared" si="624"/>
        <v>No</v>
      </c>
      <c r="S1017" t="str">
        <f>IF(OR(Inventory!K25="Q3 2022",Inventory!K25="Q4 2022"),"Yes","No")</f>
        <v>No</v>
      </c>
      <c r="T1017" s="178" t="str">
        <f t="shared" si="625"/>
        <v>No</v>
      </c>
      <c r="U1017" t="str">
        <f>IF(OR(Inventory!K25="Q1 2023",Inventory!K25="Q2 2023"),"Yes","No")</f>
        <v>No</v>
      </c>
      <c r="V1017" s="178" t="str">
        <f t="shared" si="626"/>
        <v>No</v>
      </c>
      <c r="W1017" t="str">
        <f>IF(OR(Inventory!K25="Q3 2023",Inventory!K25="Q4 2023"),"Yes","No")</f>
        <v>No</v>
      </c>
      <c r="X1017" s="178" t="str">
        <f t="shared" si="627"/>
        <v>No</v>
      </c>
      <c r="Y1017" t="str">
        <f>IF(OR(Inventory!K25="Q1 2024",Inventory!K25="Q2 2024"),"Yes","No")</f>
        <v>No</v>
      </c>
      <c r="Z1017" s="178" t="str">
        <f t="shared" si="628"/>
        <v>No</v>
      </c>
      <c r="AA1017" t="str">
        <f>IF(OR(Inventory!K25="Q3 2024",Inventory!K25="Q4 2024"),"Yes","No")</f>
        <v>No</v>
      </c>
      <c r="AB1017" s="178" t="str">
        <f t="shared" si="629"/>
        <v>No</v>
      </c>
      <c r="AC1017" t="str">
        <f>IF(OR(Inventory!K25="Q1 2025",Inventory!K25="Q2 2025"),"Yes","No")</f>
        <v>No</v>
      </c>
      <c r="AD1017" s="178" t="str">
        <f t="shared" si="630"/>
        <v>No</v>
      </c>
      <c r="AE1017" t="str">
        <f>IF(OR(Inventory!K25="Q3 2025",Inventory!K25="Q4 2025"),"Yes","No")</f>
        <v>No</v>
      </c>
      <c r="AF1017" s="178" t="str">
        <f t="shared" si="631"/>
        <v>No</v>
      </c>
      <c r="AG1017" t="str">
        <f>IF(OR(Inventory!K25="Q1 2026",Inventory!K25="Q2 2026"),"Yes","No")</f>
        <v>No</v>
      </c>
      <c r="AH1017" s="178" t="str">
        <f t="shared" si="632"/>
        <v>No</v>
      </c>
      <c r="AI1017" t="str">
        <f>IF(OR(Inventory!K25="Q3 2026",Inventory!K25="Q4 2026"),"Yes","No")</f>
        <v>No</v>
      </c>
      <c r="AJ1017" s="178" t="str">
        <f t="shared" si="633"/>
        <v>No</v>
      </c>
      <c r="AK1017" t="str">
        <f>IF(OR(Inventory!K25="Q1 2027",Inventory!K25="Q2 2027"),"Yes","No")</f>
        <v>No</v>
      </c>
      <c r="AL1017" s="178" t="str">
        <f t="shared" si="634"/>
        <v>No</v>
      </c>
      <c r="AM1017" t="str">
        <f>IF(OR(Inventory!K25="Q3 2027",Inventory!K25="Q4 2027"),"Yes","No")</f>
        <v>No</v>
      </c>
      <c r="AN1017" s="178" t="str">
        <f t="shared" si="635"/>
        <v>No</v>
      </c>
      <c r="AO1017" t="str">
        <f>IF(OR(Inventory!K25="Q1 2028",Inventory!K25="Q2 2028"),"Yes","No")</f>
        <v>No</v>
      </c>
      <c r="AP1017" s="178" t="str">
        <f t="shared" si="636"/>
        <v>No</v>
      </c>
      <c r="AQ1017" t="str">
        <f>IF(OR(Inventory!K25="Q3 2028",Inventory!K25="Q4 2028"),"Yes","No")</f>
        <v>No</v>
      </c>
      <c r="AR1017" s="178" t="str">
        <f t="shared" si="637"/>
        <v>No</v>
      </c>
      <c r="AS1017" t="str">
        <f>IF(OR(Inventory!K25="Q1 2029",Inventory!K25="Q2 2029"),"Yes","No")</f>
        <v>No</v>
      </c>
      <c r="AT1017" s="178" t="str">
        <f t="shared" si="638"/>
        <v>No</v>
      </c>
      <c r="AU1017" t="str">
        <f>IF(OR(Inventory!K25="Q3 2029",Inventory!K25="Q4 2029"),"Yes","No")</f>
        <v>No</v>
      </c>
      <c r="AV1017" s="178" t="str">
        <f t="shared" si="639"/>
        <v>No</v>
      </c>
      <c r="AW1017" t="str">
        <f>IF(OR(Inventory!K25="Q1 2030",Inventory!K25="Q2 2030"),"Yes","No")</f>
        <v>No</v>
      </c>
      <c r="AX1017" s="178" t="str">
        <f t="shared" si="640"/>
        <v>No</v>
      </c>
      <c r="AY1017" t="str">
        <f>IF(OR(Inventory!K25="Q3 2030",Inventory!K25="Q4 2030"),"Yes","No")</f>
        <v>No</v>
      </c>
      <c r="AZ1017" s="178" t="str">
        <f t="shared" si="641"/>
        <v>No</v>
      </c>
      <c r="BA1017" t="str">
        <f>IF(Inventory!K25="","No","Yes")</f>
        <v>No</v>
      </c>
      <c r="BB1017" s="178" t="str">
        <f t="shared" si="642"/>
        <v>No</v>
      </c>
      <c r="BC1017" s="178" t="str">
        <f t="shared" si="643"/>
        <v>Yes</v>
      </c>
      <c r="BD1017" s="174"/>
    </row>
    <row r="1018" spans="1:56" s="175" customFormat="1" ht="23.65" thickBot="1" x14ac:dyDescent="0.5">
      <c r="A1018" s="177">
        <v>22</v>
      </c>
      <c r="B1018" s="71" t="s">
        <v>692</v>
      </c>
      <c r="C1018" t="str">
        <f>IF(Inventory!E26="Yes","Yes","No")</f>
        <v>No</v>
      </c>
      <c r="D1018" t="str">
        <f>IF(AND(C1018="No",Inventory!F26="Yes"),"Yes","No")</f>
        <v>No</v>
      </c>
      <c r="E1018" t="str">
        <f>IF(AND(C1018="No",Inventory!F26="N/A"),"N/A","No")</f>
        <v>No</v>
      </c>
      <c r="F1018">
        <f>IF(OR(Inventory!F26="Yes",Inventory!F26="N/A"),0,1)</f>
        <v>1</v>
      </c>
      <c r="G1018" t="str">
        <f>IF(OR(Inventory!K26="Q3 2019",Inventory!K26="Q4 2019"),"Yes","No")</f>
        <v>No</v>
      </c>
      <c r="H1018" s="178" t="str">
        <f t="shared" si="595"/>
        <v>No</v>
      </c>
      <c r="I1018" t="str">
        <f>IF(OR(Inventory!K26="Q1 2020",Inventory!K26="Q2 2020"),"Yes","No")</f>
        <v>No</v>
      </c>
      <c r="J1018" s="178" t="str">
        <f t="shared" si="620"/>
        <v>No</v>
      </c>
      <c r="K1018" t="str">
        <f>IF(OR(Inventory!K26="Q3 2020",Inventory!K26="Q4 2020"),"Yes","No")</f>
        <v>No</v>
      </c>
      <c r="L1018" s="178" t="str">
        <f t="shared" si="621"/>
        <v>No</v>
      </c>
      <c r="M1018" t="str">
        <f>IF(OR(Inventory!K26="Q1 2021",Inventory!K26="Q2 2021"),"Yes","No")</f>
        <v>No</v>
      </c>
      <c r="N1018" s="178" t="str">
        <f t="shared" si="622"/>
        <v>No</v>
      </c>
      <c r="O1018" t="str">
        <f>IF(OR(Inventory!K26="Q3 2021",Inventory!K26="Q4 2021"),"Yes","No")</f>
        <v>No</v>
      </c>
      <c r="P1018" s="178" t="str">
        <f t="shared" si="623"/>
        <v>No</v>
      </c>
      <c r="Q1018" t="str">
        <f>IF(OR(Inventory!K26="Q1 2022",Inventory!K26="Q2 2022"),"Yes","No")</f>
        <v>No</v>
      </c>
      <c r="R1018" s="178" t="str">
        <f t="shared" si="624"/>
        <v>No</v>
      </c>
      <c r="S1018" t="str">
        <f>IF(OR(Inventory!K26="Q3 2022",Inventory!K26="Q4 2022"),"Yes","No")</f>
        <v>No</v>
      </c>
      <c r="T1018" s="178" t="str">
        <f t="shared" si="625"/>
        <v>No</v>
      </c>
      <c r="U1018" t="str">
        <f>IF(OR(Inventory!K26="Q1 2023",Inventory!K26="Q2 2023"),"Yes","No")</f>
        <v>No</v>
      </c>
      <c r="V1018" s="178" t="str">
        <f t="shared" si="626"/>
        <v>No</v>
      </c>
      <c r="W1018" t="str">
        <f>IF(OR(Inventory!K26="Q3 2023",Inventory!K26="Q4 2023"),"Yes","No")</f>
        <v>No</v>
      </c>
      <c r="X1018" s="178" t="str">
        <f t="shared" si="627"/>
        <v>No</v>
      </c>
      <c r="Y1018" t="str">
        <f>IF(OR(Inventory!K26="Q1 2024",Inventory!K26="Q2 2024"),"Yes","No")</f>
        <v>No</v>
      </c>
      <c r="Z1018" s="178" t="str">
        <f t="shared" si="628"/>
        <v>No</v>
      </c>
      <c r="AA1018" t="str">
        <f>IF(OR(Inventory!K26="Q3 2024",Inventory!K26="Q4 2024"),"Yes","No")</f>
        <v>No</v>
      </c>
      <c r="AB1018" s="178" t="str">
        <f t="shared" si="629"/>
        <v>No</v>
      </c>
      <c r="AC1018" t="str">
        <f>IF(OR(Inventory!K26="Q1 2025",Inventory!K26="Q2 2025"),"Yes","No")</f>
        <v>No</v>
      </c>
      <c r="AD1018" s="178" t="str">
        <f t="shared" si="630"/>
        <v>No</v>
      </c>
      <c r="AE1018" t="str">
        <f>IF(OR(Inventory!K26="Q3 2025",Inventory!K26="Q4 2025"),"Yes","No")</f>
        <v>No</v>
      </c>
      <c r="AF1018" s="178" t="str">
        <f t="shared" si="631"/>
        <v>No</v>
      </c>
      <c r="AG1018" t="str">
        <f>IF(OR(Inventory!K26="Q1 2026",Inventory!K26="Q2 2026"),"Yes","No")</f>
        <v>No</v>
      </c>
      <c r="AH1018" s="178" t="str">
        <f t="shared" si="632"/>
        <v>No</v>
      </c>
      <c r="AI1018" t="str">
        <f>IF(OR(Inventory!K26="Q3 2026",Inventory!K26="Q4 2026"),"Yes","No")</f>
        <v>No</v>
      </c>
      <c r="AJ1018" s="178" t="str">
        <f t="shared" si="633"/>
        <v>No</v>
      </c>
      <c r="AK1018" t="str">
        <f>IF(OR(Inventory!K26="Q1 2027",Inventory!K26="Q2 2027"),"Yes","No")</f>
        <v>No</v>
      </c>
      <c r="AL1018" s="178" t="str">
        <f t="shared" si="634"/>
        <v>No</v>
      </c>
      <c r="AM1018" t="str">
        <f>IF(OR(Inventory!K26="Q3 2027",Inventory!K26="Q4 2027"),"Yes","No")</f>
        <v>No</v>
      </c>
      <c r="AN1018" s="178" t="str">
        <f t="shared" si="635"/>
        <v>No</v>
      </c>
      <c r="AO1018" t="str">
        <f>IF(OR(Inventory!K26="Q1 2028",Inventory!K26="Q2 2028"),"Yes","No")</f>
        <v>No</v>
      </c>
      <c r="AP1018" s="178" t="str">
        <f t="shared" si="636"/>
        <v>No</v>
      </c>
      <c r="AQ1018" t="str">
        <f>IF(OR(Inventory!K26="Q3 2028",Inventory!K26="Q4 2028"),"Yes","No")</f>
        <v>No</v>
      </c>
      <c r="AR1018" s="178" t="str">
        <f t="shared" si="637"/>
        <v>No</v>
      </c>
      <c r="AS1018" t="str">
        <f>IF(OR(Inventory!K26="Q1 2029",Inventory!K26="Q2 2029"),"Yes","No")</f>
        <v>No</v>
      </c>
      <c r="AT1018" s="178" t="str">
        <f t="shared" si="638"/>
        <v>No</v>
      </c>
      <c r="AU1018" t="str">
        <f>IF(OR(Inventory!K26="Q3 2029",Inventory!K26="Q4 2029"),"Yes","No")</f>
        <v>No</v>
      </c>
      <c r="AV1018" s="178" t="str">
        <f t="shared" si="639"/>
        <v>No</v>
      </c>
      <c r="AW1018" t="str">
        <f>IF(OR(Inventory!K26="Q1 2030",Inventory!K26="Q2 2030"),"Yes","No")</f>
        <v>No</v>
      </c>
      <c r="AX1018" s="178" t="str">
        <f t="shared" si="640"/>
        <v>No</v>
      </c>
      <c r="AY1018" t="str">
        <f>IF(OR(Inventory!K26="Q3 2030",Inventory!K26="Q4 2030"),"Yes","No")</f>
        <v>No</v>
      </c>
      <c r="AZ1018" s="178" t="str">
        <f t="shared" si="641"/>
        <v>No</v>
      </c>
      <c r="BA1018" t="str">
        <f>IF(Inventory!K26="","No","Yes")</f>
        <v>No</v>
      </c>
      <c r="BB1018" s="178" t="str">
        <f t="shared" si="642"/>
        <v>No</v>
      </c>
      <c r="BC1018" s="178" t="str">
        <f t="shared" si="643"/>
        <v>Yes</v>
      </c>
      <c r="BD1018" s="174"/>
    </row>
    <row r="1019" spans="1:56" s="175" customFormat="1" ht="14.65" thickBot="1" x14ac:dyDescent="0.5">
      <c r="A1019" s="177">
        <v>23</v>
      </c>
      <c r="B1019" s="71" t="s">
        <v>693</v>
      </c>
      <c r="C1019" t="str">
        <f>IF(Inventory!E27="Yes","Yes","No")</f>
        <v>No</v>
      </c>
      <c r="D1019" t="str">
        <f>IF(AND(C1019="No",Inventory!F27="Yes"),"Yes","No")</f>
        <v>No</v>
      </c>
      <c r="E1019" t="str">
        <f>IF(AND(C1019="No",Inventory!F27="N/A"),"N/A","No")</f>
        <v>No</v>
      </c>
      <c r="F1019">
        <f>IF(OR(Inventory!F27="Yes",Inventory!F27="N/A"),0,1)</f>
        <v>1</v>
      </c>
      <c r="G1019" t="str">
        <f>IF(OR(Inventory!K27="Q3 2019",Inventory!K27="Q4 2019"),"Yes","No")</f>
        <v>No</v>
      </c>
      <c r="H1019" s="178" t="str">
        <f t="shared" si="595"/>
        <v>No</v>
      </c>
      <c r="I1019" t="str">
        <f>IF(OR(Inventory!K27="Q1 2020",Inventory!K27="Q2 2020"),"Yes","No")</f>
        <v>No</v>
      </c>
      <c r="J1019" s="178" t="str">
        <f t="shared" si="620"/>
        <v>No</v>
      </c>
      <c r="K1019" t="str">
        <f>IF(OR(Inventory!K27="Q3 2020",Inventory!K27="Q4 2020"),"Yes","No")</f>
        <v>No</v>
      </c>
      <c r="L1019" s="178" t="str">
        <f t="shared" si="621"/>
        <v>No</v>
      </c>
      <c r="M1019" t="str">
        <f>IF(OR(Inventory!K27="Q1 2021",Inventory!K27="Q2 2021"),"Yes","No")</f>
        <v>No</v>
      </c>
      <c r="N1019" s="178" t="str">
        <f t="shared" si="622"/>
        <v>No</v>
      </c>
      <c r="O1019" t="str">
        <f>IF(OR(Inventory!K27="Q3 2021",Inventory!K27="Q4 2021"),"Yes","No")</f>
        <v>No</v>
      </c>
      <c r="P1019" s="178" t="str">
        <f t="shared" si="623"/>
        <v>No</v>
      </c>
      <c r="Q1019" t="str">
        <f>IF(OR(Inventory!K27="Q1 2022",Inventory!K27="Q2 2022"),"Yes","No")</f>
        <v>No</v>
      </c>
      <c r="R1019" s="178" t="str">
        <f t="shared" si="624"/>
        <v>No</v>
      </c>
      <c r="S1019" t="str">
        <f>IF(OR(Inventory!K27="Q3 2022",Inventory!K27="Q4 2022"),"Yes","No")</f>
        <v>No</v>
      </c>
      <c r="T1019" s="178" t="str">
        <f t="shared" si="625"/>
        <v>No</v>
      </c>
      <c r="U1019" t="str">
        <f>IF(OR(Inventory!K27="Q1 2023",Inventory!K27="Q2 2023"),"Yes","No")</f>
        <v>No</v>
      </c>
      <c r="V1019" s="178" t="str">
        <f t="shared" si="626"/>
        <v>No</v>
      </c>
      <c r="W1019" t="str">
        <f>IF(OR(Inventory!K27="Q3 2023",Inventory!K27="Q4 2023"),"Yes","No")</f>
        <v>No</v>
      </c>
      <c r="X1019" s="178" t="str">
        <f t="shared" si="627"/>
        <v>No</v>
      </c>
      <c r="Y1019" t="str">
        <f>IF(OR(Inventory!K27="Q1 2024",Inventory!K27="Q2 2024"),"Yes","No")</f>
        <v>No</v>
      </c>
      <c r="Z1019" s="178" t="str">
        <f t="shared" si="628"/>
        <v>No</v>
      </c>
      <c r="AA1019" t="str">
        <f>IF(OR(Inventory!K27="Q3 2024",Inventory!K27="Q4 2024"),"Yes","No")</f>
        <v>No</v>
      </c>
      <c r="AB1019" s="178" t="str">
        <f t="shared" si="629"/>
        <v>No</v>
      </c>
      <c r="AC1019" t="str">
        <f>IF(OR(Inventory!K27="Q1 2025",Inventory!K27="Q2 2025"),"Yes","No")</f>
        <v>No</v>
      </c>
      <c r="AD1019" s="178" t="str">
        <f t="shared" si="630"/>
        <v>No</v>
      </c>
      <c r="AE1019" t="str">
        <f>IF(OR(Inventory!K27="Q3 2025",Inventory!K27="Q4 2025"),"Yes","No")</f>
        <v>No</v>
      </c>
      <c r="AF1019" s="178" t="str">
        <f t="shared" si="631"/>
        <v>No</v>
      </c>
      <c r="AG1019" t="str">
        <f>IF(OR(Inventory!K27="Q1 2026",Inventory!K27="Q2 2026"),"Yes","No")</f>
        <v>No</v>
      </c>
      <c r="AH1019" s="178" t="str">
        <f t="shared" si="632"/>
        <v>No</v>
      </c>
      <c r="AI1019" t="str">
        <f>IF(OR(Inventory!K27="Q3 2026",Inventory!K27="Q4 2026"),"Yes","No")</f>
        <v>No</v>
      </c>
      <c r="AJ1019" s="178" t="str">
        <f t="shared" si="633"/>
        <v>No</v>
      </c>
      <c r="AK1019" t="str">
        <f>IF(OR(Inventory!K27="Q1 2027",Inventory!K27="Q2 2027"),"Yes","No")</f>
        <v>No</v>
      </c>
      <c r="AL1019" s="178" t="str">
        <f t="shared" si="634"/>
        <v>No</v>
      </c>
      <c r="AM1019" t="str">
        <f>IF(OR(Inventory!K27="Q3 2027",Inventory!K27="Q4 2027"),"Yes","No")</f>
        <v>No</v>
      </c>
      <c r="AN1019" s="178" t="str">
        <f t="shared" si="635"/>
        <v>No</v>
      </c>
      <c r="AO1019" t="str">
        <f>IF(OR(Inventory!K27="Q1 2028",Inventory!K27="Q2 2028"),"Yes","No")</f>
        <v>No</v>
      </c>
      <c r="AP1019" s="178" t="str">
        <f t="shared" si="636"/>
        <v>No</v>
      </c>
      <c r="AQ1019" t="str">
        <f>IF(OR(Inventory!K27="Q3 2028",Inventory!K27="Q4 2028"),"Yes","No")</f>
        <v>No</v>
      </c>
      <c r="AR1019" s="178" t="str">
        <f t="shared" si="637"/>
        <v>No</v>
      </c>
      <c r="AS1019" t="str">
        <f>IF(OR(Inventory!K27="Q1 2029",Inventory!K27="Q2 2029"),"Yes","No")</f>
        <v>No</v>
      </c>
      <c r="AT1019" s="178" t="str">
        <f t="shared" si="638"/>
        <v>No</v>
      </c>
      <c r="AU1019" t="str">
        <f>IF(OR(Inventory!K27="Q3 2029",Inventory!K27="Q4 2029"),"Yes","No")</f>
        <v>No</v>
      </c>
      <c r="AV1019" s="178" t="str">
        <f t="shared" si="639"/>
        <v>No</v>
      </c>
      <c r="AW1019" t="str">
        <f>IF(OR(Inventory!K27="Q1 2030",Inventory!K27="Q2 2030"),"Yes","No")</f>
        <v>No</v>
      </c>
      <c r="AX1019" s="178" t="str">
        <f t="shared" si="640"/>
        <v>No</v>
      </c>
      <c r="AY1019" t="str">
        <f>IF(OR(Inventory!K27="Q3 2030",Inventory!K27="Q4 2030"),"Yes","No")</f>
        <v>No</v>
      </c>
      <c r="AZ1019" s="178" t="str">
        <f t="shared" si="641"/>
        <v>No</v>
      </c>
      <c r="BA1019" t="str">
        <f>IF(Inventory!K27="","No","Yes")</f>
        <v>No</v>
      </c>
      <c r="BB1019" s="178" t="str">
        <f t="shared" si="642"/>
        <v>No</v>
      </c>
      <c r="BC1019" s="178" t="str">
        <f t="shared" si="643"/>
        <v>Yes</v>
      </c>
      <c r="BD1019" s="174"/>
    </row>
    <row r="1020" spans="1:56" s="175" customFormat="1" ht="23.65" thickBot="1" x14ac:dyDescent="0.5">
      <c r="A1020" s="177">
        <v>24</v>
      </c>
      <c r="B1020" s="70" t="s">
        <v>696</v>
      </c>
      <c r="C1020" t="str">
        <f>IF(Inventory!E28="Yes","Yes","No")</f>
        <v>Yes</v>
      </c>
      <c r="D1020" t="str">
        <f>IF(AND(C1020="No",Inventory!F28="Yes"),"Yes","No")</f>
        <v>No</v>
      </c>
      <c r="E1020" t="str">
        <f>IF(AND(C1020="No",Inventory!F28="N/A"),"N/A","No")</f>
        <v>No</v>
      </c>
      <c r="F1020">
        <f>IF(OR(Inventory!F28="Yes",Inventory!F28="N/A"),0,1)</f>
        <v>1</v>
      </c>
      <c r="G1020" t="str">
        <f>IF(OR(Inventory!K28="Q3 2019",Inventory!K28="Q4 2019"),"Yes","No")</f>
        <v>No</v>
      </c>
      <c r="H1020" s="178" t="str">
        <f t="shared" si="595"/>
        <v>No</v>
      </c>
      <c r="I1020" t="str">
        <f>IF(OR(Inventory!K28="Q1 2020",Inventory!K28="Q2 2020"),"Yes","No")</f>
        <v>No</v>
      </c>
      <c r="J1020" s="178" t="str">
        <f t="shared" si="620"/>
        <v>No</v>
      </c>
      <c r="K1020" t="str">
        <f>IF(OR(Inventory!K28="Q3 2020",Inventory!K28="Q4 2020"),"Yes","No")</f>
        <v>No</v>
      </c>
      <c r="L1020" s="178" t="str">
        <f t="shared" si="621"/>
        <v>No</v>
      </c>
      <c r="M1020" t="str">
        <f>IF(OR(Inventory!K28="Q1 2021",Inventory!K28="Q2 2021"),"Yes","No")</f>
        <v>No</v>
      </c>
      <c r="N1020" s="178" t="str">
        <f t="shared" si="622"/>
        <v>No</v>
      </c>
      <c r="O1020" t="str">
        <f>IF(OR(Inventory!K28="Q3 2021",Inventory!K28="Q4 2021"),"Yes","No")</f>
        <v>No</v>
      </c>
      <c r="P1020" s="178" t="str">
        <f t="shared" si="623"/>
        <v>No</v>
      </c>
      <c r="Q1020" t="str">
        <f>IF(OR(Inventory!K28="Q1 2022",Inventory!K28="Q2 2022"),"Yes","No")</f>
        <v>No</v>
      </c>
      <c r="R1020" s="178" t="str">
        <f t="shared" si="624"/>
        <v>No</v>
      </c>
      <c r="S1020" t="str">
        <f>IF(OR(Inventory!K28="Q3 2022",Inventory!K28="Q4 2022"),"Yes","No")</f>
        <v>No</v>
      </c>
      <c r="T1020" s="178" t="str">
        <f t="shared" si="625"/>
        <v>No</v>
      </c>
      <c r="U1020" t="str">
        <f>IF(OR(Inventory!K28="Q1 2023",Inventory!K28="Q2 2023"),"Yes","No")</f>
        <v>No</v>
      </c>
      <c r="V1020" s="178" t="str">
        <f t="shared" si="626"/>
        <v>No</v>
      </c>
      <c r="W1020" t="str">
        <f>IF(OR(Inventory!K28="Q3 2023",Inventory!K28="Q4 2023"),"Yes","No")</f>
        <v>No</v>
      </c>
      <c r="X1020" s="178" t="str">
        <f t="shared" si="627"/>
        <v>No</v>
      </c>
      <c r="Y1020" t="str">
        <f>IF(OR(Inventory!K28="Q1 2024",Inventory!K28="Q2 2024"),"Yes","No")</f>
        <v>No</v>
      </c>
      <c r="Z1020" s="178" t="str">
        <f t="shared" si="628"/>
        <v>No</v>
      </c>
      <c r="AA1020" t="str">
        <f>IF(OR(Inventory!K28="Q3 2024",Inventory!K28="Q4 2024"),"Yes","No")</f>
        <v>No</v>
      </c>
      <c r="AB1020" s="178" t="str">
        <f t="shared" si="629"/>
        <v>No</v>
      </c>
      <c r="AC1020" t="str">
        <f>IF(OR(Inventory!K28="Q1 2025",Inventory!K28="Q2 2025"),"Yes","No")</f>
        <v>No</v>
      </c>
      <c r="AD1020" s="178" t="str">
        <f t="shared" si="630"/>
        <v>No</v>
      </c>
      <c r="AE1020" t="str">
        <f>IF(OR(Inventory!K28="Q3 2025",Inventory!K28="Q4 2025"),"Yes","No")</f>
        <v>No</v>
      </c>
      <c r="AF1020" s="178" t="str">
        <f t="shared" si="631"/>
        <v>No</v>
      </c>
      <c r="AG1020" t="str">
        <f>IF(OR(Inventory!K28="Q1 2026",Inventory!K28="Q2 2026"),"Yes","No")</f>
        <v>No</v>
      </c>
      <c r="AH1020" s="178" t="str">
        <f t="shared" si="632"/>
        <v>No</v>
      </c>
      <c r="AI1020" t="str">
        <f>IF(OR(Inventory!K28="Q3 2026",Inventory!K28="Q4 2026"),"Yes","No")</f>
        <v>No</v>
      </c>
      <c r="AJ1020" s="178" t="str">
        <f t="shared" si="633"/>
        <v>No</v>
      </c>
      <c r="AK1020" t="str">
        <f>IF(OR(Inventory!K28="Q1 2027",Inventory!K28="Q2 2027"),"Yes","No")</f>
        <v>No</v>
      </c>
      <c r="AL1020" s="178" t="str">
        <f t="shared" si="634"/>
        <v>No</v>
      </c>
      <c r="AM1020" t="str">
        <f>IF(OR(Inventory!K28="Q3 2027",Inventory!K28="Q4 2027"),"Yes","No")</f>
        <v>No</v>
      </c>
      <c r="AN1020" s="178" t="str">
        <f t="shared" si="635"/>
        <v>No</v>
      </c>
      <c r="AO1020" t="str">
        <f>IF(OR(Inventory!K28="Q1 2028",Inventory!K28="Q2 2028"),"Yes","No")</f>
        <v>No</v>
      </c>
      <c r="AP1020" s="178" t="str">
        <f t="shared" si="636"/>
        <v>No</v>
      </c>
      <c r="AQ1020" t="str">
        <f>IF(OR(Inventory!K28="Q3 2028",Inventory!K28="Q4 2028"),"Yes","No")</f>
        <v>No</v>
      </c>
      <c r="AR1020" s="178" t="str">
        <f t="shared" si="637"/>
        <v>No</v>
      </c>
      <c r="AS1020" t="str">
        <f>IF(OR(Inventory!K28="Q1 2029",Inventory!K28="Q2 2029"),"Yes","No")</f>
        <v>No</v>
      </c>
      <c r="AT1020" s="178" t="str">
        <f t="shared" si="638"/>
        <v>No</v>
      </c>
      <c r="AU1020" t="str">
        <f>IF(OR(Inventory!K28="Q3 2029",Inventory!K28="Q4 2029"),"Yes","No")</f>
        <v>No</v>
      </c>
      <c r="AV1020" s="178" t="str">
        <f t="shared" si="639"/>
        <v>No</v>
      </c>
      <c r="AW1020" t="str">
        <f>IF(OR(Inventory!K28="Q1 2030",Inventory!K28="Q2 2030"),"Yes","No")</f>
        <v>No</v>
      </c>
      <c r="AX1020" s="178" t="str">
        <f t="shared" si="640"/>
        <v>No</v>
      </c>
      <c r="AY1020" t="str">
        <f>IF(OR(Inventory!K28="Q3 2030",Inventory!K28="Q4 2030"),"Yes","No")</f>
        <v>No</v>
      </c>
      <c r="AZ1020" s="178" t="str">
        <f t="shared" si="641"/>
        <v>No</v>
      </c>
      <c r="BA1020" t="str">
        <f>IF(Inventory!K28="","No","Yes")</f>
        <v>No</v>
      </c>
      <c r="BB1020" s="178" t="str">
        <f t="shared" si="642"/>
        <v>No</v>
      </c>
      <c r="BC1020" s="178" t="str">
        <f t="shared" si="643"/>
        <v>No</v>
      </c>
      <c r="BD1020" s="174"/>
    </row>
    <row r="1021" spans="1:56" s="175" customFormat="1" ht="14.65" thickBot="1" x14ac:dyDescent="0.5">
      <c r="A1021" s="177">
        <v>25</v>
      </c>
      <c r="B1021" s="71" t="s">
        <v>697</v>
      </c>
      <c r="C1021" t="str">
        <f>IF(Inventory!E29="Yes","Yes","No")</f>
        <v>No</v>
      </c>
      <c r="D1021" t="str">
        <f>IF(AND(C1021="No",Inventory!F29="Yes"),"Yes","No")</f>
        <v>No</v>
      </c>
      <c r="E1021" t="str">
        <f>IF(AND(C1021="No",Inventory!F29="N/A"),"N/A","No")</f>
        <v>No</v>
      </c>
      <c r="F1021">
        <f>IF(OR(Inventory!F29="Yes",Inventory!F29="N/A"),0,1)</f>
        <v>1</v>
      </c>
      <c r="G1021" t="str">
        <f>IF(OR(Inventory!K29="Q3 2019",Inventory!K29="Q4 2019"),"Yes","No")</f>
        <v>No</v>
      </c>
      <c r="H1021" s="178" t="str">
        <f t="shared" si="595"/>
        <v>No</v>
      </c>
      <c r="I1021" t="str">
        <f>IF(OR(Inventory!K29="Q1 2020",Inventory!K29="Q2 2020"),"Yes","No")</f>
        <v>No</v>
      </c>
      <c r="J1021" s="178" t="str">
        <f t="shared" si="620"/>
        <v>No</v>
      </c>
      <c r="K1021" t="str">
        <f>IF(OR(Inventory!K29="Q3 2020",Inventory!K29="Q4 2020"),"Yes","No")</f>
        <v>No</v>
      </c>
      <c r="L1021" s="178" t="str">
        <f t="shared" si="621"/>
        <v>No</v>
      </c>
      <c r="M1021" t="str">
        <f>IF(OR(Inventory!K29="Q1 2021",Inventory!K29="Q2 2021"),"Yes","No")</f>
        <v>No</v>
      </c>
      <c r="N1021" s="178" t="str">
        <f t="shared" si="622"/>
        <v>No</v>
      </c>
      <c r="O1021" t="str">
        <f>IF(OR(Inventory!K29="Q3 2021",Inventory!K29="Q4 2021"),"Yes","No")</f>
        <v>No</v>
      </c>
      <c r="P1021" s="178" t="str">
        <f t="shared" si="623"/>
        <v>No</v>
      </c>
      <c r="Q1021" t="str">
        <f>IF(OR(Inventory!K29="Q1 2022",Inventory!K29="Q2 2022"),"Yes","No")</f>
        <v>No</v>
      </c>
      <c r="R1021" s="178" t="str">
        <f t="shared" si="624"/>
        <v>No</v>
      </c>
      <c r="S1021" t="str">
        <f>IF(OR(Inventory!K29="Q3 2022",Inventory!K29="Q4 2022"),"Yes","No")</f>
        <v>No</v>
      </c>
      <c r="T1021" s="178" t="str">
        <f t="shared" si="625"/>
        <v>No</v>
      </c>
      <c r="U1021" t="str">
        <f>IF(OR(Inventory!K29="Q1 2023",Inventory!K29="Q2 2023"),"Yes","No")</f>
        <v>No</v>
      </c>
      <c r="V1021" s="178" t="str">
        <f t="shared" si="626"/>
        <v>No</v>
      </c>
      <c r="W1021" t="str">
        <f>IF(OR(Inventory!K29="Q3 2023",Inventory!K29="Q4 2023"),"Yes","No")</f>
        <v>No</v>
      </c>
      <c r="X1021" s="178" t="str">
        <f t="shared" si="627"/>
        <v>No</v>
      </c>
      <c r="Y1021" t="str">
        <f>IF(OR(Inventory!K29="Q1 2024",Inventory!K29="Q2 2024"),"Yes","No")</f>
        <v>No</v>
      </c>
      <c r="Z1021" s="178" t="str">
        <f t="shared" si="628"/>
        <v>No</v>
      </c>
      <c r="AA1021" t="str">
        <f>IF(OR(Inventory!K29="Q3 2024",Inventory!K29="Q4 2024"),"Yes","No")</f>
        <v>No</v>
      </c>
      <c r="AB1021" s="178" t="str">
        <f t="shared" si="629"/>
        <v>No</v>
      </c>
      <c r="AC1021" t="str">
        <f>IF(OR(Inventory!K29="Q1 2025",Inventory!K29="Q2 2025"),"Yes","No")</f>
        <v>No</v>
      </c>
      <c r="AD1021" s="178" t="str">
        <f t="shared" si="630"/>
        <v>No</v>
      </c>
      <c r="AE1021" t="str">
        <f>IF(OR(Inventory!K29="Q3 2025",Inventory!K29="Q4 2025"),"Yes","No")</f>
        <v>No</v>
      </c>
      <c r="AF1021" s="178" t="str">
        <f t="shared" si="631"/>
        <v>No</v>
      </c>
      <c r="AG1021" t="str">
        <f>IF(OR(Inventory!K29="Q1 2026",Inventory!K29="Q2 2026"),"Yes","No")</f>
        <v>No</v>
      </c>
      <c r="AH1021" s="178" t="str">
        <f t="shared" si="632"/>
        <v>No</v>
      </c>
      <c r="AI1021" t="str">
        <f>IF(OR(Inventory!K29="Q3 2026",Inventory!K29="Q4 2026"),"Yes","No")</f>
        <v>No</v>
      </c>
      <c r="AJ1021" s="178" t="str">
        <f t="shared" si="633"/>
        <v>No</v>
      </c>
      <c r="AK1021" t="str">
        <f>IF(OR(Inventory!K29="Q1 2027",Inventory!K29="Q2 2027"),"Yes","No")</f>
        <v>No</v>
      </c>
      <c r="AL1021" s="178" t="str">
        <f t="shared" si="634"/>
        <v>No</v>
      </c>
      <c r="AM1021" t="str">
        <f>IF(OR(Inventory!K29="Q3 2027",Inventory!K29="Q4 2027"),"Yes","No")</f>
        <v>No</v>
      </c>
      <c r="AN1021" s="178" t="str">
        <f t="shared" si="635"/>
        <v>No</v>
      </c>
      <c r="AO1021" t="str">
        <f>IF(OR(Inventory!K29="Q1 2028",Inventory!K29="Q2 2028"),"Yes","No")</f>
        <v>No</v>
      </c>
      <c r="AP1021" s="178" t="str">
        <f t="shared" si="636"/>
        <v>No</v>
      </c>
      <c r="AQ1021" t="str">
        <f>IF(OR(Inventory!K29="Q3 2028",Inventory!K29="Q4 2028"),"Yes","No")</f>
        <v>No</v>
      </c>
      <c r="AR1021" s="178" t="str">
        <f t="shared" si="637"/>
        <v>No</v>
      </c>
      <c r="AS1021" t="str">
        <f>IF(OR(Inventory!K29="Q1 2029",Inventory!K29="Q2 2029"),"Yes","No")</f>
        <v>No</v>
      </c>
      <c r="AT1021" s="178" t="str">
        <f t="shared" si="638"/>
        <v>No</v>
      </c>
      <c r="AU1021" t="str">
        <f>IF(OR(Inventory!K29="Q3 2029",Inventory!K29="Q4 2029"),"Yes","No")</f>
        <v>No</v>
      </c>
      <c r="AV1021" s="178" t="str">
        <f t="shared" si="639"/>
        <v>No</v>
      </c>
      <c r="AW1021" t="str">
        <f>IF(OR(Inventory!K29="Q1 2030",Inventory!K29="Q2 2030"),"Yes","No")</f>
        <v>No</v>
      </c>
      <c r="AX1021" s="178" t="str">
        <f t="shared" si="640"/>
        <v>No</v>
      </c>
      <c r="AY1021" t="str">
        <f>IF(OR(Inventory!K29="Q3 2030",Inventory!K29="Q4 2030"),"Yes","No")</f>
        <v>No</v>
      </c>
      <c r="AZ1021" s="178" t="str">
        <f t="shared" si="641"/>
        <v>No</v>
      </c>
      <c r="BA1021" t="str">
        <f>IF(Inventory!K29="","No","Yes")</f>
        <v>No</v>
      </c>
      <c r="BB1021" s="178" t="str">
        <f t="shared" si="642"/>
        <v>No</v>
      </c>
      <c r="BC1021" s="178" t="str">
        <f t="shared" si="643"/>
        <v>Yes</v>
      </c>
      <c r="BD1021" s="174"/>
    </row>
    <row r="1022" spans="1:56" s="175" customFormat="1" ht="23.65" thickBot="1" x14ac:dyDescent="0.5">
      <c r="A1022" s="177">
        <v>26</v>
      </c>
      <c r="B1022" s="71" t="s">
        <v>698</v>
      </c>
      <c r="C1022" t="str">
        <f>IF(Inventory!E30="Yes","Yes","No")</f>
        <v>No</v>
      </c>
      <c r="D1022" t="str">
        <f>IF(AND(C1022="No",Inventory!F30="Yes"),"Yes","No")</f>
        <v>No</v>
      </c>
      <c r="E1022" t="str">
        <f>IF(AND(C1022="No",Inventory!F30="N/A"),"N/A","No")</f>
        <v>No</v>
      </c>
      <c r="F1022">
        <f>IF(OR(Inventory!F30="Yes",Inventory!F30="N/A"),0,1)</f>
        <v>1</v>
      </c>
      <c r="G1022" t="str">
        <f>IF(OR(Inventory!K30="Q3 2019",Inventory!K30="Q4 2019"),"Yes","No")</f>
        <v>No</v>
      </c>
      <c r="H1022" s="178" t="str">
        <f t="shared" si="595"/>
        <v>No</v>
      </c>
      <c r="I1022" t="str">
        <f>IF(OR(Inventory!K30="Q1 2020",Inventory!K30="Q2 2020"),"Yes","No")</f>
        <v>No</v>
      </c>
      <c r="J1022" s="178" t="str">
        <f t="shared" si="620"/>
        <v>No</v>
      </c>
      <c r="K1022" t="str">
        <f>IF(OR(Inventory!K30="Q3 2020",Inventory!K30="Q4 2020"),"Yes","No")</f>
        <v>No</v>
      </c>
      <c r="L1022" s="178" t="str">
        <f t="shared" si="621"/>
        <v>No</v>
      </c>
      <c r="M1022" t="str">
        <f>IF(OR(Inventory!K30="Q1 2021",Inventory!K30="Q2 2021"),"Yes","No")</f>
        <v>No</v>
      </c>
      <c r="N1022" s="178" t="str">
        <f t="shared" si="622"/>
        <v>No</v>
      </c>
      <c r="O1022" t="str">
        <f>IF(OR(Inventory!K30="Q3 2021",Inventory!K30="Q4 2021"),"Yes","No")</f>
        <v>No</v>
      </c>
      <c r="P1022" s="178" t="str">
        <f t="shared" si="623"/>
        <v>No</v>
      </c>
      <c r="Q1022" t="str">
        <f>IF(OR(Inventory!K30="Q1 2022",Inventory!K30="Q2 2022"),"Yes","No")</f>
        <v>No</v>
      </c>
      <c r="R1022" s="178" t="str">
        <f t="shared" si="624"/>
        <v>No</v>
      </c>
      <c r="S1022" t="str">
        <f>IF(OR(Inventory!K30="Q3 2022",Inventory!K30="Q4 2022"),"Yes","No")</f>
        <v>No</v>
      </c>
      <c r="T1022" s="178" t="str">
        <f t="shared" si="625"/>
        <v>No</v>
      </c>
      <c r="U1022" t="str">
        <f>IF(OR(Inventory!K30="Q1 2023",Inventory!K30="Q2 2023"),"Yes","No")</f>
        <v>No</v>
      </c>
      <c r="V1022" s="178" t="str">
        <f t="shared" si="626"/>
        <v>No</v>
      </c>
      <c r="W1022" t="str">
        <f>IF(OR(Inventory!K30="Q3 2023",Inventory!K30="Q4 2023"),"Yes","No")</f>
        <v>No</v>
      </c>
      <c r="X1022" s="178" t="str">
        <f t="shared" si="627"/>
        <v>No</v>
      </c>
      <c r="Y1022" t="str">
        <f>IF(OR(Inventory!K30="Q1 2024",Inventory!K30="Q2 2024"),"Yes","No")</f>
        <v>No</v>
      </c>
      <c r="Z1022" s="178" t="str">
        <f t="shared" si="628"/>
        <v>No</v>
      </c>
      <c r="AA1022" t="str">
        <f>IF(OR(Inventory!K30="Q3 2024",Inventory!K30="Q4 2024"),"Yes","No")</f>
        <v>No</v>
      </c>
      <c r="AB1022" s="178" t="str">
        <f t="shared" si="629"/>
        <v>No</v>
      </c>
      <c r="AC1022" t="str">
        <f>IF(OR(Inventory!K30="Q1 2025",Inventory!K30="Q2 2025"),"Yes","No")</f>
        <v>No</v>
      </c>
      <c r="AD1022" s="178" t="str">
        <f t="shared" si="630"/>
        <v>No</v>
      </c>
      <c r="AE1022" t="str">
        <f>IF(OR(Inventory!K30="Q3 2025",Inventory!K30="Q4 2025"),"Yes","No")</f>
        <v>No</v>
      </c>
      <c r="AF1022" s="178" t="str">
        <f t="shared" si="631"/>
        <v>No</v>
      </c>
      <c r="AG1022" t="str">
        <f>IF(OR(Inventory!K30="Q1 2026",Inventory!K30="Q2 2026"),"Yes","No")</f>
        <v>No</v>
      </c>
      <c r="AH1022" s="178" t="str">
        <f t="shared" si="632"/>
        <v>No</v>
      </c>
      <c r="AI1022" t="str">
        <f>IF(OR(Inventory!K30="Q3 2026",Inventory!K30="Q4 2026"),"Yes","No")</f>
        <v>No</v>
      </c>
      <c r="AJ1022" s="178" t="str">
        <f t="shared" si="633"/>
        <v>No</v>
      </c>
      <c r="AK1022" t="str">
        <f>IF(OR(Inventory!K30="Q1 2027",Inventory!K30="Q2 2027"),"Yes","No")</f>
        <v>No</v>
      </c>
      <c r="AL1022" s="178" t="str">
        <f t="shared" si="634"/>
        <v>No</v>
      </c>
      <c r="AM1022" t="str">
        <f>IF(OR(Inventory!K30="Q3 2027",Inventory!K30="Q4 2027"),"Yes","No")</f>
        <v>No</v>
      </c>
      <c r="AN1022" s="178" t="str">
        <f t="shared" si="635"/>
        <v>No</v>
      </c>
      <c r="AO1022" t="str">
        <f>IF(OR(Inventory!K30="Q1 2028",Inventory!K30="Q2 2028"),"Yes","No")</f>
        <v>No</v>
      </c>
      <c r="AP1022" s="178" t="str">
        <f t="shared" si="636"/>
        <v>No</v>
      </c>
      <c r="AQ1022" t="str">
        <f>IF(OR(Inventory!K30="Q3 2028",Inventory!K30="Q4 2028"),"Yes","No")</f>
        <v>No</v>
      </c>
      <c r="AR1022" s="178" t="str">
        <f t="shared" si="637"/>
        <v>No</v>
      </c>
      <c r="AS1022" t="str">
        <f>IF(OR(Inventory!K30="Q1 2029",Inventory!K30="Q2 2029"),"Yes","No")</f>
        <v>No</v>
      </c>
      <c r="AT1022" s="178" t="str">
        <f t="shared" si="638"/>
        <v>No</v>
      </c>
      <c r="AU1022" t="str">
        <f>IF(OR(Inventory!K30="Q3 2029",Inventory!K30="Q4 2029"),"Yes","No")</f>
        <v>No</v>
      </c>
      <c r="AV1022" s="178" t="str">
        <f t="shared" si="639"/>
        <v>No</v>
      </c>
      <c r="AW1022" t="str">
        <f>IF(OR(Inventory!K30="Q1 2030",Inventory!K30="Q2 2030"),"Yes","No")</f>
        <v>No</v>
      </c>
      <c r="AX1022" s="178" t="str">
        <f t="shared" si="640"/>
        <v>No</v>
      </c>
      <c r="AY1022" t="str">
        <f>IF(OR(Inventory!K30="Q3 2030",Inventory!K30="Q4 2030"),"Yes","No")</f>
        <v>No</v>
      </c>
      <c r="AZ1022" s="178" t="str">
        <f t="shared" si="641"/>
        <v>No</v>
      </c>
      <c r="BA1022" t="str">
        <f>IF(Inventory!K30="","No","Yes")</f>
        <v>No</v>
      </c>
      <c r="BB1022" s="178" t="str">
        <f t="shared" si="642"/>
        <v>No</v>
      </c>
      <c r="BC1022" s="178" t="str">
        <f t="shared" si="643"/>
        <v>Yes</v>
      </c>
      <c r="BD1022" s="174"/>
    </row>
    <row r="1023" spans="1:56" s="175" customFormat="1" ht="23.65" thickBot="1" x14ac:dyDescent="0.5">
      <c r="A1023" s="177">
        <v>27</v>
      </c>
      <c r="B1023" s="71" t="s">
        <v>699</v>
      </c>
      <c r="C1023" t="str">
        <f>IF(Inventory!E31="Yes","Yes","No")</f>
        <v>No</v>
      </c>
      <c r="D1023" t="str">
        <f>IF(AND(C1023="No",Inventory!F31="Yes"),"Yes","No")</f>
        <v>No</v>
      </c>
      <c r="E1023" t="str">
        <f>IF(AND(C1023="No",Inventory!F31="N/A"),"N/A","No")</f>
        <v>No</v>
      </c>
      <c r="F1023">
        <f>IF(OR(Inventory!F31="Yes",Inventory!F31="N/A"),0,1)</f>
        <v>1</v>
      </c>
      <c r="G1023" t="str">
        <f>IF(OR(Inventory!K31="Q3 2019",Inventory!K31="Q4 2019"),"Yes","No")</f>
        <v>No</v>
      </c>
      <c r="H1023" s="178" t="str">
        <f t="shared" si="595"/>
        <v>No</v>
      </c>
      <c r="I1023" t="str">
        <f>IF(OR(Inventory!K31="Q1 2020",Inventory!K31="Q2 2020"),"Yes","No")</f>
        <v>No</v>
      </c>
      <c r="J1023" s="178" t="str">
        <f t="shared" si="620"/>
        <v>No</v>
      </c>
      <c r="K1023" t="str">
        <f>IF(OR(Inventory!K31="Q3 2020",Inventory!K31="Q4 2020"),"Yes","No")</f>
        <v>No</v>
      </c>
      <c r="L1023" s="178" t="str">
        <f t="shared" si="621"/>
        <v>No</v>
      </c>
      <c r="M1023" t="str">
        <f>IF(OR(Inventory!K31="Q1 2021",Inventory!K31="Q2 2021"),"Yes","No")</f>
        <v>No</v>
      </c>
      <c r="N1023" s="178" t="str">
        <f t="shared" si="622"/>
        <v>No</v>
      </c>
      <c r="O1023" t="str">
        <f>IF(OR(Inventory!K31="Q3 2021",Inventory!K31="Q4 2021"),"Yes","No")</f>
        <v>No</v>
      </c>
      <c r="P1023" s="178" t="str">
        <f t="shared" si="623"/>
        <v>No</v>
      </c>
      <c r="Q1023" t="str">
        <f>IF(OR(Inventory!K31="Q1 2022",Inventory!K31="Q2 2022"),"Yes","No")</f>
        <v>No</v>
      </c>
      <c r="R1023" s="178" t="str">
        <f t="shared" si="624"/>
        <v>No</v>
      </c>
      <c r="S1023" t="str">
        <f>IF(OR(Inventory!K31="Q3 2022",Inventory!K31="Q4 2022"),"Yes","No")</f>
        <v>No</v>
      </c>
      <c r="T1023" s="178" t="str">
        <f t="shared" si="625"/>
        <v>No</v>
      </c>
      <c r="U1023" t="str">
        <f>IF(OR(Inventory!K31="Q1 2023",Inventory!K31="Q2 2023"),"Yes","No")</f>
        <v>No</v>
      </c>
      <c r="V1023" s="178" t="str">
        <f t="shared" si="626"/>
        <v>No</v>
      </c>
      <c r="W1023" t="str">
        <f>IF(OR(Inventory!K31="Q3 2023",Inventory!K31="Q4 2023"),"Yes","No")</f>
        <v>No</v>
      </c>
      <c r="X1023" s="178" t="str">
        <f t="shared" si="627"/>
        <v>No</v>
      </c>
      <c r="Y1023" t="str">
        <f>IF(OR(Inventory!K31="Q1 2024",Inventory!K31="Q2 2024"),"Yes","No")</f>
        <v>No</v>
      </c>
      <c r="Z1023" s="178" t="str">
        <f t="shared" si="628"/>
        <v>No</v>
      </c>
      <c r="AA1023" t="str">
        <f>IF(OR(Inventory!K31="Q3 2024",Inventory!K31="Q4 2024"),"Yes","No")</f>
        <v>No</v>
      </c>
      <c r="AB1023" s="178" t="str">
        <f t="shared" si="629"/>
        <v>No</v>
      </c>
      <c r="AC1023" t="str">
        <f>IF(OR(Inventory!K31="Q1 2025",Inventory!K31="Q2 2025"),"Yes","No")</f>
        <v>No</v>
      </c>
      <c r="AD1023" s="178" t="str">
        <f t="shared" si="630"/>
        <v>No</v>
      </c>
      <c r="AE1023" t="str">
        <f>IF(OR(Inventory!K31="Q3 2025",Inventory!K31="Q4 2025"),"Yes","No")</f>
        <v>No</v>
      </c>
      <c r="AF1023" s="178" t="str">
        <f t="shared" si="631"/>
        <v>No</v>
      </c>
      <c r="AG1023" t="str">
        <f>IF(OR(Inventory!K31="Q1 2026",Inventory!K31="Q2 2026"),"Yes","No")</f>
        <v>No</v>
      </c>
      <c r="AH1023" s="178" t="str">
        <f t="shared" si="632"/>
        <v>No</v>
      </c>
      <c r="AI1023" t="str">
        <f>IF(OR(Inventory!K31="Q3 2026",Inventory!K31="Q4 2026"),"Yes","No")</f>
        <v>No</v>
      </c>
      <c r="AJ1023" s="178" t="str">
        <f t="shared" si="633"/>
        <v>No</v>
      </c>
      <c r="AK1023" t="str">
        <f>IF(OR(Inventory!K31="Q1 2027",Inventory!K31="Q2 2027"),"Yes","No")</f>
        <v>No</v>
      </c>
      <c r="AL1023" s="178" t="str">
        <f t="shared" si="634"/>
        <v>No</v>
      </c>
      <c r="AM1023" t="str">
        <f>IF(OR(Inventory!K31="Q3 2027",Inventory!K31="Q4 2027"),"Yes","No")</f>
        <v>No</v>
      </c>
      <c r="AN1023" s="178" t="str">
        <f t="shared" si="635"/>
        <v>No</v>
      </c>
      <c r="AO1023" t="str">
        <f>IF(OR(Inventory!K31="Q1 2028",Inventory!K31="Q2 2028"),"Yes","No")</f>
        <v>No</v>
      </c>
      <c r="AP1023" s="178" t="str">
        <f t="shared" si="636"/>
        <v>No</v>
      </c>
      <c r="AQ1023" t="str">
        <f>IF(OR(Inventory!K31="Q3 2028",Inventory!K31="Q4 2028"),"Yes","No")</f>
        <v>No</v>
      </c>
      <c r="AR1023" s="178" t="str">
        <f t="shared" si="637"/>
        <v>No</v>
      </c>
      <c r="AS1023" t="str">
        <f>IF(OR(Inventory!K31="Q1 2029",Inventory!K31="Q2 2029"),"Yes","No")</f>
        <v>No</v>
      </c>
      <c r="AT1023" s="178" t="str">
        <f t="shared" si="638"/>
        <v>No</v>
      </c>
      <c r="AU1023" t="str">
        <f>IF(OR(Inventory!K31="Q3 2029",Inventory!K31="Q4 2029"),"Yes","No")</f>
        <v>No</v>
      </c>
      <c r="AV1023" s="178" t="str">
        <f t="shared" si="639"/>
        <v>No</v>
      </c>
      <c r="AW1023" t="str">
        <f>IF(OR(Inventory!K31="Q1 2030",Inventory!K31="Q2 2030"),"Yes","No")</f>
        <v>No</v>
      </c>
      <c r="AX1023" s="178" t="str">
        <f t="shared" si="640"/>
        <v>No</v>
      </c>
      <c r="AY1023" t="str">
        <f>IF(OR(Inventory!K31="Q3 2030",Inventory!K31="Q4 2030"),"Yes","No")</f>
        <v>No</v>
      </c>
      <c r="AZ1023" s="178" t="str">
        <f t="shared" si="641"/>
        <v>No</v>
      </c>
      <c r="BA1023" t="str">
        <f>IF(Inventory!K31="","No","Yes")</f>
        <v>No</v>
      </c>
      <c r="BB1023" s="178" t="str">
        <f t="shared" si="642"/>
        <v>No</v>
      </c>
      <c r="BC1023" s="178" t="str">
        <f t="shared" si="643"/>
        <v>Yes</v>
      </c>
      <c r="BD1023" s="174"/>
    </row>
    <row r="1024" spans="1:56" s="175" customFormat="1" ht="23.65" thickBot="1" x14ac:dyDescent="0.5">
      <c r="A1024" s="177">
        <v>28</v>
      </c>
      <c r="B1024" s="71" t="s">
        <v>700</v>
      </c>
      <c r="C1024" t="str">
        <f>IF(Inventory!E32="Yes","Yes","No")</f>
        <v>No</v>
      </c>
      <c r="D1024" t="str">
        <f>IF(AND(C1024="No",Inventory!F32="Yes"),"Yes","No")</f>
        <v>No</v>
      </c>
      <c r="E1024" t="str">
        <f>IF(AND(C1024="No",Inventory!F32="N/A"),"N/A","No")</f>
        <v>No</v>
      </c>
      <c r="F1024">
        <f>IF(OR(Inventory!F32="Yes",Inventory!F32="N/A"),0,1)</f>
        <v>1</v>
      </c>
      <c r="G1024" t="str">
        <f>IF(OR(Inventory!K32="Q3 2019",Inventory!K32="Q4 2019"),"Yes","No")</f>
        <v>No</v>
      </c>
      <c r="H1024" s="178" t="str">
        <f t="shared" si="595"/>
        <v>No</v>
      </c>
      <c r="I1024" t="str">
        <f>IF(OR(Inventory!K32="Q1 2020",Inventory!K32="Q2 2020"),"Yes","No")</f>
        <v>No</v>
      </c>
      <c r="J1024" s="178" t="str">
        <f t="shared" si="620"/>
        <v>No</v>
      </c>
      <c r="K1024" t="str">
        <f>IF(OR(Inventory!K32="Q3 2020",Inventory!K32="Q4 2020"),"Yes","No")</f>
        <v>No</v>
      </c>
      <c r="L1024" s="178" t="str">
        <f t="shared" si="621"/>
        <v>No</v>
      </c>
      <c r="M1024" t="str">
        <f>IF(OR(Inventory!K32="Q1 2021",Inventory!K32="Q2 2021"),"Yes","No")</f>
        <v>No</v>
      </c>
      <c r="N1024" s="178" t="str">
        <f t="shared" si="622"/>
        <v>No</v>
      </c>
      <c r="O1024" t="str">
        <f>IF(OR(Inventory!K32="Q3 2021",Inventory!K32="Q4 2021"),"Yes","No")</f>
        <v>No</v>
      </c>
      <c r="P1024" s="178" t="str">
        <f t="shared" si="623"/>
        <v>No</v>
      </c>
      <c r="Q1024" t="str">
        <f>IF(OR(Inventory!K32="Q1 2022",Inventory!K32="Q2 2022"),"Yes","No")</f>
        <v>No</v>
      </c>
      <c r="R1024" s="178" t="str">
        <f t="shared" si="624"/>
        <v>No</v>
      </c>
      <c r="S1024" t="str">
        <f>IF(OR(Inventory!K32="Q3 2022",Inventory!K32="Q4 2022"),"Yes","No")</f>
        <v>No</v>
      </c>
      <c r="T1024" s="178" t="str">
        <f t="shared" si="625"/>
        <v>No</v>
      </c>
      <c r="U1024" t="str">
        <f>IF(OR(Inventory!K32="Q1 2023",Inventory!K32="Q2 2023"),"Yes","No")</f>
        <v>No</v>
      </c>
      <c r="V1024" s="178" t="str">
        <f t="shared" si="626"/>
        <v>No</v>
      </c>
      <c r="W1024" t="str">
        <f>IF(OR(Inventory!K32="Q3 2023",Inventory!K32="Q4 2023"),"Yes","No")</f>
        <v>No</v>
      </c>
      <c r="X1024" s="178" t="str">
        <f t="shared" si="627"/>
        <v>No</v>
      </c>
      <c r="Y1024" t="str">
        <f>IF(OR(Inventory!K32="Q1 2024",Inventory!K32="Q2 2024"),"Yes","No")</f>
        <v>No</v>
      </c>
      <c r="Z1024" s="178" t="str">
        <f t="shared" si="628"/>
        <v>No</v>
      </c>
      <c r="AA1024" t="str">
        <f>IF(OR(Inventory!K32="Q3 2024",Inventory!K32="Q4 2024"),"Yes","No")</f>
        <v>No</v>
      </c>
      <c r="AB1024" s="178" t="str">
        <f t="shared" si="629"/>
        <v>No</v>
      </c>
      <c r="AC1024" t="str">
        <f>IF(OR(Inventory!K32="Q1 2025",Inventory!K32="Q2 2025"),"Yes","No")</f>
        <v>No</v>
      </c>
      <c r="AD1024" s="178" t="str">
        <f t="shared" si="630"/>
        <v>No</v>
      </c>
      <c r="AE1024" t="str">
        <f>IF(OR(Inventory!K32="Q3 2025",Inventory!K32="Q4 2025"),"Yes","No")</f>
        <v>No</v>
      </c>
      <c r="AF1024" s="178" t="str">
        <f t="shared" si="631"/>
        <v>No</v>
      </c>
      <c r="AG1024" t="str">
        <f>IF(OR(Inventory!K32="Q1 2026",Inventory!K32="Q2 2026"),"Yes","No")</f>
        <v>No</v>
      </c>
      <c r="AH1024" s="178" t="str">
        <f t="shared" si="632"/>
        <v>No</v>
      </c>
      <c r="AI1024" t="str">
        <f>IF(OR(Inventory!K32="Q3 2026",Inventory!K32="Q4 2026"),"Yes","No")</f>
        <v>No</v>
      </c>
      <c r="AJ1024" s="178" t="str">
        <f t="shared" si="633"/>
        <v>No</v>
      </c>
      <c r="AK1024" t="str">
        <f>IF(OR(Inventory!K32="Q1 2027",Inventory!K32="Q2 2027"),"Yes","No")</f>
        <v>No</v>
      </c>
      <c r="AL1024" s="178" t="str">
        <f t="shared" si="634"/>
        <v>No</v>
      </c>
      <c r="AM1024" t="str">
        <f>IF(OR(Inventory!K32="Q3 2027",Inventory!K32="Q4 2027"),"Yes","No")</f>
        <v>No</v>
      </c>
      <c r="AN1024" s="178" t="str">
        <f t="shared" si="635"/>
        <v>No</v>
      </c>
      <c r="AO1024" t="str">
        <f>IF(OR(Inventory!K32="Q1 2028",Inventory!K32="Q2 2028"),"Yes","No")</f>
        <v>No</v>
      </c>
      <c r="AP1024" s="178" t="str">
        <f t="shared" si="636"/>
        <v>No</v>
      </c>
      <c r="AQ1024" t="str">
        <f>IF(OR(Inventory!K32="Q3 2028",Inventory!K32="Q4 2028"),"Yes","No")</f>
        <v>No</v>
      </c>
      <c r="AR1024" s="178" t="str">
        <f t="shared" si="637"/>
        <v>No</v>
      </c>
      <c r="AS1024" t="str">
        <f>IF(OR(Inventory!K32="Q1 2029",Inventory!K32="Q2 2029"),"Yes","No")</f>
        <v>No</v>
      </c>
      <c r="AT1024" s="178" t="str">
        <f t="shared" si="638"/>
        <v>No</v>
      </c>
      <c r="AU1024" t="str">
        <f>IF(OR(Inventory!K32="Q3 2029",Inventory!K32="Q4 2029"),"Yes","No")</f>
        <v>No</v>
      </c>
      <c r="AV1024" s="178" t="str">
        <f t="shared" si="639"/>
        <v>No</v>
      </c>
      <c r="AW1024" t="str">
        <f>IF(OR(Inventory!K32="Q1 2030",Inventory!K32="Q2 2030"),"Yes","No")</f>
        <v>No</v>
      </c>
      <c r="AX1024" s="178" t="str">
        <f t="shared" si="640"/>
        <v>No</v>
      </c>
      <c r="AY1024" t="str">
        <f>IF(OR(Inventory!K32="Q3 2030",Inventory!K32="Q4 2030"),"Yes","No")</f>
        <v>No</v>
      </c>
      <c r="AZ1024" s="178" t="str">
        <f t="shared" si="641"/>
        <v>No</v>
      </c>
      <c r="BA1024" t="str">
        <f>IF(Inventory!K32="","No","Yes")</f>
        <v>No</v>
      </c>
      <c r="BB1024" s="178" t="str">
        <f t="shared" si="642"/>
        <v>No</v>
      </c>
      <c r="BC1024" s="178" t="str">
        <f t="shared" si="643"/>
        <v>Yes</v>
      </c>
      <c r="BD1024" s="174"/>
    </row>
    <row r="1025" spans="1:56" s="175" customFormat="1" ht="23.65" thickBot="1" x14ac:dyDescent="0.5">
      <c r="A1025" s="177">
        <v>29</v>
      </c>
      <c r="B1025" s="71" t="s">
        <v>701</v>
      </c>
      <c r="C1025" t="str">
        <f>IF(Inventory!E33="Yes","Yes","No")</f>
        <v>No</v>
      </c>
      <c r="D1025" t="str">
        <f>IF(AND(C1025="No",Inventory!F33="Yes"),"Yes","No")</f>
        <v>No</v>
      </c>
      <c r="E1025" t="str">
        <f>IF(AND(C1025="No",Inventory!F33="N/A"),"N/A","No")</f>
        <v>No</v>
      </c>
      <c r="F1025">
        <f>IF(OR(Inventory!F33="Yes",Inventory!F33="N/A"),0,1)</f>
        <v>1</v>
      </c>
      <c r="G1025" t="str">
        <f>IF(OR(Inventory!K33="Q3 2019",Inventory!K33="Q4 2019"),"Yes","No")</f>
        <v>No</v>
      </c>
      <c r="H1025" s="178" t="str">
        <f t="shared" si="595"/>
        <v>No</v>
      </c>
      <c r="I1025" t="str">
        <f>IF(OR(Inventory!K33="Q1 2020",Inventory!K33="Q2 2020"),"Yes","No")</f>
        <v>No</v>
      </c>
      <c r="J1025" s="178" t="str">
        <f t="shared" si="620"/>
        <v>No</v>
      </c>
      <c r="K1025" t="str">
        <f>IF(OR(Inventory!K33="Q3 2020",Inventory!K33="Q4 2020"),"Yes","No")</f>
        <v>No</v>
      </c>
      <c r="L1025" s="178" t="str">
        <f t="shared" si="621"/>
        <v>No</v>
      </c>
      <c r="M1025" t="str">
        <f>IF(OR(Inventory!K33="Q1 2021",Inventory!K33="Q2 2021"),"Yes","No")</f>
        <v>No</v>
      </c>
      <c r="N1025" s="178" t="str">
        <f t="shared" si="622"/>
        <v>No</v>
      </c>
      <c r="O1025" t="str">
        <f>IF(OR(Inventory!K33="Q3 2021",Inventory!K33="Q4 2021"),"Yes","No")</f>
        <v>No</v>
      </c>
      <c r="P1025" s="178" t="str">
        <f t="shared" si="623"/>
        <v>No</v>
      </c>
      <c r="Q1025" t="str">
        <f>IF(OR(Inventory!K33="Q1 2022",Inventory!K33="Q2 2022"),"Yes","No")</f>
        <v>No</v>
      </c>
      <c r="R1025" s="178" t="str">
        <f t="shared" si="624"/>
        <v>No</v>
      </c>
      <c r="S1025" t="str">
        <f>IF(OR(Inventory!K33="Q3 2022",Inventory!K33="Q4 2022"),"Yes","No")</f>
        <v>No</v>
      </c>
      <c r="T1025" s="178" t="str">
        <f t="shared" si="625"/>
        <v>No</v>
      </c>
      <c r="U1025" t="str">
        <f>IF(OR(Inventory!K33="Q1 2023",Inventory!K33="Q2 2023"),"Yes","No")</f>
        <v>No</v>
      </c>
      <c r="V1025" s="178" t="str">
        <f t="shared" si="626"/>
        <v>No</v>
      </c>
      <c r="W1025" t="str">
        <f>IF(OR(Inventory!K33="Q3 2023",Inventory!K33="Q4 2023"),"Yes","No")</f>
        <v>No</v>
      </c>
      <c r="X1025" s="178" t="str">
        <f t="shared" si="627"/>
        <v>No</v>
      </c>
      <c r="Y1025" t="str">
        <f>IF(OR(Inventory!K33="Q1 2024",Inventory!K33="Q2 2024"),"Yes","No")</f>
        <v>No</v>
      </c>
      <c r="Z1025" s="178" t="str">
        <f t="shared" si="628"/>
        <v>No</v>
      </c>
      <c r="AA1025" t="str">
        <f>IF(OR(Inventory!K33="Q3 2024",Inventory!K33="Q4 2024"),"Yes","No")</f>
        <v>No</v>
      </c>
      <c r="AB1025" s="178" t="str">
        <f t="shared" si="629"/>
        <v>No</v>
      </c>
      <c r="AC1025" t="str">
        <f>IF(OR(Inventory!K33="Q1 2025",Inventory!K33="Q2 2025"),"Yes","No")</f>
        <v>No</v>
      </c>
      <c r="AD1025" s="178" t="str">
        <f t="shared" si="630"/>
        <v>No</v>
      </c>
      <c r="AE1025" t="str">
        <f>IF(OR(Inventory!K33="Q3 2025",Inventory!K33="Q4 2025"),"Yes","No")</f>
        <v>No</v>
      </c>
      <c r="AF1025" s="178" t="str">
        <f t="shared" si="631"/>
        <v>No</v>
      </c>
      <c r="AG1025" t="str">
        <f>IF(OR(Inventory!K33="Q1 2026",Inventory!K33="Q2 2026"),"Yes","No")</f>
        <v>No</v>
      </c>
      <c r="AH1025" s="178" t="str">
        <f t="shared" si="632"/>
        <v>No</v>
      </c>
      <c r="AI1025" t="str">
        <f>IF(OR(Inventory!K33="Q3 2026",Inventory!K33="Q4 2026"),"Yes","No")</f>
        <v>No</v>
      </c>
      <c r="AJ1025" s="178" t="str">
        <f t="shared" si="633"/>
        <v>No</v>
      </c>
      <c r="AK1025" t="str">
        <f>IF(OR(Inventory!K33="Q1 2027",Inventory!K33="Q2 2027"),"Yes","No")</f>
        <v>No</v>
      </c>
      <c r="AL1025" s="178" t="str">
        <f t="shared" si="634"/>
        <v>No</v>
      </c>
      <c r="AM1025" t="str">
        <f>IF(OR(Inventory!K33="Q3 2027",Inventory!K33="Q4 2027"),"Yes","No")</f>
        <v>No</v>
      </c>
      <c r="AN1025" s="178" t="str">
        <f t="shared" si="635"/>
        <v>No</v>
      </c>
      <c r="AO1025" t="str">
        <f>IF(OR(Inventory!K33="Q1 2028",Inventory!K33="Q2 2028"),"Yes","No")</f>
        <v>No</v>
      </c>
      <c r="AP1025" s="178" t="str">
        <f t="shared" si="636"/>
        <v>No</v>
      </c>
      <c r="AQ1025" t="str">
        <f>IF(OR(Inventory!K33="Q3 2028",Inventory!K33="Q4 2028"),"Yes","No")</f>
        <v>No</v>
      </c>
      <c r="AR1025" s="178" t="str">
        <f t="shared" si="637"/>
        <v>No</v>
      </c>
      <c r="AS1025" t="str">
        <f>IF(OR(Inventory!K33="Q1 2029",Inventory!K33="Q2 2029"),"Yes","No")</f>
        <v>No</v>
      </c>
      <c r="AT1025" s="178" t="str">
        <f t="shared" si="638"/>
        <v>No</v>
      </c>
      <c r="AU1025" t="str">
        <f>IF(OR(Inventory!K33="Q3 2029",Inventory!K33="Q4 2029"),"Yes","No")</f>
        <v>No</v>
      </c>
      <c r="AV1025" s="178" t="str">
        <f t="shared" si="639"/>
        <v>No</v>
      </c>
      <c r="AW1025" t="str">
        <f>IF(OR(Inventory!K33="Q1 2030",Inventory!K33="Q2 2030"),"Yes","No")</f>
        <v>No</v>
      </c>
      <c r="AX1025" s="178" t="str">
        <f t="shared" si="640"/>
        <v>No</v>
      </c>
      <c r="AY1025" t="str">
        <f>IF(OR(Inventory!K33="Q3 2030",Inventory!K33="Q4 2030"),"Yes","No")</f>
        <v>No</v>
      </c>
      <c r="AZ1025" s="178" t="str">
        <f t="shared" si="641"/>
        <v>No</v>
      </c>
      <c r="BA1025" t="str">
        <f>IF(Inventory!K33="","No","Yes")</f>
        <v>No</v>
      </c>
      <c r="BB1025" s="178" t="str">
        <f t="shared" si="642"/>
        <v>No</v>
      </c>
      <c r="BC1025" s="178" t="str">
        <f t="shared" si="643"/>
        <v>Yes</v>
      </c>
      <c r="BD1025" s="174"/>
    </row>
    <row r="1026" spans="1:56" s="175" customFormat="1" ht="23.65" thickBot="1" x14ac:dyDescent="0.5">
      <c r="A1026" s="177">
        <v>30</v>
      </c>
      <c r="B1026" s="71" t="s">
        <v>702</v>
      </c>
      <c r="C1026" t="str">
        <f>IF(Inventory!E34="Yes","Yes","No")</f>
        <v>No</v>
      </c>
      <c r="D1026" t="str">
        <f>IF(AND(C1026="No",Inventory!F34="Yes"),"Yes","No")</f>
        <v>No</v>
      </c>
      <c r="E1026" t="str">
        <f>IF(AND(C1026="No",Inventory!F34="N/A"),"N/A","No")</f>
        <v>No</v>
      </c>
      <c r="F1026">
        <f>IF(OR(Inventory!F34="Yes",Inventory!F34="N/A"),0,1)</f>
        <v>1</v>
      </c>
      <c r="G1026" t="str">
        <f>IF(OR(Inventory!K34="Q3 2019",Inventory!K34="Q4 2019"),"Yes","No")</f>
        <v>No</v>
      </c>
      <c r="H1026" s="178" t="str">
        <f t="shared" si="595"/>
        <v>No</v>
      </c>
      <c r="I1026" t="str">
        <f>IF(OR(Inventory!K34="Q1 2020",Inventory!K34="Q2 2020"),"Yes","No")</f>
        <v>No</v>
      </c>
      <c r="J1026" s="178" t="str">
        <f t="shared" si="620"/>
        <v>No</v>
      </c>
      <c r="K1026" t="str">
        <f>IF(OR(Inventory!K34="Q3 2020",Inventory!K34="Q4 2020"),"Yes","No")</f>
        <v>No</v>
      </c>
      <c r="L1026" s="178" t="str">
        <f t="shared" si="621"/>
        <v>No</v>
      </c>
      <c r="M1026" t="str">
        <f>IF(OR(Inventory!K34="Q1 2021",Inventory!K34="Q2 2021"),"Yes","No")</f>
        <v>No</v>
      </c>
      <c r="N1026" s="178" t="str">
        <f t="shared" si="622"/>
        <v>No</v>
      </c>
      <c r="O1026" t="str">
        <f>IF(OR(Inventory!K34="Q3 2021",Inventory!K34="Q4 2021"),"Yes","No")</f>
        <v>No</v>
      </c>
      <c r="P1026" s="178" t="str">
        <f t="shared" si="623"/>
        <v>No</v>
      </c>
      <c r="Q1026" t="str">
        <f>IF(OR(Inventory!K34="Q1 2022",Inventory!K34="Q2 2022"),"Yes","No")</f>
        <v>No</v>
      </c>
      <c r="R1026" s="178" t="str">
        <f t="shared" si="624"/>
        <v>No</v>
      </c>
      <c r="S1026" t="str">
        <f>IF(OR(Inventory!K34="Q3 2022",Inventory!K34="Q4 2022"),"Yes","No")</f>
        <v>No</v>
      </c>
      <c r="T1026" s="178" t="str">
        <f t="shared" si="625"/>
        <v>No</v>
      </c>
      <c r="U1026" t="str">
        <f>IF(OR(Inventory!K34="Q1 2023",Inventory!K34="Q2 2023"),"Yes","No")</f>
        <v>No</v>
      </c>
      <c r="V1026" s="178" t="str">
        <f t="shared" si="626"/>
        <v>No</v>
      </c>
      <c r="W1026" t="str">
        <f>IF(OR(Inventory!K34="Q3 2023",Inventory!K34="Q4 2023"),"Yes","No")</f>
        <v>No</v>
      </c>
      <c r="X1026" s="178" t="str">
        <f t="shared" si="627"/>
        <v>No</v>
      </c>
      <c r="Y1026" t="str">
        <f>IF(OR(Inventory!K34="Q1 2024",Inventory!K34="Q2 2024"),"Yes","No")</f>
        <v>No</v>
      </c>
      <c r="Z1026" s="178" t="str">
        <f t="shared" si="628"/>
        <v>No</v>
      </c>
      <c r="AA1026" t="str">
        <f>IF(OR(Inventory!K34="Q3 2024",Inventory!K34="Q4 2024"),"Yes","No")</f>
        <v>No</v>
      </c>
      <c r="AB1026" s="178" t="str">
        <f t="shared" si="629"/>
        <v>No</v>
      </c>
      <c r="AC1026" t="str">
        <f>IF(OR(Inventory!K34="Q1 2025",Inventory!K34="Q2 2025"),"Yes","No")</f>
        <v>No</v>
      </c>
      <c r="AD1026" s="178" t="str">
        <f t="shared" si="630"/>
        <v>No</v>
      </c>
      <c r="AE1026" t="str">
        <f>IF(OR(Inventory!K34="Q3 2025",Inventory!K34="Q4 2025"),"Yes","No")</f>
        <v>No</v>
      </c>
      <c r="AF1026" s="178" t="str">
        <f t="shared" si="631"/>
        <v>No</v>
      </c>
      <c r="AG1026" t="str">
        <f>IF(OR(Inventory!K34="Q1 2026",Inventory!K34="Q2 2026"),"Yes","No")</f>
        <v>No</v>
      </c>
      <c r="AH1026" s="178" t="str">
        <f t="shared" si="632"/>
        <v>No</v>
      </c>
      <c r="AI1026" t="str">
        <f>IF(OR(Inventory!K34="Q3 2026",Inventory!K34="Q4 2026"),"Yes","No")</f>
        <v>No</v>
      </c>
      <c r="AJ1026" s="178" t="str">
        <f t="shared" si="633"/>
        <v>No</v>
      </c>
      <c r="AK1026" t="str">
        <f>IF(OR(Inventory!K34="Q1 2027",Inventory!K34="Q2 2027"),"Yes","No")</f>
        <v>No</v>
      </c>
      <c r="AL1026" s="178" t="str">
        <f t="shared" si="634"/>
        <v>No</v>
      </c>
      <c r="AM1026" t="str">
        <f>IF(OR(Inventory!K34="Q3 2027",Inventory!K34="Q4 2027"),"Yes","No")</f>
        <v>No</v>
      </c>
      <c r="AN1026" s="178" t="str">
        <f t="shared" si="635"/>
        <v>No</v>
      </c>
      <c r="AO1026" t="str">
        <f>IF(OR(Inventory!K34="Q1 2028",Inventory!K34="Q2 2028"),"Yes","No")</f>
        <v>No</v>
      </c>
      <c r="AP1026" s="178" t="str">
        <f t="shared" si="636"/>
        <v>No</v>
      </c>
      <c r="AQ1026" t="str">
        <f>IF(OR(Inventory!K34="Q3 2028",Inventory!K34="Q4 2028"),"Yes","No")</f>
        <v>No</v>
      </c>
      <c r="AR1026" s="178" t="str">
        <f t="shared" si="637"/>
        <v>No</v>
      </c>
      <c r="AS1026" t="str">
        <f>IF(OR(Inventory!K34="Q1 2029",Inventory!K34="Q2 2029"),"Yes","No")</f>
        <v>No</v>
      </c>
      <c r="AT1026" s="178" t="str">
        <f t="shared" si="638"/>
        <v>No</v>
      </c>
      <c r="AU1026" t="str">
        <f>IF(OR(Inventory!K34="Q3 2029",Inventory!K34="Q4 2029"),"Yes","No")</f>
        <v>No</v>
      </c>
      <c r="AV1026" s="178" t="str">
        <f t="shared" si="639"/>
        <v>No</v>
      </c>
      <c r="AW1026" t="str">
        <f>IF(OR(Inventory!K34="Q1 2030",Inventory!K34="Q2 2030"),"Yes","No")</f>
        <v>No</v>
      </c>
      <c r="AX1026" s="178" t="str">
        <f t="shared" si="640"/>
        <v>No</v>
      </c>
      <c r="AY1026" t="str">
        <f>IF(OR(Inventory!K34="Q3 2030",Inventory!K34="Q4 2030"),"Yes","No")</f>
        <v>No</v>
      </c>
      <c r="AZ1026" s="178" t="str">
        <f t="shared" si="641"/>
        <v>No</v>
      </c>
      <c r="BA1026" t="str">
        <f>IF(Inventory!K34="","No","Yes")</f>
        <v>No</v>
      </c>
      <c r="BB1026" s="178" t="str">
        <f t="shared" si="642"/>
        <v>No</v>
      </c>
      <c r="BC1026" s="178" t="str">
        <f t="shared" si="643"/>
        <v>Yes</v>
      </c>
      <c r="BD1026" s="174"/>
    </row>
    <row r="1027" spans="1:56" s="175" customFormat="1" ht="23.65" thickBot="1" x14ac:dyDescent="0.5">
      <c r="A1027" s="177">
        <v>31</v>
      </c>
      <c r="B1027" s="71" t="s">
        <v>703</v>
      </c>
      <c r="C1027" t="str">
        <f>IF(Inventory!E35="Yes","Yes","No")</f>
        <v>No</v>
      </c>
      <c r="D1027" t="str">
        <f>IF(AND(C1027="No",Inventory!F35="Yes"),"Yes","No")</f>
        <v>No</v>
      </c>
      <c r="E1027" t="str">
        <f>IF(AND(C1027="No",Inventory!F35="N/A"),"N/A","No")</f>
        <v>No</v>
      </c>
      <c r="F1027">
        <f>IF(OR(Inventory!F35="Yes",Inventory!F35="N/A"),0,1)</f>
        <v>1</v>
      </c>
      <c r="G1027" t="str">
        <f>IF(OR(Inventory!K35="Q3 2019",Inventory!K35="Q4 2019"),"Yes","No")</f>
        <v>No</v>
      </c>
      <c r="H1027" s="178" t="str">
        <f t="shared" si="595"/>
        <v>No</v>
      </c>
      <c r="I1027" t="str">
        <f>IF(OR(Inventory!K35="Q1 2020",Inventory!K35="Q2 2020"),"Yes","No")</f>
        <v>No</v>
      </c>
      <c r="J1027" s="178" t="str">
        <f t="shared" si="620"/>
        <v>No</v>
      </c>
      <c r="K1027" t="str">
        <f>IF(OR(Inventory!K35="Q3 2020",Inventory!K35="Q4 2020"),"Yes","No")</f>
        <v>No</v>
      </c>
      <c r="L1027" s="178" t="str">
        <f t="shared" si="621"/>
        <v>No</v>
      </c>
      <c r="M1027" t="str">
        <f>IF(OR(Inventory!K35="Q1 2021",Inventory!K35="Q2 2021"),"Yes","No")</f>
        <v>No</v>
      </c>
      <c r="N1027" s="178" t="str">
        <f t="shared" si="622"/>
        <v>No</v>
      </c>
      <c r="O1027" t="str">
        <f>IF(OR(Inventory!K35="Q3 2021",Inventory!K35="Q4 2021"),"Yes","No")</f>
        <v>No</v>
      </c>
      <c r="P1027" s="178" t="str">
        <f t="shared" si="623"/>
        <v>No</v>
      </c>
      <c r="Q1027" t="str">
        <f>IF(OR(Inventory!K35="Q1 2022",Inventory!K35="Q2 2022"),"Yes","No")</f>
        <v>No</v>
      </c>
      <c r="R1027" s="178" t="str">
        <f t="shared" si="624"/>
        <v>No</v>
      </c>
      <c r="S1027" t="str">
        <f>IF(OR(Inventory!K35="Q3 2022",Inventory!K35="Q4 2022"),"Yes","No")</f>
        <v>No</v>
      </c>
      <c r="T1027" s="178" t="str">
        <f t="shared" si="625"/>
        <v>No</v>
      </c>
      <c r="U1027" t="str">
        <f>IF(OR(Inventory!K35="Q1 2023",Inventory!K35="Q2 2023"),"Yes","No")</f>
        <v>No</v>
      </c>
      <c r="V1027" s="178" t="str">
        <f t="shared" si="626"/>
        <v>No</v>
      </c>
      <c r="W1027" t="str">
        <f>IF(OR(Inventory!K35="Q3 2023",Inventory!K35="Q4 2023"),"Yes","No")</f>
        <v>No</v>
      </c>
      <c r="X1027" s="178" t="str">
        <f t="shared" si="627"/>
        <v>No</v>
      </c>
      <c r="Y1027" t="str">
        <f>IF(OR(Inventory!K35="Q1 2024",Inventory!K35="Q2 2024"),"Yes","No")</f>
        <v>No</v>
      </c>
      <c r="Z1027" s="178" t="str">
        <f t="shared" si="628"/>
        <v>No</v>
      </c>
      <c r="AA1027" t="str">
        <f>IF(OR(Inventory!K35="Q3 2024",Inventory!K35="Q4 2024"),"Yes","No")</f>
        <v>No</v>
      </c>
      <c r="AB1027" s="178" t="str">
        <f t="shared" si="629"/>
        <v>No</v>
      </c>
      <c r="AC1027" t="str">
        <f>IF(OR(Inventory!K35="Q1 2025",Inventory!K35="Q2 2025"),"Yes","No")</f>
        <v>No</v>
      </c>
      <c r="AD1027" s="178" t="str">
        <f t="shared" si="630"/>
        <v>No</v>
      </c>
      <c r="AE1027" t="str">
        <f>IF(OR(Inventory!K35="Q3 2025",Inventory!K35="Q4 2025"),"Yes","No")</f>
        <v>No</v>
      </c>
      <c r="AF1027" s="178" t="str">
        <f t="shared" si="631"/>
        <v>No</v>
      </c>
      <c r="AG1027" t="str">
        <f>IF(OR(Inventory!K35="Q1 2026",Inventory!K35="Q2 2026"),"Yes","No")</f>
        <v>No</v>
      </c>
      <c r="AH1027" s="178" t="str">
        <f t="shared" si="632"/>
        <v>No</v>
      </c>
      <c r="AI1027" t="str">
        <f>IF(OR(Inventory!K35="Q3 2026",Inventory!K35="Q4 2026"),"Yes","No")</f>
        <v>No</v>
      </c>
      <c r="AJ1027" s="178" t="str">
        <f t="shared" si="633"/>
        <v>No</v>
      </c>
      <c r="AK1027" t="str">
        <f>IF(OR(Inventory!K35="Q1 2027",Inventory!K35="Q2 2027"),"Yes","No")</f>
        <v>No</v>
      </c>
      <c r="AL1027" s="178" t="str">
        <f t="shared" si="634"/>
        <v>No</v>
      </c>
      <c r="AM1027" t="str">
        <f>IF(OR(Inventory!K35="Q3 2027",Inventory!K35="Q4 2027"),"Yes","No")</f>
        <v>No</v>
      </c>
      <c r="AN1027" s="178" t="str">
        <f t="shared" si="635"/>
        <v>No</v>
      </c>
      <c r="AO1027" t="str">
        <f>IF(OR(Inventory!K35="Q1 2028",Inventory!K35="Q2 2028"),"Yes","No")</f>
        <v>No</v>
      </c>
      <c r="AP1027" s="178" t="str">
        <f t="shared" si="636"/>
        <v>No</v>
      </c>
      <c r="AQ1027" t="str">
        <f>IF(OR(Inventory!K35="Q3 2028",Inventory!K35="Q4 2028"),"Yes","No")</f>
        <v>No</v>
      </c>
      <c r="AR1027" s="178" t="str">
        <f t="shared" si="637"/>
        <v>No</v>
      </c>
      <c r="AS1027" t="str">
        <f>IF(OR(Inventory!K35="Q1 2029",Inventory!K35="Q2 2029"),"Yes","No")</f>
        <v>No</v>
      </c>
      <c r="AT1027" s="178" t="str">
        <f t="shared" si="638"/>
        <v>No</v>
      </c>
      <c r="AU1027" t="str">
        <f>IF(OR(Inventory!K35="Q3 2029",Inventory!K35="Q4 2029"),"Yes","No")</f>
        <v>No</v>
      </c>
      <c r="AV1027" s="178" t="str">
        <f t="shared" si="639"/>
        <v>No</v>
      </c>
      <c r="AW1027" t="str">
        <f>IF(OR(Inventory!K35="Q1 2030",Inventory!K35="Q2 2030"),"Yes","No")</f>
        <v>No</v>
      </c>
      <c r="AX1027" s="178" t="str">
        <f t="shared" si="640"/>
        <v>No</v>
      </c>
      <c r="AY1027" t="str">
        <f>IF(OR(Inventory!K35="Q3 2030",Inventory!K35="Q4 2030"),"Yes","No")</f>
        <v>No</v>
      </c>
      <c r="AZ1027" s="178" t="str">
        <f t="shared" si="641"/>
        <v>No</v>
      </c>
      <c r="BA1027" t="str">
        <f>IF(Inventory!K35="","No","Yes")</f>
        <v>No</v>
      </c>
      <c r="BB1027" s="178" t="str">
        <f t="shared" si="642"/>
        <v>No</v>
      </c>
      <c r="BC1027" s="178" t="str">
        <f t="shared" si="643"/>
        <v>Yes</v>
      </c>
      <c r="BD1027" s="174"/>
    </row>
    <row r="1028" spans="1:56" s="175" customFormat="1" ht="23.65" thickBot="1" x14ac:dyDescent="0.5">
      <c r="A1028" s="177">
        <v>32</v>
      </c>
      <c r="B1028" s="71" t="s">
        <v>705</v>
      </c>
      <c r="C1028" t="str">
        <f>IF(Inventory!E36="Yes","Yes","No")</f>
        <v>No</v>
      </c>
      <c r="D1028" t="str">
        <f>IF(AND(C1028="No",Inventory!F36="Yes"),"Yes","No")</f>
        <v>No</v>
      </c>
      <c r="E1028" t="str">
        <f>IF(AND(C1028="No",Inventory!F36="N/A"),"N/A","No")</f>
        <v>No</v>
      </c>
      <c r="F1028">
        <f>IF(OR(Inventory!F36="Yes",Inventory!F36="N/A"),0,1)</f>
        <v>1</v>
      </c>
      <c r="G1028" t="str">
        <f>IF(OR(Inventory!K36="Q3 2019",Inventory!K36="Q4 2019"),"Yes","No")</f>
        <v>No</v>
      </c>
      <c r="H1028" s="178" t="str">
        <f t="shared" si="595"/>
        <v>No</v>
      </c>
      <c r="I1028" t="str">
        <f>IF(OR(Inventory!K36="Q1 2020",Inventory!K36="Q2 2020"),"Yes","No")</f>
        <v>No</v>
      </c>
      <c r="J1028" s="178" t="str">
        <f t="shared" si="620"/>
        <v>No</v>
      </c>
      <c r="K1028" t="str">
        <f>IF(OR(Inventory!K36="Q3 2020",Inventory!K36="Q4 2020"),"Yes","No")</f>
        <v>No</v>
      </c>
      <c r="L1028" s="178" t="str">
        <f t="shared" si="621"/>
        <v>No</v>
      </c>
      <c r="M1028" t="str">
        <f>IF(OR(Inventory!K36="Q1 2021",Inventory!K36="Q2 2021"),"Yes","No")</f>
        <v>No</v>
      </c>
      <c r="N1028" s="178" t="str">
        <f t="shared" si="622"/>
        <v>No</v>
      </c>
      <c r="O1028" t="str">
        <f>IF(OR(Inventory!K36="Q3 2021",Inventory!K36="Q4 2021"),"Yes","No")</f>
        <v>No</v>
      </c>
      <c r="P1028" s="178" t="str">
        <f t="shared" si="623"/>
        <v>No</v>
      </c>
      <c r="Q1028" t="str">
        <f>IF(OR(Inventory!K36="Q1 2022",Inventory!K36="Q2 2022"),"Yes","No")</f>
        <v>No</v>
      </c>
      <c r="R1028" s="178" t="str">
        <f t="shared" si="624"/>
        <v>No</v>
      </c>
      <c r="S1028" t="str">
        <f>IF(OR(Inventory!K36="Q3 2022",Inventory!K36="Q4 2022"),"Yes","No")</f>
        <v>No</v>
      </c>
      <c r="T1028" s="178" t="str">
        <f t="shared" si="625"/>
        <v>No</v>
      </c>
      <c r="U1028" t="str">
        <f>IF(OR(Inventory!K36="Q1 2023",Inventory!K36="Q2 2023"),"Yes","No")</f>
        <v>No</v>
      </c>
      <c r="V1028" s="178" t="str">
        <f t="shared" si="626"/>
        <v>No</v>
      </c>
      <c r="W1028" t="str">
        <f>IF(OR(Inventory!K36="Q3 2023",Inventory!K36="Q4 2023"),"Yes","No")</f>
        <v>No</v>
      </c>
      <c r="X1028" s="178" t="str">
        <f t="shared" si="627"/>
        <v>No</v>
      </c>
      <c r="Y1028" t="str">
        <f>IF(OR(Inventory!K36="Q1 2024",Inventory!K36="Q2 2024"),"Yes","No")</f>
        <v>No</v>
      </c>
      <c r="Z1028" s="178" t="str">
        <f t="shared" si="628"/>
        <v>No</v>
      </c>
      <c r="AA1028" t="str">
        <f>IF(OR(Inventory!K36="Q3 2024",Inventory!K36="Q4 2024"),"Yes","No")</f>
        <v>No</v>
      </c>
      <c r="AB1028" s="178" t="str">
        <f t="shared" si="629"/>
        <v>No</v>
      </c>
      <c r="AC1028" t="str">
        <f>IF(OR(Inventory!K36="Q1 2025",Inventory!K36="Q2 2025"),"Yes","No")</f>
        <v>No</v>
      </c>
      <c r="AD1028" s="178" t="str">
        <f t="shared" si="630"/>
        <v>No</v>
      </c>
      <c r="AE1028" t="str">
        <f>IF(OR(Inventory!K36="Q3 2025",Inventory!K36="Q4 2025"),"Yes","No")</f>
        <v>No</v>
      </c>
      <c r="AF1028" s="178" t="str">
        <f t="shared" si="631"/>
        <v>No</v>
      </c>
      <c r="AG1028" t="str">
        <f>IF(OR(Inventory!K36="Q1 2026",Inventory!K36="Q2 2026"),"Yes","No")</f>
        <v>No</v>
      </c>
      <c r="AH1028" s="178" t="str">
        <f t="shared" si="632"/>
        <v>No</v>
      </c>
      <c r="AI1028" t="str">
        <f>IF(OR(Inventory!K36="Q3 2026",Inventory!K36="Q4 2026"),"Yes","No")</f>
        <v>No</v>
      </c>
      <c r="AJ1028" s="178" t="str">
        <f t="shared" si="633"/>
        <v>No</v>
      </c>
      <c r="AK1028" t="str">
        <f>IF(OR(Inventory!K36="Q1 2027",Inventory!K36="Q2 2027"),"Yes","No")</f>
        <v>No</v>
      </c>
      <c r="AL1028" s="178" t="str">
        <f t="shared" si="634"/>
        <v>No</v>
      </c>
      <c r="AM1028" t="str">
        <f>IF(OR(Inventory!K36="Q3 2027",Inventory!K36="Q4 2027"),"Yes","No")</f>
        <v>No</v>
      </c>
      <c r="AN1028" s="178" t="str">
        <f t="shared" si="635"/>
        <v>No</v>
      </c>
      <c r="AO1028" t="str">
        <f>IF(OR(Inventory!K36="Q1 2028",Inventory!K36="Q2 2028"),"Yes","No")</f>
        <v>No</v>
      </c>
      <c r="AP1028" s="178" t="str">
        <f t="shared" si="636"/>
        <v>No</v>
      </c>
      <c r="AQ1028" t="str">
        <f>IF(OR(Inventory!K36="Q3 2028",Inventory!K36="Q4 2028"),"Yes","No")</f>
        <v>No</v>
      </c>
      <c r="AR1028" s="178" t="str">
        <f t="shared" si="637"/>
        <v>No</v>
      </c>
      <c r="AS1028" t="str">
        <f>IF(OR(Inventory!K36="Q1 2029",Inventory!K36="Q2 2029"),"Yes","No")</f>
        <v>No</v>
      </c>
      <c r="AT1028" s="178" t="str">
        <f t="shared" si="638"/>
        <v>No</v>
      </c>
      <c r="AU1028" t="str">
        <f>IF(OR(Inventory!K36="Q3 2029",Inventory!K36="Q4 2029"),"Yes","No")</f>
        <v>No</v>
      </c>
      <c r="AV1028" s="178" t="str">
        <f t="shared" si="639"/>
        <v>No</v>
      </c>
      <c r="AW1028" t="str">
        <f>IF(OR(Inventory!K36="Q1 2030",Inventory!K36="Q2 2030"),"Yes","No")</f>
        <v>No</v>
      </c>
      <c r="AX1028" s="178" t="str">
        <f t="shared" si="640"/>
        <v>No</v>
      </c>
      <c r="AY1028" t="str">
        <f>IF(OR(Inventory!K36="Q3 2030",Inventory!K36="Q4 2030"),"Yes","No")</f>
        <v>No</v>
      </c>
      <c r="AZ1028" s="178" t="str">
        <f t="shared" si="641"/>
        <v>No</v>
      </c>
      <c r="BA1028" t="str">
        <f>IF(Inventory!K36="","No","Yes")</f>
        <v>No</v>
      </c>
      <c r="BB1028" s="178" t="str">
        <f t="shared" si="642"/>
        <v>No</v>
      </c>
      <c r="BC1028" s="178" t="str">
        <f t="shared" si="643"/>
        <v>Yes</v>
      </c>
      <c r="BD1028" s="174"/>
    </row>
    <row r="1029" spans="1:56" s="175" customFormat="1" ht="23.65" thickBot="1" x14ac:dyDescent="0.5">
      <c r="A1029" s="177">
        <v>33</v>
      </c>
      <c r="B1029" s="71" t="s">
        <v>706</v>
      </c>
      <c r="C1029" t="str">
        <f>IF(Inventory!E37="Yes","Yes","No")</f>
        <v>No</v>
      </c>
      <c r="D1029" t="str">
        <f>IF(AND(C1029="No",Inventory!F37="Yes"),"Yes","No")</f>
        <v>No</v>
      </c>
      <c r="E1029" t="str">
        <f>IF(AND(C1029="No",Inventory!F37="N/A"),"N/A","No")</f>
        <v>No</v>
      </c>
      <c r="F1029">
        <f>IF(OR(Inventory!F37="Yes",Inventory!F37="N/A"),0,1)</f>
        <v>1</v>
      </c>
      <c r="G1029" t="str">
        <f>IF(OR(Inventory!K37="Q3 2019",Inventory!K37="Q4 2019"),"Yes","No")</f>
        <v>No</v>
      </c>
      <c r="H1029" s="178" t="str">
        <f t="shared" si="595"/>
        <v>No</v>
      </c>
      <c r="I1029" t="str">
        <f>IF(OR(Inventory!K37="Q1 2020",Inventory!K37="Q2 2020"),"Yes","No")</f>
        <v>No</v>
      </c>
      <c r="J1029" s="178" t="str">
        <f t="shared" si="620"/>
        <v>No</v>
      </c>
      <c r="K1029" t="str">
        <f>IF(OR(Inventory!K37="Q3 2020",Inventory!K37="Q4 2020"),"Yes","No")</f>
        <v>No</v>
      </c>
      <c r="L1029" s="178" t="str">
        <f t="shared" si="621"/>
        <v>No</v>
      </c>
      <c r="M1029" t="str">
        <f>IF(OR(Inventory!K37="Q1 2021",Inventory!K37="Q2 2021"),"Yes","No")</f>
        <v>No</v>
      </c>
      <c r="N1029" s="178" t="str">
        <f t="shared" si="622"/>
        <v>No</v>
      </c>
      <c r="O1029" t="str">
        <f>IF(OR(Inventory!K37="Q3 2021",Inventory!K37="Q4 2021"),"Yes","No")</f>
        <v>No</v>
      </c>
      <c r="P1029" s="178" t="str">
        <f t="shared" si="623"/>
        <v>No</v>
      </c>
      <c r="Q1029" t="str">
        <f>IF(OR(Inventory!K37="Q1 2022",Inventory!K37="Q2 2022"),"Yes","No")</f>
        <v>No</v>
      </c>
      <c r="R1029" s="178" t="str">
        <f t="shared" si="624"/>
        <v>No</v>
      </c>
      <c r="S1029" t="str">
        <f>IF(OR(Inventory!K37="Q3 2022",Inventory!K37="Q4 2022"),"Yes","No")</f>
        <v>No</v>
      </c>
      <c r="T1029" s="178" t="str">
        <f t="shared" si="625"/>
        <v>No</v>
      </c>
      <c r="U1029" t="str">
        <f>IF(OR(Inventory!K37="Q1 2023",Inventory!K37="Q2 2023"),"Yes","No")</f>
        <v>No</v>
      </c>
      <c r="V1029" s="178" t="str">
        <f t="shared" si="626"/>
        <v>No</v>
      </c>
      <c r="W1029" t="str">
        <f>IF(OR(Inventory!K37="Q3 2023",Inventory!K37="Q4 2023"),"Yes","No")</f>
        <v>No</v>
      </c>
      <c r="X1029" s="178" t="str">
        <f t="shared" si="627"/>
        <v>No</v>
      </c>
      <c r="Y1029" t="str">
        <f>IF(OR(Inventory!K37="Q1 2024",Inventory!K37="Q2 2024"),"Yes","No")</f>
        <v>No</v>
      </c>
      <c r="Z1029" s="178" t="str">
        <f t="shared" si="628"/>
        <v>No</v>
      </c>
      <c r="AA1029" t="str">
        <f>IF(OR(Inventory!K37="Q3 2024",Inventory!K37="Q4 2024"),"Yes","No")</f>
        <v>No</v>
      </c>
      <c r="AB1029" s="178" t="str">
        <f t="shared" si="629"/>
        <v>No</v>
      </c>
      <c r="AC1029" t="str">
        <f>IF(OR(Inventory!K37="Q1 2025",Inventory!K37="Q2 2025"),"Yes","No")</f>
        <v>No</v>
      </c>
      <c r="AD1029" s="178" t="str">
        <f t="shared" si="630"/>
        <v>No</v>
      </c>
      <c r="AE1029" t="str">
        <f>IF(OR(Inventory!K37="Q3 2025",Inventory!K37="Q4 2025"),"Yes","No")</f>
        <v>No</v>
      </c>
      <c r="AF1029" s="178" t="str">
        <f t="shared" si="631"/>
        <v>No</v>
      </c>
      <c r="AG1029" t="str">
        <f>IF(OR(Inventory!K37="Q1 2026",Inventory!K37="Q2 2026"),"Yes","No")</f>
        <v>No</v>
      </c>
      <c r="AH1029" s="178" t="str">
        <f t="shared" si="632"/>
        <v>No</v>
      </c>
      <c r="AI1029" t="str">
        <f>IF(OR(Inventory!K37="Q3 2026",Inventory!K37="Q4 2026"),"Yes","No")</f>
        <v>No</v>
      </c>
      <c r="AJ1029" s="178" t="str">
        <f t="shared" si="633"/>
        <v>No</v>
      </c>
      <c r="AK1029" t="str">
        <f>IF(OR(Inventory!K37="Q1 2027",Inventory!K37="Q2 2027"),"Yes","No")</f>
        <v>No</v>
      </c>
      <c r="AL1029" s="178" t="str">
        <f t="shared" si="634"/>
        <v>No</v>
      </c>
      <c r="AM1029" t="str">
        <f>IF(OR(Inventory!K37="Q3 2027",Inventory!K37="Q4 2027"),"Yes","No")</f>
        <v>No</v>
      </c>
      <c r="AN1029" s="178" t="str">
        <f t="shared" si="635"/>
        <v>No</v>
      </c>
      <c r="AO1029" t="str">
        <f>IF(OR(Inventory!K37="Q1 2028",Inventory!K37="Q2 2028"),"Yes","No")</f>
        <v>No</v>
      </c>
      <c r="AP1029" s="178" t="str">
        <f t="shared" si="636"/>
        <v>No</v>
      </c>
      <c r="AQ1029" t="str">
        <f>IF(OR(Inventory!K37="Q3 2028",Inventory!K37="Q4 2028"),"Yes","No")</f>
        <v>No</v>
      </c>
      <c r="AR1029" s="178" t="str">
        <f t="shared" si="637"/>
        <v>No</v>
      </c>
      <c r="AS1029" t="str">
        <f>IF(OR(Inventory!K37="Q1 2029",Inventory!K37="Q2 2029"),"Yes","No")</f>
        <v>No</v>
      </c>
      <c r="AT1029" s="178" t="str">
        <f t="shared" si="638"/>
        <v>No</v>
      </c>
      <c r="AU1029" t="str">
        <f>IF(OR(Inventory!K37="Q3 2029",Inventory!K37="Q4 2029"),"Yes","No")</f>
        <v>No</v>
      </c>
      <c r="AV1029" s="178" t="str">
        <f t="shared" si="639"/>
        <v>No</v>
      </c>
      <c r="AW1029" t="str">
        <f>IF(OR(Inventory!K37="Q1 2030",Inventory!K37="Q2 2030"),"Yes","No")</f>
        <v>No</v>
      </c>
      <c r="AX1029" s="178" t="str">
        <f t="shared" si="640"/>
        <v>No</v>
      </c>
      <c r="AY1029" t="str">
        <f>IF(OR(Inventory!K37="Q3 2030",Inventory!K37="Q4 2030"),"Yes","No")</f>
        <v>No</v>
      </c>
      <c r="AZ1029" s="178" t="str">
        <f t="shared" si="641"/>
        <v>No</v>
      </c>
      <c r="BA1029" t="str">
        <f>IF(Inventory!K37="","No","Yes")</f>
        <v>No</v>
      </c>
      <c r="BB1029" s="178" t="str">
        <f t="shared" si="642"/>
        <v>No</v>
      </c>
      <c r="BC1029" s="178" t="str">
        <f t="shared" si="643"/>
        <v>Yes</v>
      </c>
      <c r="BD1029" s="174"/>
    </row>
    <row r="1030" spans="1:56" s="175" customFormat="1" ht="23.65" thickBot="1" x14ac:dyDescent="0.5">
      <c r="A1030" s="177">
        <v>34</v>
      </c>
      <c r="B1030" s="71" t="s">
        <v>707</v>
      </c>
      <c r="C1030" t="str">
        <f>IF(Inventory!E38="Yes","Yes","No")</f>
        <v>No</v>
      </c>
      <c r="D1030" t="str">
        <f>IF(AND(C1030="No",Inventory!F38="Yes"),"Yes","No")</f>
        <v>No</v>
      </c>
      <c r="E1030" t="str">
        <f>IF(AND(C1030="No",Inventory!F38="N/A"),"N/A","No")</f>
        <v>No</v>
      </c>
      <c r="F1030">
        <f>IF(OR(Inventory!F38="Yes",Inventory!F38="N/A"),0,1)</f>
        <v>1</v>
      </c>
      <c r="G1030" t="str">
        <f>IF(OR(Inventory!K38="Q3 2019",Inventory!K38="Q4 2019"),"Yes","No")</f>
        <v>No</v>
      </c>
      <c r="H1030" s="178" t="str">
        <f t="shared" si="595"/>
        <v>No</v>
      </c>
      <c r="I1030" t="str">
        <f>IF(OR(Inventory!K38="Q1 2020",Inventory!K38="Q2 2020"),"Yes","No")</f>
        <v>No</v>
      </c>
      <c r="J1030" s="178" t="str">
        <f t="shared" si="620"/>
        <v>No</v>
      </c>
      <c r="K1030" t="str">
        <f>IF(OR(Inventory!K38="Q3 2020",Inventory!K38="Q4 2020"),"Yes","No")</f>
        <v>No</v>
      </c>
      <c r="L1030" s="178" t="str">
        <f t="shared" si="621"/>
        <v>No</v>
      </c>
      <c r="M1030" t="str">
        <f>IF(OR(Inventory!K38="Q1 2021",Inventory!K38="Q2 2021"),"Yes","No")</f>
        <v>No</v>
      </c>
      <c r="N1030" s="178" t="str">
        <f t="shared" si="622"/>
        <v>No</v>
      </c>
      <c r="O1030" t="str">
        <f>IF(OR(Inventory!K38="Q3 2021",Inventory!K38="Q4 2021"),"Yes","No")</f>
        <v>No</v>
      </c>
      <c r="P1030" s="178" t="str">
        <f t="shared" si="623"/>
        <v>No</v>
      </c>
      <c r="Q1030" t="str">
        <f>IF(OR(Inventory!K38="Q1 2022",Inventory!K38="Q2 2022"),"Yes","No")</f>
        <v>No</v>
      </c>
      <c r="R1030" s="178" t="str">
        <f t="shared" si="624"/>
        <v>No</v>
      </c>
      <c r="S1030" t="str">
        <f>IF(OR(Inventory!K38="Q3 2022",Inventory!K38="Q4 2022"),"Yes","No")</f>
        <v>No</v>
      </c>
      <c r="T1030" s="178" t="str">
        <f t="shared" si="625"/>
        <v>No</v>
      </c>
      <c r="U1030" t="str">
        <f>IF(OR(Inventory!K38="Q1 2023",Inventory!K38="Q2 2023"),"Yes","No")</f>
        <v>No</v>
      </c>
      <c r="V1030" s="178" t="str">
        <f t="shared" si="626"/>
        <v>No</v>
      </c>
      <c r="W1030" t="str">
        <f>IF(OR(Inventory!K38="Q3 2023",Inventory!K38="Q4 2023"),"Yes","No")</f>
        <v>No</v>
      </c>
      <c r="X1030" s="178" t="str">
        <f t="shared" si="627"/>
        <v>No</v>
      </c>
      <c r="Y1030" t="str">
        <f>IF(OR(Inventory!K38="Q1 2024",Inventory!K38="Q2 2024"),"Yes","No")</f>
        <v>No</v>
      </c>
      <c r="Z1030" s="178" t="str">
        <f t="shared" si="628"/>
        <v>No</v>
      </c>
      <c r="AA1030" t="str">
        <f>IF(OR(Inventory!K38="Q3 2024",Inventory!K38="Q4 2024"),"Yes","No")</f>
        <v>No</v>
      </c>
      <c r="AB1030" s="178" t="str">
        <f t="shared" si="629"/>
        <v>No</v>
      </c>
      <c r="AC1030" t="str">
        <f>IF(OR(Inventory!K38="Q1 2025",Inventory!K38="Q2 2025"),"Yes","No")</f>
        <v>No</v>
      </c>
      <c r="AD1030" s="178" t="str">
        <f t="shared" si="630"/>
        <v>No</v>
      </c>
      <c r="AE1030" t="str">
        <f>IF(OR(Inventory!K38="Q3 2025",Inventory!K38="Q4 2025"),"Yes","No")</f>
        <v>No</v>
      </c>
      <c r="AF1030" s="178" t="str">
        <f t="shared" si="631"/>
        <v>No</v>
      </c>
      <c r="AG1030" t="str">
        <f>IF(OR(Inventory!K38="Q1 2026",Inventory!K38="Q2 2026"),"Yes","No")</f>
        <v>No</v>
      </c>
      <c r="AH1030" s="178" t="str">
        <f t="shared" si="632"/>
        <v>No</v>
      </c>
      <c r="AI1030" t="str">
        <f>IF(OR(Inventory!K38="Q3 2026",Inventory!K38="Q4 2026"),"Yes","No")</f>
        <v>No</v>
      </c>
      <c r="AJ1030" s="178" t="str">
        <f t="shared" si="633"/>
        <v>No</v>
      </c>
      <c r="AK1030" t="str">
        <f>IF(OR(Inventory!K38="Q1 2027",Inventory!K38="Q2 2027"),"Yes","No")</f>
        <v>No</v>
      </c>
      <c r="AL1030" s="178" t="str">
        <f t="shared" si="634"/>
        <v>No</v>
      </c>
      <c r="AM1030" t="str">
        <f>IF(OR(Inventory!K38="Q3 2027",Inventory!K38="Q4 2027"),"Yes","No")</f>
        <v>No</v>
      </c>
      <c r="AN1030" s="178" t="str">
        <f t="shared" si="635"/>
        <v>No</v>
      </c>
      <c r="AO1030" t="str">
        <f>IF(OR(Inventory!K38="Q1 2028",Inventory!K38="Q2 2028"),"Yes","No")</f>
        <v>No</v>
      </c>
      <c r="AP1030" s="178" t="str">
        <f t="shared" si="636"/>
        <v>No</v>
      </c>
      <c r="AQ1030" t="str">
        <f>IF(OR(Inventory!K38="Q3 2028",Inventory!K38="Q4 2028"),"Yes","No")</f>
        <v>No</v>
      </c>
      <c r="AR1030" s="178" t="str">
        <f t="shared" si="637"/>
        <v>No</v>
      </c>
      <c r="AS1030" t="str">
        <f>IF(OR(Inventory!K38="Q1 2029",Inventory!K38="Q2 2029"),"Yes","No")</f>
        <v>No</v>
      </c>
      <c r="AT1030" s="178" t="str">
        <f t="shared" si="638"/>
        <v>No</v>
      </c>
      <c r="AU1030" t="str">
        <f>IF(OR(Inventory!K38="Q3 2029",Inventory!K38="Q4 2029"),"Yes","No")</f>
        <v>No</v>
      </c>
      <c r="AV1030" s="178" t="str">
        <f t="shared" si="639"/>
        <v>No</v>
      </c>
      <c r="AW1030" t="str">
        <f>IF(OR(Inventory!K38="Q1 2030",Inventory!K38="Q2 2030"),"Yes","No")</f>
        <v>No</v>
      </c>
      <c r="AX1030" s="178" t="str">
        <f t="shared" si="640"/>
        <v>No</v>
      </c>
      <c r="AY1030" t="str">
        <f>IF(OR(Inventory!K38="Q3 2030",Inventory!K38="Q4 2030"),"Yes","No")</f>
        <v>No</v>
      </c>
      <c r="AZ1030" s="178" t="str">
        <f t="shared" si="641"/>
        <v>No</v>
      </c>
      <c r="BA1030" t="str">
        <f>IF(Inventory!K38="","No","Yes")</f>
        <v>No</v>
      </c>
      <c r="BB1030" s="178" t="str">
        <f t="shared" si="642"/>
        <v>No</v>
      </c>
      <c r="BC1030" s="178" t="str">
        <f t="shared" si="643"/>
        <v>Yes</v>
      </c>
      <c r="BD1030" s="174"/>
    </row>
    <row r="1031" spans="1:56" s="175" customFormat="1" ht="23.65" thickBot="1" x14ac:dyDescent="0.5">
      <c r="A1031" s="177">
        <v>35</v>
      </c>
      <c r="B1031" s="71" t="s">
        <v>708</v>
      </c>
      <c r="C1031" t="str">
        <f>IF(Inventory!E39="Yes","Yes","No")</f>
        <v>No</v>
      </c>
      <c r="D1031" t="str">
        <f>IF(AND(C1031="No",Inventory!F39="Yes"),"Yes","No")</f>
        <v>No</v>
      </c>
      <c r="E1031" t="str">
        <f>IF(AND(C1031="No",Inventory!F39="N/A"),"N/A","No")</f>
        <v>No</v>
      </c>
      <c r="F1031">
        <f>IF(OR(Inventory!F39="Yes",Inventory!F39="N/A"),0,1)</f>
        <v>1</v>
      </c>
      <c r="G1031" t="str">
        <f>IF(OR(Inventory!K39="Q3 2019",Inventory!K39="Q4 2019"),"Yes","No")</f>
        <v>No</v>
      </c>
      <c r="H1031" s="178" t="str">
        <f t="shared" si="595"/>
        <v>No</v>
      </c>
      <c r="I1031" t="str">
        <f>IF(OR(Inventory!K39="Q1 2020",Inventory!K39="Q2 2020"),"Yes","No")</f>
        <v>No</v>
      </c>
      <c r="J1031" s="178" t="str">
        <f t="shared" si="620"/>
        <v>No</v>
      </c>
      <c r="K1031" t="str">
        <f>IF(OR(Inventory!K39="Q3 2020",Inventory!K39="Q4 2020"),"Yes","No")</f>
        <v>No</v>
      </c>
      <c r="L1031" s="178" t="str">
        <f t="shared" si="621"/>
        <v>No</v>
      </c>
      <c r="M1031" t="str">
        <f>IF(OR(Inventory!K39="Q1 2021",Inventory!K39="Q2 2021"),"Yes","No")</f>
        <v>No</v>
      </c>
      <c r="N1031" s="178" t="str">
        <f t="shared" si="622"/>
        <v>No</v>
      </c>
      <c r="O1031" t="str">
        <f>IF(OR(Inventory!K39="Q3 2021",Inventory!K39="Q4 2021"),"Yes","No")</f>
        <v>No</v>
      </c>
      <c r="P1031" s="178" t="str">
        <f t="shared" si="623"/>
        <v>No</v>
      </c>
      <c r="Q1031" t="str">
        <f>IF(OR(Inventory!K39="Q1 2022",Inventory!K39="Q2 2022"),"Yes","No")</f>
        <v>No</v>
      </c>
      <c r="R1031" s="178" t="str">
        <f t="shared" si="624"/>
        <v>No</v>
      </c>
      <c r="S1031" t="str">
        <f>IF(OR(Inventory!K39="Q3 2022",Inventory!K39="Q4 2022"),"Yes","No")</f>
        <v>No</v>
      </c>
      <c r="T1031" s="178" t="str">
        <f t="shared" si="625"/>
        <v>No</v>
      </c>
      <c r="U1031" t="str">
        <f>IF(OR(Inventory!K39="Q1 2023",Inventory!K39="Q2 2023"),"Yes","No")</f>
        <v>No</v>
      </c>
      <c r="V1031" s="178" t="str">
        <f t="shared" si="626"/>
        <v>No</v>
      </c>
      <c r="W1031" t="str">
        <f>IF(OR(Inventory!K39="Q3 2023",Inventory!K39="Q4 2023"),"Yes","No")</f>
        <v>No</v>
      </c>
      <c r="X1031" s="178" t="str">
        <f t="shared" si="627"/>
        <v>No</v>
      </c>
      <c r="Y1031" t="str">
        <f>IF(OR(Inventory!K39="Q1 2024",Inventory!K39="Q2 2024"),"Yes","No")</f>
        <v>No</v>
      </c>
      <c r="Z1031" s="178" t="str">
        <f t="shared" si="628"/>
        <v>No</v>
      </c>
      <c r="AA1031" t="str">
        <f>IF(OR(Inventory!K39="Q3 2024",Inventory!K39="Q4 2024"),"Yes","No")</f>
        <v>No</v>
      </c>
      <c r="AB1031" s="178" t="str">
        <f t="shared" si="629"/>
        <v>No</v>
      </c>
      <c r="AC1031" t="str">
        <f>IF(OR(Inventory!K39="Q1 2025",Inventory!K39="Q2 2025"),"Yes","No")</f>
        <v>No</v>
      </c>
      <c r="AD1031" s="178" t="str">
        <f t="shared" si="630"/>
        <v>No</v>
      </c>
      <c r="AE1031" t="str">
        <f>IF(OR(Inventory!K39="Q3 2025",Inventory!K39="Q4 2025"),"Yes","No")</f>
        <v>No</v>
      </c>
      <c r="AF1031" s="178" t="str">
        <f t="shared" si="631"/>
        <v>No</v>
      </c>
      <c r="AG1031" t="str">
        <f>IF(OR(Inventory!K39="Q1 2026",Inventory!K39="Q2 2026"),"Yes","No")</f>
        <v>No</v>
      </c>
      <c r="AH1031" s="178" t="str">
        <f t="shared" si="632"/>
        <v>No</v>
      </c>
      <c r="AI1031" t="str">
        <f>IF(OR(Inventory!K39="Q3 2026",Inventory!K39="Q4 2026"),"Yes","No")</f>
        <v>No</v>
      </c>
      <c r="AJ1031" s="178" t="str">
        <f t="shared" si="633"/>
        <v>No</v>
      </c>
      <c r="AK1031" t="str">
        <f>IF(OR(Inventory!K39="Q1 2027",Inventory!K39="Q2 2027"),"Yes","No")</f>
        <v>No</v>
      </c>
      <c r="AL1031" s="178" t="str">
        <f t="shared" si="634"/>
        <v>No</v>
      </c>
      <c r="AM1031" t="str">
        <f>IF(OR(Inventory!K39="Q3 2027",Inventory!K39="Q4 2027"),"Yes","No")</f>
        <v>No</v>
      </c>
      <c r="AN1031" s="178" t="str">
        <f t="shared" si="635"/>
        <v>No</v>
      </c>
      <c r="AO1031" t="str">
        <f>IF(OR(Inventory!K39="Q1 2028",Inventory!K39="Q2 2028"),"Yes","No")</f>
        <v>No</v>
      </c>
      <c r="AP1031" s="178" t="str">
        <f t="shared" si="636"/>
        <v>No</v>
      </c>
      <c r="AQ1031" t="str">
        <f>IF(OR(Inventory!K39="Q3 2028",Inventory!K39="Q4 2028"),"Yes","No")</f>
        <v>No</v>
      </c>
      <c r="AR1031" s="178" t="str">
        <f t="shared" si="637"/>
        <v>No</v>
      </c>
      <c r="AS1031" t="str">
        <f>IF(OR(Inventory!K39="Q1 2029",Inventory!K39="Q2 2029"),"Yes","No")</f>
        <v>No</v>
      </c>
      <c r="AT1031" s="178" t="str">
        <f t="shared" si="638"/>
        <v>No</v>
      </c>
      <c r="AU1031" t="str">
        <f>IF(OR(Inventory!K39="Q3 2029",Inventory!K39="Q4 2029"),"Yes","No")</f>
        <v>No</v>
      </c>
      <c r="AV1031" s="178" t="str">
        <f t="shared" si="639"/>
        <v>No</v>
      </c>
      <c r="AW1031" t="str">
        <f>IF(OR(Inventory!K39="Q1 2030",Inventory!K39="Q2 2030"),"Yes","No")</f>
        <v>No</v>
      </c>
      <c r="AX1031" s="178" t="str">
        <f t="shared" si="640"/>
        <v>No</v>
      </c>
      <c r="AY1031" t="str">
        <f>IF(OR(Inventory!K39="Q3 2030",Inventory!K39="Q4 2030"),"Yes","No")</f>
        <v>No</v>
      </c>
      <c r="AZ1031" s="178" t="str">
        <f t="shared" si="641"/>
        <v>No</v>
      </c>
      <c r="BA1031" t="str">
        <f>IF(Inventory!K39="","No","Yes")</f>
        <v>No</v>
      </c>
      <c r="BB1031" s="178" t="str">
        <f t="shared" si="642"/>
        <v>No</v>
      </c>
      <c r="BC1031" s="178" t="str">
        <f t="shared" si="643"/>
        <v>Yes</v>
      </c>
      <c r="BD1031" s="174"/>
    </row>
    <row r="1032" spans="1:56" s="175" customFormat="1" ht="14.65" thickBot="1" x14ac:dyDescent="0.5">
      <c r="A1032" s="177">
        <v>36</v>
      </c>
      <c r="B1032" s="71" t="s">
        <v>709</v>
      </c>
      <c r="C1032" t="str">
        <f>IF(Inventory!E40="Yes","Yes","No")</f>
        <v>No</v>
      </c>
      <c r="D1032" t="str">
        <f>IF(AND(C1032="No",Inventory!F40="Yes"),"Yes","No")</f>
        <v>No</v>
      </c>
      <c r="E1032" t="str">
        <f>IF(AND(C1032="No",Inventory!F40="N/A"),"N/A","No")</f>
        <v>No</v>
      </c>
      <c r="F1032">
        <f>IF(OR(Inventory!F40="Yes",Inventory!F40="N/A"),0,1)</f>
        <v>1</v>
      </c>
      <c r="G1032" t="str">
        <f>IF(OR(Inventory!K40="Q3 2019",Inventory!K40="Q4 2019"),"Yes","No")</f>
        <v>No</v>
      </c>
      <c r="H1032" s="178" t="str">
        <f t="shared" si="595"/>
        <v>No</v>
      </c>
      <c r="I1032" t="str">
        <f>IF(OR(Inventory!K40="Q1 2020",Inventory!K40="Q2 2020"),"Yes","No")</f>
        <v>No</v>
      </c>
      <c r="J1032" s="178" t="str">
        <f t="shared" si="620"/>
        <v>No</v>
      </c>
      <c r="K1032" t="str">
        <f>IF(OR(Inventory!K40="Q3 2020",Inventory!K40="Q4 2020"),"Yes","No")</f>
        <v>No</v>
      </c>
      <c r="L1032" s="178" t="str">
        <f t="shared" si="621"/>
        <v>No</v>
      </c>
      <c r="M1032" t="str">
        <f>IF(OR(Inventory!K40="Q1 2021",Inventory!K40="Q2 2021"),"Yes","No")</f>
        <v>No</v>
      </c>
      <c r="N1032" s="178" t="str">
        <f t="shared" si="622"/>
        <v>No</v>
      </c>
      <c r="O1032" t="str">
        <f>IF(OR(Inventory!K40="Q3 2021",Inventory!K40="Q4 2021"),"Yes","No")</f>
        <v>No</v>
      </c>
      <c r="P1032" s="178" t="str">
        <f t="shared" si="623"/>
        <v>No</v>
      </c>
      <c r="Q1032" t="str">
        <f>IF(OR(Inventory!K40="Q1 2022",Inventory!K40="Q2 2022"),"Yes","No")</f>
        <v>No</v>
      </c>
      <c r="R1032" s="178" t="str">
        <f t="shared" si="624"/>
        <v>No</v>
      </c>
      <c r="S1032" t="str">
        <f>IF(OR(Inventory!K40="Q3 2022",Inventory!K40="Q4 2022"),"Yes","No")</f>
        <v>No</v>
      </c>
      <c r="T1032" s="178" t="str">
        <f t="shared" si="625"/>
        <v>No</v>
      </c>
      <c r="U1032" t="str">
        <f>IF(OR(Inventory!K40="Q1 2023",Inventory!K40="Q2 2023"),"Yes","No")</f>
        <v>No</v>
      </c>
      <c r="V1032" s="178" t="str">
        <f t="shared" si="626"/>
        <v>No</v>
      </c>
      <c r="W1032" t="str">
        <f>IF(OR(Inventory!K40="Q3 2023",Inventory!K40="Q4 2023"),"Yes","No")</f>
        <v>No</v>
      </c>
      <c r="X1032" s="178" t="str">
        <f t="shared" si="627"/>
        <v>No</v>
      </c>
      <c r="Y1032" t="str">
        <f>IF(OR(Inventory!K40="Q1 2024",Inventory!K40="Q2 2024"),"Yes","No")</f>
        <v>No</v>
      </c>
      <c r="Z1032" s="178" t="str">
        <f t="shared" si="628"/>
        <v>No</v>
      </c>
      <c r="AA1032" t="str">
        <f>IF(OR(Inventory!K40="Q3 2024",Inventory!K40="Q4 2024"),"Yes","No")</f>
        <v>No</v>
      </c>
      <c r="AB1032" s="178" t="str">
        <f t="shared" si="629"/>
        <v>No</v>
      </c>
      <c r="AC1032" t="str">
        <f>IF(OR(Inventory!K40="Q1 2025",Inventory!K40="Q2 2025"),"Yes","No")</f>
        <v>No</v>
      </c>
      <c r="AD1032" s="178" t="str">
        <f t="shared" si="630"/>
        <v>No</v>
      </c>
      <c r="AE1032" t="str">
        <f>IF(OR(Inventory!K40="Q3 2025",Inventory!K40="Q4 2025"),"Yes","No")</f>
        <v>No</v>
      </c>
      <c r="AF1032" s="178" t="str">
        <f t="shared" si="631"/>
        <v>No</v>
      </c>
      <c r="AG1032" t="str">
        <f>IF(OR(Inventory!K40="Q1 2026",Inventory!K40="Q2 2026"),"Yes","No")</f>
        <v>No</v>
      </c>
      <c r="AH1032" s="178" t="str">
        <f t="shared" si="632"/>
        <v>No</v>
      </c>
      <c r="AI1032" t="str">
        <f>IF(OR(Inventory!K40="Q3 2026",Inventory!K40="Q4 2026"),"Yes","No")</f>
        <v>No</v>
      </c>
      <c r="AJ1032" s="178" t="str">
        <f t="shared" si="633"/>
        <v>No</v>
      </c>
      <c r="AK1032" t="str">
        <f>IF(OR(Inventory!K40="Q1 2027",Inventory!K40="Q2 2027"),"Yes","No")</f>
        <v>No</v>
      </c>
      <c r="AL1032" s="178" t="str">
        <f t="shared" si="634"/>
        <v>No</v>
      </c>
      <c r="AM1032" t="str">
        <f>IF(OR(Inventory!K40="Q3 2027",Inventory!K40="Q4 2027"),"Yes","No")</f>
        <v>No</v>
      </c>
      <c r="AN1032" s="178" t="str">
        <f t="shared" si="635"/>
        <v>No</v>
      </c>
      <c r="AO1032" t="str">
        <f>IF(OR(Inventory!K40="Q1 2028",Inventory!K40="Q2 2028"),"Yes","No")</f>
        <v>No</v>
      </c>
      <c r="AP1032" s="178" t="str">
        <f t="shared" si="636"/>
        <v>No</v>
      </c>
      <c r="AQ1032" t="str">
        <f>IF(OR(Inventory!K40="Q3 2028",Inventory!K40="Q4 2028"),"Yes","No")</f>
        <v>No</v>
      </c>
      <c r="AR1032" s="178" t="str">
        <f t="shared" si="637"/>
        <v>No</v>
      </c>
      <c r="AS1032" t="str">
        <f>IF(OR(Inventory!K40="Q1 2029",Inventory!K40="Q2 2029"),"Yes","No")</f>
        <v>No</v>
      </c>
      <c r="AT1032" s="178" t="str">
        <f t="shared" si="638"/>
        <v>No</v>
      </c>
      <c r="AU1032" t="str">
        <f>IF(OR(Inventory!K40="Q3 2029",Inventory!K40="Q4 2029"),"Yes","No")</f>
        <v>No</v>
      </c>
      <c r="AV1032" s="178" t="str">
        <f t="shared" si="639"/>
        <v>No</v>
      </c>
      <c r="AW1032" t="str">
        <f>IF(OR(Inventory!K40="Q1 2030",Inventory!K40="Q2 2030"),"Yes","No")</f>
        <v>No</v>
      </c>
      <c r="AX1032" s="178" t="str">
        <f t="shared" si="640"/>
        <v>No</v>
      </c>
      <c r="AY1032" t="str">
        <f>IF(OR(Inventory!K40="Q3 2030",Inventory!K40="Q4 2030"),"Yes","No")</f>
        <v>No</v>
      </c>
      <c r="AZ1032" s="178" t="str">
        <f t="shared" si="641"/>
        <v>No</v>
      </c>
      <c r="BA1032" t="str">
        <f>IF(Inventory!K40="","No","Yes")</f>
        <v>No</v>
      </c>
      <c r="BB1032" s="178" t="str">
        <f t="shared" si="642"/>
        <v>No</v>
      </c>
      <c r="BC1032" s="178" t="str">
        <f t="shared" si="643"/>
        <v>Yes</v>
      </c>
      <c r="BD1032" s="174"/>
    </row>
    <row r="1033" spans="1:56" s="175" customFormat="1" ht="23.65" thickBot="1" x14ac:dyDescent="0.5">
      <c r="A1033" s="177">
        <v>37</v>
      </c>
      <c r="B1033" s="71" t="s">
        <v>710</v>
      </c>
      <c r="C1033" t="str">
        <f>IF(Inventory!E41="Yes","Yes","No")</f>
        <v>No</v>
      </c>
      <c r="D1033" t="str">
        <f>IF(AND(C1033="No",Inventory!F41="Yes"),"Yes","No")</f>
        <v>No</v>
      </c>
      <c r="E1033" t="str">
        <f>IF(AND(C1033="No",Inventory!F41="N/A"),"N/A","No")</f>
        <v>No</v>
      </c>
      <c r="F1033">
        <f>IF(OR(Inventory!F41="Yes",Inventory!F41="N/A"),0,1)</f>
        <v>1</v>
      </c>
      <c r="G1033" t="str">
        <f>IF(OR(Inventory!K41="Q3 2019",Inventory!K41="Q4 2019"),"Yes","No")</f>
        <v>No</v>
      </c>
      <c r="H1033" s="178" t="str">
        <f t="shared" si="595"/>
        <v>No</v>
      </c>
      <c r="I1033" t="str">
        <f>IF(OR(Inventory!K41="Q1 2020",Inventory!K41="Q2 2020"),"Yes","No")</f>
        <v>No</v>
      </c>
      <c r="J1033" s="178" t="str">
        <f t="shared" si="620"/>
        <v>No</v>
      </c>
      <c r="K1033" t="str">
        <f>IF(OR(Inventory!K41="Q3 2020",Inventory!K41="Q4 2020"),"Yes","No")</f>
        <v>No</v>
      </c>
      <c r="L1033" s="178" t="str">
        <f t="shared" si="621"/>
        <v>No</v>
      </c>
      <c r="M1033" t="str">
        <f>IF(OR(Inventory!K41="Q1 2021",Inventory!K41="Q2 2021"),"Yes","No")</f>
        <v>No</v>
      </c>
      <c r="N1033" s="178" t="str">
        <f t="shared" si="622"/>
        <v>No</v>
      </c>
      <c r="O1033" t="str">
        <f>IF(OR(Inventory!K41="Q3 2021",Inventory!K41="Q4 2021"),"Yes","No")</f>
        <v>No</v>
      </c>
      <c r="P1033" s="178" t="str">
        <f t="shared" si="623"/>
        <v>No</v>
      </c>
      <c r="Q1033" t="str">
        <f>IF(OR(Inventory!K41="Q1 2022",Inventory!K41="Q2 2022"),"Yes","No")</f>
        <v>No</v>
      </c>
      <c r="R1033" s="178" t="str">
        <f t="shared" si="624"/>
        <v>No</v>
      </c>
      <c r="S1033" t="str">
        <f>IF(OR(Inventory!K41="Q3 2022",Inventory!K41="Q4 2022"),"Yes","No")</f>
        <v>No</v>
      </c>
      <c r="T1033" s="178" t="str">
        <f t="shared" si="625"/>
        <v>No</v>
      </c>
      <c r="U1033" t="str">
        <f>IF(OR(Inventory!K41="Q1 2023",Inventory!K41="Q2 2023"),"Yes","No")</f>
        <v>No</v>
      </c>
      <c r="V1033" s="178" t="str">
        <f t="shared" si="626"/>
        <v>No</v>
      </c>
      <c r="W1033" t="str">
        <f>IF(OR(Inventory!K41="Q3 2023",Inventory!K41="Q4 2023"),"Yes","No")</f>
        <v>No</v>
      </c>
      <c r="X1033" s="178" t="str">
        <f t="shared" si="627"/>
        <v>No</v>
      </c>
      <c r="Y1033" t="str">
        <f>IF(OR(Inventory!K41="Q1 2024",Inventory!K41="Q2 2024"),"Yes","No")</f>
        <v>No</v>
      </c>
      <c r="Z1033" s="178" t="str">
        <f t="shared" si="628"/>
        <v>No</v>
      </c>
      <c r="AA1033" t="str">
        <f>IF(OR(Inventory!K41="Q3 2024",Inventory!K41="Q4 2024"),"Yes","No")</f>
        <v>No</v>
      </c>
      <c r="AB1033" s="178" t="str">
        <f t="shared" si="629"/>
        <v>No</v>
      </c>
      <c r="AC1033" t="str">
        <f>IF(OR(Inventory!K41="Q1 2025",Inventory!K41="Q2 2025"),"Yes","No")</f>
        <v>No</v>
      </c>
      <c r="AD1033" s="178" t="str">
        <f t="shared" si="630"/>
        <v>No</v>
      </c>
      <c r="AE1033" t="str">
        <f>IF(OR(Inventory!K41="Q3 2025",Inventory!K41="Q4 2025"),"Yes","No")</f>
        <v>No</v>
      </c>
      <c r="AF1033" s="178" t="str">
        <f t="shared" si="631"/>
        <v>No</v>
      </c>
      <c r="AG1033" t="str">
        <f>IF(OR(Inventory!K41="Q1 2026",Inventory!K41="Q2 2026"),"Yes","No")</f>
        <v>No</v>
      </c>
      <c r="AH1033" s="178" t="str">
        <f t="shared" si="632"/>
        <v>No</v>
      </c>
      <c r="AI1033" t="str">
        <f>IF(OR(Inventory!K41="Q3 2026",Inventory!K41="Q4 2026"),"Yes","No")</f>
        <v>No</v>
      </c>
      <c r="AJ1033" s="178" t="str">
        <f t="shared" si="633"/>
        <v>No</v>
      </c>
      <c r="AK1033" t="str">
        <f>IF(OR(Inventory!K41="Q1 2027",Inventory!K41="Q2 2027"),"Yes","No")</f>
        <v>No</v>
      </c>
      <c r="AL1033" s="178" t="str">
        <f t="shared" si="634"/>
        <v>No</v>
      </c>
      <c r="AM1033" t="str">
        <f>IF(OR(Inventory!K41="Q3 2027",Inventory!K41="Q4 2027"),"Yes","No")</f>
        <v>No</v>
      </c>
      <c r="AN1033" s="178" t="str">
        <f t="shared" si="635"/>
        <v>No</v>
      </c>
      <c r="AO1033" t="str">
        <f>IF(OR(Inventory!K41="Q1 2028",Inventory!K41="Q2 2028"),"Yes","No")</f>
        <v>No</v>
      </c>
      <c r="AP1033" s="178" t="str">
        <f t="shared" si="636"/>
        <v>No</v>
      </c>
      <c r="AQ1033" t="str">
        <f>IF(OR(Inventory!K41="Q3 2028",Inventory!K41="Q4 2028"),"Yes","No")</f>
        <v>No</v>
      </c>
      <c r="AR1033" s="178" t="str">
        <f t="shared" si="637"/>
        <v>No</v>
      </c>
      <c r="AS1033" t="str">
        <f>IF(OR(Inventory!K41="Q1 2029",Inventory!K41="Q2 2029"),"Yes","No")</f>
        <v>No</v>
      </c>
      <c r="AT1033" s="178" t="str">
        <f t="shared" si="638"/>
        <v>No</v>
      </c>
      <c r="AU1033" t="str">
        <f>IF(OR(Inventory!K41="Q3 2029",Inventory!K41="Q4 2029"),"Yes","No")</f>
        <v>No</v>
      </c>
      <c r="AV1033" s="178" t="str">
        <f t="shared" si="639"/>
        <v>No</v>
      </c>
      <c r="AW1033" t="str">
        <f>IF(OR(Inventory!K41="Q1 2030",Inventory!K41="Q2 2030"),"Yes","No")</f>
        <v>No</v>
      </c>
      <c r="AX1033" s="178" t="str">
        <f t="shared" si="640"/>
        <v>No</v>
      </c>
      <c r="AY1033" t="str">
        <f>IF(OR(Inventory!K41="Q3 2030",Inventory!K41="Q4 2030"),"Yes","No")</f>
        <v>No</v>
      </c>
      <c r="AZ1033" s="178" t="str">
        <f t="shared" si="641"/>
        <v>No</v>
      </c>
      <c r="BA1033" t="str">
        <f>IF(Inventory!K41="","No","Yes")</f>
        <v>No</v>
      </c>
      <c r="BB1033" s="178" t="str">
        <f t="shared" si="642"/>
        <v>No</v>
      </c>
      <c r="BC1033" s="178" t="str">
        <f t="shared" si="643"/>
        <v>Yes</v>
      </c>
      <c r="BD1033" s="174"/>
    </row>
    <row r="1034" spans="1:56" s="175" customFormat="1" ht="23.65" thickBot="1" x14ac:dyDescent="0.5">
      <c r="A1034" s="177">
        <v>38</v>
      </c>
      <c r="B1034" s="71" t="s">
        <v>711</v>
      </c>
      <c r="C1034" t="str">
        <f>IF(Inventory!E42="Yes","Yes","No")</f>
        <v>No</v>
      </c>
      <c r="D1034" t="str">
        <f>IF(AND(C1034="No",Inventory!F42="Yes"),"Yes","No")</f>
        <v>No</v>
      </c>
      <c r="E1034" t="str">
        <f>IF(AND(C1034="No",Inventory!F42="N/A"),"N/A","No")</f>
        <v>No</v>
      </c>
      <c r="F1034">
        <f>IF(OR(Inventory!F42="Yes",Inventory!F42="N/A"),0,1)</f>
        <v>1</v>
      </c>
      <c r="G1034" t="str">
        <f>IF(OR(Inventory!K42="Q3 2019",Inventory!K42="Q4 2019"),"Yes","No")</f>
        <v>No</v>
      </c>
      <c r="H1034" s="178" t="str">
        <f t="shared" si="595"/>
        <v>No</v>
      </c>
      <c r="I1034" t="str">
        <f>IF(OR(Inventory!K42="Q1 2020",Inventory!K42="Q2 2020"),"Yes","No")</f>
        <v>No</v>
      </c>
      <c r="J1034" s="178" t="str">
        <f t="shared" si="620"/>
        <v>No</v>
      </c>
      <c r="K1034" t="str">
        <f>IF(OR(Inventory!K42="Q3 2020",Inventory!K42="Q4 2020"),"Yes","No")</f>
        <v>No</v>
      </c>
      <c r="L1034" s="178" t="str">
        <f t="shared" si="621"/>
        <v>No</v>
      </c>
      <c r="M1034" t="str">
        <f>IF(OR(Inventory!K42="Q1 2021",Inventory!K42="Q2 2021"),"Yes","No")</f>
        <v>No</v>
      </c>
      <c r="N1034" s="178" t="str">
        <f t="shared" si="622"/>
        <v>No</v>
      </c>
      <c r="O1034" t="str">
        <f>IF(OR(Inventory!K42="Q3 2021",Inventory!K42="Q4 2021"),"Yes","No")</f>
        <v>No</v>
      </c>
      <c r="P1034" s="178" t="str">
        <f t="shared" si="623"/>
        <v>No</v>
      </c>
      <c r="Q1034" t="str">
        <f>IF(OR(Inventory!K42="Q1 2022",Inventory!K42="Q2 2022"),"Yes","No")</f>
        <v>No</v>
      </c>
      <c r="R1034" s="178" t="str">
        <f t="shared" si="624"/>
        <v>No</v>
      </c>
      <c r="S1034" t="str">
        <f>IF(OR(Inventory!K42="Q3 2022",Inventory!K42="Q4 2022"),"Yes","No")</f>
        <v>No</v>
      </c>
      <c r="T1034" s="178" t="str">
        <f t="shared" si="625"/>
        <v>No</v>
      </c>
      <c r="U1034" t="str">
        <f>IF(OR(Inventory!K42="Q1 2023",Inventory!K42="Q2 2023"),"Yes","No")</f>
        <v>No</v>
      </c>
      <c r="V1034" s="178" t="str">
        <f t="shared" si="626"/>
        <v>No</v>
      </c>
      <c r="W1034" t="str">
        <f>IF(OR(Inventory!K42="Q3 2023",Inventory!K42="Q4 2023"),"Yes","No")</f>
        <v>No</v>
      </c>
      <c r="X1034" s="178" t="str">
        <f t="shared" si="627"/>
        <v>No</v>
      </c>
      <c r="Y1034" t="str">
        <f>IF(OR(Inventory!K42="Q1 2024",Inventory!K42="Q2 2024"),"Yes","No")</f>
        <v>No</v>
      </c>
      <c r="Z1034" s="178" t="str">
        <f t="shared" si="628"/>
        <v>No</v>
      </c>
      <c r="AA1034" t="str">
        <f>IF(OR(Inventory!K42="Q3 2024",Inventory!K42="Q4 2024"),"Yes","No")</f>
        <v>No</v>
      </c>
      <c r="AB1034" s="178" t="str">
        <f t="shared" si="629"/>
        <v>No</v>
      </c>
      <c r="AC1034" t="str">
        <f>IF(OR(Inventory!K42="Q1 2025",Inventory!K42="Q2 2025"),"Yes","No")</f>
        <v>No</v>
      </c>
      <c r="AD1034" s="178" t="str">
        <f t="shared" si="630"/>
        <v>No</v>
      </c>
      <c r="AE1034" t="str">
        <f>IF(OR(Inventory!K42="Q3 2025",Inventory!K42="Q4 2025"),"Yes","No")</f>
        <v>No</v>
      </c>
      <c r="AF1034" s="178" t="str">
        <f t="shared" si="631"/>
        <v>No</v>
      </c>
      <c r="AG1034" t="str">
        <f>IF(OR(Inventory!K42="Q1 2026",Inventory!K42="Q2 2026"),"Yes","No")</f>
        <v>No</v>
      </c>
      <c r="AH1034" s="178" t="str">
        <f t="shared" si="632"/>
        <v>No</v>
      </c>
      <c r="AI1034" t="str">
        <f>IF(OR(Inventory!K42="Q3 2026",Inventory!K42="Q4 2026"),"Yes","No")</f>
        <v>No</v>
      </c>
      <c r="AJ1034" s="178" t="str">
        <f t="shared" si="633"/>
        <v>No</v>
      </c>
      <c r="AK1034" t="str">
        <f>IF(OR(Inventory!K42="Q1 2027",Inventory!K42="Q2 2027"),"Yes","No")</f>
        <v>No</v>
      </c>
      <c r="AL1034" s="178" t="str">
        <f t="shared" si="634"/>
        <v>No</v>
      </c>
      <c r="AM1034" t="str">
        <f>IF(OR(Inventory!K42="Q3 2027",Inventory!K42="Q4 2027"),"Yes","No")</f>
        <v>No</v>
      </c>
      <c r="AN1034" s="178" t="str">
        <f t="shared" si="635"/>
        <v>No</v>
      </c>
      <c r="AO1034" t="str">
        <f>IF(OR(Inventory!K42="Q1 2028",Inventory!K42="Q2 2028"),"Yes","No")</f>
        <v>No</v>
      </c>
      <c r="AP1034" s="178" t="str">
        <f t="shared" si="636"/>
        <v>No</v>
      </c>
      <c r="AQ1034" t="str">
        <f>IF(OR(Inventory!K42="Q3 2028",Inventory!K42="Q4 2028"),"Yes","No")</f>
        <v>No</v>
      </c>
      <c r="AR1034" s="178" t="str">
        <f t="shared" si="637"/>
        <v>No</v>
      </c>
      <c r="AS1034" t="str">
        <f>IF(OR(Inventory!K42="Q1 2029",Inventory!K42="Q2 2029"),"Yes","No")</f>
        <v>No</v>
      </c>
      <c r="AT1034" s="178" t="str">
        <f t="shared" si="638"/>
        <v>No</v>
      </c>
      <c r="AU1034" t="str">
        <f>IF(OR(Inventory!K42="Q3 2029",Inventory!K42="Q4 2029"),"Yes","No")</f>
        <v>No</v>
      </c>
      <c r="AV1034" s="178" t="str">
        <f t="shared" si="639"/>
        <v>No</v>
      </c>
      <c r="AW1034" t="str">
        <f>IF(OR(Inventory!K42="Q1 2030",Inventory!K42="Q2 2030"),"Yes","No")</f>
        <v>No</v>
      </c>
      <c r="AX1034" s="178" t="str">
        <f t="shared" si="640"/>
        <v>No</v>
      </c>
      <c r="AY1034" t="str">
        <f>IF(OR(Inventory!K42="Q3 2030",Inventory!K42="Q4 2030"),"Yes","No")</f>
        <v>No</v>
      </c>
      <c r="AZ1034" s="178" t="str">
        <f t="shared" si="641"/>
        <v>No</v>
      </c>
      <c r="BA1034" t="str">
        <f>IF(Inventory!K42="","No","Yes")</f>
        <v>No</v>
      </c>
      <c r="BB1034" s="178" t="str">
        <f t="shared" si="642"/>
        <v>No</v>
      </c>
      <c r="BC1034" s="178" t="str">
        <f t="shared" si="643"/>
        <v>Yes</v>
      </c>
      <c r="BD1034" s="174"/>
    </row>
    <row r="1035" spans="1:56" s="175" customFormat="1" ht="23.65" thickBot="1" x14ac:dyDescent="0.5">
      <c r="A1035" s="177">
        <v>39</v>
      </c>
      <c r="B1035" s="71" t="s">
        <v>712</v>
      </c>
      <c r="C1035" t="str">
        <f>IF(Inventory!E43="Yes","Yes","No")</f>
        <v>No</v>
      </c>
      <c r="D1035" t="str">
        <f>IF(AND(C1035="No",Inventory!F43="Yes"),"Yes","No")</f>
        <v>No</v>
      </c>
      <c r="E1035" t="str">
        <f>IF(AND(C1035="No",Inventory!F43="N/A"),"N/A","No")</f>
        <v>No</v>
      </c>
      <c r="F1035">
        <f>IF(OR(Inventory!F43="Yes",Inventory!F43="N/A"),0,1)</f>
        <v>1</v>
      </c>
      <c r="G1035" t="str">
        <f>IF(OR(Inventory!K43="Q3 2019",Inventory!K43="Q4 2019"),"Yes","No")</f>
        <v>No</v>
      </c>
      <c r="H1035" s="178" t="str">
        <f t="shared" si="595"/>
        <v>No</v>
      </c>
      <c r="I1035" t="str">
        <f>IF(OR(Inventory!K43="Q1 2020",Inventory!K43="Q2 2020"),"Yes","No")</f>
        <v>No</v>
      </c>
      <c r="J1035" s="178" t="str">
        <f t="shared" si="620"/>
        <v>No</v>
      </c>
      <c r="K1035" t="str">
        <f>IF(OR(Inventory!K43="Q3 2020",Inventory!K43="Q4 2020"),"Yes","No")</f>
        <v>No</v>
      </c>
      <c r="L1035" s="178" t="str">
        <f t="shared" si="621"/>
        <v>No</v>
      </c>
      <c r="M1035" t="str">
        <f>IF(OR(Inventory!K43="Q1 2021",Inventory!K43="Q2 2021"),"Yes","No")</f>
        <v>No</v>
      </c>
      <c r="N1035" s="178" t="str">
        <f t="shared" si="622"/>
        <v>No</v>
      </c>
      <c r="O1035" t="str">
        <f>IF(OR(Inventory!K43="Q3 2021",Inventory!K43="Q4 2021"),"Yes","No")</f>
        <v>No</v>
      </c>
      <c r="P1035" s="178" t="str">
        <f t="shared" si="623"/>
        <v>No</v>
      </c>
      <c r="Q1035" t="str">
        <f>IF(OR(Inventory!K43="Q1 2022",Inventory!K43="Q2 2022"),"Yes","No")</f>
        <v>No</v>
      </c>
      <c r="R1035" s="178" t="str">
        <f t="shared" si="624"/>
        <v>No</v>
      </c>
      <c r="S1035" t="str">
        <f>IF(OR(Inventory!K43="Q3 2022",Inventory!K43="Q4 2022"),"Yes","No")</f>
        <v>No</v>
      </c>
      <c r="T1035" s="178" t="str">
        <f t="shared" si="625"/>
        <v>No</v>
      </c>
      <c r="U1035" t="str">
        <f>IF(OR(Inventory!K43="Q1 2023",Inventory!K43="Q2 2023"),"Yes","No")</f>
        <v>No</v>
      </c>
      <c r="V1035" s="178" t="str">
        <f t="shared" si="626"/>
        <v>No</v>
      </c>
      <c r="W1035" t="str">
        <f>IF(OR(Inventory!K43="Q3 2023",Inventory!K43="Q4 2023"),"Yes","No")</f>
        <v>No</v>
      </c>
      <c r="X1035" s="178" t="str">
        <f t="shared" si="627"/>
        <v>No</v>
      </c>
      <c r="Y1035" t="str">
        <f>IF(OR(Inventory!K43="Q1 2024",Inventory!K43="Q2 2024"),"Yes","No")</f>
        <v>No</v>
      </c>
      <c r="Z1035" s="178" t="str">
        <f t="shared" si="628"/>
        <v>No</v>
      </c>
      <c r="AA1035" t="str">
        <f>IF(OR(Inventory!K43="Q3 2024",Inventory!K43="Q4 2024"),"Yes","No")</f>
        <v>No</v>
      </c>
      <c r="AB1035" s="178" t="str">
        <f t="shared" si="629"/>
        <v>No</v>
      </c>
      <c r="AC1035" t="str">
        <f>IF(OR(Inventory!K43="Q1 2025",Inventory!K43="Q2 2025"),"Yes","No")</f>
        <v>No</v>
      </c>
      <c r="AD1035" s="178" t="str">
        <f t="shared" si="630"/>
        <v>No</v>
      </c>
      <c r="AE1035" t="str">
        <f>IF(OR(Inventory!K43="Q3 2025",Inventory!K43="Q4 2025"),"Yes","No")</f>
        <v>No</v>
      </c>
      <c r="AF1035" s="178" t="str">
        <f t="shared" si="631"/>
        <v>No</v>
      </c>
      <c r="AG1035" t="str">
        <f>IF(OR(Inventory!K43="Q1 2026",Inventory!K43="Q2 2026"),"Yes","No")</f>
        <v>No</v>
      </c>
      <c r="AH1035" s="178" t="str">
        <f t="shared" si="632"/>
        <v>No</v>
      </c>
      <c r="AI1035" t="str">
        <f>IF(OR(Inventory!K43="Q3 2026",Inventory!K43="Q4 2026"),"Yes","No")</f>
        <v>No</v>
      </c>
      <c r="AJ1035" s="178" t="str">
        <f t="shared" si="633"/>
        <v>No</v>
      </c>
      <c r="AK1035" t="str">
        <f>IF(OR(Inventory!K43="Q1 2027",Inventory!K43="Q2 2027"),"Yes","No")</f>
        <v>No</v>
      </c>
      <c r="AL1035" s="178" t="str">
        <f t="shared" si="634"/>
        <v>No</v>
      </c>
      <c r="AM1035" t="str">
        <f>IF(OR(Inventory!K43="Q3 2027",Inventory!K43="Q4 2027"),"Yes","No")</f>
        <v>No</v>
      </c>
      <c r="AN1035" s="178" t="str">
        <f t="shared" si="635"/>
        <v>No</v>
      </c>
      <c r="AO1035" t="str">
        <f>IF(OR(Inventory!K43="Q1 2028",Inventory!K43="Q2 2028"),"Yes","No")</f>
        <v>No</v>
      </c>
      <c r="AP1035" s="178" t="str">
        <f t="shared" si="636"/>
        <v>No</v>
      </c>
      <c r="AQ1035" t="str">
        <f>IF(OR(Inventory!K43="Q3 2028",Inventory!K43="Q4 2028"),"Yes","No")</f>
        <v>No</v>
      </c>
      <c r="AR1035" s="178" t="str">
        <f t="shared" si="637"/>
        <v>No</v>
      </c>
      <c r="AS1035" t="str">
        <f>IF(OR(Inventory!K43="Q1 2029",Inventory!K43="Q2 2029"),"Yes","No")</f>
        <v>No</v>
      </c>
      <c r="AT1035" s="178" t="str">
        <f t="shared" si="638"/>
        <v>No</v>
      </c>
      <c r="AU1035" t="str">
        <f>IF(OR(Inventory!K43="Q3 2029",Inventory!K43="Q4 2029"),"Yes","No")</f>
        <v>No</v>
      </c>
      <c r="AV1035" s="178" t="str">
        <f t="shared" si="639"/>
        <v>No</v>
      </c>
      <c r="AW1035" t="str">
        <f>IF(OR(Inventory!K43="Q1 2030",Inventory!K43="Q2 2030"),"Yes","No")</f>
        <v>No</v>
      </c>
      <c r="AX1035" s="178" t="str">
        <f t="shared" si="640"/>
        <v>No</v>
      </c>
      <c r="AY1035" t="str">
        <f>IF(OR(Inventory!K43="Q3 2030",Inventory!K43="Q4 2030"),"Yes","No")</f>
        <v>No</v>
      </c>
      <c r="AZ1035" s="178" t="str">
        <f t="shared" si="641"/>
        <v>No</v>
      </c>
      <c r="BA1035" t="str">
        <f>IF(Inventory!K43="","No","Yes")</f>
        <v>No</v>
      </c>
      <c r="BB1035" s="178" t="str">
        <f t="shared" si="642"/>
        <v>No</v>
      </c>
      <c r="BC1035" s="178" t="str">
        <f t="shared" si="643"/>
        <v>Yes</v>
      </c>
      <c r="BD1035" s="174"/>
    </row>
    <row r="1036" spans="1:56" s="175" customFormat="1" ht="23.65" thickBot="1" x14ac:dyDescent="0.5">
      <c r="A1036" s="177">
        <v>40</v>
      </c>
      <c r="B1036" s="71" t="s">
        <v>713</v>
      </c>
      <c r="C1036" t="str">
        <f>IF(Inventory!E44="Yes","Yes","No")</f>
        <v>No</v>
      </c>
      <c r="D1036" t="str">
        <f>IF(AND(C1036="No",Inventory!F44="Yes"),"Yes","No")</f>
        <v>No</v>
      </c>
      <c r="E1036" t="str">
        <f>IF(AND(C1036="No",Inventory!F44="N/A"),"N/A","No")</f>
        <v>No</v>
      </c>
      <c r="F1036">
        <f>IF(OR(Inventory!F44="Yes",Inventory!F44="N/A"),0,1)</f>
        <v>1</v>
      </c>
      <c r="G1036" t="str">
        <f>IF(OR(Inventory!K44="Q3 2019",Inventory!K44="Q4 2019"),"Yes","No")</f>
        <v>No</v>
      </c>
      <c r="H1036" s="178" t="str">
        <f t="shared" si="595"/>
        <v>No</v>
      </c>
      <c r="I1036" t="str">
        <f>IF(OR(Inventory!K44="Q1 2020",Inventory!K44="Q2 2020"),"Yes","No")</f>
        <v>No</v>
      </c>
      <c r="J1036" s="178" t="str">
        <f t="shared" si="620"/>
        <v>No</v>
      </c>
      <c r="K1036" t="str">
        <f>IF(OR(Inventory!K44="Q3 2020",Inventory!K44="Q4 2020"),"Yes","No")</f>
        <v>No</v>
      </c>
      <c r="L1036" s="178" t="str">
        <f t="shared" si="621"/>
        <v>No</v>
      </c>
      <c r="M1036" t="str">
        <f>IF(OR(Inventory!K44="Q1 2021",Inventory!K44="Q2 2021"),"Yes","No")</f>
        <v>No</v>
      </c>
      <c r="N1036" s="178" t="str">
        <f t="shared" si="622"/>
        <v>No</v>
      </c>
      <c r="O1036" t="str">
        <f>IF(OR(Inventory!K44="Q3 2021",Inventory!K44="Q4 2021"),"Yes","No")</f>
        <v>No</v>
      </c>
      <c r="P1036" s="178" t="str">
        <f t="shared" si="623"/>
        <v>No</v>
      </c>
      <c r="Q1036" t="str">
        <f>IF(OR(Inventory!K44="Q1 2022",Inventory!K44="Q2 2022"),"Yes","No")</f>
        <v>No</v>
      </c>
      <c r="R1036" s="178" t="str">
        <f t="shared" si="624"/>
        <v>No</v>
      </c>
      <c r="S1036" t="str">
        <f>IF(OR(Inventory!K44="Q3 2022",Inventory!K44="Q4 2022"),"Yes","No")</f>
        <v>No</v>
      </c>
      <c r="T1036" s="178" t="str">
        <f t="shared" si="625"/>
        <v>No</v>
      </c>
      <c r="U1036" t="str">
        <f>IF(OR(Inventory!K44="Q1 2023",Inventory!K44="Q2 2023"),"Yes","No")</f>
        <v>No</v>
      </c>
      <c r="V1036" s="178" t="str">
        <f t="shared" si="626"/>
        <v>No</v>
      </c>
      <c r="W1036" t="str">
        <f>IF(OR(Inventory!K44="Q3 2023",Inventory!K44="Q4 2023"),"Yes","No")</f>
        <v>No</v>
      </c>
      <c r="X1036" s="178" t="str">
        <f t="shared" si="627"/>
        <v>No</v>
      </c>
      <c r="Y1036" t="str">
        <f>IF(OR(Inventory!K44="Q1 2024",Inventory!K44="Q2 2024"),"Yes","No")</f>
        <v>No</v>
      </c>
      <c r="Z1036" s="178" t="str">
        <f t="shared" si="628"/>
        <v>No</v>
      </c>
      <c r="AA1036" t="str">
        <f>IF(OR(Inventory!K44="Q3 2024",Inventory!K44="Q4 2024"),"Yes","No")</f>
        <v>No</v>
      </c>
      <c r="AB1036" s="178" t="str">
        <f t="shared" si="629"/>
        <v>No</v>
      </c>
      <c r="AC1036" t="str">
        <f>IF(OR(Inventory!K44="Q1 2025",Inventory!K44="Q2 2025"),"Yes","No")</f>
        <v>No</v>
      </c>
      <c r="AD1036" s="178" t="str">
        <f t="shared" si="630"/>
        <v>No</v>
      </c>
      <c r="AE1036" t="str">
        <f>IF(OR(Inventory!K44="Q3 2025",Inventory!K44="Q4 2025"),"Yes","No")</f>
        <v>No</v>
      </c>
      <c r="AF1036" s="178" t="str">
        <f t="shared" si="631"/>
        <v>No</v>
      </c>
      <c r="AG1036" t="str">
        <f>IF(OR(Inventory!K44="Q1 2026",Inventory!K44="Q2 2026"),"Yes","No")</f>
        <v>No</v>
      </c>
      <c r="AH1036" s="178" t="str">
        <f t="shared" si="632"/>
        <v>No</v>
      </c>
      <c r="AI1036" t="str">
        <f>IF(OR(Inventory!K44="Q3 2026",Inventory!K44="Q4 2026"),"Yes","No")</f>
        <v>No</v>
      </c>
      <c r="AJ1036" s="178" t="str">
        <f t="shared" si="633"/>
        <v>No</v>
      </c>
      <c r="AK1036" t="str">
        <f>IF(OR(Inventory!K44="Q1 2027",Inventory!K44="Q2 2027"),"Yes","No")</f>
        <v>No</v>
      </c>
      <c r="AL1036" s="178" t="str">
        <f t="shared" si="634"/>
        <v>No</v>
      </c>
      <c r="AM1036" t="str">
        <f>IF(OR(Inventory!K44="Q3 2027",Inventory!K44="Q4 2027"),"Yes","No")</f>
        <v>No</v>
      </c>
      <c r="AN1036" s="178" t="str">
        <f t="shared" si="635"/>
        <v>No</v>
      </c>
      <c r="AO1036" t="str">
        <f>IF(OR(Inventory!K44="Q1 2028",Inventory!K44="Q2 2028"),"Yes","No")</f>
        <v>No</v>
      </c>
      <c r="AP1036" s="178" t="str">
        <f t="shared" si="636"/>
        <v>No</v>
      </c>
      <c r="AQ1036" t="str">
        <f>IF(OR(Inventory!K44="Q3 2028",Inventory!K44="Q4 2028"),"Yes","No")</f>
        <v>No</v>
      </c>
      <c r="AR1036" s="178" t="str">
        <f t="shared" si="637"/>
        <v>No</v>
      </c>
      <c r="AS1036" t="str">
        <f>IF(OR(Inventory!K44="Q1 2029",Inventory!K44="Q2 2029"),"Yes","No")</f>
        <v>No</v>
      </c>
      <c r="AT1036" s="178" t="str">
        <f t="shared" si="638"/>
        <v>No</v>
      </c>
      <c r="AU1036" t="str">
        <f>IF(OR(Inventory!K44="Q3 2029",Inventory!K44="Q4 2029"),"Yes","No")</f>
        <v>No</v>
      </c>
      <c r="AV1036" s="178" t="str">
        <f t="shared" si="639"/>
        <v>No</v>
      </c>
      <c r="AW1036" t="str">
        <f>IF(OR(Inventory!K44="Q1 2030",Inventory!K44="Q2 2030"),"Yes","No")</f>
        <v>No</v>
      </c>
      <c r="AX1036" s="178" t="str">
        <f t="shared" si="640"/>
        <v>No</v>
      </c>
      <c r="AY1036" t="str">
        <f>IF(OR(Inventory!K44="Q3 2030",Inventory!K44="Q4 2030"),"Yes","No")</f>
        <v>No</v>
      </c>
      <c r="AZ1036" s="178" t="str">
        <f t="shared" si="641"/>
        <v>No</v>
      </c>
      <c r="BA1036" t="str">
        <f>IF(Inventory!K44="","No","Yes")</f>
        <v>No</v>
      </c>
      <c r="BB1036" s="178" t="str">
        <f t="shared" si="642"/>
        <v>No</v>
      </c>
      <c r="BC1036" s="178" t="str">
        <f t="shared" si="643"/>
        <v>Yes</v>
      </c>
      <c r="BD1036" s="174"/>
    </row>
    <row r="1037" spans="1:56" s="175" customFormat="1" ht="35.25" thickBot="1" x14ac:dyDescent="0.5">
      <c r="A1037" s="177">
        <v>41</v>
      </c>
      <c r="B1037" s="71" t="s">
        <v>714</v>
      </c>
      <c r="C1037" t="str">
        <f>IF(Inventory!E45="Yes","Yes","No")</f>
        <v>No</v>
      </c>
      <c r="D1037" t="str">
        <f>IF(AND(C1037="No",Inventory!F45="Yes"),"Yes","No")</f>
        <v>No</v>
      </c>
      <c r="E1037" t="str">
        <f>IF(AND(C1037="No",Inventory!F45="N/A"),"N/A","No")</f>
        <v>No</v>
      </c>
      <c r="F1037">
        <f>IF(OR(Inventory!F45="Yes",Inventory!F45="N/A"),0,1)</f>
        <v>1</v>
      </c>
      <c r="G1037" t="str">
        <f>IF(OR(Inventory!K45="Q3 2019",Inventory!K45="Q4 2019"),"Yes","No")</f>
        <v>No</v>
      </c>
      <c r="H1037" s="178" t="str">
        <f t="shared" si="595"/>
        <v>No</v>
      </c>
      <c r="I1037" t="str">
        <f>IF(OR(Inventory!K45="Q1 2020",Inventory!K45="Q2 2020"),"Yes","No")</f>
        <v>No</v>
      </c>
      <c r="J1037" s="178" t="str">
        <f t="shared" si="620"/>
        <v>No</v>
      </c>
      <c r="K1037" t="str">
        <f>IF(OR(Inventory!K45="Q3 2020",Inventory!K45="Q4 2020"),"Yes","No")</f>
        <v>No</v>
      </c>
      <c r="L1037" s="178" t="str">
        <f t="shared" si="621"/>
        <v>No</v>
      </c>
      <c r="M1037" t="str">
        <f>IF(OR(Inventory!K45="Q1 2021",Inventory!K45="Q2 2021"),"Yes","No")</f>
        <v>No</v>
      </c>
      <c r="N1037" s="178" t="str">
        <f t="shared" si="622"/>
        <v>No</v>
      </c>
      <c r="O1037" t="str">
        <f>IF(OR(Inventory!K45="Q3 2021",Inventory!K45="Q4 2021"),"Yes","No")</f>
        <v>No</v>
      </c>
      <c r="P1037" s="178" t="str">
        <f t="shared" si="623"/>
        <v>No</v>
      </c>
      <c r="Q1037" t="str">
        <f>IF(OR(Inventory!K45="Q1 2022",Inventory!K45="Q2 2022"),"Yes","No")</f>
        <v>No</v>
      </c>
      <c r="R1037" s="178" t="str">
        <f t="shared" si="624"/>
        <v>No</v>
      </c>
      <c r="S1037" t="str">
        <f>IF(OR(Inventory!K45="Q3 2022",Inventory!K45="Q4 2022"),"Yes","No")</f>
        <v>No</v>
      </c>
      <c r="T1037" s="178" t="str">
        <f t="shared" si="625"/>
        <v>No</v>
      </c>
      <c r="U1037" t="str">
        <f>IF(OR(Inventory!K45="Q1 2023",Inventory!K45="Q2 2023"),"Yes","No")</f>
        <v>No</v>
      </c>
      <c r="V1037" s="178" t="str">
        <f t="shared" si="626"/>
        <v>No</v>
      </c>
      <c r="W1037" t="str">
        <f>IF(OR(Inventory!K45="Q3 2023",Inventory!K45="Q4 2023"),"Yes","No")</f>
        <v>No</v>
      </c>
      <c r="X1037" s="178" t="str">
        <f t="shared" si="627"/>
        <v>No</v>
      </c>
      <c r="Y1037" t="str">
        <f>IF(OR(Inventory!K45="Q1 2024",Inventory!K45="Q2 2024"),"Yes","No")</f>
        <v>No</v>
      </c>
      <c r="Z1037" s="178" t="str">
        <f t="shared" si="628"/>
        <v>No</v>
      </c>
      <c r="AA1037" t="str">
        <f>IF(OR(Inventory!K45="Q3 2024",Inventory!K45="Q4 2024"),"Yes","No")</f>
        <v>No</v>
      </c>
      <c r="AB1037" s="178" t="str">
        <f t="shared" si="629"/>
        <v>No</v>
      </c>
      <c r="AC1037" t="str">
        <f>IF(OR(Inventory!K45="Q1 2025",Inventory!K45="Q2 2025"),"Yes","No")</f>
        <v>No</v>
      </c>
      <c r="AD1037" s="178" t="str">
        <f t="shared" si="630"/>
        <v>No</v>
      </c>
      <c r="AE1037" t="str">
        <f>IF(OR(Inventory!K45="Q3 2025",Inventory!K45="Q4 2025"),"Yes","No")</f>
        <v>No</v>
      </c>
      <c r="AF1037" s="178" t="str">
        <f t="shared" si="631"/>
        <v>No</v>
      </c>
      <c r="AG1037" t="str">
        <f>IF(OR(Inventory!K45="Q1 2026",Inventory!K45="Q2 2026"),"Yes","No")</f>
        <v>No</v>
      </c>
      <c r="AH1037" s="178" t="str">
        <f t="shared" si="632"/>
        <v>No</v>
      </c>
      <c r="AI1037" t="str">
        <f>IF(OR(Inventory!K45="Q3 2026",Inventory!K45="Q4 2026"),"Yes","No")</f>
        <v>No</v>
      </c>
      <c r="AJ1037" s="178" t="str">
        <f t="shared" si="633"/>
        <v>No</v>
      </c>
      <c r="AK1037" t="str">
        <f>IF(OR(Inventory!K45="Q1 2027",Inventory!K45="Q2 2027"),"Yes","No")</f>
        <v>No</v>
      </c>
      <c r="AL1037" s="178" t="str">
        <f t="shared" si="634"/>
        <v>No</v>
      </c>
      <c r="AM1037" t="str">
        <f>IF(OR(Inventory!K45="Q3 2027",Inventory!K45="Q4 2027"),"Yes","No")</f>
        <v>No</v>
      </c>
      <c r="AN1037" s="178" t="str">
        <f t="shared" si="635"/>
        <v>No</v>
      </c>
      <c r="AO1037" t="str">
        <f>IF(OR(Inventory!K45="Q1 2028",Inventory!K45="Q2 2028"),"Yes","No")</f>
        <v>No</v>
      </c>
      <c r="AP1037" s="178" t="str">
        <f t="shared" si="636"/>
        <v>No</v>
      </c>
      <c r="AQ1037" t="str">
        <f>IF(OR(Inventory!K45="Q3 2028",Inventory!K45="Q4 2028"),"Yes","No")</f>
        <v>No</v>
      </c>
      <c r="AR1037" s="178" t="str">
        <f t="shared" si="637"/>
        <v>No</v>
      </c>
      <c r="AS1037" t="str">
        <f>IF(OR(Inventory!K45="Q1 2029",Inventory!K45="Q2 2029"),"Yes","No")</f>
        <v>No</v>
      </c>
      <c r="AT1037" s="178" t="str">
        <f t="shared" si="638"/>
        <v>No</v>
      </c>
      <c r="AU1037" t="str">
        <f>IF(OR(Inventory!K45="Q3 2029",Inventory!K45="Q4 2029"),"Yes","No")</f>
        <v>No</v>
      </c>
      <c r="AV1037" s="178" t="str">
        <f t="shared" si="639"/>
        <v>No</v>
      </c>
      <c r="AW1037" t="str">
        <f>IF(OR(Inventory!K45="Q1 2030",Inventory!K45="Q2 2030"),"Yes","No")</f>
        <v>No</v>
      </c>
      <c r="AX1037" s="178" t="str">
        <f t="shared" si="640"/>
        <v>No</v>
      </c>
      <c r="AY1037" t="str">
        <f>IF(OR(Inventory!K45="Q3 2030",Inventory!K45="Q4 2030"),"Yes","No")</f>
        <v>No</v>
      </c>
      <c r="AZ1037" s="178" t="str">
        <f t="shared" si="641"/>
        <v>No</v>
      </c>
      <c r="BA1037" t="str">
        <f>IF(Inventory!K45="","No","Yes")</f>
        <v>No</v>
      </c>
      <c r="BB1037" s="178" t="str">
        <f t="shared" si="642"/>
        <v>No</v>
      </c>
      <c r="BC1037" s="178" t="str">
        <f t="shared" si="643"/>
        <v>Yes</v>
      </c>
      <c r="BD1037" s="174"/>
    </row>
    <row r="1038" spans="1:56" s="175" customFormat="1" ht="23.65" thickBot="1" x14ac:dyDescent="0.5">
      <c r="A1038" s="177">
        <v>42</v>
      </c>
      <c r="B1038" s="71" t="s">
        <v>716</v>
      </c>
      <c r="C1038" t="str">
        <f>IF(Inventory!E46="Yes","Yes","No")</f>
        <v>No</v>
      </c>
      <c r="D1038" t="str">
        <f>IF(AND(C1038="No",Inventory!F46="Yes"),"Yes","No")</f>
        <v>No</v>
      </c>
      <c r="E1038" t="str">
        <f>IF(AND(C1038="No",Inventory!F46="N/A"),"N/A","No")</f>
        <v>No</v>
      </c>
      <c r="F1038">
        <f>IF(OR(Inventory!F46="Yes",Inventory!F46="N/A"),0,1)</f>
        <v>1</v>
      </c>
      <c r="G1038" t="str">
        <f>IF(OR(Inventory!K46="Q3 2019",Inventory!K46="Q4 2019"),"Yes","No")</f>
        <v>No</v>
      </c>
      <c r="H1038" s="178" t="str">
        <f t="shared" si="595"/>
        <v>No</v>
      </c>
      <c r="I1038" t="str">
        <f>IF(OR(Inventory!K46="Q1 2020",Inventory!K46="Q2 2020"),"Yes","No")</f>
        <v>No</v>
      </c>
      <c r="J1038" s="178" t="str">
        <f t="shared" si="620"/>
        <v>No</v>
      </c>
      <c r="K1038" t="str">
        <f>IF(OR(Inventory!K46="Q3 2020",Inventory!K46="Q4 2020"),"Yes","No")</f>
        <v>No</v>
      </c>
      <c r="L1038" s="178" t="str">
        <f t="shared" si="621"/>
        <v>No</v>
      </c>
      <c r="M1038" t="str">
        <f>IF(OR(Inventory!K46="Q1 2021",Inventory!K46="Q2 2021"),"Yes","No")</f>
        <v>No</v>
      </c>
      <c r="N1038" s="178" t="str">
        <f t="shared" si="622"/>
        <v>No</v>
      </c>
      <c r="O1038" t="str">
        <f>IF(OR(Inventory!K46="Q3 2021",Inventory!K46="Q4 2021"),"Yes","No")</f>
        <v>No</v>
      </c>
      <c r="P1038" s="178" t="str">
        <f t="shared" si="623"/>
        <v>No</v>
      </c>
      <c r="Q1038" t="str">
        <f>IF(OR(Inventory!K46="Q1 2022",Inventory!K46="Q2 2022"),"Yes","No")</f>
        <v>No</v>
      </c>
      <c r="R1038" s="178" t="str">
        <f t="shared" si="624"/>
        <v>No</v>
      </c>
      <c r="S1038" t="str">
        <f>IF(OR(Inventory!K46="Q3 2022",Inventory!K46="Q4 2022"),"Yes","No")</f>
        <v>No</v>
      </c>
      <c r="T1038" s="178" t="str">
        <f t="shared" si="625"/>
        <v>No</v>
      </c>
      <c r="U1038" t="str">
        <f>IF(OR(Inventory!K46="Q1 2023",Inventory!K46="Q2 2023"),"Yes","No")</f>
        <v>No</v>
      </c>
      <c r="V1038" s="178" t="str">
        <f t="shared" si="626"/>
        <v>No</v>
      </c>
      <c r="W1038" t="str">
        <f>IF(OR(Inventory!K46="Q3 2023",Inventory!K46="Q4 2023"),"Yes","No")</f>
        <v>No</v>
      </c>
      <c r="X1038" s="178" t="str">
        <f t="shared" si="627"/>
        <v>No</v>
      </c>
      <c r="Y1038" t="str">
        <f>IF(OR(Inventory!K46="Q1 2024",Inventory!K46="Q2 2024"),"Yes","No")</f>
        <v>No</v>
      </c>
      <c r="Z1038" s="178" t="str">
        <f t="shared" si="628"/>
        <v>No</v>
      </c>
      <c r="AA1038" t="str">
        <f>IF(OR(Inventory!K46="Q3 2024",Inventory!K46="Q4 2024"),"Yes","No")</f>
        <v>No</v>
      </c>
      <c r="AB1038" s="178" t="str">
        <f t="shared" si="629"/>
        <v>No</v>
      </c>
      <c r="AC1038" t="str">
        <f>IF(OR(Inventory!K46="Q1 2025",Inventory!K46="Q2 2025"),"Yes","No")</f>
        <v>No</v>
      </c>
      <c r="AD1038" s="178" t="str">
        <f t="shared" si="630"/>
        <v>No</v>
      </c>
      <c r="AE1038" t="str">
        <f>IF(OR(Inventory!K46="Q3 2025",Inventory!K46="Q4 2025"),"Yes","No")</f>
        <v>No</v>
      </c>
      <c r="AF1038" s="178" t="str">
        <f t="shared" si="631"/>
        <v>No</v>
      </c>
      <c r="AG1038" t="str">
        <f>IF(OR(Inventory!K46="Q1 2026",Inventory!K46="Q2 2026"),"Yes","No")</f>
        <v>No</v>
      </c>
      <c r="AH1038" s="178" t="str">
        <f t="shared" si="632"/>
        <v>No</v>
      </c>
      <c r="AI1038" t="str">
        <f>IF(OR(Inventory!K46="Q3 2026",Inventory!K46="Q4 2026"),"Yes","No")</f>
        <v>No</v>
      </c>
      <c r="AJ1038" s="178" t="str">
        <f t="shared" si="633"/>
        <v>No</v>
      </c>
      <c r="AK1038" t="str">
        <f>IF(OR(Inventory!K46="Q1 2027",Inventory!K46="Q2 2027"),"Yes","No")</f>
        <v>No</v>
      </c>
      <c r="AL1038" s="178" t="str">
        <f t="shared" si="634"/>
        <v>No</v>
      </c>
      <c r="AM1038" t="str">
        <f>IF(OR(Inventory!K46="Q3 2027",Inventory!K46="Q4 2027"),"Yes","No")</f>
        <v>No</v>
      </c>
      <c r="AN1038" s="178" t="str">
        <f t="shared" si="635"/>
        <v>No</v>
      </c>
      <c r="AO1038" t="str">
        <f>IF(OR(Inventory!K46="Q1 2028",Inventory!K46="Q2 2028"),"Yes","No")</f>
        <v>No</v>
      </c>
      <c r="AP1038" s="178" t="str">
        <f t="shared" si="636"/>
        <v>No</v>
      </c>
      <c r="AQ1038" t="str">
        <f>IF(OR(Inventory!K46="Q3 2028",Inventory!K46="Q4 2028"),"Yes","No")</f>
        <v>No</v>
      </c>
      <c r="AR1038" s="178" t="str">
        <f t="shared" si="637"/>
        <v>No</v>
      </c>
      <c r="AS1038" t="str">
        <f>IF(OR(Inventory!K46="Q1 2029",Inventory!K46="Q2 2029"),"Yes","No")</f>
        <v>No</v>
      </c>
      <c r="AT1038" s="178" t="str">
        <f t="shared" si="638"/>
        <v>No</v>
      </c>
      <c r="AU1038" t="str">
        <f>IF(OR(Inventory!K46="Q3 2029",Inventory!K46="Q4 2029"),"Yes","No")</f>
        <v>No</v>
      </c>
      <c r="AV1038" s="178" t="str">
        <f t="shared" si="639"/>
        <v>No</v>
      </c>
      <c r="AW1038" t="str">
        <f>IF(OR(Inventory!K46="Q1 2030",Inventory!K46="Q2 2030"),"Yes","No")</f>
        <v>No</v>
      </c>
      <c r="AX1038" s="178" t="str">
        <f t="shared" si="640"/>
        <v>No</v>
      </c>
      <c r="AY1038" t="str">
        <f>IF(OR(Inventory!K46="Q3 2030",Inventory!K46="Q4 2030"),"Yes","No")</f>
        <v>No</v>
      </c>
      <c r="AZ1038" s="178" t="str">
        <f t="shared" si="641"/>
        <v>No</v>
      </c>
      <c r="BA1038" t="str">
        <f>IF(Inventory!K46="","No","Yes")</f>
        <v>No</v>
      </c>
      <c r="BB1038" s="178" t="str">
        <f t="shared" si="642"/>
        <v>No</v>
      </c>
      <c r="BC1038" s="178" t="str">
        <f t="shared" si="643"/>
        <v>Yes</v>
      </c>
      <c r="BD1038" s="174"/>
    </row>
    <row r="1039" spans="1:56" s="175" customFormat="1" ht="23.65" thickBot="1" x14ac:dyDescent="0.5">
      <c r="A1039" s="177">
        <v>43</v>
      </c>
      <c r="B1039" s="71" t="s">
        <v>717</v>
      </c>
      <c r="C1039" t="str">
        <f>IF(Inventory!E47="Yes","Yes","No")</f>
        <v>No</v>
      </c>
      <c r="D1039" t="str">
        <f>IF(AND(C1039="No",Inventory!F47="Yes"),"Yes","No")</f>
        <v>No</v>
      </c>
      <c r="E1039" t="str">
        <f>IF(AND(C1039="No",Inventory!F47="N/A"),"N/A","No")</f>
        <v>No</v>
      </c>
      <c r="F1039">
        <f>IF(OR(Inventory!F47="Yes",Inventory!F47="N/A"),0,1)</f>
        <v>1</v>
      </c>
      <c r="G1039" t="str">
        <f>IF(OR(Inventory!K47="Q3 2019",Inventory!K47="Q4 2019"),"Yes","No")</f>
        <v>No</v>
      </c>
      <c r="H1039" s="178" t="str">
        <f t="shared" si="595"/>
        <v>No</v>
      </c>
      <c r="I1039" t="str">
        <f>IF(OR(Inventory!K47="Q1 2020",Inventory!K47="Q2 2020"),"Yes","No")</f>
        <v>No</v>
      </c>
      <c r="J1039" s="178" t="str">
        <f t="shared" si="620"/>
        <v>No</v>
      </c>
      <c r="K1039" t="str">
        <f>IF(OR(Inventory!K47="Q3 2020",Inventory!K47="Q4 2020"),"Yes","No")</f>
        <v>No</v>
      </c>
      <c r="L1039" s="178" t="str">
        <f t="shared" si="621"/>
        <v>No</v>
      </c>
      <c r="M1039" t="str">
        <f>IF(OR(Inventory!K47="Q1 2021",Inventory!K47="Q2 2021"),"Yes","No")</f>
        <v>No</v>
      </c>
      <c r="N1039" s="178" t="str">
        <f t="shared" si="622"/>
        <v>No</v>
      </c>
      <c r="O1039" t="str">
        <f>IF(OR(Inventory!K47="Q3 2021",Inventory!K47="Q4 2021"),"Yes","No")</f>
        <v>No</v>
      </c>
      <c r="P1039" s="178" t="str">
        <f t="shared" si="623"/>
        <v>No</v>
      </c>
      <c r="Q1039" t="str">
        <f>IF(OR(Inventory!K47="Q1 2022",Inventory!K47="Q2 2022"),"Yes","No")</f>
        <v>No</v>
      </c>
      <c r="R1039" s="178" t="str">
        <f t="shared" si="624"/>
        <v>No</v>
      </c>
      <c r="S1039" t="str">
        <f>IF(OR(Inventory!K47="Q3 2022",Inventory!K47="Q4 2022"),"Yes","No")</f>
        <v>No</v>
      </c>
      <c r="T1039" s="178" t="str">
        <f t="shared" si="625"/>
        <v>No</v>
      </c>
      <c r="U1039" t="str">
        <f>IF(OR(Inventory!K47="Q1 2023",Inventory!K47="Q2 2023"),"Yes","No")</f>
        <v>No</v>
      </c>
      <c r="V1039" s="178" t="str">
        <f t="shared" si="626"/>
        <v>No</v>
      </c>
      <c r="W1039" t="str">
        <f>IF(OR(Inventory!K47="Q3 2023",Inventory!K47="Q4 2023"),"Yes","No")</f>
        <v>No</v>
      </c>
      <c r="X1039" s="178" t="str">
        <f t="shared" si="627"/>
        <v>No</v>
      </c>
      <c r="Y1039" t="str">
        <f>IF(OR(Inventory!K47="Q1 2024",Inventory!K47="Q2 2024"),"Yes","No")</f>
        <v>No</v>
      </c>
      <c r="Z1039" s="178" t="str">
        <f t="shared" si="628"/>
        <v>No</v>
      </c>
      <c r="AA1039" t="str">
        <f>IF(OR(Inventory!K47="Q3 2024",Inventory!K47="Q4 2024"),"Yes","No")</f>
        <v>No</v>
      </c>
      <c r="AB1039" s="178" t="str">
        <f t="shared" si="629"/>
        <v>No</v>
      </c>
      <c r="AC1039" t="str">
        <f>IF(OR(Inventory!K47="Q1 2025",Inventory!K47="Q2 2025"),"Yes","No")</f>
        <v>No</v>
      </c>
      <c r="AD1039" s="178" t="str">
        <f t="shared" si="630"/>
        <v>No</v>
      </c>
      <c r="AE1039" t="str">
        <f>IF(OR(Inventory!K47="Q3 2025",Inventory!K47="Q4 2025"),"Yes","No")</f>
        <v>No</v>
      </c>
      <c r="AF1039" s="178" t="str">
        <f t="shared" si="631"/>
        <v>No</v>
      </c>
      <c r="AG1039" t="str">
        <f>IF(OR(Inventory!K47="Q1 2026",Inventory!K47="Q2 2026"),"Yes","No")</f>
        <v>No</v>
      </c>
      <c r="AH1039" s="178" t="str">
        <f t="shared" si="632"/>
        <v>No</v>
      </c>
      <c r="AI1039" t="str">
        <f>IF(OR(Inventory!K47="Q3 2026",Inventory!K47="Q4 2026"),"Yes","No")</f>
        <v>No</v>
      </c>
      <c r="AJ1039" s="178" t="str">
        <f t="shared" si="633"/>
        <v>No</v>
      </c>
      <c r="AK1039" t="str">
        <f>IF(OR(Inventory!K47="Q1 2027",Inventory!K47="Q2 2027"),"Yes","No")</f>
        <v>No</v>
      </c>
      <c r="AL1039" s="178" t="str">
        <f t="shared" si="634"/>
        <v>No</v>
      </c>
      <c r="AM1039" t="str">
        <f>IF(OR(Inventory!K47="Q3 2027",Inventory!K47="Q4 2027"),"Yes","No")</f>
        <v>No</v>
      </c>
      <c r="AN1039" s="178" t="str">
        <f t="shared" si="635"/>
        <v>No</v>
      </c>
      <c r="AO1039" t="str">
        <f>IF(OR(Inventory!K47="Q1 2028",Inventory!K47="Q2 2028"),"Yes","No")</f>
        <v>No</v>
      </c>
      <c r="AP1039" s="178" t="str">
        <f t="shared" si="636"/>
        <v>No</v>
      </c>
      <c r="AQ1039" t="str">
        <f>IF(OR(Inventory!K47="Q3 2028",Inventory!K47="Q4 2028"),"Yes","No")</f>
        <v>No</v>
      </c>
      <c r="AR1039" s="178" t="str">
        <f t="shared" si="637"/>
        <v>No</v>
      </c>
      <c r="AS1039" t="str">
        <f>IF(OR(Inventory!K47="Q1 2029",Inventory!K47="Q2 2029"),"Yes","No")</f>
        <v>No</v>
      </c>
      <c r="AT1039" s="178" t="str">
        <f t="shared" si="638"/>
        <v>No</v>
      </c>
      <c r="AU1039" t="str">
        <f>IF(OR(Inventory!K47="Q3 2029",Inventory!K47="Q4 2029"),"Yes","No")</f>
        <v>No</v>
      </c>
      <c r="AV1039" s="178" t="str">
        <f t="shared" si="639"/>
        <v>No</v>
      </c>
      <c r="AW1039" t="str">
        <f>IF(OR(Inventory!K47="Q1 2030",Inventory!K47="Q2 2030"),"Yes","No")</f>
        <v>No</v>
      </c>
      <c r="AX1039" s="178" t="str">
        <f t="shared" si="640"/>
        <v>No</v>
      </c>
      <c r="AY1039" t="str">
        <f>IF(OR(Inventory!K47="Q3 2030",Inventory!K47="Q4 2030"),"Yes","No")</f>
        <v>No</v>
      </c>
      <c r="AZ1039" s="178" t="str">
        <f t="shared" si="641"/>
        <v>No</v>
      </c>
      <c r="BA1039" t="str">
        <f>IF(Inventory!K47="","No","Yes")</f>
        <v>No</v>
      </c>
      <c r="BB1039" s="178" t="str">
        <f t="shared" si="642"/>
        <v>No</v>
      </c>
      <c r="BC1039" s="178" t="str">
        <f t="shared" si="643"/>
        <v>Yes</v>
      </c>
      <c r="BD1039" s="174"/>
    </row>
    <row r="1040" spans="1:56" s="175" customFormat="1" ht="23.65" thickBot="1" x14ac:dyDescent="0.5">
      <c r="A1040" s="177">
        <v>44</v>
      </c>
      <c r="B1040" s="71" t="s">
        <v>719</v>
      </c>
      <c r="C1040" t="str">
        <f>IF(Inventory!E48="Yes","Yes","No")</f>
        <v>No</v>
      </c>
      <c r="D1040" t="str">
        <f>IF(AND(C1040="No",Inventory!F48="Yes"),"Yes","No")</f>
        <v>No</v>
      </c>
      <c r="E1040" t="str">
        <f>IF(AND(C1040="No",Inventory!F48="N/A"),"N/A","No")</f>
        <v>No</v>
      </c>
      <c r="F1040">
        <f>IF(OR(Inventory!F48="Yes",Inventory!F48="N/A"),0,1)</f>
        <v>1</v>
      </c>
      <c r="G1040" t="str">
        <f>IF(OR(Inventory!K48="Q3 2019",Inventory!K48="Q4 2019"),"Yes","No")</f>
        <v>No</v>
      </c>
      <c r="H1040" s="178" t="str">
        <f t="shared" si="595"/>
        <v>No</v>
      </c>
      <c r="I1040" t="str">
        <f>IF(OR(Inventory!K48="Q1 2020",Inventory!K48="Q2 2020"),"Yes","No")</f>
        <v>No</v>
      </c>
      <c r="J1040" s="178" t="str">
        <f t="shared" si="620"/>
        <v>No</v>
      </c>
      <c r="K1040" t="str">
        <f>IF(OR(Inventory!K48="Q3 2020",Inventory!K48="Q4 2020"),"Yes","No")</f>
        <v>No</v>
      </c>
      <c r="L1040" s="178" t="str">
        <f t="shared" si="621"/>
        <v>No</v>
      </c>
      <c r="M1040" t="str">
        <f>IF(OR(Inventory!K48="Q1 2021",Inventory!K48="Q2 2021"),"Yes","No")</f>
        <v>No</v>
      </c>
      <c r="N1040" s="178" t="str">
        <f t="shared" si="622"/>
        <v>No</v>
      </c>
      <c r="O1040" t="str">
        <f>IF(OR(Inventory!K48="Q3 2021",Inventory!K48="Q4 2021"),"Yes","No")</f>
        <v>No</v>
      </c>
      <c r="P1040" s="178" t="str">
        <f t="shared" si="623"/>
        <v>No</v>
      </c>
      <c r="Q1040" t="str">
        <f>IF(OR(Inventory!K48="Q1 2022",Inventory!K48="Q2 2022"),"Yes","No")</f>
        <v>No</v>
      </c>
      <c r="R1040" s="178" t="str">
        <f t="shared" si="624"/>
        <v>No</v>
      </c>
      <c r="S1040" t="str">
        <f>IF(OR(Inventory!K48="Q3 2022",Inventory!K48="Q4 2022"),"Yes","No")</f>
        <v>No</v>
      </c>
      <c r="T1040" s="178" t="str">
        <f t="shared" si="625"/>
        <v>No</v>
      </c>
      <c r="U1040" t="str">
        <f>IF(OR(Inventory!K48="Q1 2023",Inventory!K48="Q2 2023"),"Yes","No")</f>
        <v>No</v>
      </c>
      <c r="V1040" s="178" t="str">
        <f t="shared" si="626"/>
        <v>No</v>
      </c>
      <c r="W1040" t="str">
        <f>IF(OR(Inventory!K48="Q3 2023",Inventory!K48="Q4 2023"),"Yes","No")</f>
        <v>No</v>
      </c>
      <c r="X1040" s="178" t="str">
        <f t="shared" si="627"/>
        <v>No</v>
      </c>
      <c r="Y1040" t="str">
        <f>IF(OR(Inventory!K48="Q1 2024",Inventory!K48="Q2 2024"),"Yes","No")</f>
        <v>No</v>
      </c>
      <c r="Z1040" s="178" t="str">
        <f t="shared" si="628"/>
        <v>No</v>
      </c>
      <c r="AA1040" t="str">
        <f>IF(OR(Inventory!K48="Q3 2024",Inventory!K48="Q4 2024"),"Yes","No")</f>
        <v>No</v>
      </c>
      <c r="AB1040" s="178" t="str">
        <f t="shared" si="629"/>
        <v>No</v>
      </c>
      <c r="AC1040" t="str">
        <f>IF(OR(Inventory!K48="Q1 2025",Inventory!K48="Q2 2025"),"Yes","No")</f>
        <v>No</v>
      </c>
      <c r="AD1040" s="178" t="str">
        <f t="shared" si="630"/>
        <v>No</v>
      </c>
      <c r="AE1040" t="str">
        <f>IF(OR(Inventory!K48="Q3 2025",Inventory!K48="Q4 2025"),"Yes","No")</f>
        <v>No</v>
      </c>
      <c r="AF1040" s="178" t="str">
        <f t="shared" si="631"/>
        <v>No</v>
      </c>
      <c r="AG1040" t="str">
        <f>IF(OR(Inventory!K48="Q1 2026",Inventory!K48="Q2 2026"),"Yes","No")</f>
        <v>No</v>
      </c>
      <c r="AH1040" s="178" t="str">
        <f t="shared" si="632"/>
        <v>No</v>
      </c>
      <c r="AI1040" t="str">
        <f>IF(OR(Inventory!K48="Q3 2026",Inventory!K48="Q4 2026"),"Yes","No")</f>
        <v>No</v>
      </c>
      <c r="AJ1040" s="178" t="str">
        <f t="shared" si="633"/>
        <v>No</v>
      </c>
      <c r="AK1040" t="str">
        <f>IF(OR(Inventory!K48="Q1 2027",Inventory!K48="Q2 2027"),"Yes","No")</f>
        <v>No</v>
      </c>
      <c r="AL1040" s="178" t="str">
        <f t="shared" si="634"/>
        <v>No</v>
      </c>
      <c r="AM1040" t="str">
        <f>IF(OR(Inventory!K48="Q3 2027",Inventory!K48="Q4 2027"),"Yes","No")</f>
        <v>No</v>
      </c>
      <c r="AN1040" s="178" t="str">
        <f t="shared" si="635"/>
        <v>No</v>
      </c>
      <c r="AO1040" t="str">
        <f>IF(OR(Inventory!K48="Q1 2028",Inventory!K48="Q2 2028"),"Yes","No")</f>
        <v>No</v>
      </c>
      <c r="AP1040" s="178" t="str">
        <f t="shared" si="636"/>
        <v>No</v>
      </c>
      <c r="AQ1040" t="str">
        <f>IF(OR(Inventory!K48="Q3 2028",Inventory!K48="Q4 2028"),"Yes","No")</f>
        <v>No</v>
      </c>
      <c r="AR1040" s="178" t="str">
        <f t="shared" si="637"/>
        <v>No</v>
      </c>
      <c r="AS1040" t="str">
        <f>IF(OR(Inventory!K48="Q1 2029",Inventory!K48="Q2 2029"),"Yes","No")</f>
        <v>No</v>
      </c>
      <c r="AT1040" s="178" t="str">
        <f t="shared" si="638"/>
        <v>No</v>
      </c>
      <c r="AU1040" t="str">
        <f>IF(OR(Inventory!K48="Q3 2029",Inventory!K48="Q4 2029"),"Yes","No")</f>
        <v>No</v>
      </c>
      <c r="AV1040" s="178" t="str">
        <f t="shared" si="639"/>
        <v>No</v>
      </c>
      <c r="AW1040" t="str">
        <f>IF(OR(Inventory!K48="Q1 2030",Inventory!K48="Q2 2030"),"Yes","No")</f>
        <v>No</v>
      </c>
      <c r="AX1040" s="178" t="str">
        <f t="shared" si="640"/>
        <v>No</v>
      </c>
      <c r="AY1040" t="str">
        <f>IF(OR(Inventory!K48="Q3 2030",Inventory!K48="Q4 2030"),"Yes","No")</f>
        <v>No</v>
      </c>
      <c r="AZ1040" s="178" t="str">
        <f t="shared" si="641"/>
        <v>No</v>
      </c>
      <c r="BA1040" t="str">
        <f>IF(Inventory!K48="","No","Yes")</f>
        <v>No</v>
      </c>
      <c r="BB1040" s="178" t="str">
        <f t="shared" si="642"/>
        <v>No</v>
      </c>
      <c r="BC1040" s="178" t="str">
        <f t="shared" si="643"/>
        <v>Yes</v>
      </c>
      <c r="BD1040" s="174"/>
    </row>
    <row r="1041" spans="1:56" s="175" customFormat="1" ht="35.25" thickBot="1" x14ac:dyDescent="0.5">
      <c r="A1041" s="177">
        <v>45</v>
      </c>
      <c r="B1041" s="71" t="s">
        <v>720</v>
      </c>
      <c r="C1041" t="str">
        <f>IF(Inventory!E49="Yes","Yes","No")</f>
        <v>No</v>
      </c>
      <c r="D1041" t="str">
        <f>IF(AND(C1041="No",Inventory!F49="Yes"),"Yes","No")</f>
        <v>No</v>
      </c>
      <c r="E1041" t="str">
        <f>IF(AND(C1041="No",Inventory!F49="N/A"),"N/A","No")</f>
        <v>No</v>
      </c>
      <c r="F1041">
        <f>IF(OR(Inventory!F49="Yes",Inventory!F49="N/A"),0,1)</f>
        <v>1</v>
      </c>
      <c r="G1041" t="str">
        <f>IF(OR(Inventory!K49="Q3 2019",Inventory!K49="Q4 2019"),"Yes","No")</f>
        <v>No</v>
      </c>
      <c r="H1041" s="178" t="str">
        <f t="shared" si="595"/>
        <v>No</v>
      </c>
      <c r="I1041" t="str">
        <f>IF(OR(Inventory!K49="Q1 2020",Inventory!K49="Q2 2020"),"Yes","No")</f>
        <v>No</v>
      </c>
      <c r="J1041" s="178" t="str">
        <f t="shared" si="620"/>
        <v>No</v>
      </c>
      <c r="K1041" t="str">
        <f>IF(OR(Inventory!K49="Q3 2020",Inventory!K49="Q4 2020"),"Yes","No")</f>
        <v>No</v>
      </c>
      <c r="L1041" s="178" t="str">
        <f t="shared" si="621"/>
        <v>No</v>
      </c>
      <c r="M1041" t="str">
        <f>IF(OR(Inventory!K49="Q1 2021",Inventory!K49="Q2 2021"),"Yes","No")</f>
        <v>No</v>
      </c>
      <c r="N1041" s="178" t="str">
        <f t="shared" si="622"/>
        <v>No</v>
      </c>
      <c r="O1041" t="str">
        <f>IF(OR(Inventory!K49="Q3 2021",Inventory!K49="Q4 2021"),"Yes","No")</f>
        <v>No</v>
      </c>
      <c r="P1041" s="178" t="str">
        <f t="shared" si="623"/>
        <v>No</v>
      </c>
      <c r="Q1041" t="str">
        <f>IF(OR(Inventory!K49="Q1 2022",Inventory!K49="Q2 2022"),"Yes","No")</f>
        <v>No</v>
      </c>
      <c r="R1041" s="178" t="str">
        <f t="shared" si="624"/>
        <v>No</v>
      </c>
      <c r="S1041" t="str">
        <f>IF(OR(Inventory!K49="Q3 2022",Inventory!K49="Q4 2022"),"Yes","No")</f>
        <v>No</v>
      </c>
      <c r="T1041" s="178" t="str">
        <f t="shared" si="625"/>
        <v>No</v>
      </c>
      <c r="U1041" t="str">
        <f>IF(OR(Inventory!K49="Q1 2023",Inventory!K49="Q2 2023"),"Yes","No")</f>
        <v>No</v>
      </c>
      <c r="V1041" s="178" t="str">
        <f t="shared" si="626"/>
        <v>No</v>
      </c>
      <c r="W1041" t="str">
        <f>IF(OR(Inventory!K49="Q3 2023",Inventory!K49="Q4 2023"),"Yes","No")</f>
        <v>No</v>
      </c>
      <c r="X1041" s="178" t="str">
        <f t="shared" si="627"/>
        <v>No</v>
      </c>
      <c r="Y1041" t="str">
        <f>IF(OR(Inventory!K49="Q1 2024",Inventory!K49="Q2 2024"),"Yes","No")</f>
        <v>No</v>
      </c>
      <c r="Z1041" s="178" t="str">
        <f t="shared" si="628"/>
        <v>No</v>
      </c>
      <c r="AA1041" t="str">
        <f>IF(OR(Inventory!K49="Q3 2024",Inventory!K49="Q4 2024"),"Yes","No")</f>
        <v>No</v>
      </c>
      <c r="AB1041" s="178" t="str">
        <f t="shared" si="629"/>
        <v>No</v>
      </c>
      <c r="AC1041" t="str">
        <f>IF(OR(Inventory!K49="Q1 2025",Inventory!K49="Q2 2025"),"Yes","No")</f>
        <v>No</v>
      </c>
      <c r="AD1041" s="178" t="str">
        <f t="shared" si="630"/>
        <v>No</v>
      </c>
      <c r="AE1041" t="str">
        <f>IF(OR(Inventory!K49="Q3 2025",Inventory!K49="Q4 2025"),"Yes","No")</f>
        <v>No</v>
      </c>
      <c r="AF1041" s="178" t="str">
        <f t="shared" si="631"/>
        <v>No</v>
      </c>
      <c r="AG1041" t="str">
        <f>IF(OR(Inventory!K49="Q1 2026",Inventory!K49="Q2 2026"),"Yes","No")</f>
        <v>No</v>
      </c>
      <c r="AH1041" s="178" t="str">
        <f t="shared" si="632"/>
        <v>No</v>
      </c>
      <c r="AI1041" t="str">
        <f>IF(OR(Inventory!K49="Q3 2026",Inventory!K49="Q4 2026"),"Yes","No")</f>
        <v>No</v>
      </c>
      <c r="AJ1041" s="178" t="str">
        <f t="shared" si="633"/>
        <v>No</v>
      </c>
      <c r="AK1041" t="str">
        <f>IF(OR(Inventory!K49="Q1 2027",Inventory!K49="Q2 2027"),"Yes","No")</f>
        <v>No</v>
      </c>
      <c r="AL1041" s="178" t="str">
        <f t="shared" si="634"/>
        <v>No</v>
      </c>
      <c r="AM1041" t="str">
        <f>IF(OR(Inventory!K49="Q3 2027",Inventory!K49="Q4 2027"),"Yes","No")</f>
        <v>No</v>
      </c>
      <c r="AN1041" s="178" t="str">
        <f t="shared" si="635"/>
        <v>No</v>
      </c>
      <c r="AO1041" t="str">
        <f>IF(OR(Inventory!K49="Q1 2028",Inventory!K49="Q2 2028"),"Yes","No")</f>
        <v>No</v>
      </c>
      <c r="AP1041" s="178" t="str">
        <f t="shared" si="636"/>
        <v>No</v>
      </c>
      <c r="AQ1041" t="str">
        <f>IF(OR(Inventory!K49="Q3 2028",Inventory!K49="Q4 2028"),"Yes","No")</f>
        <v>No</v>
      </c>
      <c r="AR1041" s="178" t="str">
        <f t="shared" si="637"/>
        <v>No</v>
      </c>
      <c r="AS1041" t="str">
        <f>IF(OR(Inventory!K49="Q1 2029",Inventory!K49="Q2 2029"),"Yes","No")</f>
        <v>No</v>
      </c>
      <c r="AT1041" s="178" t="str">
        <f t="shared" si="638"/>
        <v>No</v>
      </c>
      <c r="AU1041" t="str">
        <f>IF(OR(Inventory!K49="Q3 2029",Inventory!K49="Q4 2029"),"Yes","No")</f>
        <v>No</v>
      </c>
      <c r="AV1041" s="178" t="str">
        <f t="shared" si="639"/>
        <v>No</v>
      </c>
      <c r="AW1041" t="str">
        <f>IF(OR(Inventory!K49="Q1 2030",Inventory!K49="Q2 2030"),"Yes","No")</f>
        <v>No</v>
      </c>
      <c r="AX1041" s="178" t="str">
        <f t="shared" si="640"/>
        <v>No</v>
      </c>
      <c r="AY1041" t="str">
        <f>IF(OR(Inventory!K49="Q3 2030",Inventory!K49="Q4 2030"),"Yes","No")</f>
        <v>No</v>
      </c>
      <c r="AZ1041" s="178" t="str">
        <f t="shared" si="641"/>
        <v>No</v>
      </c>
      <c r="BA1041" t="str">
        <f>IF(Inventory!K49="","No","Yes")</f>
        <v>No</v>
      </c>
      <c r="BB1041" s="178" t="str">
        <f t="shared" si="642"/>
        <v>No</v>
      </c>
      <c r="BC1041" s="178" t="str">
        <f t="shared" si="643"/>
        <v>Yes</v>
      </c>
      <c r="BD1041" s="174"/>
    </row>
    <row r="1042" spans="1:56" s="175" customFormat="1" ht="23.65" thickBot="1" x14ac:dyDescent="0.5">
      <c r="A1042" s="177">
        <v>46</v>
      </c>
      <c r="B1042" s="71" t="s">
        <v>721</v>
      </c>
      <c r="C1042" t="str">
        <f>IF(Inventory!E50="Yes","Yes","No")</f>
        <v>No</v>
      </c>
      <c r="D1042" t="str">
        <f>IF(AND(C1042="No",Inventory!F50="Yes"),"Yes","No")</f>
        <v>No</v>
      </c>
      <c r="E1042" t="str">
        <f>IF(AND(C1042="No",Inventory!F50="N/A"),"N/A","No")</f>
        <v>No</v>
      </c>
      <c r="F1042">
        <f>IF(OR(Inventory!F50="Yes",Inventory!F50="N/A"),0,1)</f>
        <v>1</v>
      </c>
      <c r="G1042" t="str">
        <f>IF(OR(Inventory!K50="Q3 2019",Inventory!K50="Q4 2019"),"Yes","No")</f>
        <v>No</v>
      </c>
      <c r="H1042" s="178" t="str">
        <f t="shared" si="595"/>
        <v>No</v>
      </c>
      <c r="I1042" t="str">
        <f>IF(OR(Inventory!K50="Q1 2020",Inventory!K50="Q2 2020"),"Yes","No")</f>
        <v>No</v>
      </c>
      <c r="J1042" s="178" t="str">
        <f t="shared" si="620"/>
        <v>No</v>
      </c>
      <c r="K1042" t="str">
        <f>IF(OR(Inventory!K50="Q3 2020",Inventory!K50="Q4 2020"),"Yes","No")</f>
        <v>No</v>
      </c>
      <c r="L1042" s="178" t="str">
        <f t="shared" si="621"/>
        <v>No</v>
      </c>
      <c r="M1042" t="str">
        <f>IF(OR(Inventory!K50="Q1 2021",Inventory!K50="Q2 2021"),"Yes","No")</f>
        <v>No</v>
      </c>
      <c r="N1042" s="178" t="str">
        <f t="shared" si="622"/>
        <v>No</v>
      </c>
      <c r="O1042" t="str">
        <f>IF(OR(Inventory!K50="Q3 2021",Inventory!K50="Q4 2021"),"Yes","No")</f>
        <v>No</v>
      </c>
      <c r="P1042" s="178" t="str">
        <f t="shared" si="623"/>
        <v>No</v>
      </c>
      <c r="Q1042" t="str">
        <f>IF(OR(Inventory!K50="Q1 2022",Inventory!K50="Q2 2022"),"Yes","No")</f>
        <v>No</v>
      </c>
      <c r="R1042" s="178" t="str">
        <f t="shared" si="624"/>
        <v>No</v>
      </c>
      <c r="S1042" t="str">
        <f>IF(OR(Inventory!K50="Q3 2022",Inventory!K50="Q4 2022"),"Yes","No")</f>
        <v>No</v>
      </c>
      <c r="T1042" s="178" t="str">
        <f t="shared" si="625"/>
        <v>No</v>
      </c>
      <c r="U1042" t="str">
        <f>IF(OR(Inventory!K50="Q1 2023",Inventory!K50="Q2 2023"),"Yes","No")</f>
        <v>No</v>
      </c>
      <c r="V1042" s="178" t="str">
        <f t="shared" si="626"/>
        <v>No</v>
      </c>
      <c r="W1042" t="str">
        <f>IF(OR(Inventory!K50="Q3 2023",Inventory!K50="Q4 2023"),"Yes","No")</f>
        <v>No</v>
      </c>
      <c r="X1042" s="178" t="str">
        <f t="shared" si="627"/>
        <v>No</v>
      </c>
      <c r="Y1042" t="str">
        <f>IF(OR(Inventory!K50="Q1 2024",Inventory!K50="Q2 2024"),"Yes","No")</f>
        <v>No</v>
      </c>
      <c r="Z1042" s="178" t="str">
        <f t="shared" si="628"/>
        <v>No</v>
      </c>
      <c r="AA1042" t="str">
        <f>IF(OR(Inventory!K50="Q3 2024",Inventory!K50="Q4 2024"),"Yes","No")</f>
        <v>No</v>
      </c>
      <c r="AB1042" s="178" t="str">
        <f t="shared" si="629"/>
        <v>No</v>
      </c>
      <c r="AC1042" t="str">
        <f>IF(OR(Inventory!K50="Q1 2025",Inventory!K50="Q2 2025"),"Yes","No")</f>
        <v>No</v>
      </c>
      <c r="AD1042" s="178" t="str">
        <f t="shared" si="630"/>
        <v>No</v>
      </c>
      <c r="AE1042" t="str">
        <f>IF(OR(Inventory!K50="Q3 2025",Inventory!K50="Q4 2025"),"Yes","No")</f>
        <v>No</v>
      </c>
      <c r="AF1042" s="178" t="str">
        <f t="shared" si="631"/>
        <v>No</v>
      </c>
      <c r="AG1042" t="str">
        <f>IF(OR(Inventory!K50="Q1 2026",Inventory!K50="Q2 2026"),"Yes","No")</f>
        <v>No</v>
      </c>
      <c r="AH1042" s="178" t="str">
        <f t="shared" si="632"/>
        <v>No</v>
      </c>
      <c r="AI1042" t="str">
        <f>IF(OR(Inventory!K50="Q3 2026",Inventory!K50="Q4 2026"),"Yes","No")</f>
        <v>No</v>
      </c>
      <c r="AJ1042" s="178" t="str">
        <f t="shared" si="633"/>
        <v>No</v>
      </c>
      <c r="AK1042" t="str">
        <f>IF(OR(Inventory!K50="Q1 2027",Inventory!K50="Q2 2027"),"Yes","No")</f>
        <v>No</v>
      </c>
      <c r="AL1042" s="178" t="str">
        <f t="shared" si="634"/>
        <v>No</v>
      </c>
      <c r="AM1042" t="str">
        <f>IF(OR(Inventory!K50="Q3 2027",Inventory!K50="Q4 2027"),"Yes","No")</f>
        <v>No</v>
      </c>
      <c r="AN1042" s="178" t="str">
        <f t="shared" si="635"/>
        <v>No</v>
      </c>
      <c r="AO1042" t="str">
        <f>IF(OR(Inventory!K50="Q1 2028",Inventory!K50="Q2 2028"),"Yes","No")</f>
        <v>No</v>
      </c>
      <c r="AP1042" s="178" t="str">
        <f t="shared" si="636"/>
        <v>No</v>
      </c>
      <c r="AQ1042" t="str">
        <f>IF(OR(Inventory!K50="Q3 2028",Inventory!K50="Q4 2028"),"Yes","No")</f>
        <v>No</v>
      </c>
      <c r="AR1042" s="178" t="str">
        <f t="shared" si="637"/>
        <v>No</v>
      </c>
      <c r="AS1042" t="str">
        <f>IF(OR(Inventory!K50="Q1 2029",Inventory!K50="Q2 2029"),"Yes","No")</f>
        <v>No</v>
      </c>
      <c r="AT1042" s="178" t="str">
        <f t="shared" si="638"/>
        <v>No</v>
      </c>
      <c r="AU1042" t="str">
        <f>IF(OR(Inventory!K50="Q3 2029",Inventory!K50="Q4 2029"),"Yes","No")</f>
        <v>No</v>
      </c>
      <c r="AV1042" s="178" t="str">
        <f t="shared" si="639"/>
        <v>No</v>
      </c>
      <c r="AW1042" t="str">
        <f>IF(OR(Inventory!K50="Q1 2030",Inventory!K50="Q2 2030"),"Yes","No")</f>
        <v>No</v>
      </c>
      <c r="AX1042" s="178" t="str">
        <f t="shared" si="640"/>
        <v>No</v>
      </c>
      <c r="AY1042" t="str">
        <f>IF(OR(Inventory!K50="Q3 2030",Inventory!K50="Q4 2030"),"Yes","No")</f>
        <v>No</v>
      </c>
      <c r="AZ1042" s="178" t="str">
        <f t="shared" si="641"/>
        <v>No</v>
      </c>
      <c r="BA1042" t="str">
        <f>IF(Inventory!K50="","No","Yes")</f>
        <v>No</v>
      </c>
      <c r="BB1042" s="178" t="str">
        <f t="shared" si="642"/>
        <v>No</v>
      </c>
      <c r="BC1042" s="178" t="str">
        <f t="shared" si="643"/>
        <v>Yes</v>
      </c>
      <c r="BD1042" s="174"/>
    </row>
    <row r="1043" spans="1:56" s="175" customFormat="1" ht="14.65" thickBot="1" x14ac:dyDescent="0.5">
      <c r="A1043" s="177">
        <v>47</v>
      </c>
      <c r="B1043" s="71" t="s">
        <v>723</v>
      </c>
      <c r="C1043" t="str">
        <f>IF(Inventory!E51="Yes","Yes","No")</f>
        <v>No</v>
      </c>
      <c r="D1043" t="str">
        <f>IF(AND(C1043="No",Inventory!F51="Yes"),"Yes","No")</f>
        <v>No</v>
      </c>
      <c r="E1043" t="str">
        <f>IF(AND(C1043="No",Inventory!F51="N/A"),"N/A","No")</f>
        <v>No</v>
      </c>
      <c r="F1043">
        <f>IF(OR(Inventory!F51="Yes",Inventory!F51="N/A"),0,1)</f>
        <v>1</v>
      </c>
      <c r="G1043" t="str">
        <f>IF(OR(Inventory!K51="Q3 2019",Inventory!K51="Q4 2019"),"Yes","No")</f>
        <v>No</v>
      </c>
      <c r="H1043" s="178" t="str">
        <f t="shared" si="595"/>
        <v>No</v>
      </c>
      <c r="I1043" t="str">
        <f>IF(OR(Inventory!K51="Q1 2020",Inventory!K51="Q2 2020"),"Yes","No")</f>
        <v>No</v>
      </c>
      <c r="J1043" s="178" t="str">
        <f t="shared" si="620"/>
        <v>No</v>
      </c>
      <c r="K1043" t="str">
        <f>IF(OR(Inventory!K51="Q3 2020",Inventory!K51="Q4 2020"),"Yes","No")</f>
        <v>No</v>
      </c>
      <c r="L1043" s="178" t="str">
        <f t="shared" si="621"/>
        <v>No</v>
      </c>
      <c r="M1043" t="str">
        <f>IF(OR(Inventory!K51="Q1 2021",Inventory!K51="Q2 2021"),"Yes","No")</f>
        <v>No</v>
      </c>
      <c r="N1043" s="178" t="str">
        <f t="shared" si="622"/>
        <v>No</v>
      </c>
      <c r="O1043" t="str">
        <f>IF(OR(Inventory!K51="Q3 2021",Inventory!K51="Q4 2021"),"Yes","No")</f>
        <v>No</v>
      </c>
      <c r="P1043" s="178" t="str">
        <f t="shared" si="623"/>
        <v>No</v>
      </c>
      <c r="Q1043" t="str">
        <f>IF(OR(Inventory!K51="Q1 2022",Inventory!K51="Q2 2022"),"Yes","No")</f>
        <v>No</v>
      </c>
      <c r="R1043" s="178" t="str">
        <f t="shared" si="624"/>
        <v>No</v>
      </c>
      <c r="S1043" t="str">
        <f>IF(OR(Inventory!K51="Q3 2022",Inventory!K51="Q4 2022"),"Yes","No")</f>
        <v>No</v>
      </c>
      <c r="T1043" s="178" t="str">
        <f t="shared" si="625"/>
        <v>No</v>
      </c>
      <c r="U1043" t="str">
        <f>IF(OR(Inventory!K51="Q1 2023",Inventory!K51="Q2 2023"),"Yes","No")</f>
        <v>No</v>
      </c>
      <c r="V1043" s="178" t="str">
        <f t="shared" si="626"/>
        <v>No</v>
      </c>
      <c r="W1043" t="str">
        <f>IF(OR(Inventory!K51="Q3 2023",Inventory!K51="Q4 2023"),"Yes","No")</f>
        <v>No</v>
      </c>
      <c r="X1043" s="178" t="str">
        <f t="shared" si="627"/>
        <v>No</v>
      </c>
      <c r="Y1043" t="str">
        <f>IF(OR(Inventory!K51="Q1 2024",Inventory!K51="Q2 2024"),"Yes","No")</f>
        <v>No</v>
      </c>
      <c r="Z1043" s="178" t="str">
        <f t="shared" si="628"/>
        <v>No</v>
      </c>
      <c r="AA1043" t="str">
        <f>IF(OR(Inventory!K51="Q3 2024",Inventory!K51="Q4 2024"),"Yes","No")</f>
        <v>No</v>
      </c>
      <c r="AB1043" s="178" t="str">
        <f t="shared" si="629"/>
        <v>No</v>
      </c>
      <c r="AC1043" t="str">
        <f>IF(OR(Inventory!K51="Q1 2025",Inventory!K51="Q2 2025"),"Yes","No")</f>
        <v>No</v>
      </c>
      <c r="AD1043" s="178" t="str">
        <f t="shared" si="630"/>
        <v>No</v>
      </c>
      <c r="AE1043" t="str">
        <f>IF(OR(Inventory!K51="Q3 2025",Inventory!K51="Q4 2025"),"Yes","No")</f>
        <v>No</v>
      </c>
      <c r="AF1043" s="178" t="str">
        <f t="shared" si="631"/>
        <v>No</v>
      </c>
      <c r="AG1043" t="str">
        <f>IF(OR(Inventory!K51="Q1 2026",Inventory!K51="Q2 2026"),"Yes","No")</f>
        <v>No</v>
      </c>
      <c r="AH1043" s="178" t="str">
        <f t="shared" si="632"/>
        <v>No</v>
      </c>
      <c r="AI1043" t="str">
        <f>IF(OR(Inventory!K51="Q3 2026",Inventory!K51="Q4 2026"),"Yes","No")</f>
        <v>No</v>
      </c>
      <c r="AJ1043" s="178" t="str">
        <f t="shared" si="633"/>
        <v>No</v>
      </c>
      <c r="AK1043" t="str">
        <f>IF(OR(Inventory!K51="Q1 2027",Inventory!K51="Q2 2027"),"Yes","No")</f>
        <v>No</v>
      </c>
      <c r="AL1043" s="178" t="str">
        <f t="shared" si="634"/>
        <v>No</v>
      </c>
      <c r="AM1043" t="str">
        <f>IF(OR(Inventory!K51="Q3 2027",Inventory!K51="Q4 2027"),"Yes","No")</f>
        <v>No</v>
      </c>
      <c r="AN1043" s="178" t="str">
        <f t="shared" si="635"/>
        <v>No</v>
      </c>
      <c r="AO1043" t="str">
        <f>IF(OR(Inventory!K51="Q1 2028",Inventory!K51="Q2 2028"),"Yes","No")</f>
        <v>No</v>
      </c>
      <c r="AP1043" s="178" t="str">
        <f t="shared" si="636"/>
        <v>No</v>
      </c>
      <c r="AQ1043" t="str">
        <f>IF(OR(Inventory!K51="Q3 2028",Inventory!K51="Q4 2028"),"Yes","No")</f>
        <v>No</v>
      </c>
      <c r="AR1043" s="178" t="str">
        <f t="shared" si="637"/>
        <v>No</v>
      </c>
      <c r="AS1043" t="str">
        <f>IF(OR(Inventory!K51="Q1 2029",Inventory!K51="Q2 2029"),"Yes","No")</f>
        <v>No</v>
      </c>
      <c r="AT1043" s="178" t="str">
        <f t="shared" si="638"/>
        <v>No</v>
      </c>
      <c r="AU1043" t="str">
        <f>IF(OR(Inventory!K51="Q3 2029",Inventory!K51="Q4 2029"),"Yes","No")</f>
        <v>No</v>
      </c>
      <c r="AV1043" s="178" t="str">
        <f t="shared" si="639"/>
        <v>No</v>
      </c>
      <c r="AW1043" t="str">
        <f>IF(OR(Inventory!K51="Q1 2030",Inventory!K51="Q2 2030"),"Yes","No")</f>
        <v>No</v>
      </c>
      <c r="AX1043" s="178" t="str">
        <f t="shared" si="640"/>
        <v>No</v>
      </c>
      <c r="AY1043" t="str">
        <f>IF(OR(Inventory!K51="Q3 2030",Inventory!K51="Q4 2030"),"Yes","No")</f>
        <v>No</v>
      </c>
      <c r="AZ1043" s="178" t="str">
        <f t="shared" si="641"/>
        <v>No</v>
      </c>
      <c r="BA1043" t="str">
        <f>IF(Inventory!K51="","No","Yes")</f>
        <v>No</v>
      </c>
      <c r="BB1043" s="178" t="str">
        <f t="shared" si="642"/>
        <v>No</v>
      </c>
      <c r="BC1043" s="178" t="str">
        <f t="shared" si="643"/>
        <v>Yes</v>
      </c>
      <c r="BD1043" s="174"/>
    </row>
    <row r="1044" spans="1:56" s="175" customFormat="1" ht="23.65" thickBot="1" x14ac:dyDescent="0.5">
      <c r="A1044" s="177">
        <v>48</v>
      </c>
      <c r="B1044" s="71" t="s">
        <v>724</v>
      </c>
      <c r="C1044" t="str">
        <f>IF(Inventory!E52="Yes","Yes","No")</f>
        <v>No</v>
      </c>
      <c r="D1044" t="str">
        <f>IF(AND(C1044="No",Inventory!F52="Yes"),"Yes","No")</f>
        <v>No</v>
      </c>
      <c r="E1044" t="str">
        <f>IF(AND(C1044="No",Inventory!F52="N/A"),"N/A","No")</f>
        <v>No</v>
      </c>
      <c r="F1044">
        <f>IF(OR(Inventory!F52="Yes",Inventory!F52="N/A"),0,1)</f>
        <v>1</v>
      </c>
      <c r="G1044" t="str">
        <f>IF(OR(Inventory!K52="Q3 2019",Inventory!K52="Q4 2019"),"Yes","No")</f>
        <v>No</v>
      </c>
      <c r="H1044" s="178" t="str">
        <f t="shared" si="595"/>
        <v>No</v>
      </c>
      <c r="I1044" t="str">
        <f>IF(OR(Inventory!K52="Q1 2020",Inventory!K52="Q2 2020"),"Yes","No")</f>
        <v>No</v>
      </c>
      <c r="J1044" s="178" t="str">
        <f t="shared" si="620"/>
        <v>No</v>
      </c>
      <c r="K1044" t="str">
        <f>IF(OR(Inventory!K52="Q3 2020",Inventory!K52="Q4 2020"),"Yes","No")</f>
        <v>No</v>
      </c>
      <c r="L1044" s="178" t="str">
        <f t="shared" si="621"/>
        <v>No</v>
      </c>
      <c r="M1044" t="str">
        <f>IF(OR(Inventory!K52="Q1 2021",Inventory!K52="Q2 2021"),"Yes","No")</f>
        <v>No</v>
      </c>
      <c r="N1044" s="178" t="str">
        <f t="shared" si="622"/>
        <v>No</v>
      </c>
      <c r="O1044" t="str">
        <f>IF(OR(Inventory!K52="Q3 2021",Inventory!K52="Q4 2021"),"Yes","No")</f>
        <v>No</v>
      </c>
      <c r="P1044" s="178" t="str">
        <f t="shared" si="623"/>
        <v>No</v>
      </c>
      <c r="Q1044" t="str">
        <f>IF(OR(Inventory!K52="Q1 2022",Inventory!K52="Q2 2022"),"Yes","No")</f>
        <v>No</v>
      </c>
      <c r="R1044" s="178" t="str">
        <f t="shared" si="624"/>
        <v>No</v>
      </c>
      <c r="S1044" t="str">
        <f>IF(OR(Inventory!K52="Q3 2022",Inventory!K52="Q4 2022"),"Yes","No")</f>
        <v>No</v>
      </c>
      <c r="T1044" s="178" t="str">
        <f t="shared" si="625"/>
        <v>No</v>
      </c>
      <c r="U1044" t="str">
        <f>IF(OR(Inventory!K52="Q1 2023",Inventory!K52="Q2 2023"),"Yes","No")</f>
        <v>No</v>
      </c>
      <c r="V1044" s="178" t="str">
        <f t="shared" si="626"/>
        <v>No</v>
      </c>
      <c r="W1044" t="str">
        <f>IF(OR(Inventory!K52="Q3 2023",Inventory!K52="Q4 2023"),"Yes","No")</f>
        <v>No</v>
      </c>
      <c r="X1044" s="178" t="str">
        <f t="shared" si="627"/>
        <v>No</v>
      </c>
      <c r="Y1044" t="str">
        <f>IF(OR(Inventory!K52="Q1 2024",Inventory!K52="Q2 2024"),"Yes","No")</f>
        <v>No</v>
      </c>
      <c r="Z1044" s="178" t="str">
        <f t="shared" si="628"/>
        <v>No</v>
      </c>
      <c r="AA1044" t="str">
        <f>IF(OR(Inventory!K52="Q3 2024",Inventory!K52="Q4 2024"),"Yes","No")</f>
        <v>No</v>
      </c>
      <c r="AB1044" s="178" t="str">
        <f t="shared" si="629"/>
        <v>No</v>
      </c>
      <c r="AC1044" t="str">
        <f>IF(OR(Inventory!K52="Q1 2025",Inventory!K52="Q2 2025"),"Yes","No")</f>
        <v>No</v>
      </c>
      <c r="AD1044" s="178" t="str">
        <f t="shared" si="630"/>
        <v>No</v>
      </c>
      <c r="AE1044" t="str">
        <f>IF(OR(Inventory!K52="Q3 2025",Inventory!K52="Q4 2025"),"Yes","No")</f>
        <v>No</v>
      </c>
      <c r="AF1044" s="178" t="str">
        <f t="shared" si="631"/>
        <v>No</v>
      </c>
      <c r="AG1044" t="str">
        <f>IF(OR(Inventory!K52="Q1 2026",Inventory!K52="Q2 2026"),"Yes","No")</f>
        <v>No</v>
      </c>
      <c r="AH1044" s="178" t="str">
        <f t="shared" si="632"/>
        <v>No</v>
      </c>
      <c r="AI1044" t="str">
        <f>IF(OR(Inventory!K52="Q3 2026",Inventory!K52="Q4 2026"),"Yes","No")</f>
        <v>No</v>
      </c>
      <c r="AJ1044" s="178" t="str">
        <f t="shared" si="633"/>
        <v>No</v>
      </c>
      <c r="AK1044" t="str">
        <f>IF(OR(Inventory!K52="Q1 2027",Inventory!K52="Q2 2027"),"Yes","No")</f>
        <v>No</v>
      </c>
      <c r="AL1044" s="178" t="str">
        <f t="shared" si="634"/>
        <v>No</v>
      </c>
      <c r="AM1044" t="str">
        <f>IF(OR(Inventory!K52="Q3 2027",Inventory!K52="Q4 2027"),"Yes","No")</f>
        <v>No</v>
      </c>
      <c r="AN1044" s="178" t="str">
        <f t="shared" si="635"/>
        <v>No</v>
      </c>
      <c r="AO1044" t="str">
        <f>IF(OR(Inventory!K52="Q1 2028",Inventory!K52="Q2 2028"),"Yes","No")</f>
        <v>No</v>
      </c>
      <c r="AP1044" s="178" t="str">
        <f t="shared" si="636"/>
        <v>No</v>
      </c>
      <c r="AQ1044" t="str">
        <f>IF(OR(Inventory!K52="Q3 2028",Inventory!K52="Q4 2028"),"Yes","No")</f>
        <v>No</v>
      </c>
      <c r="AR1044" s="178" t="str">
        <f t="shared" si="637"/>
        <v>No</v>
      </c>
      <c r="AS1044" t="str">
        <f>IF(OR(Inventory!K52="Q1 2029",Inventory!K52="Q2 2029"),"Yes","No")</f>
        <v>No</v>
      </c>
      <c r="AT1044" s="178" t="str">
        <f t="shared" si="638"/>
        <v>No</v>
      </c>
      <c r="AU1044" t="str">
        <f>IF(OR(Inventory!K52="Q3 2029",Inventory!K52="Q4 2029"),"Yes","No")</f>
        <v>No</v>
      </c>
      <c r="AV1044" s="178" t="str">
        <f t="shared" si="639"/>
        <v>No</v>
      </c>
      <c r="AW1044" t="str">
        <f>IF(OR(Inventory!K52="Q1 2030",Inventory!K52="Q2 2030"),"Yes","No")</f>
        <v>No</v>
      </c>
      <c r="AX1044" s="178" t="str">
        <f t="shared" si="640"/>
        <v>No</v>
      </c>
      <c r="AY1044" t="str">
        <f>IF(OR(Inventory!K52="Q3 2030",Inventory!K52="Q4 2030"),"Yes","No")</f>
        <v>No</v>
      </c>
      <c r="AZ1044" s="178" t="str">
        <f t="shared" si="641"/>
        <v>No</v>
      </c>
      <c r="BA1044" t="str">
        <f>IF(Inventory!K52="","No","Yes")</f>
        <v>No</v>
      </c>
      <c r="BB1044" s="178" t="str">
        <f t="shared" si="642"/>
        <v>No</v>
      </c>
      <c r="BC1044" s="178" t="str">
        <f t="shared" si="643"/>
        <v>Yes</v>
      </c>
      <c r="BD1044" s="174"/>
    </row>
    <row r="1045" spans="1:56" s="175" customFormat="1" ht="14.65" thickBot="1" x14ac:dyDescent="0.5">
      <c r="A1045" s="177">
        <v>49</v>
      </c>
      <c r="B1045" s="71" t="s">
        <v>727</v>
      </c>
      <c r="C1045" t="str">
        <f>IF(Inventory!E53="Yes","Yes","No")</f>
        <v>No</v>
      </c>
      <c r="D1045" t="str">
        <f>IF(AND(C1045="No",Inventory!F53="Yes"),"Yes","No")</f>
        <v>No</v>
      </c>
      <c r="E1045" t="str">
        <f>IF(AND(C1045="No",Inventory!F53="N/A"),"N/A","No")</f>
        <v>No</v>
      </c>
      <c r="F1045">
        <f>IF(OR(Inventory!F53="Yes",Inventory!F53="N/A"),0,1)</f>
        <v>1</v>
      </c>
      <c r="G1045" t="str">
        <f>IF(OR(Inventory!K53="Q3 2019",Inventory!K53="Q4 2019"),"Yes","No")</f>
        <v>No</v>
      </c>
      <c r="H1045" s="178" t="str">
        <f t="shared" si="595"/>
        <v>No</v>
      </c>
      <c r="I1045" t="str">
        <f>IF(OR(Inventory!K53="Q1 2020",Inventory!K53="Q2 2020"),"Yes","No")</f>
        <v>No</v>
      </c>
      <c r="J1045" s="178" t="str">
        <f t="shared" si="620"/>
        <v>No</v>
      </c>
      <c r="K1045" t="str">
        <f>IF(OR(Inventory!K53="Q3 2020",Inventory!K53="Q4 2020"),"Yes","No")</f>
        <v>No</v>
      </c>
      <c r="L1045" s="178" t="str">
        <f t="shared" si="621"/>
        <v>No</v>
      </c>
      <c r="M1045" t="str">
        <f>IF(OR(Inventory!K53="Q1 2021",Inventory!K53="Q2 2021"),"Yes","No")</f>
        <v>No</v>
      </c>
      <c r="N1045" s="178" t="str">
        <f t="shared" si="622"/>
        <v>No</v>
      </c>
      <c r="O1045" t="str">
        <f>IF(OR(Inventory!K53="Q3 2021",Inventory!K53="Q4 2021"),"Yes","No")</f>
        <v>No</v>
      </c>
      <c r="P1045" s="178" t="str">
        <f t="shared" si="623"/>
        <v>No</v>
      </c>
      <c r="Q1045" t="str">
        <f>IF(OR(Inventory!K53="Q1 2022",Inventory!K53="Q2 2022"),"Yes","No")</f>
        <v>No</v>
      </c>
      <c r="R1045" s="178" t="str">
        <f t="shared" si="624"/>
        <v>No</v>
      </c>
      <c r="S1045" t="str">
        <f>IF(OR(Inventory!K53="Q3 2022",Inventory!K53="Q4 2022"),"Yes","No")</f>
        <v>No</v>
      </c>
      <c r="T1045" s="178" t="str">
        <f t="shared" si="625"/>
        <v>No</v>
      </c>
      <c r="U1045" t="str">
        <f>IF(OR(Inventory!K53="Q1 2023",Inventory!K53="Q2 2023"),"Yes","No")</f>
        <v>No</v>
      </c>
      <c r="V1045" s="178" t="str">
        <f t="shared" si="626"/>
        <v>No</v>
      </c>
      <c r="W1045" t="str">
        <f>IF(OR(Inventory!K53="Q3 2023",Inventory!K53="Q4 2023"),"Yes","No")</f>
        <v>No</v>
      </c>
      <c r="X1045" s="178" t="str">
        <f t="shared" si="627"/>
        <v>No</v>
      </c>
      <c r="Y1045" t="str">
        <f>IF(OR(Inventory!K53="Q1 2024",Inventory!K53="Q2 2024"),"Yes","No")</f>
        <v>No</v>
      </c>
      <c r="Z1045" s="178" t="str">
        <f t="shared" si="628"/>
        <v>No</v>
      </c>
      <c r="AA1045" t="str">
        <f>IF(OR(Inventory!K53="Q3 2024",Inventory!K53="Q4 2024"),"Yes","No")</f>
        <v>No</v>
      </c>
      <c r="AB1045" s="178" t="str">
        <f t="shared" si="629"/>
        <v>No</v>
      </c>
      <c r="AC1045" t="str">
        <f>IF(OR(Inventory!K53="Q1 2025",Inventory!K53="Q2 2025"),"Yes","No")</f>
        <v>No</v>
      </c>
      <c r="AD1045" s="178" t="str">
        <f t="shared" si="630"/>
        <v>No</v>
      </c>
      <c r="AE1045" t="str">
        <f>IF(OR(Inventory!K53="Q3 2025",Inventory!K53="Q4 2025"),"Yes","No")</f>
        <v>No</v>
      </c>
      <c r="AF1045" s="178" t="str">
        <f t="shared" si="631"/>
        <v>No</v>
      </c>
      <c r="AG1045" t="str">
        <f>IF(OR(Inventory!K53="Q1 2026",Inventory!K53="Q2 2026"),"Yes","No")</f>
        <v>No</v>
      </c>
      <c r="AH1045" s="178" t="str">
        <f t="shared" si="632"/>
        <v>No</v>
      </c>
      <c r="AI1045" t="str">
        <f>IF(OR(Inventory!K53="Q3 2026",Inventory!K53="Q4 2026"),"Yes","No")</f>
        <v>No</v>
      </c>
      <c r="AJ1045" s="178" t="str">
        <f t="shared" si="633"/>
        <v>No</v>
      </c>
      <c r="AK1045" t="str">
        <f>IF(OR(Inventory!K53="Q1 2027",Inventory!K53="Q2 2027"),"Yes","No")</f>
        <v>No</v>
      </c>
      <c r="AL1045" s="178" t="str">
        <f t="shared" si="634"/>
        <v>No</v>
      </c>
      <c r="AM1045" t="str">
        <f>IF(OR(Inventory!K53="Q3 2027",Inventory!K53="Q4 2027"),"Yes","No")</f>
        <v>No</v>
      </c>
      <c r="AN1045" s="178" t="str">
        <f t="shared" si="635"/>
        <v>No</v>
      </c>
      <c r="AO1045" t="str">
        <f>IF(OR(Inventory!K53="Q1 2028",Inventory!K53="Q2 2028"),"Yes","No")</f>
        <v>No</v>
      </c>
      <c r="AP1045" s="178" t="str">
        <f t="shared" si="636"/>
        <v>No</v>
      </c>
      <c r="AQ1045" t="str">
        <f>IF(OR(Inventory!K53="Q3 2028",Inventory!K53="Q4 2028"),"Yes","No")</f>
        <v>No</v>
      </c>
      <c r="AR1045" s="178" t="str">
        <f t="shared" si="637"/>
        <v>No</v>
      </c>
      <c r="AS1045" t="str">
        <f>IF(OR(Inventory!K53="Q1 2029",Inventory!K53="Q2 2029"),"Yes","No")</f>
        <v>No</v>
      </c>
      <c r="AT1045" s="178" t="str">
        <f t="shared" si="638"/>
        <v>No</v>
      </c>
      <c r="AU1045" t="str">
        <f>IF(OR(Inventory!K53="Q3 2029",Inventory!K53="Q4 2029"),"Yes","No")</f>
        <v>No</v>
      </c>
      <c r="AV1045" s="178" t="str">
        <f t="shared" si="639"/>
        <v>No</v>
      </c>
      <c r="AW1045" t="str">
        <f>IF(OR(Inventory!K53="Q1 2030",Inventory!K53="Q2 2030"),"Yes","No")</f>
        <v>No</v>
      </c>
      <c r="AX1045" s="178" t="str">
        <f t="shared" si="640"/>
        <v>No</v>
      </c>
      <c r="AY1045" t="str">
        <f>IF(OR(Inventory!K53="Q3 2030",Inventory!K53="Q4 2030"),"Yes","No")</f>
        <v>No</v>
      </c>
      <c r="AZ1045" s="178" t="str">
        <f t="shared" si="641"/>
        <v>No</v>
      </c>
      <c r="BA1045" t="str">
        <f>IF(Inventory!K53="","No","Yes")</f>
        <v>No</v>
      </c>
      <c r="BB1045" s="178" t="str">
        <f t="shared" si="642"/>
        <v>No</v>
      </c>
      <c r="BC1045" s="178" t="str">
        <f t="shared" si="643"/>
        <v>Yes</v>
      </c>
      <c r="BD1045" s="174"/>
    </row>
    <row r="1046" spans="1:56" s="175" customFormat="1" ht="23.65" thickBot="1" x14ac:dyDescent="0.5">
      <c r="A1046" s="177">
        <v>50</v>
      </c>
      <c r="B1046" s="71" t="s">
        <v>728</v>
      </c>
      <c r="C1046" t="str">
        <f>IF(Inventory!E54="Yes","Yes","No")</f>
        <v>No</v>
      </c>
      <c r="D1046" t="str">
        <f>IF(AND(C1046="No",Inventory!F54="Yes"),"Yes","No")</f>
        <v>No</v>
      </c>
      <c r="E1046" t="str">
        <f>IF(AND(C1046="No",Inventory!F54="N/A"),"N/A","No")</f>
        <v>No</v>
      </c>
      <c r="F1046">
        <f>IF(OR(Inventory!F54="Yes",Inventory!F54="N/A"),0,1)</f>
        <v>1</v>
      </c>
      <c r="G1046" t="str">
        <f>IF(OR(Inventory!K54="Q3 2019",Inventory!K54="Q4 2019"),"Yes","No")</f>
        <v>No</v>
      </c>
      <c r="H1046" s="178" t="str">
        <f t="shared" si="595"/>
        <v>No</v>
      </c>
      <c r="I1046" t="str">
        <f>IF(OR(Inventory!K54="Q1 2020",Inventory!K54="Q2 2020"),"Yes","No")</f>
        <v>No</v>
      </c>
      <c r="J1046" s="178" t="str">
        <f t="shared" si="620"/>
        <v>No</v>
      </c>
      <c r="K1046" t="str">
        <f>IF(OR(Inventory!K54="Q3 2020",Inventory!K54="Q4 2020"),"Yes","No")</f>
        <v>No</v>
      </c>
      <c r="L1046" s="178" t="str">
        <f t="shared" si="621"/>
        <v>No</v>
      </c>
      <c r="M1046" t="str">
        <f>IF(OR(Inventory!K54="Q1 2021",Inventory!K54="Q2 2021"),"Yes","No")</f>
        <v>No</v>
      </c>
      <c r="N1046" s="178" t="str">
        <f t="shared" si="622"/>
        <v>No</v>
      </c>
      <c r="O1046" t="str">
        <f>IF(OR(Inventory!K54="Q3 2021",Inventory!K54="Q4 2021"),"Yes","No")</f>
        <v>No</v>
      </c>
      <c r="P1046" s="178" t="str">
        <f t="shared" si="623"/>
        <v>No</v>
      </c>
      <c r="Q1046" t="str">
        <f>IF(OR(Inventory!K54="Q1 2022",Inventory!K54="Q2 2022"),"Yes","No")</f>
        <v>No</v>
      </c>
      <c r="R1046" s="178" t="str">
        <f t="shared" si="624"/>
        <v>No</v>
      </c>
      <c r="S1046" t="str">
        <f>IF(OR(Inventory!K54="Q3 2022",Inventory!K54="Q4 2022"),"Yes","No")</f>
        <v>No</v>
      </c>
      <c r="T1046" s="178" t="str">
        <f t="shared" si="625"/>
        <v>No</v>
      </c>
      <c r="U1046" t="str">
        <f>IF(OR(Inventory!K54="Q1 2023",Inventory!K54="Q2 2023"),"Yes","No")</f>
        <v>No</v>
      </c>
      <c r="V1046" s="178" t="str">
        <f t="shared" si="626"/>
        <v>No</v>
      </c>
      <c r="W1046" t="str">
        <f>IF(OR(Inventory!K54="Q3 2023",Inventory!K54="Q4 2023"),"Yes","No")</f>
        <v>No</v>
      </c>
      <c r="X1046" s="178" t="str">
        <f t="shared" si="627"/>
        <v>No</v>
      </c>
      <c r="Y1046" t="str">
        <f>IF(OR(Inventory!K54="Q1 2024",Inventory!K54="Q2 2024"),"Yes","No")</f>
        <v>No</v>
      </c>
      <c r="Z1046" s="178" t="str">
        <f t="shared" si="628"/>
        <v>No</v>
      </c>
      <c r="AA1046" t="str">
        <f>IF(OR(Inventory!K54="Q3 2024",Inventory!K54="Q4 2024"),"Yes","No")</f>
        <v>No</v>
      </c>
      <c r="AB1046" s="178" t="str">
        <f t="shared" si="629"/>
        <v>No</v>
      </c>
      <c r="AC1046" t="str">
        <f>IF(OR(Inventory!K54="Q1 2025",Inventory!K54="Q2 2025"),"Yes","No")</f>
        <v>No</v>
      </c>
      <c r="AD1046" s="178" t="str">
        <f t="shared" si="630"/>
        <v>No</v>
      </c>
      <c r="AE1046" t="str">
        <f>IF(OR(Inventory!K54="Q3 2025",Inventory!K54="Q4 2025"),"Yes","No")</f>
        <v>No</v>
      </c>
      <c r="AF1046" s="178" t="str">
        <f t="shared" si="631"/>
        <v>No</v>
      </c>
      <c r="AG1046" t="str">
        <f>IF(OR(Inventory!K54="Q1 2026",Inventory!K54="Q2 2026"),"Yes","No")</f>
        <v>No</v>
      </c>
      <c r="AH1046" s="178" t="str">
        <f t="shared" si="632"/>
        <v>No</v>
      </c>
      <c r="AI1046" t="str">
        <f>IF(OR(Inventory!K54="Q3 2026",Inventory!K54="Q4 2026"),"Yes","No")</f>
        <v>No</v>
      </c>
      <c r="AJ1046" s="178" t="str">
        <f t="shared" si="633"/>
        <v>No</v>
      </c>
      <c r="AK1046" t="str">
        <f>IF(OR(Inventory!K54="Q1 2027",Inventory!K54="Q2 2027"),"Yes","No")</f>
        <v>No</v>
      </c>
      <c r="AL1046" s="178" t="str">
        <f t="shared" si="634"/>
        <v>No</v>
      </c>
      <c r="AM1046" t="str">
        <f>IF(OR(Inventory!K54="Q3 2027",Inventory!K54="Q4 2027"),"Yes","No")</f>
        <v>No</v>
      </c>
      <c r="AN1046" s="178" t="str">
        <f t="shared" si="635"/>
        <v>No</v>
      </c>
      <c r="AO1046" t="str">
        <f>IF(OR(Inventory!K54="Q1 2028",Inventory!K54="Q2 2028"),"Yes","No")</f>
        <v>No</v>
      </c>
      <c r="AP1046" s="178" t="str">
        <f t="shared" si="636"/>
        <v>No</v>
      </c>
      <c r="AQ1046" t="str">
        <f>IF(OR(Inventory!K54="Q3 2028",Inventory!K54="Q4 2028"),"Yes","No")</f>
        <v>No</v>
      </c>
      <c r="AR1046" s="178" t="str">
        <f t="shared" si="637"/>
        <v>No</v>
      </c>
      <c r="AS1046" t="str">
        <f>IF(OR(Inventory!K54="Q1 2029",Inventory!K54="Q2 2029"),"Yes","No")</f>
        <v>No</v>
      </c>
      <c r="AT1046" s="178" t="str">
        <f t="shared" si="638"/>
        <v>No</v>
      </c>
      <c r="AU1046" t="str">
        <f>IF(OR(Inventory!K54="Q3 2029",Inventory!K54="Q4 2029"),"Yes","No")</f>
        <v>No</v>
      </c>
      <c r="AV1046" s="178" t="str">
        <f t="shared" si="639"/>
        <v>No</v>
      </c>
      <c r="AW1046" t="str">
        <f>IF(OR(Inventory!K54="Q1 2030",Inventory!K54="Q2 2030"),"Yes","No")</f>
        <v>No</v>
      </c>
      <c r="AX1046" s="178" t="str">
        <f t="shared" si="640"/>
        <v>No</v>
      </c>
      <c r="AY1046" t="str">
        <f>IF(OR(Inventory!K54="Q3 2030",Inventory!K54="Q4 2030"),"Yes","No")</f>
        <v>No</v>
      </c>
      <c r="AZ1046" s="178" t="str">
        <f t="shared" si="641"/>
        <v>No</v>
      </c>
      <c r="BA1046" t="str">
        <f>IF(Inventory!K54="","No","Yes")</f>
        <v>No</v>
      </c>
      <c r="BB1046" s="178" t="str">
        <f t="shared" si="642"/>
        <v>No</v>
      </c>
      <c r="BC1046" s="178" t="str">
        <f t="shared" si="643"/>
        <v>Yes</v>
      </c>
      <c r="BD1046" s="174"/>
    </row>
    <row r="1047" spans="1:56" s="175" customFormat="1" ht="14.65" thickBot="1" x14ac:dyDescent="0.5">
      <c r="A1047" s="177">
        <v>51</v>
      </c>
      <c r="B1047" s="71" t="s">
        <v>729</v>
      </c>
      <c r="C1047" t="str">
        <f>IF(Inventory!E55="Yes","Yes","No")</f>
        <v>No</v>
      </c>
      <c r="D1047" t="str">
        <f>IF(AND(C1047="No",Inventory!F55="Yes"),"Yes","No")</f>
        <v>No</v>
      </c>
      <c r="E1047" t="str">
        <f>IF(AND(C1047="No",Inventory!F55="N/A"),"N/A","No")</f>
        <v>No</v>
      </c>
      <c r="F1047">
        <f>IF(OR(Inventory!F55="Yes",Inventory!F55="N/A"),0,1)</f>
        <v>1</v>
      </c>
      <c r="G1047" t="str">
        <f>IF(OR(Inventory!K55="Q3 2019",Inventory!K55="Q4 2019"),"Yes","No")</f>
        <v>No</v>
      </c>
      <c r="H1047" s="178" t="str">
        <f t="shared" si="595"/>
        <v>No</v>
      </c>
      <c r="I1047" t="str">
        <f>IF(OR(Inventory!K55="Q1 2020",Inventory!K55="Q2 2020"),"Yes","No")</f>
        <v>No</v>
      </c>
      <c r="J1047" s="178" t="str">
        <f t="shared" si="620"/>
        <v>No</v>
      </c>
      <c r="K1047" t="str">
        <f>IF(OR(Inventory!K55="Q3 2020",Inventory!K55="Q4 2020"),"Yes","No")</f>
        <v>No</v>
      </c>
      <c r="L1047" s="178" t="str">
        <f t="shared" si="621"/>
        <v>No</v>
      </c>
      <c r="M1047" t="str">
        <f>IF(OR(Inventory!K55="Q1 2021",Inventory!K55="Q2 2021"),"Yes","No")</f>
        <v>No</v>
      </c>
      <c r="N1047" s="178" t="str">
        <f t="shared" si="622"/>
        <v>No</v>
      </c>
      <c r="O1047" t="str">
        <f>IF(OR(Inventory!K55="Q3 2021",Inventory!K55="Q4 2021"),"Yes","No")</f>
        <v>No</v>
      </c>
      <c r="P1047" s="178" t="str">
        <f t="shared" si="623"/>
        <v>No</v>
      </c>
      <c r="Q1047" t="str">
        <f>IF(OR(Inventory!K55="Q1 2022",Inventory!K55="Q2 2022"),"Yes","No")</f>
        <v>No</v>
      </c>
      <c r="R1047" s="178" t="str">
        <f t="shared" si="624"/>
        <v>No</v>
      </c>
      <c r="S1047" t="str">
        <f>IF(OR(Inventory!K55="Q3 2022",Inventory!K55="Q4 2022"),"Yes","No")</f>
        <v>No</v>
      </c>
      <c r="T1047" s="178" t="str">
        <f t="shared" si="625"/>
        <v>No</v>
      </c>
      <c r="U1047" t="str">
        <f>IF(OR(Inventory!K55="Q1 2023",Inventory!K55="Q2 2023"),"Yes","No")</f>
        <v>No</v>
      </c>
      <c r="V1047" s="178" t="str">
        <f t="shared" si="626"/>
        <v>No</v>
      </c>
      <c r="W1047" t="str">
        <f>IF(OR(Inventory!K55="Q3 2023",Inventory!K55="Q4 2023"),"Yes","No")</f>
        <v>No</v>
      </c>
      <c r="X1047" s="178" t="str">
        <f t="shared" si="627"/>
        <v>No</v>
      </c>
      <c r="Y1047" t="str">
        <f>IF(OR(Inventory!K55="Q1 2024",Inventory!K55="Q2 2024"),"Yes","No")</f>
        <v>No</v>
      </c>
      <c r="Z1047" s="178" t="str">
        <f t="shared" si="628"/>
        <v>No</v>
      </c>
      <c r="AA1047" t="str">
        <f>IF(OR(Inventory!K55="Q3 2024",Inventory!K55="Q4 2024"),"Yes","No")</f>
        <v>No</v>
      </c>
      <c r="AB1047" s="178" t="str">
        <f t="shared" si="629"/>
        <v>No</v>
      </c>
      <c r="AC1047" t="str">
        <f>IF(OR(Inventory!K55="Q1 2025",Inventory!K55="Q2 2025"),"Yes","No")</f>
        <v>No</v>
      </c>
      <c r="AD1047" s="178" t="str">
        <f t="shared" si="630"/>
        <v>No</v>
      </c>
      <c r="AE1047" t="str">
        <f>IF(OR(Inventory!K55="Q3 2025",Inventory!K55="Q4 2025"),"Yes","No")</f>
        <v>No</v>
      </c>
      <c r="AF1047" s="178" t="str">
        <f t="shared" si="631"/>
        <v>No</v>
      </c>
      <c r="AG1047" t="str">
        <f>IF(OR(Inventory!K55="Q1 2026",Inventory!K55="Q2 2026"),"Yes","No")</f>
        <v>No</v>
      </c>
      <c r="AH1047" s="178" t="str">
        <f t="shared" si="632"/>
        <v>No</v>
      </c>
      <c r="AI1047" t="str">
        <f>IF(OR(Inventory!K55="Q3 2026",Inventory!K55="Q4 2026"),"Yes","No")</f>
        <v>No</v>
      </c>
      <c r="AJ1047" s="178" t="str">
        <f t="shared" si="633"/>
        <v>No</v>
      </c>
      <c r="AK1047" t="str">
        <f>IF(OR(Inventory!K55="Q1 2027",Inventory!K55="Q2 2027"),"Yes","No")</f>
        <v>No</v>
      </c>
      <c r="AL1047" s="178" t="str">
        <f t="shared" si="634"/>
        <v>No</v>
      </c>
      <c r="AM1047" t="str">
        <f>IF(OR(Inventory!K55="Q3 2027",Inventory!K55="Q4 2027"),"Yes","No")</f>
        <v>No</v>
      </c>
      <c r="AN1047" s="178" t="str">
        <f t="shared" si="635"/>
        <v>No</v>
      </c>
      <c r="AO1047" t="str">
        <f>IF(OR(Inventory!K55="Q1 2028",Inventory!K55="Q2 2028"),"Yes","No")</f>
        <v>No</v>
      </c>
      <c r="AP1047" s="178" t="str">
        <f t="shared" si="636"/>
        <v>No</v>
      </c>
      <c r="AQ1047" t="str">
        <f>IF(OR(Inventory!K55="Q3 2028",Inventory!K55="Q4 2028"),"Yes","No")</f>
        <v>No</v>
      </c>
      <c r="AR1047" s="178" t="str">
        <f t="shared" si="637"/>
        <v>No</v>
      </c>
      <c r="AS1047" t="str">
        <f>IF(OR(Inventory!K55="Q1 2029",Inventory!K55="Q2 2029"),"Yes","No")</f>
        <v>No</v>
      </c>
      <c r="AT1047" s="178" t="str">
        <f t="shared" si="638"/>
        <v>No</v>
      </c>
      <c r="AU1047" t="str">
        <f>IF(OR(Inventory!K55="Q3 2029",Inventory!K55="Q4 2029"),"Yes","No")</f>
        <v>No</v>
      </c>
      <c r="AV1047" s="178" t="str">
        <f t="shared" si="639"/>
        <v>No</v>
      </c>
      <c r="AW1047" t="str">
        <f>IF(OR(Inventory!K55="Q1 2030",Inventory!K55="Q2 2030"),"Yes","No")</f>
        <v>No</v>
      </c>
      <c r="AX1047" s="178" t="str">
        <f t="shared" si="640"/>
        <v>No</v>
      </c>
      <c r="AY1047" t="str">
        <f>IF(OR(Inventory!K55="Q3 2030",Inventory!K55="Q4 2030"),"Yes","No")</f>
        <v>No</v>
      </c>
      <c r="AZ1047" s="178" t="str">
        <f t="shared" si="641"/>
        <v>No</v>
      </c>
      <c r="BA1047" t="str">
        <f>IF(Inventory!K55="","No","Yes")</f>
        <v>No</v>
      </c>
      <c r="BB1047" s="178" t="str">
        <f t="shared" si="642"/>
        <v>No</v>
      </c>
      <c r="BC1047" s="178" t="str">
        <f t="shared" si="643"/>
        <v>Yes</v>
      </c>
      <c r="BD1047" s="174"/>
    </row>
    <row r="1048" spans="1:56" s="175" customFormat="1" ht="14.65" thickBot="1" x14ac:dyDescent="0.5">
      <c r="A1048" s="177">
        <v>52</v>
      </c>
      <c r="B1048" s="71" t="s">
        <v>730</v>
      </c>
      <c r="C1048" t="str">
        <f>IF(Inventory!E56="Yes","Yes","No")</f>
        <v>No</v>
      </c>
      <c r="D1048" t="str">
        <f>IF(AND(C1048="No",Inventory!F56="Yes"),"Yes","No")</f>
        <v>No</v>
      </c>
      <c r="E1048" t="str">
        <f>IF(AND(C1048="No",Inventory!F56="N/A"),"N/A","No")</f>
        <v>No</v>
      </c>
      <c r="F1048">
        <f>IF(OR(Inventory!F56="Yes",Inventory!F56="N/A"),0,1)</f>
        <v>1</v>
      </c>
      <c r="G1048" t="str">
        <f>IF(OR(Inventory!K56="Q3 2019",Inventory!K56="Q4 2019"),"Yes","No")</f>
        <v>No</v>
      </c>
      <c r="H1048" s="178" t="str">
        <f t="shared" si="595"/>
        <v>No</v>
      </c>
      <c r="I1048" t="str">
        <f>IF(OR(Inventory!K56="Q1 2020",Inventory!K56="Q2 2020"),"Yes","No")</f>
        <v>No</v>
      </c>
      <c r="J1048" s="178" t="str">
        <f t="shared" si="620"/>
        <v>No</v>
      </c>
      <c r="K1048" t="str">
        <f>IF(OR(Inventory!K56="Q3 2020",Inventory!K56="Q4 2020"),"Yes","No")</f>
        <v>No</v>
      </c>
      <c r="L1048" s="178" t="str">
        <f t="shared" si="621"/>
        <v>No</v>
      </c>
      <c r="M1048" t="str">
        <f>IF(OR(Inventory!K56="Q1 2021",Inventory!K56="Q2 2021"),"Yes","No")</f>
        <v>No</v>
      </c>
      <c r="N1048" s="178" t="str">
        <f t="shared" si="622"/>
        <v>No</v>
      </c>
      <c r="O1048" t="str">
        <f>IF(OR(Inventory!K56="Q3 2021",Inventory!K56="Q4 2021"),"Yes","No")</f>
        <v>No</v>
      </c>
      <c r="P1048" s="178" t="str">
        <f t="shared" si="623"/>
        <v>No</v>
      </c>
      <c r="Q1048" t="str">
        <f>IF(OR(Inventory!K56="Q1 2022",Inventory!K56="Q2 2022"),"Yes","No")</f>
        <v>No</v>
      </c>
      <c r="R1048" s="178" t="str">
        <f t="shared" si="624"/>
        <v>No</v>
      </c>
      <c r="S1048" t="str">
        <f>IF(OR(Inventory!K56="Q3 2022",Inventory!K56="Q4 2022"),"Yes","No")</f>
        <v>No</v>
      </c>
      <c r="T1048" s="178" t="str">
        <f t="shared" si="625"/>
        <v>No</v>
      </c>
      <c r="U1048" t="str">
        <f>IF(OR(Inventory!K56="Q1 2023",Inventory!K56="Q2 2023"),"Yes","No")</f>
        <v>No</v>
      </c>
      <c r="V1048" s="178" t="str">
        <f t="shared" si="626"/>
        <v>No</v>
      </c>
      <c r="W1048" t="str">
        <f>IF(OR(Inventory!K56="Q3 2023",Inventory!K56="Q4 2023"),"Yes","No")</f>
        <v>No</v>
      </c>
      <c r="X1048" s="178" t="str">
        <f t="shared" si="627"/>
        <v>No</v>
      </c>
      <c r="Y1048" t="str">
        <f>IF(OR(Inventory!K56="Q1 2024",Inventory!K56="Q2 2024"),"Yes","No")</f>
        <v>No</v>
      </c>
      <c r="Z1048" s="178" t="str">
        <f t="shared" si="628"/>
        <v>No</v>
      </c>
      <c r="AA1048" t="str">
        <f>IF(OR(Inventory!K56="Q3 2024",Inventory!K56="Q4 2024"),"Yes","No")</f>
        <v>No</v>
      </c>
      <c r="AB1048" s="178" t="str">
        <f t="shared" si="629"/>
        <v>No</v>
      </c>
      <c r="AC1048" t="str">
        <f>IF(OR(Inventory!K56="Q1 2025",Inventory!K56="Q2 2025"),"Yes","No")</f>
        <v>No</v>
      </c>
      <c r="AD1048" s="178" t="str">
        <f t="shared" si="630"/>
        <v>No</v>
      </c>
      <c r="AE1048" t="str">
        <f>IF(OR(Inventory!K56="Q3 2025",Inventory!K56="Q4 2025"),"Yes","No")</f>
        <v>No</v>
      </c>
      <c r="AF1048" s="178" t="str">
        <f t="shared" si="631"/>
        <v>No</v>
      </c>
      <c r="AG1048" t="str">
        <f>IF(OR(Inventory!K56="Q1 2026",Inventory!K56="Q2 2026"),"Yes","No")</f>
        <v>No</v>
      </c>
      <c r="AH1048" s="178" t="str">
        <f t="shared" si="632"/>
        <v>No</v>
      </c>
      <c r="AI1048" t="str">
        <f>IF(OR(Inventory!K56="Q3 2026",Inventory!K56="Q4 2026"),"Yes","No")</f>
        <v>No</v>
      </c>
      <c r="AJ1048" s="178" t="str">
        <f t="shared" si="633"/>
        <v>No</v>
      </c>
      <c r="AK1048" t="str">
        <f>IF(OR(Inventory!K56="Q1 2027",Inventory!K56="Q2 2027"),"Yes","No")</f>
        <v>No</v>
      </c>
      <c r="AL1048" s="178" t="str">
        <f t="shared" si="634"/>
        <v>No</v>
      </c>
      <c r="AM1048" t="str">
        <f>IF(OR(Inventory!K56="Q3 2027",Inventory!K56="Q4 2027"),"Yes","No")</f>
        <v>No</v>
      </c>
      <c r="AN1048" s="178" t="str">
        <f t="shared" si="635"/>
        <v>No</v>
      </c>
      <c r="AO1048" t="str">
        <f>IF(OR(Inventory!K56="Q1 2028",Inventory!K56="Q2 2028"),"Yes","No")</f>
        <v>No</v>
      </c>
      <c r="AP1048" s="178" t="str">
        <f t="shared" si="636"/>
        <v>No</v>
      </c>
      <c r="AQ1048" t="str">
        <f>IF(OR(Inventory!K56="Q3 2028",Inventory!K56="Q4 2028"),"Yes","No")</f>
        <v>No</v>
      </c>
      <c r="AR1048" s="178" t="str">
        <f t="shared" si="637"/>
        <v>No</v>
      </c>
      <c r="AS1048" t="str">
        <f>IF(OR(Inventory!K56="Q1 2029",Inventory!K56="Q2 2029"),"Yes","No")</f>
        <v>No</v>
      </c>
      <c r="AT1048" s="178" t="str">
        <f t="shared" si="638"/>
        <v>No</v>
      </c>
      <c r="AU1048" t="str">
        <f>IF(OR(Inventory!K56="Q3 2029",Inventory!K56="Q4 2029"),"Yes","No")</f>
        <v>No</v>
      </c>
      <c r="AV1048" s="178" t="str">
        <f t="shared" si="639"/>
        <v>No</v>
      </c>
      <c r="AW1048" t="str">
        <f>IF(OR(Inventory!K56="Q1 2030",Inventory!K56="Q2 2030"),"Yes","No")</f>
        <v>No</v>
      </c>
      <c r="AX1048" s="178" t="str">
        <f t="shared" si="640"/>
        <v>No</v>
      </c>
      <c r="AY1048" t="str">
        <f>IF(OR(Inventory!K56="Q3 2030",Inventory!K56="Q4 2030"),"Yes","No")</f>
        <v>No</v>
      </c>
      <c r="AZ1048" s="178" t="str">
        <f t="shared" si="641"/>
        <v>No</v>
      </c>
      <c r="BA1048" t="str">
        <f>IF(Inventory!K56="","No","Yes")</f>
        <v>No</v>
      </c>
      <c r="BB1048" s="178" t="str">
        <f t="shared" si="642"/>
        <v>No</v>
      </c>
      <c r="BC1048" s="178" t="str">
        <f t="shared" si="643"/>
        <v>Yes</v>
      </c>
      <c r="BD1048" s="174"/>
    </row>
    <row r="1049" spans="1:56" s="175" customFormat="1" ht="14.65" thickBot="1" x14ac:dyDescent="0.5">
      <c r="A1049" s="177">
        <v>53</v>
      </c>
      <c r="B1049" s="71" t="s">
        <v>731</v>
      </c>
      <c r="C1049" t="str">
        <f>IF(Inventory!E57="Yes","Yes","No")</f>
        <v>No</v>
      </c>
      <c r="D1049" t="str">
        <f>IF(AND(C1049="No",Inventory!F57="Yes"),"Yes","No")</f>
        <v>No</v>
      </c>
      <c r="E1049" t="str">
        <f>IF(AND(C1049="No",Inventory!F57="N/A"),"N/A","No")</f>
        <v>No</v>
      </c>
      <c r="F1049">
        <f>IF(OR(Inventory!F57="Yes",Inventory!F57="N/A"),0,1)</f>
        <v>1</v>
      </c>
      <c r="G1049" t="str">
        <f>IF(OR(Inventory!K57="Q3 2019",Inventory!K57="Q4 2019"),"Yes","No")</f>
        <v>No</v>
      </c>
      <c r="H1049" s="178" t="str">
        <f t="shared" si="595"/>
        <v>No</v>
      </c>
      <c r="I1049" t="str">
        <f>IF(OR(Inventory!K57="Q1 2020",Inventory!K57="Q2 2020"),"Yes","No")</f>
        <v>No</v>
      </c>
      <c r="J1049" s="178" t="str">
        <f t="shared" si="620"/>
        <v>No</v>
      </c>
      <c r="K1049" t="str">
        <f>IF(OR(Inventory!K57="Q3 2020",Inventory!K57="Q4 2020"),"Yes","No")</f>
        <v>No</v>
      </c>
      <c r="L1049" s="178" t="str">
        <f t="shared" si="621"/>
        <v>No</v>
      </c>
      <c r="M1049" t="str">
        <f>IF(OR(Inventory!K57="Q1 2021",Inventory!K57="Q2 2021"),"Yes","No")</f>
        <v>No</v>
      </c>
      <c r="N1049" s="178" t="str">
        <f t="shared" si="622"/>
        <v>No</v>
      </c>
      <c r="O1049" t="str">
        <f>IF(OR(Inventory!K57="Q3 2021",Inventory!K57="Q4 2021"),"Yes","No")</f>
        <v>No</v>
      </c>
      <c r="P1049" s="178" t="str">
        <f t="shared" si="623"/>
        <v>No</v>
      </c>
      <c r="Q1049" t="str">
        <f>IF(OR(Inventory!K57="Q1 2022",Inventory!K57="Q2 2022"),"Yes","No")</f>
        <v>No</v>
      </c>
      <c r="R1049" s="178" t="str">
        <f t="shared" si="624"/>
        <v>No</v>
      </c>
      <c r="S1049" t="str">
        <f>IF(OR(Inventory!K57="Q3 2022",Inventory!K57="Q4 2022"),"Yes","No")</f>
        <v>No</v>
      </c>
      <c r="T1049" s="178" t="str">
        <f t="shared" si="625"/>
        <v>No</v>
      </c>
      <c r="U1049" t="str">
        <f>IF(OR(Inventory!K57="Q1 2023",Inventory!K57="Q2 2023"),"Yes","No")</f>
        <v>No</v>
      </c>
      <c r="V1049" s="178" t="str">
        <f t="shared" si="626"/>
        <v>No</v>
      </c>
      <c r="W1049" t="str">
        <f>IF(OR(Inventory!K57="Q3 2023",Inventory!K57="Q4 2023"),"Yes","No")</f>
        <v>No</v>
      </c>
      <c r="X1049" s="178" t="str">
        <f t="shared" si="627"/>
        <v>No</v>
      </c>
      <c r="Y1049" t="str">
        <f>IF(OR(Inventory!K57="Q1 2024",Inventory!K57="Q2 2024"),"Yes","No")</f>
        <v>No</v>
      </c>
      <c r="Z1049" s="178" t="str">
        <f t="shared" si="628"/>
        <v>No</v>
      </c>
      <c r="AA1049" t="str">
        <f>IF(OR(Inventory!K57="Q3 2024",Inventory!K57="Q4 2024"),"Yes","No")</f>
        <v>No</v>
      </c>
      <c r="AB1049" s="178" t="str">
        <f t="shared" si="629"/>
        <v>No</v>
      </c>
      <c r="AC1049" t="str">
        <f>IF(OR(Inventory!K57="Q1 2025",Inventory!K57="Q2 2025"),"Yes","No")</f>
        <v>No</v>
      </c>
      <c r="AD1049" s="178" t="str">
        <f t="shared" si="630"/>
        <v>No</v>
      </c>
      <c r="AE1049" t="str">
        <f>IF(OR(Inventory!K57="Q3 2025",Inventory!K57="Q4 2025"),"Yes","No")</f>
        <v>No</v>
      </c>
      <c r="AF1049" s="178" t="str">
        <f t="shared" si="631"/>
        <v>No</v>
      </c>
      <c r="AG1049" t="str">
        <f>IF(OR(Inventory!K57="Q1 2026",Inventory!K57="Q2 2026"),"Yes","No")</f>
        <v>No</v>
      </c>
      <c r="AH1049" s="178" t="str">
        <f t="shared" si="632"/>
        <v>No</v>
      </c>
      <c r="AI1049" t="str">
        <f>IF(OR(Inventory!K57="Q3 2026",Inventory!K57="Q4 2026"),"Yes","No")</f>
        <v>No</v>
      </c>
      <c r="AJ1049" s="178" t="str">
        <f t="shared" si="633"/>
        <v>No</v>
      </c>
      <c r="AK1049" t="str">
        <f>IF(OR(Inventory!K57="Q1 2027",Inventory!K57="Q2 2027"),"Yes","No")</f>
        <v>No</v>
      </c>
      <c r="AL1049" s="178" t="str">
        <f t="shared" si="634"/>
        <v>No</v>
      </c>
      <c r="AM1049" t="str">
        <f>IF(OR(Inventory!K57="Q3 2027",Inventory!K57="Q4 2027"),"Yes","No")</f>
        <v>No</v>
      </c>
      <c r="AN1049" s="178" t="str">
        <f t="shared" si="635"/>
        <v>No</v>
      </c>
      <c r="AO1049" t="str">
        <f>IF(OR(Inventory!K57="Q1 2028",Inventory!K57="Q2 2028"),"Yes","No")</f>
        <v>No</v>
      </c>
      <c r="AP1049" s="178" t="str">
        <f t="shared" si="636"/>
        <v>No</v>
      </c>
      <c r="AQ1049" t="str">
        <f>IF(OR(Inventory!K57="Q3 2028",Inventory!K57="Q4 2028"),"Yes","No")</f>
        <v>No</v>
      </c>
      <c r="AR1049" s="178" t="str">
        <f t="shared" si="637"/>
        <v>No</v>
      </c>
      <c r="AS1049" t="str">
        <f>IF(OR(Inventory!K57="Q1 2029",Inventory!K57="Q2 2029"),"Yes","No")</f>
        <v>No</v>
      </c>
      <c r="AT1049" s="178" t="str">
        <f t="shared" si="638"/>
        <v>No</v>
      </c>
      <c r="AU1049" t="str">
        <f>IF(OR(Inventory!K57="Q3 2029",Inventory!K57="Q4 2029"),"Yes","No")</f>
        <v>No</v>
      </c>
      <c r="AV1049" s="178" t="str">
        <f t="shared" si="639"/>
        <v>No</v>
      </c>
      <c r="AW1049" t="str">
        <f>IF(OR(Inventory!K57="Q1 2030",Inventory!K57="Q2 2030"),"Yes","No")</f>
        <v>No</v>
      </c>
      <c r="AX1049" s="178" t="str">
        <f t="shared" si="640"/>
        <v>No</v>
      </c>
      <c r="AY1049" t="str">
        <f>IF(OR(Inventory!K57="Q3 2030",Inventory!K57="Q4 2030"),"Yes","No")</f>
        <v>No</v>
      </c>
      <c r="AZ1049" s="178" t="str">
        <f t="shared" si="641"/>
        <v>No</v>
      </c>
      <c r="BA1049" t="str">
        <f>IF(Inventory!K57="","No","Yes")</f>
        <v>No</v>
      </c>
      <c r="BB1049" s="178" t="str">
        <f t="shared" si="642"/>
        <v>No</v>
      </c>
      <c r="BC1049" s="178" t="str">
        <f t="shared" si="643"/>
        <v>Yes</v>
      </c>
      <c r="BD1049" s="174"/>
    </row>
    <row r="1050" spans="1:56" s="175" customFormat="1" ht="23.65" thickBot="1" x14ac:dyDescent="0.5">
      <c r="A1050" s="177">
        <v>54</v>
      </c>
      <c r="B1050" s="71" t="s">
        <v>732</v>
      </c>
      <c r="C1050" t="str">
        <f>IF(Inventory!E58="Yes","Yes","No")</f>
        <v>No</v>
      </c>
      <c r="D1050" t="str">
        <f>IF(AND(C1050="No",Inventory!F58="Yes"),"Yes","No")</f>
        <v>No</v>
      </c>
      <c r="E1050" t="str">
        <f>IF(AND(C1050="No",Inventory!F58="N/A"),"N/A","No")</f>
        <v>No</v>
      </c>
      <c r="F1050">
        <f>IF(OR(Inventory!F58="Yes",Inventory!F58="N/A"),0,1)</f>
        <v>1</v>
      </c>
      <c r="G1050" t="str">
        <f>IF(OR(Inventory!K58="Q3 2019",Inventory!K58="Q4 2019"),"Yes","No")</f>
        <v>No</v>
      </c>
      <c r="H1050" s="178" t="str">
        <f t="shared" si="595"/>
        <v>No</v>
      </c>
      <c r="I1050" t="str">
        <f>IF(OR(Inventory!K58="Q1 2020",Inventory!K58="Q2 2020"),"Yes","No")</f>
        <v>No</v>
      </c>
      <c r="J1050" s="178" t="str">
        <f t="shared" si="620"/>
        <v>No</v>
      </c>
      <c r="K1050" t="str">
        <f>IF(OR(Inventory!K58="Q3 2020",Inventory!K58="Q4 2020"),"Yes","No")</f>
        <v>No</v>
      </c>
      <c r="L1050" s="178" t="str">
        <f t="shared" si="621"/>
        <v>No</v>
      </c>
      <c r="M1050" t="str">
        <f>IF(OR(Inventory!K58="Q1 2021",Inventory!K58="Q2 2021"),"Yes","No")</f>
        <v>No</v>
      </c>
      <c r="N1050" s="178" t="str">
        <f t="shared" si="622"/>
        <v>No</v>
      </c>
      <c r="O1050" t="str">
        <f>IF(OR(Inventory!K58="Q3 2021",Inventory!K58="Q4 2021"),"Yes","No")</f>
        <v>No</v>
      </c>
      <c r="P1050" s="178" t="str">
        <f t="shared" si="623"/>
        <v>No</v>
      </c>
      <c r="Q1050" t="str">
        <f>IF(OR(Inventory!K58="Q1 2022",Inventory!K58="Q2 2022"),"Yes","No")</f>
        <v>No</v>
      </c>
      <c r="R1050" s="178" t="str">
        <f t="shared" si="624"/>
        <v>No</v>
      </c>
      <c r="S1050" t="str">
        <f>IF(OR(Inventory!K58="Q3 2022",Inventory!K58="Q4 2022"),"Yes","No")</f>
        <v>No</v>
      </c>
      <c r="T1050" s="178" t="str">
        <f t="shared" si="625"/>
        <v>No</v>
      </c>
      <c r="U1050" t="str">
        <f>IF(OR(Inventory!K58="Q1 2023",Inventory!K58="Q2 2023"),"Yes","No")</f>
        <v>No</v>
      </c>
      <c r="V1050" s="178" t="str">
        <f t="shared" si="626"/>
        <v>No</v>
      </c>
      <c r="W1050" t="str">
        <f>IF(OR(Inventory!K58="Q3 2023",Inventory!K58="Q4 2023"),"Yes","No")</f>
        <v>No</v>
      </c>
      <c r="X1050" s="178" t="str">
        <f t="shared" si="627"/>
        <v>No</v>
      </c>
      <c r="Y1050" t="str">
        <f>IF(OR(Inventory!K58="Q1 2024",Inventory!K58="Q2 2024"),"Yes","No")</f>
        <v>No</v>
      </c>
      <c r="Z1050" s="178" t="str">
        <f t="shared" si="628"/>
        <v>No</v>
      </c>
      <c r="AA1050" t="str">
        <f>IF(OR(Inventory!K58="Q3 2024",Inventory!K58="Q4 2024"),"Yes","No")</f>
        <v>No</v>
      </c>
      <c r="AB1050" s="178" t="str">
        <f t="shared" si="629"/>
        <v>No</v>
      </c>
      <c r="AC1050" t="str">
        <f>IF(OR(Inventory!K58="Q1 2025",Inventory!K58="Q2 2025"),"Yes","No")</f>
        <v>No</v>
      </c>
      <c r="AD1050" s="178" t="str">
        <f t="shared" si="630"/>
        <v>No</v>
      </c>
      <c r="AE1050" t="str">
        <f>IF(OR(Inventory!K58="Q3 2025",Inventory!K58="Q4 2025"),"Yes","No")</f>
        <v>No</v>
      </c>
      <c r="AF1050" s="178" t="str">
        <f t="shared" si="631"/>
        <v>No</v>
      </c>
      <c r="AG1050" t="str">
        <f>IF(OR(Inventory!K58="Q1 2026",Inventory!K58="Q2 2026"),"Yes","No")</f>
        <v>No</v>
      </c>
      <c r="AH1050" s="178" t="str">
        <f t="shared" si="632"/>
        <v>No</v>
      </c>
      <c r="AI1050" t="str">
        <f>IF(OR(Inventory!K58="Q3 2026",Inventory!K58="Q4 2026"),"Yes","No")</f>
        <v>No</v>
      </c>
      <c r="AJ1050" s="178" t="str">
        <f t="shared" si="633"/>
        <v>No</v>
      </c>
      <c r="AK1050" t="str">
        <f>IF(OR(Inventory!K58="Q1 2027",Inventory!K58="Q2 2027"),"Yes","No")</f>
        <v>No</v>
      </c>
      <c r="AL1050" s="178" t="str">
        <f t="shared" si="634"/>
        <v>No</v>
      </c>
      <c r="AM1050" t="str">
        <f>IF(OR(Inventory!K58="Q3 2027",Inventory!K58="Q4 2027"),"Yes","No")</f>
        <v>No</v>
      </c>
      <c r="AN1050" s="178" t="str">
        <f t="shared" si="635"/>
        <v>No</v>
      </c>
      <c r="AO1050" t="str">
        <f>IF(OR(Inventory!K58="Q1 2028",Inventory!K58="Q2 2028"),"Yes","No")</f>
        <v>No</v>
      </c>
      <c r="AP1050" s="178" t="str">
        <f t="shared" si="636"/>
        <v>No</v>
      </c>
      <c r="AQ1050" t="str">
        <f>IF(OR(Inventory!K58="Q3 2028",Inventory!K58="Q4 2028"),"Yes","No")</f>
        <v>No</v>
      </c>
      <c r="AR1050" s="178" t="str">
        <f t="shared" si="637"/>
        <v>No</v>
      </c>
      <c r="AS1050" t="str">
        <f>IF(OR(Inventory!K58="Q1 2029",Inventory!K58="Q2 2029"),"Yes","No")</f>
        <v>No</v>
      </c>
      <c r="AT1050" s="178" t="str">
        <f t="shared" si="638"/>
        <v>No</v>
      </c>
      <c r="AU1050" t="str">
        <f>IF(OR(Inventory!K58="Q3 2029",Inventory!K58="Q4 2029"),"Yes","No")</f>
        <v>No</v>
      </c>
      <c r="AV1050" s="178" t="str">
        <f t="shared" si="639"/>
        <v>No</v>
      </c>
      <c r="AW1050" t="str">
        <f>IF(OR(Inventory!K58="Q1 2030",Inventory!K58="Q2 2030"),"Yes","No")</f>
        <v>No</v>
      </c>
      <c r="AX1050" s="178" t="str">
        <f t="shared" si="640"/>
        <v>No</v>
      </c>
      <c r="AY1050" t="str">
        <f>IF(OR(Inventory!K58="Q3 2030",Inventory!K58="Q4 2030"),"Yes","No")</f>
        <v>No</v>
      </c>
      <c r="AZ1050" s="178" t="str">
        <f t="shared" si="641"/>
        <v>No</v>
      </c>
      <c r="BA1050" t="str">
        <f>IF(Inventory!K58="","No","Yes")</f>
        <v>No</v>
      </c>
      <c r="BB1050" s="178" t="str">
        <f t="shared" si="642"/>
        <v>No</v>
      </c>
      <c r="BC1050" s="178" t="str">
        <f t="shared" si="643"/>
        <v>Yes</v>
      </c>
      <c r="BD1050" s="174"/>
    </row>
    <row r="1051" spans="1:56" s="175" customFormat="1" ht="23.65" thickBot="1" x14ac:dyDescent="0.5">
      <c r="A1051" s="177">
        <v>55</v>
      </c>
      <c r="B1051" s="71" t="s">
        <v>733</v>
      </c>
      <c r="C1051" t="str">
        <f>IF(Inventory!E59="Yes","Yes","No")</f>
        <v>No</v>
      </c>
      <c r="D1051" t="str">
        <f>IF(AND(C1051="No",Inventory!F59="Yes"),"Yes","No")</f>
        <v>No</v>
      </c>
      <c r="E1051" t="str">
        <f>IF(AND(C1051="No",Inventory!F59="N/A"),"N/A","No")</f>
        <v>No</v>
      </c>
      <c r="F1051">
        <f>IF(OR(Inventory!F59="Yes",Inventory!F59="N/A"),0,1)</f>
        <v>1</v>
      </c>
      <c r="G1051" t="str">
        <f>IF(OR(Inventory!K59="Q3 2019",Inventory!K59="Q4 2019"),"Yes","No")</f>
        <v>No</v>
      </c>
      <c r="H1051" s="178" t="str">
        <f t="shared" si="595"/>
        <v>No</v>
      </c>
      <c r="I1051" t="str">
        <f>IF(OR(Inventory!K59="Q1 2020",Inventory!K59="Q2 2020"),"Yes","No")</f>
        <v>No</v>
      </c>
      <c r="J1051" s="178" t="str">
        <f t="shared" si="620"/>
        <v>No</v>
      </c>
      <c r="K1051" t="str">
        <f>IF(OR(Inventory!K59="Q3 2020",Inventory!K59="Q4 2020"),"Yes","No")</f>
        <v>No</v>
      </c>
      <c r="L1051" s="178" t="str">
        <f t="shared" si="621"/>
        <v>No</v>
      </c>
      <c r="M1051" t="str">
        <f>IF(OR(Inventory!K59="Q1 2021",Inventory!K59="Q2 2021"),"Yes","No")</f>
        <v>No</v>
      </c>
      <c r="N1051" s="178" t="str">
        <f t="shared" si="622"/>
        <v>No</v>
      </c>
      <c r="O1051" t="str">
        <f>IF(OR(Inventory!K59="Q3 2021",Inventory!K59="Q4 2021"),"Yes","No")</f>
        <v>No</v>
      </c>
      <c r="P1051" s="178" t="str">
        <f t="shared" si="623"/>
        <v>No</v>
      </c>
      <c r="Q1051" t="str">
        <f>IF(OR(Inventory!K59="Q1 2022",Inventory!K59="Q2 2022"),"Yes","No")</f>
        <v>No</v>
      </c>
      <c r="R1051" s="178" t="str">
        <f t="shared" si="624"/>
        <v>No</v>
      </c>
      <c r="S1051" t="str">
        <f>IF(OR(Inventory!K59="Q3 2022",Inventory!K59="Q4 2022"),"Yes","No")</f>
        <v>No</v>
      </c>
      <c r="T1051" s="178" t="str">
        <f t="shared" si="625"/>
        <v>No</v>
      </c>
      <c r="U1051" t="str">
        <f>IF(OR(Inventory!K59="Q1 2023",Inventory!K59="Q2 2023"),"Yes","No")</f>
        <v>No</v>
      </c>
      <c r="V1051" s="178" t="str">
        <f t="shared" si="626"/>
        <v>No</v>
      </c>
      <c r="W1051" t="str">
        <f>IF(OR(Inventory!K59="Q3 2023",Inventory!K59="Q4 2023"),"Yes","No")</f>
        <v>No</v>
      </c>
      <c r="X1051" s="178" t="str">
        <f t="shared" si="627"/>
        <v>No</v>
      </c>
      <c r="Y1051" t="str">
        <f>IF(OR(Inventory!K59="Q1 2024",Inventory!K59="Q2 2024"),"Yes","No")</f>
        <v>No</v>
      </c>
      <c r="Z1051" s="178" t="str">
        <f t="shared" si="628"/>
        <v>No</v>
      </c>
      <c r="AA1051" t="str">
        <f>IF(OR(Inventory!K59="Q3 2024",Inventory!K59="Q4 2024"),"Yes","No")</f>
        <v>No</v>
      </c>
      <c r="AB1051" s="178" t="str">
        <f t="shared" si="629"/>
        <v>No</v>
      </c>
      <c r="AC1051" t="str">
        <f>IF(OR(Inventory!K59="Q1 2025",Inventory!K59="Q2 2025"),"Yes","No")</f>
        <v>No</v>
      </c>
      <c r="AD1051" s="178" t="str">
        <f t="shared" si="630"/>
        <v>No</v>
      </c>
      <c r="AE1051" t="str">
        <f>IF(OR(Inventory!K59="Q3 2025",Inventory!K59="Q4 2025"),"Yes","No")</f>
        <v>No</v>
      </c>
      <c r="AF1051" s="178" t="str">
        <f t="shared" si="631"/>
        <v>No</v>
      </c>
      <c r="AG1051" t="str">
        <f>IF(OR(Inventory!K59="Q1 2026",Inventory!K59="Q2 2026"),"Yes","No")</f>
        <v>No</v>
      </c>
      <c r="AH1051" s="178" t="str">
        <f t="shared" si="632"/>
        <v>No</v>
      </c>
      <c r="AI1051" t="str">
        <f>IF(OR(Inventory!K59="Q3 2026",Inventory!K59="Q4 2026"),"Yes","No")</f>
        <v>No</v>
      </c>
      <c r="AJ1051" s="178" t="str">
        <f t="shared" si="633"/>
        <v>No</v>
      </c>
      <c r="AK1051" t="str">
        <f>IF(OR(Inventory!K59="Q1 2027",Inventory!K59="Q2 2027"),"Yes","No")</f>
        <v>No</v>
      </c>
      <c r="AL1051" s="178" t="str">
        <f t="shared" si="634"/>
        <v>No</v>
      </c>
      <c r="AM1051" t="str">
        <f>IF(OR(Inventory!K59="Q3 2027",Inventory!K59="Q4 2027"),"Yes","No")</f>
        <v>No</v>
      </c>
      <c r="AN1051" s="178" t="str">
        <f t="shared" si="635"/>
        <v>No</v>
      </c>
      <c r="AO1051" t="str">
        <f>IF(OR(Inventory!K59="Q1 2028",Inventory!K59="Q2 2028"),"Yes","No")</f>
        <v>No</v>
      </c>
      <c r="AP1051" s="178" t="str">
        <f t="shared" si="636"/>
        <v>No</v>
      </c>
      <c r="AQ1051" t="str">
        <f>IF(OR(Inventory!K59="Q3 2028",Inventory!K59="Q4 2028"),"Yes","No")</f>
        <v>No</v>
      </c>
      <c r="AR1051" s="178" t="str">
        <f t="shared" si="637"/>
        <v>No</v>
      </c>
      <c r="AS1051" t="str">
        <f>IF(OR(Inventory!K59="Q1 2029",Inventory!K59="Q2 2029"),"Yes","No")</f>
        <v>No</v>
      </c>
      <c r="AT1051" s="178" t="str">
        <f t="shared" si="638"/>
        <v>No</v>
      </c>
      <c r="AU1051" t="str">
        <f>IF(OR(Inventory!K59="Q3 2029",Inventory!K59="Q4 2029"),"Yes","No")</f>
        <v>No</v>
      </c>
      <c r="AV1051" s="178" t="str">
        <f t="shared" si="639"/>
        <v>No</v>
      </c>
      <c r="AW1051" t="str">
        <f>IF(OR(Inventory!K59="Q1 2030",Inventory!K59="Q2 2030"),"Yes","No")</f>
        <v>No</v>
      </c>
      <c r="AX1051" s="178" t="str">
        <f t="shared" si="640"/>
        <v>No</v>
      </c>
      <c r="AY1051" t="str">
        <f>IF(OR(Inventory!K59="Q3 2030",Inventory!K59="Q4 2030"),"Yes","No")</f>
        <v>No</v>
      </c>
      <c r="AZ1051" s="178" t="str">
        <f t="shared" si="641"/>
        <v>No</v>
      </c>
      <c r="BA1051" t="str">
        <f>IF(Inventory!K59="","No","Yes")</f>
        <v>No</v>
      </c>
      <c r="BB1051" s="178" t="str">
        <f t="shared" si="642"/>
        <v>No</v>
      </c>
      <c r="BC1051" s="178" t="str">
        <f t="shared" si="643"/>
        <v>Yes</v>
      </c>
      <c r="BD1051" s="174"/>
    </row>
    <row r="1052" spans="1:56" s="175" customFormat="1" ht="23.65" thickBot="1" x14ac:dyDescent="0.5">
      <c r="A1052" s="177">
        <v>56</v>
      </c>
      <c r="B1052" s="71" t="s">
        <v>734</v>
      </c>
      <c r="C1052" t="str">
        <f>IF(Inventory!E60="Yes","Yes","No")</f>
        <v>No</v>
      </c>
      <c r="D1052" t="str">
        <f>IF(AND(C1052="No",Inventory!F60="Yes"),"Yes","No")</f>
        <v>No</v>
      </c>
      <c r="E1052" t="str">
        <f>IF(AND(C1052="No",Inventory!F60="N/A"),"N/A","No")</f>
        <v>No</v>
      </c>
      <c r="F1052">
        <f>IF(OR(Inventory!F60="Yes",Inventory!F60="N/A"),0,1)</f>
        <v>1</v>
      </c>
      <c r="G1052" t="str">
        <f>IF(OR(Inventory!K60="Q3 2019",Inventory!K60="Q4 2019"),"Yes","No")</f>
        <v>No</v>
      </c>
      <c r="H1052" s="178" t="str">
        <f t="shared" si="595"/>
        <v>No</v>
      </c>
      <c r="I1052" t="str">
        <f>IF(OR(Inventory!K60="Q1 2020",Inventory!K60="Q2 2020"),"Yes","No")</f>
        <v>No</v>
      </c>
      <c r="J1052" s="178" t="str">
        <f t="shared" si="620"/>
        <v>No</v>
      </c>
      <c r="K1052" t="str">
        <f>IF(OR(Inventory!K60="Q3 2020",Inventory!K60="Q4 2020"),"Yes","No")</f>
        <v>No</v>
      </c>
      <c r="L1052" s="178" t="str">
        <f t="shared" si="621"/>
        <v>No</v>
      </c>
      <c r="M1052" t="str">
        <f>IF(OR(Inventory!K60="Q1 2021",Inventory!K60="Q2 2021"),"Yes","No")</f>
        <v>No</v>
      </c>
      <c r="N1052" s="178" t="str">
        <f t="shared" si="622"/>
        <v>No</v>
      </c>
      <c r="O1052" t="str">
        <f>IF(OR(Inventory!K60="Q3 2021",Inventory!K60="Q4 2021"),"Yes","No")</f>
        <v>No</v>
      </c>
      <c r="P1052" s="178" t="str">
        <f t="shared" si="623"/>
        <v>No</v>
      </c>
      <c r="Q1052" t="str">
        <f>IF(OR(Inventory!K60="Q1 2022",Inventory!K60="Q2 2022"),"Yes","No")</f>
        <v>No</v>
      </c>
      <c r="R1052" s="178" t="str">
        <f t="shared" si="624"/>
        <v>No</v>
      </c>
      <c r="S1052" t="str">
        <f>IF(OR(Inventory!K60="Q3 2022",Inventory!K60="Q4 2022"),"Yes","No")</f>
        <v>No</v>
      </c>
      <c r="T1052" s="178" t="str">
        <f t="shared" si="625"/>
        <v>No</v>
      </c>
      <c r="U1052" t="str">
        <f>IF(OR(Inventory!K60="Q1 2023",Inventory!K60="Q2 2023"),"Yes","No")</f>
        <v>No</v>
      </c>
      <c r="V1052" s="178" t="str">
        <f t="shared" si="626"/>
        <v>No</v>
      </c>
      <c r="W1052" t="str">
        <f>IF(OR(Inventory!K60="Q3 2023",Inventory!K60="Q4 2023"),"Yes","No")</f>
        <v>No</v>
      </c>
      <c r="X1052" s="178" t="str">
        <f t="shared" si="627"/>
        <v>No</v>
      </c>
      <c r="Y1052" t="str">
        <f>IF(OR(Inventory!K60="Q1 2024",Inventory!K60="Q2 2024"),"Yes","No")</f>
        <v>No</v>
      </c>
      <c r="Z1052" s="178" t="str">
        <f t="shared" si="628"/>
        <v>No</v>
      </c>
      <c r="AA1052" t="str">
        <f>IF(OR(Inventory!K60="Q3 2024",Inventory!K60="Q4 2024"),"Yes","No")</f>
        <v>No</v>
      </c>
      <c r="AB1052" s="178" t="str">
        <f t="shared" si="629"/>
        <v>No</v>
      </c>
      <c r="AC1052" t="str">
        <f>IF(OR(Inventory!K60="Q1 2025",Inventory!K60="Q2 2025"),"Yes","No")</f>
        <v>No</v>
      </c>
      <c r="AD1052" s="178" t="str">
        <f t="shared" si="630"/>
        <v>No</v>
      </c>
      <c r="AE1052" t="str">
        <f>IF(OR(Inventory!K60="Q3 2025",Inventory!K60="Q4 2025"),"Yes","No")</f>
        <v>No</v>
      </c>
      <c r="AF1052" s="178" t="str">
        <f t="shared" si="631"/>
        <v>No</v>
      </c>
      <c r="AG1052" t="str">
        <f>IF(OR(Inventory!K60="Q1 2026",Inventory!K60="Q2 2026"),"Yes","No")</f>
        <v>No</v>
      </c>
      <c r="AH1052" s="178" t="str">
        <f t="shared" si="632"/>
        <v>No</v>
      </c>
      <c r="AI1052" t="str">
        <f>IF(OR(Inventory!K60="Q3 2026",Inventory!K60="Q4 2026"),"Yes","No")</f>
        <v>No</v>
      </c>
      <c r="AJ1052" s="178" t="str">
        <f t="shared" si="633"/>
        <v>No</v>
      </c>
      <c r="AK1052" t="str">
        <f>IF(OR(Inventory!K60="Q1 2027",Inventory!K60="Q2 2027"),"Yes","No")</f>
        <v>No</v>
      </c>
      <c r="AL1052" s="178" t="str">
        <f t="shared" si="634"/>
        <v>No</v>
      </c>
      <c r="AM1052" t="str">
        <f>IF(OR(Inventory!K60="Q3 2027",Inventory!K60="Q4 2027"),"Yes","No")</f>
        <v>No</v>
      </c>
      <c r="AN1052" s="178" t="str">
        <f t="shared" si="635"/>
        <v>No</v>
      </c>
      <c r="AO1052" t="str">
        <f>IF(OR(Inventory!K60="Q1 2028",Inventory!K60="Q2 2028"),"Yes","No")</f>
        <v>No</v>
      </c>
      <c r="AP1052" s="178" t="str">
        <f t="shared" si="636"/>
        <v>No</v>
      </c>
      <c r="AQ1052" t="str">
        <f>IF(OR(Inventory!K60="Q3 2028",Inventory!K60="Q4 2028"),"Yes","No")</f>
        <v>No</v>
      </c>
      <c r="AR1052" s="178" t="str">
        <f t="shared" si="637"/>
        <v>No</v>
      </c>
      <c r="AS1052" t="str">
        <f>IF(OR(Inventory!K60="Q1 2029",Inventory!K60="Q2 2029"),"Yes","No")</f>
        <v>No</v>
      </c>
      <c r="AT1052" s="178" t="str">
        <f t="shared" si="638"/>
        <v>No</v>
      </c>
      <c r="AU1052" t="str">
        <f>IF(OR(Inventory!K60="Q3 2029",Inventory!K60="Q4 2029"),"Yes","No")</f>
        <v>No</v>
      </c>
      <c r="AV1052" s="178" t="str">
        <f t="shared" si="639"/>
        <v>No</v>
      </c>
      <c r="AW1052" t="str">
        <f>IF(OR(Inventory!K60="Q1 2030",Inventory!K60="Q2 2030"),"Yes","No")</f>
        <v>No</v>
      </c>
      <c r="AX1052" s="178" t="str">
        <f t="shared" si="640"/>
        <v>No</v>
      </c>
      <c r="AY1052" t="str">
        <f>IF(OR(Inventory!K60="Q3 2030",Inventory!K60="Q4 2030"),"Yes","No")</f>
        <v>No</v>
      </c>
      <c r="AZ1052" s="178" t="str">
        <f t="shared" si="641"/>
        <v>No</v>
      </c>
      <c r="BA1052" t="str">
        <f>IF(Inventory!K60="","No","Yes")</f>
        <v>No</v>
      </c>
      <c r="BB1052" s="178" t="str">
        <f t="shared" si="642"/>
        <v>No</v>
      </c>
      <c r="BC1052" s="178" t="str">
        <f t="shared" si="643"/>
        <v>Yes</v>
      </c>
      <c r="BD1052" s="174"/>
    </row>
    <row r="1053" spans="1:56" s="175" customFormat="1" ht="23.65" thickBot="1" x14ac:dyDescent="0.5">
      <c r="A1053" s="177">
        <v>57</v>
      </c>
      <c r="B1053" s="71" t="s">
        <v>735</v>
      </c>
      <c r="C1053" t="str">
        <f>IF(Inventory!E61="Yes","Yes","No")</f>
        <v>No</v>
      </c>
      <c r="D1053" t="str">
        <f>IF(AND(C1053="No",Inventory!F61="Yes"),"Yes","No")</f>
        <v>No</v>
      </c>
      <c r="E1053" t="str">
        <f>IF(AND(C1053="No",Inventory!F61="N/A"),"N/A","No")</f>
        <v>No</v>
      </c>
      <c r="F1053">
        <f>IF(OR(Inventory!F61="Yes",Inventory!F61="N/A"),0,1)</f>
        <v>1</v>
      </c>
      <c r="G1053" t="str">
        <f>IF(OR(Inventory!K61="Q3 2019",Inventory!K61="Q4 2019"),"Yes","No")</f>
        <v>No</v>
      </c>
      <c r="H1053" s="178" t="str">
        <f t="shared" si="595"/>
        <v>No</v>
      </c>
      <c r="I1053" t="str">
        <f>IF(OR(Inventory!K61="Q1 2020",Inventory!K61="Q2 2020"),"Yes","No")</f>
        <v>No</v>
      </c>
      <c r="J1053" s="178" t="str">
        <f t="shared" si="620"/>
        <v>No</v>
      </c>
      <c r="K1053" t="str">
        <f>IF(OR(Inventory!K61="Q3 2020",Inventory!K61="Q4 2020"),"Yes","No")</f>
        <v>No</v>
      </c>
      <c r="L1053" s="178" t="str">
        <f t="shared" si="621"/>
        <v>No</v>
      </c>
      <c r="M1053" t="str">
        <f>IF(OR(Inventory!K61="Q1 2021",Inventory!K61="Q2 2021"),"Yes","No")</f>
        <v>No</v>
      </c>
      <c r="N1053" s="178" t="str">
        <f t="shared" si="622"/>
        <v>No</v>
      </c>
      <c r="O1053" t="str">
        <f>IF(OR(Inventory!K61="Q3 2021",Inventory!K61="Q4 2021"),"Yes","No")</f>
        <v>No</v>
      </c>
      <c r="P1053" s="178" t="str">
        <f t="shared" si="623"/>
        <v>No</v>
      </c>
      <c r="Q1053" t="str">
        <f>IF(OR(Inventory!K61="Q1 2022",Inventory!K61="Q2 2022"),"Yes","No")</f>
        <v>No</v>
      </c>
      <c r="R1053" s="178" t="str">
        <f t="shared" si="624"/>
        <v>No</v>
      </c>
      <c r="S1053" t="str">
        <f>IF(OR(Inventory!K61="Q3 2022",Inventory!K61="Q4 2022"),"Yes","No")</f>
        <v>No</v>
      </c>
      <c r="T1053" s="178" t="str">
        <f t="shared" si="625"/>
        <v>No</v>
      </c>
      <c r="U1053" t="str">
        <f>IF(OR(Inventory!K61="Q1 2023",Inventory!K61="Q2 2023"),"Yes","No")</f>
        <v>No</v>
      </c>
      <c r="V1053" s="178" t="str">
        <f t="shared" si="626"/>
        <v>No</v>
      </c>
      <c r="W1053" t="str">
        <f>IF(OR(Inventory!K61="Q3 2023",Inventory!K61="Q4 2023"),"Yes","No")</f>
        <v>No</v>
      </c>
      <c r="X1053" s="178" t="str">
        <f t="shared" si="627"/>
        <v>No</v>
      </c>
      <c r="Y1053" t="str">
        <f>IF(OR(Inventory!K61="Q1 2024",Inventory!K61="Q2 2024"),"Yes","No")</f>
        <v>No</v>
      </c>
      <c r="Z1053" s="178" t="str">
        <f t="shared" si="628"/>
        <v>No</v>
      </c>
      <c r="AA1053" t="str">
        <f>IF(OR(Inventory!K61="Q3 2024",Inventory!K61="Q4 2024"),"Yes","No")</f>
        <v>No</v>
      </c>
      <c r="AB1053" s="178" t="str">
        <f t="shared" si="629"/>
        <v>No</v>
      </c>
      <c r="AC1053" t="str">
        <f>IF(OR(Inventory!K61="Q1 2025",Inventory!K61="Q2 2025"),"Yes","No")</f>
        <v>No</v>
      </c>
      <c r="AD1053" s="178" t="str">
        <f t="shared" si="630"/>
        <v>No</v>
      </c>
      <c r="AE1053" t="str">
        <f>IF(OR(Inventory!K61="Q3 2025",Inventory!K61="Q4 2025"),"Yes","No")</f>
        <v>No</v>
      </c>
      <c r="AF1053" s="178" t="str">
        <f t="shared" si="631"/>
        <v>No</v>
      </c>
      <c r="AG1053" t="str">
        <f>IF(OR(Inventory!K61="Q1 2026",Inventory!K61="Q2 2026"),"Yes","No")</f>
        <v>No</v>
      </c>
      <c r="AH1053" s="178" t="str">
        <f t="shared" si="632"/>
        <v>No</v>
      </c>
      <c r="AI1053" t="str">
        <f>IF(OR(Inventory!K61="Q3 2026",Inventory!K61="Q4 2026"),"Yes","No")</f>
        <v>No</v>
      </c>
      <c r="AJ1053" s="178" t="str">
        <f t="shared" si="633"/>
        <v>No</v>
      </c>
      <c r="AK1053" t="str">
        <f>IF(OR(Inventory!K61="Q1 2027",Inventory!K61="Q2 2027"),"Yes","No")</f>
        <v>No</v>
      </c>
      <c r="AL1053" s="178" t="str">
        <f t="shared" si="634"/>
        <v>No</v>
      </c>
      <c r="AM1053" t="str">
        <f>IF(OR(Inventory!K61="Q3 2027",Inventory!K61="Q4 2027"),"Yes","No")</f>
        <v>No</v>
      </c>
      <c r="AN1053" s="178" t="str">
        <f t="shared" si="635"/>
        <v>No</v>
      </c>
      <c r="AO1053" t="str">
        <f>IF(OR(Inventory!K61="Q1 2028",Inventory!K61="Q2 2028"),"Yes","No")</f>
        <v>No</v>
      </c>
      <c r="AP1053" s="178" t="str">
        <f t="shared" si="636"/>
        <v>No</v>
      </c>
      <c r="AQ1053" t="str">
        <f>IF(OR(Inventory!K61="Q3 2028",Inventory!K61="Q4 2028"),"Yes","No")</f>
        <v>No</v>
      </c>
      <c r="AR1053" s="178" t="str">
        <f t="shared" si="637"/>
        <v>No</v>
      </c>
      <c r="AS1053" t="str">
        <f>IF(OR(Inventory!K61="Q1 2029",Inventory!K61="Q2 2029"),"Yes","No")</f>
        <v>No</v>
      </c>
      <c r="AT1053" s="178" t="str">
        <f t="shared" si="638"/>
        <v>No</v>
      </c>
      <c r="AU1053" t="str">
        <f>IF(OR(Inventory!K61="Q3 2029",Inventory!K61="Q4 2029"),"Yes","No")</f>
        <v>No</v>
      </c>
      <c r="AV1053" s="178" t="str">
        <f t="shared" si="639"/>
        <v>No</v>
      </c>
      <c r="AW1053" t="str">
        <f>IF(OR(Inventory!K61="Q1 2030",Inventory!K61="Q2 2030"),"Yes","No")</f>
        <v>No</v>
      </c>
      <c r="AX1053" s="178" t="str">
        <f t="shared" si="640"/>
        <v>No</v>
      </c>
      <c r="AY1053" t="str">
        <f>IF(OR(Inventory!K61="Q3 2030",Inventory!K61="Q4 2030"),"Yes","No")</f>
        <v>No</v>
      </c>
      <c r="AZ1053" s="178" t="str">
        <f t="shared" si="641"/>
        <v>No</v>
      </c>
      <c r="BA1053" t="str">
        <f>IF(Inventory!K61="","No","Yes")</f>
        <v>No</v>
      </c>
      <c r="BB1053" s="178" t="str">
        <f t="shared" si="642"/>
        <v>No</v>
      </c>
      <c r="BC1053" s="178" t="str">
        <f t="shared" si="643"/>
        <v>Yes</v>
      </c>
      <c r="BD1053" s="174"/>
    </row>
    <row r="1054" spans="1:56" s="175" customFormat="1" ht="23.65" thickBot="1" x14ac:dyDescent="0.5">
      <c r="A1054" s="177">
        <v>58</v>
      </c>
      <c r="B1054" s="71" t="s">
        <v>737</v>
      </c>
      <c r="C1054" t="str">
        <f>IF(Inventory!E62="Yes","Yes","No")</f>
        <v>No</v>
      </c>
      <c r="D1054" t="str">
        <f>IF(AND(C1054="No",Inventory!F62="Yes"),"Yes","No")</f>
        <v>No</v>
      </c>
      <c r="E1054" t="str">
        <f>IF(AND(C1054="No",Inventory!F62="N/A"),"N/A","No")</f>
        <v>No</v>
      </c>
      <c r="F1054">
        <f>IF(OR(Inventory!F62="Yes",Inventory!F62="N/A"),0,1)</f>
        <v>1</v>
      </c>
      <c r="G1054" t="str">
        <f>IF(OR(Inventory!K62="Q3 2019",Inventory!K62="Q4 2019"),"Yes","No")</f>
        <v>No</v>
      </c>
      <c r="H1054" s="178" t="str">
        <f t="shared" si="595"/>
        <v>No</v>
      </c>
      <c r="I1054" t="str">
        <f>IF(OR(Inventory!K62="Q1 2020",Inventory!K62="Q2 2020"),"Yes","No")</f>
        <v>No</v>
      </c>
      <c r="J1054" s="178" t="str">
        <f t="shared" si="620"/>
        <v>No</v>
      </c>
      <c r="K1054" t="str">
        <f>IF(OR(Inventory!K62="Q3 2020",Inventory!K62="Q4 2020"),"Yes","No")</f>
        <v>No</v>
      </c>
      <c r="L1054" s="178" t="str">
        <f t="shared" si="621"/>
        <v>No</v>
      </c>
      <c r="M1054" t="str">
        <f>IF(OR(Inventory!K62="Q1 2021",Inventory!K62="Q2 2021"),"Yes","No")</f>
        <v>No</v>
      </c>
      <c r="N1054" s="178" t="str">
        <f t="shared" si="622"/>
        <v>No</v>
      </c>
      <c r="O1054" t="str">
        <f>IF(OR(Inventory!K62="Q3 2021",Inventory!K62="Q4 2021"),"Yes","No")</f>
        <v>No</v>
      </c>
      <c r="P1054" s="178" t="str">
        <f t="shared" si="623"/>
        <v>No</v>
      </c>
      <c r="Q1054" t="str">
        <f>IF(OR(Inventory!K62="Q1 2022",Inventory!K62="Q2 2022"),"Yes","No")</f>
        <v>No</v>
      </c>
      <c r="R1054" s="178" t="str">
        <f t="shared" si="624"/>
        <v>No</v>
      </c>
      <c r="S1054" t="str">
        <f>IF(OR(Inventory!K62="Q3 2022",Inventory!K62="Q4 2022"),"Yes","No")</f>
        <v>No</v>
      </c>
      <c r="T1054" s="178" t="str">
        <f t="shared" si="625"/>
        <v>No</v>
      </c>
      <c r="U1054" t="str">
        <f>IF(OR(Inventory!K62="Q1 2023",Inventory!K62="Q2 2023"),"Yes","No")</f>
        <v>No</v>
      </c>
      <c r="V1054" s="178" t="str">
        <f t="shared" si="626"/>
        <v>No</v>
      </c>
      <c r="W1054" t="str">
        <f>IF(OR(Inventory!K62="Q3 2023",Inventory!K62="Q4 2023"),"Yes","No")</f>
        <v>No</v>
      </c>
      <c r="X1054" s="178" t="str">
        <f t="shared" si="627"/>
        <v>No</v>
      </c>
      <c r="Y1054" t="str">
        <f>IF(OR(Inventory!K62="Q1 2024",Inventory!K62="Q2 2024"),"Yes","No")</f>
        <v>No</v>
      </c>
      <c r="Z1054" s="178" t="str">
        <f t="shared" si="628"/>
        <v>No</v>
      </c>
      <c r="AA1054" t="str">
        <f>IF(OR(Inventory!K62="Q3 2024",Inventory!K62="Q4 2024"),"Yes","No")</f>
        <v>No</v>
      </c>
      <c r="AB1054" s="178" t="str">
        <f t="shared" si="629"/>
        <v>No</v>
      </c>
      <c r="AC1054" t="str">
        <f>IF(OR(Inventory!K62="Q1 2025",Inventory!K62="Q2 2025"),"Yes","No")</f>
        <v>No</v>
      </c>
      <c r="AD1054" s="178" t="str">
        <f t="shared" si="630"/>
        <v>No</v>
      </c>
      <c r="AE1054" t="str">
        <f>IF(OR(Inventory!K62="Q3 2025",Inventory!K62="Q4 2025"),"Yes","No")</f>
        <v>No</v>
      </c>
      <c r="AF1054" s="178" t="str">
        <f t="shared" si="631"/>
        <v>No</v>
      </c>
      <c r="AG1054" t="str">
        <f>IF(OR(Inventory!K62="Q1 2026",Inventory!K62="Q2 2026"),"Yes","No")</f>
        <v>No</v>
      </c>
      <c r="AH1054" s="178" t="str">
        <f t="shared" si="632"/>
        <v>No</v>
      </c>
      <c r="AI1054" t="str">
        <f>IF(OR(Inventory!K62="Q3 2026",Inventory!K62="Q4 2026"),"Yes","No")</f>
        <v>No</v>
      </c>
      <c r="AJ1054" s="178" t="str">
        <f t="shared" si="633"/>
        <v>No</v>
      </c>
      <c r="AK1054" t="str">
        <f>IF(OR(Inventory!K62="Q1 2027",Inventory!K62="Q2 2027"),"Yes","No")</f>
        <v>No</v>
      </c>
      <c r="AL1054" s="178" t="str">
        <f t="shared" si="634"/>
        <v>No</v>
      </c>
      <c r="AM1054" t="str">
        <f>IF(OR(Inventory!K62="Q3 2027",Inventory!K62="Q4 2027"),"Yes","No")</f>
        <v>No</v>
      </c>
      <c r="AN1054" s="178" t="str">
        <f t="shared" si="635"/>
        <v>No</v>
      </c>
      <c r="AO1054" t="str">
        <f>IF(OR(Inventory!K62="Q1 2028",Inventory!K62="Q2 2028"),"Yes","No")</f>
        <v>No</v>
      </c>
      <c r="AP1054" s="178" t="str">
        <f t="shared" si="636"/>
        <v>No</v>
      </c>
      <c r="AQ1054" t="str">
        <f>IF(OR(Inventory!K62="Q3 2028",Inventory!K62="Q4 2028"),"Yes","No")</f>
        <v>No</v>
      </c>
      <c r="AR1054" s="178" t="str">
        <f t="shared" si="637"/>
        <v>No</v>
      </c>
      <c r="AS1054" t="str">
        <f>IF(OR(Inventory!K62="Q1 2029",Inventory!K62="Q2 2029"),"Yes","No")</f>
        <v>No</v>
      </c>
      <c r="AT1054" s="178" t="str">
        <f t="shared" si="638"/>
        <v>No</v>
      </c>
      <c r="AU1054" t="str">
        <f>IF(OR(Inventory!K62="Q3 2029",Inventory!K62="Q4 2029"),"Yes","No")</f>
        <v>No</v>
      </c>
      <c r="AV1054" s="178" t="str">
        <f t="shared" si="639"/>
        <v>No</v>
      </c>
      <c r="AW1054" t="str">
        <f>IF(OR(Inventory!K62="Q1 2030",Inventory!K62="Q2 2030"),"Yes","No")</f>
        <v>No</v>
      </c>
      <c r="AX1054" s="178" t="str">
        <f t="shared" si="640"/>
        <v>No</v>
      </c>
      <c r="AY1054" t="str">
        <f>IF(OR(Inventory!K62="Q3 2030",Inventory!K62="Q4 2030"),"Yes","No")</f>
        <v>No</v>
      </c>
      <c r="AZ1054" s="178" t="str">
        <f t="shared" si="641"/>
        <v>No</v>
      </c>
      <c r="BA1054" t="str">
        <f>IF(Inventory!K62="","No","Yes")</f>
        <v>No</v>
      </c>
      <c r="BB1054" s="178" t="str">
        <f t="shared" si="642"/>
        <v>No</v>
      </c>
      <c r="BC1054" s="178" t="str">
        <f t="shared" si="643"/>
        <v>Yes</v>
      </c>
      <c r="BD1054" s="174"/>
    </row>
    <row r="1055" spans="1:56" s="175" customFormat="1" ht="23.65" thickBot="1" x14ac:dyDescent="0.5">
      <c r="A1055" s="177">
        <v>59</v>
      </c>
      <c r="B1055" s="71" t="s">
        <v>738</v>
      </c>
      <c r="C1055" t="str">
        <f>IF(Inventory!E63="Yes","Yes","No")</f>
        <v>No</v>
      </c>
      <c r="D1055" t="str">
        <f>IF(AND(C1055="No",Inventory!F63="Yes"),"Yes","No")</f>
        <v>No</v>
      </c>
      <c r="E1055" t="str">
        <f>IF(AND(C1055="No",Inventory!F63="N/A"),"N/A","No")</f>
        <v>No</v>
      </c>
      <c r="F1055">
        <f>IF(OR(Inventory!F63="Yes",Inventory!F63="N/A"),0,1)</f>
        <v>1</v>
      </c>
      <c r="G1055" t="str">
        <f>IF(OR(Inventory!K63="Q3 2019",Inventory!K63="Q4 2019"),"Yes","No")</f>
        <v>No</v>
      </c>
      <c r="H1055" s="178" t="str">
        <f t="shared" si="595"/>
        <v>No</v>
      </c>
      <c r="I1055" t="str">
        <f>IF(OR(Inventory!K63="Q1 2020",Inventory!K63="Q2 2020"),"Yes","No")</f>
        <v>No</v>
      </c>
      <c r="J1055" s="178" t="str">
        <f t="shared" si="620"/>
        <v>No</v>
      </c>
      <c r="K1055" t="str">
        <f>IF(OR(Inventory!K63="Q3 2020",Inventory!K63="Q4 2020"),"Yes","No")</f>
        <v>No</v>
      </c>
      <c r="L1055" s="178" t="str">
        <f t="shared" si="621"/>
        <v>No</v>
      </c>
      <c r="M1055" t="str">
        <f>IF(OR(Inventory!K63="Q1 2021",Inventory!K63="Q2 2021"),"Yes","No")</f>
        <v>No</v>
      </c>
      <c r="N1055" s="178" t="str">
        <f t="shared" si="622"/>
        <v>No</v>
      </c>
      <c r="O1055" t="str">
        <f>IF(OR(Inventory!K63="Q3 2021",Inventory!K63="Q4 2021"),"Yes","No")</f>
        <v>No</v>
      </c>
      <c r="P1055" s="178" t="str">
        <f t="shared" si="623"/>
        <v>No</v>
      </c>
      <c r="Q1055" t="str">
        <f>IF(OR(Inventory!K63="Q1 2022",Inventory!K63="Q2 2022"),"Yes","No")</f>
        <v>No</v>
      </c>
      <c r="R1055" s="178" t="str">
        <f t="shared" si="624"/>
        <v>No</v>
      </c>
      <c r="S1055" t="str">
        <f>IF(OR(Inventory!K63="Q3 2022",Inventory!K63="Q4 2022"),"Yes","No")</f>
        <v>No</v>
      </c>
      <c r="T1055" s="178" t="str">
        <f t="shared" si="625"/>
        <v>No</v>
      </c>
      <c r="U1055" t="str">
        <f>IF(OR(Inventory!K63="Q1 2023",Inventory!K63="Q2 2023"),"Yes","No")</f>
        <v>No</v>
      </c>
      <c r="V1055" s="178" t="str">
        <f t="shared" si="626"/>
        <v>No</v>
      </c>
      <c r="W1055" t="str">
        <f>IF(OR(Inventory!K63="Q3 2023",Inventory!K63="Q4 2023"),"Yes","No")</f>
        <v>No</v>
      </c>
      <c r="X1055" s="178" t="str">
        <f t="shared" si="627"/>
        <v>No</v>
      </c>
      <c r="Y1055" t="str">
        <f>IF(OR(Inventory!K63="Q1 2024",Inventory!K63="Q2 2024"),"Yes","No")</f>
        <v>No</v>
      </c>
      <c r="Z1055" s="178" t="str">
        <f t="shared" si="628"/>
        <v>No</v>
      </c>
      <c r="AA1055" t="str">
        <f>IF(OR(Inventory!K63="Q3 2024",Inventory!K63="Q4 2024"),"Yes","No")</f>
        <v>No</v>
      </c>
      <c r="AB1055" s="178" t="str">
        <f t="shared" si="629"/>
        <v>No</v>
      </c>
      <c r="AC1055" t="str">
        <f>IF(OR(Inventory!K63="Q1 2025",Inventory!K63="Q2 2025"),"Yes","No")</f>
        <v>No</v>
      </c>
      <c r="AD1055" s="178" t="str">
        <f t="shared" si="630"/>
        <v>No</v>
      </c>
      <c r="AE1055" t="str">
        <f>IF(OR(Inventory!K63="Q3 2025",Inventory!K63="Q4 2025"),"Yes","No")</f>
        <v>No</v>
      </c>
      <c r="AF1055" s="178" t="str">
        <f t="shared" si="631"/>
        <v>No</v>
      </c>
      <c r="AG1055" t="str">
        <f>IF(OR(Inventory!K63="Q1 2026",Inventory!K63="Q2 2026"),"Yes","No")</f>
        <v>No</v>
      </c>
      <c r="AH1055" s="178" t="str">
        <f t="shared" si="632"/>
        <v>No</v>
      </c>
      <c r="AI1055" t="str">
        <f>IF(OR(Inventory!K63="Q3 2026",Inventory!K63="Q4 2026"),"Yes","No")</f>
        <v>No</v>
      </c>
      <c r="AJ1055" s="178" t="str">
        <f t="shared" si="633"/>
        <v>No</v>
      </c>
      <c r="AK1055" t="str">
        <f>IF(OR(Inventory!K63="Q1 2027",Inventory!K63="Q2 2027"),"Yes","No")</f>
        <v>No</v>
      </c>
      <c r="AL1055" s="178" t="str">
        <f t="shared" si="634"/>
        <v>No</v>
      </c>
      <c r="AM1055" t="str">
        <f>IF(OR(Inventory!K63="Q3 2027",Inventory!K63="Q4 2027"),"Yes","No")</f>
        <v>No</v>
      </c>
      <c r="AN1055" s="178" t="str">
        <f t="shared" si="635"/>
        <v>No</v>
      </c>
      <c r="AO1055" t="str">
        <f>IF(OR(Inventory!K63="Q1 2028",Inventory!K63="Q2 2028"),"Yes","No")</f>
        <v>No</v>
      </c>
      <c r="AP1055" s="178" t="str">
        <f t="shared" si="636"/>
        <v>No</v>
      </c>
      <c r="AQ1055" t="str">
        <f>IF(OR(Inventory!K63="Q3 2028",Inventory!K63="Q4 2028"),"Yes","No")</f>
        <v>No</v>
      </c>
      <c r="AR1055" s="178" t="str">
        <f t="shared" si="637"/>
        <v>No</v>
      </c>
      <c r="AS1055" t="str">
        <f>IF(OR(Inventory!K63="Q1 2029",Inventory!K63="Q2 2029"),"Yes","No")</f>
        <v>No</v>
      </c>
      <c r="AT1055" s="178" t="str">
        <f t="shared" si="638"/>
        <v>No</v>
      </c>
      <c r="AU1055" t="str">
        <f>IF(OR(Inventory!K63="Q3 2029",Inventory!K63="Q4 2029"),"Yes","No")</f>
        <v>No</v>
      </c>
      <c r="AV1055" s="178" t="str">
        <f t="shared" si="639"/>
        <v>No</v>
      </c>
      <c r="AW1055" t="str">
        <f>IF(OR(Inventory!K63="Q1 2030",Inventory!K63="Q2 2030"),"Yes","No")</f>
        <v>No</v>
      </c>
      <c r="AX1055" s="178" t="str">
        <f t="shared" si="640"/>
        <v>No</v>
      </c>
      <c r="AY1055" t="str">
        <f>IF(OR(Inventory!K63="Q3 2030",Inventory!K63="Q4 2030"),"Yes","No")</f>
        <v>No</v>
      </c>
      <c r="AZ1055" s="178" t="str">
        <f t="shared" si="641"/>
        <v>No</v>
      </c>
      <c r="BA1055" t="str">
        <f>IF(Inventory!K63="","No","Yes")</f>
        <v>No</v>
      </c>
      <c r="BB1055" s="178" t="str">
        <f t="shared" si="642"/>
        <v>No</v>
      </c>
      <c r="BC1055" s="178" t="str">
        <f t="shared" si="643"/>
        <v>Yes</v>
      </c>
      <c r="BD1055" s="174"/>
    </row>
    <row r="1056" spans="1:56" s="175" customFormat="1" ht="14.65" thickBot="1" x14ac:dyDescent="0.5">
      <c r="A1056" s="177">
        <v>60</v>
      </c>
      <c r="B1056" s="71" t="s">
        <v>739</v>
      </c>
      <c r="C1056" t="str">
        <f>IF(Inventory!E64="Yes","Yes","No")</f>
        <v>No</v>
      </c>
      <c r="D1056" t="str">
        <f>IF(AND(C1056="No",Inventory!F64="Yes"),"Yes","No")</f>
        <v>No</v>
      </c>
      <c r="E1056" t="str">
        <f>IF(AND(C1056="No",Inventory!F64="N/A"),"N/A","No")</f>
        <v>No</v>
      </c>
      <c r="F1056">
        <f>IF(OR(Inventory!F64="Yes",Inventory!F64="N/A"),0,1)</f>
        <v>1</v>
      </c>
      <c r="G1056" t="str">
        <f>IF(OR(Inventory!K64="Q3 2019",Inventory!K64="Q4 2019"),"Yes","No")</f>
        <v>No</v>
      </c>
      <c r="H1056" s="178" t="str">
        <f t="shared" si="595"/>
        <v>No</v>
      </c>
      <c r="I1056" t="str">
        <f>IF(OR(Inventory!K64="Q1 2020",Inventory!K64="Q2 2020"),"Yes","No")</f>
        <v>No</v>
      </c>
      <c r="J1056" s="178" t="str">
        <f t="shared" si="620"/>
        <v>No</v>
      </c>
      <c r="K1056" t="str">
        <f>IF(OR(Inventory!K64="Q3 2020",Inventory!K64="Q4 2020"),"Yes","No")</f>
        <v>No</v>
      </c>
      <c r="L1056" s="178" t="str">
        <f t="shared" si="621"/>
        <v>No</v>
      </c>
      <c r="M1056" t="str">
        <f>IF(OR(Inventory!K64="Q1 2021",Inventory!K64="Q2 2021"),"Yes","No")</f>
        <v>No</v>
      </c>
      <c r="N1056" s="178" t="str">
        <f t="shared" si="622"/>
        <v>No</v>
      </c>
      <c r="O1056" t="str">
        <f>IF(OR(Inventory!K64="Q3 2021",Inventory!K64="Q4 2021"),"Yes","No")</f>
        <v>No</v>
      </c>
      <c r="P1056" s="178" t="str">
        <f t="shared" si="623"/>
        <v>No</v>
      </c>
      <c r="Q1056" t="str">
        <f>IF(OR(Inventory!K64="Q1 2022",Inventory!K64="Q2 2022"),"Yes","No")</f>
        <v>No</v>
      </c>
      <c r="R1056" s="178" t="str">
        <f t="shared" si="624"/>
        <v>No</v>
      </c>
      <c r="S1056" t="str">
        <f>IF(OR(Inventory!K64="Q3 2022",Inventory!K64="Q4 2022"),"Yes","No")</f>
        <v>No</v>
      </c>
      <c r="T1056" s="178" t="str">
        <f t="shared" si="625"/>
        <v>No</v>
      </c>
      <c r="U1056" t="str">
        <f>IF(OR(Inventory!K64="Q1 2023",Inventory!K64="Q2 2023"),"Yes","No")</f>
        <v>No</v>
      </c>
      <c r="V1056" s="178" t="str">
        <f t="shared" si="626"/>
        <v>No</v>
      </c>
      <c r="W1056" t="str">
        <f>IF(OR(Inventory!K64="Q3 2023",Inventory!K64="Q4 2023"),"Yes","No")</f>
        <v>No</v>
      </c>
      <c r="X1056" s="178" t="str">
        <f t="shared" si="627"/>
        <v>No</v>
      </c>
      <c r="Y1056" t="str">
        <f>IF(OR(Inventory!K64="Q1 2024",Inventory!K64="Q2 2024"),"Yes","No")</f>
        <v>No</v>
      </c>
      <c r="Z1056" s="178" t="str">
        <f t="shared" si="628"/>
        <v>No</v>
      </c>
      <c r="AA1056" t="str">
        <f>IF(OR(Inventory!K64="Q3 2024",Inventory!K64="Q4 2024"),"Yes","No")</f>
        <v>No</v>
      </c>
      <c r="AB1056" s="178" t="str">
        <f t="shared" si="629"/>
        <v>No</v>
      </c>
      <c r="AC1056" t="str">
        <f>IF(OR(Inventory!K64="Q1 2025",Inventory!K64="Q2 2025"),"Yes","No")</f>
        <v>No</v>
      </c>
      <c r="AD1056" s="178" t="str">
        <f t="shared" si="630"/>
        <v>No</v>
      </c>
      <c r="AE1056" t="str">
        <f>IF(OR(Inventory!K64="Q3 2025",Inventory!K64="Q4 2025"),"Yes","No")</f>
        <v>No</v>
      </c>
      <c r="AF1056" s="178" t="str">
        <f t="shared" si="631"/>
        <v>No</v>
      </c>
      <c r="AG1056" t="str">
        <f>IF(OR(Inventory!K64="Q1 2026",Inventory!K64="Q2 2026"),"Yes","No")</f>
        <v>No</v>
      </c>
      <c r="AH1056" s="178" t="str">
        <f t="shared" si="632"/>
        <v>No</v>
      </c>
      <c r="AI1056" t="str">
        <f>IF(OR(Inventory!K64="Q3 2026",Inventory!K64="Q4 2026"),"Yes","No")</f>
        <v>No</v>
      </c>
      <c r="AJ1056" s="178" t="str">
        <f t="shared" si="633"/>
        <v>No</v>
      </c>
      <c r="AK1056" t="str">
        <f>IF(OR(Inventory!K64="Q1 2027",Inventory!K64="Q2 2027"),"Yes","No")</f>
        <v>No</v>
      </c>
      <c r="AL1056" s="178" t="str">
        <f t="shared" si="634"/>
        <v>No</v>
      </c>
      <c r="AM1056" t="str">
        <f>IF(OR(Inventory!K64="Q3 2027",Inventory!K64="Q4 2027"),"Yes","No")</f>
        <v>No</v>
      </c>
      <c r="AN1056" s="178" t="str">
        <f t="shared" si="635"/>
        <v>No</v>
      </c>
      <c r="AO1056" t="str">
        <f>IF(OR(Inventory!K64="Q1 2028",Inventory!K64="Q2 2028"),"Yes","No")</f>
        <v>No</v>
      </c>
      <c r="AP1056" s="178" t="str">
        <f t="shared" si="636"/>
        <v>No</v>
      </c>
      <c r="AQ1056" t="str">
        <f>IF(OR(Inventory!K64="Q3 2028",Inventory!K64="Q4 2028"),"Yes","No")</f>
        <v>No</v>
      </c>
      <c r="AR1056" s="178" t="str">
        <f t="shared" si="637"/>
        <v>No</v>
      </c>
      <c r="AS1056" t="str">
        <f>IF(OR(Inventory!K64="Q1 2029",Inventory!K64="Q2 2029"),"Yes","No")</f>
        <v>No</v>
      </c>
      <c r="AT1056" s="178" t="str">
        <f t="shared" si="638"/>
        <v>No</v>
      </c>
      <c r="AU1056" t="str">
        <f>IF(OR(Inventory!K64="Q3 2029",Inventory!K64="Q4 2029"),"Yes","No")</f>
        <v>No</v>
      </c>
      <c r="AV1056" s="178" t="str">
        <f t="shared" si="639"/>
        <v>No</v>
      </c>
      <c r="AW1056" t="str">
        <f>IF(OR(Inventory!K64="Q1 2030",Inventory!K64="Q2 2030"),"Yes","No")</f>
        <v>No</v>
      </c>
      <c r="AX1056" s="178" t="str">
        <f t="shared" si="640"/>
        <v>No</v>
      </c>
      <c r="AY1056" t="str">
        <f>IF(OR(Inventory!K64="Q3 2030",Inventory!K64="Q4 2030"),"Yes","No")</f>
        <v>No</v>
      </c>
      <c r="AZ1056" s="178" t="str">
        <f t="shared" si="641"/>
        <v>No</v>
      </c>
      <c r="BA1056" t="str">
        <f>IF(Inventory!K64="","No","Yes")</f>
        <v>No</v>
      </c>
      <c r="BB1056" s="178" t="str">
        <f t="shared" si="642"/>
        <v>No</v>
      </c>
      <c r="BC1056" s="178" t="str">
        <f t="shared" si="643"/>
        <v>Yes</v>
      </c>
      <c r="BD1056" s="174"/>
    </row>
    <row r="1057" spans="1:56" s="175" customFormat="1" ht="23.65" thickBot="1" x14ac:dyDescent="0.5">
      <c r="A1057" s="177">
        <v>61</v>
      </c>
      <c r="B1057" s="71" t="s">
        <v>741</v>
      </c>
      <c r="C1057" t="str">
        <f>IF(Inventory!E65="Yes","Yes","No")</f>
        <v>No</v>
      </c>
      <c r="D1057" t="str">
        <f>IF(AND(C1057="No",Inventory!F65="Yes"),"Yes","No")</f>
        <v>No</v>
      </c>
      <c r="E1057" t="str">
        <f>IF(AND(C1057="No",Inventory!F65="N/A"),"N/A","No")</f>
        <v>No</v>
      </c>
      <c r="F1057">
        <f>IF(OR(Inventory!F65="Yes",Inventory!F65="N/A"),0,1)</f>
        <v>1</v>
      </c>
      <c r="G1057" t="str">
        <f>IF(OR(Inventory!K65="Q3 2019",Inventory!K65="Q4 2019"),"Yes","No")</f>
        <v>No</v>
      </c>
      <c r="H1057" s="178" t="str">
        <f t="shared" si="595"/>
        <v>No</v>
      </c>
      <c r="I1057" t="str">
        <f>IF(OR(Inventory!K65="Q1 2020",Inventory!K65="Q2 2020"),"Yes","No")</f>
        <v>No</v>
      </c>
      <c r="J1057" s="178" t="str">
        <f t="shared" si="620"/>
        <v>No</v>
      </c>
      <c r="K1057" t="str">
        <f>IF(OR(Inventory!K65="Q3 2020",Inventory!K65="Q4 2020"),"Yes","No")</f>
        <v>No</v>
      </c>
      <c r="L1057" s="178" t="str">
        <f t="shared" si="621"/>
        <v>No</v>
      </c>
      <c r="M1057" t="str">
        <f>IF(OR(Inventory!K65="Q1 2021",Inventory!K65="Q2 2021"),"Yes","No")</f>
        <v>No</v>
      </c>
      <c r="N1057" s="178" t="str">
        <f t="shared" si="622"/>
        <v>No</v>
      </c>
      <c r="O1057" t="str">
        <f>IF(OR(Inventory!K65="Q3 2021",Inventory!K65="Q4 2021"),"Yes","No")</f>
        <v>No</v>
      </c>
      <c r="P1057" s="178" t="str">
        <f t="shared" si="623"/>
        <v>No</v>
      </c>
      <c r="Q1057" t="str">
        <f>IF(OR(Inventory!K65="Q1 2022",Inventory!K65="Q2 2022"),"Yes","No")</f>
        <v>No</v>
      </c>
      <c r="R1057" s="178" t="str">
        <f t="shared" si="624"/>
        <v>No</v>
      </c>
      <c r="S1057" t="str">
        <f>IF(OR(Inventory!K65="Q3 2022",Inventory!K65="Q4 2022"),"Yes","No")</f>
        <v>No</v>
      </c>
      <c r="T1057" s="178" t="str">
        <f t="shared" si="625"/>
        <v>No</v>
      </c>
      <c r="U1057" t="str">
        <f>IF(OR(Inventory!K65="Q1 2023",Inventory!K65="Q2 2023"),"Yes","No")</f>
        <v>No</v>
      </c>
      <c r="V1057" s="178" t="str">
        <f t="shared" si="626"/>
        <v>No</v>
      </c>
      <c r="W1057" t="str">
        <f>IF(OR(Inventory!K65="Q3 2023",Inventory!K65="Q4 2023"),"Yes","No")</f>
        <v>No</v>
      </c>
      <c r="X1057" s="178" t="str">
        <f t="shared" si="627"/>
        <v>No</v>
      </c>
      <c r="Y1057" t="str">
        <f>IF(OR(Inventory!K65="Q1 2024",Inventory!K65="Q2 2024"),"Yes","No")</f>
        <v>No</v>
      </c>
      <c r="Z1057" s="178" t="str">
        <f t="shared" si="628"/>
        <v>No</v>
      </c>
      <c r="AA1057" t="str">
        <f>IF(OR(Inventory!K65="Q3 2024",Inventory!K65="Q4 2024"),"Yes","No")</f>
        <v>No</v>
      </c>
      <c r="AB1057" s="178" t="str">
        <f t="shared" si="629"/>
        <v>No</v>
      </c>
      <c r="AC1057" t="str">
        <f>IF(OR(Inventory!K65="Q1 2025",Inventory!K65="Q2 2025"),"Yes","No")</f>
        <v>No</v>
      </c>
      <c r="AD1057" s="178" t="str">
        <f t="shared" si="630"/>
        <v>No</v>
      </c>
      <c r="AE1057" t="str">
        <f>IF(OR(Inventory!K65="Q3 2025",Inventory!K65="Q4 2025"),"Yes","No")</f>
        <v>No</v>
      </c>
      <c r="AF1057" s="178" t="str">
        <f t="shared" si="631"/>
        <v>No</v>
      </c>
      <c r="AG1057" t="str">
        <f>IF(OR(Inventory!K65="Q1 2026",Inventory!K65="Q2 2026"),"Yes","No")</f>
        <v>No</v>
      </c>
      <c r="AH1057" s="178" t="str">
        <f t="shared" si="632"/>
        <v>No</v>
      </c>
      <c r="AI1057" t="str">
        <f>IF(OR(Inventory!K65="Q3 2026",Inventory!K65="Q4 2026"),"Yes","No")</f>
        <v>No</v>
      </c>
      <c r="AJ1057" s="178" t="str">
        <f t="shared" si="633"/>
        <v>No</v>
      </c>
      <c r="AK1057" t="str">
        <f>IF(OR(Inventory!K65="Q1 2027",Inventory!K65="Q2 2027"),"Yes","No")</f>
        <v>No</v>
      </c>
      <c r="AL1057" s="178" t="str">
        <f t="shared" si="634"/>
        <v>No</v>
      </c>
      <c r="AM1057" t="str">
        <f>IF(OR(Inventory!K65="Q3 2027",Inventory!K65="Q4 2027"),"Yes","No")</f>
        <v>No</v>
      </c>
      <c r="AN1057" s="178" t="str">
        <f t="shared" si="635"/>
        <v>No</v>
      </c>
      <c r="AO1057" t="str">
        <f>IF(OR(Inventory!K65="Q1 2028",Inventory!K65="Q2 2028"),"Yes","No")</f>
        <v>No</v>
      </c>
      <c r="AP1057" s="178" t="str">
        <f t="shared" si="636"/>
        <v>No</v>
      </c>
      <c r="AQ1057" t="str">
        <f>IF(OR(Inventory!K65="Q3 2028",Inventory!K65="Q4 2028"),"Yes","No")</f>
        <v>No</v>
      </c>
      <c r="AR1057" s="178" t="str">
        <f t="shared" si="637"/>
        <v>No</v>
      </c>
      <c r="AS1057" t="str">
        <f>IF(OR(Inventory!K65="Q1 2029",Inventory!K65="Q2 2029"),"Yes","No")</f>
        <v>No</v>
      </c>
      <c r="AT1057" s="178" t="str">
        <f t="shared" si="638"/>
        <v>No</v>
      </c>
      <c r="AU1057" t="str">
        <f>IF(OR(Inventory!K65="Q3 2029",Inventory!K65="Q4 2029"),"Yes","No")</f>
        <v>No</v>
      </c>
      <c r="AV1057" s="178" t="str">
        <f t="shared" si="639"/>
        <v>No</v>
      </c>
      <c r="AW1057" t="str">
        <f>IF(OR(Inventory!K65="Q1 2030",Inventory!K65="Q2 2030"),"Yes","No")</f>
        <v>No</v>
      </c>
      <c r="AX1057" s="178" t="str">
        <f t="shared" si="640"/>
        <v>No</v>
      </c>
      <c r="AY1057" t="str">
        <f>IF(OR(Inventory!K65="Q3 2030",Inventory!K65="Q4 2030"),"Yes","No")</f>
        <v>No</v>
      </c>
      <c r="AZ1057" s="178" t="str">
        <f t="shared" si="641"/>
        <v>No</v>
      </c>
      <c r="BA1057" t="str">
        <f>IF(Inventory!K65="","No","Yes")</f>
        <v>No</v>
      </c>
      <c r="BB1057" s="178" t="str">
        <f t="shared" si="642"/>
        <v>No</v>
      </c>
      <c r="BC1057" s="178" t="str">
        <f t="shared" si="643"/>
        <v>Yes</v>
      </c>
      <c r="BD1057" s="174"/>
    </row>
    <row r="1058" spans="1:56" s="175" customFormat="1" ht="14.65" thickBot="1" x14ac:dyDescent="0.5">
      <c r="A1058" s="177">
        <v>62</v>
      </c>
      <c r="B1058" s="71" t="s">
        <v>742</v>
      </c>
      <c r="C1058" t="str">
        <f>IF(Inventory!E66="Yes","Yes","No")</f>
        <v>No</v>
      </c>
      <c r="D1058" t="str">
        <f>IF(AND(C1058="No",Inventory!F66="Yes"),"Yes","No")</f>
        <v>No</v>
      </c>
      <c r="E1058" t="str">
        <f>IF(AND(C1058="No",Inventory!F66="N/A"),"N/A","No")</f>
        <v>No</v>
      </c>
      <c r="F1058">
        <f>IF(OR(Inventory!F66="Yes",Inventory!F66="N/A"),0,1)</f>
        <v>1</v>
      </c>
      <c r="G1058" t="str">
        <f>IF(OR(Inventory!K66="Q3 2019",Inventory!K66="Q4 2019"),"Yes","No")</f>
        <v>No</v>
      </c>
      <c r="H1058" s="178" t="str">
        <f t="shared" si="595"/>
        <v>No</v>
      </c>
      <c r="I1058" t="str">
        <f>IF(OR(Inventory!K66="Q1 2020",Inventory!K66="Q2 2020"),"Yes","No")</f>
        <v>No</v>
      </c>
      <c r="J1058" s="178" t="str">
        <f t="shared" si="620"/>
        <v>No</v>
      </c>
      <c r="K1058" t="str">
        <f>IF(OR(Inventory!K66="Q3 2020",Inventory!K66="Q4 2020"),"Yes","No")</f>
        <v>No</v>
      </c>
      <c r="L1058" s="178" t="str">
        <f t="shared" si="621"/>
        <v>No</v>
      </c>
      <c r="M1058" t="str">
        <f>IF(OR(Inventory!K66="Q1 2021",Inventory!K66="Q2 2021"),"Yes","No")</f>
        <v>No</v>
      </c>
      <c r="N1058" s="178" t="str">
        <f t="shared" si="622"/>
        <v>No</v>
      </c>
      <c r="O1058" t="str">
        <f>IF(OR(Inventory!K66="Q3 2021",Inventory!K66="Q4 2021"),"Yes","No")</f>
        <v>No</v>
      </c>
      <c r="P1058" s="178" t="str">
        <f t="shared" si="623"/>
        <v>No</v>
      </c>
      <c r="Q1058" t="str">
        <f>IF(OR(Inventory!K66="Q1 2022",Inventory!K66="Q2 2022"),"Yes","No")</f>
        <v>No</v>
      </c>
      <c r="R1058" s="178" t="str">
        <f t="shared" si="624"/>
        <v>No</v>
      </c>
      <c r="S1058" t="str">
        <f>IF(OR(Inventory!K66="Q3 2022",Inventory!K66="Q4 2022"),"Yes","No")</f>
        <v>No</v>
      </c>
      <c r="T1058" s="178" t="str">
        <f t="shared" si="625"/>
        <v>No</v>
      </c>
      <c r="U1058" t="str">
        <f>IF(OR(Inventory!K66="Q1 2023",Inventory!K66="Q2 2023"),"Yes","No")</f>
        <v>No</v>
      </c>
      <c r="V1058" s="178" t="str">
        <f t="shared" si="626"/>
        <v>No</v>
      </c>
      <c r="W1058" t="str">
        <f>IF(OR(Inventory!K66="Q3 2023",Inventory!K66="Q4 2023"),"Yes","No")</f>
        <v>No</v>
      </c>
      <c r="X1058" s="178" t="str">
        <f t="shared" si="627"/>
        <v>No</v>
      </c>
      <c r="Y1058" t="str">
        <f>IF(OR(Inventory!K66="Q1 2024",Inventory!K66="Q2 2024"),"Yes","No")</f>
        <v>No</v>
      </c>
      <c r="Z1058" s="178" t="str">
        <f t="shared" si="628"/>
        <v>No</v>
      </c>
      <c r="AA1058" t="str">
        <f>IF(OR(Inventory!K66="Q3 2024",Inventory!K66="Q4 2024"),"Yes","No")</f>
        <v>No</v>
      </c>
      <c r="AB1058" s="178" t="str">
        <f t="shared" si="629"/>
        <v>No</v>
      </c>
      <c r="AC1058" t="str">
        <f>IF(OR(Inventory!K66="Q1 2025",Inventory!K66="Q2 2025"),"Yes","No")</f>
        <v>No</v>
      </c>
      <c r="AD1058" s="178" t="str">
        <f t="shared" si="630"/>
        <v>No</v>
      </c>
      <c r="AE1058" t="str">
        <f>IF(OR(Inventory!K66="Q3 2025",Inventory!K66="Q4 2025"),"Yes","No")</f>
        <v>No</v>
      </c>
      <c r="AF1058" s="178" t="str">
        <f t="shared" si="631"/>
        <v>No</v>
      </c>
      <c r="AG1058" t="str">
        <f>IF(OR(Inventory!K66="Q1 2026",Inventory!K66="Q2 2026"),"Yes","No")</f>
        <v>No</v>
      </c>
      <c r="AH1058" s="178" t="str">
        <f t="shared" si="632"/>
        <v>No</v>
      </c>
      <c r="AI1058" t="str">
        <f>IF(OR(Inventory!K66="Q3 2026",Inventory!K66="Q4 2026"),"Yes","No")</f>
        <v>No</v>
      </c>
      <c r="AJ1058" s="178" t="str">
        <f t="shared" si="633"/>
        <v>No</v>
      </c>
      <c r="AK1058" t="str">
        <f>IF(OR(Inventory!K66="Q1 2027",Inventory!K66="Q2 2027"),"Yes","No")</f>
        <v>No</v>
      </c>
      <c r="AL1058" s="178" t="str">
        <f t="shared" si="634"/>
        <v>No</v>
      </c>
      <c r="AM1058" t="str">
        <f>IF(OR(Inventory!K66="Q3 2027",Inventory!K66="Q4 2027"),"Yes","No")</f>
        <v>No</v>
      </c>
      <c r="AN1058" s="178" t="str">
        <f t="shared" si="635"/>
        <v>No</v>
      </c>
      <c r="AO1058" t="str">
        <f>IF(OR(Inventory!K66="Q1 2028",Inventory!K66="Q2 2028"),"Yes","No")</f>
        <v>No</v>
      </c>
      <c r="AP1058" s="178" t="str">
        <f t="shared" si="636"/>
        <v>No</v>
      </c>
      <c r="AQ1058" t="str">
        <f>IF(OR(Inventory!K66="Q3 2028",Inventory!K66="Q4 2028"),"Yes","No")</f>
        <v>No</v>
      </c>
      <c r="AR1058" s="178" t="str">
        <f t="shared" si="637"/>
        <v>No</v>
      </c>
      <c r="AS1058" t="str">
        <f>IF(OR(Inventory!K66="Q1 2029",Inventory!K66="Q2 2029"),"Yes","No")</f>
        <v>No</v>
      </c>
      <c r="AT1058" s="178" t="str">
        <f t="shared" si="638"/>
        <v>No</v>
      </c>
      <c r="AU1058" t="str">
        <f>IF(OR(Inventory!K66="Q3 2029",Inventory!K66="Q4 2029"),"Yes","No")</f>
        <v>No</v>
      </c>
      <c r="AV1058" s="178" t="str">
        <f t="shared" si="639"/>
        <v>No</v>
      </c>
      <c r="AW1058" t="str">
        <f>IF(OR(Inventory!K66="Q1 2030",Inventory!K66="Q2 2030"),"Yes","No")</f>
        <v>No</v>
      </c>
      <c r="AX1058" s="178" t="str">
        <f t="shared" si="640"/>
        <v>No</v>
      </c>
      <c r="AY1058" t="str">
        <f>IF(OR(Inventory!K66="Q3 2030",Inventory!K66="Q4 2030"),"Yes","No")</f>
        <v>No</v>
      </c>
      <c r="AZ1058" s="178" t="str">
        <f t="shared" si="641"/>
        <v>No</v>
      </c>
      <c r="BA1058" t="str">
        <f>IF(Inventory!K66="","No","Yes")</f>
        <v>No</v>
      </c>
      <c r="BB1058" s="178" t="str">
        <f t="shared" si="642"/>
        <v>No</v>
      </c>
      <c r="BC1058" s="178" t="str">
        <f t="shared" si="643"/>
        <v>Yes</v>
      </c>
      <c r="BD1058" s="174"/>
    </row>
    <row r="1059" spans="1:56" s="175" customFormat="1" ht="23.65" thickBot="1" x14ac:dyDescent="0.5">
      <c r="A1059" s="177">
        <v>63</v>
      </c>
      <c r="B1059" s="71" t="s">
        <v>743</v>
      </c>
      <c r="C1059" t="str">
        <f>IF(Inventory!E67="Yes","Yes","No")</f>
        <v>No</v>
      </c>
      <c r="D1059" t="str">
        <f>IF(AND(C1059="No",Inventory!F67="Yes"),"Yes","No")</f>
        <v>No</v>
      </c>
      <c r="E1059" t="str">
        <f>IF(AND(C1059="No",Inventory!F67="N/A"),"N/A","No")</f>
        <v>No</v>
      </c>
      <c r="F1059">
        <f>IF(OR(Inventory!F67="Yes",Inventory!F67="N/A"),0,1)</f>
        <v>1</v>
      </c>
      <c r="G1059" t="str">
        <f>IF(OR(Inventory!K67="Q3 2019",Inventory!K67="Q4 2019"),"Yes","No")</f>
        <v>No</v>
      </c>
      <c r="H1059" s="178" t="str">
        <f t="shared" si="595"/>
        <v>No</v>
      </c>
      <c r="I1059" t="str">
        <f>IF(OR(Inventory!K67="Q1 2020",Inventory!K67="Q2 2020"),"Yes","No")</f>
        <v>No</v>
      </c>
      <c r="J1059" s="178" t="str">
        <f t="shared" si="620"/>
        <v>No</v>
      </c>
      <c r="K1059" t="str">
        <f>IF(OR(Inventory!K67="Q3 2020",Inventory!K67="Q4 2020"),"Yes","No")</f>
        <v>No</v>
      </c>
      <c r="L1059" s="178" t="str">
        <f t="shared" si="621"/>
        <v>No</v>
      </c>
      <c r="M1059" t="str">
        <f>IF(OR(Inventory!K67="Q1 2021",Inventory!K67="Q2 2021"),"Yes","No")</f>
        <v>No</v>
      </c>
      <c r="N1059" s="178" t="str">
        <f t="shared" si="622"/>
        <v>No</v>
      </c>
      <c r="O1059" t="str">
        <f>IF(OR(Inventory!K67="Q3 2021",Inventory!K67="Q4 2021"),"Yes","No")</f>
        <v>No</v>
      </c>
      <c r="P1059" s="178" t="str">
        <f t="shared" si="623"/>
        <v>No</v>
      </c>
      <c r="Q1059" t="str">
        <f>IF(OR(Inventory!K67="Q1 2022",Inventory!K67="Q2 2022"),"Yes","No")</f>
        <v>No</v>
      </c>
      <c r="R1059" s="178" t="str">
        <f t="shared" si="624"/>
        <v>No</v>
      </c>
      <c r="S1059" t="str">
        <f>IF(OR(Inventory!K67="Q3 2022",Inventory!K67="Q4 2022"),"Yes","No")</f>
        <v>No</v>
      </c>
      <c r="T1059" s="178" t="str">
        <f t="shared" si="625"/>
        <v>No</v>
      </c>
      <c r="U1059" t="str">
        <f>IF(OR(Inventory!K67="Q1 2023",Inventory!K67="Q2 2023"),"Yes","No")</f>
        <v>No</v>
      </c>
      <c r="V1059" s="178" t="str">
        <f t="shared" si="626"/>
        <v>No</v>
      </c>
      <c r="W1059" t="str">
        <f>IF(OR(Inventory!K67="Q3 2023",Inventory!K67="Q4 2023"),"Yes","No")</f>
        <v>No</v>
      </c>
      <c r="X1059" s="178" t="str">
        <f t="shared" si="627"/>
        <v>No</v>
      </c>
      <c r="Y1059" t="str">
        <f>IF(OR(Inventory!K67="Q1 2024",Inventory!K67="Q2 2024"),"Yes","No")</f>
        <v>No</v>
      </c>
      <c r="Z1059" s="178" t="str">
        <f t="shared" si="628"/>
        <v>No</v>
      </c>
      <c r="AA1059" t="str">
        <f>IF(OR(Inventory!K67="Q3 2024",Inventory!K67="Q4 2024"),"Yes","No")</f>
        <v>No</v>
      </c>
      <c r="AB1059" s="178" t="str">
        <f t="shared" si="629"/>
        <v>No</v>
      </c>
      <c r="AC1059" t="str">
        <f>IF(OR(Inventory!K67="Q1 2025",Inventory!K67="Q2 2025"),"Yes","No")</f>
        <v>No</v>
      </c>
      <c r="AD1059" s="178" t="str">
        <f t="shared" si="630"/>
        <v>No</v>
      </c>
      <c r="AE1059" t="str">
        <f>IF(OR(Inventory!K67="Q3 2025",Inventory!K67="Q4 2025"),"Yes","No")</f>
        <v>No</v>
      </c>
      <c r="AF1059" s="178" t="str">
        <f t="shared" si="631"/>
        <v>No</v>
      </c>
      <c r="AG1059" t="str">
        <f>IF(OR(Inventory!K67="Q1 2026",Inventory!K67="Q2 2026"),"Yes","No")</f>
        <v>No</v>
      </c>
      <c r="AH1059" s="178" t="str">
        <f t="shared" si="632"/>
        <v>No</v>
      </c>
      <c r="AI1059" t="str">
        <f>IF(OR(Inventory!K67="Q3 2026",Inventory!K67="Q4 2026"),"Yes","No")</f>
        <v>No</v>
      </c>
      <c r="AJ1059" s="178" t="str">
        <f t="shared" si="633"/>
        <v>No</v>
      </c>
      <c r="AK1059" t="str">
        <f>IF(OR(Inventory!K67="Q1 2027",Inventory!K67="Q2 2027"),"Yes","No")</f>
        <v>No</v>
      </c>
      <c r="AL1059" s="178" t="str">
        <f t="shared" si="634"/>
        <v>No</v>
      </c>
      <c r="AM1059" t="str">
        <f>IF(OR(Inventory!K67="Q3 2027",Inventory!K67="Q4 2027"),"Yes","No")</f>
        <v>No</v>
      </c>
      <c r="AN1059" s="178" t="str">
        <f t="shared" si="635"/>
        <v>No</v>
      </c>
      <c r="AO1059" t="str">
        <f>IF(OR(Inventory!K67="Q1 2028",Inventory!K67="Q2 2028"),"Yes","No")</f>
        <v>No</v>
      </c>
      <c r="AP1059" s="178" t="str">
        <f t="shared" si="636"/>
        <v>No</v>
      </c>
      <c r="AQ1059" t="str">
        <f>IF(OR(Inventory!K67="Q3 2028",Inventory!K67="Q4 2028"),"Yes","No")</f>
        <v>No</v>
      </c>
      <c r="AR1059" s="178" t="str">
        <f t="shared" si="637"/>
        <v>No</v>
      </c>
      <c r="AS1059" t="str">
        <f>IF(OR(Inventory!K67="Q1 2029",Inventory!K67="Q2 2029"),"Yes","No")</f>
        <v>No</v>
      </c>
      <c r="AT1059" s="178" t="str">
        <f t="shared" si="638"/>
        <v>No</v>
      </c>
      <c r="AU1059" t="str">
        <f>IF(OR(Inventory!K67="Q3 2029",Inventory!K67="Q4 2029"),"Yes","No")</f>
        <v>No</v>
      </c>
      <c r="AV1059" s="178" t="str">
        <f t="shared" si="639"/>
        <v>No</v>
      </c>
      <c r="AW1059" t="str">
        <f>IF(OR(Inventory!K67="Q1 2030",Inventory!K67="Q2 2030"),"Yes","No")</f>
        <v>No</v>
      </c>
      <c r="AX1059" s="178" t="str">
        <f t="shared" si="640"/>
        <v>No</v>
      </c>
      <c r="AY1059" t="str">
        <f>IF(OR(Inventory!K67="Q3 2030",Inventory!K67="Q4 2030"),"Yes","No")</f>
        <v>No</v>
      </c>
      <c r="AZ1059" s="178" t="str">
        <f t="shared" si="641"/>
        <v>No</v>
      </c>
      <c r="BA1059" t="str">
        <f>IF(Inventory!K67="","No","Yes")</f>
        <v>No</v>
      </c>
      <c r="BB1059" s="178" t="str">
        <f t="shared" si="642"/>
        <v>No</v>
      </c>
      <c r="BC1059" s="178" t="str">
        <f t="shared" si="643"/>
        <v>Yes</v>
      </c>
      <c r="BD1059" s="174"/>
    </row>
    <row r="1060" spans="1:56" s="175" customFormat="1" ht="23.65" thickBot="1" x14ac:dyDescent="0.5">
      <c r="A1060" s="177">
        <v>64</v>
      </c>
      <c r="B1060" s="71" t="s">
        <v>745</v>
      </c>
      <c r="C1060" t="str">
        <f>IF(Inventory!E68="Yes","Yes","No")</f>
        <v>No</v>
      </c>
      <c r="D1060" t="str">
        <f>IF(AND(C1060="No",Inventory!F68="Yes"),"Yes","No")</f>
        <v>No</v>
      </c>
      <c r="E1060" t="str">
        <f>IF(AND(C1060="No",Inventory!F68="N/A"),"N/A","No")</f>
        <v>No</v>
      </c>
      <c r="F1060">
        <f>IF(OR(Inventory!F68="Yes",Inventory!F68="N/A"),0,1)</f>
        <v>1</v>
      </c>
      <c r="G1060" t="str">
        <f>IF(OR(Inventory!K68="Q3 2019",Inventory!K68="Q4 2019"),"Yes","No")</f>
        <v>No</v>
      </c>
      <c r="H1060" s="178" t="str">
        <f t="shared" si="595"/>
        <v>No</v>
      </c>
      <c r="I1060" t="str">
        <f>IF(OR(Inventory!K68="Q1 2020",Inventory!K68="Q2 2020"),"Yes","No")</f>
        <v>No</v>
      </c>
      <c r="J1060" s="178" t="str">
        <f t="shared" si="620"/>
        <v>No</v>
      </c>
      <c r="K1060" t="str">
        <f>IF(OR(Inventory!K68="Q3 2020",Inventory!K68="Q4 2020"),"Yes","No")</f>
        <v>No</v>
      </c>
      <c r="L1060" s="178" t="str">
        <f t="shared" si="621"/>
        <v>No</v>
      </c>
      <c r="M1060" t="str">
        <f>IF(OR(Inventory!K68="Q1 2021",Inventory!K68="Q2 2021"),"Yes","No")</f>
        <v>No</v>
      </c>
      <c r="N1060" s="178" t="str">
        <f t="shared" si="622"/>
        <v>No</v>
      </c>
      <c r="O1060" t="str">
        <f>IF(OR(Inventory!K68="Q3 2021",Inventory!K68="Q4 2021"),"Yes","No")</f>
        <v>No</v>
      </c>
      <c r="P1060" s="178" t="str">
        <f t="shared" si="623"/>
        <v>No</v>
      </c>
      <c r="Q1060" t="str">
        <f>IF(OR(Inventory!K68="Q1 2022",Inventory!K68="Q2 2022"),"Yes","No")</f>
        <v>No</v>
      </c>
      <c r="R1060" s="178" t="str">
        <f t="shared" si="624"/>
        <v>No</v>
      </c>
      <c r="S1060" t="str">
        <f>IF(OR(Inventory!K68="Q3 2022",Inventory!K68="Q4 2022"),"Yes","No")</f>
        <v>No</v>
      </c>
      <c r="T1060" s="178" t="str">
        <f t="shared" si="625"/>
        <v>No</v>
      </c>
      <c r="U1060" t="str">
        <f>IF(OR(Inventory!K68="Q1 2023",Inventory!K68="Q2 2023"),"Yes","No")</f>
        <v>No</v>
      </c>
      <c r="V1060" s="178" t="str">
        <f t="shared" si="626"/>
        <v>No</v>
      </c>
      <c r="W1060" t="str">
        <f>IF(OR(Inventory!K68="Q3 2023",Inventory!K68="Q4 2023"),"Yes","No")</f>
        <v>No</v>
      </c>
      <c r="X1060" s="178" t="str">
        <f t="shared" si="627"/>
        <v>No</v>
      </c>
      <c r="Y1060" t="str">
        <f>IF(OR(Inventory!K68="Q1 2024",Inventory!K68="Q2 2024"),"Yes","No")</f>
        <v>No</v>
      </c>
      <c r="Z1060" s="178" t="str">
        <f t="shared" si="628"/>
        <v>No</v>
      </c>
      <c r="AA1060" t="str">
        <f>IF(OR(Inventory!K68="Q3 2024",Inventory!K68="Q4 2024"),"Yes","No")</f>
        <v>No</v>
      </c>
      <c r="AB1060" s="178" t="str">
        <f t="shared" si="629"/>
        <v>No</v>
      </c>
      <c r="AC1060" t="str">
        <f>IF(OR(Inventory!K68="Q1 2025",Inventory!K68="Q2 2025"),"Yes","No")</f>
        <v>No</v>
      </c>
      <c r="AD1060" s="178" t="str">
        <f t="shared" si="630"/>
        <v>No</v>
      </c>
      <c r="AE1060" t="str">
        <f>IF(OR(Inventory!K68="Q3 2025",Inventory!K68="Q4 2025"),"Yes","No")</f>
        <v>No</v>
      </c>
      <c r="AF1060" s="178" t="str">
        <f t="shared" si="631"/>
        <v>No</v>
      </c>
      <c r="AG1060" t="str">
        <f>IF(OR(Inventory!K68="Q1 2026",Inventory!K68="Q2 2026"),"Yes","No")</f>
        <v>No</v>
      </c>
      <c r="AH1060" s="178" t="str">
        <f t="shared" si="632"/>
        <v>No</v>
      </c>
      <c r="AI1060" t="str">
        <f>IF(OR(Inventory!K68="Q3 2026",Inventory!K68="Q4 2026"),"Yes","No")</f>
        <v>No</v>
      </c>
      <c r="AJ1060" s="178" t="str">
        <f t="shared" si="633"/>
        <v>No</v>
      </c>
      <c r="AK1060" t="str">
        <f>IF(OR(Inventory!K68="Q1 2027",Inventory!K68="Q2 2027"),"Yes","No")</f>
        <v>No</v>
      </c>
      <c r="AL1060" s="178" t="str">
        <f t="shared" si="634"/>
        <v>No</v>
      </c>
      <c r="AM1060" t="str">
        <f>IF(OR(Inventory!K68="Q3 2027",Inventory!K68="Q4 2027"),"Yes","No")</f>
        <v>No</v>
      </c>
      <c r="AN1060" s="178" t="str">
        <f t="shared" si="635"/>
        <v>No</v>
      </c>
      <c r="AO1060" t="str">
        <f>IF(OR(Inventory!K68="Q1 2028",Inventory!K68="Q2 2028"),"Yes","No")</f>
        <v>No</v>
      </c>
      <c r="AP1060" s="178" t="str">
        <f t="shared" si="636"/>
        <v>No</v>
      </c>
      <c r="AQ1060" t="str">
        <f>IF(OR(Inventory!K68="Q3 2028",Inventory!K68="Q4 2028"),"Yes","No")</f>
        <v>No</v>
      </c>
      <c r="AR1060" s="178" t="str">
        <f t="shared" si="637"/>
        <v>No</v>
      </c>
      <c r="AS1060" t="str">
        <f>IF(OR(Inventory!K68="Q1 2029",Inventory!K68="Q2 2029"),"Yes","No")</f>
        <v>No</v>
      </c>
      <c r="AT1060" s="178" t="str">
        <f t="shared" si="638"/>
        <v>No</v>
      </c>
      <c r="AU1060" t="str">
        <f>IF(OR(Inventory!K68="Q3 2029",Inventory!K68="Q4 2029"),"Yes","No")</f>
        <v>No</v>
      </c>
      <c r="AV1060" s="178" t="str">
        <f t="shared" si="639"/>
        <v>No</v>
      </c>
      <c r="AW1060" t="str">
        <f>IF(OR(Inventory!K68="Q1 2030",Inventory!K68="Q2 2030"),"Yes","No")</f>
        <v>No</v>
      </c>
      <c r="AX1060" s="178" t="str">
        <f t="shared" si="640"/>
        <v>No</v>
      </c>
      <c r="AY1060" t="str">
        <f>IF(OR(Inventory!K68="Q3 2030",Inventory!K68="Q4 2030"),"Yes","No")</f>
        <v>No</v>
      </c>
      <c r="AZ1060" s="178" t="str">
        <f t="shared" si="641"/>
        <v>No</v>
      </c>
      <c r="BA1060" t="str">
        <f>IF(Inventory!K68="","No","Yes")</f>
        <v>No</v>
      </c>
      <c r="BB1060" s="178" t="str">
        <f t="shared" si="642"/>
        <v>No</v>
      </c>
      <c r="BC1060" s="178" t="str">
        <f t="shared" si="643"/>
        <v>Yes</v>
      </c>
      <c r="BD1060" s="174"/>
    </row>
    <row r="1061" spans="1:56" s="175" customFormat="1" ht="14.65" thickBot="1" x14ac:dyDescent="0.5">
      <c r="A1061" s="177">
        <v>65</v>
      </c>
      <c r="B1061" s="71" t="s">
        <v>746</v>
      </c>
      <c r="C1061" t="str">
        <f>IF(Inventory!E69="Yes","Yes","No")</f>
        <v>No</v>
      </c>
      <c r="D1061" t="str">
        <f>IF(AND(C1061="No",Inventory!F69="Yes"),"Yes","No")</f>
        <v>No</v>
      </c>
      <c r="E1061" t="str">
        <f>IF(AND(C1061="No",Inventory!F69="N/A"),"N/A","No")</f>
        <v>No</v>
      </c>
      <c r="F1061">
        <f>IF(OR(Inventory!F69="Yes",Inventory!F69="N/A"),0,1)</f>
        <v>1</v>
      </c>
      <c r="G1061" t="str">
        <f>IF(OR(Inventory!K69="Q3 2019",Inventory!K69="Q4 2019"),"Yes","No")</f>
        <v>No</v>
      </c>
      <c r="H1061" s="178" t="str">
        <f t="shared" ref="H1061:H1124" si="644">IF(AND(C1061="No",D1061="No",E1061="No",G1061="Yes"),"Yes","No")</f>
        <v>No</v>
      </c>
      <c r="I1061" t="str">
        <f>IF(OR(Inventory!K69="Q1 2020",Inventory!K69="Q2 2020"),"Yes","No")</f>
        <v>No</v>
      </c>
      <c r="J1061" s="178" t="str">
        <f t="shared" si="620"/>
        <v>No</v>
      </c>
      <c r="K1061" t="str">
        <f>IF(OR(Inventory!K69="Q3 2020",Inventory!K69="Q4 2020"),"Yes","No")</f>
        <v>No</v>
      </c>
      <c r="L1061" s="178" t="str">
        <f t="shared" si="621"/>
        <v>No</v>
      </c>
      <c r="M1061" t="str">
        <f>IF(OR(Inventory!K69="Q1 2021",Inventory!K69="Q2 2021"),"Yes","No")</f>
        <v>No</v>
      </c>
      <c r="N1061" s="178" t="str">
        <f t="shared" si="622"/>
        <v>No</v>
      </c>
      <c r="O1061" t="str">
        <f>IF(OR(Inventory!K69="Q3 2021",Inventory!K69="Q4 2021"),"Yes","No")</f>
        <v>No</v>
      </c>
      <c r="P1061" s="178" t="str">
        <f t="shared" si="623"/>
        <v>No</v>
      </c>
      <c r="Q1061" t="str">
        <f>IF(OR(Inventory!K69="Q1 2022",Inventory!K69="Q2 2022"),"Yes","No")</f>
        <v>No</v>
      </c>
      <c r="R1061" s="178" t="str">
        <f t="shared" si="624"/>
        <v>No</v>
      </c>
      <c r="S1061" t="str">
        <f>IF(OR(Inventory!K69="Q3 2022",Inventory!K69="Q4 2022"),"Yes","No")</f>
        <v>No</v>
      </c>
      <c r="T1061" s="178" t="str">
        <f t="shared" si="625"/>
        <v>No</v>
      </c>
      <c r="U1061" t="str">
        <f>IF(OR(Inventory!K69="Q1 2023",Inventory!K69="Q2 2023"),"Yes","No")</f>
        <v>No</v>
      </c>
      <c r="V1061" s="178" t="str">
        <f t="shared" si="626"/>
        <v>No</v>
      </c>
      <c r="W1061" t="str">
        <f>IF(OR(Inventory!K69="Q3 2023",Inventory!K69="Q4 2023"),"Yes","No")</f>
        <v>No</v>
      </c>
      <c r="X1061" s="178" t="str">
        <f t="shared" si="627"/>
        <v>No</v>
      </c>
      <c r="Y1061" t="str">
        <f>IF(OR(Inventory!K69="Q1 2024",Inventory!K69="Q2 2024"),"Yes","No")</f>
        <v>No</v>
      </c>
      <c r="Z1061" s="178" t="str">
        <f t="shared" si="628"/>
        <v>No</v>
      </c>
      <c r="AA1061" t="str">
        <f>IF(OR(Inventory!K69="Q3 2024",Inventory!K69="Q4 2024"),"Yes","No")</f>
        <v>No</v>
      </c>
      <c r="AB1061" s="178" t="str">
        <f t="shared" si="629"/>
        <v>No</v>
      </c>
      <c r="AC1061" t="str">
        <f>IF(OR(Inventory!K69="Q1 2025",Inventory!K69="Q2 2025"),"Yes","No")</f>
        <v>No</v>
      </c>
      <c r="AD1061" s="178" t="str">
        <f t="shared" si="630"/>
        <v>No</v>
      </c>
      <c r="AE1061" t="str">
        <f>IF(OR(Inventory!K69="Q3 2025",Inventory!K69="Q4 2025"),"Yes","No")</f>
        <v>No</v>
      </c>
      <c r="AF1061" s="178" t="str">
        <f t="shared" si="631"/>
        <v>No</v>
      </c>
      <c r="AG1061" t="str">
        <f>IF(OR(Inventory!K69="Q1 2026",Inventory!K69="Q2 2026"),"Yes","No")</f>
        <v>No</v>
      </c>
      <c r="AH1061" s="178" t="str">
        <f t="shared" si="632"/>
        <v>No</v>
      </c>
      <c r="AI1061" t="str">
        <f>IF(OR(Inventory!K69="Q3 2026",Inventory!K69="Q4 2026"),"Yes","No")</f>
        <v>No</v>
      </c>
      <c r="AJ1061" s="178" t="str">
        <f t="shared" si="633"/>
        <v>No</v>
      </c>
      <c r="AK1061" t="str">
        <f>IF(OR(Inventory!K69="Q1 2027",Inventory!K69="Q2 2027"),"Yes","No")</f>
        <v>No</v>
      </c>
      <c r="AL1061" s="178" t="str">
        <f t="shared" si="634"/>
        <v>No</v>
      </c>
      <c r="AM1061" t="str">
        <f>IF(OR(Inventory!K69="Q3 2027",Inventory!K69="Q4 2027"),"Yes","No")</f>
        <v>No</v>
      </c>
      <c r="AN1061" s="178" t="str">
        <f t="shared" si="635"/>
        <v>No</v>
      </c>
      <c r="AO1061" t="str">
        <f>IF(OR(Inventory!K69="Q1 2028",Inventory!K69="Q2 2028"),"Yes","No")</f>
        <v>No</v>
      </c>
      <c r="AP1061" s="178" t="str">
        <f t="shared" si="636"/>
        <v>No</v>
      </c>
      <c r="AQ1061" t="str">
        <f>IF(OR(Inventory!K69="Q3 2028",Inventory!K69="Q4 2028"),"Yes","No")</f>
        <v>No</v>
      </c>
      <c r="AR1061" s="178" t="str">
        <f t="shared" si="637"/>
        <v>No</v>
      </c>
      <c r="AS1061" t="str">
        <f>IF(OR(Inventory!K69="Q1 2029",Inventory!K69="Q2 2029"),"Yes","No")</f>
        <v>No</v>
      </c>
      <c r="AT1061" s="178" t="str">
        <f t="shared" si="638"/>
        <v>No</v>
      </c>
      <c r="AU1061" t="str">
        <f>IF(OR(Inventory!K69="Q3 2029",Inventory!K69="Q4 2029"),"Yes","No")</f>
        <v>No</v>
      </c>
      <c r="AV1061" s="178" t="str">
        <f t="shared" si="639"/>
        <v>No</v>
      </c>
      <c r="AW1061" t="str">
        <f>IF(OR(Inventory!K69="Q1 2030",Inventory!K69="Q2 2030"),"Yes","No")</f>
        <v>No</v>
      </c>
      <c r="AX1061" s="178" t="str">
        <f t="shared" si="640"/>
        <v>No</v>
      </c>
      <c r="AY1061" t="str">
        <f>IF(OR(Inventory!K69="Q3 2030",Inventory!K69="Q4 2030"),"Yes","No")</f>
        <v>No</v>
      </c>
      <c r="AZ1061" s="178" t="str">
        <f t="shared" si="641"/>
        <v>No</v>
      </c>
      <c r="BA1061" t="str">
        <f>IF(Inventory!K69="","No","Yes")</f>
        <v>No</v>
      </c>
      <c r="BB1061" s="178" t="str">
        <f t="shared" si="642"/>
        <v>No</v>
      </c>
      <c r="BC1061" s="178" t="str">
        <f t="shared" si="643"/>
        <v>Yes</v>
      </c>
      <c r="BD1061" s="174"/>
    </row>
    <row r="1062" spans="1:56" s="175" customFormat="1" ht="23.65" thickBot="1" x14ac:dyDescent="0.5">
      <c r="A1062" s="177">
        <v>66</v>
      </c>
      <c r="B1062" s="71" t="s">
        <v>749</v>
      </c>
      <c r="C1062" t="str">
        <f>IF(Inventory!E70="Yes","Yes","No")</f>
        <v>No</v>
      </c>
      <c r="D1062" t="str">
        <f>IF(AND(C1062="No",Inventory!F70="Yes"),"Yes","No")</f>
        <v>No</v>
      </c>
      <c r="E1062" t="str">
        <f>IF(AND(C1062="No",Inventory!F70="N/A"),"N/A","No")</f>
        <v>No</v>
      </c>
      <c r="F1062">
        <f>IF(OR(Inventory!F70="Yes",Inventory!F70="N/A"),0,1)</f>
        <v>1</v>
      </c>
      <c r="G1062" t="str">
        <f>IF(OR(Inventory!K70="Q3 2019",Inventory!K70="Q4 2019"),"Yes","No")</f>
        <v>No</v>
      </c>
      <c r="H1062" s="178" t="str">
        <f t="shared" si="644"/>
        <v>No</v>
      </c>
      <c r="I1062" t="str">
        <f>IF(OR(Inventory!K70="Q1 2020",Inventory!K70="Q2 2020"),"Yes","No")</f>
        <v>No</v>
      </c>
      <c r="J1062" s="178" t="str">
        <f t="shared" ref="J1062:J1125" si="645">IF(AND(C1062="No",D1062="No",E1062="No",I1062="Yes"),"Yes","No")</f>
        <v>No</v>
      </c>
      <c r="K1062" t="str">
        <f>IF(OR(Inventory!K70="Q3 2020",Inventory!K70="Q4 2020"),"Yes","No")</f>
        <v>No</v>
      </c>
      <c r="L1062" s="178" t="str">
        <f t="shared" ref="L1062:L1125" si="646">IF(AND(C1062="No",D1062="No",E1062="No",K1062="Yes"),"Yes","No")</f>
        <v>No</v>
      </c>
      <c r="M1062" t="str">
        <f>IF(OR(Inventory!K70="Q1 2021",Inventory!K70="Q2 2021"),"Yes","No")</f>
        <v>No</v>
      </c>
      <c r="N1062" s="178" t="str">
        <f t="shared" ref="N1062:N1125" si="647">IF(AND(C1062="No",D1062="No",E1062="No",M1062="Yes"),"Yes","No")</f>
        <v>No</v>
      </c>
      <c r="O1062" t="str">
        <f>IF(OR(Inventory!K70="Q3 2021",Inventory!K70="Q4 2021"),"Yes","No")</f>
        <v>No</v>
      </c>
      <c r="P1062" s="178" t="str">
        <f t="shared" ref="P1062:P1125" si="648">IF(AND(C1062="No",D1062="No",E1062="No",O1062="Yes"),"Yes","No")</f>
        <v>No</v>
      </c>
      <c r="Q1062" t="str">
        <f>IF(OR(Inventory!K70="Q1 2022",Inventory!K70="Q2 2022"),"Yes","No")</f>
        <v>No</v>
      </c>
      <c r="R1062" s="178" t="str">
        <f t="shared" ref="R1062:R1125" si="649">IF(AND(C1062="No",D1062="No",E1062="No",Q1062="Yes"),"Yes","No")</f>
        <v>No</v>
      </c>
      <c r="S1062" t="str">
        <f>IF(OR(Inventory!K70="Q3 2022",Inventory!K70="Q4 2022"),"Yes","No")</f>
        <v>No</v>
      </c>
      <c r="T1062" s="178" t="str">
        <f t="shared" ref="T1062:T1125" si="650">IF(AND(C1062="No",D1062="No",E1062="No",S1062="Yes"),"Yes","No")</f>
        <v>No</v>
      </c>
      <c r="U1062" t="str">
        <f>IF(OR(Inventory!K70="Q1 2023",Inventory!K70="Q2 2023"),"Yes","No")</f>
        <v>No</v>
      </c>
      <c r="V1062" s="178" t="str">
        <f t="shared" ref="V1062:V1125" si="651">IF(AND(C1062="No",D1062="No",E1062="No",U1062="Yes"),"Yes","No")</f>
        <v>No</v>
      </c>
      <c r="W1062" t="str">
        <f>IF(OR(Inventory!K70="Q3 2023",Inventory!K70="Q4 2023"),"Yes","No")</f>
        <v>No</v>
      </c>
      <c r="X1062" s="178" t="str">
        <f t="shared" ref="X1062:X1125" si="652">IF(AND(C1062="No",D1062="No",E1062="No",W1062="Yes"),"Yes","No")</f>
        <v>No</v>
      </c>
      <c r="Y1062" t="str">
        <f>IF(OR(Inventory!K70="Q1 2024",Inventory!K70="Q2 2024"),"Yes","No")</f>
        <v>No</v>
      </c>
      <c r="Z1062" s="178" t="str">
        <f t="shared" ref="Z1062:Z1125" si="653">IF(AND(C1062="No",D1062="No",E1062="No",Y1062="Yes"),"Yes","No")</f>
        <v>No</v>
      </c>
      <c r="AA1062" t="str">
        <f>IF(OR(Inventory!K70="Q3 2024",Inventory!K70="Q4 2024"),"Yes","No")</f>
        <v>No</v>
      </c>
      <c r="AB1062" s="178" t="str">
        <f t="shared" ref="AB1062:AB1125" si="654">IF(AND(C1062="No",D1062="No",E1062="No",AA1062="Yes"),"Yes","No")</f>
        <v>No</v>
      </c>
      <c r="AC1062" t="str">
        <f>IF(OR(Inventory!K70="Q1 2025",Inventory!K70="Q2 2025"),"Yes","No")</f>
        <v>No</v>
      </c>
      <c r="AD1062" s="178" t="str">
        <f t="shared" ref="AD1062:AD1125" si="655">IF(AND(C1062="No",D1062="No",E1062="No",AC1062="Yes"),"Yes","No")</f>
        <v>No</v>
      </c>
      <c r="AE1062" t="str">
        <f>IF(OR(Inventory!K70="Q3 2025",Inventory!K70="Q4 2025"),"Yes","No")</f>
        <v>No</v>
      </c>
      <c r="AF1062" s="178" t="str">
        <f t="shared" ref="AF1062:AF1125" si="656">IF(AND(C1062="No",D1062="No",E1062="No",AE1062="Yes"),"Yes","No")</f>
        <v>No</v>
      </c>
      <c r="AG1062" t="str">
        <f>IF(OR(Inventory!K70="Q1 2026",Inventory!K70="Q2 2026"),"Yes","No")</f>
        <v>No</v>
      </c>
      <c r="AH1062" s="178" t="str">
        <f t="shared" ref="AH1062:AH1125" si="657">IF(AND(C1062="No",D1062="No",E1062="No",AG1062="Yes"),"Yes","No")</f>
        <v>No</v>
      </c>
      <c r="AI1062" t="str">
        <f>IF(OR(Inventory!K70="Q3 2026",Inventory!K70="Q4 2026"),"Yes","No")</f>
        <v>No</v>
      </c>
      <c r="AJ1062" s="178" t="str">
        <f t="shared" ref="AJ1062:AJ1125" si="658">IF(AND(C1062="No",D1062="No",E1062="No",AI1062="Yes"),"Yes","No")</f>
        <v>No</v>
      </c>
      <c r="AK1062" t="str">
        <f>IF(OR(Inventory!K70="Q1 2027",Inventory!K70="Q2 2027"),"Yes","No")</f>
        <v>No</v>
      </c>
      <c r="AL1062" s="178" t="str">
        <f t="shared" ref="AL1062:AL1125" si="659">IF(AND(C1062="No",D1062="No",E1062="No",AK1062="Yes"),"Yes","No")</f>
        <v>No</v>
      </c>
      <c r="AM1062" t="str">
        <f>IF(OR(Inventory!K70="Q3 2027",Inventory!K70="Q4 2027"),"Yes","No")</f>
        <v>No</v>
      </c>
      <c r="AN1062" s="178" t="str">
        <f t="shared" ref="AN1062:AN1125" si="660">IF(AND(C1062="No",D1062="No",E1062="No",AM1062="Yes"),"Yes","No")</f>
        <v>No</v>
      </c>
      <c r="AO1062" t="str">
        <f>IF(OR(Inventory!K70="Q1 2028",Inventory!K70="Q2 2028"),"Yes","No")</f>
        <v>No</v>
      </c>
      <c r="AP1062" s="178" t="str">
        <f t="shared" ref="AP1062:AP1125" si="661">IF(AND(C1062="No",D1062="No",E1062="No",AO1062="Yes"),"Yes","No")</f>
        <v>No</v>
      </c>
      <c r="AQ1062" t="str">
        <f>IF(OR(Inventory!K70="Q3 2028",Inventory!K70="Q4 2028"),"Yes","No")</f>
        <v>No</v>
      </c>
      <c r="AR1062" s="178" t="str">
        <f t="shared" ref="AR1062:AR1125" si="662">IF(AND(C1062="No",D1062="No",E1062="No",AQ1062="Yes"),"Yes","No")</f>
        <v>No</v>
      </c>
      <c r="AS1062" t="str">
        <f>IF(OR(Inventory!K70="Q1 2029",Inventory!K70="Q2 2029"),"Yes","No")</f>
        <v>No</v>
      </c>
      <c r="AT1062" s="178" t="str">
        <f t="shared" ref="AT1062:AT1125" si="663">IF(AND(C1062="No",D1062="No",E1062="No",AS1062="Yes"),"Yes","No")</f>
        <v>No</v>
      </c>
      <c r="AU1062" t="str">
        <f>IF(OR(Inventory!K70="Q3 2029",Inventory!K70="Q4 2029"),"Yes","No")</f>
        <v>No</v>
      </c>
      <c r="AV1062" s="178" t="str">
        <f t="shared" ref="AV1062:AV1125" si="664">IF(AND(C1062="No",D1062="No",E1062="No",AU1062="Yes"),"Yes","No")</f>
        <v>No</v>
      </c>
      <c r="AW1062" t="str">
        <f>IF(OR(Inventory!K70="Q1 2030",Inventory!K70="Q2 2030"),"Yes","No")</f>
        <v>No</v>
      </c>
      <c r="AX1062" s="178" t="str">
        <f t="shared" ref="AX1062:AX1125" si="665">IF(AND(C1062="No",D1062="No",E1062="No",AW1062="Yes"),"Yes","No")</f>
        <v>No</v>
      </c>
      <c r="AY1062" t="str">
        <f>IF(OR(Inventory!K70="Q3 2030",Inventory!K70="Q4 2030"),"Yes","No")</f>
        <v>No</v>
      </c>
      <c r="AZ1062" s="178" t="str">
        <f t="shared" ref="AZ1062:AZ1125" si="666">IF(AND(C1062="No",D1062="No",E1062="No",AY1062="Yes"),"Yes","No")</f>
        <v>No</v>
      </c>
      <c r="BA1062" t="str">
        <f>IF(Inventory!K70="","No","Yes")</f>
        <v>No</v>
      </c>
      <c r="BB1062" s="178" t="str">
        <f t="shared" ref="BB1062:BB1125" si="667">IF(AND(C1062="No",D1062="No",E1062="No",BA1062="Yes"),"Yes","No")</f>
        <v>No</v>
      </c>
      <c r="BC1062" s="178" t="str">
        <f t="shared" ref="BC1062:BC1125" si="668">IF(AND(C1062="No",D1062="No",E1062="No",BB1062="No"),"Yes","No")</f>
        <v>Yes</v>
      </c>
      <c r="BD1062" s="174"/>
    </row>
    <row r="1063" spans="1:56" s="175" customFormat="1" ht="23.65" thickBot="1" x14ac:dyDescent="0.5">
      <c r="A1063" s="177">
        <v>67</v>
      </c>
      <c r="B1063" s="71" t="s">
        <v>750</v>
      </c>
      <c r="C1063" t="str">
        <f>IF(Inventory!E71="Yes","Yes","No")</f>
        <v>No</v>
      </c>
      <c r="D1063" t="str">
        <f>IF(AND(C1063="No",Inventory!F71="Yes"),"Yes","No")</f>
        <v>No</v>
      </c>
      <c r="E1063" t="str">
        <f>IF(AND(C1063="No",Inventory!F71="N/A"),"N/A","No")</f>
        <v>No</v>
      </c>
      <c r="F1063">
        <f>IF(OR(Inventory!F71="Yes",Inventory!F71="N/A"),0,1)</f>
        <v>1</v>
      </c>
      <c r="G1063" t="str">
        <f>IF(OR(Inventory!K71="Q3 2019",Inventory!K71="Q4 2019"),"Yes","No")</f>
        <v>No</v>
      </c>
      <c r="H1063" s="178" t="str">
        <f t="shared" si="644"/>
        <v>No</v>
      </c>
      <c r="I1063" t="str">
        <f>IF(OR(Inventory!K71="Q1 2020",Inventory!K71="Q2 2020"),"Yes","No")</f>
        <v>No</v>
      </c>
      <c r="J1063" s="178" t="str">
        <f t="shared" si="645"/>
        <v>No</v>
      </c>
      <c r="K1063" t="str">
        <f>IF(OR(Inventory!K71="Q3 2020",Inventory!K71="Q4 2020"),"Yes","No")</f>
        <v>No</v>
      </c>
      <c r="L1063" s="178" t="str">
        <f t="shared" si="646"/>
        <v>No</v>
      </c>
      <c r="M1063" t="str">
        <f>IF(OR(Inventory!K71="Q1 2021",Inventory!K71="Q2 2021"),"Yes","No")</f>
        <v>No</v>
      </c>
      <c r="N1063" s="178" t="str">
        <f t="shared" si="647"/>
        <v>No</v>
      </c>
      <c r="O1063" t="str">
        <f>IF(OR(Inventory!K71="Q3 2021",Inventory!K71="Q4 2021"),"Yes","No")</f>
        <v>No</v>
      </c>
      <c r="P1063" s="178" t="str">
        <f t="shared" si="648"/>
        <v>No</v>
      </c>
      <c r="Q1063" t="str">
        <f>IF(OR(Inventory!K71="Q1 2022",Inventory!K71="Q2 2022"),"Yes","No")</f>
        <v>No</v>
      </c>
      <c r="R1063" s="178" t="str">
        <f t="shared" si="649"/>
        <v>No</v>
      </c>
      <c r="S1063" t="str">
        <f>IF(OR(Inventory!K71="Q3 2022",Inventory!K71="Q4 2022"),"Yes","No")</f>
        <v>No</v>
      </c>
      <c r="T1063" s="178" t="str">
        <f t="shared" si="650"/>
        <v>No</v>
      </c>
      <c r="U1063" t="str">
        <f>IF(OR(Inventory!K71="Q1 2023",Inventory!K71="Q2 2023"),"Yes","No")</f>
        <v>No</v>
      </c>
      <c r="V1063" s="178" t="str">
        <f t="shared" si="651"/>
        <v>No</v>
      </c>
      <c r="W1063" t="str">
        <f>IF(OR(Inventory!K71="Q3 2023",Inventory!K71="Q4 2023"),"Yes","No")</f>
        <v>No</v>
      </c>
      <c r="X1063" s="178" t="str">
        <f t="shared" si="652"/>
        <v>No</v>
      </c>
      <c r="Y1063" t="str">
        <f>IF(OR(Inventory!K71="Q1 2024",Inventory!K71="Q2 2024"),"Yes","No")</f>
        <v>No</v>
      </c>
      <c r="Z1063" s="178" t="str">
        <f t="shared" si="653"/>
        <v>No</v>
      </c>
      <c r="AA1063" t="str">
        <f>IF(OR(Inventory!K71="Q3 2024",Inventory!K71="Q4 2024"),"Yes","No")</f>
        <v>No</v>
      </c>
      <c r="AB1063" s="178" t="str">
        <f t="shared" si="654"/>
        <v>No</v>
      </c>
      <c r="AC1063" t="str">
        <f>IF(OR(Inventory!K71="Q1 2025",Inventory!K71="Q2 2025"),"Yes","No")</f>
        <v>No</v>
      </c>
      <c r="AD1063" s="178" t="str">
        <f t="shared" si="655"/>
        <v>No</v>
      </c>
      <c r="AE1063" t="str">
        <f>IF(OR(Inventory!K71="Q3 2025",Inventory!K71="Q4 2025"),"Yes","No")</f>
        <v>No</v>
      </c>
      <c r="AF1063" s="178" t="str">
        <f t="shared" si="656"/>
        <v>No</v>
      </c>
      <c r="AG1063" t="str">
        <f>IF(OR(Inventory!K71="Q1 2026",Inventory!K71="Q2 2026"),"Yes","No")</f>
        <v>No</v>
      </c>
      <c r="AH1063" s="178" t="str">
        <f t="shared" si="657"/>
        <v>No</v>
      </c>
      <c r="AI1063" t="str">
        <f>IF(OR(Inventory!K71="Q3 2026",Inventory!K71="Q4 2026"),"Yes","No")</f>
        <v>No</v>
      </c>
      <c r="AJ1063" s="178" t="str">
        <f t="shared" si="658"/>
        <v>No</v>
      </c>
      <c r="AK1063" t="str">
        <f>IF(OR(Inventory!K71="Q1 2027",Inventory!K71="Q2 2027"),"Yes","No")</f>
        <v>No</v>
      </c>
      <c r="AL1063" s="178" t="str">
        <f t="shared" si="659"/>
        <v>No</v>
      </c>
      <c r="AM1063" t="str">
        <f>IF(OR(Inventory!K71="Q3 2027",Inventory!K71="Q4 2027"),"Yes","No")</f>
        <v>No</v>
      </c>
      <c r="AN1063" s="178" t="str">
        <f t="shared" si="660"/>
        <v>No</v>
      </c>
      <c r="AO1063" t="str">
        <f>IF(OR(Inventory!K71="Q1 2028",Inventory!K71="Q2 2028"),"Yes","No")</f>
        <v>No</v>
      </c>
      <c r="AP1063" s="178" t="str">
        <f t="shared" si="661"/>
        <v>No</v>
      </c>
      <c r="AQ1063" t="str">
        <f>IF(OR(Inventory!K71="Q3 2028",Inventory!K71="Q4 2028"),"Yes","No")</f>
        <v>No</v>
      </c>
      <c r="AR1063" s="178" t="str">
        <f t="shared" si="662"/>
        <v>No</v>
      </c>
      <c r="AS1063" t="str">
        <f>IF(OR(Inventory!K71="Q1 2029",Inventory!K71="Q2 2029"),"Yes","No")</f>
        <v>No</v>
      </c>
      <c r="AT1063" s="178" t="str">
        <f t="shared" si="663"/>
        <v>No</v>
      </c>
      <c r="AU1063" t="str">
        <f>IF(OR(Inventory!K71="Q3 2029",Inventory!K71="Q4 2029"),"Yes","No")</f>
        <v>No</v>
      </c>
      <c r="AV1063" s="178" t="str">
        <f t="shared" si="664"/>
        <v>No</v>
      </c>
      <c r="AW1063" t="str">
        <f>IF(OR(Inventory!K71="Q1 2030",Inventory!K71="Q2 2030"),"Yes","No")</f>
        <v>No</v>
      </c>
      <c r="AX1063" s="178" t="str">
        <f t="shared" si="665"/>
        <v>No</v>
      </c>
      <c r="AY1063" t="str">
        <f>IF(OR(Inventory!K71="Q3 2030",Inventory!K71="Q4 2030"),"Yes","No")</f>
        <v>No</v>
      </c>
      <c r="AZ1063" s="178" t="str">
        <f t="shared" si="666"/>
        <v>No</v>
      </c>
      <c r="BA1063" t="str">
        <f>IF(Inventory!K71="","No","Yes")</f>
        <v>No</v>
      </c>
      <c r="BB1063" s="178" t="str">
        <f t="shared" si="667"/>
        <v>No</v>
      </c>
      <c r="BC1063" s="178" t="str">
        <f t="shared" si="668"/>
        <v>Yes</v>
      </c>
      <c r="BD1063" s="174"/>
    </row>
    <row r="1064" spans="1:56" s="175" customFormat="1" ht="23.65" thickBot="1" x14ac:dyDescent="0.5">
      <c r="A1064" s="177">
        <v>68</v>
      </c>
      <c r="B1064" s="71" t="s">
        <v>752</v>
      </c>
      <c r="C1064" t="str">
        <f>IF(Inventory!E72="Yes","Yes","No")</f>
        <v>No</v>
      </c>
      <c r="D1064" t="str">
        <f>IF(AND(C1064="No",Inventory!F72="Yes"),"Yes","No")</f>
        <v>No</v>
      </c>
      <c r="E1064" t="str">
        <f>IF(AND(C1064="No",Inventory!F72="N/A"),"N/A","No")</f>
        <v>No</v>
      </c>
      <c r="F1064">
        <f>IF(OR(Inventory!F72="Yes",Inventory!F72="N/A"),0,1)</f>
        <v>1</v>
      </c>
      <c r="G1064" t="str">
        <f>IF(OR(Inventory!K72="Q3 2019",Inventory!K72="Q4 2019"),"Yes","No")</f>
        <v>No</v>
      </c>
      <c r="H1064" s="178" t="str">
        <f t="shared" si="644"/>
        <v>No</v>
      </c>
      <c r="I1064" t="str">
        <f>IF(OR(Inventory!K72="Q1 2020",Inventory!K72="Q2 2020"),"Yes","No")</f>
        <v>No</v>
      </c>
      <c r="J1064" s="178" t="str">
        <f t="shared" si="645"/>
        <v>No</v>
      </c>
      <c r="K1064" t="str">
        <f>IF(OR(Inventory!K72="Q3 2020",Inventory!K72="Q4 2020"),"Yes","No")</f>
        <v>No</v>
      </c>
      <c r="L1064" s="178" t="str">
        <f t="shared" si="646"/>
        <v>No</v>
      </c>
      <c r="M1064" t="str">
        <f>IF(OR(Inventory!K72="Q1 2021",Inventory!K72="Q2 2021"),"Yes","No")</f>
        <v>No</v>
      </c>
      <c r="N1064" s="178" t="str">
        <f t="shared" si="647"/>
        <v>No</v>
      </c>
      <c r="O1064" t="str">
        <f>IF(OR(Inventory!K72="Q3 2021",Inventory!K72="Q4 2021"),"Yes","No")</f>
        <v>No</v>
      </c>
      <c r="P1064" s="178" t="str">
        <f t="shared" si="648"/>
        <v>No</v>
      </c>
      <c r="Q1064" t="str">
        <f>IF(OR(Inventory!K72="Q1 2022",Inventory!K72="Q2 2022"),"Yes","No")</f>
        <v>No</v>
      </c>
      <c r="R1064" s="178" t="str">
        <f t="shared" si="649"/>
        <v>No</v>
      </c>
      <c r="S1064" t="str">
        <f>IF(OR(Inventory!K72="Q3 2022",Inventory!K72="Q4 2022"),"Yes","No")</f>
        <v>No</v>
      </c>
      <c r="T1064" s="178" t="str">
        <f t="shared" si="650"/>
        <v>No</v>
      </c>
      <c r="U1064" t="str">
        <f>IF(OR(Inventory!K72="Q1 2023",Inventory!K72="Q2 2023"),"Yes","No")</f>
        <v>No</v>
      </c>
      <c r="V1064" s="178" t="str">
        <f t="shared" si="651"/>
        <v>No</v>
      </c>
      <c r="W1064" t="str">
        <f>IF(OR(Inventory!K72="Q3 2023",Inventory!K72="Q4 2023"),"Yes","No")</f>
        <v>No</v>
      </c>
      <c r="X1064" s="178" t="str">
        <f t="shared" si="652"/>
        <v>No</v>
      </c>
      <c r="Y1064" t="str">
        <f>IF(OR(Inventory!K72="Q1 2024",Inventory!K72="Q2 2024"),"Yes","No")</f>
        <v>No</v>
      </c>
      <c r="Z1064" s="178" t="str">
        <f t="shared" si="653"/>
        <v>No</v>
      </c>
      <c r="AA1064" t="str">
        <f>IF(OR(Inventory!K72="Q3 2024",Inventory!K72="Q4 2024"),"Yes","No")</f>
        <v>No</v>
      </c>
      <c r="AB1064" s="178" t="str">
        <f t="shared" si="654"/>
        <v>No</v>
      </c>
      <c r="AC1064" t="str">
        <f>IF(OR(Inventory!K72="Q1 2025",Inventory!K72="Q2 2025"),"Yes","No")</f>
        <v>No</v>
      </c>
      <c r="AD1064" s="178" t="str">
        <f t="shared" si="655"/>
        <v>No</v>
      </c>
      <c r="AE1064" t="str">
        <f>IF(OR(Inventory!K72="Q3 2025",Inventory!K72="Q4 2025"),"Yes","No")</f>
        <v>No</v>
      </c>
      <c r="AF1064" s="178" t="str">
        <f t="shared" si="656"/>
        <v>No</v>
      </c>
      <c r="AG1064" t="str">
        <f>IF(OR(Inventory!K72="Q1 2026",Inventory!K72="Q2 2026"),"Yes","No")</f>
        <v>No</v>
      </c>
      <c r="AH1064" s="178" t="str">
        <f t="shared" si="657"/>
        <v>No</v>
      </c>
      <c r="AI1064" t="str">
        <f>IF(OR(Inventory!K72="Q3 2026",Inventory!K72="Q4 2026"),"Yes","No")</f>
        <v>No</v>
      </c>
      <c r="AJ1064" s="178" t="str">
        <f t="shared" si="658"/>
        <v>No</v>
      </c>
      <c r="AK1064" t="str">
        <f>IF(OR(Inventory!K72="Q1 2027",Inventory!K72="Q2 2027"),"Yes","No")</f>
        <v>No</v>
      </c>
      <c r="AL1064" s="178" t="str">
        <f t="shared" si="659"/>
        <v>No</v>
      </c>
      <c r="AM1064" t="str">
        <f>IF(OR(Inventory!K72="Q3 2027",Inventory!K72="Q4 2027"),"Yes","No")</f>
        <v>No</v>
      </c>
      <c r="AN1064" s="178" t="str">
        <f t="shared" si="660"/>
        <v>No</v>
      </c>
      <c r="AO1064" t="str">
        <f>IF(OR(Inventory!K72="Q1 2028",Inventory!K72="Q2 2028"),"Yes","No")</f>
        <v>No</v>
      </c>
      <c r="AP1064" s="178" t="str">
        <f t="shared" si="661"/>
        <v>No</v>
      </c>
      <c r="AQ1064" t="str">
        <f>IF(OR(Inventory!K72="Q3 2028",Inventory!K72="Q4 2028"),"Yes","No")</f>
        <v>No</v>
      </c>
      <c r="AR1064" s="178" t="str">
        <f t="shared" si="662"/>
        <v>No</v>
      </c>
      <c r="AS1064" t="str">
        <f>IF(OR(Inventory!K72="Q1 2029",Inventory!K72="Q2 2029"),"Yes","No")</f>
        <v>No</v>
      </c>
      <c r="AT1064" s="178" t="str">
        <f t="shared" si="663"/>
        <v>No</v>
      </c>
      <c r="AU1064" t="str">
        <f>IF(OR(Inventory!K72="Q3 2029",Inventory!K72="Q4 2029"),"Yes","No")</f>
        <v>No</v>
      </c>
      <c r="AV1064" s="178" t="str">
        <f t="shared" si="664"/>
        <v>No</v>
      </c>
      <c r="AW1064" t="str">
        <f>IF(OR(Inventory!K72="Q1 2030",Inventory!K72="Q2 2030"),"Yes","No")</f>
        <v>No</v>
      </c>
      <c r="AX1064" s="178" t="str">
        <f t="shared" si="665"/>
        <v>No</v>
      </c>
      <c r="AY1064" t="str">
        <f>IF(OR(Inventory!K72="Q3 2030",Inventory!K72="Q4 2030"),"Yes","No")</f>
        <v>No</v>
      </c>
      <c r="AZ1064" s="178" t="str">
        <f t="shared" si="666"/>
        <v>No</v>
      </c>
      <c r="BA1064" t="str">
        <f>IF(Inventory!K72="","No","Yes")</f>
        <v>No</v>
      </c>
      <c r="BB1064" s="178" t="str">
        <f t="shared" si="667"/>
        <v>No</v>
      </c>
      <c r="BC1064" s="178" t="str">
        <f t="shared" si="668"/>
        <v>Yes</v>
      </c>
      <c r="BD1064" s="174"/>
    </row>
    <row r="1065" spans="1:56" s="175" customFormat="1" ht="35.25" thickBot="1" x14ac:dyDescent="0.5">
      <c r="A1065" s="177">
        <v>69</v>
      </c>
      <c r="B1065" s="71" t="s">
        <v>753</v>
      </c>
      <c r="C1065" t="str">
        <f>IF(Inventory!E73="Yes","Yes","No")</f>
        <v>No</v>
      </c>
      <c r="D1065" t="str">
        <f>IF(AND(C1065="No",Inventory!F73="Yes"),"Yes","No")</f>
        <v>No</v>
      </c>
      <c r="E1065" t="str">
        <f>IF(AND(C1065="No",Inventory!F73="N/A"),"N/A","No")</f>
        <v>No</v>
      </c>
      <c r="F1065">
        <f>IF(OR(Inventory!F73="Yes",Inventory!F73="N/A"),0,1)</f>
        <v>1</v>
      </c>
      <c r="G1065" t="str">
        <f>IF(OR(Inventory!K73="Q3 2019",Inventory!K73="Q4 2019"),"Yes","No")</f>
        <v>No</v>
      </c>
      <c r="H1065" s="178" t="str">
        <f t="shared" si="644"/>
        <v>No</v>
      </c>
      <c r="I1065" t="str">
        <f>IF(OR(Inventory!K73="Q1 2020",Inventory!K73="Q2 2020"),"Yes","No")</f>
        <v>No</v>
      </c>
      <c r="J1065" s="178" t="str">
        <f t="shared" si="645"/>
        <v>No</v>
      </c>
      <c r="K1065" t="str">
        <f>IF(OR(Inventory!K73="Q3 2020",Inventory!K73="Q4 2020"),"Yes","No")</f>
        <v>No</v>
      </c>
      <c r="L1065" s="178" t="str">
        <f t="shared" si="646"/>
        <v>No</v>
      </c>
      <c r="M1065" t="str">
        <f>IF(OR(Inventory!K73="Q1 2021",Inventory!K73="Q2 2021"),"Yes","No")</f>
        <v>No</v>
      </c>
      <c r="N1065" s="178" t="str">
        <f t="shared" si="647"/>
        <v>No</v>
      </c>
      <c r="O1065" t="str">
        <f>IF(OR(Inventory!K73="Q3 2021",Inventory!K73="Q4 2021"),"Yes","No")</f>
        <v>No</v>
      </c>
      <c r="P1065" s="178" t="str">
        <f t="shared" si="648"/>
        <v>No</v>
      </c>
      <c r="Q1065" t="str">
        <f>IF(OR(Inventory!K73="Q1 2022",Inventory!K73="Q2 2022"),"Yes","No")</f>
        <v>No</v>
      </c>
      <c r="R1065" s="178" t="str">
        <f t="shared" si="649"/>
        <v>No</v>
      </c>
      <c r="S1065" t="str">
        <f>IF(OR(Inventory!K73="Q3 2022",Inventory!K73="Q4 2022"),"Yes","No")</f>
        <v>No</v>
      </c>
      <c r="T1065" s="178" t="str">
        <f t="shared" si="650"/>
        <v>No</v>
      </c>
      <c r="U1065" t="str">
        <f>IF(OR(Inventory!K73="Q1 2023",Inventory!K73="Q2 2023"),"Yes","No")</f>
        <v>No</v>
      </c>
      <c r="V1065" s="178" t="str">
        <f t="shared" si="651"/>
        <v>No</v>
      </c>
      <c r="W1065" t="str">
        <f>IF(OR(Inventory!K73="Q3 2023",Inventory!K73="Q4 2023"),"Yes","No")</f>
        <v>No</v>
      </c>
      <c r="X1065" s="178" t="str">
        <f t="shared" si="652"/>
        <v>No</v>
      </c>
      <c r="Y1065" t="str">
        <f>IF(OR(Inventory!K73="Q1 2024",Inventory!K73="Q2 2024"),"Yes","No")</f>
        <v>No</v>
      </c>
      <c r="Z1065" s="178" t="str">
        <f t="shared" si="653"/>
        <v>No</v>
      </c>
      <c r="AA1065" t="str">
        <f>IF(OR(Inventory!K73="Q3 2024",Inventory!K73="Q4 2024"),"Yes","No")</f>
        <v>No</v>
      </c>
      <c r="AB1065" s="178" t="str">
        <f t="shared" si="654"/>
        <v>No</v>
      </c>
      <c r="AC1065" t="str">
        <f>IF(OR(Inventory!K73="Q1 2025",Inventory!K73="Q2 2025"),"Yes","No")</f>
        <v>No</v>
      </c>
      <c r="AD1065" s="178" t="str">
        <f t="shared" si="655"/>
        <v>No</v>
      </c>
      <c r="AE1065" t="str">
        <f>IF(OR(Inventory!K73="Q3 2025",Inventory!K73="Q4 2025"),"Yes","No")</f>
        <v>No</v>
      </c>
      <c r="AF1065" s="178" t="str">
        <f t="shared" si="656"/>
        <v>No</v>
      </c>
      <c r="AG1065" t="str">
        <f>IF(OR(Inventory!K73="Q1 2026",Inventory!K73="Q2 2026"),"Yes","No")</f>
        <v>No</v>
      </c>
      <c r="AH1065" s="178" t="str">
        <f t="shared" si="657"/>
        <v>No</v>
      </c>
      <c r="AI1065" t="str">
        <f>IF(OR(Inventory!K73="Q3 2026",Inventory!K73="Q4 2026"),"Yes","No")</f>
        <v>No</v>
      </c>
      <c r="AJ1065" s="178" t="str">
        <f t="shared" si="658"/>
        <v>No</v>
      </c>
      <c r="AK1065" t="str">
        <f>IF(OR(Inventory!K73="Q1 2027",Inventory!K73="Q2 2027"),"Yes","No")</f>
        <v>No</v>
      </c>
      <c r="AL1065" s="178" t="str">
        <f t="shared" si="659"/>
        <v>No</v>
      </c>
      <c r="AM1065" t="str">
        <f>IF(OR(Inventory!K73="Q3 2027",Inventory!K73="Q4 2027"),"Yes","No")</f>
        <v>No</v>
      </c>
      <c r="AN1065" s="178" t="str">
        <f t="shared" si="660"/>
        <v>No</v>
      </c>
      <c r="AO1065" t="str">
        <f>IF(OR(Inventory!K73="Q1 2028",Inventory!K73="Q2 2028"),"Yes","No")</f>
        <v>No</v>
      </c>
      <c r="AP1065" s="178" t="str">
        <f t="shared" si="661"/>
        <v>No</v>
      </c>
      <c r="AQ1065" t="str">
        <f>IF(OR(Inventory!K73="Q3 2028",Inventory!K73="Q4 2028"),"Yes","No")</f>
        <v>No</v>
      </c>
      <c r="AR1065" s="178" t="str">
        <f t="shared" si="662"/>
        <v>No</v>
      </c>
      <c r="AS1065" t="str">
        <f>IF(OR(Inventory!K73="Q1 2029",Inventory!K73="Q2 2029"),"Yes","No")</f>
        <v>No</v>
      </c>
      <c r="AT1065" s="178" t="str">
        <f t="shared" si="663"/>
        <v>No</v>
      </c>
      <c r="AU1065" t="str">
        <f>IF(OR(Inventory!K73="Q3 2029",Inventory!K73="Q4 2029"),"Yes","No")</f>
        <v>No</v>
      </c>
      <c r="AV1065" s="178" t="str">
        <f t="shared" si="664"/>
        <v>No</v>
      </c>
      <c r="AW1065" t="str">
        <f>IF(OR(Inventory!K73="Q1 2030",Inventory!K73="Q2 2030"),"Yes","No")</f>
        <v>No</v>
      </c>
      <c r="AX1065" s="178" t="str">
        <f t="shared" si="665"/>
        <v>No</v>
      </c>
      <c r="AY1065" t="str">
        <f>IF(OR(Inventory!K73="Q3 2030",Inventory!K73="Q4 2030"),"Yes","No")</f>
        <v>No</v>
      </c>
      <c r="AZ1065" s="178" t="str">
        <f t="shared" si="666"/>
        <v>No</v>
      </c>
      <c r="BA1065" t="str">
        <f>IF(Inventory!K73="","No","Yes")</f>
        <v>No</v>
      </c>
      <c r="BB1065" s="178" t="str">
        <f t="shared" si="667"/>
        <v>No</v>
      </c>
      <c r="BC1065" s="178" t="str">
        <f t="shared" si="668"/>
        <v>Yes</v>
      </c>
      <c r="BD1065" s="174"/>
    </row>
    <row r="1066" spans="1:56" s="175" customFormat="1" ht="23.65" thickBot="1" x14ac:dyDescent="0.5">
      <c r="A1066" s="177">
        <v>70</v>
      </c>
      <c r="B1066" s="71" t="s">
        <v>755</v>
      </c>
      <c r="C1066" t="str">
        <f>IF(Inventory!E74="Yes","Yes","No")</f>
        <v>No</v>
      </c>
      <c r="D1066" t="str">
        <f>IF(AND(C1066="No",Inventory!F74="Yes"),"Yes","No")</f>
        <v>No</v>
      </c>
      <c r="E1066" t="str">
        <f>IF(AND(C1066="No",Inventory!F74="N/A"),"N/A","No")</f>
        <v>No</v>
      </c>
      <c r="F1066">
        <f>IF(OR(Inventory!F74="Yes",Inventory!F74="N/A"),0,1)</f>
        <v>1</v>
      </c>
      <c r="G1066" t="str">
        <f>IF(OR(Inventory!K74="Q3 2019",Inventory!K74="Q4 2019"),"Yes","No")</f>
        <v>No</v>
      </c>
      <c r="H1066" s="178" t="str">
        <f t="shared" si="644"/>
        <v>No</v>
      </c>
      <c r="I1066" t="str">
        <f>IF(OR(Inventory!K74="Q1 2020",Inventory!K74="Q2 2020"),"Yes","No")</f>
        <v>No</v>
      </c>
      <c r="J1066" s="178" t="str">
        <f t="shared" si="645"/>
        <v>No</v>
      </c>
      <c r="K1066" t="str">
        <f>IF(OR(Inventory!K74="Q3 2020",Inventory!K74="Q4 2020"),"Yes","No")</f>
        <v>No</v>
      </c>
      <c r="L1066" s="178" t="str">
        <f t="shared" si="646"/>
        <v>No</v>
      </c>
      <c r="M1066" t="str">
        <f>IF(OR(Inventory!K74="Q1 2021",Inventory!K74="Q2 2021"),"Yes","No")</f>
        <v>No</v>
      </c>
      <c r="N1066" s="178" t="str">
        <f t="shared" si="647"/>
        <v>No</v>
      </c>
      <c r="O1066" t="str">
        <f>IF(OR(Inventory!K74="Q3 2021",Inventory!K74="Q4 2021"),"Yes","No")</f>
        <v>No</v>
      </c>
      <c r="P1066" s="178" t="str">
        <f t="shared" si="648"/>
        <v>No</v>
      </c>
      <c r="Q1066" t="str">
        <f>IF(OR(Inventory!K74="Q1 2022",Inventory!K74="Q2 2022"),"Yes","No")</f>
        <v>No</v>
      </c>
      <c r="R1066" s="178" t="str">
        <f t="shared" si="649"/>
        <v>No</v>
      </c>
      <c r="S1066" t="str">
        <f>IF(OR(Inventory!K74="Q3 2022",Inventory!K74="Q4 2022"),"Yes","No")</f>
        <v>No</v>
      </c>
      <c r="T1066" s="178" t="str">
        <f t="shared" si="650"/>
        <v>No</v>
      </c>
      <c r="U1066" t="str">
        <f>IF(OR(Inventory!K74="Q1 2023",Inventory!K74="Q2 2023"),"Yes","No")</f>
        <v>No</v>
      </c>
      <c r="V1066" s="178" t="str">
        <f t="shared" si="651"/>
        <v>No</v>
      </c>
      <c r="W1066" t="str">
        <f>IF(OR(Inventory!K74="Q3 2023",Inventory!K74="Q4 2023"),"Yes","No")</f>
        <v>No</v>
      </c>
      <c r="X1066" s="178" t="str">
        <f t="shared" si="652"/>
        <v>No</v>
      </c>
      <c r="Y1066" t="str">
        <f>IF(OR(Inventory!K74="Q1 2024",Inventory!K74="Q2 2024"),"Yes","No")</f>
        <v>No</v>
      </c>
      <c r="Z1066" s="178" t="str">
        <f t="shared" si="653"/>
        <v>No</v>
      </c>
      <c r="AA1066" t="str">
        <f>IF(OR(Inventory!K74="Q3 2024",Inventory!K74="Q4 2024"),"Yes","No")</f>
        <v>No</v>
      </c>
      <c r="AB1066" s="178" t="str">
        <f t="shared" si="654"/>
        <v>No</v>
      </c>
      <c r="AC1066" t="str">
        <f>IF(OR(Inventory!K74="Q1 2025",Inventory!K74="Q2 2025"),"Yes","No")</f>
        <v>No</v>
      </c>
      <c r="AD1066" s="178" t="str">
        <f t="shared" si="655"/>
        <v>No</v>
      </c>
      <c r="AE1066" t="str">
        <f>IF(OR(Inventory!K74="Q3 2025",Inventory!K74="Q4 2025"),"Yes","No")</f>
        <v>No</v>
      </c>
      <c r="AF1066" s="178" t="str">
        <f t="shared" si="656"/>
        <v>No</v>
      </c>
      <c r="AG1066" t="str">
        <f>IF(OR(Inventory!K74="Q1 2026",Inventory!K74="Q2 2026"),"Yes","No")</f>
        <v>No</v>
      </c>
      <c r="AH1066" s="178" t="str">
        <f t="shared" si="657"/>
        <v>No</v>
      </c>
      <c r="AI1066" t="str">
        <f>IF(OR(Inventory!K74="Q3 2026",Inventory!K74="Q4 2026"),"Yes","No")</f>
        <v>No</v>
      </c>
      <c r="AJ1066" s="178" t="str">
        <f t="shared" si="658"/>
        <v>No</v>
      </c>
      <c r="AK1066" t="str">
        <f>IF(OR(Inventory!K74="Q1 2027",Inventory!K74="Q2 2027"),"Yes","No")</f>
        <v>No</v>
      </c>
      <c r="AL1066" s="178" t="str">
        <f t="shared" si="659"/>
        <v>No</v>
      </c>
      <c r="AM1066" t="str">
        <f>IF(OR(Inventory!K74="Q3 2027",Inventory!K74="Q4 2027"),"Yes","No")</f>
        <v>No</v>
      </c>
      <c r="AN1066" s="178" t="str">
        <f t="shared" si="660"/>
        <v>No</v>
      </c>
      <c r="AO1066" t="str">
        <f>IF(OR(Inventory!K74="Q1 2028",Inventory!K74="Q2 2028"),"Yes","No")</f>
        <v>No</v>
      </c>
      <c r="AP1066" s="178" t="str">
        <f t="shared" si="661"/>
        <v>No</v>
      </c>
      <c r="AQ1066" t="str">
        <f>IF(OR(Inventory!K74="Q3 2028",Inventory!K74="Q4 2028"),"Yes","No")</f>
        <v>No</v>
      </c>
      <c r="AR1066" s="178" t="str">
        <f t="shared" si="662"/>
        <v>No</v>
      </c>
      <c r="AS1066" t="str">
        <f>IF(OR(Inventory!K74="Q1 2029",Inventory!K74="Q2 2029"),"Yes","No")</f>
        <v>No</v>
      </c>
      <c r="AT1066" s="178" t="str">
        <f t="shared" si="663"/>
        <v>No</v>
      </c>
      <c r="AU1066" t="str">
        <f>IF(OR(Inventory!K74="Q3 2029",Inventory!K74="Q4 2029"),"Yes","No")</f>
        <v>No</v>
      </c>
      <c r="AV1066" s="178" t="str">
        <f t="shared" si="664"/>
        <v>No</v>
      </c>
      <c r="AW1066" t="str">
        <f>IF(OR(Inventory!K74="Q1 2030",Inventory!K74="Q2 2030"),"Yes","No")</f>
        <v>No</v>
      </c>
      <c r="AX1066" s="178" t="str">
        <f t="shared" si="665"/>
        <v>No</v>
      </c>
      <c r="AY1066" t="str">
        <f>IF(OR(Inventory!K74="Q3 2030",Inventory!K74="Q4 2030"),"Yes","No")</f>
        <v>No</v>
      </c>
      <c r="AZ1066" s="178" t="str">
        <f t="shared" si="666"/>
        <v>No</v>
      </c>
      <c r="BA1066" t="str">
        <f>IF(Inventory!K74="","No","Yes")</f>
        <v>No</v>
      </c>
      <c r="BB1066" s="178" t="str">
        <f t="shared" si="667"/>
        <v>No</v>
      </c>
      <c r="BC1066" s="178" t="str">
        <f t="shared" si="668"/>
        <v>Yes</v>
      </c>
      <c r="BD1066" s="174"/>
    </row>
    <row r="1067" spans="1:56" s="175" customFormat="1" ht="35.25" thickBot="1" x14ac:dyDescent="0.5">
      <c r="A1067" s="177">
        <v>71</v>
      </c>
      <c r="B1067" s="71" t="s">
        <v>756</v>
      </c>
      <c r="C1067" t="str">
        <f>IF(Inventory!E75="Yes","Yes","No")</f>
        <v>No</v>
      </c>
      <c r="D1067" t="str">
        <f>IF(AND(C1067="No",Inventory!F75="Yes"),"Yes","No")</f>
        <v>No</v>
      </c>
      <c r="E1067" t="str">
        <f>IF(AND(C1067="No",Inventory!F75="N/A"),"N/A","No")</f>
        <v>No</v>
      </c>
      <c r="F1067">
        <f>IF(OR(Inventory!F75="Yes",Inventory!F75="N/A"),0,1)</f>
        <v>1</v>
      </c>
      <c r="G1067" t="str">
        <f>IF(OR(Inventory!K75="Q3 2019",Inventory!K75="Q4 2019"),"Yes","No")</f>
        <v>No</v>
      </c>
      <c r="H1067" s="178" t="str">
        <f t="shared" si="644"/>
        <v>No</v>
      </c>
      <c r="I1067" t="str">
        <f>IF(OR(Inventory!K75="Q1 2020",Inventory!K75="Q2 2020"),"Yes","No")</f>
        <v>No</v>
      </c>
      <c r="J1067" s="178" t="str">
        <f t="shared" si="645"/>
        <v>No</v>
      </c>
      <c r="K1067" t="str">
        <f>IF(OR(Inventory!K75="Q3 2020",Inventory!K75="Q4 2020"),"Yes","No")</f>
        <v>No</v>
      </c>
      <c r="L1067" s="178" t="str">
        <f t="shared" si="646"/>
        <v>No</v>
      </c>
      <c r="M1067" t="str">
        <f>IF(OR(Inventory!K75="Q1 2021",Inventory!K75="Q2 2021"),"Yes","No")</f>
        <v>No</v>
      </c>
      <c r="N1067" s="178" t="str">
        <f t="shared" si="647"/>
        <v>No</v>
      </c>
      <c r="O1067" t="str">
        <f>IF(OR(Inventory!K75="Q3 2021",Inventory!K75="Q4 2021"),"Yes","No")</f>
        <v>No</v>
      </c>
      <c r="P1067" s="178" t="str">
        <f t="shared" si="648"/>
        <v>No</v>
      </c>
      <c r="Q1067" t="str">
        <f>IF(OR(Inventory!K75="Q1 2022",Inventory!K75="Q2 2022"),"Yes","No")</f>
        <v>No</v>
      </c>
      <c r="R1067" s="178" t="str">
        <f t="shared" si="649"/>
        <v>No</v>
      </c>
      <c r="S1067" t="str">
        <f>IF(OR(Inventory!K75="Q3 2022",Inventory!K75="Q4 2022"),"Yes","No")</f>
        <v>No</v>
      </c>
      <c r="T1067" s="178" t="str">
        <f t="shared" si="650"/>
        <v>No</v>
      </c>
      <c r="U1067" t="str">
        <f>IF(OR(Inventory!K75="Q1 2023",Inventory!K75="Q2 2023"),"Yes","No")</f>
        <v>No</v>
      </c>
      <c r="V1067" s="178" t="str">
        <f t="shared" si="651"/>
        <v>No</v>
      </c>
      <c r="W1067" t="str">
        <f>IF(OR(Inventory!K75="Q3 2023",Inventory!K75="Q4 2023"),"Yes","No")</f>
        <v>No</v>
      </c>
      <c r="X1067" s="178" t="str">
        <f t="shared" si="652"/>
        <v>No</v>
      </c>
      <c r="Y1067" t="str">
        <f>IF(OR(Inventory!K75="Q1 2024",Inventory!K75="Q2 2024"),"Yes","No")</f>
        <v>No</v>
      </c>
      <c r="Z1067" s="178" t="str">
        <f t="shared" si="653"/>
        <v>No</v>
      </c>
      <c r="AA1067" t="str">
        <f>IF(OR(Inventory!K75="Q3 2024",Inventory!K75="Q4 2024"),"Yes","No")</f>
        <v>No</v>
      </c>
      <c r="AB1067" s="178" t="str">
        <f t="shared" si="654"/>
        <v>No</v>
      </c>
      <c r="AC1067" t="str">
        <f>IF(OR(Inventory!K75="Q1 2025",Inventory!K75="Q2 2025"),"Yes","No")</f>
        <v>No</v>
      </c>
      <c r="AD1067" s="178" t="str">
        <f t="shared" si="655"/>
        <v>No</v>
      </c>
      <c r="AE1067" t="str">
        <f>IF(OR(Inventory!K75="Q3 2025",Inventory!K75="Q4 2025"),"Yes","No")</f>
        <v>No</v>
      </c>
      <c r="AF1067" s="178" t="str">
        <f t="shared" si="656"/>
        <v>No</v>
      </c>
      <c r="AG1067" t="str">
        <f>IF(OR(Inventory!K75="Q1 2026",Inventory!K75="Q2 2026"),"Yes","No")</f>
        <v>No</v>
      </c>
      <c r="AH1067" s="178" t="str">
        <f t="shared" si="657"/>
        <v>No</v>
      </c>
      <c r="AI1067" t="str">
        <f>IF(OR(Inventory!K75="Q3 2026",Inventory!K75="Q4 2026"),"Yes","No")</f>
        <v>No</v>
      </c>
      <c r="AJ1067" s="178" t="str">
        <f t="shared" si="658"/>
        <v>No</v>
      </c>
      <c r="AK1067" t="str">
        <f>IF(OR(Inventory!K75="Q1 2027",Inventory!K75="Q2 2027"),"Yes","No")</f>
        <v>No</v>
      </c>
      <c r="AL1067" s="178" t="str">
        <f t="shared" si="659"/>
        <v>No</v>
      </c>
      <c r="AM1067" t="str">
        <f>IF(OR(Inventory!K75="Q3 2027",Inventory!K75="Q4 2027"),"Yes","No")</f>
        <v>No</v>
      </c>
      <c r="AN1067" s="178" t="str">
        <f t="shared" si="660"/>
        <v>No</v>
      </c>
      <c r="AO1067" t="str">
        <f>IF(OR(Inventory!K75="Q1 2028",Inventory!K75="Q2 2028"),"Yes","No")</f>
        <v>No</v>
      </c>
      <c r="AP1067" s="178" t="str">
        <f t="shared" si="661"/>
        <v>No</v>
      </c>
      <c r="AQ1067" t="str">
        <f>IF(OR(Inventory!K75="Q3 2028",Inventory!K75="Q4 2028"),"Yes","No")</f>
        <v>No</v>
      </c>
      <c r="AR1067" s="178" t="str">
        <f t="shared" si="662"/>
        <v>No</v>
      </c>
      <c r="AS1067" t="str">
        <f>IF(OR(Inventory!K75="Q1 2029",Inventory!K75="Q2 2029"),"Yes","No")</f>
        <v>No</v>
      </c>
      <c r="AT1067" s="178" t="str">
        <f t="shared" si="663"/>
        <v>No</v>
      </c>
      <c r="AU1067" t="str">
        <f>IF(OR(Inventory!K75="Q3 2029",Inventory!K75="Q4 2029"),"Yes","No")</f>
        <v>No</v>
      </c>
      <c r="AV1067" s="178" t="str">
        <f t="shared" si="664"/>
        <v>No</v>
      </c>
      <c r="AW1067" t="str">
        <f>IF(OR(Inventory!K75="Q1 2030",Inventory!K75="Q2 2030"),"Yes","No")</f>
        <v>No</v>
      </c>
      <c r="AX1067" s="178" t="str">
        <f t="shared" si="665"/>
        <v>No</v>
      </c>
      <c r="AY1067" t="str">
        <f>IF(OR(Inventory!K75="Q3 2030",Inventory!K75="Q4 2030"),"Yes","No")</f>
        <v>No</v>
      </c>
      <c r="AZ1067" s="178" t="str">
        <f t="shared" si="666"/>
        <v>No</v>
      </c>
      <c r="BA1067" t="str">
        <f>IF(Inventory!K75="","No","Yes")</f>
        <v>No</v>
      </c>
      <c r="BB1067" s="178" t="str">
        <f t="shared" si="667"/>
        <v>No</v>
      </c>
      <c r="BC1067" s="178" t="str">
        <f t="shared" si="668"/>
        <v>Yes</v>
      </c>
      <c r="BD1067" s="174"/>
    </row>
    <row r="1068" spans="1:56" s="175" customFormat="1" ht="23.65" thickBot="1" x14ac:dyDescent="0.5">
      <c r="A1068" s="177">
        <v>72</v>
      </c>
      <c r="B1068" s="71" t="s">
        <v>758</v>
      </c>
      <c r="C1068" t="str">
        <f>IF(Inventory!E76="Yes","Yes","No")</f>
        <v>No</v>
      </c>
      <c r="D1068" t="str">
        <f>IF(AND(C1068="No",Inventory!F76="Yes"),"Yes","No")</f>
        <v>No</v>
      </c>
      <c r="E1068" t="str">
        <f>IF(AND(C1068="No",Inventory!F76="N/A"),"N/A","No")</f>
        <v>No</v>
      </c>
      <c r="F1068">
        <f>IF(OR(Inventory!F76="Yes",Inventory!F76="N/A"),0,1)</f>
        <v>1</v>
      </c>
      <c r="G1068" t="str">
        <f>IF(OR(Inventory!K76="Q3 2019",Inventory!K76="Q4 2019"),"Yes","No")</f>
        <v>No</v>
      </c>
      <c r="H1068" s="178" t="str">
        <f t="shared" si="644"/>
        <v>No</v>
      </c>
      <c r="I1068" t="str">
        <f>IF(OR(Inventory!K76="Q1 2020",Inventory!K76="Q2 2020"),"Yes","No")</f>
        <v>No</v>
      </c>
      <c r="J1068" s="178" t="str">
        <f t="shared" si="645"/>
        <v>No</v>
      </c>
      <c r="K1068" t="str">
        <f>IF(OR(Inventory!K76="Q3 2020",Inventory!K76="Q4 2020"),"Yes","No")</f>
        <v>No</v>
      </c>
      <c r="L1068" s="178" t="str">
        <f t="shared" si="646"/>
        <v>No</v>
      </c>
      <c r="M1068" t="str">
        <f>IF(OR(Inventory!K76="Q1 2021",Inventory!K76="Q2 2021"),"Yes","No")</f>
        <v>No</v>
      </c>
      <c r="N1068" s="178" t="str">
        <f t="shared" si="647"/>
        <v>No</v>
      </c>
      <c r="O1068" t="str">
        <f>IF(OR(Inventory!K76="Q3 2021",Inventory!K76="Q4 2021"),"Yes","No")</f>
        <v>No</v>
      </c>
      <c r="P1068" s="178" t="str">
        <f t="shared" si="648"/>
        <v>No</v>
      </c>
      <c r="Q1068" t="str">
        <f>IF(OR(Inventory!K76="Q1 2022",Inventory!K76="Q2 2022"),"Yes","No")</f>
        <v>No</v>
      </c>
      <c r="R1068" s="178" t="str">
        <f t="shared" si="649"/>
        <v>No</v>
      </c>
      <c r="S1068" t="str">
        <f>IF(OR(Inventory!K76="Q3 2022",Inventory!K76="Q4 2022"),"Yes","No")</f>
        <v>No</v>
      </c>
      <c r="T1068" s="178" t="str">
        <f t="shared" si="650"/>
        <v>No</v>
      </c>
      <c r="U1068" t="str">
        <f>IF(OR(Inventory!K76="Q1 2023",Inventory!K76="Q2 2023"),"Yes","No")</f>
        <v>No</v>
      </c>
      <c r="V1068" s="178" t="str">
        <f t="shared" si="651"/>
        <v>No</v>
      </c>
      <c r="W1068" t="str">
        <f>IF(OR(Inventory!K76="Q3 2023",Inventory!K76="Q4 2023"),"Yes","No")</f>
        <v>No</v>
      </c>
      <c r="X1068" s="178" t="str">
        <f t="shared" si="652"/>
        <v>No</v>
      </c>
      <c r="Y1068" t="str">
        <f>IF(OR(Inventory!K76="Q1 2024",Inventory!K76="Q2 2024"),"Yes","No")</f>
        <v>No</v>
      </c>
      <c r="Z1068" s="178" t="str">
        <f t="shared" si="653"/>
        <v>No</v>
      </c>
      <c r="AA1068" t="str">
        <f>IF(OR(Inventory!K76="Q3 2024",Inventory!K76="Q4 2024"),"Yes","No")</f>
        <v>No</v>
      </c>
      <c r="AB1068" s="178" t="str">
        <f t="shared" si="654"/>
        <v>No</v>
      </c>
      <c r="AC1068" t="str">
        <f>IF(OR(Inventory!K76="Q1 2025",Inventory!K76="Q2 2025"),"Yes","No")</f>
        <v>No</v>
      </c>
      <c r="AD1068" s="178" t="str">
        <f t="shared" si="655"/>
        <v>No</v>
      </c>
      <c r="AE1068" t="str">
        <f>IF(OR(Inventory!K76="Q3 2025",Inventory!K76="Q4 2025"),"Yes","No")</f>
        <v>No</v>
      </c>
      <c r="AF1068" s="178" t="str">
        <f t="shared" si="656"/>
        <v>No</v>
      </c>
      <c r="AG1068" t="str">
        <f>IF(OR(Inventory!K76="Q1 2026",Inventory!K76="Q2 2026"),"Yes","No")</f>
        <v>No</v>
      </c>
      <c r="AH1068" s="178" t="str">
        <f t="shared" si="657"/>
        <v>No</v>
      </c>
      <c r="AI1068" t="str">
        <f>IF(OR(Inventory!K76="Q3 2026",Inventory!K76="Q4 2026"),"Yes","No")</f>
        <v>No</v>
      </c>
      <c r="AJ1068" s="178" t="str">
        <f t="shared" si="658"/>
        <v>No</v>
      </c>
      <c r="AK1068" t="str">
        <f>IF(OR(Inventory!K76="Q1 2027",Inventory!K76="Q2 2027"),"Yes","No")</f>
        <v>No</v>
      </c>
      <c r="AL1068" s="178" t="str">
        <f t="shared" si="659"/>
        <v>No</v>
      </c>
      <c r="AM1068" t="str">
        <f>IF(OR(Inventory!K76="Q3 2027",Inventory!K76="Q4 2027"),"Yes","No")</f>
        <v>No</v>
      </c>
      <c r="AN1068" s="178" t="str">
        <f t="shared" si="660"/>
        <v>No</v>
      </c>
      <c r="AO1068" t="str">
        <f>IF(OR(Inventory!K76="Q1 2028",Inventory!K76="Q2 2028"),"Yes","No")</f>
        <v>No</v>
      </c>
      <c r="AP1068" s="178" t="str">
        <f t="shared" si="661"/>
        <v>No</v>
      </c>
      <c r="AQ1068" t="str">
        <f>IF(OR(Inventory!K76="Q3 2028",Inventory!K76="Q4 2028"),"Yes","No")</f>
        <v>No</v>
      </c>
      <c r="AR1068" s="178" t="str">
        <f t="shared" si="662"/>
        <v>No</v>
      </c>
      <c r="AS1068" t="str">
        <f>IF(OR(Inventory!K76="Q1 2029",Inventory!K76="Q2 2029"),"Yes","No")</f>
        <v>No</v>
      </c>
      <c r="AT1068" s="178" t="str">
        <f t="shared" si="663"/>
        <v>No</v>
      </c>
      <c r="AU1068" t="str">
        <f>IF(OR(Inventory!K76="Q3 2029",Inventory!K76="Q4 2029"),"Yes","No")</f>
        <v>No</v>
      </c>
      <c r="AV1068" s="178" t="str">
        <f t="shared" si="664"/>
        <v>No</v>
      </c>
      <c r="AW1068" t="str">
        <f>IF(OR(Inventory!K76="Q1 2030",Inventory!K76="Q2 2030"),"Yes","No")</f>
        <v>No</v>
      </c>
      <c r="AX1068" s="178" t="str">
        <f t="shared" si="665"/>
        <v>No</v>
      </c>
      <c r="AY1068" t="str">
        <f>IF(OR(Inventory!K76="Q3 2030",Inventory!K76="Q4 2030"),"Yes","No")</f>
        <v>No</v>
      </c>
      <c r="AZ1068" s="178" t="str">
        <f t="shared" si="666"/>
        <v>No</v>
      </c>
      <c r="BA1068" t="str">
        <f>IF(Inventory!K76="","No","Yes")</f>
        <v>No</v>
      </c>
      <c r="BB1068" s="178" t="str">
        <f t="shared" si="667"/>
        <v>No</v>
      </c>
      <c r="BC1068" s="178" t="str">
        <f t="shared" si="668"/>
        <v>Yes</v>
      </c>
      <c r="BD1068" s="174"/>
    </row>
    <row r="1069" spans="1:56" s="175" customFormat="1" ht="14.65" thickBot="1" x14ac:dyDescent="0.5">
      <c r="A1069" s="177">
        <v>73</v>
      </c>
      <c r="B1069" s="71" t="s">
        <v>759</v>
      </c>
      <c r="C1069" t="str">
        <f>IF(Inventory!E77="Yes","Yes","No")</f>
        <v>No</v>
      </c>
      <c r="D1069" t="str">
        <f>IF(AND(C1069="No",Inventory!F77="Yes"),"Yes","No")</f>
        <v>No</v>
      </c>
      <c r="E1069" t="str">
        <f>IF(AND(C1069="No",Inventory!F77="N/A"),"N/A","No")</f>
        <v>No</v>
      </c>
      <c r="F1069">
        <f>IF(OR(Inventory!F77="Yes",Inventory!F77="N/A"),0,1)</f>
        <v>1</v>
      </c>
      <c r="G1069" t="str">
        <f>IF(OR(Inventory!K77="Q3 2019",Inventory!K77="Q4 2019"),"Yes","No")</f>
        <v>No</v>
      </c>
      <c r="H1069" s="178" t="str">
        <f t="shared" si="644"/>
        <v>No</v>
      </c>
      <c r="I1069" t="str">
        <f>IF(OR(Inventory!K77="Q1 2020",Inventory!K77="Q2 2020"),"Yes","No")</f>
        <v>No</v>
      </c>
      <c r="J1069" s="178" t="str">
        <f t="shared" si="645"/>
        <v>No</v>
      </c>
      <c r="K1069" t="str">
        <f>IF(OR(Inventory!K77="Q3 2020",Inventory!K77="Q4 2020"),"Yes","No")</f>
        <v>No</v>
      </c>
      <c r="L1069" s="178" t="str">
        <f t="shared" si="646"/>
        <v>No</v>
      </c>
      <c r="M1069" t="str">
        <f>IF(OR(Inventory!K77="Q1 2021",Inventory!K77="Q2 2021"),"Yes","No")</f>
        <v>No</v>
      </c>
      <c r="N1069" s="178" t="str">
        <f t="shared" si="647"/>
        <v>No</v>
      </c>
      <c r="O1069" t="str">
        <f>IF(OR(Inventory!K77="Q3 2021",Inventory!K77="Q4 2021"),"Yes","No")</f>
        <v>No</v>
      </c>
      <c r="P1069" s="178" t="str">
        <f t="shared" si="648"/>
        <v>No</v>
      </c>
      <c r="Q1069" t="str">
        <f>IF(OR(Inventory!K77="Q1 2022",Inventory!K77="Q2 2022"),"Yes","No")</f>
        <v>No</v>
      </c>
      <c r="R1069" s="178" t="str">
        <f t="shared" si="649"/>
        <v>No</v>
      </c>
      <c r="S1069" t="str">
        <f>IF(OR(Inventory!K77="Q3 2022",Inventory!K77="Q4 2022"),"Yes","No")</f>
        <v>No</v>
      </c>
      <c r="T1069" s="178" t="str">
        <f t="shared" si="650"/>
        <v>No</v>
      </c>
      <c r="U1069" t="str">
        <f>IF(OR(Inventory!K77="Q1 2023",Inventory!K77="Q2 2023"),"Yes","No")</f>
        <v>No</v>
      </c>
      <c r="V1069" s="178" t="str">
        <f t="shared" si="651"/>
        <v>No</v>
      </c>
      <c r="W1069" t="str">
        <f>IF(OR(Inventory!K77="Q3 2023",Inventory!K77="Q4 2023"),"Yes","No")</f>
        <v>No</v>
      </c>
      <c r="X1069" s="178" t="str">
        <f t="shared" si="652"/>
        <v>No</v>
      </c>
      <c r="Y1069" t="str">
        <f>IF(OR(Inventory!K77="Q1 2024",Inventory!K77="Q2 2024"),"Yes","No")</f>
        <v>No</v>
      </c>
      <c r="Z1069" s="178" t="str">
        <f t="shared" si="653"/>
        <v>No</v>
      </c>
      <c r="AA1069" t="str">
        <f>IF(OR(Inventory!K77="Q3 2024",Inventory!K77="Q4 2024"),"Yes","No")</f>
        <v>No</v>
      </c>
      <c r="AB1069" s="178" t="str">
        <f t="shared" si="654"/>
        <v>No</v>
      </c>
      <c r="AC1069" t="str">
        <f>IF(OR(Inventory!K77="Q1 2025",Inventory!K77="Q2 2025"),"Yes","No")</f>
        <v>No</v>
      </c>
      <c r="AD1069" s="178" t="str">
        <f t="shared" si="655"/>
        <v>No</v>
      </c>
      <c r="AE1069" t="str">
        <f>IF(OR(Inventory!K77="Q3 2025",Inventory!K77="Q4 2025"),"Yes","No")</f>
        <v>No</v>
      </c>
      <c r="AF1069" s="178" t="str">
        <f t="shared" si="656"/>
        <v>No</v>
      </c>
      <c r="AG1069" t="str">
        <f>IF(OR(Inventory!K77="Q1 2026",Inventory!K77="Q2 2026"),"Yes","No")</f>
        <v>No</v>
      </c>
      <c r="AH1069" s="178" t="str">
        <f t="shared" si="657"/>
        <v>No</v>
      </c>
      <c r="AI1069" t="str">
        <f>IF(OR(Inventory!K77="Q3 2026",Inventory!K77="Q4 2026"),"Yes","No")</f>
        <v>No</v>
      </c>
      <c r="AJ1069" s="178" t="str">
        <f t="shared" si="658"/>
        <v>No</v>
      </c>
      <c r="AK1069" t="str">
        <f>IF(OR(Inventory!K77="Q1 2027",Inventory!K77="Q2 2027"),"Yes","No")</f>
        <v>No</v>
      </c>
      <c r="AL1069" s="178" t="str">
        <f t="shared" si="659"/>
        <v>No</v>
      </c>
      <c r="AM1069" t="str">
        <f>IF(OR(Inventory!K77="Q3 2027",Inventory!K77="Q4 2027"),"Yes","No")</f>
        <v>No</v>
      </c>
      <c r="AN1069" s="178" t="str">
        <f t="shared" si="660"/>
        <v>No</v>
      </c>
      <c r="AO1069" t="str">
        <f>IF(OR(Inventory!K77="Q1 2028",Inventory!K77="Q2 2028"),"Yes","No")</f>
        <v>No</v>
      </c>
      <c r="AP1069" s="178" t="str">
        <f t="shared" si="661"/>
        <v>No</v>
      </c>
      <c r="AQ1069" t="str">
        <f>IF(OR(Inventory!K77="Q3 2028",Inventory!K77="Q4 2028"),"Yes","No")</f>
        <v>No</v>
      </c>
      <c r="AR1069" s="178" t="str">
        <f t="shared" si="662"/>
        <v>No</v>
      </c>
      <c r="AS1069" t="str">
        <f>IF(OR(Inventory!K77="Q1 2029",Inventory!K77="Q2 2029"),"Yes","No")</f>
        <v>No</v>
      </c>
      <c r="AT1069" s="178" t="str">
        <f t="shared" si="663"/>
        <v>No</v>
      </c>
      <c r="AU1069" t="str">
        <f>IF(OR(Inventory!K77="Q3 2029",Inventory!K77="Q4 2029"),"Yes","No")</f>
        <v>No</v>
      </c>
      <c r="AV1069" s="178" t="str">
        <f t="shared" si="664"/>
        <v>No</v>
      </c>
      <c r="AW1069" t="str">
        <f>IF(OR(Inventory!K77="Q1 2030",Inventory!K77="Q2 2030"),"Yes","No")</f>
        <v>No</v>
      </c>
      <c r="AX1069" s="178" t="str">
        <f t="shared" si="665"/>
        <v>No</v>
      </c>
      <c r="AY1069" t="str">
        <f>IF(OR(Inventory!K77="Q3 2030",Inventory!K77="Q4 2030"),"Yes","No")</f>
        <v>No</v>
      </c>
      <c r="AZ1069" s="178" t="str">
        <f t="shared" si="666"/>
        <v>No</v>
      </c>
      <c r="BA1069" t="str">
        <f>IF(Inventory!K77="","No","Yes")</f>
        <v>No</v>
      </c>
      <c r="BB1069" s="178" t="str">
        <f t="shared" si="667"/>
        <v>No</v>
      </c>
      <c r="BC1069" s="178" t="str">
        <f t="shared" si="668"/>
        <v>Yes</v>
      </c>
      <c r="BD1069" s="174"/>
    </row>
    <row r="1070" spans="1:56" s="175" customFormat="1" ht="23.65" thickBot="1" x14ac:dyDescent="0.5">
      <c r="A1070" s="177">
        <v>74</v>
      </c>
      <c r="B1070" s="71" t="s">
        <v>762</v>
      </c>
      <c r="C1070" t="str">
        <f>IF(Inventory!E78="Yes","Yes","No")</f>
        <v>No</v>
      </c>
      <c r="D1070" t="str">
        <f>IF(AND(C1070="No",Inventory!F78="Yes"),"Yes","No")</f>
        <v>No</v>
      </c>
      <c r="E1070" t="str">
        <f>IF(AND(C1070="No",Inventory!F78="N/A"),"N/A","No")</f>
        <v>No</v>
      </c>
      <c r="F1070">
        <f>IF(OR(Inventory!F78="Yes",Inventory!F78="N/A"),0,1)</f>
        <v>1</v>
      </c>
      <c r="G1070" t="str">
        <f>IF(OR(Inventory!K78="Q3 2019",Inventory!K78="Q4 2019"),"Yes","No")</f>
        <v>No</v>
      </c>
      <c r="H1070" s="178" t="str">
        <f t="shared" si="644"/>
        <v>No</v>
      </c>
      <c r="I1070" t="str">
        <f>IF(OR(Inventory!K78="Q1 2020",Inventory!K78="Q2 2020"),"Yes","No")</f>
        <v>No</v>
      </c>
      <c r="J1070" s="178" t="str">
        <f t="shared" si="645"/>
        <v>No</v>
      </c>
      <c r="K1070" t="str">
        <f>IF(OR(Inventory!K78="Q3 2020",Inventory!K78="Q4 2020"),"Yes","No")</f>
        <v>No</v>
      </c>
      <c r="L1070" s="178" t="str">
        <f t="shared" si="646"/>
        <v>No</v>
      </c>
      <c r="M1070" t="str">
        <f>IF(OR(Inventory!K78="Q1 2021",Inventory!K78="Q2 2021"),"Yes","No")</f>
        <v>No</v>
      </c>
      <c r="N1070" s="178" t="str">
        <f t="shared" si="647"/>
        <v>No</v>
      </c>
      <c r="O1070" t="str">
        <f>IF(OR(Inventory!K78="Q3 2021",Inventory!K78="Q4 2021"),"Yes","No")</f>
        <v>No</v>
      </c>
      <c r="P1070" s="178" t="str">
        <f t="shared" si="648"/>
        <v>No</v>
      </c>
      <c r="Q1070" t="str">
        <f>IF(OR(Inventory!K78="Q1 2022",Inventory!K78="Q2 2022"),"Yes","No")</f>
        <v>No</v>
      </c>
      <c r="R1070" s="178" t="str">
        <f t="shared" si="649"/>
        <v>No</v>
      </c>
      <c r="S1070" t="str">
        <f>IF(OR(Inventory!K78="Q3 2022",Inventory!K78="Q4 2022"),"Yes","No")</f>
        <v>No</v>
      </c>
      <c r="T1070" s="178" t="str">
        <f t="shared" si="650"/>
        <v>No</v>
      </c>
      <c r="U1070" t="str">
        <f>IF(OR(Inventory!K78="Q1 2023",Inventory!K78="Q2 2023"),"Yes","No")</f>
        <v>No</v>
      </c>
      <c r="V1070" s="178" t="str">
        <f t="shared" si="651"/>
        <v>No</v>
      </c>
      <c r="W1070" t="str">
        <f>IF(OR(Inventory!K78="Q3 2023",Inventory!K78="Q4 2023"),"Yes","No")</f>
        <v>No</v>
      </c>
      <c r="X1070" s="178" t="str">
        <f t="shared" si="652"/>
        <v>No</v>
      </c>
      <c r="Y1070" t="str">
        <f>IF(OR(Inventory!K78="Q1 2024",Inventory!K78="Q2 2024"),"Yes","No")</f>
        <v>No</v>
      </c>
      <c r="Z1070" s="178" t="str">
        <f t="shared" si="653"/>
        <v>No</v>
      </c>
      <c r="AA1070" t="str">
        <f>IF(OR(Inventory!K78="Q3 2024",Inventory!K78="Q4 2024"),"Yes","No")</f>
        <v>No</v>
      </c>
      <c r="AB1070" s="178" t="str">
        <f t="shared" si="654"/>
        <v>No</v>
      </c>
      <c r="AC1070" t="str">
        <f>IF(OR(Inventory!K78="Q1 2025",Inventory!K78="Q2 2025"),"Yes","No")</f>
        <v>No</v>
      </c>
      <c r="AD1070" s="178" t="str">
        <f t="shared" si="655"/>
        <v>No</v>
      </c>
      <c r="AE1070" t="str">
        <f>IF(OR(Inventory!K78="Q3 2025",Inventory!K78="Q4 2025"),"Yes","No")</f>
        <v>No</v>
      </c>
      <c r="AF1070" s="178" t="str">
        <f t="shared" si="656"/>
        <v>No</v>
      </c>
      <c r="AG1070" t="str">
        <f>IF(OR(Inventory!K78="Q1 2026",Inventory!K78="Q2 2026"),"Yes","No")</f>
        <v>No</v>
      </c>
      <c r="AH1070" s="178" t="str">
        <f t="shared" si="657"/>
        <v>No</v>
      </c>
      <c r="AI1070" t="str">
        <f>IF(OR(Inventory!K78="Q3 2026",Inventory!K78="Q4 2026"),"Yes","No")</f>
        <v>No</v>
      </c>
      <c r="AJ1070" s="178" t="str">
        <f t="shared" si="658"/>
        <v>No</v>
      </c>
      <c r="AK1070" t="str">
        <f>IF(OR(Inventory!K78="Q1 2027",Inventory!K78="Q2 2027"),"Yes","No")</f>
        <v>No</v>
      </c>
      <c r="AL1070" s="178" t="str">
        <f t="shared" si="659"/>
        <v>No</v>
      </c>
      <c r="AM1070" t="str">
        <f>IF(OR(Inventory!K78="Q3 2027",Inventory!K78="Q4 2027"),"Yes","No")</f>
        <v>No</v>
      </c>
      <c r="AN1070" s="178" t="str">
        <f t="shared" si="660"/>
        <v>No</v>
      </c>
      <c r="AO1070" t="str">
        <f>IF(OR(Inventory!K78="Q1 2028",Inventory!K78="Q2 2028"),"Yes","No")</f>
        <v>No</v>
      </c>
      <c r="AP1070" s="178" t="str">
        <f t="shared" si="661"/>
        <v>No</v>
      </c>
      <c r="AQ1070" t="str">
        <f>IF(OR(Inventory!K78="Q3 2028",Inventory!K78="Q4 2028"),"Yes","No")</f>
        <v>No</v>
      </c>
      <c r="AR1070" s="178" t="str">
        <f t="shared" si="662"/>
        <v>No</v>
      </c>
      <c r="AS1070" t="str">
        <f>IF(OR(Inventory!K78="Q1 2029",Inventory!K78="Q2 2029"),"Yes","No")</f>
        <v>No</v>
      </c>
      <c r="AT1070" s="178" t="str">
        <f t="shared" si="663"/>
        <v>No</v>
      </c>
      <c r="AU1070" t="str">
        <f>IF(OR(Inventory!K78="Q3 2029",Inventory!K78="Q4 2029"),"Yes","No")</f>
        <v>No</v>
      </c>
      <c r="AV1070" s="178" t="str">
        <f t="shared" si="664"/>
        <v>No</v>
      </c>
      <c r="AW1070" t="str">
        <f>IF(OR(Inventory!K78="Q1 2030",Inventory!K78="Q2 2030"),"Yes","No")</f>
        <v>No</v>
      </c>
      <c r="AX1070" s="178" t="str">
        <f t="shared" si="665"/>
        <v>No</v>
      </c>
      <c r="AY1070" t="str">
        <f>IF(OR(Inventory!K78="Q3 2030",Inventory!K78="Q4 2030"),"Yes","No")</f>
        <v>No</v>
      </c>
      <c r="AZ1070" s="178" t="str">
        <f t="shared" si="666"/>
        <v>No</v>
      </c>
      <c r="BA1070" t="str">
        <f>IF(Inventory!K78="","No","Yes")</f>
        <v>No</v>
      </c>
      <c r="BB1070" s="178" t="str">
        <f t="shared" si="667"/>
        <v>No</v>
      </c>
      <c r="BC1070" s="178" t="str">
        <f t="shared" si="668"/>
        <v>Yes</v>
      </c>
      <c r="BD1070" s="174"/>
    </row>
    <row r="1071" spans="1:56" s="175" customFormat="1" ht="35.25" thickBot="1" x14ac:dyDescent="0.5">
      <c r="A1071" s="177">
        <v>75</v>
      </c>
      <c r="B1071" s="71" t="s">
        <v>763</v>
      </c>
      <c r="C1071" t="str">
        <f>IF(Inventory!E79="Yes","Yes","No")</f>
        <v>No</v>
      </c>
      <c r="D1071" t="str">
        <f>IF(AND(C1071="No",Inventory!F79="Yes"),"Yes","No")</f>
        <v>No</v>
      </c>
      <c r="E1071" t="str">
        <f>IF(AND(C1071="No",Inventory!F79="N/A"),"N/A","No")</f>
        <v>No</v>
      </c>
      <c r="F1071">
        <f>IF(OR(Inventory!F79="Yes",Inventory!F79="N/A"),0,1)</f>
        <v>1</v>
      </c>
      <c r="G1071" t="str">
        <f>IF(OR(Inventory!K79="Q3 2019",Inventory!K79="Q4 2019"),"Yes","No")</f>
        <v>No</v>
      </c>
      <c r="H1071" s="178" t="str">
        <f t="shared" si="644"/>
        <v>No</v>
      </c>
      <c r="I1071" t="str">
        <f>IF(OR(Inventory!K79="Q1 2020",Inventory!K79="Q2 2020"),"Yes","No")</f>
        <v>No</v>
      </c>
      <c r="J1071" s="178" t="str">
        <f t="shared" si="645"/>
        <v>No</v>
      </c>
      <c r="K1071" t="str">
        <f>IF(OR(Inventory!K79="Q3 2020",Inventory!K79="Q4 2020"),"Yes","No")</f>
        <v>No</v>
      </c>
      <c r="L1071" s="178" t="str">
        <f t="shared" si="646"/>
        <v>No</v>
      </c>
      <c r="M1071" t="str">
        <f>IF(OR(Inventory!K79="Q1 2021",Inventory!K79="Q2 2021"),"Yes","No")</f>
        <v>No</v>
      </c>
      <c r="N1071" s="178" t="str">
        <f t="shared" si="647"/>
        <v>No</v>
      </c>
      <c r="O1071" t="str">
        <f>IF(OR(Inventory!K79="Q3 2021",Inventory!K79="Q4 2021"),"Yes","No")</f>
        <v>No</v>
      </c>
      <c r="P1071" s="178" t="str">
        <f t="shared" si="648"/>
        <v>No</v>
      </c>
      <c r="Q1071" t="str">
        <f>IF(OR(Inventory!K79="Q1 2022",Inventory!K79="Q2 2022"),"Yes","No")</f>
        <v>No</v>
      </c>
      <c r="R1071" s="178" t="str">
        <f t="shared" si="649"/>
        <v>No</v>
      </c>
      <c r="S1071" t="str">
        <f>IF(OR(Inventory!K79="Q3 2022",Inventory!K79="Q4 2022"),"Yes","No")</f>
        <v>No</v>
      </c>
      <c r="T1071" s="178" t="str">
        <f t="shared" si="650"/>
        <v>No</v>
      </c>
      <c r="U1071" t="str">
        <f>IF(OR(Inventory!K79="Q1 2023",Inventory!K79="Q2 2023"),"Yes","No")</f>
        <v>No</v>
      </c>
      <c r="V1071" s="178" t="str">
        <f t="shared" si="651"/>
        <v>No</v>
      </c>
      <c r="W1071" t="str">
        <f>IF(OR(Inventory!K79="Q3 2023",Inventory!K79="Q4 2023"),"Yes","No")</f>
        <v>No</v>
      </c>
      <c r="X1071" s="178" t="str">
        <f t="shared" si="652"/>
        <v>No</v>
      </c>
      <c r="Y1071" t="str">
        <f>IF(OR(Inventory!K79="Q1 2024",Inventory!K79="Q2 2024"),"Yes","No")</f>
        <v>No</v>
      </c>
      <c r="Z1071" s="178" t="str">
        <f t="shared" si="653"/>
        <v>No</v>
      </c>
      <c r="AA1071" t="str">
        <f>IF(OR(Inventory!K79="Q3 2024",Inventory!K79="Q4 2024"),"Yes","No")</f>
        <v>No</v>
      </c>
      <c r="AB1071" s="178" t="str">
        <f t="shared" si="654"/>
        <v>No</v>
      </c>
      <c r="AC1071" t="str">
        <f>IF(OR(Inventory!K79="Q1 2025",Inventory!K79="Q2 2025"),"Yes","No")</f>
        <v>No</v>
      </c>
      <c r="AD1071" s="178" t="str">
        <f t="shared" si="655"/>
        <v>No</v>
      </c>
      <c r="AE1071" t="str">
        <f>IF(OR(Inventory!K79="Q3 2025",Inventory!K79="Q4 2025"),"Yes","No")</f>
        <v>No</v>
      </c>
      <c r="AF1071" s="178" t="str">
        <f t="shared" si="656"/>
        <v>No</v>
      </c>
      <c r="AG1071" t="str">
        <f>IF(OR(Inventory!K79="Q1 2026",Inventory!K79="Q2 2026"),"Yes","No")</f>
        <v>No</v>
      </c>
      <c r="AH1071" s="178" t="str">
        <f t="shared" si="657"/>
        <v>No</v>
      </c>
      <c r="AI1071" t="str">
        <f>IF(OR(Inventory!K79="Q3 2026",Inventory!K79="Q4 2026"),"Yes","No")</f>
        <v>No</v>
      </c>
      <c r="AJ1071" s="178" t="str">
        <f t="shared" si="658"/>
        <v>No</v>
      </c>
      <c r="AK1071" t="str">
        <f>IF(OR(Inventory!K79="Q1 2027",Inventory!K79="Q2 2027"),"Yes","No")</f>
        <v>No</v>
      </c>
      <c r="AL1071" s="178" t="str">
        <f t="shared" si="659"/>
        <v>No</v>
      </c>
      <c r="AM1071" t="str">
        <f>IF(OR(Inventory!K79="Q3 2027",Inventory!K79="Q4 2027"),"Yes","No")</f>
        <v>No</v>
      </c>
      <c r="AN1071" s="178" t="str">
        <f t="shared" si="660"/>
        <v>No</v>
      </c>
      <c r="AO1071" t="str">
        <f>IF(OR(Inventory!K79="Q1 2028",Inventory!K79="Q2 2028"),"Yes","No")</f>
        <v>No</v>
      </c>
      <c r="AP1071" s="178" t="str">
        <f t="shared" si="661"/>
        <v>No</v>
      </c>
      <c r="AQ1071" t="str">
        <f>IF(OR(Inventory!K79="Q3 2028",Inventory!K79="Q4 2028"),"Yes","No")</f>
        <v>No</v>
      </c>
      <c r="AR1071" s="178" t="str">
        <f t="shared" si="662"/>
        <v>No</v>
      </c>
      <c r="AS1071" t="str">
        <f>IF(OR(Inventory!K79="Q1 2029",Inventory!K79="Q2 2029"),"Yes","No")</f>
        <v>No</v>
      </c>
      <c r="AT1071" s="178" t="str">
        <f t="shared" si="663"/>
        <v>No</v>
      </c>
      <c r="AU1071" t="str">
        <f>IF(OR(Inventory!K79="Q3 2029",Inventory!K79="Q4 2029"),"Yes","No")</f>
        <v>No</v>
      </c>
      <c r="AV1071" s="178" t="str">
        <f t="shared" si="664"/>
        <v>No</v>
      </c>
      <c r="AW1071" t="str">
        <f>IF(OR(Inventory!K79="Q1 2030",Inventory!K79="Q2 2030"),"Yes","No")</f>
        <v>No</v>
      </c>
      <c r="AX1071" s="178" t="str">
        <f t="shared" si="665"/>
        <v>No</v>
      </c>
      <c r="AY1071" t="str">
        <f>IF(OR(Inventory!K79="Q3 2030",Inventory!K79="Q4 2030"),"Yes","No")</f>
        <v>No</v>
      </c>
      <c r="AZ1071" s="178" t="str">
        <f t="shared" si="666"/>
        <v>No</v>
      </c>
      <c r="BA1071" t="str">
        <f>IF(Inventory!K79="","No","Yes")</f>
        <v>No</v>
      </c>
      <c r="BB1071" s="178" t="str">
        <f t="shared" si="667"/>
        <v>No</v>
      </c>
      <c r="BC1071" s="178" t="str">
        <f t="shared" si="668"/>
        <v>Yes</v>
      </c>
      <c r="BD1071" s="174"/>
    </row>
    <row r="1072" spans="1:56" s="175" customFormat="1" ht="14.65" thickBot="1" x14ac:dyDescent="0.5">
      <c r="A1072" s="177">
        <v>76</v>
      </c>
      <c r="B1072" s="71" t="s">
        <v>764</v>
      </c>
      <c r="C1072" t="str">
        <f>IF(Inventory!E80="Yes","Yes","No")</f>
        <v>No</v>
      </c>
      <c r="D1072" t="str">
        <f>IF(AND(C1072="No",Inventory!F80="Yes"),"Yes","No")</f>
        <v>No</v>
      </c>
      <c r="E1072" t="str">
        <f>IF(AND(C1072="No",Inventory!F80="N/A"),"N/A","No")</f>
        <v>No</v>
      </c>
      <c r="F1072">
        <f>IF(OR(Inventory!F80="Yes",Inventory!F80="N/A"),0,1)</f>
        <v>1</v>
      </c>
      <c r="G1072" t="str">
        <f>IF(OR(Inventory!K80="Q3 2019",Inventory!K80="Q4 2019"),"Yes","No")</f>
        <v>No</v>
      </c>
      <c r="H1072" s="178" t="str">
        <f t="shared" si="644"/>
        <v>No</v>
      </c>
      <c r="I1072" t="str">
        <f>IF(OR(Inventory!K80="Q1 2020",Inventory!K80="Q2 2020"),"Yes","No")</f>
        <v>No</v>
      </c>
      <c r="J1072" s="178" t="str">
        <f t="shared" si="645"/>
        <v>No</v>
      </c>
      <c r="K1072" t="str">
        <f>IF(OR(Inventory!K80="Q3 2020",Inventory!K80="Q4 2020"),"Yes","No")</f>
        <v>No</v>
      </c>
      <c r="L1072" s="178" t="str">
        <f t="shared" si="646"/>
        <v>No</v>
      </c>
      <c r="M1072" t="str">
        <f>IF(OR(Inventory!K80="Q1 2021",Inventory!K80="Q2 2021"),"Yes","No")</f>
        <v>No</v>
      </c>
      <c r="N1072" s="178" t="str">
        <f t="shared" si="647"/>
        <v>No</v>
      </c>
      <c r="O1072" t="str">
        <f>IF(OR(Inventory!K80="Q3 2021",Inventory!K80="Q4 2021"),"Yes","No")</f>
        <v>No</v>
      </c>
      <c r="P1072" s="178" t="str">
        <f t="shared" si="648"/>
        <v>No</v>
      </c>
      <c r="Q1072" t="str">
        <f>IF(OR(Inventory!K80="Q1 2022",Inventory!K80="Q2 2022"),"Yes","No")</f>
        <v>No</v>
      </c>
      <c r="R1072" s="178" t="str">
        <f t="shared" si="649"/>
        <v>No</v>
      </c>
      <c r="S1072" t="str">
        <f>IF(OR(Inventory!K80="Q3 2022",Inventory!K80="Q4 2022"),"Yes","No")</f>
        <v>No</v>
      </c>
      <c r="T1072" s="178" t="str">
        <f t="shared" si="650"/>
        <v>No</v>
      </c>
      <c r="U1072" t="str">
        <f>IF(OR(Inventory!K80="Q1 2023",Inventory!K80="Q2 2023"),"Yes","No")</f>
        <v>No</v>
      </c>
      <c r="V1072" s="178" t="str">
        <f t="shared" si="651"/>
        <v>No</v>
      </c>
      <c r="W1072" t="str">
        <f>IF(OR(Inventory!K80="Q3 2023",Inventory!K80="Q4 2023"),"Yes","No")</f>
        <v>No</v>
      </c>
      <c r="X1072" s="178" t="str">
        <f t="shared" si="652"/>
        <v>No</v>
      </c>
      <c r="Y1072" t="str">
        <f>IF(OR(Inventory!K80="Q1 2024",Inventory!K80="Q2 2024"),"Yes","No")</f>
        <v>No</v>
      </c>
      <c r="Z1072" s="178" t="str">
        <f t="shared" si="653"/>
        <v>No</v>
      </c>
      <c r="AA1072" t="str">
        <f>IF(OR(Inventory!K80="Q3 2024",Inventory!K80="Q4 2024"),"Yes","No")</f>
        <v>No</v>
      </c>
      <c r="AB1072" s="178" t="str">
        <f t="shared" si="654"/>
        <v>No</v>
      </c>
      <c r="AC1072" t="str">
        <f>IF(OR(Inventory!K80="Q1 2025",Inventory!K80="Q2 2025"),"Yes","No")</f>
        <v>No</v>
      </c>
      <c r="AD1072" s="178" t="str">
        <f t="shared" si="655"/>
        <v>No</v>
      </c>
      <c r="AE1072" t="str">
        <f>IF(OR(Inventory!K80="Q3 2025",Inventory!K80="Q4 2025"),"Yes","No")</f>
        <v>No</v>
      </c>
      <c r="AF1072" s="178" t="str">
        <f t="shared" si="656"/>
        <v>No</v>
      </c>
      <c r="AG1072" t="str">
        <f>IF(OR(Inventory!K80="Q1 2026",Inventory!K80="Q2 2026"),"Yes","No")</f>
        <v>No</v>
      </c>
      <c r="AH1072" s="178" t="str">
        <f t="shared" si="657"/>
        <v>No</v>
      </c>
      <c r="AI1072" t="str">
        <f>IF(OR(Inventory!K80="Q3 2026",Inventory!K80="Q4 2026"),"Yes","No")</f>
        <v>No</v>
      </c>
      <c r="AJ1072" s="178" t="str">
        <f t="shared" si="658"/>
        <v>No</v>
      </c>
      <c r="AK1072" t="str">
        <f>IF(OR(Inventory!K80="Q1 2027",Inventory!K80="Q2 2027"),"Yes","No")</f>
        <v>No</v>
      </c>
      <c r="AL1072" s="178" t="str">
        <f t="shared" si="659"/>
        <v>No</v>
      </c>
      <c r="AM1072" t="str">
        <f>IF(OR(Inventory!K80="Q3 2027",Inventory!K80="Q4 2027"),"Yes","No")</f>
        <v>No</v>
      </c>
      <c r="AN1072" s="178" t="str">
        <f t="shared" si="660"/>
        <v>No</v>
      </c>
      <c r="AO1072" t="str">
        <f>IF(OR(Inventory!K80="Q1 2028",Inventory!K80="Q2 2028"),"Yes","No")</f>
        <v>No</v>
      </c>
      <c r="AP1072" s="178" t="str">
        <f t="shared" si="661"/>
        <v>No</v>
      </c>
      <c r="AQ1072" t="str">
        <f>IF(OR(Inventory!K80="Q3 2028",Inventory!K80="Q4 2028"),"Yes","No")</f>
        <v>No</v>
      </c>
      <c r="AR1072" s="178" t="str">
        <f t="shared" si="662"/>
        <v>No</v>
      </c>
      <c r="AS1072" t="str">
        <f>IF(OR(Inventory!K80="Q1 2029",Inventory!K80="Q2 2029"),"Yes","No")</f>
        <v>No</v>
      </c>
      <c r="AT1072" s="178" t="str">
        <f t="shared" si="663"/>
        <v>No</v>
      </c>
      <c r="AU1072" t="str">
        <f>IF(OR(Inventory!K80="Q3 2029",Inventory!K80="Q4 2029"),"Yes","No")</f>
        <v>No</v>
      </c>
      <c r="AV1072" s="178" t="str">
        <f t="shared" si="664"/>
        <v>No</v>
      </c>
      <c r="AW1072" t="str">
        <f>IF(OR(Inventory!K80="Q1 2030",Inventory!K80="Q2 2030"),"Yes","No")</f>
        <v>No</v>
      </c>
      <c r="AX1072" s="178" t="str">
        <f t="shared" si="665"/>
        <v>No</v>
      </c>
      <c r="AY1072" t="str">
        <f>IF(OR(Inventory!K80="Q3 2030",Inventory!K80="Q4 2030"),"Yes","No")</f>
        <v>No</v>
      </c>
      <c r="AZ1072" s="178" t="str">
        <f t="shared" si="666"/>
        <v>No</v>
      </c>
      <c r="BA1072" t="str">
        <f>IF(Inventory!K80="","No","Yes")</f>
        <v>No</v>
      </c>
      <c r="BB1072" s="178" t="str">
        <f t="shared" si="667"/>
        <v>No</v>
      </c>
      <c r="BC1072" s="178" t="str">
        <f t="shared" si="668"/>
        <v>Yes</v>
      </c>
      <c r="BD1072" s="174"/>
    </row>
    <row r="1073" spans="1:56" s="175" customFormat="1" ht="14.65" thickBot="1" x14ac:dyDescent="0.5">
      <c r="A1073" s="177">
        <v>77</v>
      </c>
      <c r="B1073" s="109" t="s">
        <v>766</v>
      </c>
      <c r="C1073" t="str">
        <f>IF(Inventory!E81="Yes","Yes","No")</f>
        <v>No</v>
      </c>
      <c r="D1073" t="str">
        <f>IF(AND(C1073="No",Inventory!F81="Yes"),"Yes","No")</f>
        <v>No</v>
      </c>
      <c r="E1073" t="str">
        <f>IF(AND(C1073="No",Inventory!F81="N/A"),"N/A","No")</f>
        <v>No</v>
      </c>
      <c r="F1073">
        <f>IF(OR(Inventory!F81="Yes",Inventory!F81="N/A"),0,1)</f>
        <v>1</v>
      </c>
      <c r="G1073" t="str">
        <f>IF(OR(Inventory!K81="Q3 2019",Inventory!K81="Q4 2019"),"Yes","No")</f>
        <v>No</v>
      </c>
      <c r="H1073" s="178" t="str">
        <f t="shared" si="644"/>
        <v>No</v>
      </c>
      <c r="I1073" t="str">
        <f>IF(OR(Inventory!K81="Q1 2020",Inventory!K81="Q2 2020"),"Yes","No")</f>
        <v>No</v>
      </c>
      <c r="J1073" s="178" t="str">
        <f t="shared" si="645"/>
        <v>No</v>
      </c>
      <c r="K1073" t="str">
        <f>IF(OR(Inventory!K81="Q3 2020",Inventory!K81="Q4 2020"),"Yes","No")</f>
        <v>No</v>
      </c>
      <c r="L1073" s="178" t="str">
        <f t="shared" si="646"/>
        <v>No</v>
      </c>
      <c r="M1073" t="str">
        <f>IF(OR(Inventory!K81="Q1 2021",Inventory!K81="Q2 2021"),"Yes","No")</f>
        <v>No</v>
      </c>
      <c r="N1073" s="178" t="str">
        <f t="shared" si="647"/>
        <v>No</v>
      </c>
      <c r="O1073" t="str">
        <f>IF(OR(Inventory!K81="Q3 2021",Inventory!K81="Q4 2021"),"Yes","No")</f>
        <v>No</v>
      </c>
      <c r="P1073" s="178" t="str">
        <f t="shared" si="648"/>
        <v>No</v>
      </c>
      <c r="Q1073" t="str">
        <f>IF(OR(Inventory!K81="Q1 2022",Inventory!K81="Q2 2022"),"Yes","No")</f>
        <v>No</v>
      </c>
      <c r="R1073" s="178" t="str">
        <f t="shared" si="649"/>
        <v>No</v>
      </c>
      <c r="S1073" t="str">
        <f>IF(OR(Inventory!K81="Q3 2022",Inventory!K81="Q4 2022"),"Yes","No")</f>
        <v>No</v>
      </c>
      <c r="T1073" s="178" t="str">
        <f t="shared" si="650"/>
        <v>No</v>
      </c>
      <c r="U1073" t="str">
        <f>IF(OR(Inventory!K81="Q1 2023",Inventory!K81="Q2 2023"),"Yes","No")</f>
        <v>No</v>
      </c>
      <c r="V1073" s="178" t="str">
        <f t="shared" si="651"/>
        <v>No</v>
      </c>
      <c r="W1073" t="str">
        <f>IF(OR(Inventory!K81="Q3 2023",Inventory!K81="Q4 2023"),"Yes","No")</f>
        <v>No</v>
      </c>
      <c r="X1073" s="178" t="str">
        <f t="shared" si="652"/>
        <v>No</v>
      </c>
      <c r="Y1073" t="str">
        <f>IF(OR(Inventory!K81="Q1 2024",Inventory!K81="Q2 2024"),"Yes","No")</f>
        <v>No</v>
      </c>
      <c r="Z1073" s="178" t="str">
        <f t="shared" si="653"/>
        <v>No</v>
      </c>
      <c r="AA1073" t="str">
        <f>IF(OR(Inventory!K81="Q3 2024",Inventory!K81="Q4 2024"),"Yes","No")</f>
        <v>No</v>
      </c>
      <c r="AB1073" s="178" t="str">
        <f t="shared" si="654"/>
        <v>No</v>
      </c>
      <c r="AC1073" t="str">
        <f>IF(OR(Inventory!K81="Q1 2025",Inventory!K81="Q2 2025"),"Yes","No")</f>
        <v>No</v>
      </c>
      <c r="AD1073" s="178" t="str">
        <f t="shared" si="655"/>
        <v>No</v>
      </c>
      <c r="AE1073" t="str">
        <f>IF(OR(Inventory!K81="Q3 2025",Inventory!K81="Q4 2025"),"Yes","No")</f>
        <v>No</v>
      </c>
      <c r="AF1073" s="178" t="str">
        <f t="shared" si="656"/>
        <v>No</v>
      </c>
      <c r="AG1073" t="str">
        <f>IF(OR(Inventory!K81="Q1 2026",Inventory!K81="Q2 2026"),"Yes","No")</f>
        <v>No</v>
      </c>
      <c r="AH1073" s="178" t="str">
        <f t="shared" si="657"/>
        <v>No</v>
      </c>
      <c r="AI1073" t="str">
        <f>IF(OR(Inventory!K81="Q3 2026",Inventory!K81="Q4 2026"),"Yes","No")</f>
        <v>No</v>
      </c>
      <c r="AJ1073" s="178" t="str">
        <f t="shared" si="658"/>
        <v>No</v>
      </c>
      <c r="AK1073" t="str">
        <f>IF(OR(Inventory!K81="Q1 2027",Inventory!K81="Q2 2027"),"Yes","No")</f>
        <v>No</v>
      </c>
      <c r="AL1073" s="178" t="str">
        <f t="shared" si="659"/>
        <v>No</v>
      </c>
      <c r="AM1073" t="str">
        <f>IF(OR(Inventory!K81="Q3 2027",Inventory!K81="Q4 2027"),"Yes","No")</f>
        <v>No</v>
      </c>
      <c r="AN1073" s="178" t="str">
        <f t="shared" si="660"/>
        <v>No</v>
      </c>
      <c r="AO1073" t="str">
        <f>IF(OR(Inventory!K81="Q1 2028",Inventory!K81="Q2 2028"),"Yes","No")</f>
        <v>No</v>
      </c>
      <c r="AP1073" s="178" t="str">
        <f t="shared" si="661"/>
        <v>No</v>
      </c>
      <c r="AQ1073" t="str">
        <f>IF(OR(Inventory!K81="Q3 2028",Inventory!K81="Q4 2028"),"Yes","No")</f>
        <v>No</v>
      </c>
      <c r="AR1073" s="178" t="str">
        <f t="shared" si="662"/>
        <v>No</v>
      </c>
      <c r="AS1073" t="str">
        <f>IF(OR(Inventory!K81="Q1 2029",Inventory!K81="Q2 2029"),"Yes","No")</f>
        <v>No</v>
      </c>
      <c r="AT1073" s="178" t="str">
        <f t="shared" si="663"/>
        <v>No</v>
      </c>
      <c r="AU1073" t="str">
        <f>IF(OR(Inventory!K81="Q3 2029",Inventory!K81="Q4 2029"),"Yes","No")</f>
        <v>No</v>
      </c>
      <c r="AV1073" s="178" t="str">
        <f t="shared" si="664"/>
        <v>No</v>
      </c>
      <c r="AW1073" t="str">
        <f>IF(OR(Inventory!K81="Q1 2030",Inventory!K81="Q2 2030"),"Yes","No")</f>
        <v>No</v>
      </c>
      <c r="AX1073" s="178" t="str">
        <f t="shared" si="665"/>
        <v>No</v>
      </c>
      <c r="AY1073" t="str">
        <f>IF(OR(Inventory!K81="Q3 2030",Inventory!K81="Q4 2030"),"Yes","No")</f>
        <v>No</v>
      </c>
      <c r="AZ1073" s="178" t="str">
        <f t="shared" si="666"/>
        <v>No</v>
      </c>
      <c r="BA1073" t="str">
        <f>IF(Inventory!K81="","No","Yes")</f>
        <v>No</v>
      </c>
      <c r="BB1073" s="178" t="str">
        <f t="shared" si="667"/>
        <v>No</v>
      </c>
      <c r="BC1073" s="178" t="str">
        <f t="shared" si="668"/>
        <v>Yes</v>
      </c>
      <c r="BD1073" s="174"/>
    </row>
    <row r="1074" spans="1:56" s="175" customFormat="1" ht="23.65" thickBot="1" x14ac:dyDescent="0.5">
      <c r="A1074" s="177">
        <v>78</v>
      </c>
      <c r="B1074" s="109" t="s">
        <v>767</v>
      </c>
      <c r="C1074" t="str">
        <f>IF(Inventory!E82="Yes","Yes","No")</f>
        <v>No</v>
      </c>
      <c r="D1074" t="str">
        <f>IF(AND(C1074="No",Inventory!F82="Yes"),"Yes","No")</f>
        <v>No</v>
      </c>
      <c r="E1074" t="str">
        <f>IF(AND(C1074="No",Inventory!F82="N/A"),"N/A","No")</f>
        <v>No</v>
      </c>
      <c r="F1074">
        <f>IF(OR(Inventory!F82="Yes",Inventory!F82="N/A"),0,1)</f>
        <v>1</v>
      </c>
      <c r="G1074" t="str">
        <f>IF(OR(Inventory!K82="Q3 2019",Inventory!K82="Q4 2019"),"Yes","No")</f>
        <v>No</v>
      </c>
      <c r="H1074" s="178" t="str">
        <f t="shared" si="644"/>
        <v>No</v>
      </c>
      <c r="I1074" t="str">
        <f>IF(OR(Inventory!K82="Q1 2020",Inventory!K82="Q2 2020"),"Yes","No")</f>
        <v>No</v>
      </c>
      <c r="J1074" s="178" t="str">
        <f t="shared" si="645"/>
        <v>No</v>
      </c>
      <c r="K1074" t="str">
        <f>IF(OR(Inventory!K82="Q3 2020",Inventory!K82="Q4 2020"),"Yes","No")</f>
        <v>No</v>
      </c>
      <c r="L1074" s="178" t="str">
        <f t="shared" si="646"/>
        <v>No</v>
      </c>
      <c r="M1074" t="str">
        <f>IF(OR(Inventory!K82="Q1 2021",Inventory!K82="Q2 2021"),"Yes","No")</f>
        <v>No</v>
      </c>
      <c r="N1074" s="178" t="str">
        <f t="shared" si="647"/>
        <v>No</v>
      </c>
      <c r="O1074" t="str">
        <f>IF(OR(Inventory!K82="Q3 2021",Inventory!K82="Q4 2021"),"Yes","No")</f>
        <v>No</v>
      </c>
      <c r="P1074" s="178" t="str">
        <f t="shared" si="648"/>
        <v>No</v>
      </c>
      <c r="Q1074" t="str">
        <f>IF(OR(Inventory!K82="Q1 2022",Inventory!K82="Q2 2022"),"Yes","No")</f>
        <v>No</v>
      </c>
      <c r="R1074" s="178" t="str">
        <f t="shared" si="649"/>
        <v>No</v>
      </c>
      <c r="S1074" t="str">
        <f>IF(OR(Inventory!K82="Q3 2022",Inventory!K82="Q4 2022"),"Yes","No")</f>
        <v>No</v>
      </c>
      <c r="T1074" s="178" t="str">
        <f t="shared" si="650"/>
        <v>No</v>
      </c>
      <c r="U1074" t="str">
        <f>IF(OR(Inventory!K82="Q1 2023",Inventory!K82="Q2 2023"),"Yes","No")</f>
        <v>No</v>
      </c>
      <c r="V1074" s="178" t="str">
        <f t="shared" si="651"/>
        <v>No</v>
      </c>
      <c r="W1074" t="str">
        <f>IF(OR(Inventory!K82="Q3 2023",Inventory!K82="Q4 2023"),"Yes","No")</f>
        <v>No</v>
      </c>
      <c r="X1074" s="178" t="str">
        <f t="shared" si="652"/>
        <v>No</v>
      </c>
      <c r="Y1074" t="str">
        <f>IF(OR(Inventory!K82="Q1 2024",Inventory!K82="Q2 2024"),"Yes","No")</f>
        <v>No</v>
      </c>
      <c r="Z1074" s="178" t="str">
        <f t="shared" si="653"/>
        <v>No</v>
      </c>
      <c r="AA1074" t="str">
        <f>IF(OR(Inventory!K82="Q3 2024",Inventory!K82="Q4 2024"),"Yes","No")</f>
        <v>No</v>
      </c>
      <c r="AB1074" s="178" t="str">
        <f t="shared" si="654"/>
        <v>No</v>
      </c>
      <c r="AC1074" t="str">
        <f>IF(OR(Inventory!K82="Q1 2025",Inventory!K82="Q2 2025"),"Yes","No")</f>
        <v>No</v>
      </c>
      <c r="AD1074" s="178" t="str">
        <f t="shared" si="655"/>
        <v>No</v>
      </c>
      <c r="AE1074" t="str">
        <f>IF(OR(Inventory!K82="Q3 2025",Inventory!K82="Q4 2025"),"Yes","No")</f>
        <v>No</v>
      </c>
      <c r="AF1074" s="178" t="str">
        <f t="shared" si="656"/>
        <v>No</v>
      </c>
      <c r="AG1074" t="str">
        <f>IF(OR(Inventory!K82="Q1 2026",Inventory!K82="Q2 2026"),"Yes","No")</f>
        <v>No</v>
      </c>
      <c r="AH1074" s="178" t="str">
        <f t="shared" si="657"/>
        <v>No</v>
      </c>
      <c r="AI1074" t="str">
        <f>IF(OR(Inventory!K82="Q3 2026",Inventory!K82="Q4 2026"),"Yes","No")</f>
        <v>No</v>
      </c>
      <c r="AJ1074" s="178" t="str">
        <f t="shared" si="658"/>
        <v>No</v>
      </c>
      <c r="AK1074" t="str">
        <f>IF(OR(Inventory!K82="Q1 2027",Inventory!K82="Q2 2027"),"Yes","No")</f>
        <v>No</v>
      </c>
      <c r="AL1074" s="178" t="str">
        <f t="shared" si="659"/>
        <v>No</v>
      </c>
      <c r="AM1074" t="str">
        <f>IF(OR(Inventory!K82="Q3 2027",Inventory!K82="Q4 2027"),"Yes","No")</f>
        <v>No</v>
      </c>
      <c r="AN1074" s="178" t="str">
        <f t="shared" si="660"/>
        <v>No</v>
      </c>
      <c r="AO1074" t="str">
        <f>IF(OR(Inventory!K82="Q1 2028",Inventory!K82="Q2 2028"),"Yes","No")</f>
        <v>No</v>
      </c>
      <c r="AP1074" s="178" t="str">
        <f t="shared" si="661"/>
        <v>No</v>
      </c>
      <c r="AQ1074" t="str">
        <f>IF(OR(Inventory!K82="Q3 2028",Inventory!K82="Q4 2028"),"Yes","No")</f>
        <v>No</v>
      </c>
      <c r="AR1074" s="178" t="str">
        <f t="shared" si="662"/>
        <v>No</v>
      </c>
      <c r="AS1074" t="str">
        <f>IF(OR(Inventory!K82="Q1 2029",Inventory!K82="Q2 2029"),"Yes","No")</f>
        <v>No</v>
      </c>
      <c r="AT1074" s="178" t="str">
        <f t="shared" si="663"/>
        <v>No</v>
      </c>
      <c r="AU1074" t="str">
        <f>IF(OR(Inventory!K82="Q3 2029",Inventory!K82="Q4 2029"),"Yes","No")</f>
        <v>No</v>
      </c>
      <c r="AV1074" s="178" t="str">
        <f t="shared" si="664"/>
        <v>No</v>
      </c>
      <c r="AW1074" t="str">
        <f>IF(OR(Inventory!K82="Q1 2030",Inventory!K82="Q2 2030"),"Yes","No")</f>
        <v>No</v>
      </c>
      <c r="AX1074" s="178" t="str">
        <f t="shared" si="665"/>
        <v>No</v>
      </c>
      <c r="AY1074" t="str">
        <f>IF(OR(Inventory!K82="Q3 2030",Inventory!K82="Q4 2030"),"Yes","No")</f>
        <v>No</v>
      </c>
      <c r="AZ1074" s="178" t="str">
        <f t="shared" si="666"/>
        <v>No</v>
      </c>
      <c r="BA1074" t="str">
        <f>IF(Inventory!K82="","No","Yes")</f>
        <v>No</v>
      </c>
      <c r="BB1074" s="178" t="str">
        <f t="shared" si="667"/>
        <v>No</v>
      </c>
      <c r="BC1074" s="178" t="str">
        <f t="shared" si="668"/>
        <v>Yes</v>
      </c>
      <c r="BD1074" s="174"/>
    </row>
    <row r="1075" spans="1:56" s="175" customFormat="1" ht="23.65" thickBot="1" x14ac:dyDescent="0.5">
      <c r="A1075" s="177">
        <v>79</v>
      </c>
      <c r="B1075" s="109" t="s">
        <v>768</v>
      </c>
      <c r="C1075" t="str">
        <f>IF(Inventory!E83="Yes","Yes","No")</f>
        <v>No</v>
      </c>
      <c r="D1075" t="str">
        <f>IF(AND(C1075="No",Inventory!F83="Yes"),"Yes","No")</f>
        <v>No</v>
      </c>
      <c r="E1075" t="str">
        <f>IF(AND(C1075="No",Inventory!F83="N/A"),"N/A","No")</f>
        <v>No</v>
      </c>
      <c r="F1075">
        <f>IF(OR(Inventory!F83="Yes",Inventory!F83="N/A"),0,1)</f>
        <v>1</v>
      </c>
      <c r="G1075" t="str">
        <f>IF(OR(Inventory!K83="Q3 2019",Inventory!K83="Q4 2019"),"Yes","No")</f>
        <v>No</v>
      </c>
      <c r="H1075" s="178" t="str">
        <f t="shared" si="644"/>
        <v>No</v>
      </c>
      <c r="I1075" t="str">
        <f>IF(OR(Inventory!K83="Q1 2020",Inventory!K83="Q2 2020"),"Yes","No")</f>
        <v>No</v>
      </c>
      <c r="J1075" s="178" t="str">
        <f t="shared" si="645"/>
        <v>No</v>
      </c>
      <c r="K1075" t="str">
        <f>IF(OR(Inventory!K83="Q3 2020",Inventory!K83="Q4 2020"),"Yes","No")</f>
        <v>No</v>
      </c>
      <c r="L1075" s="178" t="str">
        <f t="shared" si="646"/>
        <v>No</v>
      </c>
      <c r="M1075" t="str">
        <f>IF(OR(Inventory!K83="Q1 2021",Inventory!K83="Q2 2021"),"Yes","No")</f>
        <v>No</v>
      </c>
      <c r="N1075" s="178" t="str">
        <f t="shared" si="647"/>
        <v>No</v>
      </c>
      <c r="O1075" t="str">
        <f>IF(OR(Inventory!K83="Q3 2021",Inventory!K83="Q4 2021"),"Yes","No")</f>
        <v>No</v>
      </c>
      <c r="P1075" s="178" t="str">
        <f t="shared" si="648"/>
        <v>No</v>
      </c>
      <c r="Q1075" t="str">
        <f>IF(OR(Inventory!K83="Q1 2022",Inventory!K83="Q2 2022"),"Yes","No")</f>
        <v>No</v>
      </c>
      <c r="R1075" s="178" t="str">
        <f t="shared" si="649"/>
        <v>No</v>
      </c>
      <c r="S1075" t="str">
        <f>IF(OR(Inventory!K83="Q3 2022",Inventory!K83="Q4 2022"),"Yes","No")</f>
        <v>No</v>
      </c>
      <c r="T1075" s="178" t="str">
        <f t="shared" si="650"/>
        <v>No</v>
      </c>
      <c r="U1075" t="str">
        <f>IF(OR(Inventory!K83="Q1 2023",Inventory!K83="Q2 2023"),"Yes","No")</f>
        <v>No</v>
      </c>
      <c r="V1075" s="178" t="str">
        <f t="shared" si="651"/>
        <v>No</v>
      </c>
      <c r="W1075" t="str">
        <f>IF(OR(Inventory!K83="Q3 2023",Inventory!K83="Q4 2023"),"Yes","No")</f>
        <v>No</v>
      </c>
      <c r="X1075" s="178" t="str">
        <f t="shared" si="652"/>
        <v>No</v>
      </c>
      <c r="Y1075" t="str">
        <f>IF(OR(Inventory!K83="Q1 2024",Inventory!K83="Q2 2024"),"Yes","No")</f>
        <v>No</v>
      </c>
      <c r="Z1075" s="178" t="str">
        <f t="shared" si="653"/>
        <v>No</v>
      </c>
      <c r="AA1075" t="str">
        <f>IF(OR(Inventory!K83="Q3 2024",Inventory!K83="Q4 2024"),"Yes","No")</f>
        <v>No</v>
      </c>
      <c r="AB1075" s="178" t="str">
        <f t="shared" si="654"/>
        <v>No</v>
      </c>
      <c r="AC1075" t="str">
        <f>IF(OR(Inventory!K83="Q1 2025",Inventory!K83="Q2 2025"),"Yes","No")</f>
        <v>No</v>
      </c>
      <c r="AD1075" s="178" t="str">
        <f t="shared" si="655"/>
        <v>No</v>
      </c>
      <c r="AE1075" t="str">
        <f>IF(OR(Inventory!K83="Q3 2025",Inventory!K83="Q4 2025"),"Yes","No")</f>
        <v>No</v>
      </c>
      <c r="AF1075" s="178" t="str">
        <f t="shared" si="656"/>
        <v>No</v>
      </c>
      <c r="AG1075" t="str">
        <f>IF(OR(Inventory!K83="Q1 2026",Inventory!K83="Q2 2026"),"Yes","No")</f>
        <v>No</v>
      </c>
      <c r="AH1075" s="178" t="str">
        <f t="shared" si="657"/>
        <v>No</v>
      </c>
      <c r="AI1075" t="str">
        <f>IF(OR(Inventory!K83="Q3 2026",Inventory!K83="Q4 2026"),"Yes","No")</f>
        <v>No</v>
      </c>
      <c r="AJ1075" s="178" t="str">
        <f t="shared" si="658"/>
        <v>No</v>
      </c>
      <c r="AK1075" t="str">
        <f>IF(OR(Inventory!K83="Q1 2027",Inventory!K83="Q2 2027"),"Yes","No")</f>
        <v>No</v>
      </c>
      <c r="AL1075" s="178" t="str">
        <f t="shared" si="659"/>
        <v>No</v>
      </c>
      <c r="AM1075" t="str">
        <f>IF(OR(Inventory!K83="Q3 2027",Inventory!K83="Q4 2027"),"Yes","No")</f>
        <v>No</v>
      </c>
      <c r="AN1075" s="178" t="str">
        <f t="shared" si="660"/>
        <v>No</v>
      </c>
      <c r="AO1075" t="str">
        <f>IF(OR(Inventory!K83="Q1 2028",Inventory!K83="Q2 2028"),"Yes","No")</f>
        <v>No</v>
      </c>
      <c r="AP1075" s="178" t="str">
        <f t="shared" si="661"/>
        <v>No</v>
      </c>
      <c r="AQ1075" t="str">
        <f>IF(OR(Inventory!K83="Q3 2028",Inventory!K83="Q4 2028"),"Yes","No")</f>
        <v>No</v>
      </c>
      <c r="AR1075" s="178" t="str">
        <f t="shared" si="662"/>
        <v>No</v>
      </c>
      <c r="AS1075" t="str">
        <f>IF(OR(Inventory!K83="Q1 2029",Inventory!K83="Q2 2029"),"Yes","No")</f>
        <v>No</v>
      </c>
      <c r="AT1075" s="178" t="str">
        <f t="shared" si="663"/>
        <v>No</v>
      </c>
      <c r="AU1075" t="str">
        <f>IF(OR(Inventory!K83="Q3 2029",Inventory!K83="Q4 2029"),"Yes","No")</f>
        <v>No</v>
      </c>
      <c r="AV1075" s="178" t="str">
        <f t="shared" si="664"/>
        <v>No</v>
      </c>
      <c r="AW1075" t="str">
        <f>IF(OR(Inventory!K83="Q1 2030",Inventory!K83="Q2 2030"),"Yes","No")</f>
        <v>No</v>
      </c>
      <c r="AX1075" s="178" t="str">
        <f t="shared" si="665"/>
        <v>No</v>
      </c>
      <c r="AY1075" t="str">
        <f>IF(OR(Inventory!K83="Q3 2030",Inventory!K83="Q4 2030"),"Yes","No")</f>
        <v>No</v>
      </c>
      <c r="AZ1075" s="178" t="str">
        <f t="shared" si="666"/>
        <v>No</v>
      </c>
      <c r="BA1075" t="str">
        <f>IF(Inventory!K83="","No","Yes")</f>
        <v>No</v>
      </c>
      <c r="BB1075" s="178" t="str">
        <f t="shared" si="667"/>
        <v>No</v>
      </c>
      <c r="BC1075" s="178" t="str">
        <f t="shared" si="668"/>
        <v>Yes</v>
      </c>
      <c r="BD1075" s="174"/>
    </row>
    <row r="1076" spans="1:56" s="175" customFormat="1" ht="23.65" thickBot="1" x14ac:dyDescent="0.5">
      <c r="A1076" s="177">
        <v>80</v>
      </c>
      <c r="B1076" s="109" t="s">
        <v>771</v>
      </c>
      <c r="C1076" t="str">
        <f>IF(Inventory!E84="Yes","Yes","No")</f>
        <v>No</v>
      </c>
      <c r="D1076" t="str">
        <f>IF(AND(C1076="No",Inventory!F84="Yes"),"Yes","No")</f>
        <v>No</v>
      </c>
      <c r="E1076" t="str">
        <f>IF(AND(C1076="No",Inventory!F84="N/A"),"N/A","No")</f>
        <v>No</v>
      </c>
      <c r="F1076">
        <f>IF(OR(Inventory!F84="Yes",Inventory!F84="N/A"),0,1)</f>
        <v>1</v>
      </c>
      <c r="G1076" t="str">
        <f>IF(OR(Inventory!K84="Q3 2019",Inventory!K84="Q4 2019"),"Yes","No")</f>
        <v>No</v>
      </c>
      <c r="H1076" s="178" t="str">
        <f t="shared" si="644"/>
        <v>No</v>
      </c>
      <c r="I1076" t="str">
        <f>IF(OR(Inventory!K84="Q1 2020",Inventory!K84="Q2 2020"),"Yes","No")</f>
        <v>No</v>
      </c>
      <c r="J1076" s="178" t="str">
        <f t="shared" si="645"/>
        <v>No</v>
      </c>
      <c r="K1076" t="str">
        <f>IF(OR(Inventory!K84="Q3 2020",Inventory!K84="Q4 2020"),"Yes","No")</f>
        <v>No</v>
      </c>
      <c r="L1076" s="178" t="str">
        <f t="shared" si="646"/>
        <v>No</v>
      </c>
      <c r="M1076" t="str">
        <f>IF(OR(Inventory!K84="Q1 2021",Inventory!K84="Q2 2021"),"Yes","No")</f>
        <v>No</v>
      </c>
      <c r="N1076" s="178" t="str">
        <f t="shared" si="647"/>
        <v>No</v>
      </c>
      <c r="O1076" t="str">
        <f>IF(OR(Inventory!K84="Q3 2021",Inventory!K84="Q4 2021"),"Yes","No")</f>
        <v>No</v>
      </c>
      <c r="P1076" s="178" t="str">
        <f t="shared" si="648"/>
        <v>No</v>
      </c>
      <c r="Q1076" t="str">
        <f>IF(OR(Inventory!K84="Q1 2022",Inventory!K84="Q2 2022"),"Yes","No")</f>
        <v>No</v>
      </c>
      <c r="R1076" s="178" t="str">
        <f t="shared" si="649"/>
        <v>No</v>
      </c>
      <c r="S1076" t="str">
        <f>IF(OR(Inventory!K84="Q3 2022",Inventory!K84="Q4 2022"),"Yes","No")</f>
        <v>No</v>
      </c>
      <c r="T1076" s="178" t="str">
        <f t="shared" si="650"/>
        <v>No</v>
      </c>
      <c r="U1076" t="str">
        <f>IF(OR(Inventory!K84="Q1 2023",Inventory!K84="Q2 2023"),"Yes","No")</f>
        <v>No</v>
      </c>
      <c r="V1076" s="178" t="str">
        <f t="shared" si="651"/>
        <v>No</v>
      </c>
      <c r="W1076" t="str">
        <f>IF(OR(Inventory!K84="Q3 2023",Inventory!K84="Q4 2023"),"Yes","No")</f>
        <v>No</v>
      </c>
      <c r="X1076" s="178" t="str">
        <f t="shared" si="652"/>
        <v>No</v>
      </c>
      <c r="Y1076" t="str">
        <f>IF(OR(Inventory!K84="Q1 2024",Inventory!K84="Q2 2024"),"Yes","No")</f>
        <v>No</v>
      </c>
      <c r="Z1076" s="178" t="str">
        <f t="shared" si="653"/>
        <v>No</v>
      </c>
      <c r="AA1076" t="str">
        <f>IF(OR(Inventory!K84="Q3 2024",Inventory!K84="Q4 2024"),"Yes","No")</f>
        <v>No</v>
      </c>
      <c r="AB1076" s="178" t="str">
        <f t="shared" si="654"/>
        <v>No</v>
      </c>
      <c r="AC1076" t="str">
        <f>IF(OR(Inventory!K84="Q1 2025",Inventory!K84="Q2 2025"),"Yes","No")</f>
        <v>No</v>
      </c>
      <c r="AD1076" s="178" t="str">
        <f t="shared" si="655"/>
        <v>No</v>
      </c>
      <c r="AE1076" t="str">
        <f>IF(OR(Inventory!K84="Q3 2025",Inventory!K84="Q4 2025"),"Yes","No")</f>
        <v>No</v>
      </c>
      <c r="AF1076" s="178" t="str">
        <f t="shared" si="656"/>
        <v>No</v>
      </c>
      <c r="AG1076" t="str">
        <f>IF(OR(Inventory!K84="Q1 2026",Inventory!K84="Q2 2026"),"Yes","No")</f>
        <v>No</v>
      </c>
      <c r="AH1076" s="178" t="str">
        <f t="shared" si="657"/>
        <v>No</v>
      </c>
      <c r="AI1076" t="str">
        <f>IF(OR(Inventory!K84="Q3 2026",Inventory!K84="Q4 2026"),"Yes","No")</f>
        <v>No</v>
      </c>
      <c r="AJ1076" s="178" t="str">
        <f t="shared" si="658"/>
        <v>No</v>
      </c>
      <c r="AK1076" t="str">
        <f>IF(OR(Inventory!K84="Q1 2027",Inventory!K84="Q2 2027"),"Yes","No")</f>
        <v>No</v>
      </c>
      <c r="AL1076" s="178" t="str">
        <f t="shared" si="659"/>
        <v>No</v>
      </c>
      <c r="AM1076" t="str">
        <f>IF(OR(Inventory!K84="Q3 2027",Inventory!K84="Q4 2027"),"Yes","No")</f>
        <v>No</v>
      </c>
      <c r="AN1076" s="178" t="str">
        <f t="shared" si="660"/>
        <v>No</v>
      </c>
      <c r="AO1076" t="str">
        <f>IF(OR(Inventory!K84="Q1 2028",Inventory!K84="Q2 2028"),"Yes","No")</f>
        <v>No</v>
      </c>
      <c r="AP1076" s="178" t="str">
        <f t="shared" si="661"/>
        <v>No</v>
      </c>
      <c r="AQ1076" t="str">
        <f>IF(OR(Inventory!K84="Q3 2028",Inventory!K84="Q4 2028"),"Yes","No")</f>
        <v>No</v>
      </c>
      <c r="AR1076" s="178" t="str">
        <f t="shared" si="662"/>
        <v>No</v>
      </c>
      <c r="AS1076" t="str">
        <f>IF(OR(Inventory!K84="Q1 2029",Inventory!K84="Q2 2029"),"Yes","No")</f>
        <v>No</v>
      </c>
      <c r="AT1076" s="178" t="str">
        <f t="shared" si="663"/>
        <v>No</v>
      </c>
      <c r="AU1076" t="str">
        <f>IF(OR(Inventory!K84="Q3 2029",Inventory!K84="Q4 2029"),"Yes","No")</f>
        <v>No</v>
      </c>
      <c r="AV1076" s="178" t="str">
        <f t="shared" si="664"/>
        <v>No</v>
      </c>
      <c r="AW1076" t="str">
        <f>IF(OR(Inventory!K84="Q1 2030",Inventory!K84="Q2 2030"),"Yes","No")</f>
        <v>No</v>
      </c>
      <c r="AX1076" s="178" t="str">
        <f t="shared" si="665"/>
        <v>No</v>
      </c>
      <c r="AY1076" t="str">
        <f>IF(OR(Inventory!K84="Q3 2030",Inventory!K84="Q4 2030"),"Yes","No")</f>
        <v>No</v>
      </c>
      <c r="AZ1076" s="178" t="str">
        <f t="shared" si="666"/>
        <v>No</v>
      </c>
      <c r="BA1076" t="str">
        <f>IF(Inventory!K84="","No","Yes")</f>
        <v>No</v>
      </c>
      <c r="BB1076" s="178" t="str">
        <f t="shared" si="667"/>
        <v>No</v>
      </c>
      <c r="BC1076" s="178" t="str">
        <f t="shared" si="668"/>
        <v>Yes</v>
      </c>
      <c r="BD1076" s="174"/>
    </row>
    <row r="1077" spans="1:56" s="175" customFormat="1" ht="35.25" thickBot="1" x14ac:dyDescent="0.5">
      <c r="A1077" s="177">
        <v>81</v>
      </c>
      <c r="B1077" s="109" t="s">
        <v>772</v>
      </c>
      <c r="C1077" t="str">
        <f>IF(Inventory!E85="Yes","Yes","No")</f>
        <v>No</v>
      </c>
      <c r="D1077" t="str">
        <f>IF(AND(C1077="No",Inventory!F85="Yes"),"Yes","No")</f>
        <v>No</v>
      </c>
      <c r="E1077" t="str">
        <f>IF(AND(C1077="No",Inventory!F85="N/A"),"N/A","No")</f>
        <v>No</v>
      </c>
      <c r="F1077">
        <f>IF(OR(Inventory!F85="Yes",Inventory!F85="N/A"),0,1)</f>
        <v>1</v>
      </c>
      <c r="G1077" t="str">
        <f>IF(OR(Inventory!K85="Q3 2019",Inventory!K85="Q4 2019"),"Yes","No")</f>
        <v>No</v>
      </c>
      <c r="H1077" s="178" t="str">
        <f t="shared" si="644"/>
        <v>No</v>
      </c>
      <c r="I1077" t="str">
        <f>IF(OR(Inventory!K85="Q1 2020",Inventory!K85="Q2 2020"),"Yes","No")</f>
        <v>No</v>
      </c>
      <c r="J1077" s="178" t="str">
        <f t="shared" si="645"/>
        <v>No</v>
      </c>
      <c r="K1077" t="str">
        <f>IF(OR(Inventory!K85="Q3 2020",Inventory!K85="Q4 2020"),"Yes","No")</f>
        <v>No</v>
      </c>
      <c r="L1077" s="178" t="str">
        <f t="shared" si="646"/>
        <v>No</v>
      </c>
      <c r="M1077" t="str">
        <f>IF(OR(Inventory!K85="Q1 2021",Inventory!K85="Q2 2021"),"Yes","No")</f>
        <v>No</v>
      </c>
      <c r="N1077" s="178" t="str">
        <f t="shared" si="647"/>
        <v>No</v>
      </c>
      <c r="O1077" t="str">
        <f>IF(OR(Inventory!K85="Q3 2021",Inventory!K85="Q4 2021"),"Yes","No")</f>
        <v>No</v>
      </c>
      <c r="P1077" s="178" t="str">
        <f t="shared" si="648"/>
        <v>No</v>
      </c>
      <c r="Q1077" t="str">
        <f>IF(OR(Inventory!K85="Q1 2022",Inventory!K85="Q2 2022"),"Yes","No")</f>
        <v>No</v>
      </c>
      <c r="R1077" s="178" t="str">
        <f t="shared" si="649"/>
        <v>No</v>
      </c>
      <c r="S1077" t="str">
        <f>IF(OR(Inventory!K85="Q3 2022",Inventory!K85="Q4 2022"),"Yes","No")</f>
        <v>No</v>
      </c>
      <c r="T1077" s="178" t="str">
        <f t="shared" si="650"/>
        <v>No</v>
      </c>
      <c r="U1077" t="str">
        <f>IF(OR(Inventory!K85="Q1 2023",Inventory!K85="Q2 2023"),"Yes","No")</f>
        <v>No</v>
      </c>
      <c r="V1077" s="178" t="str">
        <f t="shared" si="651"/>
        <v>No</v>
      </c>
      <c r="W1077" t="str">
        <f>IF(OR(Inventory!K85="Q3 2023",Inventory!K85="Q4 2023"),"Yes","No")</f>
        <v>No</v>
      </c>
      <c r="X1077" s="178" t="str">
        <f t="shared" si="652"/>
        <v>No</v>
      </c>
      <c r="Y1077" t="str">
        <f>IF(OR(Inventory!K85="Q1 2024",Inventory!K85="Q2 2024"),"Yes","No")</f>
        <v>No</v>
      </c>
      <c r="Z1077" s="178" t="str">
        <f t="shared" si="653"/>
        <v>No</v>
      </c>
      <c r="AA1077" t="str">
        <f>IF(OR(Inventory!K85="Q3 2024",Inventory!K85="Q4 2024"),"Yes","No")</f>
        <v>No</v>
      </c>
      <c r="AB1077" s="178" t="str">
        <f t="shared" si="654"/>
        <v>No</v>
      </c>
      <c r="AC1077" t="str">
        <f>IF(OR(Inventory!K85="Q1 2025",Inventory!K85="Q2 2025"),"Yes","No")</f>
        <v>No</v>
      </c>
      <c r="AD1077" s="178" t="str">
        <f t="shared" si="655"/>
        <v>No</v>
      </c>
      <c r="AE1077" t="str">
        <f>IF(OR(Inventory!K85="Q3 2025",Inventory!K85="Q4 2025"),"Yes","No")</f>
        <v>No</v>
      </c>
      <c r="AF1077" s="178" t="str">
        <f t="shared" si="656"/>
        <v>No</v>
      </c>
      <c r="AG1077" t="str">
        <f>IF(OR(Inventory!K85="Q1 2026",Inventory!K85="Q2 2026"),"Yes","No")</f>
        <v>No</v>
      </c>
      <c r="AH1077" s="178" t="str">
        <f t="shared" si="657"/>
        <v>No</v>
      </c>
      <c r="AI1077" t="str">
        <f>IF(OR(Inventory!K85="Q3 2026",Inventory!K85="Q4 2026"),"Yes","No")</f>
        <v>No</v>
      </c>
      <c r="AJ1077" s="178" t="str">
        <f t="shared" si="658"/>
        <v>No</v>
      </c>
      <c r="AK1077" t="str">
        <f>IF(OR(Inventory!K85="Q1 2027",Inventory!K85="Q2 2027"),"Yes","No")</f>
        <v>No</v>
      </c>
      <c r="AL1077" s="178" t="str">
        <f t="shared" si="659"/>
        <v>No</v>
      </c>
      <c r="AM1077" t="str">
        <f>IF(OR(Inventory!K85="Q3 2027",Inventory!K85="Q4 2027"),"Yes","No")</f>
        <v>No</v>
      </c>
      <c r="AN1077" s="178" t="str">
        <f t="shared" si="660"/>
        <v>No</v>
      </c>
      <c r="AO1077" t="str">
        <f>IF(OR(Inventory!K85="Q1 2028",Inventory!K85="Q2 2028"),"Yes","No")</f>
        <v>No</v>
      </c>
      <c r="AP1077" s="178" t="str">
        <f t="shared" si="661"/>
        <v>No</v>
      </c>
      <c r="AQ1077" t="str">
        <f>IF(OR(Inventory!K85="Q3 2028",Inventory!K85="Q4 2028"),"Yes","No")</f>
        <v>No</v>
      </c>
      <c r="AR1077" s="178" t="str">
        <f t="shared" si="662"/>
        <v>No</v>
      </c>
      <c r="AS1077" t="str">
        <f>IF(OR(Inventory!K85="Q1 2029",Inventory!K85="Q2 2029"),"Yes","No")</f>
        <v>No</v>
      </c>
      <c r="AT1077" s="178" t="str">
        <f t="shared" si="663"/>
        <v>No</v>
      </c>
      <c r="AU1077" t="str">
        <f>IF(OR(Inventory!K85="Q3 2029",Inventory!K85="Q4 2029"),"Yes","No")</f>
        <v>No</v>
      </c>
      <c r="AV1077" s="178" t="str">
        <f t="shared" si="664"/>
        <v>No</v>
      </c>
      <c r="AW1077" t="str">
        <f>IF(OR(Inventory!K85="Q1 2030",Inventory!K85="Q2 2030"),"Yes","No")</f>
        <v>No</v>
      </c>
      <c r="AX1077" s="178" t="str">
        <f t="shared" si="665"/>
        <v>No</v>
      </c>
      <c r="AY1077" t="str">
        <f>IF(OR(Inventory!K85="Q3 2030",Inventory!K85="Q4 2030"),"Yes","No")</f>
        <v>No</v>
      </c>
      <c r="AZ1077" s="178" t="str">
        <f t="shared" si="666"/>
        <v>No</v>
      </c>
      <c r="BA1077" t="str">
        <f>IF(Inventory!K85="","No","Yes")</f>
        <v>No</v>
      </c>
      <c r="BB1077" s="178" t="str">
        <f t="shared" si="667"/>
        <v>No</v>
      </c>
      <c r="BC1077" s="178" t="str">
        <f t="shared" si="668"/>
        <v>Yes</v>
      </c>
      <c r="BD1077" s="174"/>
    </row>
    <row r="1078" spans="1:56" s="175" customFormat="1" ht="23.65" thickBot="1" x14ac:dyDescent="0.5">
      <c r="A1078" s="177">
        <v>82</v>
      </c>
      <c r="B1078" s="109" t="s">
        <v>773</v>
      </c>
      <c r="C1078" t="str">
        <f>IF(Inventory!E86="Yes","Yes","No")</f>
        <v>No</v>
      </c>
      <c r="D1078" t="str">
        <f>IF(AND(C1078="No",Inventory!F86="Yes"),"Yes","No")</f>
        <v>No</v>
      </c>
      <c r="E1078" t="str">
        <f>IF(AND(C1078="No",Inventory!F86="N/A"),"N/A","No")</f>
        <v>No</v>
      </c>
      <c r="F1078">
        <f>IF(OR(Inventory!F86="Yes",Inventory!F86="N/A"),0,1)</f>
        <v>1</v>
      </c>
      <c r="G1078" t="str">
        <f>IF(OR(Inventory!K86="Q3 2019",Inventory!K86="Q4 2019"),"Yes","No")</f>
        <v>No</v>
      </c>
      <c r="H1078" s="178" t="str">
        <f t="shared" si="644"/>
        <v>No</v>
      </c>
      <c r="I1078" t="str">
        <f>IF(OR(Inventory!K86="Q1 2020",Inventory!K86="Q2 2020"),"Yes","No")</f>
        <v>No</v>
      </c>
      <c r="J1078" s="178" t="str">
        <f t="shared" si="645"/>
        <v>No</v>
      </c>
      <c r="K1078" t="str">
        <f>IF(OR(Inventory!K86="Q3 2020",Inventory!K86="Q4 2020"),"Yes","No")</f>
        <v>No</v>
      </c>
      <c r="L1078" s="178" t="str">
        <f t="shared" si="646"/>
        <v>No</v>
      </c>
      <c r="M1078" t="str">
        <f>IF(OR(Inventory!K86="Q1 2021",Inventory!K86="Q2 2021"),"Yes","No")</f>
        <v>No</v>
      </c>
      <c r="N1078" s="178" t="str">
        <f t="shared" si="647"/>
        <v>No</v>
      </c>
      <c r="O1078" t="str">
        <f>IF(OR(Inventory!K86="Q3 2021",Inventory!K86="Q4 2021"),"Yes","No")</f>
        <v>No</v>
      </c>
      <c r="P1078" s="178" t="str">
        <f t="shared" si="648"/>
        <v>No</v>
      </c>
      <c r="Q1078" t="str">
        <f>IF(OR(Inventory!K86="Q1 2022",Inventory!K86="Q2 2022"),"Yes","No")</f>
        <v>No</v>
      </c>
      <c r="R1078" s="178" t="str">
        <f t="shared" si="649"/>
        <v>No</v>
      </c>
      <c r="S1078" t="str">
        <f>IF(OR(Inventory!K86="Q3 2022",Inventory!K86="Q4 2022"),"Yes","No")</f>
        <v>No</v>
      </c>
      <c r="T1078" s="178" t="str">
        <f t="shared" si="650"/>
        <v>No</v>
      </c>
      <c r="U1078" t="str">
        <f>IF(OR(Inventory!K86="Q1 2023",Inventory!K86="Q2 2023"),"Yes","No")</f>
        <v>No</v>
      </c>
      <c r="V1078" s="178" t="str">
        <f t="shared" si="651"/>
        <v>No</v>
      </c>
      <c r="W1078" t="str">
        <f>IF(OR(Inventory!K86="Q3 2023",Inventory!K86="Q4 2023"),"Yes","No")</f>
        <v>No</v>
      </c>
      <c r="X1078" s="178" t="str">
        <f t="shared" si="652"/>
        <v>No</v>
      </c>
      <c r="Y1078" t="str">
        <f>IF(OR(Inventory!K86="Q1 2024",Inventory!K86="Q2 2024"),"Yes","No")</f>
        <v>No</v>
      </c>
      <c r="Z1078" s="178" t="str">
        <f t="shared" si="653"/>
        <v>No</v>
      </c>
      <c r="AA1078" t="str">
        <f>IF(OR(Inventory!K86="Q3 2024",Inventory!K86="Q4 2024"),"Yes","No")</f>
        <v>No</v>
      </c>
      <c r="AB1078" s="178" t="str">
        <f t="shared" si="654"/>
        <v>No</v>
      </c>
      <c r="AC1078" t="str">
        <f>IF(OR(Inventory!K86="Q1 2025",Inventory!K86="Q2 2025"),"Yes","No")</f>
        <v>No</v>
      </c>
      <c r="AD1078" s="178" t="str">
        <f t="shared" si="655"/>
        <v>No</v>
      </c>
      <c r="AE1078" t="str">
        <f>IF(OR(Inventory!K86="Q3 2025",Inventory!K86="Q4 2025"),"Yes","No")</f>
        <v>No</v>
      </c>
      <c r="AF1078" s="178" t="str">
        <f t="shared" si="656"/>
        <v>No</v>
      </c>
      <c r="AG1078" t="str">
        <f>IF(OR(Inventory!K86="Q1 2026",Inventory!K86="Q2 2026"),"Yes","No")</f>
        <v>No</v>
      </c>
      <c r="AH1078" s="178" t="str">
        <f t="shared" si="657"/>
        <v>No</v>
      </c>
      <c r="AI1078" t="str">
        <f>IF(OR(Inventory!K86="Q3 2026",Inventory!K86="Q4 2026"),"Yes","No")</f>
        <v>No</v>
      </c>
      <c r="AJ1078" s="178" t="str">
        <f t="shared" si="658"/>
        <v>No</v>
      </c>
      <c r="AK1078" t="str">
        <f>IF(OR(Inventory!K86="Q1 2027",Inventory!K86="Q2 2027"),"Yes","No")</f>
        <v>No</v>
      </c>
      <c r="AL1078" s="178" t="str">
        <f t="shared" si="659"/>
        <v>No</v>
      </c>
      <c r="AM1078" t="str">
        <f>IF(OR(Inventory!K86="Q3 2027",Inventory!K86="Q4 2027"),"Yes","No")</f>
        <v>No</v>
      </c>
      <c r="AN1078" s="178" t="str">
        <f t="shared" si="660"/>
        <v>No</v>
      </c>
      <c r="AO1078" t="str">
        <f>IF(OR(Inventory!K86="Q1 2028",Inventory!K86="Q2 2028"),"Yes","No")</f>
        <v>No</v>
      </c>
      <c r="AP1078" s="178" t="str">
        <f t="shared" si="661"/>
        <v>No</v>
      </c>
      <c r="AQ1078" t="str">
        <f>IF(OR(Inventory!K86="Q3 2028",Inventory!K86="Q4 2028"),"Yes","No")</f>
        <v>No</v>
      </c>
      <c r="AR1078" s="178" t="str">
        <f t="shared" si="662"/>
        <v>No</v>
      </c>
      <c r="AS1078" t="str">
        <f>IF(OR(Inventory!K86="Q1 2029",Inventory!K86="Q2 2029"),"Yes","No")</f>
        <v>No</v>
      </c>
      <c r="AT1078" s="178" t="str">
        <f t="shared" si="663"/>
        <v>No</v>
      </c>
      <c r="AU1078" t="str">
        <f>IF(OR(Inventory!K86="Q3 2029",Inventory!K86="Q4 2029"),"Yes","No")</f>
        <v>No</v>
      </c>
      <c r="AV1078" s="178" t="str">
        <f t="shared" si="664"/>
        <v>No</v>
      </c>
      <c r="AW1078" t="str">
        <f>IF(OR(Inventory!K86="Q1 2030",Inventory!K86="Q2 2030"),"Yes","No")</f>
        <v>No</v>
      </c>
      <c r="AX1078" s="178" t="str">
        <f t="shared" si="665"/>
        <v>No</v>
      </c>
      <c r="AY1078" t="str">
        <f>IF(OR(Inventory!K86="Q3 2030",Inventory!K86="Q4 2030"),"Yes","No")</f>
        <v>No</v>
      </c>
      <c r="AZ1078" s="178" t="str">
        <f t="shared" si="666"/>
        <v>No</v>
      </c>
      <c r="BA1078" t="str">
        <f>IF(Inventory!K86="","No","Yes")</f>
        <v>No</v>
      </c>
      <c r="BB1078" s="178" t="str">
        <f t="shared" si="667"/>
        <v>No</v>
      </c>
      <c r="BC1078" s="178" t="str">
        <f t="shared" si="668"/>
        <v>Yes</v>
      </c>
      <c r="BD1078" s="174"/>
    </row>
    <row r="1079" spans="1:56" s="175" customFormat="1" ht="14.65" thickBot="1" x14ac:dyDescent="0.5">
      <c r="A1079" s="177">
        <v>83</v>
      </c>
      <c r="B1079" s="109" t="s">
        <v>774</v>
      </c>
      <c r="C1079" t="str">
        <f>IF(Inventory!E87="Yes","Yes","No")</f>
        <v>No</v>
      </c>
      <c r="D1079" t="str">
        <f>IF(AND(C1079="No",Inventory!F87="Yes"),"Yes","No")</f>
        <v>No</v>
      </c>
      <c r="E1079" t="str">
        <f>IF(AND(C1079="No",Inventory!F87="N/A"),"N/A","No")</f>
        <v>No</v>
      </c>
      <c r="F1079">
        <f>IF(OR(Inventory!F87="Yes",Inventory!F87="N/A"),0,1)</f>
        <v>1</v>
      </c>
      <c r="G1079" t="str">
        <f>IF(OR(Inventory!K87="Q3 2019",Inventory!K87="Q4 2019"),"Yes","No")</f>
        <v>No</v>
      </c>
      <c r="H1079" s="178" t="str">
        <f t="shared" si="644"/>
        <v>No</v>
      </c>
      <c r="I1079" t="str">
        <f>IF(OR(Inventory!K87="Q1 2020",Inventory!K87="Q2 2020"),"Yes","No")</f>
        <v>No</v>
      </c>
      <c r="J1079" s="178" t="str">
        <f t="shared" si="645"/>
        <v>No</v>
      </c>
      <c r="K1079" t="str">
        <f>IF(OR(Inventory!K87="Q3 2020",Inventory!K87="Q4 2020"),"Yes","No")</f>
        <v>No</v>
      </c>
      <c r="L1079" s="178" t="str">
        <f t="shared" si="646"/>
        <v>No</v>
      </c>
      <c r="M1079" t="str">
        <f>IF(OR(Inventory!K87="Q1 2021",Inventory!K87="Q2 2021"),"Yes","No")</f>
        <v>No</v>
      </c>
      <c r="N1079" s="178" t="str">
        <f t="shared" si="647"/>
        <v>No</v>
      </c>
      <c r="O1079" t="str">
        <f>IF(OR(Inventory!K87="Q3 2021",Inventory!K87="Q4 2021"),"Yes","No")</f>
        <v>No</v>
      </c>
      <c r="P1079" s="178" t="str">
        <f t="shared" si="648"/>
        <v>No</v>
      </c>
      <c r="Q1079" t="str">
        <f>IF(OR(Inventory!K87="Q1 2022",Inventory!K87="Q2 2022"),"Yes","No")</f>
        <v>No</v>
      </c>
      <c r="R1079" s="178" t="str">
        <f t="shared" si="649"/>
        <v>No</v>
      </c>
      <c r="S1079" t="str">
        <f>IF(OR(Inventory!K87="Q3 2022",Inventory!K87="Q4 2022"),"Yes","No")</f>
        <v>No</v>
      </c>
      <c r="T1079" s="178" t="str">
        <f t="shared" si="650"/>
        <v>No</v>
      </c>
      <c r="U1079" t="str">
        <f>IF(OR(Inventory!K87="Q1 2023",Inventory!K87="Q2 2023"),"Yes","No")</f>
        <v>No</v>
      </c>
      <c r="V1079" s="178" t="str">
        <f t="shared" si="651"/>
        <v>No</v>
      </c>
      <c r="W1079" t="str">
        <f>IF(OR(Inventory!K87="Q3 2023",Inventory!K87="Q4 2023"),"Yes","No")</f>
        <v>No</v>
      </c>
      <c r="X1079" s="178" t="str">
        <f t="shared" si="652"/>
        <v>No</v>
      </c>
      <c r="Y1079" t="str">
        <f>IF(OR(Inventory!K87="Q1 2024",Inventory!K87="Q2 2024"),"Yes","No")</f>
        <v>No</v>
      </c>
      <c r="Z1079" s="178" t="str">
        <f t="shared" si="653"/>
        <v>No</v>
      </c>
      <c r="AA1079" t="str">
        <f>IF(OR(Inventory!K87="Q3 2024",Inventory!K87="Q4 2024"),"Yes","No")</f>
        <v>No</v>
      </c>
      <c r="AB1079" s="178" t="str">
        <f t="shared" si="654"/>
        <v>No</v>
      </c>
      <c r="AC1079" t="str">
        <f>IF(OR(Inventory!K87="Q1 2025",Inventory!K87="Q2 2025"),"Yes","No")</f>
        <v>No</v>
      </c>
      <c r="AD1079" s="178" t="str">
        <f t="shared" si="655"/>
        <v>No</v>
      </c>
      <c r="AE1079" t="str">
        <f>IF(OR(Inventory!K87="Q3 2025",Inventory!K87="Q4 2025"),"Yes","No")</f>
        <v>No</v>
      </c>
      <c r="AF1079" s="178" t="str">
        <f t="shared" si="656"/>
        <v>No</v>
      </c>
      <c r="AG1079" t="str">
        <f>IF(OR(Inventory!K87="Q1 2026",Inventory!K87="Q2 2026"),"Yes","No")</f>
        <v>No</v>
      </c>
      <c r="AH1079" s="178" t="str">
        <f t="shared" si="657"/>
        <v>No</v>
      </c>
      <c r="AI1079" t="str">
        <f>IF(OR(Inventory!K87="Q3 2026",Inventory!K87="Q4 2026"),"Yes","No")</f>
        <v>No</v>
      </c>
      <c r="AJ1079" s="178" t="str">
        <f t="shared" si="658"/>
        <v>No</v>
      </c>
      <c r="AK1079" t="str">
        <f>IF(OR(Inventory!K87="Q1 2027",Inventory!K87="Q2 2027"),"Yes","No")</f>
        <v>No</v>
      </c>
      <c r="AL1079" s="178" t="str">
        <f t="shared" si="659"/>
        <v>No</v>
      </c>
      <c r="AM1079" t="str">
        <f>IF(OR(Inventory!K87="Q3 2027",Inventory!K87="Q4 2027"),"Yes","No")</f>
        <v>No</v>
      </c>
      <c r="AN1079" s="178" t="str">
        <f t="shared" si="660"/>
        <v>No</v>
      </c>
      <c r="AO1079" t="str">
        <f>IF(OR(Inventory!K87="Q1 2028",Inventory!K87="Q2 2028"),"Yes","No")</f>
        <v>No</v>
      </c>
      <c r="AP1079" s="178" t="str">
        <f t="shared" si="661"/>
        <v>No</v>
      </c>
      <c r="AQ1079" t="str">
        <f>IF(OR(Inventory!K87="Q3 2028",Inventory!K87="Q4 2028"),"Yes","No")</f>
        <v>No</v>
      </c>
      <c r="AR1079" s="178" t="str">
        <f t="shared" si="662"/>
        <v>No</v>
      </c>
      <c r="AS1079" t="str">
        <f>IF(OR(Inventory!K87="Q1 2029",Inventory!K87="Q2 2029"),"Yes","No")</f>
        <v>No</v>
      </c>
      <c r="AT1079" s="178" t="str">
        <f t="shared" si="663"/>
        <v>No</v>
      </c>
      <c r="AU1079" t="str">
        <f>IF(OR(Inventory!K87="Q3 2029",Inventory!K87="Q4 2029"),"Yes","No")</f>
        <v>No</v>
      </c>
      <c r="AV1079" s="178" t="str">
        <f t="shared" si="664"/>
        <v>No</v>
      </c>
      <c r="AW1079" t="str">
        <f>IF(OR(Inventory!K87="Q1 2030",Inventory!K87="Q2 2030"),"Yes","No")</f>
        <v>No</v>
      </c>
      <c r="AX1079" s="178" t="str">
        <f t="shared" si="665"/>
        <v>No</v>
      </c>
      <c r="AY1079" t="str">
        <f>IF(OR(Inventory!K87="Q3 2030",Inventory!K87="Q4 2030"),"Yes","No")</f>
        <v>No</v>
      </c>
      <c r="AZ1079" s="178" t="str">
        <f t="shared" si="666"/>
        <v>No</v>
      </c>
      <c r="BA1079" t="str">
        <f>IF(Inventory!K87="","No","Yes")</f>
        <v>No</v>
      </c>
      <c r="BB1079" s="178" t="str">
        <f t="shared" si="667"/>
        <v>No</v>
      </c>
      <c r="BC1079" s="178" t="str">
        <f t="shared" si="668"/>
        <v>Yes</v>
      </c>
      <c r="BD1079" s="174"/>
    </row>
    <row r="1080" spans="1:56" s="175" customFormat="1" ht="23.65" thickBot="1" x14ac:dyDescent="0.5">
      <c r="A1080" s="177">
        <v>84</v>
      </c>
      <c r="B1080" s="109" t="s">
        <v>775</v>
      </c>
      <c r="C1080" t="str">
        <f>IF(Inventory!E88="Yes","Yes","No")</f>
        <v>No</v>
      </c>
      <c r="D1080" t="str">
        <f>IF(AND(C1080="No",Inventory!F88="Yes"),"Yes","No")</f>
        <v>No</v>
      </c>
      <c r="E1080" t="str">
        <f>IF(AND(C1080="No",Inventory!F88="N/A"),"N/A","No")</f>
        <v>No</v>
      </c>
      <c r="F1080">
        <f>IF(OR(Inventory!F88="Yes",Inventory!F88="N/A"),0,1)</f>
        <v>1</v>
      </c>
      <c r="G1080" t="str">
        <f>IF(OR(Inventory!K88="Q3 2019",Inventory!K88="Q4 2019"),"Yes","No")</f>
        <v>No</v>
      </c>
      <c r="H1080" s="178" t="str">
        <f t="shared" si="644"/>
        <v>No</v>
      </c>
      <c r="I1080" t="str">
        <f>IF(OR(Inventory!K88="Q1 2020",Inventory!K88="Q2 2020"),"Yes","No")</f>
        <v>No</v>
      </c>
      <c r="J1080" s="178" t="str">
        <f t="shared" si="645"/>
        <v>No</v>
      </c>
      <c r="K1080" t="str">
        <f>IF(OR(Inventory!K88="Q3 2020",Inventory!K88="Q4 2020"),"Yes","No")</f>
        <v>No</v>
      </c>
      <c r="L1080" s="178" t="str">
        <f t="shared" si="646"/>
        <v>No</v>
      </c>
      <c r="M1080" t="str">
        <f>IF(OR(Inventory!K88="Q1 2021",Inventory!K88="Q2 2021"),"Yes","No")</f>
        <v>No</v>
      </c>
      <c r="N1080" s="178" t="str">
        <f t="shared" si="647"/>
        <v>No</v>
      </c>
      <c r="O1080" t="str">
        <f>IF(OR(Inventory!K88="Q3 2021",Inventory!K88="Q4 2021"),"Yes","No")</f>
        <v>No</v>
      </c>
      <c r="P1080" s="178" t="str">
        <f t="shared" si="648"/>
        <v>No</v>
      </c>
      <c r="Q1080" t="str">
        <f>IF(OR(Inventory!K88="Q1 2022",Inventory!K88="Q2 2022"),"Yes","No")</f>
        <v>No</v>
      </c>
      <c r="R1080" s="178" t="str">
        <f t="shared" si="649"/>
        <v>No</v>
      </c>
      <c r="S1080" t="str">
        <f>IF(OR(Inventory!K88="Q3 2022",Inventory!K88="Q4 2022"),"Yes","No")</f>
        <v>No</v>
      </c>
      <c r="T1080" s="178" t="str">
        <f t="shared" si="650"/>
        <v>No</v>
      </c>
      <c r="U1080" t="str">
        <f>IF(OR(Inventory!K88="Q1 2023",Inventory!K88="Q2 2023"),"Yes","No")</f>
        <v>No</v>
      </c>
      <c r="V1080" s="178" t="str">
        <f t="shared" si="651"/>
        <v>No</v>
      </c>
      <c r="W1080" t="str">
        <f>IF(OR(Inventory!K88="Q3 2023",Inventory!K88="Q4 2023"),"Yes","No")</f>
        <v>No</v>
      </c>
      <c r="X1080" s="178" t="str">
        <f t="shared" si="652"/>
        <v>No</v>
      </c>
      <c r="Y1080" t="str">
        <f>IF(OR(Inventory!K88="Q1 2024",Inventory!K88="Q2 2024"),"Yes","No")</f>
        <v>No</v>
      </c>
      <c r="Z1080" s="178" t="str">
        <f t="shared" si="653"/>
        <v>No</v>
      </c>
      <c r="AA1080" t="str">
        <f>IF(OR(Inventory!K88="Q3 2024",Inventory!K88="Q4 2024"),"Yes","No")</f>
        <v>No</v>
      </c>
      <c r="AB1080" s="178" t="str">
        <f t="shared" si="654"/>
        <v>No</v>
      </c>
      <c r="AC1080" t="str">
        <f>IF(OR(Inventory!K88="Q1 2025",Inventory!K88="Q2 2025"),"Yes","No")</f>
        <v>No</v>
      </c>
      <c r="AD1080" s="178" t="str">
        <f t="shared" si="655"/>
        <v>No</v>
      </c>
      <c r="AE1080" t="str">
        <f>IF(OR(Inventory!K88="Q3 2025",Inventory!K88="Q4 2025"),"Yes","No")</f>
        <v>No</v>
      </c>
      <c r="AF1080" s="178" t="str">
        <f t="shared" si="656"/>
        <v>No</v>
      </c>
      <c r="AG1080" t="str">
        <f>IF(OR(Inventory!K88="Q1 2026",Inventory!K88="Q2 2026"),"Yes","No")</f>
        <v>No</v>
      </c>
      <c r="AH1080" s="178" t="str">
        <f t="shared" si="657"/>
        <v>No</v>
      </c>
      <c r="AI1080" t="str">
        <f>IF(OR(Inventory!K88="Q3 2026",Inventory!K88="Q4 2026"),"Yes","No")</f>
        <v>No</v>
      </c>
      <c r="AJ1080" s="178" t="str">
        <f t="shared" si="658"/>
        <v>No</v>
      </c>
      <c r="AK1080" t="str">
        <f>IF(OR(Inventory!K88="Q1 2027",Inventory!K88="Q2 2027"),"Yes","No")</f>
        <v>No</v>
      </c>
      <c r="AL1080" s="178" t="str">
        <f t="shared" si="659"/>
        <v>No</v>
      </c>
      <c r="AM1080" t="str">
        <f>IF(OR(Inventory!K88="Q3 2027",Inventory!K88="Q4 2027"),"Yes","No")</f>
        <v>No</v>
      </c>
      <c r="AN1080" s="178" t="str">
        <f t="shared" si="660"/>
        <v>No</v>
      </c>
      <c r="AO1080" t="str">
        <f>IF(OR(Inventory!K88="Q1 2028",Inventory!K88="Q2 2028"),"Yes","No")</f>
        <v>No</v>
      </c>
      <c r="AP1080" s="178" t="str">
        <f t="shared" si="661"/>
        <v>No</v>
      </c>
      <c r="AQ1080" t="str">
        <f>IF(OR(Inventory!K88="Q3 2028",Inventory!K88="Q4 2028"),"Yes","No")</f>
        <v>No</v>
      </c>
      <c r="AR1080" s="178" t="str">
        <f t="shared" si="662"/>
        <v>No</v>
      </c>
      <c r="AS1080" t="str">
        <f>IF(OR(Inventory!K88="Q1 2029",Inventory!K88="Q2 2029"),"Yes","No")</f>
        <v>No</v>
      </c>
      <c r="AT1080" s="178" t="str">
        <f t="shared" si="663"/>
        <v>No</v>
      </c>
      <c r="AU1080" t="str">
        <f>IF(OR(Inventory!K88="Q3 2029",Inventory!K88="Q4 2029"),"Yes","No")</f>
        <v>No</v>
      </c>
      <c r="AV1080" s="178" t="str">
        <f t="shared" si="664"/>
        <v>No</v>
      </c>
      <c r="AW1080" t="str">
        <f>IF(OR(Inventory!K88="Q1 2030",Inventory!K88="Q2 2030"),"Yes","No")</f>
        <v>No</v>
      </c>
      <c r="AX1080" s="178" t="str">
        <f t="shared" si="665"/>
        <v>No</v>
      </c>
      <c r="AY1080" t="str">
        <f>IF(OR(Inventory!K88="Q3 2030",Inventory!K88="Q4 2030"),"Yes","No")</f>
        <v>No</v>
      </c>
      <c r="AZ1080" s="178" t="str">
        <f t="shared" si="666"/>
        <v>No</v>
      </c>
      <c r="BA1080" t="str">
        <f>IF(Inventory!K88="","No","Yes")</f>
        <v>No</v>
      </c>
      <c r="BB1080" s="178" t="str">
        <f t="shared" si="667"/>
        <v>No</v>
      </c>
      <c r="BC1080" s="178" t="str">
        <f t="shared" si="668"/>
        <v>Yes</v>
      </c>
      <c r="BD1080" s="174"/>
    </row>
    <row r="1081" spans="1:56" s="175" customFormat="1" ht="23.65" thickBot="1" x14ac:dyDescent="0.5">
      <c r="A1081" s="177">
        <v>85</v>
      </c>
      <c r="B1081" s="71" t="s">
        <v>776</v>
      </c>
      <c r="C1081" t="str">
        <f>IF(Inventory!E89="Yes","Yes","No")</f>
        <v>No</v>
      </c>
      <c r="D1081" t="str">
        <f>IF(AND(C1081="No",Inventory!F89="Yes"),"Yes","No")</f>
        <v>No</v>
      </c>
      <c r="E1081" t="str">
        <f>IF(AND(C1081="No",Inventory!F89="N/A"),"N/A","No")</f>
        <v>No</v>
      </c>
      <c r="F1081">
        <f>IF(OR(Inventory!F89="Yes",Inventory!F89="N/A"),0,1)</f>
        <v>1</v>
      </c>
      <c r="G1081" t="str">
        <f>IF(OR(Inventory!K89="Q3 2019",Inventory!K89="Q4 2019"),"Yes","No")</f>
        <v>No</v>
      </c>
      <c r="H1081" s="178" t="str">
        <f t="shared" si="644"/>
        <v>No</v>
      </c>
      <c r="I1081" t="str">
        <f>IF(OR(Inventory!K89="Q1 2020",Inventory!K89="Q2 2020"),"Yes","No")</f>
        <v>No</v>
      </c>
      <c r="J1081" s="178" t="str">
        <f t="shared" si="645"/>
        <v>No</v>
      </c>
      <c r="K1081" t="str">
        <f>IF(OR(Inventory!K89="Q3 2020",Inventory!K89="Q4 2020"),"Yes","No")</f>
        <v>No</v>
      </c>
      <c r="L1081" s="178" t="str">
        <f t="shared" si="646"/>
        <v>No</v>
      </c>
      <c r="M1081" t="str">
        <f>IF(OR(Inventory!K89="Q1 2021",Inventory!K89="Q2 2021"),"Yes","No")</f>
        <v>No</v>
      </c>
      <c r="N1081" s="178" t="str">
        <f t="shared" si="647"/>
        <v>No</v>
      </c>
      <c r="O1081" t="str">
        <f>IF(OR(Inventory!K89="Q3 2021",Inventory!K89="Q4 2021"),"Yes","No")</f>
        <v>No</v>
      </c>
      <c r="P1081" s="178" t="str">
        <f t="shared" si="648"/>
        <v>No</v>
      </c>
      <c r="Q1081" t="str">
        <f>IF(OR(Inventory!K89="Q1 2022",Inventory!K89="Q2 2022"),"Yes","No")</f>
        <v>No</v>
      </c>
      <c r="R1081" s="178" t="str">
        <f t="shared" si="649"/>
        <v>No</v>
      </c>
      <c r="S1081" t="str">
        <f>IF(OR(Inventory!K89="Q3 2022",Inventory!K89="Q4 2022"),"Yes","No")</f>
        <v>No</v>
      </c>
      <c r="T1081" s="178" t="str">
        <f t="shared" si="650"/>
        <v>No</v>
      </c>
      <c r="U1081" t="str">
        <f>IF(OR(Inventory!K89="Q1 2023",Inventory!K89="Q2 2023"),"Yes","No")</f>
        <v>No</v>
      </c>
      <c r="V1081" s="178" t="str">
        <f t="shared" si="651"/>
        <v>No</v>
      </c>
      <c r="W1081" t="str">
        <f>IF(OR(Inventory!K89="Q3 2023",Inventory!K89="Q4 2023"),"Yes","No")</f>
        <v>No</v>
      </c>
      <c r="X1081" s="178" t="str">
        <f t="shared" si="652"/>
        <v>No</v>
      </c>
      <c r="Y1081" t="str">
        <f>IF(OR(Inventory!K89="Q1 2024",Inventory!K89="Q2 2024"),"Yes","No")</f>
        <v>No</v>
      </c>
      <c r="Z1081" s="178" t="str">
        <f t="shared" si="653"/>
        <v>No</v>
      </c>
      <c r="AA1081" t="str">
        <f>IF(OR(Inventory!K89="Q3 2024",Inventory!K89="Q4 2024"),"Yes","No")</f>
        <v>No</v>
      </c>
      <c r="AB1081" s="178" t="str">
        <f t="shared" si="654"/>
        <v>No</v>
      </c>
      <c r="AC1081" t="str">
        <f>IF(OR(Inventory!K89="Q1 2025",Inventory!K89="Q2 2025"),"Yes","No")</f>
        <v>No</v>
      </c>
      <c r="AD1081" s="178" t="str">
        <f t="shared" si="655"/>
        <v>No</v>
      </c>
      <c r="AE1081" t="str">
        <f>IF(OR(Inventory!K89="Q3 2025",Inventory!K89="Q4 2025"),"Yes","No")</f>
        <v>No</v>
      </c>
      <c r="AF1081" s="178" t="str">
        <f t="shared" si="656"/>
        <v>No</v>
      </c>
      <c r="AG1081" t="str">
        <f>IF(OR(Inventory!K89="Q1 2026",Inventory!K89="Q2 2026"),"Yes","No")</f>
        <v>No</v>
      </c>
      <c r="AH1081" s="178" t="str">
        <f t="shared" si="657"/>
        <v>No</v>
      </c>
      <c r="AI1081" t="str">
        <f>IF(OR(Inventory!K89="Q3 2026",Inventory!K89="Q4 2026"),"Yes","No")</f>
        <v>No</v>
      </c>
      <c r="AJ1081" s="178" t="str">
        <f t="shared" si="658"/>
        <v>No</v>
      </c>
      <c r="AK1081" t="str">
        <f>IF(OR(Inventory!K89="Q1 2027",Inventory!K89="Q2 2027"),"Yes","No")</f>
        <v>No</v>
      </c>
      <c r="AL1081" s="178" t="str">
        <f t="shared" si="659"/>
        <v>No</v>
      </c>
      <c r="AM1081" t="str">
        <f>IF(OR(Inventory!K89="Q3 2027",Inventory!K89="Q4 2027"),"Yes","No")</f>
        <v>No</v>
      </c>
      <c r="AN1081" s="178" t="str">
        <f t="shared" si="660"/>
        <v>No</v>
      </c>
      <c r="AO1081" t="str">
        <f>IF(OR(Inventory!K89="Q1 2028",Inventory!K89="Q2 2028"),"Yes","No")</f>
        <v>No</v>
      </c>
      <c r="AP1081" s="178" t="str">
        <f t="shared" si="661"/>
        <v>No</v>
      </c>
      <c r="AQ1081" t="str">
        <f>IF(OR(Inventory!K89="Q3 2028",Inventory!K89="Q4 2028"),"Yes","No")</f>
        <v>No</v>
      </c>
      <c r="AR1081" s="178" t="str">
        <f t="shared" si="662"/>
        <v>No</v>
      </c>
      <c r="AS1081" t="str">
        <f>IF(OR(Inventory!K89="Q1 2029",Inventory!K89="Q2 2029"),"Yes","No")</f>
        <v>No</v>
      </c>
      <c r="AT1081" s="178" t="str">
        <f t="shared" si="663"/>
        <v>No</v>
      </c>
      <c r="AU1081" t="str">
        <f>IF(OR(Inventory!K89="Q3 2029",Inventory!K89="Q4 2029"),"Yes","No")</f>
        <v>No</v>
      </c>
      <c r="AV1081" s="178" t="str">
        <f t="shared" si="664"/>
        <v>No</v>
      </c>
      <c r="AW1081" t="str">
        <f>IF(OR(Inventory!K89="Q1 2030",Inventory!K89="Q2 2030"),"Yes","No")</f>
        <v>No</v>
      </c>
      <c r="AX1081" s="178" t="str">
        <f t="shared" si="665"/>
        <v>No</v>
      </c>
      <c r="AY1081" t="str">
        <f>IF(OR(Inventory!K89="Q3 2030",Inventory!K89="Q4 2030"),"Yes","No")</f>
        <v>No</v>
      </c>
      <c r="AZ1081" s="178" t="str">
        <f t="shared" si="666"/>
        <v>No</v>
      </c>
      <c r="BA1081" t="str">
        <f>IF(Inventory!K89="","No","Yes")</f>
        <v>No</v>
      </c>
      <c r="BB1081" s="178" t="str">
        <f t="shared" si="667"/>
        <v>No</v>
      </c>
      <c r="BC1081" s="178" t="str">
        <f t="shared" si="668"/>
        <v>Yes</v>
      </c>
      <c r="BD1081" s="174"/>
    </row>
    <row r="1082" spans="1:56" s="175" customFormat="1" ht="23.65" thickBot="1" x14ac:dyDescent="0.5">
      <c r="A1082" s="177">
        <v>86</v>
      </c>
      <c r="B1082" s="71" t="s">
        <v>778</v>
      </c>
      <c r="C1082" t="str">
        <f>IF(Inventory!E90="Yes","Yes","No")</f>
        <v>No</v>
      </c>
      <c r="D1082" t="str">
        <f>IF(AND(C1082="No",Inventory!F90="Yes"),"Yes","No")</f>
        <v>No</v>
      </c>
      <c r="E1082" t="str">
        <f>IF(AND(C1082="No",Inventory!F90="N/A"),"N/A","No")</f>
        <v>No</v>
      </c>
      <c r="F1082">
        <f>IF(OR(Inventory!F90="Yes",Inventory!F90="N/A"),0,1)</f>
        <v>1</v>
      </c>
      <c r="G1082" t="str">
        <f>IF(OR(Inventory!K90="Q3 2019",Inventory!K90="Q4 2019"),"Yes","No")</f>
        <v>No</v>
      </c>
      <c r="H1082" s="178" t="str">
        <f t="shared" si="644"/>
        <v>No</v>
      </c>
      <c r="I1082" t="str">
        <f>IF(OR(Inventory!K90="Q1 2020",Inventory!K90="Q2 2020"),"Yes","No")</f>
        <v>No</v>
      </c>
      <c r="J1082" s="178" t="str">
        <f t="shared" si="645"/>
        <v>No</v>
      </c>
      <c r="K1082" t="str">
        <f>IF(OR(Inventory!K90="Q3 2020",Inventory!K90="Q4 2020"),"Yes","No")</f>
        <v>No</v>
      </c>
      <c r="L1082" s="178" t="str">
        <f t="shared" si="646"/>
        <v>No</v>
      </c>
      <c r="M1082" t="str">
        <f>IF(OR(Inventory!K90="Q1 2021",Inventory!K90="Q2 2021"),"Yes","No")</f>
        <v>No</v>
      </c>
      <c r="N1082" s="178" t="str">
        <f t="shared" si="647"/>
        <v>No</v>
      </c>
      <c r="O1082" t="str">
        <f>IF(OR(Inventory!K90="Q3 2021",Inventory!K90="Q4 2021"),"Yes","No")</f>
        <v>No</v>
      </c>
      <c r="P1082" s="178" t="str">
        <f t="shared" si="648"/>
        <v>No</v>
      </c>
      <c r="Q1082" t="str">
        <f>IF(OR(Inventory!K90="Q1 2022",Inventory!K90="Q2 2022"),"Yes","No")</f>
        <v>No</v>
      </c>
      <c r="R1082" s="178" t="str">
        <f t="shared" si="649"/>
        <v>No</v>
      </c>
      <c r="S1082" t="str">
        <f>IF(OR(Inventory!K90="Q3 2022",Inventory!K90="Q4 2022"),"Yes","No")</f>
        <v>No</v>
      </c>
      <c r="T1082" s="178" t="str">
        <f t="shared" si="650"/>
        <v>No</v>
      </c>
      <c r="U1082" t="str">
        <f>IF(OR(Inventory!K90="Q1 2023",Inventory!K90="Q2 2023"),"Yes","No")</f>
        <v>No</v>
      </c>
      <c r="V1082" s="178" t="str">
        <f t="shared" si="651"/>
        <v>No</v>
      </c>
      <c r="W1082" t="str">
        <f>IF(OR(Inventory!K90="Q3 2023",Inventory!K90="Q4 2023"),"Yes","No")</f>
        <v>No</v>
      </c>
      <c r="X1082" s="178" t="str">
        <f t="shared" si="652"/>
        <v>No</v>
      </c>
      <c r="Y1082" t="str">
        <f>IF(OR(Inventory!K90="Q1 2024",Inventory!K90="Q2 2024"),"Yes","No")</f>
        <v>No</v>
      </c>
      <c r="Z1082" s="178" t="str">
        <f t="shared" si="653"/>
        <v>No</v>
      </c>
      <c r="AA1082" t="str">
        <f>IF(OR(Inventory!K90="Q3 2024",Inventory!K90="Q4 2024"),"Yes","No")</f>
        <v>No</v>
      </c>
      <c r="AB1082" s="178" t="str">
        <f t="shared" si="654"/>
        <v>No</v>
      </c>
      <c r="AC1082" t="str">
        <f>IF(OR(Inventory!K90="Q1 2025",Inventory!K90="Q2 2025"),"Yes","No")</f>
        <v>No</v>
      </c>
      <c r="AD1082" s="178" t="str">
        <f t="shared" si="655"/>
        <v>No</v>
      </c>
      <c r="AE1082" t="str">
        <f>IF(OR(Inventory!K90="Q3 2025",Inventory!K90="Q4 2025"),"Yes","No")</f>
        <v>No</v>
      </c>
      <c r="AF1082" s="178" t="str">
        <f t="shared" si="656"/>
        <v>No</v>
      </c>
      <c r="AG1082" t="str">
        <f>IF(OR(Inventory!K90="Q1 2026",Inventory!K90="Q2 2026"),"Yes","No")</f>
        <v>No</v>
      </c>
      <c r="AH1082" s="178" t="str">
        <f t="shared" si="657"/>
        <v>No</v>
      </c>
      <c r="AI1082" t="str">
        <f>IF(OR(Inventory!K90="Q3 2026",Inventory!K90="Q4 2026"),"Yes","No")</f>
        <v>No</v>
      </c>
      <c r="AJ1082" s="178" t="str">
        <f t="shared" si="658"/>
        <v>No</v>
      </c>
      <c r="AK1082" t="str">
        <f>IF(OR(Inventory!K90="Q1 2027",Inventory!K90="Q2 2027"),"Yes","No")</f>
        <v>No</v>
      </c>
      <c r="AL1082" s="178" t="str">
        <f t="shared" si="659"/>
        <v>No</v>
      </c>
      <c r="AM1082" t="str">
        <f>IF(OR(Inventory!K90="Q3 2027",Inventory!K90="Q4 2027"),"Yes","No")</f>
        <v>No</v>
      </c>
      <c r="AN1082" s="178" t="str">
        <f t="shared" si="660"/>
        <v>No</v>
      </c>
      <c r="AO1082" t="str">
        <f>IF(OR(Inventory!K90="Q1 2028",Inventory!K90="Q2 2028"),"Yes","No")</f>
        <v>No</v>
      </c>
      <c r="AP1082" s="178" t="str">
        <f t="shared" si="661"/>
        <v>No</v>
      </c>
      <c r="AQ1082" t="str">
        <f>IF(OR(Inventory!K90="Q3 2028",Inventory!K90="Q4 2028"),"Yes","No")</f>
        <v>No</v>
      </c>
      <c r="AR1082" s="178" t="str">
        <f t="shared" si="662"/>
        <v>No</v>
      </c>
      <c r="AS1082" t="str">
        <f>IF(OR(Inventory!K90="Q1 2029",Inventory!K90="Q2 2029"),"Yes","No")</f>
        <v>No</v>
      </c>
      <c r="AT1082" s="178" t="str">
        <f t="shared" si="663"/>
        <v>No</v>
      </c>
      <c r="AU1082" t="str">
        <f>IF(OR(Inventory!K90="Q3 2029",Inventory!K90="Q4 2029"),"Yes","No")</f>
        <v>No</v>
      </c>
      <c r="AV1082" s="178" t="str">
        <f t="shared" si="664"/>
        <v>No</v>
      </c>
      <c r="AW1082" t="str">
        <f>IF(OR(Inventory!K90="Q1 2030",Inventory!K90="Q2 2030"),"Yes","No")</f>
        <v>No</v>
      </c>
      <c r="AX1082" s="178" t="str">
        <f t="shared" si="665"/>
        <v>No</v>
      </c>
      <c r="AY1082" t="str">
        <f>IF(OR(Inventory!K90="Q3 2030",Inventory!K90="Q4 2030"),"Yes","No")</f>
        <v>No</v>
      </c>
      <c r="AZ1082" s="178" t="str">
        <f t="shared" si="666"/>
        <v>No</v>
      </c>
      <c r="BA1082" t="str">
        <f>IF(Inventory!K90="","No","Yes")</f>
        <v>No</v>
      </c>
      <c r="BB1082" s="178" t="str">
        <f t="shared" si="667"/>
        <v>No</v>
      </c>
      <c r="BC1082" s="178" t="str">
        <f t="shared" si="668"/>
        <v>Yes</v>
      </c>
      <c r="BD1082" s="174"/>
    </row>
    <row r="1083" spans="1:56" s="175" customFormat="1" ht="23.65" thickBot="1" x14ac:dyDescent="0.5">
      <c r="A1083" s="177">
        <v>87</v>
      </c>
      <c r="B1083" s="71" t="s">
        <v>780</v>
      </c>
      <c r="C1083" t="str">
        <f>IF(Inventory!E91="Yes","Yes","No")</f>
        <v>No</v>
      </c>
      <c r="D1083" t="str">
        <f>IF(AND(C1083="No",Inventory!F91="Yes"),"Yes","No")</f>
        <v>No</v>
      </c>
      <c r="E1083" t="str">
        <f>IF(AND(C1083="No",Inventory!F91="N/A"),"N/A","No")</f>
        <v>No</v>
      </c>
      <c r="F1083">
        <f>IF(OR(Inventory!F91="Yes",Inventory!F91="N/A"),0,1)</f>
        <v>1</v>
      </c>
      <c r="G1083" t="str">
        <f>IF(OR(Inventory!K91="Q3 2019",Inventory!K91="Q4 2019"),"Yes","No")</f>
        <v>No</v>
      </c>
      <c r="H1083" s="178" t="str">
        <f t="shared" si="644"/>
        <v>No</v>
      </c>
      <c r="I1083" t="str">
        <f>IF(OR(Inventory!K91="Q1 2020",Inventory!K91="Q2 2020"),"Yes","No")</f>
        <v>No</v>
      </c>
      <c r="J1083" s="178" t="str">
        <f t="shared" si="645"/>
        <v>No</v>
      </c>
      <c r="K1083" t="str">
        <f>IF(OR(Inventory!K91="Q3 2020",Inventory!K91="Q4 2020"),"Yes","No")</f>
        <v>No</v>
      </c>
      <c r="L1083" s="178" t="str">
        <f t="shared" si="646"/>
        <v>No</v>
      </c>
      <c r="M1083" t="str">
        <f>IF(OR(Inventory!K91="Q1 2021",Inventory!K91="Q2 2021"),"Yes","No")</f>
        <v>No</v>
      </c>
      <c r="N1083" s="178" t="str">
        <f t="shared" si="647"/>
        <v>No</v>
      </c>
      <c r="O1083" t="str">
        <f>IF(OR(Inventory!K91="Q3 2021",Inventory!K91="Q4 2021"),"Yes","No")</f>
        <v>No</v>
      </c>
      <c r="P1083" s="178" t="str">
        <f t="shared" si="648"/>
        <v>No</v>
      </c>
      <c r="Q1083" t="str">
        <f>IF(OR(Inventory!K91="Q1 2022",Inventory!K91="Q2 2022"),"Yes","No")</f>
        <v>No</v>
      </c>
      <c r="R1083" s="178" t="str">
        <f t="shared" si="649"/>
        <v>No</v>
      </c>
      <c r="S1083" t="str">
        <f>IF(OR(Inventory!K91="Q3 2022",Inventory!K91="Q4 2022"),"Yes","No")</f>
        <v>No</v>
      </c>
      <c r="T1083" s="178" t="str">
        <f t="shared" si="650"/>
        <v>No</v>
      </c>
      <c r="U1083" t="str">
        <f>IF(OR(Inventory!K91="Q1 2023",Inventory!K91="Q2 2023"),"Yes","No")</f>
        <v>No</v>
      </c>
      <c r="V1083" s="178" t="str">
        <f t="shared" si="651"/>
        <v>No</v>
      </c>
      <c r="W1083" t="str">
        <f>IF(OR(Inventory!K91="Q3 2023",Inventory!K91="Q4 2023"),"Yes","No")</f>
        <v>No</v>
      </c>
      <c r="X1083" s="178" t="str">
        <f t="shared" si="652"/>
        <v>No</v>
      </c>
      <c r="Y1083" t="str">
        <f>IF(OR(Inventory!K91="Q1 2024",Inventory!K91="Q2 2024"),"Yes","No")</f>
        <v>No</v>
      </c>
      <c r="Z1083" s="178" t="str">
        <f t="shared" si="653"/>
        <v>No</v>
      </c>
      <c r="AA1083" t="str">
        <f>IF(OR(Inventory!K91="Q3 2024",Inventory!K91="Q4 2024"),"Yes","No")</f>
        <v>No</v>
      </c>
      <c r="AB1083" s="178" t="str">
        <f t="shared" si="654"/>
        <v>No</v>
      </c>
      <c r="AC1083" t="str">
        <f>IF(OR(Inventory!K91="Q1 2025",Inventory!K91="Q2 2025"),"Yes","No")</f>
        <v>No</v>
      </c>
      <c r="AD1083" s="178" t="str">
        <f t="shared" si="655"/>
        <v>No</v>
      </c>
      <c r="AE1083" t="str">
        <f>IF(OR(Inventory!K91="Q3 2025",Inventory!K91="Q4 2025"),"Yes","No")</f>
        <v>No</v>
      </c>
      <c r="AF1083" s="178" t="str">
        <f t="shared" si="656"/>
        <v>No</v>
      </c>
      <c r="AG1083" t="str">
        <f>IF(OR(Inventory!K91="Q1 2026",Inventory!K91="Q2 2026"),"Yes","No")</f>
        <v>No</v>
      </c>
      <c r="AH1083" s="178" t="str">
        <f t="shared" si="657"/>
        <v>No</v>
      </c>
      <c r="AI1083" t="str">
        <f>IF(OR(Inventory!K91="Q3 2026",Inventory!K91="Q4 2026"),"Yes","No")</f>
        <v>No</v>
      </c>
      <c r="AJ1083" s="178" t="str">
        <f t="shared" si="658"/>
        <v>No</v>
      </c>
      <c r="AK1083" t="str">
        <f>IF(OR(Inventory!K91="Q1 2027",Inventory!K91="Q2 2027"),"Yes","No")</f>
        <v>No</v>
      </c>
      <c r="AL1083" s="178" t="str">
        <f t="shared" si="659"/>
        <v>No</v>
      </c>
      <c r="AM1083" t="str">
        <f>IF(OR(Inventory!K91="Q3 2027",Inventory!K91="Q4 2027"),"Yes","No")</f>
        <v>No</v>
      </c>
      <c r="AN1083" s="178" t="str">
        <f t="shared" si="660"/>
        <v>No</v>
      </c>
      <c r="AO1083" t="str">
        <f>IF(OR(Inventory!K91="Q1 2028",Inventory!K91="Q2 2028"),"Yes","No")</f>
        <v>No</v>
      </c>
      <c r="AP1083" s="178" t="str">
        <f t="shared" si="661"/>
        <v>No</v>
      </c>
      <c r="AQ1083" t="str">
        <f>IF(OR(Inventory!K91="Q3 2028",Inventory!K91="Q4 2028"),"Yes","No")</f>
        <v>No</v>
      </c>
      <c r="AR1083" s="178" t="str">
        <f t="shared" si="662"/>
        <v>No</v>
      </c>
      <c r="AS1083" t="str">
        <f>IF(OR(Inventory!K91="Q1 2029",Inventory!K91="Q2 2029"),"Yes","No")</f>
        <v>No</v>
      </c>
      <c r="AT1083" s="178" t="str">
        <f t="shared" si="663"/>
        <v>No</v>
      </c>
      <c r="AU1083" t="str">
        <f>IF(OR(Inventory!K91="Q3 2029",Inventory!K91="Q4 2029"),"Yes","No")</f>
        <v>No</v>
      </c>
      <c r="AV1083" s="178" t="str">
        <f t="shared" si="664"/>
        <v>No</v>
      </c>
      <c r="AW1083" t="str">
        <f>IF(OR(Inventory!K91="Q1 2030",Inventory!K91="Q2 2030"),"Yes","No")</f>
        <v>No</v>
      </c>
      <c r="AX1083" s="178" t="str">
        <f t="shared" si="665"/>
        <v>No</v>
      </c>
      <c r="AY1083" t="str">
        <f>IF(OR(Inventory!K91="Q3 2030",Inventory!K91="Q4 2030"),"Yes","No")</f>
        <v>No</v>
      </c>
      <c r="AZ1083" s="178" t="str">
        <f t="shared" si="666"/>
        <v>No</v>
      </c>
      <c r="BA1083" t="str">
        <f>IF(Inventory!K91="","No","Yes")</f>
        <v>No</v>
      </c>
      <c r="BB1083" s="178" t="str">
        <f t="shared" si="667"/>
        <v>No</v>
      </c>
      <c r="BC1083" s="178" t="str">
        <f t="shared" si="668"/>
        <v>Yes</v>
      </c>
      <c r="BD1083" s="174"/>
    </row>
    <row r="1084" spans="1:56" s="175" customFormat="1" ht="23.65" thickBot="1" x14ac:dyDescent="0.5">
      <c r="A1084" s="177">
        <v>88</v>
      </c>
      <c r="B1084" s="71" t="s">
        <v>781</v>
      </c>
      <c r="C1084" t="str">
        <f>IF(Inventory!E92="Yes","Yes","No")</f>
        <v>No</v>
      </c>
      <c r="D1084" t="str">
        <f>IF(AND(C1084="No",Inventory!F92="Yes"),"Yes","No")</f>
        <v>No</v>
      </c>
      <c r="E1084" t="str">
        <f>IF(AND(C1084="No",Inventory!F92="N/A"),"N/A","No")</f>
        <v>No</v>
      </c>
      <c r="F1084">
        <f>IF(OR(Inventory!F92="Yes",Inventory!F92="N/A"),0,1)</f>
        <v>1</v>
      </c>
      <c r="G1084" t="str">
        <f>IF(OR(Inventory!K92="Q3 2019",Inventory!K92="Q4 2019"),"Yes","No")</f>
        <v>No</v>
      </c>
      <c r="H1084" s="178" t="str">
        <f t="shared" si="644"/>
        <v>No</v>
      </c>
      <c r="I1084" t="str">
        <f>IF(OR(Inventory!K92="Q1 2020",Inventory!K92="Q2 2020"),"Yes","No")</f>
        <v>No</v>
      </c>
      <c r="J1084" s="178" t="str">
        <f t="shared" si="645"/>
        <v>No</v>
      </c>
      <c r="K1084" t="str">
        <f>IF(OR(Inventory!K92="Q3 2020",Inventory!K92="Q4 2020"),"Yes","No")</f>
        <v>No</v>
      </c>
      <c r="L1084" s="178" t="str">
        <f t="shared" si="646"/>
        <v>No</v>
      </c>
      <c r="M1084" t="str">
        <f>IF(OR(Inventory!K92="Q1 2021",Inventory!K92="Q2 2021"),"Yes","No")</f>
        <v>No</v>
      </c>
      <c r="N1084" s="178" t="str">
        <f t="shared" si="647"/>
        <v>No</v>
      </c>
      <c r="O1084" t="str">
        <f>IF(OR(Inventory!K92="Q3 2021",Inventory!K92="Q4 2021"),"Yes","No")</f>
        <v>No</v>
      </c>
      <c r="P1084" s="178" t="str">
        <f t="shared" si="648"/>
        <v>No</v>
      </c>
      <c r="Q1084" t="str">
        <f>IF(OR(Inventory!K92="Q1 2022",Inventory!K92="Q2 2022"),"Yes","No")</f>
        <v>No</v>
      </c>
      <c r="R1084" s="178" t="str">
        <f t="shared" si="649"/>
        <v>No</v>
      </c>
      <c r="S1084" t="str">
        <f>IF(OR(Inventory!K92="Q3 2022",Inventory!K92="Q4 2022"),"Yes","No")</f>
        <v>No</v>
      </c>
      <c r="T1084" s="178" t="str">
        <f t="shared" si="650"/>
        <v>No</v>
      </c>
      <c r="U1084" t="str">
        <f>IF(OR(Inventory!K92="Q1 2023",Inventory!K92="Q2 2023"),"Yes","No")</f>
        <v>No</v>
      </c>
      <c r="V1084" s="178" t="str">
        <f t="shared" si="651"/>
        <v>No</v>
      </c>
      <c r="W1084" t="str">
        <f>IF(OR(Inventory!K92="Q3 2023",Inventory!K92="Q4 2023"),"Yes","No")</f>
        <v>No</v>
      </c>
      <c r="X1084" s="178" t="str">
        <f t="shared" si="652"/>
        <v>No</v>
      </c>
      <c r="Y1084" t="str">
        <f>IF(OR(Inventory!K92="Q1 2024",Inventory!K92="Q2 2024"),"Yes","No")</f>
        <v>No</v>
      </c>
      <c r="Z1084" s="178" t="str">
        <f t="shared" si="653"/>
        <v>No</v>
      </c>
      <c r="AA1084" t="str">
        <f>IF(OR(Inventory!K92="Q3 2024",Inventory!K92="Q4 2024"),"Yes","No")</f>
        <v>No</v>
      </c>
      <c r="AB1084" s="178" t="str">
        <f t="shared" si="654"/>
        <v>No</v>
      </c>
      <c r="AC1084" t="str">
        <f>IF(OR(Inventory!K92="Q1 2025",Inventory!K92="Q2 2025"),"Yes","No")</f>
        <v>No</v>
      </c>
      <c r="AD1084" s="178" t="str">
        <f t="shared" si="655"/>
        <v>No</v>
      </c>
      <c r="AE1084" t="str">
        <f>IF(OR(Inventory!K92="Q3 2025",Inventory!K92="Q4 2025"),"Yes","No")</f>
        <v>No</v>
      </c>
      <c r="AF1084" s="178" t="str">
        <f t="shared" si="656"/>
        <v>No</v>
      </c>
      <c r="AG1084" t="str">
        <f>IF(OR(Inventory!K92="Q1 2026",Inventory!K92="Q2 2026"),"Yes","No")</f>
        <v>No</v>
      </c>
      <c r="AH1084" s="178" t="str">
        <f t="shared" si="657"/>
        <v>No</v>
      </c>
      <c r="AI1084" t="str">
        <f>IF(OR(Inventory!K92="Q3 2026",Inventory!K92="Q4 2026"),"Yes","No")</f>
        <v>No</v>
      </c>
      <c r="AJ1084" s="178" t="str">
        <f t="shared" si="658"/>
        <v>No</v>
      </c>
      <c r="AK1084" t="str">
        <f>IF(OR(Inventory!K92="Q1 2027",Inventory!K92="Q2 2027"),"Yes","No")</f>
        <v>No</v>
      </c>
      <c r="AL1084" s="178" t="str">
        <f t="shared" si="659"/>
        <v>No</v>
      </c>
      <c r="AM1084" t="str">
        <f>IF(OR(Inventory!K92="Q3 2027",Inventory!K92="Q4 2027"),"Yes","No")</f>
        <v>No</v>
      </c>
      <c r="AN1084" s="178" t="str">
        <f t="shared" si="660"/>
        <v>No</v>
      </c>
      <c r="AO1084" t="str">
        <f>IF(OR(Inventory!K92="Q1 2028",Inventory!K92="Q2 2028"),"Yes","No")</f>
        <v>No</v>
      </c>
      <c r="AP1084" s="178" t="str">
        <f t="shared" si="661"/>
        <v>No</v>
      </c>
      <c r="AQ1084" t="str">
        <f>IF(OR(Inventory!K92="Q3 2028",Inventory!K92="Q4 2028"),"Yes","No")</f>
        <v>No</v>
      </c>
      <c r="AR1084" s="178" t="str">
        <f t="shared" si="662"/>
        <v>No</v>
      </c>
      <c r="AS1084" t="str">
        <f>IF(OR(Inventory!K92="Q1 2029",Inventory!K92="Q2 2029"),"Yes","No")</f>
        <v>No</v>
      </c>
      <c r="AT1084" s="178" t="str">
        <f t="shared" si="663"/>
        <v>No</v>
      </c>
      <c r="AU1084" t="str">
        <f>IF(OR(Inventory!K92="Q3 2029",Inventory!K92="Q4 2029"),"Yes","No")</f>
        <v>No</v>
      </c>
      <c r="AV1084" s="178" t="str">
        <f t="shared" si="664"/>
        <v>No</v>
      </c>
      <c r="AW1084" t="str">
        <f>IF(OR(Inventory!K92="Q1 2030",Inventory!K92="Q2 2030"),"Yes","No")</f>
        <v>No</v>
      </c>
      <c r="AX1084" s="178" t="str">
        <f t="shared" si="665"/>
        <v>No</v>
      </c>
      <c r="AY1084" t="str">
        <f>IF(OR(Inventory!K92="Q3 2030",Inventory!K92="Q4 2030"),"Yes","No")</f>
        <v>No</v>
      </c>
      <c r="AZ1084" s="178" t="str">
        <f t="shared" si="666"/>
        <v>No</v>
      </c>
      <c r="BA1084" t="str">
        <f>IF(Inventory!K92="","No","Yes")</f>
        <v>No</v>
      </c>
      <c r="BB1084" s="178" t="str">
        <f t="shared" si="667"/>
        <v>No</v>
      </c>
      <c r="BC1084" s="178" t="str">
        <f t="shared" si="668"/>
        <v>Yes</v>
      </c>
      <c r="BD1084" s="174"/>
    </row>
    <row r="1085" spans="1:56" s="175" customFormat="1" ht="23.65" thickBot="1" x14ac:dyDescent="0.5">
      <c r="A1085" s="177">
        <v>89</v>
      </c>
      <c r="B1085" s="71" t="s">
        <v>782</v>
      </c>
      <c r="C1085" t="str">
        <f>IF(Inventory!E93="Yes","Yes","No")</f>
        <v>No</v>
      </c>
      <c r="D1085" t="str">
        <f>IF(AND(C1085="No",Inventory!F93="Yes"),"Yes","No")</f>
        <v>No</v>
      </c>
      <c r="E1085" t="str">
        <f>IF(AND(C1085="No",Inventory!F93="N/A"),"N/A","No")</f>
        <v>No</v>
      </c>
      <c r="F1085">
        <f>IF(OR(Inventory!F93="Yes",Inventory!F93="N/A"),0,1)</f>
        <v>1</v>
      </c>
      <c r="G1085" t="str">
        <f>IF(OR(Inventory!K93="Q3 2019",Inventory!K93="Q4 2019"),"Yes","No")</f>
        <v>No</v>
      </c>
      <c r="H1085" s="178" t="str">
        <f t="shared" si="644"/>
        <v>No</v>
      </c>
      <c r="I1085" t="str">
        <f>IF(OR(Inventory!K93="Q1 2020",Inventory!K93="Q2 2020"),"Yes","No")</f>
        <v>No</v>
      </c>
      <c r="J1085" s="178" t="str">
        <f t="shared" si="645"/>
        <v>No</v>
      </c>
      <c r="K1085" t="str">
        <f>IF(OR(Inventory!K93="Q3 2020",Inventory!K93="Q4 2020"),"Yes","No")</f>
        <v>No</v>
      </c>
      <c r="L1085" s="178" t="str">
        <f t="shared" si="646"/>
        <v>No</v>
      </c>
      <c r="M1085" t="str">
        <f>IF(OR(Inventory!K93="Q1 2021",Inventory!K93="Q2 2021"),"Yes","No")</f>
        <v>No</v>
      </c>
      <c r="N1085" s="178" t="str">
        <f t="shared" si="647"/>
        <v>No</v>
      </c>
      <c r="O1085" t="str">
        <f>IF(OR(Inventory!K93="Q3 2021",Inventory!K93="Q4 2021"),"Yes","No")</f>
        <v>No</v>
      </c>
      <c r="P1085" s="178" t="str">
        <f t="shared" si="648"/>
        <v>No</v>
      </c>
      <c r="Q1085" t="str">
        <f>IF(OR(Inventory!K93="Q1 2022",Inventory!K93="Q2 2022"),"Yes","No")</f>
        <v>No</v>
      </c>
      <c r="R1085" s="178" t="str">
        <f t="shared" si="649"/>
        <v>No</v>
      </c>
      <c r="S1085" t="str">
        <f>IF(OR(Inventory!K93="Q3 2022",Inventory!K93="Q4 2022"),"Yes","No")</f>
        <v>No</v>
      </c>
      <c r="T1085" s="178" t="str">
        <f t="shared" si="650"/>
        <v>No</v>
      </c>
      <c r="U1085" t="str">
        <f>IF(OR(Inventory!K93="Q1 2023",Inventory!K93="Q2 2023"),"Yes","No")</f>
        <v>No</v>
      </c>
      <c r="V1085" s="178" t="str">
        <f t="shared" si="651"/>
        <v>No</v>
      </c>
      <c r="W1085" t="str">
        <f>IF(OR(Inventory!K93="Q3 2023",Inventory!K93="Q4 2023"),"Yes","No")</f>
        <v>No</v>
      </c>
      <c r="X1085" s="178" t="str">
        <f t="shared" si="652"/>
        <v>No</v>
      </c>
      <c r="Y1085" t="str">
        <f>IF(OR(Inventory!K93="Q1 2024",Inventory!K93="Q2 2024"),"Yes","No")</f>
        <v>No</v>
      </c>
      <c r="Z1085" s="178" t="str">
        <f t="shared" si="653"/>
        <v>No</v>
      </c>
      <c r="AA1085" t="str">
        <f>IF(OR(Inventory!K93="Q3 2024",Inventory!K93="Q4 2024"),"Yes","No")</f>
        <v>No</v>
      </c>
      <c r="AB1085" s="178" t="str">
        <f t="shared" si="654"/>
        <v>No</v>
      </c>
      <c r="AC1085" t="str">
        <f>IF(OR(Inventory!K93="Q1 2025",Inventory!K93="Q2 2025"),"Yes","No")</f>
        <v>No</v>
      </c>
      <c r="AD1085" s="178" t="str">
        <f t="shared" si="655"/>
        <v>No</v>
      </c>
      <c r="AE1085" t="str">
        <f>IF(OR(Inventory!K93="Q3 2025",Inventory!K93="Q4 2025"),"Yes","No")</f>
        <v>No</v>
      </c>
      <c r="AF1085" s="178" t="str">
        <f t="shared" si="656"/>
        <v>No</v>
      </c>
      <c r="AG1085" t="str">
        <f>IF(OR(Inventory!K93="Q1 2026",Inventory!K93="Q2 2026"),"Yes","No")</f>
        <v>No</v>
      </c>
      <c r="AH1085" s="178" t="str">
        <f t="shared" si="657"/>
        <v>No</v>
      </c>
      <c r="AI1085" t="str">
        <f>IF(OR(Inventory!K93="Q3 2026",Inventory!K93="Q4 2026"),"Yes","No")</f>
        <v>No</v>
      </c>
      <c r="AJ1085" s="178" t="str">
        <f t="shared" si="658"/>
        <v>No</v>
      </c>
      <c r="AK1085" t="str">
        <f>IF(OR(Inventory!K93="Q1 2027",Inventory!K93="Q2 2027"),"Yes","No")</f>
        <v>No</v>
      </c>
      <c r="AL1085" s="178" t="str">
        <f t="shared" si="659"/>
        <v>No</v>
      </c>
      <c r="AM1085" t="str">
        <f>IF(OR(Inventory!K93="Q3 2027",Inventory!K93="Q4 2027"),"Yes","No")</f>
        <v>No</v>
      </c>
      <c r="AN1085" s="178" t="str">
        <f t="shared" si="660"/>
        <v>No</v>
      </c>
      <c r="AO1085" t="str">
        <f>IF(OR(Inventory!K93="Q1 2028",Inventory!K93="Q2 2028"),"Yes","No")</f>
        <v>No</v>
      </c>
      <c r="AP1085" s="178" t="str">
        <f t="shared" si="661"/>
        <v>No</v>
      </c>
      <c r="AQ1085" t="str">
        <f>IF(OR(Inventory!K93="Q3 2028",Inventory!K93="Q4 2028"),"Yes","No")</f>
        <v>No</v>
      </c>
      <c r="AR1085" s="178" t="str">
        <f t="shared" si="662"/>
        <v>No</v>
      </c>
      <c r="AS1085" t="str">
        <f>IF(OR(Inventory!K93="Q1 2029",Inventory!K93="Q2 2029"),"Yes","No")</f>
        <v>No</v>
      </c>
      <c r="AT1085" s="178" t="str">
        <f t="shared" si="663"/>
        <v>No</v>
      </c>
      <c r="AU1085" t="str">
        <f>IF(OR(Inventory!K93="Q3 2029",Inventory!K93="Q4 2029"),"Yes","No")</f>
        <v>No</v>
      </c>
      <c r="AV1085" s="178" t="str">
        <f t="shared" si="664"/>
        <v>No</v>
      </c>
      <c r="AW1085" t="str">
        <f>IF(OR(Inventory!K93="Q1 2030",Inventory!K93="Q2 2030"),"Yes","No")</f>
        <v>No</v>
      </c>
      <c r="AX1085" s="178" t="str">
        <f t="shared" si="665"/>
        <v>No</v>
      </c>
      <c r="AY1085" t="str">
        <f>IF(OR(Inventory!K93="Q3 2030",Inventory!K93="Q4 2030"),"Yes","No")</f>
        <v>No</v>
      </c>
      <c r="AZ1085" s="178" t="str">
        <f t="shared" si="666"/>
        <v>No</v>
      </c>
      <c r="BA1085" t="str">
        <f>IF(Inventory!K93="","No","Yes")</f>
        <v>No</v>
      </c>
      <c r="BB1085" s="178" t="str">
        <f t="shared" si="667"/>
        <v>No</v>
      </c>
      <c r="BC1085" s="178" t="str">
        <f t="shared" si="668"/>
        <v>Yes</v>
      </c>
      <c r="BD1085" s="174"/>
    </row>
    <row r="1086" spans="1:56" s="175" customFormat="1" ht="23.65" thickBot="1" x14ac:dyDescent="0.5">
      <c r="A1086" s="177">
        <v>90</v>
      </c>
      <c r="B1086" s="71" t="s">
        <v>783</v>
      </c>
      <c r="C1086" t="str">
        <f>IF(Inventory!E94="Yes","Yes","No")</f>
        <v>No</v>
      </c>
      <c r="D1086" t="str">
        <f>IF(AND(C1086="No",Inventory!F94="Yes"),"Yes","No")</f>
        <v>No</v>
      </c>
      <c r="E1086" t="str">
        <f>IF(AND(C1086="No",Inventory!F94="N/A"),"N/A","No")</f>
        <v>No</v>
      </c>
      <c r="F1086">
        <f>IF(OR(Inventory!F94="Yes",Inventory!F94="N/A"),0,1)</f>
        <v>1</v>
      </c>
      <c r="G1086" t="str">
        <f>IF(OR(Inventory!K94="Q3 2019",Inventory!K94="Q4 2019"),"Yes","No")</f>
        <v>No</v>
      </c>
      <c r="H1086" s="178" t="str">
        <f t="shared" si="644"/>
        <v>No</v>
      </c>
      <c r="I1086" t="str">
        <f>IF(OR(Inventory!K94="Q1 2020",Inventory!K94="Q2 2020"),"Yes","No")</f>
        <v>No</v>
      </c>
      <c r="J1086" s="178" t="str">
        <f t="shared" si="645"/>
        <v>No</v>
      </c>
      <c r="K1086" t="str">
        <f>IF(OR(Inventory!K94="Q3 2020",Inventory!K94="Q4 2020"),"Yes","No")</f>
        <v>No</v>
      </c>
      <c r="L1086" s="178" t="str">
        <f t="shared" si="646"/>
        <v>No</v>
      </c>
      <c r="M1086" t="str">
        <f>IF(OR(Inventory!K94="Q1 2021",Inventory!K94="Q2 2021"),"Yes","No")</f>
        <v>No</v>
      </c>
      <c r="N1086" s="178" t="str">
        <f t="shared" si="647"/>
        <v>No</v>
      </c>
      <c r="O1086" t="str">
        <f>IF(OR(Inventory!K94="Q3 2021",Inventory!K94="Q4 2021"),"Yes","No")</f>
        <v>No</v>
      </c>
      <c r="P1086" s="178" t="str">
        <f t="shared" si="648"/>
        <v>No</v>
      </c>
      <c r="Q1086" t="str">
        <f>IF(OR(Inventory!K94="Q1 2022",Inventory!K94="Q2 2022"),"Yes","No")</f>
        <v>No</v>
      </c>
      <c r="R1086" s="178" t="str">
        <f t="shared" si="649"/>
        <v>No</v>
      </c>
      <c r="S1086" t="str">
        <f>IF(OR(Inventory!K94="Q3 2022",Inventory!K94="Q4 2022"),"Yes","No")</f>
        <v>No</v>
      </c>
      <c r="T1086" s="178" t="str">
        <f t="shared" si="650"/>
        <v>No</v>
      </c>
      <c r="U1086" t="str">
        <f>IF(OR(Inventory!K94="Q1 2023",Inventory!K94="Q2 2023"),"Yes","No")</f>
        <v>No</v>
      </c>
      <c r="V1086" s="178" t="str">
        <f t="shared" si="651"/>
        <v>No</v>
      </c>
      <c r="W1086" t="str">
        <f>IF(OR(Inventory!K94="Q3 2023",Inventory!K94="Q4 2023"),"Yes","No")</f>
        <v>No</v>
      </c>
      <c r="X1086" s="178" t="str">
        <f t="shared" si="652"/>
        <v>No</v>
      </c>
      <c r="Y1086" t="str">
        <f>IF(OR(Inventory!K94="Q1 2024",Inventory!K94="Q2 2024"),"Yes","No")</f>
        <v>No</v>
      </c>
      <c r="Z1086" s="178" t="str">
        <f t="shared" si="653"/>
        <v>No</v>
      </c>
      <c r="AA1086" t="str">
        <f>IF(OR(Inventory!K94="Q3 2024",Inventory!K94="Q4 2024"),"Yes","No")</f>
        <v>No</v>
      </c>
      <c r="AB1086" s="178" t="str">
        <f t="shared" si="654"/>
        <v>No</v>
      </c>
      <c r="AC1086" t="str">
        <f>IF(OR(Inventory!K94="Q1 2025",Inventory!K94="Q2 2025"),"Yes","No")</f>
        <v>No</v>
      </c>
      <c r="AD1086" s="178" t="str">
        <f t="shared" si="655"/>
        <v>No</v>
      </c>
      <c r="AE1086" t="str">
        <f>IF(OR(Inventory!K94="Q3 2025",Inventory!K94="Q4 2025"),"Yes","No")</f>
        <v>No</v>
      </c>
      <c r="AF1086" s="178" t="str">
        <f t="shared" si="656"/>
        <v>No</v>
      </c>
      <c r="AG1086" t="str">
        <f>IF(OR(Inventory!K94="Q1 2026",Inventory!K94="Q2 2026"),"Yes","No")</f>
        <v>No</v>
      </c>
      <c r="AH1086" s="178" t="str">
        <f t="shared" si="657"/>
        <v>No</v>
      </c>
      <c r="AI1086" t="str">
        <f>IF(OR(Inventory!K94="Q3 2026",Inventory!K94="Q4 2026"),"Yes","No")</f>
        <v>No</v>
      </c>
      <c r="AJ1086" s="178" t="str">
        <f t="shared" si="658"/>
        <v>No</v>
      </c>
      <c r="AK1086" t="str">
        <f>IF(OR(Inventory!K94="Q1 2027",Inventory!K94="Q2 2027"),"Yes","No")</f>
        <v>No</v>
      </c>
      <c r="AL1086" s="178" t="str">
        <f t="shared" si="659"/>
        <v>No</v>
      </c>
      <c r="AM1086" t="str">
        <f>IF(OR(Inventory!K94="Q3 2027",Inventory!K94="Q4 2027"),"Yes","No")</f>
        <v>No</v>
      </c>
      <c r="AN1086" s="178" t="str">
        <f t="shared" si="660"/>
        <v>No</v>
      </c>
      <c r="AO1086" t="str">
        <f>IF(OR(Inventory!K94="Q1 2028",Inventory!K94="Q2 2028"),"Yes","No")</f>
        <v>No</v>
      </c>
      <c r="AP1086" s="178" t="str">
        <f t="shared" si="661"/>
        <v>No</v>
      </c>
      <c r="AQ1086" t="str">
        <f>IF(OR(Inventory!K94="Q3 2028",Inventory!K94="Q4 2028"),"Yes","No")</f>
        <v>No</v>
      </c>
      <c r="AR1086" s="178" t="str">
        <f t="shared" si="662"/>
        <v>No</v>
      </c>
      <c r="AS1086" t="str">
        <f>IF(OR(Inventory!K94="Q1 2029",Inventory!K94="Q2 2029"),"Yes","No")</f>
        <v>No</v>
      </c>
      <c r="AT1086" s="178" t="str">
        <f t="shared" si="663"/>
        <v>No</v>
      </c>
      <c r="AU1086" t="str">
        <f>IF(OR(Inventory!K94="Q3 2029",Inventory!K94="Q4 2029"),"Yes","No")</f>
        <v>No</v>
      </c>
      <c r="AV1086" s="178" t="str">
        <f t="shared" si="664"/>
        <v>No</v>
      </c>
      <c r="AW1086" t="str">
        <f>IF(OR(Inventory!K94="Q1 2030",Inventory!K94="Q2 2030"),"Yes","No")</f>
        <v>No</v>
      </c>
      <c r="AX1086" s="178" t="str">
        <f t="shared" si="665"/>
        <v>No</v>
      </c>
      <c r="AY1086" t="str">
        <f>IF(OR(Inventory!K94="Q3 2030",Inventory!K94="Q4 2030"),"Yes","No")</f>
        <v>No</v>
      </c>
      <c r="AZ1086" s="178" t="str">
        <f t="shared" si="666"/>
        <v>No</v>
      </c>
      <c r="BA1086" t="str">
        <f>IF(Inventory!K94="","No","Yes")</f>
        <v>No</v>
      </c>
      <c r="BB1086" s="178" t="str">
        <f t="shared" si="667"/>
        <v>No</v>
      </c>
      <c r="BC1086" s="178" t="str">
        <f t="shared" si="668"/>
        <v>Yes</v>
      </c>
      <c r="BD1086" s="174"/>
    </row>
    <row r="1087" spans="1:56" s="175" customFormat="1" ht="14.65" thickBot="1" x14ac:dyDescent="0.5">
      <c r="A1087" s="177">
        <v>91</v>
      </c>
      <c r="B1087" s="71" t="s">
        <v>785</v>
      </c>
      <c r="C1087" t="str">
        <f>IF(Inventory!E95="Yes","Yes","No")</f>
        <v>No</v>
      </c>
      <c r="D1087" t="str">
        <f>IF(AND(C1087="No",Inventory!F95="Yes"),"Yes","No")</f>
        <v>No</v>
      </c>
      <c r="E1087" t="str">
        <f>IF(AND(C1087="No",Inventory!F95="N/A"),"N/A","No")</f>
        <v>No</v>
      </c>
      <c r="F1087">
        <f>IF(OR(Inventory!F95="Yes",Inventory!F95="N/A"),0,1)</f>
        <v>1</v>
      </c>
      <c r="G1087" t="str">
        <f>IF(OR(Inventory!K95="Q3 2019",Inventory!K95="Q4 2019"),"Yes","No")</f>
        <v>No</v>
      </c>
      <c r="H1087" s="178" t="str">
        <f t="shared" si="644"/>
        <v>No</v>
      </c>
      <c r="I1087" t="str">
        <f>IF(OR(Inventory!K95="Q1 2020",Inventory!K95="Q2 2020"),"Yes","No")</f>
        <v>No</v>
      </c>
      <c r="J1087" s="178" t="str">
        <f t="shared" si="645"/>
        <v>No</v>
      </c>
      <c r="K1087" t="str">
        <f>IF(OR(Inventory!K95="Q3 2020",Inventory!K95="Q4 2020"),"Yes","No")</f>
        <v>No</v>
      </c>
      <c r="L1087" s="178" t="str">
        <f t="shared" si="646"/>
        <v>No</v>
      </c>
      <c r="M1087" t="str">
        <f>IF(OR(Inventory!K95="Q1 2021",Inventory!K95="Q2 2021"),"Yes","No")</f>
        <v>No</v>
      </c>
      <c r="N1087" s="178" t="str">
        <f t="shared" si="647"/>
        <v>No</v>
      </c>
      <c r="O1087" t="str">
        <f>IF(OR(Inventory!K95="Q3 2021",Inventory!K95="Q4 2021"),"Yes","No")</f>
        <v>No</v>
      </c>
      <c r="P1087" s="178" t="str">
        <f t="shared" si="648"/>
        <v>No</v>
      </c>
      <c r="Q1087" t="str">
        <f>IF(OR(Inventory!K95="Q1 2022",Inventory!K95="Q2 2022"),"Yes","No")</f>
        <v>No</v>
      </c>
      <c r="R1087" s="178" t="str">
        <f t="shared" si="649"/>
        <v>No</v>
      </c>
      <c r="S1087" t="str">
        <f>IF(OR(Inventory!K95="Q3 2022",Inventory!K95="Q4 2022"),"Yes","No")</f>
        <v>No</v>
      </c>
      <c r="T1087" s="178" t="str">
        <f t="shared" si="650"/>
        <v>No</v>
      </c>
      <c r="U1087" t="str">
        <f>IF(OR(Inventory!K95="Q1 2023",Inventory!K95="Q2 2023"),"Yes","No")</f>
        <v>No</v>
      </c>
      <c r="V1087" s="178" t="str">
        <f t="shared" si="651"/>
        <v>No</v>
      </c>
      <c r="W1087" t="str">
        <f>IF(OR(Inventory!K95="Q3 2023",Inventory!K95="Q4 2023"),"Yes","No")</f>
        <v>No</v>
      </c>
      <c r="X1087" s="178" t="str">
        <f t="shared" si="652"/>
        <v>No</v>
      </c>
      <c r="Y1087" t="str">
        <f>IF(OR(Inventory!K95="Q1 2024",Inventory!K95="Q2 2024"),"Yes","No")</f>
        <v>No</v>
      </c>
      <c r="Z1087" s="178" t="str">
        <f t="shared" si="653"/>
        <v>No</v>
      </c>
      <c r="AA1087" t="str">
        <f>IF(OR(Inventory!K95="Q3 2024",Inventory!K95="Q4 2024"),"Yes","No")</f>
        <v>No</v>
      </c>
      <c r="AB1087" s="178" t="str">
        <f t="shared" si="654"/>
        <v>No</v>
      </c>
      <c r="AC1087" t="str">
        <f>IF(OR(Inventory!K95="Q1 2025",Inventory!K95="Q2 2025"),"Yes","No")</f>
        <v>No</v>
      </c>
      <c r="AD1087" s="178" t="str">
        <f t="shared" si="655"/>
        <v>No</v>
      </c>
      <c r="AE1087" t="str">
        <f>IF(OR(Inventory!K95="Q3 2025",Inventory!K95="Q4 2025"),"Yes","No")</f>
        <v>No</v>
      </c>
      <c r="AF1087" s="178" t="str">
        <f t="shared" si="656"/>
        <v>No</v>
      </c>
      <c r="AG1087" t="str">
        <f>IF(OR(Inventory!K95="Q1 2026",Inventory!K95="Q2 2026"),"Yes","No")</f>
        <v>No</v>
      </c>
      <c r="AH1087" s="178" t="str">
        <f t="shared" si="657"/>
        <v>No</v>
      </c>
      <c r="AI1087" t="str">
        <f>IF(OR(Inventory!K95="Q3 2026",Inventory!K95="Q4 2026"),"Yes","No")</f>
        <v>No</v>
      </c>
      <c r="AJ1087" s="178" t="str">
        <f t="shared" si="658"/>
        <v>No</v>
      </c>
      <c r="AK1087" t="str">
        <f>IF(OR(Inventory!K95="Q1 2027",Inventory!K95="Q2 2027"),"Yes","No")</f>
        <v>No</v>
      </c>
      <c r="AL1087" s="178" t="str">
        <f t="shared" si="659"/>
        <v>No</v>
      </c>
      <c r="AM1087" t="str">
        <f>IF(OR(Inventory!K95="Q3 2027",Inventory!K95="Q4 2027"),"Yes","No")</f>
        <v>No</v>
      </c>
      <c r="AN1087" s="178" t="str">
        <f t="shared" si="660"/>
        <v>No</v>
      </c>
      <c r="AO1087" t="str">
        <f>IF(OR(Inventory!K95="Q1 2028",Inventory!K95="Q2 2028"),"Yes","No")</f>
        <v>No</v>
      </c>
      <c r="AP1087" s="178" t="str">
        <f t="shared" si="661"/>
        <v>No</v>
      </c>
      <c r="AQ1087" t="str">
        <f>IF(OR(Inventory!K95="Q3 2028",Inventory!K95="Q4 2028"),"Yes","No")</f>
        <v>No</v>
      </c>
      <c r="AR1087" s="178" t="str">
        <f t="shared" si="662"/>
        <v>No</v>
      </c>
      <c r="AS1087" t="str">
        <f>IF(OR(Inventory!K95="Q1 2029",Inventory!K95="Q2 2029"),"Yes","No")</f>
        <v>No</v>
      </c>
      <c r="AT1087" s="178" t="str">
        <f t="shared" si="663"/>
        <v>No</v>
      </c>
      <c r="AU1087" t="str">
        <f>IF(OR(Inventory!K95="Q3 2029",Inventory!K95="Q4 2029"),"Yes","No")</f>
        <v>No</v>
      </c>
      <c r="AV1087" s="178" t="str">
        <f t="shared" si="664"/>
        <v>No</v>
      </c>
      <c r="AW1087" t="str">
        <f>IF(OR(Inventory!K95="Q1 2030",Inventory!K95="Q2 2030"),"Yes","No")</f>
        <v>No</v>
      </c>
      <c r="AX1087" s="178" t="str">
        <f t="shared" si="665"/>
        <v>No</v>
      </c>
      <c r="AY1087" t="str">
        <f>IF(OR(Inventory!K95="Q3 2030",Inventory!K95="Q4 2030"),"Yes","No")</f>
        <v>No</v>
      </c>
      <c r="AZ1087" s="178" t="str">
        <f t="shared" si="666"/>
        <v>No</v>
      </c>
      <c r="BA1087" t="str">
        <f>IF(Inventory!K95="","No","Yes")</f>
        <v>No</v>
      </c>
      <c r="BB1087" s="178" t="str">
        <f t="shared" si="667"/>
        <v>No</v>
      </c>
      <c r="BC1087" s="178" t="str">
        <f t="shared" si="668"/>
        <v>Yes</v>
      </c>
      <c r="BD1087" s="174"/>
    </row>
    <row r="1088" spans="1:56" s="175" customFormat="1" ht="14.65" thickBot="1" x14ac:dyDescent="0.5">
      <c r="A1088" s="177">
        <v>92</v>
      </c>
      <c r="B1088" s="71" t="s">
        <v>786</v>
      </c>
      <c r="C1088" t="str">
        <f>IF(Inventory!E96="Yes","Yes","No")</f>
        <v>No</v>
      </c>
      <c r="D1088" t="str">
        <f>IF(AND(C1088="No",Inventory!F96="Yes"),"Yes","No")</f>
        <v>No</v>
      </c>
      <c r="E1088" t="str">
        <f>IF(AND(C1088="No",Inventory!F96="N/A"),"N/A","No")</f>
        <v>No</v>
      </c>
      <c r="F1088">
        <f>IF(OR(Inventory!F96="Yes",Inventory!F96="N/A"),0,1)</f>
        <v>1</v>
      </c>
      <c r="G1088" t="str">
        <f>IF(OR(Inventory!K96="Q3 2019",Inventory!K96="Q4 2019"),"Yes","No")</f>
        <v>No</v>
      </c>
      <c r="H1088" s="178" t="str">
        <f t="shared" si="644"/>
        <v>No</v>
      </c>
      <c r="I1088" t="str">
        <f>IF(OR(Inventory!K96="Q1 2020",Inventory!K96="Q2 2020"),"Yes","No")</f>
        <v>No</v>
      </c>
      <c r="J1088" s="178" t="str">
        <f t="shared" si="645"/>
        <v>No</v>
      </c>
      <c r="K1088" t="str">
        <f>IF(OR(Inventory!K96="Q3 2020",Inventory!K96="Q4 2020"),"Yes","No")</f>
        <v>No</v>
      </c>
      <c r="L1088" s="178" t="str">
        <f t="shared" si="646"/>
        <v>No</v>
      </c>
      <c r="M1088" t="str">
        <f>IF(OR(Inventory!K96="Q1 2021",Inventory!K96="Q2 2021"),"Yes","No")</f>
        <v>No</v>
      </c>
      <c r="N1088" s="178" t="str">
        <f t="shared" si="647"/>
        <v>No</v>
      </c>
      <c r="O1088" t="str">
        <f>IF(OR(Inventory!K96="Q3 2021",Inventory!K96="Q4 2021"),"Yes","No")</f>
        <v>No</v>
      </c>
      <c r="P1088" s="178" t="str">
        <f t="shared" si="648"/>
        <v>No</v>
      </c>
      <c r="Q1088" t="str">
        <f>IF(OR(Inventory!K96="Q1 2022",Inventory!K96="Q2 2022"),"Yes","No")</f>
        <v>No</v>
      </c>
      <c r="R1088" s="178" t="str">
        <f t="shared" si="649"/>
        <v>No</v>
      </c>
      <c r="S1088" t="str">
        <f>IF(OR(Inventory!K96="Q3 2022",Inventory!K96="Q4 2022"),"Yes","No")</f>
        <v>No</v>
      </c>
      <c r="T1088" s="178" t="str">
        <f t="shared" si="650"/>
        <v>No</v>
      </c>
      <c r="U1088" t="str">
        <f>IF(OR(Inventory!K96="Q1 2023",Inventory!K96="Q2 2023"),"Yes","No")</f>
        <v>No</v>
      </c>
      <c r="V1088" s="178" t="str">
        <f t="shared" si="651"/>
        <v>No</v>
      </c>
      <c r="W1088" t="str">
        <f>IF(OR(Inventory!K96="Q3 2023",Inventory!K96="Q4 2023"),"Yes","No")</f>
        <v>No</v>
      </c>
      <c r="X1088" s="178" t="str">
        <f t="shared" si="652"/>
        <v>No</v>
      </c>
      <c r="Y1088" t="str">
        <f>IF(OR(Inventory!K96="Q1 2024",Inventory!K96="Q2 2024"),"Yes","No")</f>
        <v>No</v>
      </c>
      <c r="Z1088" s="178" t="str">
        <f t="shared" si="653"/>
        <v>No</v>
      </c>
      <c r="AA1088" t="str">
        <f>IF(OR(Inventory!K96="Q3 2024",Inventory!K96="Q4 2024"),"Yes","No")</f>
        <v>No</v>
      </c>
      <c r="AB1088" s="178" t="str">
        <f t="shared" si="654"/>
        <v>No</v>
      </c>
      <c r="AC1088" t="str">
        <f>IF(OR(Inventory!K96="Q1 2025",Inventory!K96="Q2 2025"),"Yes","No")</f>
        <v>No</v>
      </c>
      <c r="AD1088" s="178" t="str">
        <f t="shared" si="655"/>
        <v>No</v>
      </c>
      <c r="AE1088" t="str">
        <f>IF(OR(Inventory!K96="Q3 2025",Inventory!K96="Q4 2025"),"Yes","No")</f>
        <v>No</v>
      </c>
      <c r="AF1088" s="178" t="str">
        <f t="shared" si="656"/>
        <v>No</v>
      </c>
      <c r="AG1088" t="str">
        <f>IF(OR(Inventory!K96="Q1 2026",Inventory!K96="Q2 2026"),"Yes","No")</f>
        <v>No</v>
      </c>
      <c r="AH1088" s="178" t="str">
        <f t="shared" si="657"/>
        <v>No</v>
      </c>
      <c r="AI1088" t="str">
        <f>IF(OR(Inventory!K96="Q3 2026",Inventory!K96="Q4 2026"),"Yes","No")</f>
        <v>No</v>
      </c>
      <c r="AJ1088" s="178" t="str">
        <f t="shared" si="658"/>
        <v>No</v>
      </c>
      <c r="AK1088" t="str">
        <f>IF(OR(Inventory!K96="Q1 2027",Inventory!K96="Q2 2027"),"Yes","No")</f>
        <v>No</v>
      </c>
      <c r="AL1088" s="178" t="str">
        <f t="shared" si="659"/>
        <v>No</v>
      </c>
      <c r="AM1088" t="str">
        <f>IF(OR(Inventory!K96="Q3 2027",Inventory!K96="Q4 2027"),"Yes","No")</f>
        <v>No</v>
      </c>
      <c r="AN1088" s="178" t="str">
        <f t="shared" si="660"/>
        <v>No</v>
      </c>
      <c r="AO1088" t="str">
        <f>IF(OR(Inventory!K96="Q1 2028",Inventory!K96="Q2 2028"),"Yes","No")</f>
        <v>No</v>
      </c>
      <c r="AP1088" s="178" t="str">
        <f t="shared" si="661"/>
        <v>No</v>
      </c>
      <c r="AQ1088" t="str">
        <f>IF(OR(Inventory!K96="Q3 2028",Inventory!K96="Q4 2028"),"Yes","No")</f>
        <v>No</v>
      </c>
      <c r="AR1088" s="178" t="str">
        <f t="shared" si="662"/>
        <v>No</v>
      </c>
      <c r="AS1088" t="str">
        <f>IF(OR(Inventory!K96="Q1 2029",Inventory!K96="Q2 2029"),"Yes","No")</f>
        <v>No</v>
      </c>
      <c r="AT1088" s="178" t="str">
        <f t="shared" si="663"/>
        <v>No</v>
      </c>
      <c r="AU1088" t="str">
        <f>IF(OR(Inventory!K96="Q3 2029",Inventory!K96="Q4 2029"),"Yes","No")</f>
        <v>No</v>
      </c>
      <c r="AV1088" s="178" t="str">
        <f t="shared" si="664"/>
        <v>No</v>
      </c>
      <c r="AW1088" t="str">
        <f>IF(OR(Inventory!K96="Q1 2030",Inventory!K96="Q2 2030"),"Yes","No")</f>
        <v>No</v>
      </c>
      <c r="AX1088" s="178" t="str">
        <f t="shared" si="665"/>
        <v>No</v>
      </c>
      <c r="AY1088" t="str">
        <f>IF(OR(Inventory!K96="Q3 2030",Inventory!K96="Q4 2030"),"Yes","No")</f>
        <v>No</v>
      </c>
      <c r="AZ1088" s="178" t="str">
        <f t="shared" si="666"/>
        <v>No</v>
      </c>
      <c r="BA1088" t="str">
        <f>IF(Inventory!K96="","No","Yes")</f>
        <v>No</v>
      </c>
      <c r="BB1088" s="178" t="str">
        <f t="shared" si="667"/>
        <v>No</v>
      </c>
      <c r="BC1088" s="178" t="str">
        <f t="shared" si="668"/>
        <v>Yes</v>
      </c>
      <c r="BD1088" s="174"/>
    </row>
    <row r="1089" spans="1:56" s="175" customFormat="1" ht="23.65" thickBot="1" x14ac:dyDescent="0.5">
      <c r="A1089" s="177">
        <v>93</v>
      </c>
      <c r="B1089" s="71" t="s">
        <v>203</v>
      </c>
      <c r="C1089" t="str">
        <f>IF(Inventory!E97="Yes","Yes","No")</f>
        <v>No</v>
      </c>
      <c r="D1089" t="str">
        <f>IF(AND(C1089="No",Inventory!F97="Yes"),"Yes","No")</f>
        <v>No</v>
      </c>
      <c r="E1089" t="str">
        <f>IF(AND(C1089="No",Inventory!F97="N/A"),"N/A","No")</f>
        <v>No</v>
      </c>
      <c r="F1089">
        <f>IF(OR(Inventory!F97="Yes",Inventory!F97="N/A"),0,1)</f>
        <v>1</v>
      </c>
      <c r="G1089" t="str">
        <f>IF(OR(Inventory!K97="Q3 2019",Inventory!K97="Q4 2019"),"Yes","No")</f>
        <v>No</v>
      </c>
      <c r="H1089" s="178" t="str">
        <f t="shared" si="644"/>
        <v>No</v>
      </c>
      <c r="I1089" t="str">
        <f>IF(OR(Inventory!K97="Q1 2020",Inventory!K97="Q2 2020"),"Yes","No")</f>
        <v>No</v>
      </c>
      <c r="J1089" s="178" t="str">
        <f t="shared" si="645"/>
        <v>No</v>
      </c>
      <c r="K1089" t="str">
        <f>IF(OR(Inventory!K97="Q3 2020",Inventory!K97="Q4 2020"),"Yes","No")</f>
        <v>No</v>
      </c>
      <c r="L1089" s="178" t="str">
        <f t="shared" si="646"/>
        <v>No</v>
      </c>
      <c r="M1089" t="str">
        <f>IF(OR(Inventory!K97="Q1 2021",Inventory!K97="Q2 2021"),"Yes","No")</f>
        <v>No</v>
      </c>
      <c r="N1089" s="178" t="str">
        <f t="shared" si="647"/>
        <v>No</v>
      </c>
      <c r="O1089" t="str">
        <f>IF(OR(Inventory!K97="Q3 2021",Inventory!K97="Q4 2021"),"Yes","No")</f>
        <v>No</v>
      </c>
      <c r="P1089" s="178" t="str">
        <f t="shared" si="648"/>
        <v>No</v>
      </c>
      <c r="Q1089" t="str">
        <f>IF(OR(Inventory!K97="Q1 2022",Inventory!K97="Q2 2022"),"Yes","No")</f>
        <v>No</v>
      </c>
      <c r="R1089" s="178" t="str">
        <f t="shared" si="649"/>
        <v>No</v>
      </c>
      <c r="S1089" t="str">
        <f>IF(OR(Inventory!K97="Q3 2022",Inventory!K97="Q4 2022"),"Yes","No")</f>
        <v>No</v>
      </c>
      <c r="T1089" s="178" t="str">
        <f t="shared" si="650"/>
        <v>No</v>
      </c>
      <c r="U1089" t="str">
        <f>IF(OR(Inventory!K97="Q1 2023",Inventory!K97="Q2 2023"),"Yes","No")</f>
        <v>No</v>
      </c>
      <c r="V1089" s="178" t="str">
        <f t="shared" si="651"/>
        <v>No</v>
      </c>
      <c r="W1089" t="str">
        <f>IF(OR(Inventory!K97="Q3 2023",Inventory!K97="Q4 2023"),"Yes","No")</f>
        <v>No</v>
      </c>
      <c r="X1089" s="178" t="str">
        <f t="shared" si="652"/>
        <v>No</v>
      </c>
      <c r="Y1089" t="str">
        <f>IF(OR(Inventory!K97="Q1 2024",Inventory!K97="Q2 2024"),"Yes","No")</f>
        <v>No</v>
      </c>
      <c r="Z1089" s="178" t="str">
        <f t="shared" si="653"/>
        <v>No</v>
      </c>
      <c r="AA1089" t="str">
        <f>IF(OR(Inventory!K97="Q3 2024",Inventory!K97="Q4 2024"),"Yes","No")</f>
        <v>No</v>
      </c>
      <c r="AB1089" s="178" t="str">
        <f t="shared" si="654"/>
        <v>No</v>
      </c>
      <c r="AC1089" t="str">
        <f>IF(OR(Inventory!K97="Q1 2025",Inventory!K97="Q2 2025"),"Yes","No")</f>
        <v>No</v>
      </c>
      <c r="AD1089" s="178" t="str">
        <f t="shared" si="655"/>
        <v>No</v>
      </c>
      <c r="AE1089" t="str">
        <f>IF(OR(Inventory!K97="Q3 2025",Inventory!K97="Q4 2025"),"Yes","No")</f>
        <v>No</v>
      </c>
      <c r="AF1089" s="178" t="str">
        <f t="shared" si="656"/>
        <v>No</v>
      </c>
      <c r="AG1089" t="str">
        <f>IF(OR(Inventory!K97="Q1 2026",Inventory!K97="Q2 2026"),"Yes","No")</f>
        <v>No</v>
      </c>
      <c r="AH1089" s="178" t="str">
        <f t="shared" si="657"/>
        <v>No</v>
      </c>
      <c r="AI1089" t="str">
        <f>IF(OR(Inventory!K97="Q3 2026",Inventory!K97="Q4 2026"),"Yes","No")</f>
        <v>No</v>
      </c>
      <c r="AJ1089" s="178" t="str">
        <f t="shared" si="658"/>
        <v>No</v>
      </c>
      <c r="AK1089" t="str">
        <f>IF(OR(Inventory!K97="Q1 2027",Inventory!K97="Q2 2027"),"Yes","No")</f>
        <v>No</v>
      </c>
      <c r="AL1089" s="178" t="str">
        <f t="shared" si="659"/>
        <v>No</v>
      </c>
      <c r="AM1089" t="str">
        <f>IF(OR(Inventory!K97="Q3 2027",Inventory!K97="Q4 2027"),"Yes","No")</f>
        <v>No</v>
      </c>
      <c r="AN1089" s="178" t="str">
        <f t="shared" si="660"/>
        <v>No</v>
      </c>
      <c r="AO1089" t="str">
        <f>IF(OR(Inventory!K97="Q1 2028",Inventory!K97="Q2 2028"),"Yes","No")</f>
        <v>No</v>
      </c>
      <c r="AP1089" s="178" t="str">
        <f t="shared" si="661"/>
        <v>No</v>
      </c>
      <c r="AQ1089" t="str">
        <f>IF(OR(Inventory!K97="Q3 2028",Inventory!K97="Q4 2028"),"Yes","No")</f>
        <v>No</v>
      </c>
      <c r="AR1089" s="178" t="str">
        <f t="shared" si="662"/>
        <v>No</v>
      </c>
      <c r="AS1089" t="str">
        <f>IF(OR(Inventory!K97="Q1 2029",Inventory!K97="Q2 2029"),"Yes","No")</f>
        <v>No</v>
      </c>
      <c r="AT1089" s="178" t="str">
        <f t="shared" si="663"/>
        <v>No</v>
      </c>
      <c r="AU1089" t="str">
        <f>IF(OR(Inventory!K97="Q3 2029",Inventory!K97="Q4 2029"),"Yes","No")</f>
        <v>No</v>
      </c>
      <c r="AV1089" s="178" t="str">
        <f t="shared" si="664"/>
        <v>No</v>
      </c>
      <c r="AW1089" t="str">
        <f>IF(OR(Inventory!K97="Q1 2030",Inventory!K97="Q2 2030"),"Yes","No")</f>
        <v>No</v>
      </c>
      <c r="AX1089" s="178" t="str">
        <f t="shared" si="665"/>
        <v>No</v>
      </c>
      <c r="AY1089" t="str">
        <f>IF(OR(Inventory!K97="Q3 2030",Inventory!K97="Q4 2030"),"Yes","No")</f>
        <v>No</v>
      </c>
      <c r="AZ1089" s="178" t="str">
        <f t="shared" si="666"/>
        <v>No</v>
      </c>
      <c r="BA1089" t="str">
        <f>IF(Inventory!K97="","No","Yes")</f>
        <v>No</v>
      </c>
      <c r="BB1089" s="178" t="str">
        <f t="shared" si="667"/>
        <v>No</v>
      </c>
      <c r="BC1089" s="178" t="str">
        <f t="shared" si="668"/>
        <v>Yes</v>
      </c>
      <c r="BD1089" s="174"/>
    </row>
    <row r="1090" spans="1:56" s="175" customFormat="1" ht="14.65" thickBot="1" x14ac:dyDescent="0.5">
      <c r="A1090" s="177">
        <v>94</v>
      </c>
      <c r="B1090" s="71" t="s">
        <v>204</v>
      </c>
      <c r="C1090" t="str">
        <f>IF(Inventory!E98="Yes","Yes","No")</f>
        <v>No</v>
      </c>
      <c r="D1090" t="str">
        <f>IF(AND(C1090="No",Inventory!F98="Yes"),"Yes","No")</f>
        <v>No</v>
      </c>
      <c r="E1090" t="str">
        <f>IF(AND(C1090="No",Inventory!F98="N/A"),"N/A","No")</f>
        <v>No</v>
      </c>
      <c r="F1090">
        <f>IF(OR(Inventory!F98="Yes",Inventory!F98="N/A"),0,1)</f>
        <v>1</v>
      </c>
      <c r="G1090" t="str">
        <f>IF(OR(Inventory!K98="Q3 2019",Inventory!K98="Q4 2019"),"Yes","No")</f>
        <v>No</v>
      </c>
      <c r="H1090" s="178" t="str">
        <f t="shared" si="644"/>
        <v>No</v>
      </c>
      <c r="I1090" t="str">
        <f>IF(OR(Inventory!K98="Q1 2020",Inventory!K98="Q2 2020"),"Yes","No")</f>
        <v>No</v>
      </c>
      <c r="J1090" s="178" t="str">
        <f t="shared" si="645"/>
        <v>No</v>
      </c>
      <c r="K1090" t="str">
        <f>IF(OR(Inventory!K98="Q3 2020",Inventory!K98="Q4 2020"),"Yes","No")</f>
        <v>No</v>
      </c>
      <c r="L1090" s="178" t="str">
        <f t="shared" si="646"/>
        <v>No</v>
      </c>
      <c r="M1090" t="str">
        <f>IF(OR(Inventory!K98="Q1 2021",Inventory!K98="Q2 2021"),"Yes","No")</f>
        <v>No</v>
      </c>
      <c r="N1090" s="178" t="str">
        <f t="shared" si="647"/>
        <v>No</v>
      </c>
      <c r="O1090" t="str">
        <f>IF(OR(Inventory!K98="Q3 2021",Inventory!K98="Q4 2021"),"Yes","No")</f>
        <v>No</v>
      </c>
      <c r="P1090" s="178" t="str">
        <f t="shared" si="648"/>
        <v>No</v>
      </c>
      <c r="Q1090" t="str">
        <f>IF(OR(Inventory!K98="Q1 2022",Inventory!K98="Q2 2022"),"Yes","No")</f>
        <v>No</v>
      </c>
      <c r="R1090" s="178" t="str">
        <f t="shared" si="649"/>
        <v>No</v>
      </c>
      <c r="S1090" t="str">
        <f>IF(OR(Inventory!K98="Q3 2022",Inventory!K98="Q4 2022"),"Yes","No")</f>
        <v>No</v>
      </c>
      <c r="T1090" s="178" t="str">
        <f t="shared" si="650"/>
        <v>No</v>
      </c>
      <c r="U1090" t="str">
        <f>IF(OR(Inventory!K98="Q1 2023",Inventory!K98="Q2 2023"),"Yes","No")</f>
        <v>No</v>
      </c>
      <c r="V1090" s="178" t="str">
        <f t="shared" si="651"/>
        <v>No</v>
      </c>
      <c r="W1090" t="str">
        <f>IF(OR(Inventory!K98="Q3 2023",Inventory!K98="Q4 2023"),"Yes","No")</f>
        <v>No</v>
      </c>
      <c r="X1090" s="178" t="str">
        <f t="shared" si="652"/>
        <v>No</v>
      </c>
      <c r="Y1090" t="str">
        <f>IF(OR(Inventory!K98="Q1 2024",Inventory!K98="Q2 2024"),"Yes","No")</f>
        <v>No</v>
      </c>
      <c r="Z1090" s="178" t="str">
        <f t="shared" si="653"/>
        <v>No</v>
      </c>
      <c r="AA1090" t="str">
        <f>IF(OR(Inventory!K98="Q3 2024",Inventory!K98="Q4 2024"),"Yes","No")</f>
        <v>No</v>
      </c>
      <c r="AB1090" s="178" t="str">
        <f t="shared" si="654"/>
        <v>No</v>
      </c>
      <c r="AC1090" t="str">
        <f>IF(OR(Inventory!K98="Q1 2025",Inventory!K98="Q2 2025"),"Yes","No")</f>
        <v>No</v>
      </c>
      <c r="AD1090" s="178" t="str">
        <f t="shared" si="655"/>
        <v>No</v>
      </c>
      <c r="AE1090" t="str">
        <f>IF(OR(Inventory!K98="Q3 2025",Inventory!K98="Q4 2025"),"Yes","No")</f>
        <v>No</v>
      </c>
      <c r="AF1090" s="178" t="str">
        <f t="shared" si="656"/>
        <v>No</v>
      </c>
      <c r="AG1090" t="str">
        <f>IF(OR(Inventory!K98="Q1 2026",Inventory!K98="Q2 2026"),"Yes","No")</f>
        <v>No</v>
      </c>
      <c r="AH1090" s="178" t="str">
        <f t="shared" si="657"/>
        <v>No</v>
      </c>
      <c r="AI1090" t="str">
        <f>IF(OR(Inventory!K98="Q3 2026",Inventory!K98="Q4 2026"),"Yes","No")</f>
        <v>No</v>
      </c>
      <c r="AJ1090" s="178" t="str">
        <f t="shared" si="658"/>
        <v>No</v>
      </c>
      <c r="AK1090" t="str">
        <f>IF(OR(Inventory!K98="Q1 2027",Inventory!K98="Q2 2027"),"Yes","No")</f>
        <v>No</v>
      </c>
      <c r="AL1090" s="178" t="str">
        <f t="shared" si="659"/>
        <v>No</v>
      </c>
      <c r="AM1090" t="str">
        <f>IF(OR(Inventory!K98="Q3 2027",Inventory!K98="Q4 2027"),"Yes","No")</f>
        <v>No</v>
      </c>
      <c r="AN1090" s="178" t="str">
        <f t="shared" si="660"/>
        <v>No</v>
      </c>
      <c r="AO1090" t="str">
        <f>IF(OR(Inventory!K98="Q1 2028",Inventory!K98="Q2 2028"),"Yes","No")</f>
        <v>No</v>
      </c>
      <c r="AP1090" s="178" t="str">
        <f t="shared" si="661"/>
        <v>No</v>
      </c>
      <c r="AQ1090" t="str">
        <f>IF(OR(Inventory!K98="Q3 2028",Inventory!K98="Q4 2028"),"Yes","No")</f>
        <v>No</v>
      </c>
      <c r="AR1090" s="178" t="str">
        <f t="shared" si="662"/>
        <v>No</v>
      </c>
      <c r="AS1090" t="str">
        <f>IF(OR(Inventory!K98="Q1 2029",Inventory!K98="Q2 2029"),"Yes","No")</f>
        <v>No</v>
      </c>
      <c r="AT1090" s="178" t="str">
        <f t="shared" si="663"/>
        <v>No</v>
      </c>
      <c r="AU1090" t="str">
        <f>IF(OR(Inventory!K98="Q3 2029",Inventory!K98="Q4 2029"),"Yes","No")</f>
        <v>No</v>
      </c>
      <c r="AV1090" s="178" t="str">
        <f t="shared" si="664"/>
        <v>No</v>
      </c>
      <c r="AW1090" t="str">
        <f>IF(OR(Inventory!K98="Q1 2030",Inventory!K98="Q2 2030"),"Yes","No")</f>
        <v>No</v>
      </c>
      <c r="AX1090" s="178" t="str">
        <f t="shared" si="665"/>
        <v>No</v>
      </c>
      <c r="AY1090" t="str">
        <f>IF(OR(Inventory!K98="Q3 2030",Inventory!K98="Q4 2030"),"Yes","No")</f>
        <v>No</v>
      </c>
      <c r="AZ1090" s="178" t="str">
        <f t="shared" si="666"/>
        <v>No</v>
      </c>
      <c r="BA1090" t="str">
        <f>IF(Inventory!K98="","No","Yes")</f>
        <v>No</v>
      </c>
      <c r="BB1090" s="178" t="str">
        <f t="shared" si="667"/>
        <v>No</v>
      </c>
      <c r="BC1090" s="178" t="str">
        <f t="shared" si="668"/>
        <v>Yes</v>
      </c>
      <c r="BD1090" s="174"/>
    </row>
    <row r="1091" spans="1:56" s="175" customFormat="1" ht="35.25" thickBot="1" x14ac:dyDescent="0.5">
      <c r="A1091" s="177">
        <v>95</v>
      </c>
      <c r="B1091" s="71" t="s">
        <v>787</v>
      </c>
      <c r="C1091" t="str">
        <f>IF(Inventory!E99="Yes","Yes","No")</f>
        <v>No</v>
      </c>
      <c r="D1091" t="str">
        <f>IF(AND(C1091="No",Inventory!F99="Yes"),"Yes","No")</f>
        <v>No</v>
      </c>
      <c r="E1091" t="str">
        <f>IF(AND(C1091="No",Inventory!F99="N/A"),"N/A","No")</f>
        <v>No</v>
      </c>
      <c r="F1091">
        <f>IF(OR(Inventory!F99="Yes",Inventory!F99="N/A"),0,1)</f>
        <v>1</v>
      </c>
      <c r="G1091" t="str">
        <f>IF(OR(Inventory!K99="Q3 2019",Inventory!K99="Q4 2019"),"Yes","No")</f>
        <v>No</v>
      </c>
      <c r="H1091" s="178" t="str">
        <f t="shared" si="644"/>
        <v>No</v>
      </c>
      <c r="I1091" t="str">
        <f>IF(OR(Inventory!K99="Q1 2020",Inventory!K99="Q2 2020"),"Yes","No")</f>
        <v>No</v>
      </c>
      <c r="J1091" s="178" t="str">
        <f t="shared" si="645"/>
        <v>No</v>
      </c>
      <c r="K1091" t="str">
        <f>IF(OR(Inventory!K99="Q3 2020",Inventory!K99="Q4 2020"),"Yes","No")</f>
        <v>No</v>
      </c>
      <c r="L1091" s="178" t="str">
        <f t="shared" si="646"/>
        <v>No</v>
      </c>
      <c r="M1091" t="str">
        <f>IF(OR(Inventory!K99="Q1 2021",Inventory!K99="Q2 2021"),"Yes","No")</f>
        <v>No</v>
      </c>
      <c r="N1091" s="178" t="str">
        <f t="shared" si="647"/>
        <v>No</v>
      </c>
      <c r="O1091" t="str">
        <f>IF(OR(Inventory!K99="Q3 2021",Inventory!K99="Q4 2021"),"Yes","No")</f>
        <v>No</v>
      </c>
      <c r="P1091" s="178" t="str">
        <f t="shared" si="648"/>
        <v>No</v>
      </c>
      <c r="Q1091" t="str">
        <f>IF(OR(Inventory!K99="Q1 2022",Inventory!K99="Q2 2022"),"Yes","No")</f>
        <v>No</v>
      </c>
      <c r="R1091" s="178" t="str">
        <f t="shared" si="649"/>
        <v>No</v>
      </c>
      <c r="S1091" t="str">
        <f>IF(OR(Inventory!K99="Q3 2022",Inventory!K99="Q4 2022"),"Yes","No")</f>
        <v>No</v>
      </c>
      <c r="T1091" s="178" t="str">
        <f t="shared" si="650"/>
        <v>No</v>
      </c>
      <c r="U1091" t="str">
        <f>IF(OR(Inventory!K99="Q1 2023",Inventory!K99="Q2 2023"),"Yes","No")</f>
        <v>No</v>
      </c>
      <c r="V1091" s="178" t="str">
        <f t="shared" si="651"/>
        <v>No</v>
      </c>
      <c r="W1091" t="str">
        <f>IF(OR(Inventory!K99="Q3 2023",Inventory!K99="Q4 2023"),"Yes","No")</f>
        <v>No</v>
      </c>
      <c r="X1091" s="178" t="str">
        <f t="shared" si="652"/>
        <v>No</v>
      </c>
      <c r="Y1091" t="str">
        <f>IF(OR(Inventory!K99="Q1 2024",Inventory!K99="Q2 2024"),"Yes","No")</f>
        <v>No</v>
      </c>
      <c r="Z1091" s="178" t="str">
        <f t="shared" si="653"/>
        <v>No</v>
      </c>
      <c r="AA1091" t="str">
        <f>IF(OR(Inventory!K99="Q3 2024",Inventory!K99="Q4 2024"),"Yes","No")</f>
        <v>No</v>
      </c>
      <c r="AB1091" s="178" t="str">
        <f t="shared" si="654"/>
        <v>No</v>
      </c>
      <c r="AC1091" t="str">
        <f>IF(OR(Inventory!K99="Q1 2025",Inventory!K99="Q2 2025"),"Yes","No")</f>
        <v>No</v>
      </c>
      <c r="AD1091" s="178" t="str">
        <f t="shared" si="655"/>
        <v>No</v>
      </c>
      <c r="AE1091" t="str">
        <f>IF(OR(Inventory!K99="Q3 2025",Inventory!K99="Q4 2025"),"Yes","No")</f>
        <v>No</v>
      </c>
      <c r="AF1091" s="178" t="str">
        <f t="shared" si="656"/>
        <v>No</v>
      </c>
      <c r="AG1091" t="str">
        <f>IF(OR(Inventory!K99="Q1 2026",Inventory!K99="Q2 2026"),"Yes","No")</f>
        <v>No</v>
      </c>
      <c r="AH1091" s="178" t="str">
        <f t="shared" si="657"/>
        <v>No</v>
      </c>
      <c r="AI1091" t="str">
        <f>IF(OR(Inventory!K99="Q3 2026",Inventory!K99="Q4 2026"),"Yes","No")</f>
        <v>No</v>
      </c>
      <c r="AJ1091" s="178" t="str">
        <f t="shared" si="658"/>
        <v>No</v>
      </c>
      <c r="AK1091" t="str">
        <f>IF(OR(Inventory!K99="Q1 2027",Inventory!K99="Q2 2027"),"Yes","No")</f>
        <v>No</v>
      </c>
      <c r="AL1091" s="178" t="str">
        <f t="shared" si="659"/>
        <v>No</v>
      </c>
      <c r="AM1091" t="str">
        <f>IF(OR(Inventory!K99="Q3 2027",Inventory!K99="Q4 2027"),"Yes","No")</f>
        <v>No</v>
      </c>
      <c r="AN1091" s="178" t="str">
        <f t="shared" si="660"/>
        <v>No</v>
      </c>
      <c r="AO1091" t="str">
        <f>IF(OR(Inventory!K99="Q1 2028",Inventory!K99="Q2 2028"),"Yes","No")</f>
        <v>No</v>
      </c>
      <c r="AP1091" s="178" t="str">
        <f t="shared" si="661"/>
        <v>No</v>
      </c>
      <c r="AQ1091" t="str">
        <f>IF(OR(Inventory!K99="Q3 2028",Inventory!K99="Q4 2028"),"Yes","No")</f>
        <v>No</v>
      </c>
      <c r="AR1091" s="178" t="str">
        <f t="shared" si="662"/>
        <v>No</v>
      </c>
      <c r="AS1091" t="str">
        <f>IF(OR(Inventory!K99="Q1 2029",Inventory!K99="Q2 2029"),"Yes","No")</f>
        <v>No</v>
      </c>
      <c r="AT1091" s="178" t="str">
        <f t="shared" si="663"/>
        <v>No</v>
      </c>
      <c r="AU1091" t="str">
        <f>IF(OR(Inventory!K99="Q3 2029",Inventory!K99="Q4 2029"),"Yes","No")</f>
        <v>No</v>
      </c>
      <c r="AV1091" s="178" t="str">
        <f t="shared" si="664"/>
        <v>No</v>
      </c>
      <c r="AW1091" t="str">
        <f>IF(OR(Inventory!K99="Q1 2030",Inventory!K99="Q2 2030"),"Yes","No")</f>
        <v>No</v>
      </c>
      <c r="AX1091" s="178" t="str">
        <f t="shared" si="665"/>
        <v>No</v>
      </c>
      <c r="AY1091" t="str">
        <f>IF(OR(Inventory!K99="Q3 2030",Inventory!K99="Q4 2030"),"Yes","No")</f>
        <v>No</v>
      </c>
      <c r="AZ1091" s="178" t="str">
        <f t="shared" si="666"/>
        <v>No</v>
      </c>
      <c r="BA1091" t="str">
        <f>IF(Inventory!K99="","No","Yes")</f>
        <v>No</v>
      </c>
      <c r="BB1091" s="178" t="str">
        <f t="shared" si="667"/>
        <v>No</v>
      </c>
      <c r="BC1091" s="178" t="str">
        <f t="shared" si="668"/>
        <v>Yes</v>
      </c>
      <c r="BD1091" s="174"/>
    </row>
    <row r="1092" spans="1:56" s="175" customFormat="1" ht="23.65" thickBot="1" x14ac:dyDescent="0.5">
      <c r="A1092" s="177">
        <v>96</v>
      </c>
      <c r="B1092" s="71" t="s">
        <v>788</v>
      </c>
      <c r="C1092" t="str">
        <f>IF(Inventory!E100="Yes","Yes","No")</f>
        <v>No</v>
      </c>
      <c r="D1092" t="str">
        <f>IF(AND(C1092="No",Inventory!F100="Yes"),"Yes","No")</f>
        <v>No</v>
      </c>
      <c r="E1092" t="str">
        <f>IF(AND(C1092="No",Inventory!F100="N/A"),"N/A","No")</f>
        <v>No</v>
      </c>
      <c r="F1092">
        <f>IF(OR(Inventory!F100="Yes",Inventory!F100="N/A"),0,1)</f>
        <v>1</v>
      </c>
      <c r="G1092" t="str">
        <f>IF(OR(Inventory!K100="Q3 2019",Inventory!K100="Q4 2019"),"Yes","No")</f>
        <v>No</v>
      </c>
      <c r="H1092" s="178" t="str">
        <f t="shared" si="644"/>
        <v>No</v>
      </c>
      <c r="I1092" t="str">
        <f>IF(OR(Inventory!K100="Q1 2020",Inventory!K100="Q2 2020"),"Yes","No")</f>
        <v>No</v>
      </c>
      <c r="J1092" s="178" t="str">
        <f t="shared" si="645"/>
        <v>No</v>
      </c>
      <c r="K1092" t="str">
        <f>IF(OR(Inventory!K100="Q3 2020",Inventory!K100="Q4 2020"),"Yes","No")</f>
        <v>No</v>
      </c>
      <c r="L1092" s="178" t="str">
        <f t="shared" si="646"/>
        <v>No</v>
      </c>
      <c r="M1092" t="str">
        <f>IF(OR(Inventory!K100="Q1 2021",Inventory!K100="Q2 2021"),"Yes","No")</f>
        <v>No</v>
      </c>
      <c r="N1092" s="178" t="str">
        <f t="shared" si="647"/>
        <v>No</v>
      </c>
      <c r="O1092" t="str">
        <f>IF(OR(Inventory!K100="Q3 2021",Inventory!K100="Q4 2021"),"Yes","No")</f>
        <v>No</v>
      </c>
      <c r="P1092" s="178" t="str">
        <f t="shared" si="648"/>
        <v>No</v>
      </c>
      <c r="Q1092" t="str">
        <f>IF(OR(Inventory!K100="Q1 2022",Inventory!K100="Q2 2022"),"Yes","No")</f>
        <v>No</v>
      </c>
      <c r="R1092" s="178" t="str">
        <f t="shared" si="649"/>
        <v>No</v>
      </c>
      <c r="S1092" t="str">
        <f>IF(OR(Inventory!K100="Q3 2022",Inventory!K100="Q4 2022"),"Yes","No")</f>
        <v>No</v>
      </c>
      <c r="T1092" s="178" t="str">
        <f t="shared" si="650"/>
        <v>No</v>
      </c>
      <c r="U1092" t="str">
        <f>IF(OR(Inventory!K100="Q1 2023",Inventory!K100="Q2 2023"),"Yes","No")</f>
        <v>No</v>
      </c>
      <c r="V1092" s="178" t="str">
        <f t="shared" si="651"/>
        <v>No</v>
      </c>
      <c r="W1092" t="str">
        <f>IF(OR(Inventory!K100="Q3 2023",Inventory!K100="Q4 2023"),"Yes","No")</f>
        <v>No</v>
      </c>
      <c r="X1092" s="178" t="str">
        <f t="shared" si="652"/>
        <v>No</v>
      </c>
      <c r="Y1092" t="str">
        <f>IF(OR(Inventory!K100="Q1 2024",Inventory!K100="Q2 2024"),"Yes","No")</f>
        <v>No</v>
      </c>
      <c r="Z1092" s="178" t="str">
        <f t="shared" si="653"/>
        <v>No</v>
      </c>
      <c r="AA1092" t="str">
        <f>IF(OR(Inventory!K100="Q3 2024",Inventory!K100="Q4 2024"),"Yes","No")</f>
        <v>No</v>
      </c>
      <c r="AB1092" s="178" t="str">
        <f t="shared" si="654"/>
        <v>No</v>
      </c>
      <c r="AC1092" t="str">
        <f>IF(OR(Inventory!K100="Q1 2025",Inventory!K100="Q2 2025"),"Yes","No")</f>
        <v>No</v>
      </c>
      <c r="AD1092" s="178" t="str">
        <f t="shared" si="655"/>
        <v>No</v>
      </c>
      <c r="AE1092" t="str">
        <f>IF(OR(Inventory!K100="Q3 2025",Inventory!K100="Q4 2025"),"Yes","No")</f>
        <v>No</v>
      </c>
      <c r="AF1092" s="178" t="str">
        <f t="shared" si="656"/>
        <v>No</v>
      </c>
      <c r="AG1092" t="str">
        <f>IF(OR(Inventory!K100="Q1 2026",Inventory!K100="Q2 2026"),"Yes","No")</f>
        <v>No</v>
      </c>
      <c r="AH1092" s="178" t="str">
        <f t="shared" si="657"/>
        <v>No</v>
      </c>
      <c r="AI1092" t="str">
        <f>IF(OR(Inventory!K100="Q3 2026",Inventory!K100="Q4 2026"),"Yes","No")</f>
        <v>No</v>
      </c>
      <c r="AJ1092" s="178" t="str">
        <f t="shared" si="658"/>
        <v>No</v>
      </c>
      <c r="AK1092" t="str">
        <f>IF(OR(Inventory!K100="Q1 2027",Inventory!K100="Q2 2027"),"Yes","No")</f>
        <v>No</v>
      </c>
      <c r="AL1092" s="178" t="str">
        <f t="shared" si="659"/>
        <v>No</v>
      </c>
      <c r="AM1092" t="str">
        <f>IF(OR(Inventory!K100="Q3 2027",Inventory!K100="Q4 2027"),"Yes","No")</f>
        <v>No</v>
      </c>
      <c r="AN1092" s="178" t="str">
        <f t="shared" si="660"/>
        <v>No</v>
      </c>
      <c r="AO1092" t="str">
        <f>IF(OR(Inventory!K100="Q1 2028",Inventory!K100="Q2 2028"),"Yes","No")</f>
        <v>No</v>
      </c>
      <c r="AP1092" s="178" t="str">
        <f t="shared" si="661"/>
        <v>No</v>
      </c>
      <c r="AQ1092" t="str">
        <f>IF(OR(Inventory!K100="Q3 2028",Inventory!K100="Q4 2028"),"Yes","No")</f>
        <v>No</v>
      </c>
      <c r="AR1092" s="178" t="str">
        <f t="shared" si="662"/>
        <v>No</v>
      </c>
      <c r="AS1092" t="str">
        <f>IF(OR(Inventory!K100="Q1 2029",Inventory!K100="Q2 2029"),"Yes","No")</f>
        <v>No</v>
      </c>
      <c r="AT1092" s="178" t="str">
        <f t="shared" si="663"/>
        <v>No</v>
      </c>
      <c r="AU1092" t="str">
        <f>IF(OR(Inventory!K100="Q3 2029",Inventory!K100="Q4 2029"),"Yes","No")</f>
        <v>No</v>
      </c>
      <c r="AV1092" s="178" t="str">
        <f t="shared" si="664"/>
        <v>No</v>
      </c>
      <c r="AW1092" t="str">
        <f>IF(OR(Inventory!K100="Q1 2030",Inventory!K100="Q2 2030"),"Yes","No")</f>
        <v>No</v>
      </c>
      <c r="AX1092" s="178" t="str">
        <f t="shared" si="665"/>
        <v>No</v>
      </c>
      <c r="AY1092" t="str">
        <f>IF(OR(Inventory!K100="Q3 2030",Inventory!K100="Q4 2030"),"Yes","No")</f>
        <v>No</v>
      </c>
      <c r="AZ1092" s="178" t="str">
        <f t="shared" si="666"/>
        <v>No</v>
      </c>
      <c r="BA1092" t="str">
        <f>IF(Inventory!K100="","No","Yes")</f>
        <v>No</v>
      </c>
      <c r="BB1092" s="178" t="str">
        <f t="shared" si="667"/>
        <v>No</v>
      </c>
      <c r="BC1092" s="178" t="str">
        <f t="shared" si="668"/>
        <v>Yes</v>
      </c>
      <c r="BD1092" s="174"/>
    </row>
    <row r="1093" spans="1:56" s="175" customFormat="1" ht="35.25" thickBot="1" x14ac:dyDescent="0.5">
      <c r="A1093" s="177">
        <v>97</v>
      </c>
      <c r="B1093" s="71" t="s">
        <v>789</v>
      </c>
      <c r="C1093" t="str">
        <f>IF(Inventory!E101="Yes","Yes","No")</f>
        <v>No</v>
      </c>
      <c r="D1093" t="str">
        <f>IF(AND(C1093="No",Inventory!F101="Yes"),"Yes","No")</f>
        <v>No</v>
      </c>
      <c r="E1093" t="str">
        <f>IF(AND(C1093="No",Inventory!F101="N/A"),"N/A","No")</f>
        <v>No</v>
      </c>
      <c r="F1093">
        <f>IF(OR(Inventory!F101="Yes",Inventory!F101="N/A"),0,1)</f>
        <v>1</v>
      </c>
      <c r="G1093" t="str">
        <f>IF(OR(Inventory!K101="Q3 2019",Inventory!K101="Q4 2019"),"Yes","No")</f>
        <v>No</v>
      </c>
      <c r="H1093" s="178" t="str">
        <f t="shared" si="644"/>
        <v>No</v>
      </c>
      <c r="I1093" t="str">
        <f>IF(OR(Inventory!K101="Q1 2020",Inventory!K101="Q2 2020"),"Yes","No")</f>
        <v>No</v>
      </c>
      <c r="J1093" s="178" t="str">
        <f t="shared" si="645"/>
        <v>No</v>
      </c>
      <c r="K1093" t="str">
        <f>IF(OR(Inventory!K101="Q3 2020",Inventory!K101="Q4 2020"),"Yes","No")</f>
        <v>No</v>
      </c>
      <c r="L1093" s="178" t="str">
        <f t="shared" si="646"/>
        <v>No</v>
      </c>
      <c r="M1093" t="str">
        <f>IF(OR(Inventory!K101="Q1 2021",Inventory!K101="Q2 2021"),"Yes","No")</f>
        <v>No</v>
      </c>
      <c r="N1093" s="178" t="str">
        <f t="shared" si="647"/>
        <v>No</v>
      </c>
      <c r="O1093" t="str">
        <f>IF(OR(Inventory!K101="Q3 2021",Inventory!K101="Q4 2021"),"Yes","No")</f>
        <v>No</v>
      </c>
      <c r="P1093" s="178" t="str">
        <f t="shared" si="648"/>
        <v>No</v>
      </c>
      <c r="Q1093" t="str">
        <f>IF(OR(Inventory!K101="Q1 2022",Inventory!K101="Q2 2022"),"Yes","No")</f>
        <v>No</v>
      </c>
      <c r="R1093" s="178" t="str">
        <f t="shared" si="649"/>
        <v>No</v>
      </c>
      <c r="S1093" t="str">
        <f>IF(OR(Inventory!K101="Q3 2022",Inventory!K101="Q4 2022"),"Yes","No")</f>
        <v>No</v>
      </c>
      <c r="T1093" s="178" t="str">
        <f t="shared" si="650"/>
        <v>No</v>
      </c>
      <c r="U1093" t="str">
        <f>IF(OR(Inventory!K101="Q1 2023",Inventory!K101="Q2 2023"),"Yes","No")</f>
        <v>No</v>
      </c>
      <c r="V1093" s="178" t="str">
        <f t="shared" si="651"/>
        <v>No</v>
      </c>
      <c r="W1093" t="str">
        <f>IF(OR(Inventory!K101="Q3 2023",Inventory!K101="Q4 2023"),"Yes","No")</f>
        <v>No</v>
      </c>
      <c r="X1093" s="178" t="str">
        <f t="shared" si="652"/>
        <v>No</v>
      </c>
      <c r="Y1093" t="str">
        <f>IF(OR(Inventory!K101="Q1 2024",Inventory!K101="Q2 2024"),"Yes","No")</f>
        <v>No</v>
      </c>
      <c r="Z1093" s="178" t="str">
        <f t="shared" si="653"/>
        <v>No</v>
      </c>
      <c r="AA1093" t="str">
        <f>IF(OR(Inventory!K101="Q3 2024",Inventory!K101="Q4 2024"),"Yes","No")</f>
        <v>No</v>
      </c>
      <c r="AB1093" s="178" t="str">
        <f t="shared" si="654"/>
        <v>No</v>
      </c>
      <c r="AC1093" t="str">
        <f>IF(OR(Inventory!K101="Q1 2025",Inventory!K101="Q2 2025"),"Yes","No")</f>
        <v>No</v>
      </c>
      <c r="AD1093" s="178" t="str">
        <f t="shared" si="655"/>
        <v>No</v>
      </c>
      <c r="AE1093" t="str">
        <f>IF(OR(Inventory!K101="Q3 2025",Inventory!K101="Q4 2025"),"Yes","No")</f>
        <v>No</v>
      </c>
      <c r="AF1093" s="178" t="str">
        <f t="shared" si="656"/>
        <v>No</v>
      </c>
      <c r="AG1093" t="str">
        <f>IF(OR(Inventory!K101="Q1 2026",Inventory!K101="Q2 2026"),"Yes","No")</f>
        <v>No</v>
      </c>
      <c r="AH1093" s="178" t="str">
        <f t="shared" si="657"/>
        <v>No</v>
      </c>
      <c r="AI1093" t="str">
        <f>IF(OR(Inventory!K101="Q3 2026",Inventory!K101="Q4 2026"),"Yes","No")</f>
        <v>No</v>
      </c>
      <c r="AJ1093" s="178" t="str">
        <f t="shared" si="658"/>
        <v>No</v>
      </c>
      <c r="AK1093" t="str">
        <f>IF(OR(Inventory!K101="Q1 2027",Inventory!K101="Q2 2027"),"Yes","No")</f>
        <v>No</v>
      </c>
      <c r="AL1093" s="178" t="str">
        <f t="shared" si="659"/>
        <v>No</v>
      </c>
      <c r="AM1093" t="str">
        <f>IF(OR(Inventory!K101="Q3 2027",Inventory!K101="Q4 2027"),"Yes","No")</f>
        <v>No</v>
      </c>
      <c r="AN1093" s="178" t="str">
        <f t="shared" si="660"/>
        <v>No</v>
      </c>
      <c r="AO1093" t="str">
        <f>IF(OR(Inventory!K101="Q1 2028",Inventory!K101="Q2 2028"),"Yes","No")</f>
        <v>No</v>
      </c>
      <c r="AP1093" s="178" t="str">
        <f t="shared" si="661"/>
        <v>No</v>
      </c>
      <c r="AQ1093" t="str">
        <f>IF(OR(Inventory!K101="Q3 2028",Inventory!K101="Q4 2028"),"Yes","No")</f>
        <v>No</v>
      </c>
      <c r="AR1093" s="178" t="str">
        <f t="shared" si="662"/>
        <v>No</v>
      </c>
      <c r="AS1093" t="str">
        <f>IF(OR(Inventory!K101="Q1 2029",Inventory!K101="Q2 2029"),"Yes","No")</f>
        <v>No</v>
      </c>
      <c r="AT1093" s="178" t="str">
        <f t="shared" si="663"/>
        <v>No</v>
      </c>
      <c r="AU1093" t="str">
        <f>IF(OR(Inventory!K101="Q3 2029",Inventory!K101="Q4 2029"),"Yes","No")</f>
        <v>No</v>
      </c>
      <c r="AV1093" s="178" t="str">
        <f t="shared" si="664"/>
        <v>No</v>
      </c>
      <c r="AW1093" t="str">
        <f>IF(OR(Inventory!K101="Q1 2030",Inventory!K101="Q2 2030"),"Yes","No")</f>
        <v>No</v>
      </c>
      <c r="AX1093" s="178" t="str">
        <f t="shared" si="665"/>
        <v>No</v>
      </c>
      <c r="AY1093" t="str">
        <f>IF(OR(Inventory!K101="Q3 2030",Inventory!K101="Q4 2030"),"Yes","No")</f>
        <v>No</v>
      </c>
      <c r="AZ1093" s="178" t="str">
        <f t="shared" si="666"/>
        <v>No</v>
      </c>
      <c r="BA1093" t="str">
        <f>IF(Inventory!K101="","No","Yes")</f>
        <v>No</v>
      </c>
      <c r="BB1093" s="178" t="str">
        <f t="shared" si="667"/>
        <v>No</v>
      </c>
      <c r="BC1093" s="178" t="str">
        <f t="shared" si="668"/>
        <v>Yes</v>
      </c>
      <c r="BD1093" s="174"/>
    </row>
    <row r="1094" spans="1:56" s="175" customFormat="1" ht="23.65" thickBot="1" x14ac:dyDescent="0.5">
      <c r="A1094" s="177">
        <v>98</v>
      </c>
      <c r="B1094" s="71" t="s">
        <v>790</v>
      </c>
      <c r="C1094" t="str">
        <f>IF(Inventory!E102="Yes","Yes","No")</f>
        <v>No</v>
      </c>
      <c r="D1094" t="str">
        <f>IF(AND(C1094="No",Inventory!F102="Yes"),"Yes","No")</f>
        <v>No</v>
      </c>
      <c r="E1094" t="str">
        <f>IF(AND(C1094="No",Inventory!F102="N/A"),"N/A","No")</f>
        <v>No</v>
      </c>
      <c r="F1094">
        <f>IF(OR(Inventory!F102="Yes",Inventory!F102="N/A"),0,1)</f>
        <v>1</v>
      </c>
      <c r="G1094" t="str">
        <f>IF(OR(Inventory!K102="Q3 2019",Inventory!K102="Q4 2019"),"Yes","No")</f>
        <v>No</v>
      </c>
      <c r="H1094" s="178" t="str">
        <f t="shared" si="644"/>
        <v>No</v>
      </c>
      <c r="I1094" t="str">
        <f>IF(OR(Inventory!K102="Q1 2020",Inventory!K102="Q2 2020"),"Yes","No")</f>
        <v>No</v>
      </c>
      <c r="J1094" s="178" t="str">
        <f t="shared" si="645"/>
        <v>No</v>
      </c>
      <c r="K1094" t="str">
        <f>IF(OR(Inventory!K102="Q3 2020",Inventory!K102="Q4 2020"),"Yes","No")</f>
        <v>No</v>
      </c>
      <c r="L1094" s="178" t="str">
        <f t="shared" si="646"/>
        <v>No</v>
      </c>
      <c r="M1094" t="str">
        <f>IF(OR(Inventory!K102="Q1 2021",Inventory!K102="Q2 2021"),"Yes","No")</f>
        <v>No</v>
      </c>
      <c r="N1094" s="178" t="str">
        <f t="shared" si="647"/>
        <v>No</v>
      </c>
      <c r="O1094" t="str">
        <f>IF(OR(Inventory!K102="Q3 2021",Inventory!K102="Q4 2021"),"Yes","No")</f>
        <v>No</v>
      </c>
      <c r="P1094" s="178" t="str">
        <f t="shared" si="648"/>
        <v>No</v>
      </c>
      <c r="Q1094" t="str">
        <f>IF(OR(Inventory!K102="Q1 2022",Inventory!K102="Q2 2022"),"Yes","No")</f>
        <v>No</v>
      </c>
      <c r="R1094" s="178" t="str">
        <f t="shared" si="649"/>
        <v>No</v>
      </c>
      <c r="S1094" t="str">
        <f>IF(OR(Inventory!K102="Q3 2022",Inventory!K102="Q4 2022"),"Yes","No")</f>
        <v>No</v>
      </c>
      <c r="T1094" s="178" t="str">
        <f t="shared" si="650"/>
        <v>No</v>
      </c>
      <c r="U1094" t="str">
        <f>IF(OR(Inventory!K102="Q1 2023",Inventory!K102="Q2 2023"),"Yes","No")</f>
        <v>No</v>
      </c>
      <c r="V1094" s="178" t="str">
        <f t="shared" si="651"/>
        <v>No</v>
      </c>
      <c r="W1094" t="str">
        <f>IF(OR(Inventory!K102="Q3 2023",Inventory!K102="Q4 2023"),"Yes","No")</f>
        <v>No</v>
      </c>
      <c r="X1094" s="178" t="str">
        <f t="shared" si="652"/>
        <v>No</v>
      </c>
      <c r="Y1094" t="str">
        <f>IF(OR(Inventory!K102="Q1 2024",Inventory!K102="Q2 2024"),"Yes","No")</f>
        <v>No</v>
      </c>
      <c r="Z1094" s="178" t="str">
        <f t="shared" si="653"/>
        <v>No</v>
      </c>
      <c r="AA1094" t="str">
        <f>IF(OR(Inventory!K102="Q3 2024",Inventory!K102="Q4 2024"),"Yes","No")</f>
        <v>No</v>
      </c>
      <c r="AB1094" s="178" t="str">
        <f t="shared" si="654"/>
        <v>No</v>
      </c>
      <c r="AC1094" t="str">
        <f>IF(OR(Inventory!K102="Q1 2025",Inventory!K102="Q2 2025"),"Yes","No")</f>
        <v>No</v>
      </c>
      <c r="AD1094" s="178" t="str">
        <f t="shared" si="655"/>
        <v>No</v>
      </c>
      <c r="AE1094" t="str">
        <f>IF(OR(Inventory!K102="Q3 2025",Inventory!K102="Q4 2025"),"Yes","No")</f>
        <v>No</v>
      </c>
      <c r="AF1094" s="178" t="str">
        <f t="shared" si="656"/>
        <v>No</v>
      </c>
      <c r="AG1094" t="str">
        <f>IF(OR(Inventory!K102="Q1 2026",Inventory!K102="Q2 2026"),"Yes","No")</f>
        <v>No</v>
      </c>
      <c r="AH1094" s="178" t="str">
        <f t="shared" si="657"/>
        <v>No</v>
      </c>
      <c r="AI1094" t="str">
        <f>IF(OR(Inventory!K102="Q3 2026",Inventory!K102="Q4 2026"),"Yes","No")</f>
        <v>No</v>
      </c>
      <c r="AJ1094" s="178" t="str">
        <f t="shared" si="658"/>
        <v>No</v>
      </c>
      <c r="AK1094" t="str">
        <f>IF(OR(Inventory!K102="Q1 2027",Inventory!K102="Q2 2027"),"Yes","No")</f>
        <v>No</v>
      </c>
      <c r="AL1094" s="178" t="str">
        <f t="shared" si="659"/>
        <v>No</v>
      </c>
      <c r="AM1094" t="str">
        <f>IF(OR(Inventory!K102="Q3 2027",Inventory!K102="Q4 2027"),"Yes","No")</f>
        <v>No</v>
      </c>
      <c r="AN1094" s="178" t="str">
        <f t="shared" si="660"/>
        <v>No</v>
      </c>
      <c r="AO1094" t="str">
        <f>IF(OR(Inventory!K102="Q1 2028",Inventory!K102="Q2 2028"),"Yes","No")</f>
        <v>No</v>
      </c>
      <c r="AP1094" s="178" t="str">
        <f t="shared" si="661"/>
        <v>No</v>
      </c>
      <c r="AQ1094" t="str">
        <f>IF(OR(Inventory!K102="Q3 2028",Inventory!K102="Q4 2028"),"Yes","No")</f>
        <v>No</v>
      </c>
      <c r="AR1094" s="178" t="str">
        <f t="shared" si="662"/>
        <v>No</v>
      </c>
      <c r="AS1094" t="str">
        <f>IF(OR(Inventory!K102="Q1 2029",Inventory!K102="Q2 2029"),"Yes","No")</f>
        <v>No</v>
      </c>
      <c r="AT1094" s="178" t="str">
        <f t="shared" si="663"/>
        <v>No</v>
      </c>
      <c r="AU1094" t="str">
        <f>IF(OR(Inventory!K102="Q3 2029",Inventory!K102="Q4 2029"),"Yes","No")</f>
        <v>No</v>
      </c>
      <c r="AV1094" s="178" t="str">
        <f t="shared" si="664"/>
        <v>No</v>
      </c>
      <c r="AW1094" t="str">
        <f>IF(OR(Inventory!K102="Q1 2030",Inventory!K102="Q2 2030"),"Yes","No")</f>
        <v>No</v>
      </c>
      <c r="AX1094" s="178" t="str">
        <f t="shared" si="665"/>
        <v>No</v>
      </c>
      <c r="AY1094" t="str">
        <f>IF(OR(Inventory!K102="Q3 2030",Inventory!K102="Q4 2030"),"Yes","No")</f>
        <v>No</v>
      </c>
      <c r="AZ1094" s="178" t="str">
        <f t="shared" si="666"/>
        <v>No</v>
      </c>
      <c r="BA1094" t="str">
        <f>IF(Inventory!K102="","No","Yes")</f>
        <v>No</v>
      </c>
      <c r="BB1094" s="178" t="str">
        <f t="shared" si="667"/>
        <v>No</v>
      </c>
      <c r="BC1094" s="178" t="str">
        <f t="shared" si="668"/>
        <v>Yes</v>
      </c>
      <c r="BD1094" s="174"/>
    </row>
    <row r="1095" spans="1:56" s="175" customFormat="1" ht="14.65" thickBot="1" x14ac:dyDescent="0.5">
      <c r="A1095" s="177">
        <v>99</v>
      </c>
      <c r="B1095" s="71" t="s">
        <v>791</v>
      </c>
      <c r="C1095" t="str">
        <f>IF(Inventory!E103="Yes","Yes","No")</f>
        <v>No</v>
      </c>
      <c r="D1095" t="str">
        <f>IF(AND(C1095="No",Inventory!F103="Yes"),"Yes","No")</f>
        <v>No</v>
      </c>
      <c r="E1095" t="str">
        <f>IF(AND(C1095="No",Inventory!F103="N/A"),"N/A","No")</f>
        <v>No</v>
      </c>
      <c r="F1095">
        <f>IF(OR(Inventory!F103="Yes",Inventory!F103="N/A"),0,1)</f>
        <v>1</v>
      </c>
      <c r="G1095" t="str">
        <f>IF(OR(Inventory!K103="Q3 2019",Inventory!K103="Q4 2019"),"Yes","No")</f>
        <v>No</v>
      </c>
      <c r="H1095" s="178" t="str">
        <f t="shared" si="644"/>
        <v>No</v>
      </c>
      <c r="I1095" t="str">
        <f>IF(OR(Inventory!K103="Q1 2020",Inventory!K103="Q2 2020"),"Yes","No")</f>
        <v>No</v>
      </c>
      <c r="J1095" s="178" t="str">
        <f t="shared" si="645"/>
        <v>No</v>
      </c>
      <c r="K1095" t="str">
        <f>IF(OR(Inventory!K103="Q3 2020",Inventory!K103="Q4 2020"),"Yes","No")</f>
        <v>No</v>
      </c>
      <c r="L1095" s="178" t="str">
        <f t="shared" si="646"/>
        <v>No</v>
      </c>
      <c r="M1095" t="str">
        <f>IF(OR(Inventory!K103="Q1 2021",Inventory!K103="Q2 2021"),"Yes","No")</f>
        <v>No</v>
      </c>
      <c r="N1095" s="178" t="str">
        <f t="shared" si="647"/>
        <v>No</v>
      </c>
      <c r="O1095" t="str">
        <f>IF(OR(Inventory!K103="Q3 2021",Inventory!K103="Q4 2021"),"Yes","No")</f>
        <v>No</v>
      </c>
      <c r="P1095" s="178" t="str">
        <f t="shared" si="648"/>
        <v>No</v>
      </c>
      <c r="Q1095" t="str">
        <f>IF(OR(Inventory!K103="Q1 2022",Inventory!K103="Q2 2022"),"Yes","No")</f>
        <v>No</v>
      </c>
      <c r="R1095" s="178" t="str">
        <f t="shared" si="649"/>
        <v>No</v>
      </c>
      <c r="S1095" t="str">
        <f>IF(OR(Inventory!K103="Q3 2022",Inventory!K103="Q4 2022"),"Yes","No")</f>
        <v>No</v>
      </c>
      <c r="T1095" s="178" t="str">
        <f t="shared" si="650"/>
        <v>No</v>
      </c>
      <c r="U1095" t="str">
        <f>IF(OR(Inventory!K103="Q1 2023",Inventory!K103="Q2 2023"),"Yes","No")</f>
        <v>No</v>
      </c>
      <c r="V1095" s="178" t="str">
        <f t="shared" si="651"/>
        <v>No</v>
      </c>
      <c r="W1095" t="str">
        <f>IF(OR(Inventory!K103="Q3 2023",Inventory!K103="Q4 2023"),"Yes","No")</f>
        <v>No</v>
      </c>
      <c r="X1095" s="178" t="str">
        <f t="shared" si="652"/>
        <v>No</v>
      </c>
      <c r="Y1095" t="str">
        <f>IF(OR(Inventory!K103="Q1 2024",Inventory!K103="Q2 2024"),"Yes","No")</f>
        <v>No</v>
      </c>
      <c r="Z1095" s="178" t="str">
        <f t="shared" si="653"/>
        <v>No</v>
      </c>
      <c r="AA1095" t="str">
        <f>IF(OR(Inventory!K103="Q3 2024",Inventory!K103="Q4 2024"),"Yes","No")</f>
        <v>No</v>
      </c>
      <c r="AB1095" s="178" t="str">
        <f t="shared" si="654"/>
        <v>No</v>
      </c>
      <c r="AC1095" t="str">
        <f>IF(OR(Inventory!K103="Q1 2025",Inventory!K103="Q2 2025"),"Yes","No")</f>
        <v>No</v>
      </c>
      <c r="AD1095" s="178" t="str">
        <f t="shared" si="655"/>
        <v>No</v>
      </c>
      <c r="AE1095" t="str">
        <f>IF(OR(Inventory!K103="Q3 2025",Inventory!K103="Q4 2025"),"Yes","No")</f>
        <v>No</v>
      </c>
      <c r="AF1095" s="178" t="str">
        <f t="shared" si="656"/>
        <v>No</v>
      </c>
      <c r="AG1095" t="str">
        <f>IF(OR(Inventory!K103="Q1 2026",Inventory!K103="Q2 2026"),"Yes","No")</f>
        <v>No</v>
      </c>
      <c r="AH1095" s="178" t="str">
        <f t="shared" si="657"/>
        <v>No</v>
      </c>
      <c r="AI1095" t="str">
        <f>IF(OR(Inventory!K103="Q3 2026",Inventory!K103="Q4 2026"),"Yes","No")</f>
        <v>No</v>
      </c>
      <c r="AJ1095" s="178" t="str">
        <f t="shared" si="658"/>
        <v>No</v>
      </c>
      <c r="AK1095" t="str">
        <f>IF(OR(Inventory!K103="Q1 2027",Inventory!K103="Q2 2027"),"Yes","No")</f>
        <v>No</v>
      </c>
      <c r="AL1095" s="178" t="str">
        <f t="shared" si="659"/>
        <v>No</v>
      </c>
      <c r="AM1095" t="str">
        <f>IF(OR(Inventory!K103="Q3 2027",Inventory!K103="Q4 2027"),"Yes","No")</f>
        <v>No</v>
      </c>
      <c r="AN1095" s="178" t="str">
        <f t="shared" si="660"/>
        <v>No</v>
      </c>
      <c r="AO1095" t="str">
        <f>IF(OR(Inventory!K103="Q1 2028",Inventory!K103="Q2 2028"),"Yes","No")</f>
        <v>No</v>
      </c>
      <c r="AP1095" s="178" t="str">
        <f t="shared" si="661"/>
        <v>No</v>
      </c>
      <c r="AQ1095" t="str">
        <f>IF(OR(Inventory!K103="Q3 2028",Inventory!K103="Q4 2028"),"Yes","No")</f>
        <v>No</v>
      </c>
      <c r="AR1095" s="178" t="str">
        <f t="shared" si="662"/>
        <v>No</v>
      </c>
      <c r="AS1095" t="str">
        <f>IF(OR(Inventory!K103="Q1 2029",Inventory!K103="Q2 2029"),"Yes","No")</f>
        <v>No</v>
      </c>
      <c r="AT1095" s="178" t="str">
        <f t="shared" si="663"/>
        <v>No</v>
      </c>
      <c r="AU1095" t="str">
        <f>IF(OR(Inventory!K103="Q3 2029",Inventory!K103="Q4 2029"),"Yes","No")</f>
        <v>No</v>
      </c>
      <c r="AV1095" s="178" t="str">
        <f t="shared" si="664"/>
        <v>No</v>
      </c>
      <c r="AW1095" t="str">
        <f>IF(OR(Inventory!K103="Q1 2030",Inventory!K103="Q2 2030"),"Yes","No")</f>
        <v>No</v>
      </c>
      <c r="AX1095" s="178" t="str">
        <f t="shared" si="665"/>
        <v>No</v>
      </c>
      <c r="AY1095" t="str">
        <f>IF(OR(Inventory!K103="Q3 2030",Inventory!K103="Q4 2030"),"Yes","No")</f>
        <v>No</v>
      </c>
      <c r="AZ1095" s="178" t="str">
        <f t="shared" si="666"/>
        <v>No</v>
      </c>
      <c r="BA1095" t="str">
        <f>IF(Inventory!K103="","No","Yes")</f>
        <v>No</v>
      </c>
      <c r="BB1095" s="178" t="str">
        <f t="shared" si="667"/>
        <v>No</v>
      </c>
      <c r="BC1095" s="178" t="str">
        <f t="shared" si="668"/>
        <v>Yes</v>
      </c>
      <c r="BD1095" s="174"/>
    </row>
    <row r="1096" spans="1:56" s="175" customFormat="1" ht="23.65" thickBot="1" x14ac:dyDescent="0.5">
      <c r="A1096" s="177">
        <v>100</v>
      </c>
      <c r="B1096" s="71" t="s">
        <v>792</v>
      </c>
      <c r="C1096" t="str">
        <f>IF(Inventory!E104="Yes","Yes","No")</f>
        <v>No</v>
      </c>
      <c r="D1096" t="str">
        <f>IF(AND(C1096="No",Inventory!F104="Yes"),"Yes","No")</f>
        <v>No</v>
      </c>
      <c r="E1096" t="str">
        <f>IF(AND(C1096="No",Inventory!F104="N/A"),"N/A","No")</f>
        <v>No</v>
      </c>
      <c r="F1096">
        <f>IF(OR(Inventory!F104="Yes",Inventory!F104="N/A"),0,1)</f>
        <v>1</v>
      </c>
      <c r="G1096" t="str">
        <f>IF(OR(Inventory!K104="Q3 2019",Inventory!K104="Q4 2019"),"Yes","No")</f>
        <v>No</v>
      </c>
      <c r="H1096" s="178" t="str">
        <f t="shared" si="644"/>
        <v>No</v>
      </c>
      <c r="I1096" t="str">
        <f>IF(OR(Inventory!K104="Q1 2020",Inventory!K104="Q2 2020"),"Yes","No")</f>
        <v>No</v>
      </c>
      <c r="J1096" s="178" t="str">
        <f t="shared" si="645"/>
        <v>No</v>
      </c>
      <c r="K1096" t="str">
        <f>IF(OR(Inventory!K104="Q3 2020",Inventory!K104="Q4 2020"),"Yes","No")</f>
        <v>No</v>
      </c>
      <c r="L1096" s="178" t="str">
        <f t="shared" si="646"/>
        <v>No</v>
      </c>
      <c r="M1096" t="str">
        <f>IF(OR(Inventory!K104="Q1 2021",Inventory!K104="Q2 2021"),"Yes","No")</f>
        <v>No</v>
      </c>
      <c r="N1096" s="178" t="str">
        <f t="shared" si="647"/>
        <v>No</v>
      </c>
      <c r="O1096" t="str">
        <f>IF(OR(Inventory!K104="Q3 2021",Inventory!K104="Q4 2021"),"Yes","No")</f>
        <v>No</v>
      </c>
      <c r="P1096" s="178" t="str">
        <f t="shared" si="648"/>
        <v>No</v>
      </c>
      <c r="Q1096" t="str">
        <f>IF(OR(Inventory!K104="Q1 2022",Inventory!K104="Q2 2022"),"Yes","No")</f>
        <v>No</v>
      </c>
      <c r="R1096" s="178" t="str">
        <f t="shared" si="649"/>
        <v>No</v>
      </c>
      <c r="S1096" t="str">
        <f>IF(OR(Inventory!K104="Q3 2022",Inventory!K104="Q4 2022"),"Yes","No")</f>
        <v>No</v>
      </c>
      <c r="T1096" s="178" t="str">
        <f t="shared" si="650"/>
        <v>No</v>
      </c>
      <c r="U1096" t="str">
        <f>IF(OR(Inventory!K104="Q1 2023",Inventory!K104="Q2 2023"),"Yes","No")</f>
        <v>No</v>
      </c>
      <c r="V1096" s="178" t="str">
        <f t="shared" si="651"/>
        <v>No</v>
      </c>
      <c r="W1096" t="str">
        <f>IF(OR(Inventory!K104="Q3 2023",Inventory!K104="Q4 2023"),"Yes","No")</f>
        <v>No</v>
      </c>
      <c r="X1096" s="178" t="str">
        <f t="shared" si="652"/>
        <v>No</v>
      </c>
      <c r="Y1096" t="str">
        <f>IF(OR(Inventory!K104="Q1 2024",Inventory!K104="Q2 2024"),"Yes","No")</f>
        <v>No</v>
      </c>
      <c r="Z1096" s="178" t="str">
        <f t="shared" si="653"/>
        <v>No</v>
      </c>
      <c r="AA1096" t="str">
        <f>IF(OR(Inventory!K104="Q3 2024",Inventory!K104="Q4 2024"),"Yes","No")</f>
        <v>No</v>
      </c>
      <c r="AB1096" s="178" t="str">
        <f t="shared" si="654"/>
        <v>No</v>
      </c>
      <c r="AC1096" t="str">
        <f>IF(OR(Inventory!K104="Q1 2025",Inventory!K104="Q2 2025"),"Yes","No")</f>
        <v>No</v>
      </c>
      <c r="AD1096" s="178" t="str">
        <f t="shared" si="655"/>
        <v>No</v>
      </c>
      <c r="AE1096" t="str">
        <f>IF(OR(Inventory!K104="Q3 2025",Inventory!K104="Q4 2025"),"Yes","No")</f>
        <v>No</v>
      </c>
      <c r="AF1096" s="178" t="str">
        <f t="shared" si="656"/>
        <v>No</v>
      </c>
      <c r="AG1096" t="str">
        <f>IF(OR(Inventory!K104="Q1 2026",Inventory!K104="Q2 2026"),"Yes","No")</f>
        <v>No</v>
      </c>
      <c r="AH1096" s="178" t="str">
        <f t="shared" si="657"/>
        <v>No</v>
      </c>
      <c r="AI1096" t="str">
        <f>IF(OR(Inventory!K104="Q3 2026",Inventory!K104="Q4 2026"),"Yes","No")</f>
        <v>No</v>
      </c>
      <c r="AJ1096" s="178" t="str">
        <f t="shared" si="658"/>
        <v>No</v>
      </c>
      <c r="AK1096" t="str">
        <f>IF(OR(Inventory!K104="Q1 2027",Inventory!K104="Q2 2027"),"Yes","No")</f>
        <v>No</v>
      </c>
      <c r="AL1096" s="178" t="str">
        <f t="shared" si="659"/>
        <v>No</v>
      </c>
      <c r="AM1096" t="str">
        <f>IF(OR(Inventory!K104="Q3 2027",Inventory!K104="Q4 2027"),"Yes","No")</f>
        <v>No</v>
      </c>
      <c r="AN1096" s="178" t="str">
        <f t="shared" si="660"/>
        <v>No</v>
      </c>
      <c r="AO1096" t="str">
        <f>IF(OR(Inventory!K104="Q1 2028",Inventory!K104="Q2 2028"),"Yes","No")</f>
        <v>No</v>
      </c>
      <c r="AP1096" s="178" t="str">
        <f t="shared" si="661"/>
        <v>No</v>
      </c>
      <c r="AQ1096" t="str">
        <f>IF(OR(Inventory!K104="Q3 2028",Inventory!K104="Q4 2028"),"Yes","No")</f>
        <v>No</v>
      </c>
      <c r="AR1096" s="178" t="str">
        <f t="shared" si="662"/>
        <v>No</v>
      </c>
      <c r="AS1096" t="str">
        <f>IF(OR(Inventory!K104="Q1 2029",Inventory!K104="Q2 2029"),"Yes","No")</f>
        <v>No</v>
      </c>
      <c r="AT1096" s="178" t="str">
        <f t="shared" si="663"/>
        <v>No</v>
      </c>
      <c r="AU1096" t="str">
        <f>IF(OR(Inventory!K104="Q3 2029",Inventory!K104="Q4 2029"),"Yes","No")</f>
        <v>No</v>
      </c>
      <c r="AV1096" s="178" t="str">
        <f t="shared" si="664"/>
        <v>No</v>
      </c>
      <c r="AW1096" t="str">
        <f>IF(OR(Inventory!K104="Q1 2030",Inventory!K104="Q2 2030"),"Yes","No")</f>
        <v>No</v>
      </c>
      <c r="AX1096" s="178" t="str">
        <f t="shared" si="665"/>
        <v>No</v>
      </c>
      <c r="AY1096" t="str">
        <f>IF(OR(Inventory!K104="Q3 2030",Inventory!K104="Q4 2030"),"Yes","No")</f>
        <v>No</v>
      </c>
      <c r="AZ1096" s="178" t="str">
        <f t="shared" si="666"/>
        <v>No</v>
      </c>
      <c r="BA1096" t="str">
        <f>IF(Inventory!K104="","No","Yes")</f>
        <v>No</v>
      </c>
      <c r="BB1096" s="178" t="str">
        <f t="shared" si="667"/>
        <v>No</v>
      </c>
      <c r="BC1096" s="178" t="str">
        <f t="shared" si="668"/>
        <v>Yes</v>
      </c>
      <c r="BD1096" s="174"/>
    </row>
    <row r="1097" spans="1:56" s="175" customFormat="1" ht="23.65" thickBot="1" x14ac:dyDescent="0.5">
      <c r="A1097" s="177">
        <v>101</v>
      </c>
      <c r="B1097" s="71" t="s">
        <v>209</v>
      </c>
      <c r="C1097" t="str">
        <f>IF(Inventory!E105="Yes","Yes","No")</f>
        <v>No</v>
      </c>
      <c r="D1097" t="str">
        <f>IF(AND(C1097="No",Inventory!F105="Yes"),"Yes","No")</f>
        <v>No</v>
      </c>
      <c r="E1097" t="str">
        <f>IF(AND(C1097="No",Inventory!F105="N/A"),"N/A","No")</f>
        <v>No</v>
      </c>
      <c r="F1097">
        <f>IF(OR(Inventory!F105="Yes",Inventory!F105="N/A"),0,1)</f>
        <v>1</v>
      </c>
      <c r="G1097" t="str">
        <f>IF(OR(Inventory!K105="Q3 2019",Inventory!K105="Q4 2019"),"Yes","No")</f>
        <v>No</v>
      </c>
      <c r="H1097" s="178" t="str">
        <f t="shared" si="644"/>
        <v>No</v>
      </c>
      <c r="I1097" t="str">
        <f>IF(OR(Inventory!K105="Q1 2020",Inventory!K105="Q2 2020"),"Yes","No")</f>
        <v>No</v>
      </c>
      <c r="J1097" s="178" t="str">
        <f t="shared" si="645"/>
        <v>No</v>
      </c>
      <c r="K1097" t="str">
        <f>IF(OR(Inventory!K105="Q3 2020",Inventory!K105="Q4 2020"),"Yes","No")</f>
        <v>No</v>
      </c>
      <c r="L1097" s="178" t="str">
        <f t="shared" si="646"/>
        <v>No</v>
      </c>
      <c r="M1097" t="str">
        <f>IF(OR(Inventory!K105="Q1 2021",Inventory!K105="Q2 2021"),"Yes","No")</f>
        <v>No</v>
      </c>
      <c r="N1097" s="178" t="str">
        <f t="shared" si="647"/>
        <v>No</v>
      </c>
      <c r="O1097" t="str">
        <f>IF(OR(Inventory!K105="Q3 2021",Inventory!K105="Q4 2021"),"Yes","No")</f>
        <v>No</v>
      </c>
      <c r="P1097" s="178" t="str">
        <f t="shared" si="648"/>
        <v>No</v>
      </c>
      <c r="Q1097" t="str">
        <f>IF(OR(Inventory!K105="Q1 2022",Inventory!K105="Q2 2022"),"Yes","No")</f>
        <v>No</v>
      </c>
      <c r="R1097" s="178" t="str">
        <f t="shared" si="649"/>
        <v>No</v>
      </c>
      <c r="S1097" t="str">
        <f>IF(OR(Inventory!K105="Q3 2022",Inventory!K105="Q4 2022"),"Yes","No")</f>
        <v>No</v>
      </c>
      <c r="T1097" s="178" t="str">
        <f t="shared" si="650"/>
        <v>No</v>
      </c>
      <c r="U1097" t="str">
        <f>IF(OR(Inventory!K105="Q1 2023",Inventory!K105="Q2 2023"),"Yes","No")</f>
        <v>No</v>
      </c>
      <c r="V1097" s="178" t="str">
        <f t="shared" si="651"/>
        <v>No</v>
      </c>
      <c r="W1097" t="str">
        <f>IF(OR(Inventory!K105="Q3 2023",Inventory!K105="Q4 2023"),"Yes","No")</f>
        <v>No</v>
      </c>
      <c r="X1097" s="178" t="str">
        <f t="shared" si="652"/>
        <v>No</v>
      </c>
      <c r="Y1097" t="str">
        <f>IF(OR(Inventory!K105="Q1 2024",Inventory!K105="Q2 2024"),"Yes","No")</f>
        <v>No</v>
      </c>
      <c r="Z1097" s="178" t="str">
        <f t="shared" si="653"/>
        <v>No</v>
      </c>
      <c r="AA1097" t="str">
        <f>IF(OR(Inventory!K105="Q3 2024",Inventory!K105="Q4 2024"),"Yes","No")</f>
        <v>No</v>
      </c>
      <c r="AB1097" s="178" t="str">
        <f t="shared" si="654"/>
        <v>No</v>
      </c>
      <c r="AC1097" t="str">
        <f>IF(OR(Inventory!K105="Q1 2025",Inventory!K105="Q2 2025"),"Yes","No")</f>
        <v>No</v>
      </c>
      <c r="AD1097" s="178" t="str">
        <f t="shared" si="655"/>
        <v>No</v>
      </c>
      <c r="AE1097" t="str">
        <f>IF(OR(Inventory!K105="Q3 2025",Inventory!K105="Q4 2025"),"Yes","No")</f>
        <v>No</v>
      </c>
      <c r="AF1097" s="178" t="str">
        <f t="shared" si="656"/>
        <v>No</v>
      </c>
      <c r="AG1097" t="str">
        <f>IF(OR(Inventory!K105="Q1 2026",Inventory!K105="Q2 2026"),"Yes","No")</f>
        <v>No</v>
      </c>
      <c r="AH1097" s="178" t="str">
        <f t="shared" si="657"/>
        <v>No</v>
      </c>
      <c r="AI1097" t="str">
        <f>IF(OR(Inventory!K105="Q3 2026",Inventory!K105="Q4 2026"),"Yes","No")</f>
        <v>No</v>
      </c>
      <c r="AJ1097" s="178" t="str">
        <f t="shared" si="658"/>
        <v>No</v>
      </c>
      <c r="AK1097" t="str">
        <f>IF(OR(Inventory!K105="Q1 2027",Inventory!K105="Q2 2027"),"Yes","No")</f>
        <v>No</v>
      </c>
      <c r="AL1097" s="178" t="str">
        <f t="shared" si="659"/>
        <v>No</v>
      </c>
      <c r="AM1097" t="str">
        <f>IF(OR(Inventory!K105="Q3 2027",Inventory!K105="Q4 2027"),"Yes","No")</f>
        <v>No</v>
      </c>
      <c r="AN1097" s="178" t="str">
        <f t="shared" si="660"/>
        <v>No</v>
      </c>
      <c r="AO1097" t="str">
        <f>IF(OR(Inventory!K105="Q1 2028",Inventory!K105="Q2 2028"),"Yes","No")</f>
        <v>No</v>
      </c>
      <c r="AP1097" s="178" t="str">
        <f t="shared" si="661"/>
        <v>No</v>
      </c>
      <c r="AQ1097" t="str">
        <f>IF(OR(Inventory!K105="Q3 2028",Inventory!K105="Q4 2028"),"Yes","No")</f>
        <v>No</v>
      </c>
      <c r="AR1097" s="178" t="str">
        <f t="shared" si="662"/>
        <v>No</v>
      </c>
      <c r="AS1097" t="str">
        <f>IF(OR(Inventory!K105="Q1 2029",Inventory!K105="Q2 2029"),"Yes","No")</f>
        <v>No</v>
      </c>
      <c r="AT1097" s="178" t="str">
        <f t="shared" si="663"/>
        <v>No</v>
      </c>
      <c r="AU1097" t="str">
        <f>IF(OR(Inventory!K105="Q3 2029",Inventory!K105="Q4 2029"),"Yes","No")</f>
        <v>No</v>
      </c>
      <c r="AV1097" s="178" t="str">
        <f t="shared" si="664"/>
        <v>No</v>
      </c>
      <c r="AW1097" t="str">
        <f>IF(OR(Inventory!K105="Q1 2030",Inventory!K105="Q2 2030"),"Yes","No")</f>
        <v>No</v>
      </c>
      <c r="AX1097" s="178" t="str">
        <f t="shared" si="665"/>
        <v>No</v>
      </c>
      <c r="AY1097" t="str">
        <f>IF(OR(Inventory!K105="Q3 2030",Inventory!K105="Q4 2030"),"Yes","No")</f>
        <v>No</v>
      </c>
      <c r="AZ1097" s="178" t="str">
        <f t="shared" si="666"/>
        <v>No</v>
      </c>
      <c r="BA1097" t="str">
        <f>IF(Inventory!K105="","No","Yes")</f>
        <v>No</v>
      </c>
      <c r="BB1097" s="178" t="str">
        <f t="shared" si="667"/>
        <v>No</v>
      </c>
      <c r="BC1097" s="178" t="str">
        <f t="shared" si="668"/>
        <v>Yes</v>
      </c>
      <c r="BD1097" s="174"/>
    </row>
    <row r="1098" spans="1:56" s="175" customFormat="1" ht="35.25" thickBot="1" x14ac:dyDescent="0.5">
      <c r="A1098" s="177">
        <v>102</v>
      </c>
      <c r="B1098" s="71" t="s">
        <v>210</v>
      </c>
      <c r="C1098" t="str">
        <f>IF(Inventory!E106="Yes","Yes","No")</f>
        <v>No</v>
      </c>
      <c r="D1098" t="str">
        <f>IF(AND(C1098="No",Inventory!F106="Yes"),"Yes","No")</f>
        <v>No</v>
      </c>
      <c r="E1098" t="str">
        <f>IF(AND(C1098="No",Inventory!F106="N/A"),"N/A","No")</f>
        <v>No</v>
      </c>
      <c r="F1098">
        <f>IF(OR(Inventory!F106="Yes",Inventory!F106="N/A"),0,1)</f>
        <v>1</v>
      </c>
      <c r="G1098" t="str">
        <f>IF(OR(Inventory!K106="Q3 2019",Inventory!K106="Q4 2019"),"Yes","No")</f>
        <v>No</v>
      </c>
      <c r="H1098" s="178" t="str">
        <f t="shared" si="644"/>
        <v>No</v>
      </c>
      <c r="I1098" t="str">
        <f>IF(OR(Inventory!K106="Q1 2020",Inventory!K106="Q2 2020"),"Yes","No")</f>
        <v>No</v>
      </c>
      <c r="J1098" s="178" t="str">
        <f t="shared" si="645"/>
        <v>No</v>
      </c>
      <c r="K1098" t="str">
        <f>IF(OR(Inventory!K106="Q3 2020",Inventory!K106="Q4 2020"),"Yes","No")</f>
        <v>No</v>
      </c>
      <c r="L1098" s="178" t="str">
        <f t="shared" si="646"/>
        <v>No</v>
      </c>
      <c r="M1098" t="str">
        <f>IF(OR(Inventory!K106="Q1 2021",Inventory!K106="Q2 2021"),"Yes","No")</f>
        <v>No</v>
      </c>
      <c r="N1098" s="178" t="str">
        <f t="shared" si="647"/>
        <v>No</v>
      </c>
      <c r="O1098" t="str">
        <f>IF(OR(Inventory!K106="Q3 2021",Inventory!K106="Q4 2021"),"Yes","No")</f>
        <v>No</v>
      </c>
      <c r="P1098" s="178" t="str">
        <f t="shared" si="648"/>
        <v>No</v>
      </c>
      <c r="Q1098" t="str">
        <f>IF(OR(Inventory!K106="Q1 2022",Inventory!K106="Q2 2022"),"Yes","No")</f>
        <v>No</v>
      </c>
      <c r="R1098" s="178" t="str">
        <f t="shared" si="649"/>
        <v>No</v>
      </c>
      <c r="S1098" t="str">
        <f>IF(OR(Inventory!K106="Q3 2022",Inventory!K106="Q4 2022"),"Yes","No")</f>
        <v>No</v>
      </c>
      <c r="T1098" s="178" t="str">
        <f t="shared" si="650"/>
        <v>No</v>
      </c>
      <c r="U1098" t="str">
        <f>IF(OR(Inventory!K106="Q1 2023",Inventory!K106="Q2 2023"),"Yes","No")</f>
        <v>No</v>
      </c>
      <c r="V1098" s="178" t="str">
        <f t="shared" si="651"/>
        <v>No</v>
      </c>
      <c r="W1098" t="str">
        <f>IF(OR(Inventory!K106="Q3 2023",Inventory!K106="Q4 2023"),"Yes","No")</f>
        <v>No</v>
      </c>
      <c r="X1098" s="178" t="str">
        <f t="shared" si="652"/>
        <v>No</v>
      </c>
      <c r="Y1098" t="str">
        <f>IF(OR(Inventory!K106="Q1 2024",Inventory!K106="Q2 2024"),"Yes","No")</f>
        <v>No</v>
      </c>
      <c r="Z1098" s="178" t="str">
        <f t="shared" si="653"/>
        <v>No</v>
      </c>
      <c r="AA1098" t="str">
        <f>IF(OR(Inventory!K106="Q3 2024",Inventory!K106="Q4 2024"),"Yes","No")</f>
        <v>No</v>
      </c>
      <c r="AB1098" s="178" t="str">
        <f t="shared" si="654"/>
        <v>No</v>
      </c>
      <c r="AC1098" t="str">
        <f>IF(OR(Inventory!K106="Q1 2025",Inventory!K106="Q2 2025"),"Yes","No")</f>
        <v>No</v>
      </c>
      <c r="AD1098" s="178" t="str">
        <f t="shared" si="655"/>
        <v>No</v>
      </c>
      <c r="AE1098" t="str">
        <f>IF(OR(Inventory!K106="Q3 2025",Inventory!K106="Q4 2025"),"Yes","No")</f>
        <v>No</v>
      </c>
      <c r="AF1098" s="178" t="str">
        <f t="shared" si="656"/>
        <v>No</v>
      </c>
      <c r="AG1098" t="str">
        <f>IF(OR(Inventory!K106="Q1 2026",Inventory!K106="Q2 2026"),"Yes","No")</f>
        <v>No</v>
      </c>
      <c r="AH1098" s="178" t="str">
        <f t="shared" si="657"/>
        <v>No</v>
      </c>
      <c r="AI1098" t="str">
        <f>IF(OR(Inventory!K106="Q3 2026",Inventory!K106="Q4 2026"),"Yes","No")</f>
        <v>No</v>
      </c>
      <c r="AJ1098" s="178" t="str">
        <f t="shared" si="658"/>
        <v>No</v>
      </c>
      <c r="AK1098" t="str">
        <f>IF(OR(Inventory!K106="Q1 2027",Inventory!K106="Q2 2027"),"Yes","No")</f>
        <v>No</v>
      </c>
      <c r="AL1098" s="178" t="str">
        <f t="shared" si="659"/>
        <v>No</v>
      </c>
      <c r="AM1098" t="str">
        <f>IF(OR(Inventory!K106="Q3 2027",Inventory!K106="Q4 2027"),"Yes","No")</f>
        <v>No</v>
      </c>
      <c r="AN1098" s="178" t="str">
        <f t="shared" si="660"/>
        <v>No</v>
      </c>
      <c r="AO1098" t="str">
        <f>IF(OR(Inventory!K106="Q1 2028",Inventory!K106="Q2 2028"),"Yes","No")</f>
        <v>No</v>
      </c>
      <c r="AP1098" s="178" t="str">
        <f t="shared" si="661"/>
        <v>No</v>
      </c>
      <c r="AQ1098" t="str">
        <f>IF(OR(Inventory!K106="Q3 2028",Inventory!K106="Q4 2028"),"Yes","No")</f>
        <v>No</v>
      </c>
      <c r="AR1098" s="178" t="str">
        <f t="shared" si="662"/>
        <v>No</v>
      </c>
      <c r="AS1098" t="str">
        <f>IF(OR(Inventory!K106="Q1 2029",Inventory!K106="Q2 2029"),"Yes","No")</f>
        <v>No</v>
      </c>
      <c r="AT1098" s="178" t="str">
        <f t="shared" si="663"/>
        <v>No</v>
      </c>
      <c r="AU1098" t="str">
        <f>IF(OR(Inventory!K106="Q3 2029",Inventory!K106="Q4 2029"),"Yes","No")</f>
        <v>No</v>
      </c>
      <c r="AV1098" s="178" t="str">
        <f t="shared" si="664"/>
        <v>No</v>
      </c>
      <c r="AW1098" t="str">
        <f>IF(OR(Inventory!K106="Q1 2030",Inventory!K106="Q2 2030"),"Yes","No")</f>
        <v>No</v>
      </c>
      <c r="AX1098" s="178" t="str">
        <f t="shared" si="665"/>
        <v>No</v>
      </c>
      <c r="AY1098" t="str">
        <f>IF(OR(Inventory!K106="Q3 2030",Inventory!K106="Q4 2030"),"Yes","No")</f>
        <v>No</v>
      </c>
      <c r="AZ1098" s="178" t="str">
        <f t="shared" si="666"/>
        <v>No</v>
      </c>
      <c r="BA1098" t="str">
        <f>IF(Inventory!K106="","No","Yes")</f>
        <v>No</v>
      </c>
      <c r="BB1098" s="178" t="str">
        <f t="shared" si="667"/>
        <v>No</v>
      </c>
      <c r="BC1098" s="178" t="str">
        <f t="shared" si="668"/>
        <v>Yes</v>
      </c>
      <c r="BD1098" s="174"/>
    </row>
    <row r="1099" spans="1:56" s="175" customFormat="1" ht="35.25" thickBot="1" x14ac:dyDescent="0.5">
      <c r="A1099" s="177">
        <v>103</v>
      </c>
      <c r="B1099" s="71" t="s">
        <v>793</v>
      </c>
      <c r="C1099" t="str">
        <f>IF(Inventory!E107="Yes","Yes","No")</f>
        <v>No</v>
      </c>
      <c r="D1099" t="str">
        <f>IF(AND(C1099="No",Inventory!F107="Yes"),"Yes","No")</f>
        <v>No</v>
      </c>
      <c r="E1099" t="str">
        <f>IF(AND(C1099="No",Inventory!F107="N/A"),"N/A","No")</f>
        <v>No</v>
      </c>
      <c r="F1099">
        <f>IF(OR(Inventory!F107="Yes",Inventory!F107="N/A"),0,1)</f>
        <v>1</v>
      </c>
      <c r="G1099" t="str">
        <f>IF(OR(Inventory!K107="Q3 2019",Inventory!K107="Q4 2019"),"Yes","No")</f>
        <v>No</v>
      </c>
      <c r="H1099" s="178" t="str">
        <f t="shared" si="644"/>
        <v>No</v>
      </c>
      <c r="I1099" t="str">
        <f>IF(OR(Inventory!K107="Q1 2020",Inventory!K107="Q2 2020"),"Yes","No")</f>
        <v>No</v>
      </c>
      <c r="J1099" s="178" t="str">
        <f t="shared" si="645"/>
        <v>No</v>
      </c>
      <c r="K1099" t="str">
        <f>IF(OR(Inventory!K107="Q3 2020",Inventory!K107="Q4 2020"),"Yes","No")</f>
        <v>No</v>
      </c>
      <c r="L1099" s="178" t="str">
        <f t="shared" si="646"/>
        <v>No</v>
      </c>
      <c r="M1099" t="str">
        <f>IF(OR(Inventory!K107="Q1 2021",Inventory!K107="Q2 2021"),"Yes","No")</f>
        <v>No</v>
      </c>
      <c r="N1099" s="178" t="str">
        <f t="shared" si="647"/>
        <v>No</v>
      </c>
      <c r="O1099" t="str">
        <f>IF(OR(Inventory!K107="Q3 2021",Inventory!K107="Q4 2021"),"Yes","No")</f>
        <v>No</v>
      </c>
      <c r="P1099" s="178" t="str">
        <f t="shared" si="648"/>
        <v>No</v>
      </c>
      <c r="Q1099" t="str">
        <f>IF(OR(Inventory!K107="Q1 2022",Inventory!K107="Q2 2022"),"Yes","No")</f>
        <v>No</v>
      </c>
      <c r="R1099" s="178" t="str">
        <f t="shared" si="649"/>
        <v>No</v>
      </c>
      <c r="S1099" t="str">
        <f>IF(OR(Inventory!K107="Q3 2022",Inventory!K107="Q4 2022"),"Yes","No")</f>
        <v>No</v>
      </c>
      <c r="T1099" s="178" t="str">
        <f t="shared" si="650"/>
        <v>No</v>
      </c>
      <c r="U1099" t="str">
        <f>IF(OR(Inventory!K107="Q1 2023",Inventory!K107="Q2 2023"),"Yes","No")</f>
        <v>No</v>
      </c>
      <c r="V1099" s="178" t="str">
        <f t="shared" si="651"/>
        <v>No</v>
      </c>
      <c r="W1099" t="str">
        <f>IF(OR(Inventory!K107="Q3 2023",Inventory!K107="Q4 2023"),"Yes","No")</f>
        <v>No</v>
      </c>
      <c r="X1099" s="178" t="str">
        <f t="shared" si="652"/>
        <v>No</v>
      </c>
      <c r="Y1099" t="str">
        <f>IF(OR(Inventory!K107="Q1 2024",Inventory!K107="Q2 2024"),"Yes","No")</f>
        <v>No</v>
      </c>
      <c r="Z1099" s="178" t="str">
        <f t="shared" si="653"/>
        <v>No</v>
      </c>
      <c r="AA1099" t="str">
        <f>IF(OR(Inventory!K107="Q3 2024",Inventory!K107="Q4 2024"),"Yes","No")</f>
        <v>No</v>
      </c>
      <c r="AB1099" s="178" t="str">
        <f t="shared" si="654"/>
        <v>No</v>
      </c>
      <c r="AC1099" t="str">
        <f>IF(OR(Inventory!K107="Q1 2025",Inventory!K107="Q2 2025"),"Yes","No")</f>
        <v>No</v>
      </c>
      <c r="AD1099" s="178" t="str">
        <f t="shared" si="655"/>
        <v>No</v>
      </c>
      <c r="AE1099" t="str">
        <f>IF(OR(Inventory!K107="Q3 2025",Inventory!K107="Q4 2025"),"Yes","No")</f>
        <v>No</v>
      </c>
      <c r="AF1099" s="178" t="str">
        <f t="shared" si="656"/>
        <v>No</v>
      </c>
      <c r="AG1099" t="str">
        <f>IF(OR(Inventory!K107="Q1 2026",Inventory!K107="Q2 2026"),"Yes","No")</f>
        <v>No</v>
      </c>
      <c r="AH1099" s="178" t="str">
        <f t="shared" si="657"/>
        <v>No</v>
      </c>
      <c r="AI1099" t="str">
        <f>IF(OR(Inventory!K107="Q3 2026",Inventory!K107="Q4 2026"),"Yes","No")</f>
        <v>No</v>
      </c>
      <c r="AJ1099" s="178" t="str">
        <f t="shared" si="658"/>
        <v>No</v>
      </c>
      <c r="AK1099" t="str">
        <f>IF(OR(Inventory!K107="Q1 2027",Inventory!K107="Q2 2027"),"Yes","No")</f>
        <v>No</v>
      </c>
      <c r="AL1099" s="178" t="str">
        <f t="shared" si="659"/>
        <v>No</v>
      </c>
      <c r="AM1099" t="str">
        <f>IF(OR(Inventory!K107="Q3 2027",Inventory!K107="Q4 2027"),"Yes","No")</f>
        <v>No</v>
      </c>
      <c r="AN1099" s="178" t="str">
        <f t="shared" si="660"/>
        <v>No</v>
      </c>
      <c r="AO1099" t="str">
        <f>IF(OR(Inventory!K107="Q1 2028",Inventory!K107="Q2 2028"),"Yes","No")</f>
        <v>No</v>
      </c>
      <c r="AP1099" s="178" t="str">
        <f t="shared" si="661"/>
        <v>No</v>
      </c>
      <c r="AQ1099" t="str">
        <f>IF(OR(Inventory!K107="Q3 2028",Inventory!K107="Q4 2028"),"Yes","No")</f>
        <v>No</v>
      </c>
      <c r="AR1099" s="178" t="str">
        <f t="shared" si="662"/>
        <v>No</v>
      </c>
      <c r="AS1099" t="str">
        <f>IF(OR(Inventory!K107="Q1 2029",Inventory!K107="Q2 2029"),"Yes","No")</f>
        <v>No</v>
      </c>
      <c r="AT1099" s="178" t="str">
        <f t="shared" si="663"/>
        <v>No</v>
      </c>
      <c r="AU1099" t="str">
        <f>IF(OR(Inventory!K107="Q3 2029",Inventory!K107="Q4 2029"),"Yes","No")</f>
        <v>No</v>
      </c>
      <c r="AV1099" s="178" t="str">
        <f t="shared" si="664"/>
        <v>No</v>
      </c>
      <c r="AW1099" t="str">
        <f>IF(OR(Inventory!K107="Q1 2030",Inventory!K107="Q2 2030"),"Yes","No")</f>
        <v>No</v>
      </c>
      <c r="AX1099" s="178" t="str">
        <f t="shared" si="665"/>
        <v>No</v>
      </c>
      <c r="AY1099" t="str">
        <f>IF(OR(Inventory!K107="Q3 2030",Inventory!K107="Q4 2030"),"Yes","No")</f>
        <v>No</v>
      </c>
      <c r="AZ1099" s="178" t="str">
        <f t="shared" si="666"/>
        <v>No</v>
      </c>
      <c r="BA1099" t="str">
        <f>IF(Inventory!K107="","No","Yes")</f>
        <v>No</v>
      </c>
      <c r="BB1099" s="178" t="str">
        <f t="shared" si="667"/>
        <v>No</v>
      </c>
      <c r="BC1099" s="178" t="str">
        <f t="shared" si="668"/>
        <v>Yes</v>
      </c>
      <c r="BD1099" s="174"/>
    </row>
    <row r="1100" spans="1:56" s="175" customFormat="1" ht="23.65" thickBot="1" x14ac:dyDescent="0.5">
      <c r="A1100" s="177">
        <v>104</v>
      </c>
      <c r="B1100" s="71" t="s">
        <v>215</v>
      </c>
      <c r="C1100" t="str">
        <f>IF(Inventory!E108="Yes","Yes","No")</f>
        <v>No</v>
      </c>
      <c r="D1100" t="str">
        <f>IF(AND(C1100="No",Inventory!F108="Yes"),"Yes","No")</f>
        <v>No</v>
      </c>
      <c r="E1100" t="str">
        <f>IF(AND(C1100="No",Inventory!F108="N/A"),"N/A","No")</f>
        <v>No</v>
      </c>
      <c r="F1100">
        <f>IF(OR(Inventory!F108="Yes",Inventory!F108="N/A"),0,1)</f>
        <v>1</v>
      </c>
      <c r="G1100" t="str">
        <f>IF(OR(Inventory!K108="Q3 2019",Inventory!K108="Q4 2019"),"Yes","No")</f>
        <v>No</v>
      </c>
      <c r="H1100" s="178" t="str">
        <f t="shared" si="644"/>
        <v>No</v>
      </c>
      <c r="I1100" t="str">
        <f>IF(OR(Inventory!K108="Q1 2020",Inventory!K108="Q2 2020"),"Yes","No")</f>
        <v>No</v>
      </c>
      <c r="J1100" s="178" t="str">
        <f t="shared" si="645"/>
        <v>No</v>
      </c>
      <c r="K1100" t="str">
        <f>IF(OR(Inventory!K108="Q3 2020",Inventory!K108="Q4 2020"),"Yes","No")</f>
        <v>No</v>
      </c>
      <c r="L1100" s="178" t="str">
        <f t="shared" si="646"/>
        <v>No</v>
      </c>
      <c r="M1100" t="str">
        <f>IF(OR(Inventory!K108="Q1 2021",Inventory!K108="Q2 2021"),"Yes","No")</f>
        <v>No</v>
      </c>
      <c r="N1100" s="178" t="str">
        <f t="shared" si="647"/>
        <v>No</v>
      </c>
      <c r="O1100" t="str">
        <f>IF(OR(Inventory!K108="Q3 2021",Inventory!K108="Q4 2021"),"Yes","No")</f>
        <v>No</v>
      </c>
      <c r="P1100" s="178" t="str">
        <f t="shared" si="648"/>
        <v>No</v>
      </c>
      <c r="Q1100" t="str">
        <f>IF(OR(Inventory!K108="Q1 2022",Inventory!K108="Q2 2022"),"Yes","No")</f>
        <v>No</v>
      </c>
      <c r="R1100" s="178" t="str">
        <f t="shared" si="649"/>
        <v>No</v>
      </c>
      <c r="S1100" t="str">
        <f>IF(OR(Inventory!K108="Q3 2022",Inventory!K108="Q4 2022"),"Yes","No")</f>
        <v>No</v>
      </c>
      <c r="T1100" s="178" t="str">
        <f t="shared" si="650"/>
        <v>No</v>
      </c>
      <c r="U1100" t="str">
        <f>IF(OR(Inventory!K108="Q1 2023",Inventory!K108="Q2 2023"),"Yes","No")</f>
        <v>No</v>
      </c>
      <c r="V1100" s="178" t="str">
        <f t="shared" si="651"/>
        <v>No</v>
      </c>
      <c r="W1100" t="str">
        <f>IF(OR(Inventory!K108="Q3 2023",Inventory!K108="Q4 2023"),"Yes","No")</f>
        <v>No</v>
      </c>
      <c r="X1100" s="178" t="str">
        <f t="shared" si="652"/>
        <v>No</v>
      </c>
      <c r="Y1100" t="str">
        <f>IF(OR(Inventory!K108="Q1 2024",Inventory!K108="Q2 2024"),"Yes","No")</f>
        <v>No</v>
      </c>
      <c r="Z1100" s="178" t="str">
        <f t="shared" si="653"/>
        <v>No</v>
      </c>
      <c r="AA1100" t="str">
        <f>IF(OR(Inventory!K108="Q3 2024",Inventory!K108="Q4 2024"),"Yes","No")</f>
        <v>No</v>
      </c>
      <c r="AB1100" s="178" t="str">
        <f t="shared" si="654"/>
        <v>No</v>
      </c>
      <c r="AC1100" t="str">
        <f>IF(OR(Inventory!K108="Q1 2025",Inventory!K108="Q2 2025"),"Yes","No")</f>
        <v>No</v>
      </c>
      <c r="AD1100" s="178" t="str">
        <f t="shared" si="655"/>
        <v>No</v>
      </c>
      <c r="AE1100" t="str">
        <f>IF(OR(Inventory!K108="Q3 2025",Inventory!K108="Q4 2025"),"Yes","No")</f>
        <v>No</v>
      </c>
      <c r="AF1100" s="178" t="str">
        <f t="shared" si="656"/>
        <v>No</v>
      </c>
      <c r="AG1100" t="str">
        <f>IF(OR(Inventory!K108="Q1 2026",Inventory!K108="Q2 2026"),"Yes","No")</f>
        <v>No</v>
      </c>
      <c r="AH1100" s="178" t="str">
        <f t="shared" si="657"/>
        <v>No</v>
      </c>
      <c r="AI1100" t="str">
        <f>IF(OR(Inventory!K108="Q3 2026",Inventory!K108="Q4 2026"),"Yes","No")</f>
        <v>No</v>
      </c>
      <c r="AJ1100" s="178" t="str">
        <f t="shared" si="658"/>
        <v>No</v>
      </c>
      <c r="AK1100" t="str">
        <f>IF(OR(Inventory!K108="Q1 2027",Inventory!K108="Q2 2027"),"Yes","No")</f>
        <v>No</v>
      </c>
      <c r="AL1100" s="178" t="str">
        <f t="shared" si="659"/>
        <v>No</v>
      </c>
      <c r="AM1100" t="str">
        <f>IF(OR(Inventory!K108="Q3 2027",Inventory!K108="Q4 2027"),"Yes","No")</f>
        <v>No</v>
      </c>
      <c r="AN1100" s="178" t="str">
        <f t="shared" si="660"/>
        <v>No</v>
      </c>
      <c r="AO1100" t="str">
        <f>IF(OR(Inventory!K108="Q1 2028",Inventory!K108="Q2 2028"),"Yes","No")</f>
        <v>No</v>
      </c>
      <c r="AP1100" s="178" t="str">
        <f t="shared" si="661"/>
        <v>No</v>
      </c>
      <c r="AQ1100" t="str">
        <f>IF(OR(Inventory!K108="Q3 2028",Inventory!K108="Q4 2028"),"Yes","No")</f>
        <v>No</v>
      </c>
      <c r="AR1100" s="178" t="str">
        <f t="shared" si="662"/>
        <v>No</v>
      </c>
      <c r="AS1100" t="str">
        <f>IF(OR(Inventory!K108="Q1 2029",Inventory!K108="Q2 2029"),"Yes","No")</f>
        <v>No</v>
      </c>
      <c r="AT1100" s="178" t="str">
        <f t="shared" si="663"/>
        <v>No</v>
      </c>
      <c r="AU1100" t="str">
        <f>IF(OR(Inventory!K108="Q3 2029",Inventory!K108="Q4 2029"),"Yes","No")</f>
        <v>No</v>
      </c>
      <c r="AV1100" s="178" t="str">
        <f t="shared" si="664"/>
        <v>No</v>
      </c>
      <c r="AW1100" t="str">
        <f>IF(OR(Inventory!K108="Q1 2030",Inventory!K108="Q2 2030"),"Yes","No")</f>
        <v>No</v>
      </c>
      <c r="AX1100" s="178" t="str">
        <f t="shared" si="665"/>
        <v>No</v>
      </c>
      <c r="AY1100" t="str">
        <f>IF(OR(Inventory!K108="Q3 2030",Inventory!K108="Q4 2030"),"Yes","No")</f>
        <v>No</v>
      </c>
      <c r="AZ1100" s="178" t="str">
        <f t="shared" si="666"/>
        <v>No</v>
      </c>
      <c r="BA1100" t="str">
        <f>IF(Inventory!K108="","No","Yes")</f>
        <v>No</v>
      </c>
      <c r="BB1100" s="178" t="str">
        <f t="shared" si="667"/>
        <v>No</v>
      </c>
      <c r="BC1100" s="178" t="str">
        <f t="shared" si="668"/>
        <v>Yes</v>
      </c>
      <c r="BD1100" s="174"/>
    </row>
    <row r="1101" spans="1:56" s="175" customFormat="1" ht="23.65" thickBot="1" x14ac:dyDescent="0.5">
      <c r="A1101" s="177">
        <v>105</v>
      </c>
      <c r="B1101" s="71" t="s">
        <v>216</v>
      </c>
      <c r="C1101" t="str">
        <f>IF(Inventory!E109="Yes","Yes","No")</f>
        <v>No</v>
      </c>
      <c r="D1101" t="str">
        <f>IF(AND(C1101="No",Inventory!F109="Yes"),"Yes","No")</f>
        <v>No</v>
      </c>
      <c r="E1101" t="str">
        <f>IF(AND(C1101="No",Inventory!F109="N/A"),"N/A","No")</f>
        <v>No</v>
      </c>
      <c r="F1101">
        <f>IF(OR(Inventory!F109="Yes",Inventory!F109="N/A"),0,1)</f>
        <v>1</v>
      </c>
      <c r="G1101" t="str">
        <f>IF(OR(Inventory!K109="Q3 2019",Inventory!K109="Q4 2019"),"Yes","No")</f>
        <v>No</v>
      </c>
      <c r="H1101" s="178" t="str">
        <f t="shared" si="644"/>
        <v>No</v>
      </c>
      <c r="I1101" t="str">
        <f>IF(OR(Inventory!K109="Q1 2020",Inventory!K109="Q2 2020"),"Yes","No")</f>
        <v>No</v>
      </c>
      <c r="J1101" s="178" t="str">
        <f t="shared" si="645"/>
        <v>No</v>
      </c>
      <c r="K1101" t="str">
        <f>IF(OR(Inventory!K109="Q3 2020",Inventory!K109="Q4 2020"),"Yes","No")</f>
        <v>No</v>
      </c>
      <c r="L1101" s="178" t="str">
        <f t="shared" si="646"/>
        <v>No</v>
      </c>
      <c r="M1101" t="str">
        <f>IF(OR(Inventory!K109="Q1 2021",Inventory!K109="Q2 2021"),"Yes","No")</f>
        <v>No</v>
      </c>
      <c r="N1101" s="178" t="str">
        <f t="shared" si="647"/>
        <v>No</v>
      </c>
      <c r="O1101" t="str">
        <f>IF(OR(Inventory!K109="Q3 2021",Inventory!K109="Q4 2021"),"Yes","No")</f>
        <v>No</v>
      </c>
      <c r="P1101" s="178" t="str">
        <f t="shared" si="648"/>
        <v>No</v>
      </c>
      <c r="Q1101" t="str">
        <f>IF(OR(Inventory!K109="Q1 2022",Inventory!K109="Q2 2022"),"Yes","No")</f>
        <v>No</v>
      </c>
      <c r="R1101" s="178" t="str">
        <f t="shared" si="649"/>
        <v>No</v>
      </c>
      <c r="S1101" t="str">
        <f>IF(OR(Inventory!K109="Q3 2022",Inventory!K109="Q4 2022"),"Yes","No")</f>
        <v>No</v>
      </c>
      <c r="T1101" s="178" t="str">
        <f t="shared" si="650"/>
        <v>No</v>
      </c>
      <c r="U1101" t="str">
        <f>IF(OR(Inventory!K109="Q1 2023",Inventory!K109="Q2 2023"),"Yes","No")</f>
        <v>No</v>
      </c>
      <c r="V1101" s="178" t="str">
        <f t="shared" si="651"/>
        <v>No</v>
      </c>
      <c r="W1101" t="str">
        <f>IF(OR(Inventory!K109="Q3 2023",Inventory!K109="Q4 2023"),"Yes","No")</f>
        <v>No</v>
      </c>
      <c r="X1101" s="178" t="str">
        <f t="shared" si="652"/>
        <v>No</v>
      </c>
      <c r="Y1101" t="str">
        <f>IF(OR(Inventory!K109="Q1 2024",Inventory!K109="Q2 2024"),"Yes","No")</f>
        <v>No</v>
      </c>
      <c r="Z1101" s="178" t="str">
        <f t="shared" si="653"/>
        <v>No</v>
      </c>
      <c r="AA1101" t="str">
        <f>IF(OR(Inventory!K109="Q3 2024",Inventory!K109="Q4 2024"),"Yes","No")</f>
        <v>No</v>
      </c>
      <c r="AB1101" s="178" t="str">
        <f t="shared" si="654"/>
        <v>No</v>
      </c>
      <c r="AC1101" t="str">
        <f>IF(OR(Inventory!K109="Q1 2025",Inventory!K109="Q2 2025"),"Yes","No")</f>
        <v>No</v>
      </c>
      <c r="AD1101" s="178" t="str">
        <f t="shared" si="655"/>
        <v>No</v>
      </c>
      <c r="AE1101" t="str">
        <f>IF(OR(Inventory!K109="Q3 2025",Inventory!K109="Q4 2025"),"Yes","No")</f>
        <v>No</v>
      </c>
      <c r="AF1101" s="178" t="str">
        <f t="shared" si="656"/>
        <v>No</v>
      </c>
      <c r="AG1101" t="str">
        <f>IF(OR(Inventory!K109="Q1 2026",Inventory!K109="Q2 2026"),"Yes","No")</f>
        <v>No</v>
      </c>
      <c r="AH1101" s="178" t="str">
        <f t="shared" si="657"/>
        <v>No</v>
      </c>
      <c r="AI1101" t="str">
        <f>IF(OR(Inventory!K109="Q3 2026",Inventory!K109="Q4 2026"),"Yes","No")</f>
        <v>No</v>
      </c>
      <c r="AJ1101" s="178" t="str">
        <f t="shared" si="658"/>
        <v>No</v>
      </c>
      <c r="AK1101" t="str">
        <f>IF(OR(Inventory!K109="Q1 2027",Inventory!K109="Q2 2027"),"Yes","No")</f>
        <v>No</v>
      </c>
      <c r="AL1101" s="178" t="str">
        <f t="shared" si="659"/>
        <v>No</v>
      </c>
      <c r="AM1101" t="str">
        <f>IF(OR(Inventory!K109="Q3 2027",Inventory!K109="Q4 2027"),"Yes","No")</f>
        <v>No</v>
      </c>
      <c r="AN1101" s="178" t="str">
        <f t="shared" si="660"/>
        <v>No</v>
      </c>
      <c r="AO1101" t="str">
        <f>IF(OR(Inventory!K109="Q1 2028",Inventory!K109="Q2 2028"),"Yes","No")</f>
        <v>No</v>
      </c>
      <c r="AP1101" s="178" t="str">
        <f t="shared" si="661"/>
        <v>No</v>
      </c>
      <c r="AQ1101" t="str">
        <f>IF(OR(Inventory!K109="Q3 2028",Inventory!K109="Q4 2028"),"Yes","No")</f>
        <v>No</v>
      </c>
      <c r="AR1101" s="178" t="str">
        <f t="shared" si="662"/>
        <v>No</v>
      </c>
      <c r="AS1101" t="str">
        <f>IF(OR(Inventory!K109="Q1 2029",Inventory!K109="Q2 2029"),"Yes","No")</f>
        <v>No</v>
      </c>
      <c r="AT1101" s="178" t="str">
        <f t="shared" si="663"/>
        <v>No</v>
      </c>
      <c r="AU1101" t="str">
        <f>IF(OR(Inventory!K109="Q3 2029",Inventory!K109="Q4 2029"),"Yes","No")</f>
        <v>No</v>
      </c>
      <c r="AV1101" s="178" t="str">
        <f t="shared" si="664"/>
        <v>No</v>
      </c>
      <c r="AW1101" t="str">
        <f>IF(OR(Inventory!K109="Q1 2030",Inventory!K109="Q2 2030"),"Yes","No")</f>
        <v>No</v>
      </c>
      <c r="AX1101" s="178" t="str">
        <f t="shared" si="665"/>
        <v>No</v>
      </c>
      <c r="AY1101" t="str">
        <f>IF(OR(Inventory!K109="Q3 2030",Inventory!K109="Q4 2030"),"Yes","No")</f>
        <v>No</v>
      </c>
      <c r="AZ1101" s="178" t="str">
        <f t="shared" si="666"/>
        <v>No</v>
      </c>
      <c r="BA1101" t="str">
        <f>IF(Inventory!K109="","No","Yes")</f>
        <v>No</v>
      </c>
      <c r="BB1101" s="178" t="str">
        <f t="shared" si="667"/>
        <v>No</v>
      </c>
      <c r="BC1101" s="178" t="str">
        <f t="shared" si="668"/>
        <v>Yes</v>
      </c>
      <c r="BD1101" s="174"/>
    </row>
    <row r="1102" spans="1:56" s="175" customFormat="1" ht="23.65" thickBot="1" x14ac:dyDescent="0.5">
      <c r="A1102" s="177">
        <v>106</v>
      </c>
      <c r="B1102" s="70" t="s">
        <v>222</v>
      </c>
      <c r="C1102" t="str">
        <f>IF(Inventory!E110="Yes","Yes","No")</f>
        <v>Yes</v>
      </c>
      <c r="D1102" t="str">
        <f>IF(AND(C1102="No",Inventory!F110="Yes"),"Yes","No")</f>
        <v>No</v>
      </c>
      <c r="E1102" t="str">
        <f>IF(AND(C1102="No",Inventory!F110="N/A"),"N/A","No")</f>
        <v>No</v>
      </c>
      <c r="F1102">
        <f>IF(OR(Inventory!F110="Yes",Inventory!F110="N/A"),0,1)</f>
        <v>1</v>
      </c>
      <c r="G1102" t="str">
        <f>IF(OR(Inventory!K110="Q3 2019",Inventory!K110="Q4 2019"),"Yes","No")</f>
        <v>No</v>
      </c>
      <c r="H1102" s="178" t="str">
        <f t="shared" si="644"/>
        <v>No</v>
      </c>
      <c r="I1102" t="str">
        <f>IF(OR(Inventory!K110="Q1 2020",Inventory!K110="Q2 2020"),"Yes","No")</f>
        <v>No</v>
      </c>
      <c r="J1102" s="178" t="str">
        <f t="shared" si="645"/>
        <v>No</v>
      </c>
      <c r="K1102" t="str">
        <f>IF(OR(Inventory!K110="Q3 2020",Inventory!K110="Q4 2020"),"Yes","No")</f>
        <v>No</v>
      </c>
      <c r="L1102" s="178" t="str">
        <f t="shared" si="646"/>
        <v>No</v>
      </c>
      <c r="M1102" t="str">
        <f>IF(OR(Inventory!K110="Q1 2021",Inventory!K110="Q2 2021"),"Yes","No")</f>
        <v>No</v>
      </c>
      <c r="N1102" s="178" t="str">
        <f t="shared" si="647"/>
        <v>No</v>
      </c>
      <c r="O1102" t="str">
        <f>IF(OR(Inventory!K110="Q3 2021",Inventory!K110="Q4 2021"),"Yes","No")</f>
        <v>No</v>
      </c>
      <c r="P1102" s="178" t="str">
        <f t="shared" si="648"/>
        <v>No</v>
      </c>
      <c r="Q1102" t="str">
        <f>IF(OR(Inventory!K110="Q1 2022",Inventory!K110="Q2 2022"),"Yes","No")</f>
        <v>No</v>
      </c>
      <c r="R1102" s="178" t="str">
        <f t="shared" si="649"/>
        <v>No</v>
      </c>
      <c r="S1102" t="str">
        <f>IF(OR(Inventory!K110="Q3 2022",Inventory!K110="Q4 2022"),"Yes","No")</f>
        <v>No</v>
      </c>
      <c r="T1102" s="178" t="str">
        <f t="shared" si="650"/>
        <v>No</v>
      </c>
      <c r="U1102" t="str">
        <f>IF(OR(Inventory!K110="Q1 2023",Inventory!K110="Q2 2023"),"Yes","No")</f>
        <v>No</v>
      </c>
      <c r="V1102" s="178" t="str">
        <f t="shared" si="651"/>
        <v>No</v>
      </c>
      <c r="W1102" t="str">
        <f>IF(OR(Inventory!K110="Q3 2023",Inventory!K110="Q4 2023"),"Yes","No")</f>
        <v>No</v>
      </c>
      <c r="X1102" s="178" t="str">
        <f t="shared" si="652"/>
        <v>No</v>
      </c>
      <c r="Y1102" t="str">
        <f>IF(OR(Inventory!K110="Q1 2024",Inventory!K110="Q2 2024"),"Yes","No")</f>
        <v>No</v>
      </c>
      <c r="Z1102" s="178" t="str">
        <f t="shared" si="653"/>
        <v>No</v>
      </c>
      <c r="AA1102" t="str">
        <f>IF(OR(Inventory!K110="Q3 2024",Inventory!K110="Q4 2024"),"Yes","No")</f>
        <v>No</v>
      </c>
      <c r="AB1102" s="178" t="str">
        <f t="shared" si="654"/>
        <v>No</v>
      </c>
      <c r="AC1102" t="str">
        <f>IF(OR(Inventory!K110="Q1 2025",Inventory!K110="Q2 2025"),"Yes","No")</f>
        <v>No</v>
      </c>
      <c r="AD1102" s="178" t="str">
        <f t="shared" si="655"/>
        <v>No</v>
      </c>
      <c r="AE1102" t="str">
        <f>IF(OR(Inventory!K110="Q3 2025",Inventory!K110="Q4 2025"),"Yes","No")</f>
        <v>No</v>
      </c>
      <c r="AF1102" s="178" t="str">
        <f t="shared" si="656"/>
        <v>No</v>
      </c>
      <c r="AG1102" t="str">
        <f>IF(OR(Inventory!K110="Q1 2026",Inventory!K110="Q2 2026"),"Yes","No")</f>
        <v>No</v>
      </c>
      <c r="AH1102" s="178" t="str">
        <f t="shared" si="657"/>
        <v>No</v>
      </c>
      <c r="AI1102" t="str">
        <f>IF(OR(Inventory!K110="Q3 2026",Inventory!K110="Q4 2026"),"Yes","No")</f>
        <v>No</v>
      </c>
      <c r="AJ1102" s="178" t="str">
        <f t="shared" si="658"/>
        <v>No</v>
      </c>
      <c r="AK1102" t="str">
        <f>IF(OR(Inventory!K110="Q1 2027",Inventory!K110="Q2 2027"),"Yes","No")</f>
        <v>No</v>
      </c>
      <c r="AL1102" s="178" t="str">
        <f t="shared" si="659"/>
        <v>No</v>
      </c>
      <c r="AM1102" t="str">
        <f>IF(OR(Inventory!K110="Q3 2027",Inventory!K110="Q4 2027"),"Yes","No")</f>
        <v>No</v>
      </c>
      <c r="AN1102" s="178" t="str">
        <f t="shared" si="660"/>
        <v>No</v>
      </c>
      <c r="AO1102" t="str">
        <f>IF(OR(Inventory!K110="Q1 2028",Inventory!K110="Q2 2028"),"Yes","No")</f>
        <v>No</v>
      </c>
      <c r="AP1102" s="178" t="str">
        <f t="shared" si="661"/>
        <v>No</v>
      </c>
      <c r="AQ1102" t="str">
        <f>IF(OR(Inventory!K110="Q3 2028",Inventory!K110="Q4 2028"),"Yes","No")</f>
        <v>No</v>
      </c>
      <c r="AR1102" s="178" t="str">
        <f t="shared" si="662"/>
        <v>No</v>
      </c>
      <c r="AS1102" t="str">
        <f>IF(OR(Inventory!K110="Q1 2029",Inventory!K110="Q2 2029"),"Yes","No")</f>
        <v>No</v>
      </c>
      <c r="AT1102" s="178" t="str">
        <f t="shared" si="663"/>
        <v>No</v>
      </c>
      <c r="AU1102" t="str">
        <f>IF(OR(Inventory!K110="Q3 2029",Inventory!K110="Q4 2029"),"Yes","No")</f>
        <v>No</v>
      </c>
      <c r="AV1102" s="178" t="str">
        <f t="shared" si="664"/>
        <v>No</v>
      </c>
      <c r="AW1102" t="str">
        <f>IF(OR(Inventory!K110="Q1 2030",Inventory!K110="Q2 2030"),"Yes","No")</f>
        <v>No</v>
      </c>
      <c r="AX1102" s="178" t="str">
        <f t="shared" si="665"/>
        <v>No</v>
      </c>
      <c r="AY1102" t="str">
        <f>IF(OR(Inventory!K110="Q3 2030",Inventory!K110="Q4 2030"),"Yes","No")</f>
        <v>No</v>
      </c>
      <c r="AZ1102" s="178" t="str">
        <f t="shared" si="666"/>
        <v>No</v>
      </c>
      <c r="BA1102" t="str">
        <f>IF(Inventory!K110="","No","Yes")</f>
        <v>No</v>
      </c>
      <c r="BB1102" s="178" t="str">
        <f t="shared" si="667"/>
        <v>No</v>
      </c>
      <c r="BC1102" s="178" t="str">
        <f t="shared" si="668"/>
        <v>No</v>
      </c>
      <c r="BD1102" s="174"/>
    </row>
    <row r="1103" spans="1:56" s="175" customFormat="1" ht="23.65" thickBot="1" x14ac:dyDescent="0.5">
      <c r="A1103" s="177">
        <v>107</v>
      </c>
      <c r="B1103" s="71" t="s">
        <v>223</v>
      </c>
      <c r="C1103" t="str">
        <f>IF(Inventory!E111="Yes","Yes","No")</f>
        <v>No</v>
      </c>
      <c r="D1103" t="str">
        <f>IF(AND(C1103="No",Inventory!F111="Yes"),"Yes","No")</f>
        <v>No</v>
      </c>
      <c r="E1103" t="str">
        <f>IF(AND(C1103="No",Inventory!F111="N/A"),"N/A","No")</f>
        <v>No</v>
      </c>
      <c r="F1103">
        <f>IF(OR(Inventory!F111="Yes",Inventory!F111="N/A"),0,1)</f>
        <v>1</v>
      </c>
      <c r="G1103" t="str">
        <f>IF(OR(Inventory!K111="Q3 2019",Inventory!K111="Q4 2019"),"Yes","No")</f>
        <v>No</v>
      </c>
      <c r="H1103" s="178" t="str">
        <f t="shared" si="644"/>
        <v>No</v>
      </c>
      <c r="I1103" t="str">
        <f>IF(OR(Inventory!K111="Q1 2020",Inventory!K111="Q2 2020"),"Yes","No")</f>
        <v>No</v>
      </c>
      <c r="J1103" s="178" t="str">
        <f t="shared" si="645"/>
        <v>No</v>
      </c>
      <c r="K1103" t="str">
        <f>IF(OR(Inventory!K111="Q3 2020",Inventory!K111="Q4 2020"),"Yes","No")</f>
        <v>No</v>
      </c>
      <c r="L1103" s="178" t="str">
        <f t="shared" si="646"/>
        <v>No</v>
      </c>
      <c r="M1103" t="str">
        <f>IF(OR(Inventory!K111="Q1 2021",Inventory!K111="Q2 2021"),"Yes","No")</f>
        <v>No</v>
      </c>
      <c r="N1103" s="178" t="str">
        <f t="shared" si="647"/>
        <v>No</v>
      </c>
      <c r="O1103" t="str">
        <f>IF(OR(Inventory!K111="Q3 2021",Inventory!K111="Q4 2021"),"Yes","No")</f>
        <v>No</v>
      </c>
      <c r="P1103" s="178" t="str">
        <f t="shared" si="648"/>
        <v>No</v>
      </c>
      <c r="Q1103" t="str">
        <f>IF(OR(Inventory!K111="Q1 2022",Inventory!K111="Q2 2022"),"Yes","No")</f>
        <v>No</v>
      </c>
      <c r="R1103" s="178" t="str">
        <f t="shared" si="649"/>
        <v>No</v>
      </c>
      <c r="S1103" t="str">
        <f>IF(OR(Inventory!K111="Q3 2022",Inventory!K111="Q4 2022"),"Yes","No")</f>
        <v>No</v>
      </c>
      <c r="T1103" s="178" t="str">
        <f t="shared" si="650"/>
        <v>No</v>
      </c>
      <c r="U1103" t="str">
        <f>IF(OR(Inventory!K111="Q1 2023",Inventory!K111="Q2 2023"),"Yes","No")</f>
        <v>No</v>
      </c>
      <c r="V1103" s="178" t="str">
        <f t="shared" si="651"/>
        <v>No</v>
      </c>
      <c r="W1103" t="str">
        <f>IF(OR(Inventory!K111="Q3 2023",Inventory!K111="Q4 2023"),"Yes","No")</f>
        <v>No</v>
      </c>
      <c r="X1103" s="178" t="str">
        <f t="shared" si="652"/>
        <v>No</v>
      </c>
      <c r="Y1103" t="str">
        <f>IF(OR(Inventory!K111="Q1 2024",Inventory!K111="Q2 2024"),"Yes","No")</f>
        <v>No</v>
      </c>
      <c r="Z1103" s="178" t="str">
        <f t="shared" si="653"/>
        <v>No</v>
      </c>
      <c r="AA1103" t="str">
        <f>IF(OR(Inventory!K111="Q3 2024",Inventory!K111="Q4 2024"),"Yes","No")</f>
        <v>No</v>
      </c>
      <c r="AB1103" s="178" t="str">
        <f t="shared" si="654"/>
        <v>No</v>
      </c>
      <c r="AC1103" t="str">
        <f>IF(OR(Inventory!K111="Q1 2025",Inventory!K111="Q2 2025"),"Yes","No")</f>
        <v>No</v>
      </c>
      <c r="AD1103" s="178" t="str">
        <f t="shared" si="655"/>
        <v>No</v>
      </c>
      <c r="AE1103" t="str">
        <f>IF(OR(Inventory!K111="Q3 2025",Inventory!K111="Q4 2025"),"Yes","No")</f>
        <v>No</v>
      </c>
      <c r="AF1103" s="178" t="str">
        <f t="shared" si="656"/>
        <v>No</v>
      </c>
      <c r="AG1103" t="str">
        <f>IF(OR(Inventory!K111="Q1 2026",Inventory!K111="Q2 2026"),"Yes","No")</f>
        <v>No</v>
      </c>
      <c r="AH1103" s="178" t="str">
        <f t="shared" si="657"/>
        <v>No</v>
      </c>
      <c r="AI1103" t="str">
        <f>IF(OR(Inventory!K111="Q3 2026",Inventory!K111="Q4 2026"),"Yes","No")</f>
        <v>No</v>
      </c>
      <c r="AJ1103" s="178" t="str">
        <f t="shared" si="658"/>
        <v>No</v>
      </c>
      <c r="AK1103" t="str">
        <f>IF(OR(Inventory!K111="Q1 2027",Inventory!K111="Q2 2027"),"Yes","No")</f>
        <v>No</v>
      </c>
      <c r="AL1103" s="178" t="str">
        <f t="shared" si="659"/>
        <v>No</v>
      </c>
      <c r="AM1103" t="str">
        <f>IF(OR(Inventory!K111="Q3 2027",Inventory!K111="Q4 2027"),"Yes","No")</f>
        <v>No</v>
      </c>
      <c r="AN1103" s="178" t="str">
        <f t="shared" si="660"/>
        <v>No</v>
      </c>
      <c r="AO1103" t="str">
        <f>IF(OR(Inventory!K111="Q1 2028",Inventory!K111="Q2 2028"),"Yes","No")</f>
        <v>No</v>
      </c>
      <c r="AP1103" s="178" t="str">
        <f t="shared" si="661"/>
        <v>No</v>
      </c>
      <c r="AQ1103" t="str">
        <f>IF(OR(Inventory!K111="Q3 2028",Inventory!K111="Q4 2028"),"Yes","No")</f>
        <v>No</v>
      </c>
      <c r="AR1103" s="178" t="str">
        <f t="shared" si="662"/>
        <v>No</v>
      </c>
      <c r="AS1103" t="str">
        <f>IF(OR(Inventory!K111="Q1 2029",Inventory!K111="Q2 2029"),"Yes","No")</f>
        <v>No</v>
      </c>
      <c r="AT1103" s="178" t="str">
        <f t="shared" si="663"/>
        <v>No</v>
      </c>
      <c r="AU1103" t="str">
        <f>IF(OR(Inventory!K111="Q3 2029",Inventory!K111="Q4 2029"),"Yes","No")</f>
        <v>No</v>
      </c>
      <c r="AV1103" s="178" t="str">
        <f t="shared" si="664"/>
        <v>No</v>
      </c>
      <c r="AW1103" t="str">
        <f>IF(OR(Inventory!K111="Q1 2030",Inventory!K111="Q2 2030"),"Yes","No")</f>
        <v>No</v>
      </c>
      <c r="AX1103" s="178" t="str">
        <f t="shared" si="665"/>
        <v>No</v>
      </c>
      <c r="AY1103" t="str">
        <f>IF(OR(Inventory!K111="Q3 2030",Inventory!K111="Q4 2030"),"Yes","No")</f>
        <v>No</v>
      </c>
      <c r="AZ1103" s="178" t="str">
        <f t="shared" si="666"/>
        <v>No</v>
      </c>
      <c r="BA1103" t="str">
        <f>IF(Inventory!K111="","No","Yes")</f>
        <v>No</v>
      </c>
      <c r="BB1103" s="178" t="str">
        <f t="shared" si="667"/>
        <v>No</v>
      </c>
      <c r="BC1103" s="178" t="str">
        <f t="shared" si="668"/>
        <v>Yes</v>
      </c>
      <c r="BD1103" s="174"/>
    </row>
    <row r="1104" spans="1:56" s="175" customFormat="1" ht="35.25" thickBot="1" x14ac:dyDescent="0.5">
      <c r="A1104" s="177">
        <v>108</v>
      </c>
      <c r="B1104" s="71" t="s">
        <v>794</v>
      </c>
      <c r="C1104" t="str">
        <f>IF(Inventory!E112="Yes","Yes","No")</f>
        <v>No</v>
      </c>
      <c r="D1104" t="str">
        <f>IF(AND(C1104="No",Inventory!F112="Yes"),"Yes","No")</f>
        <v>No</v>
      </c>
      <c r="E1104" t="str">
        <f>IF(AND(C1104="No",Inventory!F112="N/A"),"N/A","No")</f>
        <v>No</v>
      </c>
      <c r="F1104">
        <f>IF(OR(Inventory!F112="Yes",Inventory!F112="N/A"),0,1)</f>
        <v>1</v>
      </c>
      <c r="G1104" t="str">
        <f>IF(OR(Inventory!K112="Q3 2019",Inventory!K112="Q4 2019"),"Yes","No")</f>
        <v>No</v>
      </c>
      <c r="H1104" s="178" t="str">
        <f t="shared" si="644"/>
        <v>No</v>
      </c>
      <c r="I1104" t="str">
        <f>IF(OR(Inventory!K112="Q1 2020",Inventory!K112="Q2 2020"),"Yes","No")</f>
        <v>No</v>
      </c>
      <c r="J1104" s="178" t="str">
        <f t="shared" si="645"/>
        <v>No</v>
      </c>
      <c r="K1104" t="str">
        <f>IF(OR(Inventory!K112="Q3 2020",Inventory!K112="Q4 2020"),"Yes","No")</f>
        <v>No</v>
      </c>
      <c r="L1104" s="178" t="str">
        <f t="shared" si="646"/>
        <v>No</v>
      </c>
      <c r="M1104" t="str">
        <f>IF(OR(Inventory!K112="Q1 2021",Inventory!K112="Q2 2021"),"Yes","No")</f>
        <v>No</v>
      </c>
      <c r="N1104" s="178" t="str">
        <f t="shared" si="647"/>
        <v>No</v>
      </c>
      <c r="O1104" t="str">
        <f>IF(OR(Inventory!K112="Q3 2021",Inventory!K112="Q4 2021"),"Yes","No")</f>
        <v>No</v>
      </c>
      <c r="P1104" s="178" t="str">
        <f t="shared" si="648"/>
        <v>No</v>
      </c>
      <c r="Q1104" t="str">
        <f>IF(OR(Inventory!K112="Q1 2022",Inventory!K112="Q2 2022"),"Yes","No")</f>
        <v>No</v>
      </c>
      <c r="R1104" s="178" t="str">
        <f t="shared" si="649"/>
        <v>No</v>
      </c>
      <c r="S1104" t="str">
        <f>IF(OR(Inventory!K112="Q3 2022",Inventory!K112="Q4 2022"),"Yes","No")</f>
        <v>No</v>
      </c>
      <c r="T1104" s="178" t="str">
        <f t="shared" si="650"/>
        <v>No</v>
      </c>
      <c r="U1104" t="str">
        <f>IF(OR(Inventory!K112="Q1 2023",Inventory!K112="Q2 2023"),"Yes","No")</f>
        <v>No</v>
      </c>
      <c r="V1104" s="178" t="str">
        <f t="shared" si="651"/>
        <v>No</v>
      </c>
      <c r="W1104" t="str">
        <f>IF(OR(Inventory!K112="Q3 2023",Inventory!K112="Q4 2023"),"Yes","No")</f>
        <v>No</v>
      </c>
      <c r="X1104" s="178" t="str">
        <f t="shared" si="652"/>
        <v>No</v>
      </c>
      <c r="Y1104" t="str">
        <f>IF(OR(Inventory!K112="Q1 2024",Inventory!K112="Q2 2024"),"Yes","No")</f>
        <v>No</v>
      </c>
      <c r="Z1104" s="178" t="str">
        <f t="shared" si="653"/>
        <v>No</v>
      </c>
      <c r="AA1104" t="str">
        <f>IF(OR(Inventory!K112="Q3 2024",Inventory!K112="Q4 2024"),"Yes","No")</f>
        <v>No</v>
      </c>
      <c r="AB1104" s="178" t="str">
        <f t="shared" si="654"/>
        <v>No</v>
      </c>
      <c r="AC1104" t="str">
        <f>IF(OR(Inventory!K112="Q1 2025",Inventory!K112="Q2 2025"),"Yes","No")</f>
        <v>No</v>
      </c>
      <c r="AD1104" s="178" t="str">
        <f t="shared" si="655"/>
        <v>No</v>
      </c>
      <c r="AE1104" t="str">
        <f>IF(OR(Inventory!K112="Q3 2025",Inventory!K112="Q4 2025"),"Yes","No")</f>
        <v>No</v>
      </c>
      <c r="AF1104" s="178" t="str">
        <f t="shared" si="656"/>
        <v>No</v>
      </c>
      <c r="AG1104" t="str">
        <f>IF(OR(Inventory!K112="Q1 2026",Inventory!K112="Q2 2026"),"Yes","No")</f>
        <v>No</v>
      </c>
      <c r="AH1104" s="178" t="str">
        <f t="shared" si="657"/>
        <v>No</v>
      </c>
      <c r="AI1104" t="str">
        <f>IF(OR(Inventory!K112="Q3 2026",Inventory!K112="Q4 2026"),"Yes","No")</f>
        <v>No</v>
      </c>
      <c r="AJ1104" s="178" t="str">
        <f t="shared" si="658"/>
        <v>No</v>
      </c>
      <c r="AK1104" t="str">
        <f>IF(OR(Inventory!K112="Q1 2027",Inventory!K112="Q2 2027"),"Yes","No")</f>
        <v>No</v>
      </c>
      <c r="AL1104" s="178" t="str">
        <f t="shared" si="659"/>
        <v>No</v>
      </c>
      <c r="AM1104" t="str">
        <f>IF(OR(Inventory!K112="Q3 2027",Inventory!K112="Q4 2027"),"Yes","No")</f>
        <v>No</v>
      </c>
      <c r="AN1104" s="178" t="str">
        <f t="shared" si="660"/>
        <v>No</v>
      </c>
      <c r="AO1104" t="str">
        <f>IF(OR(Inventory!K112="Q1 2028",Inventory!K112="Q2 2028"),"Yes","No")</f>
        <v>No</v>
      </c>
      <c r="AP1104" s="178" t="str">
        <f t="shared" si="661"/>
        <v>No</v>
      </c>
      <c r="AQ1104" t="str">
        <f>IF(OR(Inventory!K112="Q3 2028",Inventory!K112="Q4 2028"),"Yes","No")</f>
        <v>No</v>
      </c>
      <c r="AR1104" s="178" t="str">
        <f t="shared" si="662"/>
        <v>No</v>
      </c>
      <c r="AS1104" t="str">
        <f>IF(OR(Inventory!K112="Q1 2029",Inventory!K112="Q2 2029"),"Yes","No")</f>
        <v>No</v>
      </c>
      <c r="AT1104" s="178" t="str">
        <f t="shared" si="663"/>
        <v>No</v>
      </c>
      <c r="AU1104" t="str">
        <f>IF(OR(Inventory!K112="Q3 2029",Inventory!K112="Q4 2029"),"Yes","No")</f>
        <v>No</v>
      </c>
      <c r="AV1104" s="178" t="str">
        <f t="shared" si="664"/>
        <v>No</v>
      </c>
      <c r="AW1104" t="str">
        <f>IF(OR(Inventory!K112="Q1 2030",Inventory!K112="Q2 2030"),"Yes","No")</f>
        <v>No</v>
      </c>
      <c r="AX1104" s="178" t="str">
        <f t="shared" si="665"/>
        <v>No</v>
      </c>
      <c r="AY1104" t="str">
        <f>IF(OR(Inventory!K112="Q3 2030",Inventory!K112="Q4 2030"),"Yes","No")</f>
        <v>No</v>
      </c>
      <c r="AZ1104" s="178" t="str">
        <f t="shared" si="666"/>
        <v>No</v>
      </c>
      <c r="BA1104" t="str">
        <f>IF(Inventory!K112="","No","Yes")</f>
        <v>No</v>
      </c>
      <c r="BB1104" s="178" t="str">
        <f t="shared" si="667"/>
        <v>No</v>
      </c>
      <c r="BC1104" s="178" t="str">
        <f t="shared" si="668"/>
        <v>Yes</v>
      </c>
      <c r="BD1104" s="174"/>
    </row>
    <row r="1105" spans="1:56" s="175" customFormat="1" ht="23.65" thickBot="1" x14ac:dyDescent="0.5">
      <c r="A1105" s="177">
        <v>109</v>
      </c>
      <c r="B1105" s="71" t="s">
        <v>795</v>
      </c>
      <c r="C1105" t="str">
        <f>IF(Inventory!E113="Yes","Yes","No")</f>
        <v>No</v>
      </c>
      <c r="D1105" t="str">
        <f>IF(AND(C1105="No",Inventory!F113="Yes"),"Yes","No")</f>
        <v>No</v>
      </c>
      <c r="E1105" t="str">
        <f>IF(AND(C1105="No",Inventory!F113="N/A"),"N/A","No")</f>
        <v>No</v>
      </c>
      <c r="F1105">
        <f>IF(OR(Inventory!F113="Yes",Inventory!F113="N/A"),0,1)</f>
        <v>1</v>
      </c>
      <c r="G1105" t="str">
        <f>IF(OR(Inventory!K113="Q3 2019",Inventory!K113="Q4 2019"),"Yes","No")</f>
        <v>No</v>
      </c>
      <c r="H1105" s="178" t="str">
        <f t="shared" si="644"/>
        <v>No</v>
      </c>
      <c r="I1105" t="str">
        <f>IF(OR(Inventory!K113="Q1 2020",Inventory!K113="Q2 2020"),"Yes","No")</f>
        <v>No</v>
      </c>
      <c r="J1105" s="178" t="str">
        <f t="shared" si="645"/>
        <v>No</v>
      </c>
      <c r="K1105" t="str">
        <f>IF(OR(Inventory!K113="Q3 2020",Inventory!K113="Q4 2020"),"Yes","No")</f>
        <v>No</v>
      </c>
      <c r="L1105" s="178" t="str">
        <f t="shared" si="646"/>
        <v>No</v>
      </c>
      <c r="M1105" t="str">
        <f>IF(OR(Inventory!K113="Q1 2021",Inventory!K113="Q2 2021"),"Yes","No")</f>
        <v>No</v>
      </c>
      <c r="N1105" s="178" t="str">
        <f t="shared" si="647"/>
        <v>No</v>
      </c>
      <c r="O1105" t="str">
        <f>IF(OR(Inventory!K113="Q3 2021",Inventory!K113="Q4 2021"),"Yes","No")</f>
        <v>No</v>
      </c>
      <c r="P1105" s="178" t="str">
        <f t="shared" si="648"/>
        <v>No</v>
      </c>
      <c r="Q1105" t="str">
        <f>IF(OR(Inventory!K113="Q1 2022",Inventory!K113="Q2 2022"),"Yes","No")</f>
        <v>No</v>
      </c>
      <c r="R1105" s="178" t="str">
        <f t="shared" si="649"/>
        <v>No</v>
      </c>
      <c r="S1105" t="str">
        <f>IF(OR(Inventory!K113="Q3 2022",Inventory!K113="Q4 2022"),"Yes","No")</f>
        <v>No</v>
      </c>
      <c r="T1105" s="178" t="str">
        <f t="shared" si="650"/>
        <v>No</v>
      </c>
      <c r="U1105" t="str">
        <f>IF(OR(Inventory!K113="Q1 2023",Inventory!K113="Q2 2023"),"Yes","No")</f>
        <v>No</v>
      </c>
      <c r="V1105" s="178" t="str">
        <f t="shared" si="651"/>
        <v>No</v>
      </c>
      <c r="W1105" t="str">
        <f>IF(OR(Inventory!K113="Q3 2023",Inventory!K113="Q4 2023"),"Yes","No")</f>
        <v>No</v>
      </c>
      <c r="X1105" s="178" t="str">
        <f t="shared" si="652"/>
        <v>No</v>
      </c>
      <c r="Y1105" t="str">
        <f>IF(OR(Inventory!K113="Q1 2024",Inventory!K113="Q2 2024"),"Yes","No")</f>
        <v>No</v>
      </c>
      <c r="Z1105" s="178" t="str">
        <f t="shared" si="653"/>
        <v>No</v>
      </c>
      <c r="AA1105" t="str">
        <f>IF(OR(Inventory!K113="Q3 2024",Inventory!K113="Q4 2024"),"Yes","No")</f>
        <v>No</v>
      </c>
      <c r="AB1105" s="178" t="str">
        <f t="shared" si="654"/>
        <v>No</v>
      </c>
      <c r="AC1105" t="str">
        <f>IF(OR(Inventory!K113="Q1 2025",Inventory!K113="Q2 2025"),"Yes","No")</f>
        <v>No</v>
      </c>
      <c r="AD1105" s="178" t="str">
        <f t="shared" si="655"/>
        <v>No</v>
      </c>
      <c r="AE1105" t="str">
        <f>IF(OR(Inventory!K113="Q3 2025",Inventory!K113="Q4 2025"),"Yes","No")</f>
        <v>No</v>
      </c>
      <c r="AF1105" s="178" t="str">
        <f t="shared" si="656"/>
        <v>No</v>
      </c>
      <c r="AG1105" t="str">
        <f>IF(OR(Inventory!K113="Q1 2026",Inventory!K113="Q2 2026"),"Yes","No")</f>
        <v>No</v>
      </c>
      <c r="AH1105" s="178" t="str">
        <f t="shared" si="657"/>
        <v>No</v>
      </c>
      <c r="AI1105" t="str">
        <f>IF(OR(Inventory!K113="Q3 2026",Inventory!K113="Q4 2026"),"Yes","No")</f>
        <v>No</v>
      </c>
      <c r="AJ1105" s="178" t="str">
        <f t="shared" si="658"/>
        <v>No</v>
      </c>
      <c r="AK1105" t="str">
        <f>IF(OR(Inventory!K113="Q1 2027",Inventory!K113="Q2 2027"),"Yes","No")</f>
        <v>No</v>
      </c>
      <c r="AL1105" s="178" t="str">
        <f t="shared" si="659"/>
        <v>No</v>
      </c>
      <c r="AM1105" t="str">
        <f>IF(OR(Inventory!K113="Q3 2027",Inventory!K113="Q4 2027"),"Yes","No")</f>
        <v>No</v>
      </c>
      <c r="AN1105" s="178" t="str">
        <f t="shared" si="660"/>
        <v>No</v>
      </c>
      <c r="AO1105" t="str">
        <f>IF(OR(Inventory!K113="Q1 2028",Inventory!K113="Q2 2028"),"Yes","No")</f>
        <v>No</v>
      </c>
      <c r="AP1105" s="178" t="str">
        <f t="shared" si="661"/>
        <v>No</v>
      </c>
      <c r="AQ1105" t="str">
        <f>IF(OR(Inventory!K113="Q3 2028",Inventory!K113="Q4 2028"),"Yes","No")</f>
        <v>No</v>
      </c>
      <c r="AR1105" s="178" t="str">
        <f t="shared" si="662"/>
        <v>No</v>
      </c>
      <c r="AS1105" t="str">
        <f>IF(OR(Inventory!K113="Q1 2029",Inventory!K113="Q2 2029"),"Yes","No")</f>
        <v>No</v>
      </c>
      <c r="AT1105" s="178" t="str">
        <f t="shared" si="663"/>
        <v>No</v>
      </c>
      <c r="AU1105" t="str">
        <f>IF(OR(Inventory!K113="Q3 2029",Inventory!K113="Q4 2029"),"Yes","No")</f>
        <v>No</v>
      </c>
      <c r="AV1105" s="178" t="str">
        <f t="shared" si="664"/>
        <v>No</v>
      </c>
      <c r="AW1105" t="str">
        <f>IF(OR(Inventory!K113="Q1 2030",Inventory!K113="Q2 2030"),"Yes","No")</f>
        <v>No</v>
      </c>
      <c r="AX1105" s="178" t="str">
        <f t="shared" si="665"/>
        <v>No</v>
      </c>
      <c r="AY1105" t="str">
        <f>IF(OR(Inventory!K113="Q3 2030",Inventory!K113="Q4 2030"),"Yes","No")</f>
        <v>No</v>
      </c>
      <c r="AZ1105" s="178" t="str">
        <f t="shared" si="666"/>
        <v>No</v>
      </c>
      <c r="BA1105" t="str">
        <f>IF(Inventory!K113="","No","Yes")</f>
        <v>No</v>
      </c>
      <c r="BB1105" s="178" t="str">
        <f t="shared" si="667"/>
        <v>No</v>
      </c>
      <c r="BC1105" s="178" t="str">
        <f t="shared" si="668"/>
        <v>Yes</v>
      </c>
      <c r="BD1105" s="174"/>
    </row>
    <row r="1106" spans="1:56" s="175" customFormat="1" ht="23.65" thickBot="1" x14ac:dyDescent="0.5">
      <c r="A1106" s="177">
        <v>110</v>
      </c>
      <c r="B1106" s="71" t="s">
        <v>228</v>
      </c>
      <c r="C1106" t="str">
        <f>IF(Inventory!E114="Yes","Yes","No")</f>
        <v>No</v>
      </c>
      <c r="D1106" t="str">
        <f>IF(AND(C1106="No",Inventory!F114="Yes"),"Yes","No")</f>
        <v>No</v>
      </c>
      <c r="E1106" t="str">
        <f>IF(AND(C1106="No",Inventory!F114="N/A"),"N/A","No")</f>
        <v>No</v>
      </c>
      <c r="F1106">
        <f>IF(OR(Inventory!F114="Yes",Inventory!F114="N/A"),0,1)</f>
        <v>1</v>
      </c>
      <c r="G1106" t="str">
        <f>IF(OR(Inventory!K114="Q3 2019",Inventory!K114="Q4 2019"),"Yes","No")</f>
        <v>No</v>
      </c>
      <c r="H1106" s="178" t="str">
        <f t="shared" si="644"/>
        <v>No</v>
      </c>
      <c r="I1106" t="str">
        <f>IF(OR(Inventory!K114="Q1 2020",Inventory!K114="Q2 2020"),"Yes","No")</f>
        <v>No</v>
      </c>
      <c r="J1106" s="178" t="str">
        <f t="shared" si="645"/>
        <v>No</v>
      </c>
      <c r="K1106" t="str">
        <f>IF(OR(Inventory!K114="Q3 2020",Inventory!K114="Q4 2020"),"Yes","No")</f>
        <v>No</v>
      </c>
      <c r="L1106" s="178" t="str">
        <f t="shared" si="646"/>
        <v>No</v>
      </c>
      <c r="M1106" t="str">
        <f>IF(OR(Inventory!K114="Q1 2021",Inventory!K114="Q2 2021"),"Yes","No")</f>
        <v>No</v>
      </c>
      <c r="N1106" s="178" t="str">
        <f t="shared" si="647"/>
        <v>No</v>
      </c>
      <c r="O1106" t="str">
        <f>IF(OR(Inventory!K114="Q3 2021",Inventory!K114="Q4 2021"),"Yes","No")</f>
        <v>No</v>
      </c>
      <c r="P1106" s="178" t="str">
        <f t="shared" si="648"/>
        <v>No</v>
      </c>
      <c r="Q1106" t="str">
        <f>IF(OR(Inventory!K114="Q1 2022",Inventory!K114="Q2 2022"),"Yes","No")</f>
        <v>No</v>
      </c>
      <c r="R1106" s="178" t="str">
        <f t="shared" si="649"/>
        <v>No</v>
      </c>
      <c r="S1106" t="str">
        <f>IF(OR(Inventory!K114="Q3 2022",Inventory!K114="Q4 2022"),"Yes","No")</f>
        <v>No</v>
      </c>
      <c r="T1106" s="178" t="str">
        <f t="shared" si="650"/>
        <v>No</v>
      </c>
      <c r="U1106" t="str">
        <f>IF(OR(Inventory!K114="Q1 2023",Inventory!K114="Q2 2023"),"Yes","No")</f>
        <v>No</v>
      </c>
      <c r="V1106" s="178" t="str">
        <f t="shared" si="651"/>
        <v>No</v>
      </c>
      <c r="W1106" t="str">
        <f>IF(OR(Inventory!K114="Q3 2023",Inventory!K114="Q4 2023"),"Yes","No")</f>
        <v>No</v>
      </c>
      <c r="X1106" s="178" t="str">
        <f t="shared" si="652"/>
        <v>No</v>
      </c>
      <c r="Y1106" t="str">
        <f>IF(OR(Inventory!K114="Q1 2024",Inventory!K114="Q2 2024"),"Yes","No")</f>
        <v>No</v>
      </c>
      <c r="Z1106" s="178" t="str">
        <f t="shared" si="653"/>
        <v>No</v>
      </c>
      <c r="AA1106" t="str">
        <f>IF(OR(Inventory!K114="Q3 2024",Inventory!K114="Q4 2024"),"Yes","No")</f>
        <v>No</v>
      </c>
      <c r="AB1106" s="178" t="str">
        <f t="shared" si="654"/>
        <v>No</v>
      </c>
      <c r="AC1106" t="str">
        <f>IF(OR(Inventory!K114="Q1 2025",Inventory!K114="Q2 2025"),"Yes","No")</f>
        <v>No</v>
      </c>
      <c r="AD1106" s="178" t="str">
        <f t="shared" si="655"/>
        <v>No</v>
      </c>
      <c r="AE1106" t="str">
        <f>IF(OR(Inventory!K114="Q3 2025",Inventory!K114="Q4 2025"),"Yes","No")</f>
        <v>No</v>
      </c>
      <c r="AF1106" s="178" t="str">
        <f t="shared" si="656"/>
        <v>No</v>
      </c>
      <c r="AG1106" t="str">
        <f>IF(OR(Inventory!K114="Q1 2026",Inventory!K114="Q2 2026"),"Yes","No")</f>
        <v>No</v>
      </c>
      <c r="AH1106" s="178" t="str">
        <f t="shared" si="657"/>
        <v>No</v>
      </c>
      <c r="AI1106" t="str">
        <f>IF(OR(Inventory!K114="Q3 2026",Inventory!K114="Q4 2026"),"Yes","No")</f>
        <v>No</v>
      </c>
      <c r="AJ1106" s="178" t="str">
        <f t="shared" si="658"/>
        <v>No</v>
      </c>
      <c r="AK1106" t="str">
        <f>IF(OR(Inventory!K114="Q1 2027",Inventory!K114="Q2 2027"),"Yes","No")</f>
        <v>No</v>
      </c>
      <c r="AL1106" s="178" t="str">
        <f t="shared" si="659"/>
        <v>No</v>
      </c>
      <c r="AM1106" t="str">
        <f>IF(OR(Inventory!K114="Q3 2027",Inventory!K114="Q4 2027"),"Yes","No")</f>
        <v>No</v>
      </c>
      <c r="AN1106" s="178" t="str">
        <f t="shared" si="660"/>
        <v>No</v>
      </c>
      <c r="AO1106" t="str">
        <f>IF(OR(Inventory!K114="Q1 2028",Inventory!K114="Q2 2028"),"Yes","No")</f>
        <v>No</v>
      </c>
      <c r="AP1106" s="178" t="str">
        <f t="shared" si="661"/>
        <v>No</v>
      </c>
      <c r="AQ1106" t="str">
        <f>IF(OR(Inventory!K114="Q3 2028",Inventory!K114="Q4 2028"),"Yes","No")</f>
        <v>No</v>
      </c>
      <c r="AR1106" s="178" t="str">
        <f t="shared" si="662"/>
        <v>No</v>
      </c>
      <c r="AS1106" t="str">
        <f>IF(OR(Inventory!K114="Q1 2029",Inventory!K114="Q2 2029"),"Yes","No")</f>
        <v>No</v>
      </c>
      <c r="AT1106" s="178" t="str">
        <f t="shared" si="663"/>
        <v>No</v>
      </c>
      <c r="AU1106" t="str">
        <f>IF(OR(Inventory!K114="Q3 2029",Inventory!K114="Q4 2029"),"Yes","No")</f>
        <v>No</v>
      </c>
      <c r="AV1106" s="178" t="str">
        <f t="shared" si="664"/>
        <v>No</v>
      </c>
      <c r="AW1106" t="str">
        <f>IF(OR(Inventory!K114="Q1 2030",Inventory!K114="Q2 2030"),"Yes","No")</f>
        <v>No</v>
      </c>
      <c r="AX1106" s="178" t="str">
        <f t="shared" si="665"/>
        <v>No</v>
      </c>
      <c r="AY1106" t="str">
        <f>IF(OR(Inventory!K114="Q3 2030",Inventory!K114="Q4 2030"),"Yes","No")</f>
        <v>No</v>
      </c>
      <c r="AZ1106" s="178" t="str">
        <f t="shared" si="666"/>
        <v>No</v>
      </c>
      <c r="BA1106" t="str">
        <f>IF(Inventory!K114="","No","Yes")</f>
        <v>No</v>
      </c>
      <c r="BB1106" s="178" t="str">
        <f t="shared" si="667"/>
        <v>No</v>
      </c>
      <c r="BC1106" s="178" t="str">
        <f t="shared" si="668"/>
        <v>Yes</v>
      </c>
      <c r="BD1106" s="174"/>
    </row>
    <row r="1107" spans="1:56" s="175" customFormat="1" ht="23.65" thickBot="1" x14ac:dyDescent="0.5">
      <c r="A1107" s="177">
        <v>111</v>
      </c>
      <c r="B1107" s="71" t="s">
        <v>624</v>
      </c>
      <c r="C1107" t="str">
        <f>IF(Inventory!E115="Yes","Yes","No")</f>
        <v>No</v>
      </c>
      <c r="D1107" t="str">
        <f>IF(AND(C1107="No",Inventory!F115="Yes"),"Yes","No")</f>
        <v>No</v>
      </c>
      <c r="E1107" t="str">
        <f>IF(AND(C1107="No",Inventory!F115="N/A"),"N/A","No")</f>
        <v>No</v>
      </c>
      <c r="F1107">
        <f>IF(OR(Inventory!F115="Yes",Inventory!F115="N/A"),0,1)</f>
        <v>1</v>
      </c>
      <c r="G1107" t="str">
        <f>IF(OR(Inventory!K115="Q3 2019",Inventory!K115="Q4 2019"),"Yes","No")</f>
        <v>No</v>
      </c>
      <c r="H1107" s="178" t="str">
        <f t="shared" si="644"/>
        <v>No</v>
      </c>
      <c r="I1107" t="str">
        <f>IF(OR(Inventory!K115="Q1 2020",Inventory!K115="Q2 2020"),"Yes","No")</f>
        <v>No</v>
      </c>
      <c r="J1107" s="178" t="str">
        <f t="shared" si="645"/>
        <v>No</v>
      </c>
      <c r="K1107" t="str">
        <f>IF(OR(Inventory!K115="Q3 2020",Inventory!K115="Q4 2020"),"Yes","No")</f>
        <v>No</v>
      </c>
      <c r="L1107" s="178" t="str">
        <f t="shared" si="646"/>
        <v>No</v>
      </c>
      <c r="M1107" t="str">
        <f>IF(OR(Inventory!K115="Q1 2021",Inventory!K115="Q2 2021"),"Yes","No")</f>
        <v>No</v>
      </c>
      <c r="N1107" s="178" t="str">
        <f t="shared" si="647"/>
        <v>No</v>
      </c>
      <c r="O1107" t="str">
        <f>IF(OR(Inventory!K115="Q3 2021",Inventory!K115="Q4 2021"),"Yes","No")</f>
        <v>No</v>
      </c>
      <c r="P1107" s="178" t="str">
        <f t="shared" si="648"/>
        <v>No</v>
      </c>
      <c r="Q1107" t="str">
        <f>IF(OR(Inventory!K115="Q1 2022",Inventory!K115="Q2 2022"),"Yes","No")</f>
        <v>No</v>
      </c>
      <c r="R1107" s="178" t="str">
        <f t="shared" si="649"/>
        <v>No</v>
      </c>
      <c r="S1107" t="str">
        <f>IF(OR(Inventory!K115="Q3 2022",Inventory!K115="Q4 2022"),"Yes","No")</f>
        <v>No</v>
      </c>
      <c r="T1107" s="178" t="str">
        <f t="shared" si="650"/>
        <v>No</v>
      </c>
      <c r="U1107" t="str">
        <f>IF(OR(Inventory!K115="Q1 2023",Inventory!K115="Q2 2023"),"Yes","No")</f>
        <v>No</v>
      </c>
      <c r="V1107" s="178" t="str">
        <f t="shared" si="651"/>
        <v>No</v>
      </c>
      <c r="W1107" t="str">
        <f>IF(OR(Inventory!K115="Q3 2023",Inventory!K115="Q4 2023"),"Yes","No")</f>
        <v>No</v>
      </c>
      <c r="X1107" s="178" t="str">
        <f t="shared" si="652"/>
        <v>No</v>
      </c>
      <c r="Y1107" t="str">
        <f>IF(OR(Inventory!K115="Q1 2024",Inventory!K115="Q2 2024"),"Yes","No")</f>
        <v>No</v>
      </c>
      <c r="Z1107" s="178" t="str">
        <f t="shared" si="653"/>
        <v>No</v>
      </c>
      <c r="AA1107" t="str">
        <f>IF(OR(Inventory!K115="Q3 2024",Inventory!K115="Q4 2024"),"Yes","No")</f>
        <v>No</v>
      </c>
      <c r="AB1107" s="178" t="str">
        <f t="shared" si="654"/>
        <v>No</v>
      </c>
      <c r="AC1107" t="str">
        <f>IF(OR(Inventory!K115="Q1 2025",Inventory!K115="Q2 2025"),"Yes","No")</f>
        <v>No</v>
      </c>
      <c r="AD1107" s="178" t="str">
        <f t="shared" si="655"/>
        <v>No</v>
      </c>
      <c r="AE1107" t="str">
        <f>IF(OR(Inventory!K115="Q3 2025",Inventory!K115="Q4 2025"),"Yes","No")</f>
        <v>No</v>
      </c>
      <c r="AF1107" s="178" t="str">
        <f t="shared" si="656"/>
        <v>No</v>
      </c>
      <c r="AG1107" t="str">
        <f>IF(OR(Inventory!K115="Q1 2026",Inventory!K115="Q2 2026"),"Yes","No")</f>
        <v>No</v>
      </c>
      <c r="AH1107" s="178" t="str">
        <f t="shared" si="657"/>
        <v>No</v>
      </c>
      <c r="AI1107" t="str">
        <f>IF(OR(Inventory!K115="Q3 2026",Inventory!K115="Q4 2026"),"Yes","No")</f>
        <v>No</v>
      </c>
      <c r="AJ1107" s="178" t="str">
        <f t="shared" si="658"/>
        <v>No</v>
      </c>
      <c r="AK1107" t="str">
        <f>IF(OR(Inventory!K115="Q1 2027",Inventory!K115="Q2 2027"),"Yes","No")</f>
        <v>No</v>
      </c>
      <c r="AL1107" s="178" t="str">
        <f t="shared" si="659"/>
        <v>No</v>
      </c>
      <c r="AM1107" t="str">
        <f>IF(OR(Inventory!K115="Q3 2027",Inventory!K115="Q4 2027"),"Yes","No")</f>
        <v>No</v>
      </c>
      <c r="AN1107" s="178" t="str">
        <f t="shared" si="660"/>
        <v>No</v>
      </c>
      <c r="AO1107" t="str">
        <f>IF(OR(Inventory!K115="Q1 2028",Inventory!K115="Q2 2028"),"Yes","No")</f>
        <v>No</v>
      </c>
      <c r="AP1107" s="178" t="str">
        <f t="shared" si="661"/>
        <v>No</v>
      </c>
      <c r="AQ1107" t="str">
        <f>IF(OR(Inventory!K115="Q3 2028",Inventory!K115="Q4 2028"),"Yes","No")</f>
        <v>No</v>
      </c>
      <c r="AR1107" s="178" t="str">
        <f t="shared" si="662"/>
        <v>No</v>
      </c>
      <c r="AS1107" t="str">
        <f>IF(OR(Inventory!K115="Q1 2029",Inventory!K115="Q2 2029"),"Yes","No")</f>
        <v>No</v>
      </c>
      <c r="AT1107" s="178" t="str">
        <f t="shared" si="663"/>
        <v>No</v>
      </c>
      <c r="AU1107" t="str">
        <f>IF(OR(Inventory!K115="Q3 2029",Inventory!K115="Q4 2029"),"Yes","No")</f>
        <v>No</v>
      </c>
      <c r="AV1107" s="178" t="str">
        <f t="shared" si="664"/>
        <v>No</v>
      </c>
      <c r="AW1107" t="str">
        <f>IF(OR(Inventory!K115="Q1 2030",Inventory!K115="Q2 2030"),"Yes","No")</f>
        <v>No</v>
      </c>
      <c r="AX1107" s="178" t="str">
        <f t="shared" si="665"/>
        <v>No</v>
      </c>
      <c r="AY1107" t="str">
        <f>IF(OR(Inventory!K115="Q3 2030",Inventory!K115="Q4 2030"),"Yes","No")</f>
        <v>No</v>
      </c>
      <c r="AZ1107" s="178" t="str">
        <f t="shared" si="666"/>
        <v>No</v>
      </c>
      <c r="BA1107" t="str">
        <f>IF(Inventory!K115="","No","Yes")</f>
        <v>No</v>
      </c>
      <c r="BB1107" s="178" t="str">
        <f t="shared" si="667"/>
        <v>No</v>
      </c>
      <c r="BC1107" s="178" t="str">
        <f t="shared" si="668"/>
        <v>Yes</v>
      </c>
      <c r="BD1107" s="174"/>
    </row>
    <row r="1108" spans="1:56" s="175" customFormat="1" ht="23.65" thickBot="1" x14ac:dyDescent="0.5">
      <c r="A1108" s="177">
        <v>112</v>
      </c>
      <c r="B1108" s="71" t="s">
        <v>796</v>
      </c>
      <c r="C1108" t="str">
        <f>IF(Inventory!E116="Yes","Yes","No")</f>
        <v>No</v>
      </c>
      <c r="D1108" t="str">
        <f>IF(AND(C1108="No",Inventory!F116="Yes"),"Yes","No")</f>
        <v>No</v>
      </c>
      <c r="E1108" t="str">
        <f>IF(AND(C1108="No",Inventory!F116="N/A"),"N/A","No")</f>
        <v>No</v>
      </c>
      <c r="F1108">
        <f>IF(OR(Inventory!F116="Yes",Inventory!F116="N/A"),0,1)</f>
        <v>1</v>
      </c>
      <c r="G1108" t="str">
        <f>IF(OR(Inventory!K116="Q3 2019",Inventory!K116="Q4 2019"),"Yes","No")</f>
        <v>No</v>
      </c>
      <c r="H1108" s="178" t="str">
        <f t="shared" si="644"/>
        <v>No</v>
      </c>
      <c r="I1108" t="str">
        <f>IF(OR(Inventory!K116="Q1 2020",Inventory!K116="Q2 2020"),"Yes","No")</f>
        <v>No</v>
      </c>
      <c r="J1108" s="178" t="str">
        <f t="shared" si="645"/>
        <v>No</v>
      </c>
      <c r="K1108" t="str">
        <f>IF(OR(Inventory!K116="Q3 2020",Inventory!K116="Q4 2020"),"Yes","No")</f>
        <v>No</v>
      </c>
      <c r="L1108" s="178" t="str">
        <f t="shared" si="646"/>
        <v>No</v>
      </c>
      <c r="M1108" t="str">
        <f>IF(OR(Inventory!K116="Q1 2021",Inventory!K116="Q2 2021"),"Yes","No")</f>
        <v>No</v>
      </c>
      <c r="N1108" s="178" t="str">
        <f t="shared" si="647"/>
        <v>No</v>
      </c>
      <c r="O1108" t="str">
        <f>IF(OR(Inventory!K116="Q3 2021",Inventory!K116="Q4 2021"),"Yes","No")</f>
        <v>No</v>
      </c>
      <c r="P1108" s="178" t="str">
        <f t="shared" si="648"/>
        <v>No</v>
      </c>
      <c r="Q1108" t="str">
        <f>IF(OR(Inventory!K116="Q1 2022",Inventory!K116="Q2 2022"),"Yes","No")</f>
        <v>No</v>
      </c>
      <c r="R1108" s="178" t="str">
        <f t="shared" si="649"/>
        <v>No</v>
      </c>
      <c r="S1108" t="str">
        <f>IF(OR(Inventory!K116="Q3 2022",Inventory!K116="Q4 2022"),"Yes","No")</f>
        <v>No</v>
      </c>
      <c r="T1108" s="178" t="str">
        <f t="shared" si="650"/>
        <v>No</v>
      </c>
      <c r="U1108" t="str">
        <f>IF(OR(Inventory!K116="Q1 2023",Inventory!K116="Q2 2023"),"Yes","No")</f>
        <v>No</v>
      </c>
      <c r="V1108" s="178" t="str">
        <f t="shared" si="651"/>
        <v>No</v>
      </c>
      <c r="W1108" t="str">
        <f>IF(OR(Inventory!K116="Q3 2023",Inventory!K116="Q4 2023"),"Yes","No")</f>
        <v>No</v>
      </c>
      <c r="X1108" s="178" t="str">
        <f t="shared" si="652"/>
        <v>No</v>
      </c>
      <c r="Y1108" t="str">
        <f>IF(OR(Inventory!K116="Q1 2024",Inventory!K116="Q2 2024"),"Yes","No")</f>
        <v>No</v>
      </c>
      <c r="Z1108" s="178" t="str">
        <f t="shared" si="653"/>
        <v>No</v>
      </c>
      <c r="AA1108" t="str">
        <f>IF(OR(Inventory!K116="Q3 2024",Inventory!K116="Q4 2024"),"Yes","No")</f>
        <v>No</v>
      </c>
      <c r="AB1108" s="178" t="str">
        <f t="shared" si="654"/>
        <v>No</v>
      </c>
      <c r="AC1108" t="str">
        <f>IF(OR(Inventory!K116="Q1 2025",Inventory!K116="Q2 2025"),"Yes","No")</f>
        <v>No</v>
      </c>
      <c r="AD1108" s="178" t="str">
        <f t="shared" si="655"/>
        <v>No</v>
      </c>
      <c r="AE1108" t="str">
        <f>IF(OR(Inventory!K116="Q3 2025",Inventory!K116="Q4 2025"),"Yes","No")</f>
        <v>No</v>
      </c>
      <c r="AF1108" s="178" t="str">
        <f t="shared" si="656"/>
        <v>No</v>
      </c>
      <c r="AG1108" t="str">
        <f>IF(OR(Inventory!K116="Q1 2026",Inventory!K116="Q2 2026"),"Yes","No")</f>
        <v>No</v>
      </c>
      <c r="AH1108" s="178" t="str">
        <f t="shared" si="657"/>
        <v>No</v>
      </c>
      <c r="AI1108" t="str">
        <f>IF(OR(Inventory!K116="Q3 2026",Inventory!K116="Q4 2026"),"Yes","No")</f>
        <v>No</v>
      </c>
      <c r="AJ1108" s="178" t="str">
        <f t="shared" si="658"/>
        <v>No</v>
      </c>
      <c r="AK1108" t="str">
        <f>IF(OR(Inventory!K116="Q1 2027",Inventory!K116="Q2 2027"),"Yes","No")</f>
        <v>No</v>
      </c>
      <c r="AL1108" s="178" t="str">
        <f t="shared" si="659"/>
        <v>No</v>
      </c>
      <c r="AM1108" t="str">
        <f>IF(OR(Inventory!K116="Q3 2027",Inventory!K116="Q4 2027"),"Yes","No")</f>
        <v>No</v>
      </c>
      <c r="AN1108" s="178" t="str">
        <f t="shared" si="660"/>
        <v>No</v>
      </c>
      <c r="AO1108" t="str">
        <f>IF(OR(Inventory!K116="Q1 2028",Inventory!K116="Q2 2028"),"Yes","No")</f>
        <v>No</v>
      </c>
      <c r="AP1108" s="178" t="str">
        <f t="shared" si="661"/>
        <v>No</v>
      </c>
      <c r="AQ1108" t="str">
        <f>IF(OR(Inventory!K116="Q3 2028",Inventory!K116="Q4 2028"),"Yes","No")</f>
        <v>No</v>
      </c>
      <c r="AR1108" s="178" t="str">
        <f t="shared" si="662"/>
        <v>No</v>
      </c>
      <c r="AS1108" t="str">
        <f>IF(OR(Inventory!K116="Q1 2029",Inventory!K116="Q2 2029"),"Yes","No")</f>
        <v>No</v>
      </c>
      <c r="AT1108" s="178" t="str">
        <f t="shared" si="663"/>
        <v>No</v>
      </c>
      <c r="AU1108" t="str">
        <f>IF(OR(Inventory!K116="Q3 2029",Inventory!K116="Q4 2029"),"Yes","No")</f>
        <v>No</v>
      </c>
      <c r="AV1108" s="178" t="str">
        <f t="shared" si="664"/>
        <v>No</v>
      </c>
      <c r="AW1108" t="str">
        <f>IF(OR(Inventory!K116="Q1 2030",Inventory!K116="Q2 2030"),"Yes","No")</f>
        <v>No</v>
      </c>
      <c r="AX1108" s="178" t="str">
        <f t="shared" si="665"/>
        <v>No</v>
      </c>
      <c r="AY1108" t="str">
        <f>IF(OR(Inventory!K116="Q3 2030",Inventory!K116="Q4 2030"),"Yes","No")</f>
        <v>No</v>
      </c>
      <c r="AZ1108" s="178" t="str">
        <f t="shared" si="666"/>
        <v>No</v>
      </c>
      <c r="BA1108" t="str">
        <f>IF(Inventory!K116="","No","Yes")</f>
        <v>No</v>
      </c>
      <c r="BB1108" s="178" t="str">
        <f t="shared" si="667"/>
        <v>No</v>
      </c>
      <c r="BC1108" s="178" t="str">
        <f t="shared" si="668"/>
        <v>Yes</v>
      </c>
      <c r="BD1108" s="174"/>
    </row>
    <row r="1109" spans="1:56" s="175" customFormat="1" ht="23.65" thickBot="1" x14ac:dyDescent="0.5">
      <c r="A1109" s="177">
        <v>113</v>
      </c>
      <c r="B1109" s="71" t="s">
        <v>632</v>
      </c>
      <c r="C1109" t="str">
        <f>IF(Inventory!E117="Yes","Yes","No")</f>
        <v>No</v>
      </c>
      <c r="D1109" t="str">
        <f>IF(AND(C1109="No",Inventory!F117="Yes"),"Yes","No")</f>
        <v>No</v>
      </c>
      <c r="E1109" t="str">
        <f>IF(AND(C1109="No",Inventory!F117="N/A"),"N/A","No")</f>
        <v>No</v>
      </c>
      <c r="F1109">
        <f>IF(OR(Inventory!F117="Yes",Inventory!F117="N/A"),0,1)</f>
        <v>1</v>
      </c>
      <c r="G1109" t="str">
        <f>IF(OR(Inventory!K117="Q3 2019",Inventory!K117="Q4 2019"),"Yes","No")</f>
        <v>No</v>
      </c>
      <c r="H1109" s="178" t="str">
        <f t="shared" si="644"/>
        <v>No</v>
      </c>
      <c r="I1109" t="str">
        <f>IF(OR(Inventory!K117="Q1 2020",Inventory!K117="Q2 2020"),"Yes","No")</f>
        <v>No</v>
      </c>
      <c r="J1109" s="178" t="str">
        <f t="shared" si="645"/>
        <v>No</v>
      </c>
      <c r="K1109" t="str">
        <f>IF(OR(Inventory!K117="Q3 2020",Inventory!K117="Q4 2020"),"Yes","No")</f>
        <v>No</v>
      </c>
      <c r="L1109" s="178" t="str">
        <f t="shared" si="646"/>
        <v>No</v>
      </c>
      <c r="M1109" t="str">
        <f>IF(OR(Inventory!K117="Q1 2021",Inventory!K117="Q2 2021"),"Yes","No")</f>
        <v>No</v>
      </c>
      <c r="N1109" s="178" t="str">
        <f t="shared" si="647"/>
        <v>No</v>
      </c>
      <c r="O1109" t="str">
        <f>IF(OR(Inventory!K117="Q3 2021",Inventory!K117="Q4 2021"),"Yes","No")</f>
        <v>No</v>
      </c>
      <c r="P1109" s="178" t="str">
        <f t="shared" si="648"/>
        <v>No</v>
      </c>
      <c r="Q1109" t="str">
        <f>IF(OR(Inventory!K117="Q1 2022",Inventory!K117="Q2 2022"),"Yes","No")</f>
        <v>No</v>
      </c>
      <c r="R1109" s="178" t="str">
        <f t="shared" si="649"/>
        <v>No</v>
      </c>
      <c r="S1109" t="str">
        <f>IF(OR(Inventory!K117="Q3 2022",Inventory!K117="Q4 2022"),"Yes","No")</f>
        <v>No</v>
      </c>
      <c r="T1109" s="178" t="str">
        <f t="shared" si="650"/>
        <v>No</v>
      </c>
      <c r="U1109" t="str">
        <f>IF(OR(Inventory!K117="Q1 2023",Inventory!K117="Q2 2023"),"Yes","No")</f>
        <v>No</v>
      </c>
      <c r="V1109" s="178" t="str">
        <f t="shared" si="651"/>
        <v>No</v>
      </c>
      <c r="W1109" t="str">
        <f>IF(OR(Inventory!K117="Q3 2023",Inventory!K117="Q4 2023"),"Yes","No")</f>
        <v>No</v>
      </c>
      <c r="X1109" s="178" t="str">
        <f t="shared" si="652"/>
        <v>No</v>
      </c>
      <c r="Y1109" t="str">
        <f>IF(OR(Inventory!K117="Q1 2024",Inventory!K117="Q2 2024"),"Yes","No")</f>
        <v>No</v>
      </c>
      <c r="Z1109" s="178" t="str">
        <f t="shared" si="653"/>
        <v>No</v>
      </c>
      <c r="AA1109" t="str">
        <f>IF(OR(Inventory!K117="Q3 2024",Inventory!K117="Q4 2024"),"Yes","No")</f>
        <v>No</v>
      </c>
      <c r="AB1109" s="178" t="str">
        <f t="shared" si="654"/>
        <v>No</v>
      </c>
      <c r="AC1109" t="str">
        <f>IF(OR(Inventory!K117="Q1 2025",Inventory!K117="Q2 2025"),"Yes","No")</f>
        <v>No</v>
      </c>
      <c r="AD1109" s="178" t="str">
        <f t="shared" si="655"/>
        <v>No</v>
      </c>
      <c r="AE1109" t="str">
        <f>IF(OR(Inventory!K117="Q3 2025",Inventory!K117="Q4 2025"),"Yes","No")</f>
        <v>No</v>
      </c>
      <c r="AF1109" s="178" t="str">
        <f t="shared" si="656"/>
        <v>No</v>
      </c>
      <c r="AG1109" t="str">
        <f>IF(OR(Inventory!K117="Q1 2026",Inventory!K117="Q2 2026"),"Yes","No")</f>
        <v>No</v>
      </c>
      <c r="AH1109" s="178" t="str">
        <f t="shared" si="657"/>
        <v>No</v>
      </c>
      <c r="AI1109" t="str">
        <f>IF(OR(Inventory!K117="Q3 2026",Inventory!K117="Q4 2026"),"Yes","No")</f>
        <v>No</v>
      </c>
      <c r="AJ1109" s="178" t="str">
        <f t="shared" si="658"/>
        <v>No</v>
      </c>
      <c r="AK1109" t="str">
        <f>IF(OR(Inventory!K117="Q1 2027",Inventory!K117="Q2 2027"),"Yes","No")</f>
        <v>No</v>
      </c>
      <c r="AL1109" s="178" t="str">
        <f t="shared" si="659"/>
        <v>No</v>
      </c>
      <c r="AM1109" t="str">
        <f>IF(OR(Inventory!K117="Q3 2027",Inventory!K117="Q4 2027"),"Yes","No")</f>
        <v>No</v>
      </c>
      <c r="AN1109" s="178" t="str">
        <f t="shared" si="660"/>
        <v>No</v>
      </c>
      <c r="AO1109" t="str">
        <f>IF(OR(Inventory!K117="Q1 2028",Inventory!K117="Q2 2028"),"Yes","No")</f>
        <v>No</v>
      </c>
      <c r="AP1109" s="178" t="str">
        <f t="shared" si="661"/>
        <v>No</v>
      </c>
      <c r="AQ1109" t="str">
        <f>IF(OR(Inventory!K117="Q3 2028",Inventory!K117="Q4 2028"),"Yes","No")</f>
        <v>No</v>
      </c>
      <c r="AR1109" s="178" t="str">
        <f t="shared" si="662"/>
        <v>No</v>
      </c>
      <c r="AS1109" t="str">
        <f>IF(OR(Inventory!K117="Q1 2029",Inventory!K117="Q2 2029"),"Yes","No")</f>
        <v>No</v>
      </c>
      <c r="AT1109" s="178" t="str">
        <f t="shared" si="663"/>
        <v>No</v>
      </c>
      <c r="AU1109" t="str">
        <f>IF(OR(Inventory!K117="Q3 2029",Inventory!K117="Q4 2029"),"Yes","No")</f>
        <v>No</v>
      </c>
      <c r="AV1109" s="178" t="str">
        <f t="shared" si="664"/>
        <v>No</v>
      </c>
      <c r="AW1109" t="str">
        <f>IF(OR(Inventory!K117="Q1 2030",Inventory!K117="Q2 2030"),"Yes","No")</f>
        <v>No</v>
      </c>
      <c r="AX1109" s="178" t="str">
        <f t="shared" si="665"/>
        <v>No</v>
      </c>
      <c r="AY1109" t="str">
        <f>IF(OR(Inventory!K117="Q3 2030",Inventory!K117="Q4 2030"),"Yes","No")</f>
        <v>No</v>
      </c>
      <c r="AZ1109" s="178" t="str">
        <f t="shared" si="666"/>
        <v>No</v>
      </c>
      <c r="BA1109" t="str">
        <f>IF(Inventory!K117="","No","Yes")</f>
        <v>No</v>
      </c>
      <c r="BB1109" s="178" t="str">
        <f t="shared" si="667"/>
        <v>No</v>
      </c>
      <c r="BC1109" s="178" t="str">
        <f t="shared" si="668"/>
        <v>Yes</v>
      </c>
      <c r="BD1109" s="174"/>
    </row>
    <row r="1110" spans="1:56" s="175" customFormat="1" ht="14.65" thickBot="1" x14ac:dyDescent="0.5">
      <c r="A1110" s="177">
        <v>114</v>
      </c>
      <c r="B1110" s="71" t="s">
        <v>633</v>
      </c>
      <c r="C1110" t="str">
        <f>IF(Inventory!E118="Yes","Yes","No")</f>
        <v>No</v>
      </c>
      <c r="D1110" t="str">
        <f>IF(AND(C1110="No",Inventory!F118="Yes"),"Yes","No")</f>
        <v>No</v>
      </c>
      <c r="E1110" t="str">
        <f>IF(AND(C1110="No",Inventory!F118="N/A"),"N/A","No")</f>
        <v>No</v>
      </c>
      <c r="F1110">
        <f>IF(OR(Inventory!F118="Yes",Inventory!F118="N/A"),0,1)</f>
        <v>1</v>
      </c>
      <c r="G1110" t="str">
        <f>IF(OR(Inventory!K118="Q3 2019",Inventory!K118="Q4 2019"),"Yes","No")</f>
        <v>No</v>
      </c>
      <c r="H1110" s="178" t="str">
        <f t="shared" si="644"/>
        <v>No</v>
      </c>
      <c r="I1110" t="str">
        <f>IF(OR(Inventory!K118="Q1 2020",Inventory!K118="Q2 2020"),"Yes","No")</f>
        <v>No</v>
      </c>
      <c r="J1110" s="178" t="str">
        <f t="shared" si="645"/>
        <v>No</v>
      </c>
      <c r="K1110" t="str">
        <f>IF(OR(Inventory!K118="Q3 2020",Inventory!K118="Q4 2020"),"Yes","No")</f>
        <v>No</v>
      </c>
      <c r="L1110" s="178" t="str">
        <f t="shared" si="646"/>
        <v>No</v>
      </c>
      <c r="M1110" t="str">
        <f>IF(OR(Inventory!K118="Q1 2021",Inventory!K118="Q2 2021"),"Yes","No")</f>
        <v>No</v>
      </c>
      <c r="N1110" s="178" t="str">
        <f t="shared" si="647"/>
        <v>No</v>
      </c>
      <c r="O1110" t="str">
        <f>IF(OR(Inventory!K118="Q3 2021",Inventory!K118="Q4 2021"),"Yes","No")</f>
        <v>No</v>
      </c>
      <c r="P1110" s="178" t="str">
        <f t="shared" si="648"/>
        <v>No</v>
      </c>
      <c r="Q1110" t="str">
        <f>IF(OR(Inventory!K118="Q1 2022",Inventory!K118="Q2 2022"),"Yes","No")</f>
        <v>No</v>
      </c>
      <c r="R1110" s="178" t="str">
        <f t="shared" si="649"/>
        <v>No</v>
      </c>
      <c r="S1110" t="str">
        <f>IF(OR(Inventory!K118="Q3 2022",Inventory!K118="Q4 2022"),"Yes","No")</f>
        <v>No</v>
      </c>
      <c r="T1110" s="178" t="str">
        <f t="shared" si="650"/>
        <v>No</v>
      </c>
      <c r="U1110" t="str">
        <f>IF(OR(Inventory!K118="Q1 2023",Inventory!K118="Q2 2023"),"Yes","No")</f>
        <v>No</v>
      </c>
      <c r="V1110" s="178" t="str">
        <f t="shared" si="651"/>
        <v>No</v>
      </c>
      <c r="W1110" t="str">
        <f>IF(OR(Inventory!K118="Q3 2023",Inventory!K118="Q4 2023"),"Yes","No")</f>
        <v>No</v>
      </c>
      <c r="X1110" s="178" t="str">
        <f t="shared" si="652"/>
        <v>No</v>
      </c>
      <c r="Y1110" t="str">
        <f>IF(OR(Inventory!K118="Q1 2024",Inventory!K118="Q2 2024"),"Yes","No")</f>
        <v>No</v>
      </c>
      <c r="Z1110" s="178" t="str">
        <f t="shared" si="653"/>
        <v>No</v>
      </c>
      <c r="AA1110" t="str">
        <f>IF(OR(Inventory!K118="Q3 2024",Inventory!K118="Q4 2024"),"Yes","No")</f>
        <v>No</v>
      </c>
      <c r="AB1110" s="178" t="str">
        <f t="shared" si="654"/>
        <v>No</v>
      </c>
      <c r="AC1110" t="str">
        <f>IF(OR(Inventory!K118="Q1 2025",Inventory!K118="Q2 2025"),"Yes","No")</f>
        <v>No</v>
      </c>
      <c r="AD1110" s="178" t="str">
        <f t="shared" si="655"/>
        <v>No</v>
      </c>
      <c r="AE1110" t="str">
        <f>IF(OR(Inventory!K118="Q3 2025",Inventory!K118="Q4 2025"),"Yes","No")</f>
        <v>No</v>
      </c>
      <c r="AF1110" s="178" t="str">
        <f t="shared" si="656"/>
        <v>No</v>
      </c>
      <c r="AG1110" t="str">
        <f>IF(OR(Inventory!K118="Q1 2026",Inventory!K118="Q2 2026"),"Yes","No")</f>
        <v>No</v>
      </c>
      <c r="AH1110" s="178" t="str">
        <f t="shared" si="657"/>
        <v>No</v>
      </c>
      <c r="AI1110" t="str">
        <f>IF(OR(Inventory!K118="Q3 2026",Inventory!K118="Q4 2026"),"Yes","No")</f>
        <v>No</v>
      </c>
      <c r="AJ1110" s="178" t="str">
        <f t="shared" si="658"/>
        <v>No</v>
      </c>
      <c r="AK1110" t="str">
        <f>IF(OR(Inventory!K118="Q1 2027",Inventory!K118="Q2 2027"),"Yes","No")</f>
        <v>No</v>
      </c>
      <c r="AL1110" s="178" t="str">
        <f t="shared" si="659"/>
        <v>No</v>
      </c>
      <c r="AM1110" t="str">
        <f>IF(OR(Inventory!K118="Q3 2027",Inventory!K118="Q4 2027"),"Yes","No")</f>
        <v>No</v>
      </c>
      <c r="AN1110" s="178" t="str">
        <f t="shared" si="660"/>
        <v>No</v>
      </c>
      <c r="AO1110" t="str">
        <f>IF(OR(Inventory!K118="Q1 2028",Inventory!K118="Q2 2028"),"Yes","No")</f>
        <v>No</v>
      </c>
      <c r="AP1110" s="178" t="str">
        <f t="shared" si="661"/>
        <v>No</v>
      </c>
      <c r="AQ1110" t="str">
        <f>IF(OR(Inventory!K118="Q3 2028",Inventory!K118="Q4 2028"),"Yes","No")</f>
        <v>No</v>
      </c>
      <c r="AR1110" s="178" t="str">
        <f t="shared" si="662"/>
        <v>No</v>
      </c>
      <c r="AS1110" t="str">
        <f>IF(OR(Inventory!K118="Q1 2029",Inventory!K118="Q2 2029"),"Yes","No")</f>
        <v>No</v>
      </c>
      <c r="AT1110" s="178" t="str">
        <f t="shared" si="663"/>
        <v>No</v>
      </c>
      <c r="AU1110" t="str">
        <f>IF(OR(Inventory!K118="Q3 2029",Inventory!K118="Q4 2029"),"Yes","No")</f>
        <v>No</v>
      </c>
      <c r="AV1110" s="178" t="str">
        <f t="shared" si="664"/>
        <v>No</v>
      </c>
      <c r="AW1110" t="str">
        <f>IF(OR(Inventory!K118="Q1 2030",Inventory!K118="Q2 2030"),"Yes","No")</f>
        <v>No</v>
      </c>
      <c r="AX1110" s="178" t="str">
        <f t="shared" si="665"/>
        <v>No</v>
      </c>
      <c r="AY1110" t="str">
        <f>IF(OR(Inventory!K118="Q3 2030",Inventory!K118="Q4 2030"),"Yes","No")</f>
        <v>No</v>
      </c>
      <c r="AZ1110" s="178" t="str">
        <f t="shared" si="666"/>
        <v>No</v>
      </c>
      <c r="BA1110" t="str">
        <f>IF(Inventory!K118="","No","Yes")</f>
        <v>No</v>
      </c>
      <c r="BB1110" s="178" t="str">
        <f t="shared" si="667"/>
        <v>No</v>
      </c>
      <c r="BC1110" s="178" t="str">
        <f t="shared" si="668"/>
        <v>Yes</v>
      </c>
      <c r="BD1110" s="174"/>
    </row>
    <row r="1111" spans="1:56" s="175" customFormat="1" ht="23.65" thickBot="1" x14ac:dyDescent="0.5">
      <c r="A1111" s="177">
        <v>115</v>
      </c>
      <c r="B1111" s="71" t="s">
        <v>235</v>
      </c>
      <c r="C1111" t="str">
        <f>IF(Inventory!E119="Yes","Yes","No")</f>
        <v>No</v>
      </c>
      <c r="D1111" t="str">
        <f>IF(AND(C1111="No",Inventory!F119="Yes"),"Yes","No")</f>
        <v>No</v>
      </c>
      <c r="E1111" t="str">
        <f>IF(AND(C1111="No",Inventory!F119="N/A"),"N/A","No")</f>
        <v>No</v>
      </c>
      <c r="F1111">
        <f>IF(OR(Inventory!F119="Yes",Inventory!F119="N/A"),0,1)</f>
        <v>1</v>
      </c>
      <c r="G1111" t="str">
        <f>IF(OR(Inventory!K119="Q3 2019",Inventory!K119="Q4 2019"),"Yes","No")</f>
        <v>No</v>
      </c>
      <c r="H1111" s="178" t="str">
        <f t="shared" si="644"/>
        <v>No</v>
      </c>
      <c r="I1111" t="str">
        <f>IF(OR(Inventory!K119="Q1 2020",Inventory!K119="Q2 2020"),"Yes","No")</f>
        <v>No</v>
      </c>
      <c r="J1111" s="178" t="str">
        <f t="shared" si="645"/>
        <v>No</v>
      </c>
      <c r="K1111" t="str">
        <f>IF(OR(Inventory!K119="Q3 2020",Inventory!K119="Q4 2020"),"Yes","No")</f>
        <v>No</v>
      </c>
      <c r="L1111" s="178" t="str">
        <f t="shared" si="646"/>
        <v>No</v>
      </c>
      <c r="M1111" t="str">
        <f>IF(OR(Inventory!K119="Q1 2021",Inventory!K119="Q2 2021"),"Yes","No")</f>
        <v>No</v>
      </c>
      <c r="N1111" s="178" t="str">
        <f t="shared" si="647"/>
        <v>No</v>
      </c>
      <c r="O1111" t="str">
        <f>IF(OR(Inventory!K119="Q3 2021",Inventory!K119="Q4 2021"),"Yes","No")</f>
        <v>No</v>
      </c>
      <c r="P1111" s="178" t="str">
        <f t="shared" si="648"/>
        <v>No</v>
      </c>
      <c r="Q1111" t="str">
        <f>IF(OR(Inventory!K119="Q1 2022",Inventory!K119="Q2 2022"),"Yes","No")</f>
        <v>No</v>
      </c>
      <c r="R1111" s="178" t="str">
        <f t="shared" si="649"/>
        <v>No</v>
      </c>
      <c r="S1111" t="str">
        <f>IF(OR(Inventory!K119="Q3 2022",Inventory!K119="Q4 2022"),"Yes","No")</f>
        <v>No</v>
      </c>
      <c r="T1111" s="178" t="str">
        <f t="shared" si="650"/>
        <v>No</v>
      </c>
      <c r="U1111" t="str">
        <f>IF(OR(Inventory!K119="Q1 2023",Inventory!K119="Q2 2023"),"Yes","No")</f>
        <v>No</v>
      </c>
      <c r="V1111" s="178" t="str">
        <f t="shared" si="651"/>
        <v>No</v>
      </c>
      <c r="W1111" t="str">
        <f>IF(OR(Inventory!K119="Q3 2023",Inventory!K119="Q4 2023"),"Yes","No")</f>
        <v>No</v>
      </c>
      <c r="X1111" s="178" t="str">
        <f t="shared" si="652"/>
        <v>No</v>
      </c>
      <c r="Y1111" t="str">
        <f>IF(OR(Inventory!K119="Q1 2024",Inventory!K119="Q2 2024"),"Yes","No")</f>
        <v>No</v>
      </c>
      <c r="Z1111" s="178" t="str">
        <f t="shared" si="653"/>
        <v>No</v>
      </c>
      <c r="AA1111" t="str">
        <f>IF(OR(Inventory!K119="Q3 2024",Inventory!K119="Q4 2024"),"Yes","No")</f>
        <v>No</v>
      </c>
      <c r="AB1111" s="178" t="str">
        <f t="shared" si="654"/>
        <v>No</v>
      </c>
      <c r="AC1111" t="str">
        <f>IF(OR(Inventory!K119="Q1 2025",Inventory!K119="Q2 2025"),"Yes","No")</f>
        <v>No</v>
      </c>
      <c r="AD1111" s="178" t="str">
        <f t="shared" si="655"/>
        <v>No</v>
      </c>
      <c r="AE1111" t="str">
        <f>IF(OR(Inventory!K119="Q3 2025",Inventory!K119="Q4 2025"),"Yes","No")</f>
        <v>No</v>
      </c>
      <c r="AF1111" s="178" t="str">
        <f t="shared" si="656"/>
        <v>No</v>
      </c>
      <c r="AG1111" t="str">
        <f>IF(OR(Inventory!K119="Q1 2026",Inventory!K119="Q2 2026"),"Yes","No")</f>
        <v>No</v>
      </c>
      <c r="AH1111" s="178" t="str">
        <f t="shared" si="657"/>
        <v>No</v>
      </c>
      <c r="AI1111" t="str">
        <f>IF(OR(Inventory!K119="Q3 2026",Inventory!K119="Q4 2026"),"Yes","No")</f>
        <v>No</v>
      </c>
      <c r="AJ1111" s="178" t="str">
        <f t="shared" si="658"/>
        <v>No</v>
      </c>
      <c r="AK1111" t="str">
        <f>IF(OR(Inventory!K119="Q1 2027",Inventory!K119="Q2 2027"),"Yes","No")</f>
        <v>No</v>
      </c>
      <c r="AL1111" s="178" t="str">
        <f t="shared" si="659"/>
        <v>No</v>
      </c>
      <c r="AM1111" t="str">
        <f>IF(OR(Inventory!K119="Q3 2027",Inventory!K119="Q4 2027"),"Yes","No")</f>
        <v>No</v>
      </c>
      <c r="AN1111" s="178" t="str">
        <f t="shared" si="660"/>
        <v>No</v>
      </c>
      <c r="AO1111" t="str">
        <f>IF(OR(Inventory!K119="Q1 2028",Inventory!K119="Q2 2028"),"Yes","No")</f>
        <v>No</v>
      </c>
      <c r="AP1111" s="178" t="str">
        <f t="shared" si="661"/>
        <v>No</v>
      </c>
      <c r="AQ1111" t="str">
        <f>IF(OR(Inventory!K119="Q3 2028",Inventory!K119="Q4 2028"),"Yes","No")</f>
        <v>No</v>
      </c>
      <c r="AR1111" s="178" t="str">
        <f t="shared" si="662"/>
        <v>No</v>
      </c>
      <c r="AS1111" t="str">
        <f>IF(OR(Inventory!K119="Q1 2029",Inventory!K119="Q2 2029"),"Yes","No")</f>
        <v>No</v>
      </c>
      <c r="AT1111" s="178" t="str">
        <f t="shared" si="663"/>
        <v>No</v>
      </c>
      <c r="AU1111" t="str">
        <f>IF(OR(Inventory!K119="Q3 2029",Inventory!K119="Q4 2029"),"Yes","No")</f>
        <v>No</v>
      </c>
      <c r="AV1111" s="178" t="str">
        <f t="shared" si="664"/>
        <v>No</v>
      </c>
      <c r="AW1111" t="str">
        <f>IF(OR(Inventory!K119="Q1 2030",Inventory!K119="Q2 2030"),"Yes","No")</f>
        <v>No</v>
      </c>
      <c r="AX1111" s="178" t="str">
        <f t="shared" si="665"/>
        <v>No</v>
      </c>
      <c r="AY1111" t="str">
        <f>IF(OR(Inventory!K119="Q3 2030",Inventory!K119="Q4 2030"),"Yes","No")</f>
        <v>No</v>
      </c>
      <c r="AZ1111" s="178" t="str">
        <f t="shared" si="666"/>
        <v>No</v>
      </c>
      <c r="BA1111" t="str">
        <f>IF(Inventory!K119="","No","Yes")</f>
        <v>No</v>
      </c>
      <c r="BB1111" s="178" t="str">
        <f t="shared" si="667"/>
        <v>No</v>
      </c>
      <c r="BC1111" s="178" t="str">
        <f t="shared" si="668"/>
        <v>Yes</v>
      </c>
      <c r="BD1111" s="174"/>
    </row>
    <row r="1112" spans="1:56" s="175" customFormat="1" ht="23.65" thickBot="1" x14ac:dyDescent="0.5">
      <c r="A1112" s="177">
        <v>116</v>
      </c>
      <c r="B1112" s="71" t="s">
        <v>797</v>
      </c>
      <c r="C1112" t="str">
        <f>IF(Inventory!E120="Yes","Yes","No")</f>
        <v>No</v>
      </c>
      <c r="D1112" t="str">
        <f>IF(AND(C1112="No",Inventory!F120="Yes"),"Yes","No")</f>
        <v>No</v>
      </c>
      <c r="E1112" t="str">
        <f>IF(AND(C1112="No",Inventory!F120="N/A"),"N/A","No")</f>
        <v>No</v>
      </c>
      <c r="F1112">
        <f>IF(OR(Inventory!F120="Yes",Inventory!F120="N/A"),0,1)</f>
        <v>1</v>
      </c>
      <c r="G1112" t="str">
        <f>IF(OR(Inventory!K120="Q3 2019",Inventory!K120="Q4 2019"),"Yes","No")</f>
        <v>No</v>
      </c>
      <c r="H1112" s="178" t="str">
        <f t="shared" si="644"/>
        <v>No</v>
      </c>
      <c r="I1112" t="str">
        <f>IF(OR(Inventory!K120="Q1 2020",Inventory!K120="Q2 2020"),"Yes","No")</f>
        <v>No</v>
      </c>
      <c r="J1112" s="178" t="str">
        <f t="shared" si="645"/>
        <v>No</v>
      </c>
      <c r="K1112" t="str">
        <f>IF(OR(Inventory!K120="Q3 2020",Inventory!K120="Q4 2020"),"Yes","No")</f>
        <v>No</v>
      </c>
      <c r="L1112" s="178" t="str">
        <f t="shared" si="646"/>
        <v>No</v>
      </c>
      <c r="M1112" t="str">
        <f>IF(OR(Inventory!K120="Q1 2021",Inventory!K120="Q2 2021"),"Yes","No")</f>
        <v>No</v>
      </c>
      <c r="N1112" s="178" t="str">
        <f t="shared" si="647"/>
        <v>No</v>
      </c>
      <c r="O1112" t="str">
        <f>IF(OR(Inventory!K120="Q3 2021",Inventory!K120="Q4 2021"),"Yes","No")</f>
        <v>No</v>
      </c>
      <c r="P1112" s="178" t="str">
        <f t="shared" si="648"/>
        <v>No</v>
      </c>
      <c r="Q1112" t="str">
        <f>IF(OR(Inventory!K120="Q1 2022",Inventory!K120="Q2 2022"),"Yes","No")</f>
        <v>No</v>
      </c>
      <c r="R1112" s="178" t="str">
        <f t="shared" si="649"/>
        <v>No</v>
      </c>
      <c r="S1112" t="str">
        <f>IF(OR(Inventory!K120="Q3 2022",Inventory!K120="Q4 2022"),"Yes","No")</f>
        <v>No</v>
      </c>
      <c r="T1112" s="178" t="str">
        <f t="shared" si="650"/>
        <v>No</v>
      </c>
      <c r="U1112" t="str">
        <f>IF(OR(Inventory!K120="Q1 2023",Inventory!K120="Q2 2023"),"Yes","No")</f>
        <v>No</v>
      </c>
      <c r="V1112" s="178" t="str">
        <f t="shared" si="651"/>
        <v>No</v>
      </c>
      <c r="W1112" t="str">
        <f>IF(OR(Inventory!K120="Q3 2023",Inventory!K120="Q4 2023"),"Yes","No")</f>
        <v>No</v>
      </c>
      <c r="X1112" s="178" t="str">
        <f t="shared" si="652"/>
        <v>No</v>
      </c>
      <c r="Y1112" t="str">
        <f>IF(OR(Inventory!K120="Q1 2024",Inventory!K120="Q2 2024"),"Yes","No")</f>
        <v>No</v>
      </c>
      <c r="Z1112" s="178" t="str">
        <f t="shared" si="653"/>
        <v>No</v>
      </c>
      <c r="AA1112" t="str">
        <f>IF(OR(Inventory!K120="Q3 2024",Inventory!K120="Q4 2024"),"Yes","No")</f>
        <v>No</v>
      </c>
      <c r="AB1112" s="178" t="str">
        <f t="shared" si="654"/>
        <v>No</v>
      </c>
      <c r="AC1112" t="str">
        <f>IF(OR(Inventory!K120="Q1 2025",Inventory!K120="Q2 2025"),"Yes","No")</f>
        <v>No</v>
      </c>
      <c r="AD1112" s="178" t="str">
        <f t="shared" si="655"/>
        <v>No</v>
      </c>
      <c r="AE1112" t="str">
        <f>IF(OR(Inventory!K120="Q3 2025",Inventory!K120="Q4 2025"),"Yes","No")</f>
        <v>No</v>
      </c>
      <c r="AF1112" s="178" t="str">
        <f t="shared" si="656"/>
        <v>No</v>
      </c>
      <c r="AG1112" t="str">
        <f>IF(OR(Inventory!K120="Q1 2026",Inventory!K120="Q2 2026"),"Yes","No")</f>
        <v>No</v>
      </c>
      <c r="AH1112" s="178" t="str">
        <f t="shared" si="657"/>
        <v>No</v>
      </c>
      <c r="AI1112" t="str">
        <f>IF(OR(Inventory!K120="Q3 2026",Inventory!K120="Q4 2026"),"Yes","No")</f>
        <v>No</v>
      </c>
      <c r="AJ1112" s="178" t="str">
        <f t="shared" si="658"/>
        <v>No</v>
      </c>
      <c r="AK1112" t="str">
        <f>IF(OR(Inventory!K120="Q1 2027",Inventory!K120="Q2 2027"),"Yes","No")</f>
        <v>No</v>
      </c>
      <c r="AL1112" s="178" t="str">
        <f t="shared" si="659"/>
        <v>No</v>
      </c>
      <c r="AM1112" t="str">
        <f>IF(OR(Inventory!K120="Q3 2027",Inventory!K120="Q4 2027"),"Yes","No")</f>
        <v>No</v>
      </c>
      <c r="AN1112" s="178" t="str">
        <f t="shared" si="660"/>
        <v>No</v>
      </c>
      <c r="AO1112" t="str">
        <f>IF(OR(Inventory!K120="Q1 2028",Inventory!K120="Q2 2028"),"Yes","No")</f>
        <v>No</v>
      </c>
      <c r="AP1112" s="178" t="str">
        <f t="shared" si="661"/>
        <v>No</v>
      </c>
      <c r="AQ1112" t="str">
        <f>IF(OR(Inventory!K120="Q3 2028",Inventory!K120="Q4 2028"),"Yes","No")</f>
        <v>No</v>
      </c>
      <c r="AR1112" s="178" t="str">
        <f t="shared" si="662"/>
        <v>No</v>
      </c>
      <c r="AS1112" t="str">
        <f>IF(OR(Inventory!K120="Q1 2029",Inventory!K120="Q2 2029"),"Yes","No")</f>
        <v>No</v>
      </c>
      <c r="AT1112" s="178" t="str">
        <f t="shared" si="663"/>
        <v>No</v>
      </c>
      <c r="AU1112" t="str">
        <f>IF(OR(Inventory!K120="Q3 2029",Inventory!K120="Q4 2029"),"Yes","No")</f>
        <v>No</v>
      </c>
      <c r="AV1112" s="178" t="str">
        <f t="shared" si="664"/>
        <v>No</v>
      </c>
      <c r="AW1112" t="str">
        <f>IF(OR(Inventory!K120="Q1 2030",Inventory!K120="Q2 2030"),"Yes","No")</f>
        <v>No</v>
      </c>
      <c r="AX1112" s="178" t="str">
        <f t="shared" si="665"/>
        <v>No</v>
      </c>
      <c r="AY1112" t="str">
        <f>IF(OR(Inventory!K120="Q3 2030",Inventory!K120="Q4 2030"),"Yes","No")</f>
        <v>No</v>
      </c>
      <c r="AZ1112" s="178" t="str">
        <f t="shared" si="666"/>
        <v>No</v>
      </c>
      <c r="BA1112" t="str">
        <f>IF(Inventory!K120="","No","Yes")</f>
        <v>No</v>
      </c>
      <c r="BB1112" s="178" t="str">
        <f t="shared" si="667"/>
        <v>No</v>
      </c>
      <c r="BC1112" s="178" t="str">
        <f t="shared" si="668"/>
        <v>Yes</v>
      </c>
      <c r="BD1112" s="174"/>
    </row>
    <row r="1113" spans="1:56" s="175" customFormat="1" ht="23.65" thickBot="1" x14ac:dyDescent="0.5">
      <c r="A1113" s="177">
        <v>117</v>
      </c>
      <c r="B1113" s="71" t="s">
        <v>237</v>
      </c>
      <c r="C1113" t="str">
        <f>IF(Inventory!E121="Yes","Yes","No")</f>
        <v>No</v>
      </c>
      <c r="D1113" t="str">
        <f>IF(AND(C1113="No",Inventory!F121="Yes"),"Yes","No")</f>
        <v>No</v>
      </c>
      <c r="E1113" t="str">
        <f>IF(AND(C1113="No",Inventory!F121="N/A"),"N/A","No")</f>
        <v>No</v>
      </c>
      <c r="F1113">
        <f>IF(OR(Inventory!F121="Yes",Inventory!F121="N/A"),0,1)</f>
        <v>1</v>
      </c>
      <c r="G1113" t="str">
        <f>IF(OR(Inventory!K121="Q3 2019",Inventory!K121="Q4 2019"),"Yes","No")</f>
        <v>No</v>
      </c>
      <c r="H1113" s="178" t="str">
        <f t="shared" si="644"/>
        <v>No</v>
      </c>
      <c r="I1113" t="str">
        <f>IF(OR(Inventory!K121="Q1 2020",Inventory!K121="Q2 2020"),"Yes","No")</f>
        <v>No</v>
      </c>
      <c r="J1113" s="178" t="str">
        <f t="shared" si="645"/>
        <v>No</v>
      </c>
      <c r="K1113" t="str">
        <f>IF(OR(Inventory!K121="Q3 2020",Inventory!K121="Q4 2020"),"Yes","No")</f>
        <v>No</v>
      </c>
      <c r="L1113" s="178" t="str">
        <f t="shared" si="646"/>
        <v>No</v>
      </c>
      <c r="M1113" t="str">
        <f>IF(OR(Inventory!K121="Q1 2021",Inventory!K121="Q2 2021"),"Yes","No")</f>
        <v>No</v>
      </c>
      <c r="N1113" s="178" t="str">
        <f t="shared" si="647"/>
        <v>No</v>
      </c>
      <c r="O1113" t="str">
        <f>IF(OR(Inventory!K121="Q3 2021",Inventory!K121="Q4 2021"),"Yes","No")</f>
        <v>No</v>
      </c>
      <c r="P1113" s="178" t="str">
        <f t="shared" si="648"/>
        <v>No</v>
      </c>
      <c r="Q1113" t="str">
        <f>IF(OR(Inventory!K121="Q1 2022",Inventory!K121="Q2 2022"),"Yes","No")</f>
        <v>No</v>
      </c>
      <c r="R1113" s="178" t="str">
        <f t="shared" si="649"/>
        <v>No</v>
      </c>
      <c r="S1113" t="str">
        <f>IF(OR(Inventory!K121="Q3 2022",Inventory!K121="Q4 2022"),"Yes","No")</f>
        <v>No</v>
      </c>
      <c r="T1113" s="178" t="str">
        <f t="shared" si="650"/>
        <v>No</v>
      </c>
      <c r="U1113" t="str">
        <f>IF(OR(Inventory!K121="Q1 2023",Inventory!K121="Q2 2023"),"Yes","No")</f>
        <v>No</v>
      </c>
      <c r="V1113" s="178" t="str">
        <f t="shared" si="651"/>
        <v>No</v>
      </c>
      <c r="W1113" t="str">
        <f>IF(OR(Inventory!K121="Q3 2023",Inventory!K121="Q4 2023"),"Yes","No")</f>
        <v>No</v>
      </c>
      <c r="X1113" s="178" t="str">
        <f t="shared" si="652"/>
        <v>No</v>
      </c>
      <c r="Y1113" t="str">
        <f>IF(OR(Inventory!K121="Q1 2024",Inventory!K121="Q2 2024"),"Yes","No")</f>
        <v>No</v>
      </c>
      <c r="Z1113" s="178" t="str">
        <f t="shared" si="653"/>
        <v>No</v>
      </c>
      <c r="AA1113" t="str">
        <f>IF(OR(Inventory!K121="Q3 2024",Inventory!K121="Q4 2024"),"Yes","No")</f>
        <v>No</v>
      </c>
      <c r="AB1113" s="178" t="str">
        <f t="shared" si="654"/>
        <v>No</v>
      </c>
      <c r="AC1113" t="str">
        <f>IF(OR(Inventory!K121="Q1 2025",Inventory!K121="Q2 2025"),"Yes","No")</f>
        <v>No</v>
      </c>
      <c r="AD1113" s="178" t="str">
        <f t="shared" si="655"/>
        <v>No</v>
      </c>
      <c r="AE1113" t="str">
        <f>IF(OR(Inventory!K121="Q3 2025",Inventory!K121="Q4 2025"),"Yes","No")</f>
        <v>No</v>
      </c>
      <c r="AF1113" s="178" t="str">
        <f t="shared" si="656"/>
        <v>No</v>
      </c>
      <c r="AG1113" t="str">
        <f>IF(OR(Inventory!K121="Q1 2026",Inventory!K121="Q2 2026"),"Yes","No")</f>
        <v>No</v>
      </c>
      <c r="AH1113" s="178" t="str">
        <f t="shared" si="657"/>
        <v>No</v>
      </c>
      <c r="AI1113" t="str">
        <f>IF(OR(Inventory!K121="Q3 2026",Inventory!K121="Q4 2026"),"Yes","No")</f>
        <v>No</v>
      </c>
      <c r="AJ1113" s="178" t="str">
        <f t="shared" si="658"/>
        <v>No</v>
      </c>
      <c r="AK1113" t="str">
        <f>IF(OR(Inventory!K121="Q1 2027",Inventory!K121="Q2 2027"),"Yes","No")</f>
        <v>No</v>
      </c>
      <c r="AL1113" s="178" t="str">
        <f t="shared" si="659"/>
        <v>No</v>
      </c>
      <c r="AM1113" t="str">
        <f>IF(OR(Inventory!K121="Q3 2027",Inventory!K121="Q4 2027"),"Yes","No")</f>
        <v>No</v>
      </c>
      <c r="AN1113" s="178" t="str">
        <f t="shared" si="660"/>
        <v>No</v>
      </c>
      <c r="AO1113" t="str">
        <f>IF(OR(Inventory!K121="Q1 2028",Inventory!K121="Q2 2028"),"Yes","No")</f>
        <v>No</v>
      </c>
      <c r="AP1113" s="178" t="str">
        <f t="shared" si="661"/>
        <v>No</v>
      </c>
      <c r="AQ1113" t="str">
        <f>IF(OR(Inventory!K121="Q3 2028",Inventory!K121="Q4 2028"),"Yes","No")</f>
        <v>No</v>
      </c>
      <c r="AR1113" s="178" t="str">
        <f t="shared" si="662"/>
        <v>No</v>
      </c>
      <c r="AS1113" t="str">
        <f>IF(OR(Inventory!K121="Q1 2029",Inventory!K121="Q2 2029"),"Yes","No")</f>
        <v>No</v>
      </c>
      <c r="AT1113" s="178" t="str">
        <f t="shared" si="663"/>
        <v>No</v>
      </c>
      <c r="AU1113" t="str">
        <f>IF(OR(Inventory!K121="Q3 2029",Inventory!K121="Q4 2029"),"Yes","No")</f>
        <v>No</v>
      </c>
      <c r="AV1113" s="178" t="str">
        <f t="shared" si="664"/>
        <v>No</v>
      </c>
      <c r="AW1113" t="str">
        <f>IF(OR(Inventory!K121="Q1 2030",Inventory!K121="Q2 2030"),"Yes","No")</f>
        <v>No</v>
      </c>
      <c r="AX1113" s="178" t="str">
        <f t="shared" si="665"/>
        <v>No</v>
      </c>
      <c r="AY1113" t="str">
        <f>IF(OR(Inventory!K121="Q3 2030",Inventory!K121="Q4 2030"),"Yes","No")</f>
        <v>No</v>
      </c>
      <c r="AZ1113" s="178" t="str">
        <f t="shared" si="666"/>
        <v>No</v>
      </c>
      <c r="BA1113" t="str">
        <f>IF(Inventory!K121="","No","Yes")</f>
        <v>No</v>
      </c>
      <c r="BB1113" s="178" t="str">
        <f t="shared" si="667"/>
        <v>No</v>
      </c>
      <c r="BC1113" s="178" t="str">
        <f t="shared" si="668"/>
        <v>Yes</v>
      </c>
      <c r="BD1113" s="174"/>
    </row>
    <row r="1114" spans="1:56" s="175" customFormat="1" ht="23.65" thickBot="1" x14ac:dyDescent="0.5">
      <c r="A1114" s="177">
        <v>118</v>
      </c>
      <c r="B1114" s="71" t="s">
        <v>798</v>
      </c>
      <c r="C1114" t="str">
        <f>IF(Inventory!E122="Yes","Yes","No")</f>
        <v>No</v>
      </c>
      <c r="D1114" t="str">
        <f>IF(AND(C1114="No",Inventory!F122="Yes"),"Yes","No")</f>
        <v>No</v>
      </c>
      <c r="E1114" t="str">
        <f>IF(AND(C1114="No",Inventory!F122="N/A"),"N/A","No")</f>
        <v>No</v>
      </c>
      <c r="F1114">
        <f>IF(OR(Inventory!F122="Yes",Inventory!F122="N/A"),0,1)</f>
        <v>1</v>
      </c>
      <c r="G1114" t="str">
        <f>IF(OR(Inventory!K122="Q3 2019",Inventory!K122="Q4 2019"),"Yes","No")</f>
        <v>No</v>
      </c>
      <c r="H1114" s="178" t="str">
        <f t="shared" si="644"/>
        <v>No</v>
      </c>
      <c r="I1114" t="str">
        <f>IF(OR(Inventory!K122="Q1 2020",Inventory!K122="Q2 2020"),"Yes","No")</f>
        <v>No</v>
      </c>
      <c r="J1114" s="178" t="str">
        <f t="shared" si="645"/>
        <v>No</v>
      </c>
      <c r="K1114" t="str">
        <f>IF(OR(Inventory!K122="Q3 2020",Inventory!K122="Q4 2020"),"Yes","No")</f>
        <v>No</v>
      </c>
      <c r="L1114" s="178" t="str">
        <f t="shared" si="646"/>
        <v>No</v>
      </c>
      <c r="M1114" t="str">
        <f>IF(OR(Inventory!K122="Q1 2021",Inventory!K122="Q2 2021"),"Yes","No")</f>
        <v>No</v>
      </c>
      <c r="N1114" s="178" t="str">
        <f t="shared" si="647"/>
        <v>No</v>
      </c>
      <c r="O1114" t="str">
        <f>IF(OR(Inventory!K122="Q3 2021",Inventory!K122="Q4 2021"),"Yes","No")</f>
        <v>No</v>
      </c>
      <c r="P1114" s="178" t="str">
        <f t="shared" si="648"/>
        <v>No</v>
      </c>
      <c r="Q1114" t="str">
        <f>IF(OR(Inventory!K122="Q1 2022",Inventory!K122="Q2 2022"),"Yes","No")</f>
        <v>No</v>
      </c>
      <c r="R1114" s="178" t="str">
        <f t="shared" si="649"/>
        <v>No</v>
      </c>
      <c r="S1114" t="str">
        <f>IF(OR(Inventory!K122="Q3 2022",Inventory!K122="Q4 2022"),"Yes","No")</f>
        <v>No</v>
      </c>
      <c r="T1114" s="178" t="str">
        <f t="shared" si="650"/>
        <v>No</v>
      </c>
      <c r="U1114" t="str">
        <f>IF(OR(Inventory!K122="Q1 2023",Inventory!K122="Q2 2023"),"Yes","No")</f>
        <v>No</v>
      </c>
      <c r="V1114" s="178" t="str">
        <f t="shared" si="651"/>
        <v>No</v>
      </c>
      <c r="W1114" t="str">
        <f>IF(OR(Inventory!K122="Q3 2023",Inventory!K122="Q4 2023"),"Yes","No")</f>
        <v>No</v>
      </c>
      <c r="X1114" s="178" t="str">
        <f t="shared" si="652"/>
        <v>No</v>
      </c>
      <c r="Y1114" t="str">
        <f>IF(OR(Inventory!K122="Q1 2024",Inventory!K122="Q2 2024"),"Yes","No")</f>
        <v>No</v>
      </c>
      <c r="Z1114" s="178" t="str">
        <f t="shared" si="653"/>
        <v>No</v>
      </c>
      <c r="AA1114" t="str">
        <f>IF(OR(Inventory!K122="Q3 2024",Inventory!K122="Q4 2024"),"Yes","No")</f>
        <v>No</v>
      </c>
      <c r="AB1114" s="178" t="str">
        <f t="shared" si="654"/>
        <v>No</v>
      </c>
      <c r="AC1114" t="str">
        <f>IF(OR(Inventory!K122="Q1 2025",Inventory!K122="Q2 2025"),"Yes","No")</f>
        <v>No</v>
      </c>
      <c r="AD1114" s="178" t="str">
        <f t="shared" si="655"/>
        <v>No</v>
      </c>
      <c r="AE1114" t="str">
        <f>IF(OR(Inventory!K122="Q3 2025",Inventory!K122="Q4 2025"),"Yes","No")</f>
        <v>No</v>
      </c>
      <c r="AF1114" s="178" t="str">
        <f t="shared" si="656"/>
        <v>No</v>
      </c>
      <c r="AG1114" t="str">
        <f>IF(OR(Inventory!K122="Q1 2026",Inventory!K122="Q2 2026"),"Yes","No")</f>
        <v>No</v>
      </c>
      <c r="AH1114" s="178" t="str">
        <f t="shared" si="657"/>
        <v>No</v>
      </c>
      <c r="AI1114" t="str">
        <f>IF(OR(Inventory!K122="Q3 2026",Inventory!K122="Q4 2026"),"Yes","No")</f>
        <v>No</v>
      </c>
      <c r="AJ1114" s="178" t="str">
        <f t="shared" si="658"/>
        <v>No</v>
      </c>
      <c r="AK1114" t="str">
        <f>IF(OR(Inventory!K122="Q1 2027",Inventory!K122="Q2 2027"),"Yes","No")</f>
        <v>No</v>
      </c>
      <c r="AL1114" s="178" t="str">
        <f t="shared" si="659"/>
        <v>No</v>
      </c>
      <c r="AM1114" t="str">
        <f>IF(OR(Inventory!K122="Q3 2027",Inventory!K122="Q4 2027"),"Yes","No")</f>
        <v>No</v>
      </c>
      <c r="AN1114" s="178" t="str">
        <f t="shared" si="660"/>
        <v>No</v>
      </c>
      <c r="AO1114" t="str">
        <f>IF(OR(Inventory!K122="Q1 2028",Inventory!K122="Q2 2028"),"Yes","No")</f>
        <v>No</v>
      </c>
      <c r="AP1114" s="178" t="str">
        <f t="shared" si="661"/>
        <v>No</v>
      </c>
      <c r="AQ1114" t="str">
        <f>IF(OR(Inventory!K122="Q3 2028",Inventory!K122="Q4 2028"),"Yes","No")</f>
        <v>No</v>
      </c>
      <c r="AR1114" s="178" t="str">
        <f t="shared" si="662"/>
        <v>No</v>
      </c>
      <c r="AS1114" t="str">
        <f>IF(OR(Inventory!K122="Q1 2029",Inventory!K122="Q2 2029"),"Yes","No")</f>
        <v>No</v>
      </c>
      <c r="AT1114" s="178" t="str">
        <f t="shared" si="663"/>
        <v>No</v>
      </c>
      <c r="AU1114" t="str">
        <f>IF(OR(Inventory!K122="Q3 2029",Inventory!K122="Q4 2029"),"Yes","No")</f>
        <v>No</v>
      </c>
      <c r="AV1114" s="178" t="str">
        <f t="shared" si="664"/>
        <v>No</v>
      </c>
      <c r="AW1114" t="str">
        <f>IF(OR(Inventory!K122="Q1 2030",Inventory!K122="Q2 2030"),"Yes","No")</f>
        <v>No</v>
      </c>
      <c r="AX1114" s="178" t="str">
        <f t="shared" si="665"/>
        <v>No</v>
      </c>
      <c r="AY1114" t="str">
        <f>IF(OR(Inventory!K122="Q3 2030",Inventory!K122="Q4 2030"),"Yes","No")</f>
        <v>No</v>
      </c>
      <c r="AZ1114" s="178" t="str">
        <f t="shared" si="666"/>
        <v>No</v>
      </c>
      <c r="BA1114" t="str">
        <f>IF(Inventory!K122="","No","Yes")</f>
        <v>No</v>
      </c>
      <c r="BB1114" s="178" t="str">
        <f t="shared" si="667"/>
        <v>No</v>
      </c>
      <c r="BC1114" s="178" t="str">
        <f t="shared" si="668"/>
        <v>Yes</v>
      </c>
      <c r="BD1114" s="174"/>
    </row>
    <row r="1115" spans="1:56" s="175" customFormat="1" ht="23.65" thickBot="1" x14ac:dyDescent="0.5">
      <c r="A1115" s="177">
        <v>119</v>
      </c>
      <c r="B1115" s="71" t="s">
        <v>799</v>
      </c>
      <c r="C1115" t="str">
        <f>IF(Inventory!E123="Yes","Yes","No")</f>
        <v>No</v>
      </c>
      <c r="D1115" t="str">
        <f>IF(AND(C1115="No",Inventory!F123="Yes"),"Yes","No")</f>
        <v>No</v>
      </c>
      <c r="E1115" t="str">
        <f>IF(AND(C1115="No",Inventory!F123="N/A"),"N/A","No")</f>
        <v>No</v>
      </c>
      <c r="F1115">
        <f>IF(OR(Inventory!F123="Yes",Inventory!F123="N/A"),0,1)</f>
        <v>1</v>
      </c>
      <c r="G1115" t="str">
        <f>IF(OR(Inventory!K123="Q3 2019",Inventory!K123="Q4 2019"),"Yes","No")</f>
        <v>No</v>
      </c>
      <c r="H1115" s="178" t="str">
        <f t="shared" si="644"/>
        <v>No</v>
      </c>
      <c r="I1115" t="str">
        <f>IF(OR(Inventory!K123="Q1 2020",Inventory!K123="Q2 2020"),"Yes","No")</f>
        <v>No</v>
      </c>
      <c r="J1115" s="178" t="str">
        <f t="shared" si="645"/>
        <v>No</v>
      </c>
      <c r="K1115" t="str">
        <f>IF(OR(Inventory!K123="Q3 2020",Inventory!K123="Q4 2020"),"Yes","No")</f>
        <v>No</v>
      </c>
      <c r="L1115" s="178" t="str">
        <f t="shared" si="646"/>
        <v>No</v>
      </c>
      <c r="M1115" t="str">
        <f>IF(OR(Inventory!K123="Q1 2021",Inventory!K123="Q2 2021"),"Yes","No")</f>
        <v>No</v>
      </c>
      <c r="N1115" s="178" t="str">
        <f t="shared" si="647"/>
        <v>No</v>
      </c>
      <c r="O1115" t="str">
        <f>IF(OR(Inventory!K123="Q3 2021",Inventory!K123="Q4 2021"),"Yes","No")</f>
        <v>No</v>
      </c>
      <c r="P1115" s="178" t="str">
        <f t="shared" si="648"/>
        <v>No</v>
      </c>
      <c r="Q1115" t="str">
        <f>IF(OR(Inventory!K123="Q1 2022",Inventory!K123="Q2 2022"),"Yes","No")</f>
        <v>No</v>
      </c>
      <c r="R1115" s="178" t="str">
        <f t="shared" si="649"/>
        <v>No</v>
      </c>
      <c r="S1115" t="str">
        <f>IF(OR(Inventory!K123="Q3 2022",Inventory!K123="Q4 2022"),"Yes","No")</f>
        <v>No</v>
      </c>
      <c r="T1115" s="178" t="str">
        <f t="shared" si="650"/>
        <v>No</v>
      </c>
      <c r="U1115" t="str">
        <f>IF(OR(Inventory!K123="Q1 2023",Inventory!K123="Q2 2023"),"Yes","No")</f>
        <v>No</v>
      </c>
      <c r="V1115" s="178" t="str">
        <f t="shared" si="651"/>
        <v>No</v>
      </c>
      <c r="W1115" t="str">
        <f>IF(OR(Inventory!K123="Q3 2023",Inventory!K123="Q4 2023"),"Yes","No")</f>
        <v>No</v>
      </c>
      <c r="X1115" s="178" t="str">
        <f t="shared" si="652"/>
        <v>No</v>
      </c>
      <c r="Y1115" t="str">
        <f>IF(OR(Inventory!K123="Q1 2024",Inventory!K123="Q2 2024"),"Yes","No")</f>
        <v>No</v>
      </c>
      <c r="Z1115" s="178" t="str">
        <f t="shared" si="653"/>
        <v>No</v>
      </c>
      <c r="AA1115" t="str">
        <f>IF(OR(Inventory!K123="Q3 2024",Inventory!K123="Q4 2024"),"Yes","No")</f>
        <v>No</v>
      </c>
      <c r="AB1115" s="178" t="str">
        <f t="shared" si="654"/>
        <v>No</v>
      </c>
      <c r="AC1115" t="str">
        <f>IF(OR(Inventory!K123="Q1 2025",Inventory!K123="Q2 2025"),"Yes","No")</f>
        <v>No</v>
      </c>
      <c r="AD1115" s="178" t="str">
        <f t="shared" si="655"/>
        <v>No</v>
      </c>
      <c r="AE1115" t="str">
        <f>IF(OR(Inventory!K123="Q3 2025",Inventory!K123="Q4 2025"),"Yes","No")</f>
        <v>No</v>
      </c>
      <c r="AF1115" s="178" t="str">
        <f t="shared" si="656"/>
        <v>No</v>
      </c>
      <c r="AG1115" t="str">
        <f>IF(OR(Inventory!K123="Q1 2026",Inventory!K123="Q2 2026"),"Yes","No")</f>
        <v>No</v>
      </c>
      <c r="AH1115" s="178" t="str">
        <f t="shared" si="657"/>
        <v>No</v>
      </c>
      <c r="AI1115" t="str">
        <f>IF(OR(Inventory!K123="Q3 2026",Inventory!K123="Q4 2026"),"Yes","No")</f>
        <v>No</v>
      </c>
      <c r="AJ1115" s="178" t="str">
        <f t="shared" si="658"/>
        <v>No</v>
      </c>
      <c r="AK1115" t="str">
        <f>IF(OR(Inventory!K123="Q1 2027",Inventory!K123="Q2 2027"),"Yes","No")</f>
        <v>No</v>
      </c>
      <c r="AL1115" s="178" t="str">
        <f t="shared" si="659"/>
        <v>No</v>
      </c>
      <c r="AM1115" t="str">
        <f>IF(OR(Inventory!K123="Q3 2027",Inventory!K123="Q4 2027"),"Yes","No")</f>
        <v>No</v>
      </c>
      <c r="AN1115" s="178" t="str">
        <f t="shared" si="660"/>
        <v>No</v>
      </c>
      <c r="AO1115" t="str">
        <f>IF(OR(Inventory!K123="Q1 2028",Inventory!K123="Q2 2028"),"Yes","No")</f>
        <v>No</v>
      </c>
      <c r="AP1115" s="178" t="str">
        <f t="shared" si="661"/>
        <v>No</v>
      </c>
      <c r="AQ1115" t="str">
        <f>IF(OR(Inventory!K123="Q3 2028",Inventory!K123="Q4 2028"),"Yes","No")</f>
        <v>No</v>
      </c>
      <c r="AR1115" s="178" t="str">
        <f t="shared" si="662"/>
        <v>No</v>
      </c>
      <c r="AS1115" t="str">
        <f>IF(OR(Inventory!K123="Q1 2029",Inventory!K123="Q2 2029"),"Yes","No")</f>
        <v>No</v>
      </c>
      <c r="AT1115" s="178" t="str">
        <f t="shared" si="663"/>
        <v>No</v>
      </c>
      <c r="AU1115" t="str">
        <f>IF(OR(Inventory!K123="Q3 2029",Inventory!K123="Q4 2029"),"Yes","No")</f>
        <v>No</v>
      </c>
      <c r="AV1115" s="178" t="str">
        <f t="shared" si="664"/>
        <v>No</v>
      </c>
      <c r="AW1115" t="str">
        <f>IF(OR(Inventory!K123="Q1 2030",Inventory!K123="Q2 2030"),"Yes","No")</f>
        <v>No</v>
      </c>
      <c r="AX1115" s="178" t="str">
        <f t="shared" si="665"/>
        <v>No</v>
      </c>
      <c r="AY1115" t="str">
        <f>IF(OR(Inventory!K123="Q3 2030",Inventory!K123="Q4 2030"),"Yes","No")</f>
        <v>No</v>
      </c>
      <c r="AZ1115" s="178" t="str">
        <f t="shared" si="666"/>
        <v>No</v>
      </c>
      <c r="BA1115" t="str">
        <f>IF(Inventory!K123="","No","Yes")</f>
        <v>No</v>
      </c>
      <c r="BB1115" s="178" t="str">
        <f t="shared" si="667"/>
        <v>No</v>
      </c>
      <c r="BC1115" s="178" t="str">
        <f t="shared" si="668"/>
        <v>Yes</v>
      </c>
      <c r="BD1115" s="174"/>
    </row>
    <row r="1116" spans="1:56" s="175" customFormat="1" ht="23.65" thickBot="1" x14ac:dyDescent="0.5">
      <c r="A1116" s="177">
        <v>120</v>
      </c>
      <c r="B1116" s="71" t="s">
        <v>800</v>
      </c>
      <c r="C1116" t="str">
        <f>IF(Inventory!E124="Yes","Yes","No")</f>
        <v>No</v>
      </c>
      <c r="D1116" t="str">
        <f>IF(AND(C1116="No",Inventory!F124="Yes"),"Yes","No")</f>
        <v>No</v>
      </c>
      <c r="E1116" t="str">
        <f>IF(AND(C1116="No",Inventory!F124="N/A"),"N/A","No")</f>
        <v>No</v>
      </c>
      <c r="F1116">
        <f>IF(OR(Inventory!F124="Yes",Inventory!F124="N/A"),0,1)</f>
        <v>1</v>
      </c>
      <c r="G1116" t="str">
        <f>IF(OR(Inventory!K124="Q3 2019",Inventory!K124="Q4 2019"),"Yes","No")</f>
        <v>No</v>
      </c>
      <c r="H1116" s="178" t="str">
        <f t="shared" si="644"/>
        <v>No</v>
      </c>
      <c r="I1116" t="str">
        <f>IF(OR(Inventory!K124="Q1 2020",Inventory!K124="Q2 2020"),"Yes","No")</f>
        <v>No</v>
      </c>
      <c r="J1116" s="178" t="str">
        <f t="shared" si="645"/>
        <v>No</v>
      </c>
      <c r="K1116" t="str">
        <f>IF(OR(Inventory!K124="Q3 2020",Inventory!K124="Q4 2020"),"Yes","No")</f>
        <v>No</v>
      </c>
      <c r="L1116" s="178" t="str">
        <f t="shared" si="646"/>
        <v>No</v>
      </c>
      <c r="M1116" t="str">
        <f>IF(OR(Inventory!K124="Q1 2021",Inventory!K124="Q2 2021"),"Yes","No")</f>
        <v>No</v>
      </c>
      <c r="N1116" s="178" t="str">
        <f t="shared" si="647"/>
        <v>No</v>
      </c>
      <c r="O1116" t="str">
        <f>IF(OR(Inventory!K124="Q3 2021",Inventory!K124="Q4 2021"),"Yes","No")</f>
        <v>No</v>
      </c>
      <c r="P1116" s="178" t="str">
        <f t="shared" si="648"/>
        <v>No</v>
      </c>
      <c r="Q1116" t="str">
        <f>IF(OR(Inventory!K124="Q1 2022",Inventory!K124="Q2 2022"),"Yes","No")</f>
        <v>No</v>
      </c>
      <c r="R1116" s="178" t="str">
        <f t="shared" si="649"/>
        <v>No</v>
      </c>
      <c r="S1116" t="str">
        <f>IF(OR(Inventory!K124="Q3 2022",Inventory!K124="Q4 2022"),"Yes","No")</f>
        <v>No</v>
      </c>
      <c r="T1116" s="178" t="str">
        <f t="shared" si="650"/>
        <v>No</v>
      </c>
      <c r="U1116" t="str">
        <f>IF(OR(Inventory!K124="Q1 2023",Inventory!K124="Q2 2023"),"Yes","No")</f>
        <v>No</v>
      </c>
      <c r="V1116" s="178" t="str">
        <f t="shared" si="651"/>
        <v>No</v>
      </c>
      <c r="W1116" t="str">
        <f>IF(OR(Inventory!K124="Q3 2023",Inventory!K124="Q4 2023"),"Yes","No")</f>
        <v>No</v>
      </c>
      <c r="X1116" s="178" t="str">
        <f t="shared" si="652"/>
        <v>No</v>
      </c>
      <c r="Y1116" t="str">
        <f>IF(OR(Inventory!K124="Q1 2024",Inventory!K124="Q2 2024"),"Yes","No")</f>
        <v>No</v>
      </c>
      <c r="Z1116" s="178" t="str">
        <f t="shared" si="653"/>
        <v>No</v>
      </c>
      <c r="AA1116" t="str">
        <f>IF(OR(Inventory!K124="Q3 2024",Inventory!K124="Q4 2024"),"Yes","No")</f>
        <v>No</v>
      </c>
      <c r="AB1116" s="178" t="str">
        <f t="shared" si="654"/>
        <v>No</v>
      </c>
      <c r="AC1116" t="str">
        <f>IF(OR(Inventory!K124="Q1 2025",Inventory!K124="Q2 2025"),"Yes","No")</f>
        <v>No</v>
      </c>
      <c r="AD1116" s="178" t="str">
        <f t="shared" si="655"/>
        <v>No</v>
      </c>
      <c r="AE1116" t="str">
        <f>IF(OR(Inventory!K124="Q3 2025",Inventory!K124="Q4 2025"),"Yes","No")</f>
        <v>No</v>
      </c>
      <c r="AF1116" s="178" t="str">
        <f t="shared" si="656"/>
        <v>No</v>
      </c>
      <c r="AG1116" t="str">
        <f>IF(OR(Inventory!K124="Q1 2026",Inventory!K124="Q2 2026"),"Yes","No")</f>
        <v>No</v>
      </c>
      <c r="AH1116" s="178" t="str">
        <f t="shared" si="657"/>
        <v>No</v>
      </c>
      <c r="AI1116" t="str">
        <f>IF(OR(Inventory!K124="Q3 2026",Inventory!K124="Q4 2026"),"Yes","No")</f>
        <v>No</v>
      </c>
      <c r="AJ1116" s="178" t="str">
        <f t="shared" si="658"/>
        <v>No</v>
      </c>
      <c r="AK1116" t="str">
        <f>IF(OR(Inventory!K124="Q1 2027",Inventory!K124="Q2 2027"),"Yes","No")</f>
        <v>No</v>
      </c>
      <c r="AL1116" s="178" t="str">
        <f t="shared" si="659"/>
        <v>No</v>
      </c>
      <c r="AM1116" t="str">
        <f>IF(OR(Inventory!K124="Q3 2027",Inventory!K124="Q4 2027"),"Yes","No")</f>
        <v>No</v>
      </c>
      <c r="AN1116" s="178" t="str">
        <f t="shared" si="660"/>
        <v>No</v>
      </c>
      <c r="AO1116" t="str">
        <f>IF(OR(Inventory!K124="Q1 2028",Inventory!K124="Q2 2028"),"Yes","No")</f>
        <v>No</v>
      </c>
      <c r="AP1116" s="178" t="str">
        <f t="shared" si="661"/>
        <v>No</v>
      </c>
      <c r="AQ1116" t="str">
        <f>IF(OR(Inventory!K124="Q3 2028",Inventory!K124="Q4 2028"),"Yes","No")</f>
        <v>No</v>
      </c>
      <c r="AR1116" s="178" t="str">
        <f t="shared" si="662"/>
        <v>No</v>
      </c>
      <c r="AS1116" t="str">
        <f>IF(OR(Inventory!K124="Q1 2029",Inventory!K124="Q2 2029"),"Yes","No")</f>
        <v>No</v>
      </c>
      <c r="AT1116" s="178" t="str">
        <f t="shared" si="663"/>
        <v>No</v>
      </c>
      <c r="AU1116" t="str">
        <f>IF(OR(Inventory!K124="Q3 2029",Inventory!K124="Q4 2029"),"Yes","No")</f>
        <v>No</v>
      </c>
      <c r="AV1116" s="178" t="str">
        <f t="shared" si="664"/>
        <v>No</v>
      </c>
      <c r="AW1116" t="str">
        <f>IF(OR(Inventory!K124="Q1 2030",Inventory!K124="Q2 2030"),"Yes","No")</f>
        <v>No</v>
      </c>
      <c r="AX1116" s="178" t="str">
        <f t="shared" si="665"/>
        <v>No</v>
      </c>
      <c r="AY1116" t="str">
        <f>IF(OR(Inventory!K124="Q3 2030",Inventory!K124="Q4 2030"),"Yes","No")</f>
        <v>No</v>
      </c>
      <c r="AZ1116" s="178" t="str">
        <f t="shared" si="666"/>
        <v>No</v>
      </c>
      <c r="BA1116" t="str">
        <f>IF(Inventory!K124="","No","Yes")</f>
        <v>No</v>
      </c>
      <c r="BB1116" s="178" t="str">
        <f t="shared" si="667"/>
        <v>No</v>
      </c>
      <c r="BC1116" s="178" t="str">
        <f t="shared" si="668"/>
        <v>Yes</v>
      </c>
      <c r="BD1116" s="174"/>
    </row>
    <row r="1117" spans="1:56" s="175" customFormat="1" ht="23.65" thickBot="1" x14ac:dyDescent="0.5">
      <c r="A1117" s="177">
        <v>121</v>
      </c>
      <c r="B1117" s="71" t="s">
        <v>801</v>
      </c>
      <c r="C1117" t="str">
        <f>IF(Inventory!E125="Yes","Yes","No")</f>
        <v>No</v>
      </c>
      <c r="D1117" t="str">
        <f>IF(AND(C1117="No",Inventory!F125="Yes"),"Yes","No")</f>
        <v>No</v>
      </c>
      <c r="E1117" t="str">
        <f>IF(AND(C1117="No",Inventory!F125="N/A"),"N/A","No")</f>
        <v>No</v>
      </c>
      <c r="F1117">
        <f>IF(OR(Inventory!F125="Yes",Inventory!F125="N/A"),0,1)</f>
        <v>1</v>
      </c>
      <c r="G1117" t="str">
        <f>IF(OR(Inventory!K125="Q3 2019",Inventory!K125="Q4 2019"),"Yes","No")</f>
        <v>No</v>
      </c>
      <c r="H1117" s="178" t="str">
        <f t="shared" si="644"/>
        <v>No</v>
      </c>
      <c r="I1117" t="str">
        <f>IF(OR(Inventory!K125="Q1 2020",Inventory!K125="Q2 2020"),"Yes","No")</f>
        <v>No</v>
      </c>
      <c r="J1117" s="178" t="str">
        <f t="shared" si="645"/>
        <v>No</v>
      </c>
      <c r="K1117" t="str">
        <f>IF(OR(Inventory!K125="Q3 2020",Inventory!K125="Q4 2020"),"Yes","No")</f>
        <v>No</v>
      </c>
      <c r="L1117" s="178" t="str">
        <f t="shared" si="646"/>
        <v>No</v>
      </c>
      <c r="M1117" t="str">
        <f>IF(OR(Inventory!K125="Q1 2021",Inventory!K125="Q2 2021"),"Yes","No")</f>
        <v>No</v>
      </c>
      <c r="N1117" s="178" t="str">
        <f t="shared" si="647"/>
        <v>No</v>
      </c>
      <c r="O1117" t="str">
        <f>IF(OR(Inventory!K125="Q3 2021",Inventory!K125="Q4 2021"),"Yes","No")</f>
        <v>No</v>
      </c>
      <c r="P1117" s="178" t="str">
        <f t="shared" si="648"/>
        <v>No</v>
      </c>
      <c r="Q1117" t="str">
        <f>IF(OR(Inventory!K125="Q1 2022",Inventory!K125="Q2 2022"),"Yes","No")</f>
        <v>No</v>
      </c>
      <c r="R1117" s="178" t="str">
        <f t="shared" si="649"/>
        <v>No</v>
      </c>
      <c r="S1117" t="str">
        <f>IF(OR(Inventory!K125="Q3 2022",Inventory!K125="Q4 2022"),"Yes","No")</f>
        <v>No</v>
      </c>
      <c r="T1117" s="178" t="str">
        <f t="shared" si="650"/>
        <v>No</v>
      </c>
      <c r="U1117" t="str">
        <f>IF(OR(Inventory!K125="Q1 2023",Inventory!K125="Q2 2023"),"Yes","No")</f>
        <v>No</v>
      </c>
      <c r="V1117" s="178" t="str">
        <f t="shared" si="651"/>
        <v>No</v>
      </c>
      <c r="W1117" t="str">
        <f>IF(OR(Inventory!K125="Q3 2023",Inventory!K125="Q4 2023"),"Yes","No")</f>
        <v>No</v>
      </c>
      <c r="X1117" s="178" t="str">
        <f t="shared" si="652"/>
        <v>No</v>
      </c>
      <c r="Y1117" t="str">
        <f>IF(OR(Inventory!K125="Q1 2024",Inventory!K125="Q2 2024"),"Yes","No")</f>
        <v>No</v>
      </c>
      <c r="Z1117" s="178" t="str">
        <f t="shared" si="653"/>
        <v>No</v>
      </c>
      <c r="AA1117" t="str">
        <f>IF(OR(Inventory!K125="Q3 2024",Inventory!K125="Q4 2024"),"Yes","No")</f>
        <v>No</v>
      </c>
      <c r="AB1117" s="178" t="str">
        <f t="shared" si="654"/>
        <v>No</v>
      </c>
      <c r="AC1117" t="str">
        <f>IF(OR(Inventory!K125="Q1 2025",Inventory!K125="Q2 2025"),"Yes","No")</f>
        <v>No</v>
      </c>
      <c r="AD1117" s="178" t="str">
        <f t="shared" si="655"/>
        <v>No</v>
      </c>
      <c r="AE1117" t="str">
        <f>IF(OR(Inventory!K125="Q3 2025",Inventory!K125="Q4 2025"),"Yes","No")</f>
        <v>No</v>
      </c>
      <c r="AF1117" s="178" t="str">
        <f t="shared" si="656"/>
        <v>No</v>
      </c>
      <c r="AG1117" t="str">
        <f>IF(OR(Inventory!K125="Q1 2026",Inventory!K125="Q2 2026"),"Yes","No")</f>
        <v>No</v>
      </c>
      <c r="AH1117" s="178" t="str">
        <f t="shared" si="657"/>
        <v>No</v>
      </c>
      <c r="AI1117" t="str">
        <f>IF(OR(Inventory!K125="Q3 2026",Inventory!K125="Q4 2026"),"Yes","No")</f>
        <v>No</v>
      </c>
      <c r="AJ1117" s="178" t="str">
        <f t="shared" si="658"/>
        <v>No</v>
      </c>
      <c r="AK1117" t="str">
        <f>IF(OR(Inventory!K125="Q1 2027",Inventory!K125="Q2 2027"),"Yes","No")</f>
        <v>No</v>
      </c>
      <c r="AL1117" s="178" t="str">
        <f t="shared" si="659"/>
        <v>No</v>
      </c>
      <c r="AM1117" t="str">
        <f>IF(OR(Inventory!K125="Q3 2027",Inventory!K125="Q4 2027"),"Yes","No")</f>
        <v>No</v>
      </c>
      <c r="AN1117" s="178" t="str">
        <f t="shared" si="660"/>
        <v>No</v>
      </c>
      <c r="AO1117" t="str">
        <f>IF(OR(Inventory!K125="Q1 2028",Inventory!K125="Q2 2028"),"Yes","No")</f>
        <v>No</v>
      </c>
      <c r="AP1117" s="178" t="str">
        <f t="shared" si="661"/>
        <v>No</v>
      </c>
      <c r="AQ1117" t="str">
        <f>IF(OR(Inventory!K125="Q3 2028",Inventory!K125="Q4 2028"),"Yes","No")</f>
        <v>No</v>
      </c>
      <c r="AR1117" s="178" t="str">
        <f t="shared" si="662"/>
        <v>No</v>
      </c>
      <c r="AS1117" t="str">
        <f>IF(OR(Inventory!K125="Q1 2029",Inventory!K125="Q2 2029"),"Yes","No")</f>
        <v>No</v>
      </c>
      <c r="AT1117" s="178" t="str">
        <f t="shared" si="663"/>
        <v>No</v>
      </c>
      <c r="AU1117" t="str">
        <f>IF(OR(Inventory!K125="Q3 2029",Inventory!K125="Q4 2029"),"Yes","No")</f>
        <v>No</v>
      </c>
      <c r="AV1117" s="178" t="str">
        <f t="shared" si="664"/>
        <v>No</v>
      </c>
      <c r="AW1117" t="str">
        <f>IF(OR(Inventory!K125="Q1 2030",Inventory!K125="Q2 2030"),"Yes","No")</f>
        <v>No</v>
      </c>
      <c r="AX1117" s="178" t="str">
        <f t="shared" si="665"/>
        <v>No</v>
      </c>
      <c r="AY1117" t="str">
        <f>IF(OR(Inventory!K125="Q3 2030",Inventory!K125="Q4 2030"),"Yes","No")</f>
        <v>No</v>
      </c>
      <c r="AZ1117" s="178" t="str">
        <f t="shared" si="666"/>
        <v>No</v>
      </c>
      <c r="BA1117" t="str">
        <f>IF(Inventory!K125="","No","Yes")</f>
        <v>No</v>
      </c>
      <c r="BB1117" s="178" t="str">
        <f t="shared" si="667"/>
        <v>No</v>
      </c>
      <c r="BC1117" s="178" t="str">
        <f t="shared" si="668"/>
        <v>Yes</v>
      </c>
      <c r="BD1117" s="174"/>
    </row>
    <row r="1118" spans="1:56" s="175" customFormat="1" ht="23.65" thickBot="1" x14ac:dyDescent="0.5">
      <c r="A1118" s="177">
        <v>122</v>
      </c>
      <c r="B1118" s="71" t="s">
        <v>244</v>
      </c>
      <c r="C1118" t="str">
        <f>IF(Inventory!E126="Yes","Yes","No")</f>
        <v>No</v>
      </c>
      <c r="D1118" t="str">
        <f>IF(AND(C1118="No",Inventory!F126="Yes"),"Yes","No")</f>
        <v>No</v>
      </c>
      <c r="E1118" t="str">
        <f>IF(AND(C1118="No",Inventory!F126="N/A"),"N/A","No")</f>
        <v>No</v>
      </c>
      <c r="F1118">
        <f>IF(OR(Inventory!F126="Yes",Inventory!F126="N/A"),0,1)</f>
        <v>1</v>
      </c>
      <c r="G1118" t="str">
        <f>IF(OR(Inventory!K126="Q3 2019",Inventory!K126="Q4 2019"),"Yes","No")</f>
        <v>No</v>
      </c>
      <c r="H1118" s="178" t="str">
        <f t="shared" si="644"/>
        <v>No</v>
      </c>
      <c r="I1118" t="str">
        <f>IF(OR(Inventory!K126="Q1 2020",Inventory!K126="Q2 2020"),"Yes","No")</f>
        <v>No</v>
      </c>
      <c r="J1118" s="178" t="str">
        <f t="shared" si="645"/>
        <v>No</v>
      </c>
      <c r="K1118" t="str">
        <f>IF(OR(Inventory!K126="Q3 2020",Inventory!K126="Q4 2020"),"Yes","No")</f>
        <v>No</v>
      </c>
      <c r="L1118" s="178" t="str">
        <f t="shared" si="646"/>
        <v>No</v>
      </c>
      <c r="M1118" t="str">
        <f>IF(OR(Inventory!K126="Q1 2021",Inventory!K126="Q2 2021"),"Yes","No")</f>
        <v>No</v>
      </c>
      <c r="N1118" s="178" t="str">
        <f t="shared" si="647"/>
        <v>No</v>
      </c>
      <c r="O1118" t="str">
        <f>IF(OR(Inventory!K126="Q3 2021",Inventory!K126="Q4 2021"),"Yes","No")</f>
        <v>No</v>
      </c>
      <c r="P1118" s="178" t="str">
        <f t="shared" si="648"/>
        <v>No</v>
      </c>
      <c r="Q1118" t="str">
        <f>IF(OR(Inventory!K126="Q1 2022",Inventory!K126="Q2 2022"),"Yes","No")</f>
        <v>No</v>
      </c>
      <c r="R1118" s="178" t="str">
        <f t="shared" si="649"/>
        <v>No</v>
      </c>
      <c r="S1118" t="str">
        <f>IF(OR(Inventory!K126="Q3 2022",Inventory!K126="Q4 2022"),"Yes","No")</f>
        <v>No</v>
      </c>
      <c r="T1118" s="178" t="str">
        <f t="shared" si="650"/>
        <v>No</v>
      </c>
      <c r="U1118" t="str">
        <f>IF(OR(Inventory!K126="Q1 2023",Inventory!K126="Q2 2023"),"Yes","No")</f>
        <v>No</v>
      </c>
      <c r="V1118" s="178" t="str">
        <f t="shared" si="651"/>
        <v>No</v>
      </c>
      <c r="W1118" t="str">
        <f>IF(OR(Inventory!K126="Q3 2023",Inventory!K126="Q4 2023"),"Yes","No")</f>
        <v>No</v>
      </c>
      <c r="X1118" s="178" t="str">
        <f t="shared" si="652"/>
        <v>No</v>
      </c>
      <c r="Y1118" t="str">
        <f>IF(OR(Inventory!K126="Q1 2024",Inventory!K126="Q2 2024"),"Yes","No")</f>
        <v>No</v>
      </c>
      <c r="Z1118" s="178" t="str">
        <f t="shared" si="653"/>
        <v>No</v>
      </c>
      <c r="AA1118" t="str">
        <f>IF(OR(Inventory!K126="Q3 2024",Inventory!K126="Q4 2024"),"Yes","No")</f>
        <v>No</v>
      </c>
      <c r="AB1118" s="178" t="str">
        <f t="shared" si="654"/>
        <v>No</v>
      </c>
      <c r="AC1118" t="str">
        <f>IF(OR(Inventory!K126="Q1 2025",Inventory!K126="Q2 2025"),"Yes","No")</f>
        <v>No</v>
      </c>
      <c r="AD1118" s="178" t="str">
        <f t="shared" si="655"/>
        <v>No</v>
      </c>
      <c r="AE1118" t="str">
        <f>IF(OR(Inventory!K126="Q3 2025",Inventory!K126="Q4 2025"),"Yes","No")</f>
        <v>No</v>
      </c>
      <c r="AF1118" s="178" t="str">
        <f t="shared" si="656"/>
        <v>No</v>
      </c>
      <c r="AG1118" t="str">
        <f>IF(OR(Inventory!K126="Q1 2026",Inventory!K126="Q2 2026"),"Yes","No")</f>
        <v>No</v>
      </c>
      <c r="AH1118" s="178" t="str">
        <f t="shared" si="657"/>
        <v>No</v>
      </c>
      <c r="AI1118" t="str">
        <f>IF(OR(Inventory!K126="Q3 2026",Inventory!K126="Q4 2026"),"Yes","No")</f>
        <v>No</v>
      </c>
      <c r="AJ1118" s="178" t="str">
        <f t="shared" si="658"/>
        <v>No</v>
      </c>
      <c r="AK1118" t="str">
        <f>IF(OR(Inventory!K126="Q1 2027",Inventory!K126="Q2 2027"),"Yes","No")</f>
        <v>No</v>
      </c>
      <c r="AL1118" s="178" t="str">
        <f t="shared" si="659"/>
        <v>No</v>
      </c>
      <c r="AM1118" t="str">
        <f>IF(OR(Inventory!K126="Q3 2027",Inventory!K126="Q4 2027"),"Yes","No")</f>
        <v>No</v>
      </c>
      <c r="AN1118" s="178" t="str">
        <f t="shared" si="660"/>
        <v>No</v>
      </c>
      <c r="AO1118" t="str">
        <f>IF(OR(Inventory!K126="Q1 2028",Inventory!K126="Q2 2028"),"Yes","No")</f>
        <v>No</v>
      </c>
      <c r="AP1118" s="178" t="str">
        <f t="shared" si="661"/>
        <v>No</v>
      </c>
      <c r="AQ1118" t="str">
        <f>IF(OR(Inventory!K126="Q3 2028",Inventory!K126="Q4 2028"),"Yes","No")</f>
        <v>No</v>
      </c>
      <c r="AR1118" s="178" t="str">
        <f t="shared" si="662"/>
        <v>No</v>
      </c>
      <c r="AS1118" t="str">
        <f>IF(OR(Inventory!K126="Q1 2029",Inventory!K126="Q2 2029"),"Yes","No")</f>
        <v>No</v>
      </c>
      <c r="AT1118" s="178" t="str">
        <f t="shared" si="663"/>
        <v>No</v>
      </c>
      <c r="AU1118" t="str">
        <f>IF(OR(Inventory!K126="Q3 2029",Inventory!K126="Q4 2029"),"Yes","No")</f>
        <v>No</v>
      </c>
      <c r="AV1118" s="178" t="str">
        <f t="shared" si="664"/>
        <v>No</v>
      </c>
      <c r="AW1118" t="str">
        <f>IF(OR(Inventory!K126="Q1 2030",Inventory!K126="Q2 2030"),"Yes","No")</f>
        <v>No</v>
      </c>
      <c r="AX1118" s="178" t="str">
        <f t="shared" si="665"/>
        <v>No</v>
      </c>
      <c r="AY1118" t="str">
        <f>IF(OR(Inventory!K126="Q3 2030",Inventory!K126="Q4 2030"),"Yes","No")</f>
        <v>No</v>
      </c>
      <c r="AZ1118" s="178" t="str">
        <f t="shared" si="666"/>
        <v>No</v>
      </c>
      <c r="BA1118" t="str">
        <f>IF(Inventory!K126="","No","Yes")</f>
        <v>No</v>
      </c>
      <c r="BB1118" s="178" t="str">
        <f t="shared" si="667"/>
        <v>No</v>
      </c>
      <c r="BC1118" s="178" t="str">
        <f t="shared" si="668"/>
        <v>Yes</v>
      </c>
      <c r="BD1118" s="174"/>
    </row>
    <row r="1119" spans="1:56" s="175" customFormat="1" ht="23.65" thickBot="1" x14ac:dyDescent="0.5">
      <c r="A1119" s="177">
        <v>123</v>
      </c>
      <c r="B1119" s="70" t="s">
        <v>802</v>
      </c>
      <c r="C1119" t="str">
        <f>IF(Inventory!E127="Yes","Yes","No")</f>
        <v>Yes</v>
      </c>
      <c r="D1119" t="str">
        <f>IF(AND(C1119="No",Inventory!F127="Yes"),"Yes","No")</f>
        <v>No</v>
      </c>
      <c r="E1119" t="str">
        <f>IF(AND(C1119="No",Inventory!F127="N/A"),"N/A","No")</f>
        <v>No</v>
      </c>
      <c r="F1119">
        <f>IF(OR(Inventory!F127="Yes",Inventory!F127="N/A"),0,1)</f>
        <v>1</v>
      </c>
      <c r="G1119" t="str">
        <f>IF(OR(Inventory!K127="Q3 2019",Inventory!K127="Q4 2019"),"Yes","No")</f>
        <v>No</v>
      </c>
      <c r="H1119" s="178" t="str">
        <f t="shared" si="644"/>
        <v>No</v>
      </c>
      <c r="I1119" t="str">
        <f>IF(OR(Inventory!K127="Q1 2020",Inventory!K127="Q2 2020"),"Yes","No")</f>
        <v>No</v>
      </c>
      <c r="J1119" s="178" t="str">
        <f t="shared" si="645"/>
        <v>No</v>
      </c>
      <c r="K1119" t="str">
        <f>IF(OR(Inventory!K127="Q3 2020",Inventory!K127="Q4 2020"),"Yes","No")</f>
        <v>No</v>
      </c>
      <c r="L1119" s="178" t="str">
        <f t="shared" si="646"/>
        <v>No</v>
      </c>
      <c r="M1119" t="str">
        <f>IF(OR(Inventory!K127="Q1 2021",Inventory!K127="Q2 2021"),"Yes","No")</f>
        <v>No</v>
      </c>
      <c r="N1119" s="178" t="str">
        <f t="shared" si="647"/>
        <v>No</v>
      </c>
      <c r="O1119" t="str">
        <f>IF(OR(Inventory!K127="Q3 2021",Inventory!K127="Q4 2021"),"Yes","No")</f>
        <v>No</v>
      </c>
      <c r="P1119" s="178" t="str">
        <f t="shared" si="648"/>
        <v>No</v>
      </c>
      <c r="Q1119" t="str">
        <f>IF(OR(Inventory!K127="Q1 2022",Inventory!K127="Q2 2022"),"Yes","No")</f>
        <v>No</v>
      </c>
      <c r="R1119" s="178" t="str">
        <f t="shared" si="649"/>
        <v>No</v>
      </c>
      <c r="S1119" t="str">
        <f>IF(OR(Inventory!K127="Q3 2022",Inventory!K127="Q4 2022"),"Yes","No")</f>
        <v>No</v>
      </c>
      <c r="T1119" s="178" t="str">
        <f t="shared" si="650"/>
        <v>No</v>
      </c>
      <c r="U1119" t="str">
        <f>IF(OR(Inventory!K127="Q1 2023",Inventory!K127="Q2 2023"),"Yes","No")</f>
        <v>No</v>
      </c>
      <c r="V1119" s="178" t="str">
        <f t="shared" si="651"/>
        <v>No</v>
      </c>
      <c r="W1119" t="str">
        <f>IF(OR(Inventory!K127="Q3 2023",Inventory!K127="Q4 2023"),"Yes","No")</f>
        <v>No</v>
      </c>
      <c r="X1119" s="178" t="str">
        <f t="shared" si="652"/>
        <v>No</v>
      </c>
      <c r="Y1119" t="str">
        <f>IF(OR(Inventory!K127="Q1 2024",Inventory!K127="Q2 2024"),"Yes","No")</f>
        <v>No</v>
      </c>
      <c r="Z1119" s="178" t="str">
        <f t="shared" si="653"/>
        <v>No</v>
      </c>
      <c r="AA1119" t="str">
        <f>IF(OR(Inventory!K127="Q3 2024",Inventory!K127="Q4 2024"),"Yes","No")</f>
        <v>No</v>
      </c>
      <c r="AB1119" s="178" t="str">
        <f t="shared" si="654"/>
        <v>No</v>
      </c>
      <c r="AC1119" t="str">
        <f>IF(OR(Inventory!K127="Q1 2025",Inventory!K127="Q2 2025"),"Yes","No")</f>
        <v>No</v>
      </c>
      <c r="AD1119" s="178" t="str">
        <f t="shared" si="655"/>
        <v>No</v>
      </c>
      <c r="AE1119" t="str">
        <f>IF(OR(Inventory!K127="Q3 2025",Inventory!K127="Q4 2025"),"Yes","No")</f>
        <v>No</v>
      </c>
      <c r="AF1119" s="178" t="str">
        <f t="shared" si="656"/>
        <v>No</v>
      </c>
      <c r="AG1119" t="str">
        <f>IF(OR(Inventory!K127="Q1 2026",Inventory!K127="Q2 2026"),"Yes","No")</f>
        <v>No</v>
      </c>
      <c r="AH1119" s="178" t="str">
        <f t="shared" si="657"/>
        <v>No</v>
      </c>
      <c r="AI1119" t="str">
        <f>IF(OR(Inventory!K127="Q3 2026",Inventory!K127="Q4 2026"),"Yes","No")</f>
        <v>No</v>
      </c>
      <c r="AJ1119" s="178" t="str">
        <f t="shared" si="658"/>
        <v>No</v>
      </c>
      <c r="AK1119" t="str">
        <f>IF(OR(Inventory!K127="Q1 2027",Inventory!K127="Q2 2027"),"Yes","No")</f>
        <v>No</v>
      </c>
      <c r="AL1119" s="178" t="str">
        <f t="shared" si="659"/>
        <v>No</v>
      </c>
      <c r="AM1119" t="str">
        <f>IF(OR(Inventory!K127="Q3 2027",Inventory!K127="Q4 2027"),"Yes","No")</f>
        <v>No</v>
      </c>
      <c r="AN1119" s="178" t="str">
        <f t="shared" si="660"/>
        <v>No</v>
      </c>
      <c r="AO1119" t="str">
        <f>IF(OR(Inventory!K127="Q1 2028",Inventory!K127="Q2 2028"),"Yes","No")</f>
        <v>No</v>
      </c>
      <c r="AP1119" s="178" t="str">
        <f t="shared" si="661"/>
        <v>No</v>
      </c>
      <c r="AQ1119" t="str">
        <f>IF(OR(Inventory!K127="Q3 2028",Inventory!K127="Q4 2028"),"Yes","No")</f>
        <v>No</v>
      </c>
      <c r="AR1119" s="178" t="str">
        <f t="shared" si="662"/>
        <v>No</v>
      </c>
      <c r="AS1119" t="str">
        <f>IF(OR(Inventory!K127="Q1 2029",Inventory!K127="Q2 2029"),"Yes","No")</f>
        <v>No</v>
      </c>
      <c r="AT1119" s="178" t="str">
        <f t="shared" si="663"/>
        <v>No</v>
      </c>
      <c r="AU1119" t="str">
        <f>IF(OR(Inventory!K127="Q3 2029",Inventory!K127="Q4 2029"),"Yes","No")</f>
        <v>No</v>
      </c>
      <c r="AV1119" s="178" t="str">
        <f t="shared" si="664"/>
        <v>No</v>
      </c>
      <c r="AW1119" t="str">
        <f>IF(OR(Inventory!K127="Q1 2030",Inventory!K127="Q2 2030"),"Yes","No")</f>
        <v>No</v>
      </c>
      <c r="AX1119" s="178" t="str">
        <f t="shared" si="665"/>
        <v>No</v>
      </c>
      <c r="AY1119" t="str">
        <f>IF(OR(Inventory!K127="Q3 2030",Inventory!K127="Q4 2030"),"Yes","No")</f>
        <v>No</v>
      </c>
      <c r="AZ1119" s="178" t="str">
        <f t="shared" si="666"/>
        <v>No</v>
      </c>
      <c r="BA1119" t="str">
        <f>IF(Inventory!K127="","No","Yes")</f>
        <v>No</v>
      </c>
      <c r="BB1119" s="178" t="str">
        <f t="shared" si="667"/>
        <v>No</v>
      </c>
      <c r="BC1119" s="178" t="str">
        <f t="shared" si="668"/>
        <v>No</v>
      </c>
      <c r="BD1119" s="174"/>
    </row>
    <row r="1120" spans="1:56" s="175" customFormat="1" ht="35.25" thickBot="1" x14ac:dyDescent="0.5">
      <c r="A1120" s="177">
        <v>124</v>
      </c>
      <c r="B1120" s="70" t="s">
        <v>803</v>
      </c>
      <c r="C1120" t="str">
        <f>IF(Inventory!E128="Yes","Yes","No")</f>
        <v>Yes</v>
      </c>
      <c r="D1120" t="str">
        <f>IF(AND(C1120="No",Inventory!F128="Yes"),"Yes","No")</f>
        <v>No</v>
      </c>
      <c r="E1120" t="str">
        <f>IF(AND(C1120="No",Inventory!F128="N/A"),"N/A","No")</f>
        <v>No</v>
      </c>
      <c r="F1120">
        <f>IF(OR(Inventory!F128="Yes",Inventory!F128="N/A"),0,1)</f>
        <v>1</v>
      </c>
      <c r="G1120" t="str">
        <f>IF(OR(Inventory!K128="Q3 2019",Inventory!K128="Q4 2019"),"Yes","No")</f>
        <v>No</v>
      </c>
      <c r="H1120" s="178" t="str">
        <f t="shared" si="644"/>
        <v>No</v>
      </c>
      <c r="I1120" t="str">
        <f>IF(OR(Inventory!K128="Q1 2020",Inventory!K128="Q2 2020"),"Yes","No")</f>
        <v>No</v>
      </c>
      <c r="J1120" s="178" t="str">
        <f t="shared" si="645"/>
        <v>No</v>
      </c>
      <c r="K1120" t="str">
        <f>IF(OR(Inventory!K128="Q3 2020",Inventory!K128="Q4 2020"),"Yes","No")</f>
        <v>No</v>
      </c>
      <c r="L1120" s="178" t="str">
        <f t="shared" si="646"/>
        <v>No</v>
      </c>
      <c r="M1120" t="str">
        <f>IF(OR(Inventory!K128="Q1 2021",Inventory!K128="Q2 2021"),"Yes","No")</f>
        <v>No</v>
      </c>
      <c r="N1120" s="178" t="str">
        <f t="shared" si="647"/>
        <v>No</v>
      </c>
      <c r="O1120" t="str">
        <f>IF(OR(Inventory!K128="Q3 2021",Inventory!K128="Q4 2021"),"Yes","No")</f>
        <v>No</v>
      </c>
      <c r="P1120" s="178" t="str">
        <f t="shared" si="648"/>
        <v>No</v>
      </c>
      <c r="Q1120" t="str">
        <f>IF(OR(Inventory!K128="Q1 2022",Inventory!K128="Q2 2022"),"Yes","No")</f>
        <v>No</v>
      </c>
      <c r="R1120" s="178" t="str">
        <f t="shared" si="649"/>
        <v>No</v>
      </c>
      <c r="S1120" t="str">
        <f>IF(OR(Inventory!K128="Q3 2022",Inventory!K128="Q4 2022"),"Yes","No")</f>
        <v>No</v>
      </c>
      <c r="T1120" s="178" t="str">
        <f t="shared" si="650"/>
        <v>No</v>
      </c>
      <c r="U1120" t="str">
        <f>IF(OR(Inventory!K128="Q1 2023",Inventory!K128="Q2 2023"),"Yes","No")</f>
        <v>No</v>
      </c>
      <c r="V1120" s="178" t="str">
        <f t="shared" si="651"/>
        <v>No</v>
      </c>
      <c r="W1120" t="str">
        <f>IF(OR(Inventory!K128="Q3 2023",Inventory!K128="Q4 2023"),"Yes","No")</f>
        <v>No</v>
      </c>
      <c r="X1120" s="178" t="str">
        <f t="shared" si="652"/>
        <v>No</v>
      </c>
      <c r="Y1120" t="str">
        <f>IF(OR(Inventory!K128="Q1 2024",Inventory!K128="Q2 2024"),"Yes","No")</f>
        <v>No</v>
      </c>
      <c r="Z1120" s="178" t="str">
        <f t="shared" si="653"/>
        <v>No</v>
      </c>
      <c r="AA1120" t="str">
        <f>IF(OR(Inventory!K128="Q3 2024",Inventory!K128="Q4 2024"),"Yes","No")</f>
        <v>No</v>
      </c>
      <c r="AB1120" s="178" t="str">
        <f t="shared" si="654"/>
        <v>No</v>
      </c>
      <c r="AC1120" t="str">
        <f>IF(OR(Inventory!K128="Q1 2025",Inventory!K128="Q2 2025"),"Yes","No")</f>
        <v>No</v>
      </c>
      <c r="AD1120" s="178" t="str">
        <f t="shared" si="655"/>
        <v>No</v>
      </c>
      <c r="AE1120" t="str">
        <f>IF(OR(Inventory!K128="Q3 2025",Inventory!K128="Q4 2025"),"Yes","No")</f>
        <v>No</v>
      </c>
      <c r="AF1120" s="178" t="str">
        <f t="shared" si="656"/>
        <v>No</v>
      </c>
      <c r="AG1120" t="str">
        <f>IF(OR(Inventory!K128="Q1 2026",Inventory!K128="Q2 2026"),"Yes","No")</f>
        <v>No</v>
      </c>
      <c r="AH1120" s="178" t="str">
        <f t="shared" si="657"/>
        <v>No</v>
      </c>
      <c r="AI1120" t="str">
        <f>IF(OR(Inventory!K128="Q3 2026",Inventory!K128="Q4 2026"),"Yes","No")</f>
        <v>No</v>
      </c>
      <c r="AJ1120" s="178" t="str">
        <f t="shared" si="658"/>
        <v>No</v>
      </c>
      <c r="AK1120" t="str">
        <f>IF(OR(Inventory!K128="Q1 2027",Inventory!K128="Q2 2027"),"Yes","No")</f>
        <v>No</v>
      </c>
      <c r="AL1120" s="178" t="str">
        <f t="shared" si="659"/>
        <v>No</v>
      </c>
      <c r="AM1120" t="str">
        <f>IF(OR(Inventory!K128="Q3 2027",Inventory!K128="Q4 2027"),"Yes","No")</f>
        <v>No</v>
      </c>
      <c r="AN1120" s="178" t="str">
        <f t="shared" si="660"/>
        <v>No</v>
      </c>
      <c r="AO1120" t="str">
        <f>IF(OR(Inventory!K128="Q1 2028",Inventory!K128="Q2 2028"),"Yes","No")</f>
        <v>No</v>
      </c>
      <c r="AP1120" s="178" t="str">
        <f t="shared" si="661"/>
        <v>No</v>
      </c>
      <c r="AQ1120" t="str">
        <f>IF(OR(Inventory!K128="Q3 2028",Inventory!K128="Q4 2028"),"Yes","No")</f>
        <v>No</v>
      </c>
      <c r="AR1120" s="178" t="str">
        <f t="shared" si="662"/>
        <v>No</v>
      </c>
      <c r="AS1120" t="str">
        <f>IF(OR(Inventory!K128="Q1 2029",Inventory!K128="Q2 2029"),"Yes","No")</f>
        <v>No</v>
      </c>
      <c r="AT1120" s="178" t="str">
        <f t="shared" si="663"/>
        <v>No</v>
      </c>
      <c r="AU1120" t="str">
        <f>IF(OR(Inventory!K128="Q3 2029",Inventory!K128="Q4 2029"),"Yes","No")</f>
        <v>No</v>
      </c>
      <c r="AV1120" s="178" t="str">
        <f t="shared" si="664"/>
        <v>No</v>
      </c>
      <c r="AW1120" t="str">
        <f>IF(OR(Inventory!K128="Q1 2030",Inventory!K128="Q2 2030"),"Yes","No")</f>
        <v>No</v>
      </c>
      <c r="AX1120" s="178" t="str">
        <f t="shared" si="665"/>
        <v>No</v>
      </c>
      <c r="AY1120" t="str">
        <f>IF(OR(Inventory!K128="Q3 2030",Inventory!K128="Q4 2030"),"Yes","No")</f>
        <v>No</v>
      </c>
      <c r="AZ1120" s="178" t="str">
        <f t="shared" si="666"/>
        <v>No</v>
      </c>
      <c r="BA1120" t="str">
        <f>IF(Inventory!K128="","No","Yes")</f>
        <v>No</v>
      </c>
      <c r="BB1120" s="178" t="str">
        <f t="shared" si="667"/>
        <v>No</v>
      </c>
      <c r="BC1120" s="178" t="str">
        <f t="shared" si="668"/>
        <v>No</v>
      </c>
      <c r="BD1120" s="174"/>
    </row>
    <row r="1121" spans="1:56" s="175" customFormat="1" ht="23.65" thickBot="1" x14ac:dyDescent="0.5">
      <c r="A1121" s="177">
        <v>125</v>
      </c>
      <c r="B1121" s="71" t="s">
        <v>804</v>
      </c>
      <c r="C1121" t="str">
        <f>IF(Inventory!E129="Yes","Yes","No")</f>
        <v>No</v>
      </c>
      <c r="D1121" t="str">
        <f>IF(AND(C1121="No",Inventory!F129="Yes"),"Yes","No")</f>
        <v>No</v>
      </c>
      <c r="E1121" t="str">
        <f>IF(AND(C1121="No",Inventory!F129="N/A"),"N/A","No")</f>
        <v>No</v>
      </c>
      <c r="F1121">
        <f>IF(OR(Inventory!F129="Yes",Inventory!F129="N/A"),0,1)</f>
        <v>1</v>
      </c>
      <c r="G1121" t="str">
        <f>IF(OR(Inventory!K129="Q3 2019",Inventory!K129="Q4 2019"),"Yes","No")</f>
        <v>No</v>
      </c>
      <c r="H1121" s="178" t="str">
        <f t="shared" si="644"/>
        <v>No</v>
      </c>
      <c r="I1121" t="str">
        <f>IF(OR(Inventory!K129="Q1 2020",Inventory!K129="Q2 2020"),"Yes","No")</f>
        <v>No</v>
      </c>
      <c r="J1121" s="178" t="str">
        <f t="shared" si="645"/>
        <v>No</v>
      </c>
      <c r="K1121" t="str">
        <f>IF(OR(Inventory!K129="Q3 2020",Inventory!K129="Q4 2020"),"Yes","No")</f>
        <v>No</v>
      </c>
      <c r="L1121" s="178" t="str">
        <f t="shared" si="646"/>
        <v>No</v>
      </c>
      <c r="M1121" t="str">
        <f>IF(OR(Inventory!K129="Q1 2021",Inventory!K129="Q2 2021"),"Yes","No")</f>
        <v>No</v>
      </c>
      <c r="N1121" s="178" t="str">
        <f t="shared" si="647"/>
        <v>No</v>
      </c>
      <c r="O1121" t="str">
        <f>IF(OR(Inventory!K129="Q3 2021",Inventory!K129="Q4 2021"),"Yes","No")</f>
        <v>No</v>
      </c>
      <c r="P1121" s="178" t="str">
        <f t="shared" si="648"/>
        <v>No</v>
      </c>
      <c r="Q1121" t="str">
        <f>IF(OR(Inventory!K129="Q1 2022",Inventory!K129="Q2 2022"),"Yes","No")</f>
        <v>No</v>
      </c>
      <c r="R1121" s="178" t="str">
        <f t="shared" si="649"/>
        <v>No</v>
      </c>
      <c r="S1121" t="str">
        <f>IF(OR(Inventory!K129="Q3 2022",Inventory!K129="Q4 2022"),"Yes","No")</f>
        <v>No</v>
      </c>
      <c r="T1121" s="178" t="str">
        <f t="shared" si="650"/>
        <v>No</v>
      </c>
      <c r="U1121" t="str">
        <f>IF(OR(Inventory!K129="Q1 2023",Inventory!K129="Q2 2023"),"Yes","No")</f>
        <v>No</v>
      </c>
      <c r="V1121" s="178" t="str">
        <f t="shared" si="651"/>
        <v>No</v>
      </c>
      <c r="W1121" t="str">
        <f>IF(OR(Inventory!K129="Q3 2023",Inventory!K129="Q4 2023"),"Yes","No")</f>
        <v>No</v>
      </c>
      <c r="X1121" s="178" t="str">
        <f t="shared" si="652"/>
        <v>No</v>
      </c>
      <c r="Y1121" t="str">
        <f>IF(OR(Inventory!K129="Q1 2024",Inventory!K129="Q2 2024"),"Yes","No")</f>
        <v>No</v>
      </c>
      <c r="Z1121" s="178" t="str">
        <f t="shared" si="653"/>
        <v>No</v>
      </c>
      <c r="AA1121" t="str">
        <f>IF(OR(Inventory!K129="Q3 2024",Inventory!K129="Q4 2024"),"Yes","No")</f>
        <v>No</v>
      </c>
      <c r="AB1121" s="178" t="str">
        <f t="shared" si="654"/>
        <v>No</v>
      </c>
      <c r="AC1121" t="str">
        <f>IF(OR(Inventory!K129="Q1 2025",Inventory!K129="Q2 2025"),"Yes","No")</f>
        <v>No</v>
      </c>
      <c r="AD1121" s="178" t="str">
        <f t="shared" si="655"/>
        <v>No</v>
      </c>
      <c r="AE1121" t="str">
        <f>IF(OR(Inventory!K129="Q3 2025",Inventory!K129="Q4 2025"),"Yes","No")</f>
        <v>No</v>
      </c>
      <c r="AF1121" s="178" t="str">
        <f t="shared" si="656"/>
        <v>No</v>
      </c>
      <c r="AG1121" t="str">
        <f>IF(OR(Inventory!K129="Q1 2026",Inventory!K129="Q2 2026"),"Yes","No")</f>
        <v>No</v>
      </c>
      <c r="AH1121" s="178" t="str">
        <f t="shared" si="657"/>
        <v>No</v>
      </c>
      <c r="AI1121" t="str">
        <f>IF(OR(Inventory!K129="Q3 2026",Inventory!K129="Q4 2026"),"Yes","No")</f>
        <v>No</v>
      </c>
      <c r="AJ1121" s="178" t="str">
        <f t="shared" si="658"/>
        <v>No</v>
      </c>
      <c r="AK1121" t="str">
        <f>IF(OR(Inventory!K129="Q1 2027",Inventory!K129="Q2 2027"),"Yes","No")</f>
        <v>No</v>
      </c>
      <c r="AL1121" s="178" t="str">
        <f t="shared" si="659"/>
        <v>No</v>
      </c>
      <c r="AM1121" t="str">
        <f>IF(OR(Inventory!K129="Q3 2027",Inventory!K129="Q4 2027"),"Yes","No")</f>
        <v>No</v>
      </c>
      <c r="AN1121" s="178" t="str">
        <f t="shared" si="660"/>
        <v>No</v>
      </c>
      <c r="AO1121" t="str">
        <f>IF(OR(Inventory!K129="Q1 2028",Inventory!K129="Q2 2028"),"Yes","No")</f>
        <v>No</v>
      </c>
      <c r="AP1121" s="178" t="str">
        <f t="shared" si="661"/>
        <v>No</v>
      </c>
      <c r="AQ1121" t="str">
        <f>IF(OR(Inventory!K129="Q3 2028",Inventory!K129="Q4 2028"),"Yes","No")</f>
        <v>No</v>
      </c>
      <c r="AR1121" s="178" t="str">
        <f t="shared" si="662"/>
        <v>No</v>
      </c>
      <c r="AS1121" t="str">
        <f>IF(OR(Inventory!K129="Q1 2029",Inventory!K129="Q2 2029"),"Yes","No")</f>
        <v>No</v>
      </c>
      <c r="AT1121" s="178" t="str">
        <f t="shared" si="663"/>
        <v>No</v>
      </c>
      <c r="AU1121" t="str">
        <f>IF(OR(Inventory!K129="Q3 2029",Inventory!K129="Q4 2029"),"Yes","No")</f>
        <v>No</v>
      </c>
      <c r="AV1121" s="178" t="str">
        <f t="shared" si="664"/>
        <v>No</v>
      </c>
      <c r="AW1121" t="str">
        <f>IF(OR(Inventory!K129="Q1 2030",Inventory!K129="Q2 2030"),"Yes","No")</f>
        <v>No</v>
      </c>
      <c r="AX1121" s="178" t="str">
        <f t="shared" si="665"/>
        <v>No</v>
      </c>
      <c r="AY1121" t="str">
        <f>IF(OR(Inventory!K129="Q3 2030",Inventory!K129="Q4 2030"),"Yes","No")</f>
        <v>No</v>
      </c>
      <c r="AZ1121" s="178" t="str">
        <f t="shared" si="666"/>
        <v>No</v>
      </c>
      <c r="BA1121" t="str">
        <f>IF(Inventory!K129="","No","Yes")</f>
        <v>No</v>
      </c>
      <c r="BB1121" s="178" t="str">
        <f t="shared" si="667"/>
        <v>No</v>
      </c>
      <c r="BC1121" s="178" t="str">
        <f t="shared" si="668"/>
        <v>Yes</v>
      </c>
      <c r="BD1121" s="174"/>
    </row>
    <row r="1122" spans="1:56" s="175" customFormat="1" ht="23.65" thickBot="1" x14ac:dyDescent="0.5">
      <c r="A1122" s="177">
        <v>126</v>
      </c>
      <c r="B1122" s="70" t="s">
        <v>805</v>
      </c>
      <c r="C1122" t="str">
        <f>IF(Inventory!E130="Yes","Yes","No")</f>
        <v>Yes</v>
      </c>
      <c r="D1122" t="str">
        <f>IF(AND(C1122="No",Inventory!F130="Yes"),"Yes","No")</f>
        <v>No</v>
      </c>
      <c r="E1122" t="str">
        <f>IF(AND(C1122="No",Inventory!F130="N/A"),"N/A","No")</f>
        <v>No</v>
      </c>
      <c r="F1122">
        <f>IF(OR(Inventory!F130="Yes",Inventory!F130="N/A"),0,1)</f>
        <v>1</v>
      </c>
      <c r="G1122" t="str">
        <f>IF(OR(Inventory!K130="Q3 2019",Inventory!K130="Q4 2019"),"Yes","No")</f>
        <v>No</v>
      </c>
      <c r="H1122" s="178" t="str">
        <f t="shared" si="644"/>
        <v>No</v>
      </c>
      <c r="I1122" t="str">
        <f>IF(OR(Inventory!K130="Q1 2020",Inventory!K130="Q2 2020"),"Yes","No")</f>
        <v>No</v>
      </c>
      <c r="J1122" s="178" t="str">
        <f t="shared" si="645"/>
        <v>No</v>
      </c>
      <c r="K1122" t="str">
        <f>IF(OR(Inventory!K130="Q3 2020",Inventory!K130="Q4 2020"),"Yes","No")</f>
        <v>No</v>
      </c>
      <c r="L1122" s="178" t="str">
        <f t="shared" si="646"/>
        <v>No</v>
      </c>
      <c r="M1122" t="str">
        <f>IF(OR(Inventory!K130="Q1 2021",Inventory!K130="Q2 2021"),"Yes","No")</f>
        <v>No</v>
      </c>
      <c r="N1122" s="178" t="str">
        <f t="shared" si="647"/>
        <v>No</v>
      </c>
      <c r="O1122" t="str">
        <f>IF(OR(Inventory!K130="Q3 2021",Inventory!K130="Q4 2021"),"Yes","No")</f>
        <v>No</v>
      </c>
      <c r="P1122" s="178" t="str">
        <f t="shared" si="648"/>
        <v>No</v>
      </c>
      <c r="Q1122" t="str">
        <f>IF(OR(Inventory!K130="Q1 2022",Inventory!K130="Q2 2022"),"Yes","No")</f>
        <v>No</v>
      </c>
      <c r="R1122" s="178" t="str">
        <f t="shared" si="649"/>
        <v>No</v>
      </c>
      <c r="S1122" t="str">
        <f>IF(OR(Inventory!K130="Q3 2022",Inventory!K130="Q4 2022"),"Yes","No")</f>
        <v>No</v>
      </c>
      <c r="T1122" s="178" t="str">
        <f t="shared" si="650"/>
        <v>No</v>
      </c>
      <c r="U1122" t="str">
        <f>IF(OR(Inventory!K130="Q1 2023",Inventory!K130="Q2 2023"),"Yes","No")</f>
        <v>No</v>
      </c>
      <c r="V1122" s="178" t="str">
        <f t="shared" si="651"/>
        <v>No</v>
      </c>
      <c r="W1122" t="str">
        <f>IF(OR(Inventory!K130="Q3 2023",Inventory!K130="Q4 2023"),"Yes","No")</f>
        <v>No</v>
      </c>
      <c r="X1122" s="178" t="str">
        <f t="shared" si="652"/>
        <v>No</v>
      </c>
      <c r="Y1122" t="str">
        <f>IF(OR(Inventory!K130="Q1 2024",Inventory!K130="Q2 2024"),"Yes","No")</f>
        <v>No</v>
      </c>
      <c r="Z1122" s="178" t="str">
        <f t="shared" si="653"/>
        <v>No</v>
      </c>
      <c r="AA1122" t="str">
        <f>IF(OR(Inventory!K130="Q3 2024",Inventory!K130="Q4 2024"),"Yes","No")</f>
        <v>No</v>
      </c>
      <c r="AB1122" s="178" t="str">
        <f t="shared" si="654"/>
        <v>No</v>
      </c>
      <c r="AC1122" t="str">
        <f>IF(OR(Inventory!K130="Q1 2025",Inventory!K130="Q2 2025"),"Yes","No")</f>
        <v>No</v>
      </c>
      <c r="AD1122" s="178" t="str">
        <f t="shared" si="655"/>
        <v>No</v>
      </c>
      <c r="AE1122" t="str">
        <f>IF(OR(Inventory!K130="Q3 2025",Inventory!K130="Q4 2025"),"Yes","No")</f>
        <v>No</v>
      </c>
      <c r="AF1122" s="178" t="str">
        <f t="shared" si="656"/>
        <v>No</v>
      </c>
      <c r="AG1122" t="str">
        <f>IF(OR(Inventory!K130="Q1 2026",Inventory!K130="Q2 2026"),"Yes","No")</f>
        <v>No</v>
      </c>
      <c r="AH1122" s="178" t="str">
        <f t="shared" si="657"/>
        <v>No</v>
      </c>
      <c r="AI1122" t="str">
        <f>IF(OR(Inventory!K130="Q3 2026",Inventory!K130="Q4 2026"),"Yes","No")</f>
        <v>No</v>
      </c>
      <c r="AJ1122" s="178" t="str">
        <f t="shared" si="658"/>
        <v>No</v>
      </c>
      <c r="AK1122" t="str">
        <f>IF(OR(Inventory!K130="Q1 2027",Inventory!K130="Q2 2027"),"Yes","No")</f>
        <v>No</v>
      </c>
      <c r="AL1122" s="178" t="str">
        <f t="shared" si="659"/>
        <v>No</v>
      </c>
      <c r="AM1122" t="str">
        <f>IF(OR(Inventory!K130="Q3 2027",Inventory!K130="Q4 2027"),"Yes","No")</f>
        <v>No</v>
      </c>
      <c r="AN1122" s="178" t="str">
        <f t="shared" si="660"/>
        <v>No</v>
      </c>
      <c r="AO1122" t="str">
        <f>IF(OR(Inventory!K130="Q1 2028",Inventory!K130="Q2 2028"),"Yes","No")</f>
        <v>No</v>
      </c>
      <c r="AP1122" s="178" t="str">
        <f t="shared" si="661"/>
        <v>No</v>
      </c>
      <c r="AQ1122" t="str">
        <f>IF(OR(Inventory!K130="Q3 2028",Inventory!K130="Q4 2028"),"Yes","No")</f>
        <v>No</v>
      </c>
      <c r="AR1122" s="178" t="str">
        <f t="shared" si="662"/>
        <v>No</v>
      </c>
      <c r="AS1122" t="str">
        <f>IF(OR(Inventory!K130="Q1 2029",Inventory!K130="Q2 2029"),"Yes","No")</f>
        <v>No</v>
      </c>
      <c r="AT1122" s="178" t="str">
        <f t="shared" si="663"/>
        <v>No</v>
      </c>
      <c r="AU1122" t="str">
        <f>IF(OR(Inventory!K130="Q3 2029",Inventory!K130="Q4 2029"),"Yes","No")</f>
        <v>No</v>
      </c>
      <c r="AV1122" s="178" t="str">
        <f t="shared" si="664"/>
        <v>No</v>
      </c>
      <c r="AW1122" t="str">
        <f>IF(OR(Inventory!K130="Q1 2030",Inventory!K130="Q2 2030"),"Yes","No")</f>
        <v>No</v>
      </c>
      <c r="AX1122" s="178" t="str">
        <f t="shared" si="665"/>
        <v>No</v>
      </c>
      <c r="AY1122" t="str">
        <f>IF(OR(Inventory!K130="Q3 2030",Inventory!K130="Q4 2030"),"Yes","No")</f>
        <v>No</v>
      </c>
      <c r="AZ1122" s="178" t="str">
        <f t="shared" si="666"/>
        <v>No</v>
      </c>
      <c r="BA1122" t="str">
        <f>IF(Inventory!K130="","No","Yes")</f>
        <v>No</v>
      </c>
      <c r="BB1122" s="178" t="str">
        <f t="shared" si="667"/>
        <v>No</v>
      </c>
      <c r="BC1122" s="178" t="str">
        <f t="shared" si="668"/>
        <v>No</v>
      </c>
      <c r="BD1122" s="174"/>
    </row>
    <row r="1123" spans="1:56" s="175" customFormat="1" ht="23.65" thickBot="1" x14ac:dyDescent="0.5">
      <c r="A1123" s="177">
        <v>127</v>
      </c>
      <c r="B1123" s="70" t="s">
        <v>806</v>
      </c>
      <c r="C1123" t="str">
        <f>IF(Inventory!E131="Yes","Yes","No")</f>
        <v>Yes</v>
      </c>
      <c r="D1123" t="str">
        <f>IF(AND(C1123="No",Inventory!F131="Yes"),"Yes","No")</f>
        <v>No</v>
      </c>
      <c r="E1123" t="str">
        <f>IF(AND(C1123="No",Inventory!F131="N/A"),"N/A","No")</f>
        <v>No</v>
      </c>
      <c r="F1123">
        <f>IF(OR(Inventory!F131="Yes",Inventory!F131="N/A"),0,1)</f>
        <v>1</v>
      </c>
      <c r="G1123" t="str">
        <f>IF(OR(Inventory!K131="Q3 2019",Inventory!K131="Q4 2019"),"Yes","No")</f>
        <v>No</v>
      </c>
      <c r="H1123" s="178" t="str">
        <f t="shared" si="644"/>
        <v>No</v>
      </c>
      <c r="I1123" t="str">
        <f>IF(OR(Inventory!K131="Q1 2020",Inventory!K131="Q2 2020"),"Yes","No")</f>
        <v>No</v>
      </c>
      <c r="J1123" s="178" t="str">
        <f t="shared" si="645"/>
        <v>No</v>
      </c>
      <c r="K1123" t="str">
        <f>IF(OR(Inventory!K131="Q3 2020",Inventory!K131="Q4 2020"),"Yes","No")</f>
        <v>No</v>
      </c>
      <c r="L1123" s="178" t="str">
        <f t="shared" si="646"/>
        <v>No</v>
      </c>
      <c r="M1123" t="str">
        <f>IF(OR(Inventory!K131="Q1 2021",Inventory!K131="Q2 2021"),"Yes","No")</f>
        <v>No</v>
      </c>
      <c r="N1123" s="178" t="str">
        <f t="shared" si="647"/>
        <v>No</v>
      </c>
      <c r="O1123" t="str">
        <f>IF(OR(Inventory!K131="Q3 2021",Inventory!K131="Q4 2021"),"Yes","No")</f>
        <v>No</v>
      </c>
      <c r="P1123" s="178" t="str">
        <f t="shared" si="648"/>
        <v>No</v>
      </c>
      <c r="Q1123" t="str">
        <f>IF(OR(Inventory!K131="Q1 2022",Inventory!K131="Q2 2022"),"Yes","No")</f>
        <v>No</v>
      </c>
      <c r="R1123" s="178" t="str">
        <f t="shared" si="649"/>
        <v>No</v>
      </c>
      <c r="S1123" t="str">
        <f>IF(OR(Inventory!K131="Q3 2022",Inventory!K131="Q4 2022"),"Yes","No")</f>
        <v>No</v>
      </c>
      <c r="T1123" s="178" t="str">
        <f t="shared" si="650"/>
        <v>No</v>
      </c>
      <c r="U1123" t="str">
        <f>IF(OR(Inventory!K131="Q1 2023",Inventory!K131="Q2 2023"),"Yes","No")</f>
        <v>No</v>
      </c>
      <c r="V1123" s="178" t="str">
        <f t="shared" si="651"/>
        <v>No</v>
      </c>
      <c r="W1123" t="str">
        <f>IF(OR(Inventory!K131="Q3 2023",Inventory!K131="Q4 2023"),"Yes","No")</f>
        <v>No</v>
      </c>
      <c r="X1123" s="178" t="str">
        <f t="shared" si="652"/>
        <v>No</v>
      </c>
      <c r="Y1123" t="str">
        <f>IF(OR(Inventory!K131="Q1 2024",Inventory!K131="Q2 2024"),"Yes","No")</f>
        <v>No</v>
      </c>
      <c r="Z1123" s="178" t="str">
        <f t="shared" si="653"/>
        <v>No</v>
      </c>
      <c r="AA1123" t="str">
        <f>IF(OR(Inventory!K131="Q3 2024",Inventory!K131="Q4 2024"),"Yes","No")</f>
        <v>No</v>
      </c>
      <c r="AB1123" s="178" t="str">
        <f t="shared" si="654"/>
        <v>No</v>
      </c>
      <c r="AC1123" t="str">
        <f>IF(OR(Inventory!K131="Q1 2025",Inventory!K131="Q2 2025"),"Yes","No")</f>
        <v>No</v>
      </c>
      <c r="AD1123" s="178" t="str">
        <f t="shared" si="655"/>
        <v>No</v>
      </c>
      <c r="AE1123" t="str">
        <f>IF(OR(Inventory!K131="Q3 2025",Inventory!K131="Q4 2025"),"Yes","No")</f>
        <v>No</v>
      </c>
      <c r="AF1123" s="178" t="str">
        <f t="shared" si="656"/>
        <v>No</v>
      </c>
      <c r="AG1123" t="str">
        <f>IF(OR(Inventory!K131="Q1 2026",Inventory!K131="Q2 2026"),"Yes","No")</f>
        <v>No</v>
      </c>
      <c r="AH1123" s="178" t="str">
        <f t="shared" si="657"/>
        <v>No</v>
      </c>
      <c r="AI1123" t="str">
        <f>IF(OR(Inventory!K131="Q3 2026",Inventory!K131="Q4 2026"),"Yes","No")</f>
        <v>No</v>
      </c>
      <c r="AJ1123" s="178" t="str">
        <f t="shared" si="658"/>
        <v>No</v>
      </c>
      <c r="AK1123" t="str">
        <f>IF(OR(Inventory!K131="Q1 2027",Inventory!K131="Q2 2027"),"Yes","No")</f>
        <v>No</v>
      </c>
      <c r="AL1123" s="178" t="str">
        <f t="shared" si="659"/>
        <v>No</v>
      </c>
      <c r="AM1123" t="str">
        <f>IF(OR(Inventory!K131="Q3 2027",Inventory!K131="Q4 2027"),"Yes","No")</f>
        <v>No</v>
      </c>
      <c r="AN1123" s="178" t="str">
        <f t="shared" si="660"/>
        <v>No</v>
      </c>
      <c r="AO1123" t="str">
        <f>IF(OR(Inventory!K131="Q1 2028",Inventory!K131="Q2 2028"),"Yes","No")</f>
        <v>No</v>
      </c>
      <c r="AP1123" s="178" t="str">
        <f t="shared" si="661"/>
        <v>No</v>
      </c>
      <c r="AQ1123" t="str">
        <f>IF(OR(Inventory!K131="Q3 2028",Inventory!K131="Q4 2028"),"Yes","No")</f>
        <v>No</v>
      </c>
      <c r="AR1123" s="178" t="str">
        <f t="shared" si="662"/>
        <v>No</v>
      </c>
      <c r="AS1123" t="str">
        <f>IF(OR(Inventory!K131="Q1 2029",Inventory!K131="Q2 2029"),"Yes","No")</f>
        <v>No</v>
      </c>
      <c r="AT1123" s="178" t="str">
        <f t="shared" si="663"/>
        <v>No</v>
      </c>
      <c r="AU1123" t="str">
        <f>IF(OR(Inventory!K131="Q3 2029",Inventory!K131="Q4 2029"),"Yes","No")</f>
        <v>No</v>
      </c>
      <c r="AV1123" s="178" t="str">
        <f t="shared" si="664"/>
        <v>No</v>
      </c>
      <c r="AW1123" t="str">
        <f>IF(OR(Inventory!K131="Q1 2030",Inventory!K131="Q2 2030"),"Yes","No")</f>
        <v>No</v>
      </c>
      <c r="AX1123" s="178" t="str">
        <f t="shared" si="665"/>
        <v>No</v>
      </c>
      <c r="AY1123" t="str">
        <f>IF(OR(Inventory!K131="Q3 2030",Inventory!K131="Q4 2030"),"Yes","No")</f>
        <v>No</v>
      </c>
      <c r="AZ1123" s="178" t="str">
        <f t="shared" si="666"/>
        <v>No</v>
      </c>
      <c r="BA1123" t="str">
        <f>IF(Inventory!K131="","No","Yes")</f>
        <v>No</v>
      </c>
      <c r="BB1123" s="178" t="str">
        <f t="shared" si="667"/>
        <v>No</v>
      </c>
      <c r="BC1123" s="178" t="str">
        <f t="shared" si="668"/>
        <v>No</v>
      </c>
      <c r="BD1123" s="174"/>
    </row>
    <row r="1124" spans="1:56" s="175" customFormat="1" ht="35.25" thickBot="1" x14ac:dyDescent="0.5">
      <c r="A1124" s="177">
        <v>128</v>
      </c>
      <c r="B1124" s="70" t="s">
        <v>807</v>
      </c>
      <c r="C1124" t="str">
        <f>IF(Inventory!E132="Yes","Yes","No")</f>
        <v>Yes</v>
      </c>
      <c r="D1124" t="str">
        <f>IF(AND(C1124="No",Inventory!F132="Yes"),"Yes","No")</f>
        <v>No</v>
      </c>
      <c r="E1124" t="str">
        <f>IF(AND(C1124="No",Inventory!F132="N/A"),"N/A","No")</f>
        <v>No</v>
      </c>
      <c r="F1124">
        <f>IF(OR(Inventory!F132="Yes",Inventory!F132="N/A"),0,1)</f>
        <v>1</v>
      </c>
      <c r="G1124" t="str">
        <f>IF(OR(Inventory!K132="Q3 2019",Inventory!K132="Q4 2019"),"Yes","No")</f>
        <v>No</v>
      </c>
      <c r="H1124" s="178" t="str">
        <f t="shared" si="644"/>
        <v>No</v>
      </c>
      <c r="I1124" t="str">
        <f>IF(OR(Inventory!K132="Q1 2020",Inventory!K132="Q2 2020"),"Yes","No")</f>
        <v>No</v>
      </c>
      <c r="J1124" s="178" t="str">
        <f t="shared" si="645"/>
        <v>No</v>
      </c>
      <c r="K1124" t="str">
        <f>IF(OR(Inventory!K132="Q3 2020",Inventory!K132="Q4 2020"),"Yes","No")</f>
        <v>No</v>
      </c>
      <c r="L1124" s="178" t="str">
        <f t="shared" si="646"/>
        <v>No</v>
      </c>
      <c r="M1124" t="str">
        <f>IF(OR(Inventory!K132="Q1 2021",Inventory!K132="Q2 2021"),"Yes","No")</f>
        <v>No</v>
      </c>
      <c r="N1124" s="178" t="str">
        <f t="shared" si="647"/>
        <v>No</v>
      </c>
      <c r="O1124" t="str">
        <f>IF(OR(Inventory!K132="Q3 2021",Inventory!K132="Q4 2021"),"Yes","No")</f>
        <v>No</v>
      </c>
      <c r="P1124" s="178" t="str">
        <f t="shared" si="648"/>
        <v>No</v>
      </c>
      <c r="Q1124" t="str">
        <f>IF(OR(Inventory!K132="Q1 2022",Inventory!K132="Q2 2022"),"Yes","No")</f>
        <v>No</v>
      </c>
      <c r="R1124" s="178" t="str">
        <f t="shared" si="649"/>
        <v>No</v>
      </c>
      <c r="S1124" t="str">
        <f>IF(OR(Inventory!K132="Q3 2022",Inventory!K132="Q4 2022"),"Yes","No")</f>
        <v>No</v>
      </c>
      <c r="T1124" s="178" t="str">
        <f t="shared" si="650"/>
        <v>No</v>
      </c>
      <c r="U1124" t="str">
        <f>IF(OR(Inventory!K132="Q1 2023",Inventory!K132="Q2 2023"),"Yes","No")</f>
        <v>No</v>
      </c>
      <c r="V1124" s="178" t="str">
        <f t="shared" si="651"/>
        <v>No</v>
      </c>
      <c r="W1124" t="str">
        <f>IF(OR(Inventory!K132="Q3 2023",Inventory!K132="Q4 2023"),"Yes","No")</f>
        <v>No</v>
      </c>
      <c r="X1124" s="178" t="str">
        <f t="shared" si="652"/>
        <v>No</v>
      </c>
      <c r="Y1124" t="str">
        <f>IF(OR(Inventory!K132="Q1 2024",Inventory!K132="Q2 2024"),"Yes","No")</f>
        <v>No</v>
      </c>
      <c r="Z1124" s="178" t="str">
        <f t="shared" si="653"/>
        <v>No</v>
      </c>
      <c r="AA1124" t="str">
        <f>IF(OR(Inventory!K132="Q3 2024",Inventory!K132="Q4 2024"),"Yes","No")</f>
        <v>No</v>
      </c>
      <c r="AB1124" s="178" t="str">
        <f t="shared" si="654"/>
        <v>No</v>
      </c>
      <c r="AC1124" t="str">
        <f>IF(OR(Inventory!K132="Q1 2025",Inventory!K132="Q2 2025"),"Yes","No")</f>
        <v>No</v>
      </c>
      <c r="AD1124" s="178" t="str">
        <f t="shared" si="655"/>
        <v>No</v>
      </c>
      <c r="AE1124" t="str">
        <f>IF(OR(Inventory!K132="Q3 2025",Inventory!K132="Q4 2025"),"Yes","No")</f>
        <v>No</v>
      </c>
      <c r="AF1124" s="178" t="str">
        <f t="shared" si="656"/>
        <v>No</v>
      </c>
      <c r="AG1124" t="str">
        <f>IF(OR(Inventory!K132="Q1 2026",Inventory!K132="Q2 2026"),"Yes","No")</f>
        <v>No</v>
      </c>
      <c r="AH1124" s="178" t="str">
        <f t="shared" si="657"/>
        <v>No</v>
      </c>
      <c r="AI1124" t="str">
        <f>IF(OR(Inventory!K132="Q3 2026",Inventory!K132="Q4 2026"),"Yes","No")</f>
        <v>No</v>
      </c>
      <c r="AJ1124" s="178" t="str">
        <f t="shared" si="658"/>
        <v>No</v>
      </c>
      <c r="AK1124" t="str">
        <f>IF(OR(Inventory!K132="Q1 2027",Inventory!K132="Q2 2027"),"Yes","No")</f>
        <v>No</v>
      </c>
      <c r="AL1124" s="178" t="str">
        <f t="shared" si="659"/>
        <v>No</v>
      </c>
      <c r="AM1124" t="str">
        <f>IF(OR(Inventory!K132="Q3 2027",Inventory!K132="Q4 2027"),"Yes","No")</f>
        <v>No</v>
      </c>
      <c r="AN1124" s="178" t="str">
        <f t="shared" si="660"/>
        <v>No</v>
      </c>
      <c r="AO1124" t="str">
        <f>IF(OR(Inventory!K132="Q1 2028",Inventory!K132="Q2 2028"),"Yes","No")</f>
        <v>No</v>
      </c>
      <c r="AP1124" s="178" t="str">
        <f t="shared" si="661"/>
        <v>No</v>
      </c>
      <c r="AQ1124" t="str">
        <f>IF(OR(Inventory!K132="Q3 2028",Inventory!K132="Q4 2028"),"Yes","No")</f>
        <v>No</v>
      </c>
      <c r="AR1124" s="178" t="str">
        <f t="shared" si="662"/>
        <v>No</v>
      </c>
      <c r="AS1124" t="str">
        <f>IF(OR(Inventory!K132="Q1 2029",Inventory!K132="Q2 2029"),"Yes","No")</f>
        <v>No</v>
      </c>
      <c r="AT1124" s="178" t="str">
        <f t="shared" si="663"/>
        <v>No</v>
      </c>
      <c r="AU1124" t="str">
        <f>IF(OR(Inventory!K132="Q3 2029",Inventory!K132="Q4 2029"),"Yes","No")</f>
        <v>No</v>
      </c>
      <c r="AV1124" s="178" t="str">
        <f t="shared" si="664"/>
        <v>No</v>
      </c>
      <c r="AW1124" t="str">
        <f>IF(OR(Inventory!K132="Q1 2030",Inventory!K132="Q2 2030"),"Yes","No")</f>
        <v>No</v>
      </c>
      <c r="AX1124" s="178" t="str">
        <f t="shared" si="665"/>
        <v>No</v>
      </c>
      <c r="AY1124" t="str">
        <f>IF(OR(Inventory!K132="Q3 2030",Inventory!K132="Q4 2030"),"Yes","No")</f>
        <v>No</v>
      </c>
      <c r="AZ1124" s="178" t="str">
        <f t="shared" si="666"/>
        <v>No</v>
      </c>
      <c r="BA1124" t="str">
        <f>IF(Inventory!K132="","No","Yes")</f>
        <v>No</v>
      </c>
      <c r="BB1124" s="178" t="str">
        <f t="shared" si="667"/>
        <v>No</v>
      </c>
      <c r="BC1124" s="178" t="str">
        <f t="shared" si="668"/>
        <v>No</v>
      </c>
      <c r="BD1124" s="174"/>
    </row>
    <row r="1125" spans="1:56" s="175" customFormat="1" ht="35.25" thickBot="1" x14ac:dyDescent="0.5">
      <c r="A1125" s="177">
        <v>129</v>
      </c>
      <c r="B1125" s="70" t="s">
        <v>808</v>
      </c>
      <c r="C1125" t="str">
        <f>IF(Inventory!E133="Yes","Yes","No")</f>
        <v>Yes</v>
      </c>
      <c r="D1125" t="str">
        <f>IF(AND(C1125="No",Inventory!F133="Yes"),"Yes","No")</f>
        <v>No</v>
      </c>
      <c r="E1125" t="str">
        <f>IF(AND(C1125="No",Inventory!F133="N/A"),"N/A","No")</f>
        <v>No</v>
      </c>
      <c r="F1125">
        <f>IF(OR(Inventory!F133="Yes",Inventory!F133="N/A"),0,1)</f>
        <v>1</v>
      </c>
      <c r="G1125" t="str">
        <f>IF(OR(Inventory!K133="Q3 2019",Inventory!K133="Q4 2019"),"Yes","No")</f>
        <v>No</v>
      </c>
      <c r="H1125" s="178" t="str">
        <f t="shared" ref="H1125:H1146" si="669">IF(AND(C1125="No",D1125="No",E1125="No",G1125="Yes"),"Yes","No")</f>
        <v>No</v>
      </c>
      <c r="I1125" t="str">
        <f>IF(OR(Inventory!K133="Q1 2020",Inventory!K133="Q2 2020"),"Yes","No")</f>
        <v>No</v>
      </c>
      <c r="J1125" s="178" t="str">
        <f t="shared" si="645"/>
        <v>No</v>
      </c>
      <c r="K1125" t="str">
        <f>IF(OR(Inventory!K133="Q3 2020",Inventory!K133="Q4 2020"),"Yes","No")</f>
        <v>No</v>
      </c>
      <c r="L1125" s="178" t="str">
        <f t="shared" si="646"/>
        <v>No</v>
      </c>
      <c r="M1125" t="str">
        <f>IF(OR(Inventory!K133="Q1 2021",Inventory!K133="Q2 2021"),"Yes","No")</f>
        <v>No</v>
      </c>
      <c r="N1125" s="178" t="str">
        <f t="shared" si="647"/>
        <v>No</v>
      </c>
      <c r="O1125" t="str">
        <f>IF(OR(Inventory!K133="Q3 2021",Inventory!K133="Q4 2021"),"Yes","No")</f>
        <v>No</v>
      </c>
      <c r="P1125" s="178" t="str">
        <f t="shared" si="648"/>
        <v>No</v>
      </c>
      <c r="Q1125" t="str">
        <f>IF(OR(Inventory!K133="Q1 2022",Inventory!K133="Q2 2022"),"Yes","No")</f>
        <v>No</v>
      </c>
      <c r="R1125" s="178" t="str">
        <f t="shared" si="649"/>
        <v>No</v>
      </c>
      <c r="S1125" t="str">
        <f>IF(OR(Inventory!K133="Q3 2022",Inventory!K133="Q4 2022"),"Yes","No")</f>
        <v>No</v>
      </c>
      <c r="T1125" s="178" t="str">
        <f t="shared" si="650"/>
        <v>No</v>
      </c>
      <c r="U1125" t="str">
        <f>IF(OR(Inventory!K133="Q1 2023",Inventory!K133="Q2 2023"),"Yes","No")</f>
        <v>No</v>
      </c>
      <c r="V1125" s="178" t="str">
        <f t="shared" si="651"/>
        <v>No</v>
      </c>
      <c r="W1125" t="str">
        <f>IF(OR(Inventory!K133="Q3 2023",Inventory!K133="Q4 2023"),"Yes","No")</f>
        <v>No</v>
      </c>
      <c r="X1125" s="178" t="str">
        <f t="shared" si="652"/>
        <v>No</v>
      </c>
      <c r="Y1125" t="str">
        <f>IF(OR(Inventory!K133="Q1 2024",Inventory!K133="Q2 2024"),"Yes","No")</f>
        <v>No</v>
      </c>
      <c r="Z1125" s="178" t="str">
        <f t="shared" si="653"/>
        <v>No</v>
      </c>
      <c r="AA1125" t="str">
        <f>IF(OR(Inventory!K133="Q3 2024",Inventory!K133="Q4 2024"),"Yes","No")</f>
        <v>No</v>
      </c>
      <c r="AB1125" s="178" t="str">
        <f t="shared" si="654"/>
        <v>No</v>
      </c>
      <c r="AC1125" t="str">
        <f>IF(OR(Inventory!K133="Q1 2025",Inventory!K133="Q2 2025"),"Yes","No")</f>
        <v>No</v>
      </c>
      <c r="AD1125" s="178" t="str">
        <f t="shared" si="655"/>
        <v>No</v>
      </c>
      <c r="AE1125" t="str">
        <f>IF(OR(Inventory!K133="Q3 2025",Inventory!K133="Q4 2025"),"Yes","No")</f>
        <v>No</v>
      </c>
      <c r="AF1125" s="178" t="str">
        <f t="shared" si="656"/>
        <v>No</v>
      </c>
      <c r="AG1125" t="str">
        <f>IF(OR(Inventory!K133="Q1 2026",Inventory!K133="Q2 2026"),"Yes","No")</f>
        <v>No</v>
      </c>
      <c r="AH1125" s="178" t="str">
        <f t="shared" si="657"/>
        <v>No</v>
      </c>
      <c r="AI1125" t="str">
        <f>IF(OR(Inventory!K133="Q3 2026",Inventory!K133="Q4 2026"),"Yes","No")</f>
        <v>No</v>
      </c>
      <c r="AJ1125" s="178" t="str">
        <f t="shared" si="658"/>
        <v>No</v>
      </c>
      <c r="AK1125" t="str">
        <f>IF(OR(Inventory!K133="Q1 2027",Inventory!K133="Q2 2027"),"Yes","No")</f>
        <v>No</v>
      </c>
      <c r="AL1125" s="178" t="str">
        <f t="shared" si="659"/>
        <v>No</v>
      </c>
      <c r="AM1125" t="str">
        <f>IF(OR(Inventory!K133="Q3 2027",Inventory!K133="Q4 2027"),"Yes","No")</f>
        <v>No</v>
      </c>
      <c r="AN1125" s="178" t="str">
        <f t="shared" si="660"/>
        <v>No</v>
      </c>
      <c r="AO1125" t="str">
        <f>IF(OR(Inventory!K133="Q1 2028",Inventory!K133="Q2 2028"),"Yes","No")</f>
        <v>No</v>
      </c>
      <c r="AP1125" s="178" t="str">
        <f t="shared" si="661"/>
        <v>No</v>
      </c>
      <c r="AQ1125" t="str">
        <f>IF(OR(Inventory!K133="Q3 2028",Inventory!K133="Q4 2028"),"Yes","No")</f>
        <v>No</v>
      </c>
      <c r="AR1125" s="178" t="str">
        <f t="shared" si="662"/>
        <v>No</v>
      </c>
      <c r="AS1125" t="str">
        <f>IF(OR(Inventory!K133="Q1 2029",Inventory!K133="Q2 2029"),"Yes","No")</f>
        <v>No</v>
      </c>
      <c r="AT1125" s="178" t="str">
        <f t="shared" si="663"/>
        <v>No</v>
      </c>
      <c r="AU1125" t="str">
        <f>IF(OR(Inventory!K133="Q3 2029",Inventory!K133="Q4 2029"),"Yes","No")</f>
        <v>No</v>
      </c>
      <c r="AV1125" s="178" t="str">
        <f t="shared" si="664"/>
        <v>No</v>
      </c>
      <c r="AW1125" t="str">
        <f>IF(OR(Inventory!K133="Q1 2030",Inventory!K133="Q2 2030"),"Yes","No")</f>
        <v>No</v>
      </c>
      <c r="AX1125" s="178" t="str">
        <f t="shared" si="665"/>
        <v>No</v>
      </c>
      <c r="AY1125" t="str">
        <f>IF(OR(Inventory!K133="Q3 2030",Inventory!K133="Q4 2030"),"Yes","No")</f>
        <v>No</v>
      </c>
      <c r="AZ1125" s="178" t="str">
        <f t="shared" si="666"/>
        <v>No</v>
      </c>
      <c r="BA1125" t="str">
        <f>IF(Inventory!K133="","No","Yes")</f>
        <v>No</v>
      </c>
      <c r="BB1125" s="178" t="str">
        <f t="shared" si="667"/>
        <v>No</v>
      </c>
      <c r="BC1125" s="178" t="str">
        <f t="shared" si="668"/>
        <v>No</v>
      </c>
      <c r="BD1125" s="174"/>
    </row>
    <row r="1126" spans="1:56" s="175" customFormat="1" ht="23.65" thickBot="1" x14ac:dyDescent="0.5">
      <c r="A1126" s="177">
        <v>130</v>
      </c>
      <c r="B1126" s="71" t="s">
        <v>809</v>
      </c>
      <c r="C1126" t="str">
        <f>IF(Inventory!E134="Yes","Yes","No")</f>
        <v>No</v>
      </c>
      <c r="D1126" t="str">
        <f>IF(AND(C1126="No",Inventory!F134="Yes"),"Yes","No")</f>
        <v>No</v>
      </c>
      <c r="E1126" t="str">
        <f>IF(AND(C1126="No",Inventory!F134="N/A"),"N/A","No")</f>
        <v>No</v>
      </c>
      <c r="F1126">
        <f>IF(OR(Inventory!F134="Yes",Inventory!F134="N/A"),0,1)</f>
        <v>1</v>
      </c>
      <c r="G1126" t="str">
        <f>IF(OR(Inventory!K134="Q3 2019",Inventory!K134="Q4 2019"),"Yes","No")</f>
        <v>No</v>
      </c>
      <c r="H1126" s="178" t="str">
        <f t="shared" si="669"/>
        <v>No</v>
      </c>
      <c r="I1126" t="str">
        <f>IF(OR(Inventory!K134="Q1 2020",Inventory!K134="Q2 2020"),"Yes","No")</f>
        <v>No</v>
      </c>
      <c r="J1126" s="178" t="str">
        <f t="shared" ref="J1126:J1146" si="670">IF(AND(C1126="No",D1126="No",E1126="No",I1126="Yes"),"Yes","No")</f>
        <v>No</v>
      </c>
      <c r="K1126" t="str">
        <f>IF(OR(Inventory!K134="Q3 2020",Inventory!K134="Q4 2020"),"Yes","No")</f>
        <v>No</v>
      </c>
      <c r="L1126" s="178" t="str">
        <f t="shared" ref="L1126:L1146" si="671">IF(AND(C1126="No",D1126="No",E1126="No",K1126="Yes"),"Yes","No")</f>
        <v>No</v>
      </c>
      <c r="M1126" t="str">
        <f>IF(OR(Inventory!K134="Q1 2021",Inventory!K134="Q2 2021"),"Yes","No")</f>
        <v>No</v>
      </c>
      <c r="N1126" s="178" t="str">
        <f t="shared" ref="N1126:N1146" si="672">IF(AND(C1126="No",D1126="No",E1126="No",M1126="Yes"),"Yes","No")</f>
        <v>No</v>
      </c>
      <c r="O1126" t="str">
        <f>IF(OR(Inventory!K134="Q3 2021",Inventory!K134="Q4 2021"),"Yes","No")</f>
        <v>No</v>
      </c>
      <c r="P1126" s="178" t="str">
        <f t="shared" ref="P1126:P1146" si="673">IF(AND(C1126="No",D1126="No",E1126="No",O1126="Yes"),"Yes","No")</f>
        <v>No</v>
      </c>
      <c r="Q1126" t="str">
        <f>IF(OR(Inventory!K134="Q1 2022",Inventory!K134="Q2 2022"),"Yes","No")</f>
        <v>No</v>
      </c>
      <c r="R1126" s="178" t="str">
        <f t="shared" ref="R1126:R1146" si="674">IF(AND(C1126="No",D1126="No",E1126="No",Q1126="Yes"),"Yes","No")</f>
        <v>No</v>
      </c>
      <c r="S1126" t="str">
        <f>IF(OR(Inventory!K134="Q3 2022",Inventory!K134="Q4 2022"),"Yes","No")</f>
        <v>No</v>
      </c>
      <c r="T1126" s="178" t="str">
        <f t="shared" ref="T1126:T1146" si="675">IF(AND(C1126="No",D1126="No",E1126="No",S1126="Yes"),"Yes","No")</f>
        <v>No</v>
      </c>
      <c r="U1126" t="str">
        <f>IF(OR(Inventory!K134="Q1 2023",Inventory!K134="Q2 2023"),"Yes","No")</f>
        <v>No</v>
      </c>
      <c r="V1126" s="178" t="str">
        <f t="shared" ref="V1126:V1146" si="676">IF(AND(C1126="No",D1126="No",E1126="No",U1126="Yes"),"Yes","No")</f>
        <v>No</v>
      </c>
      <c r="W1126" t="str">
        <f>IF(OR(Inventory!K134="Q3 2023",Inventory!K134="Q4 2023"),"Yes","No")</f>
        <v>No</v>
      </c>
      <c r="X1126" s="178" t="str">
        <f t="shared" ref="X1126:X1146" si="677">IF(AND(C1126="No",D1126="No",E1126="No",W1126="Yes"),"Yes","No")</f>
        <v>No</v>
      </c>
      <c r="Y1126" t="str">
        <f>IF(OR(Inventory!K134="Q1 2024",Inventory!K134="Q2 2024"),"Yes","No")</f>
        <v>No</v>
      </c>
      <c r="Z1126" s="178" t="str">
        <f t="shared" ref="Z1126:Z1146" si="678">IF(AND(C1126="No",D1126="No",E1126="No",Y1126="Yes"),"Yes","No")</f>
        <v>No</v>
      </c>
      <c r="AA1126" t="str">
        <f>IF(OR(Inventory!K134="Q3 2024",Inventory!K134="Q4 2024"),"Yes","No")</f>
        <v>No</v>
      </c>
      <c r="AB1126" s="178" t="str">
        <f t="shared" ref="AB1126:AB1146" si="679">IF(AND(C1126="No",D1126="No",E1126="No",AA1126="Yes"),"Yes","No")</f>
        <v>No</v>
      </c>
      <c r="AC1126" t="str">
        <f>IF(OR(Inventory!K134="Q1 2025",Inventory!K134="Q2 2025"),"Yes","No")</f>
        <v>No</v>
      </c>
      <c r="AD1126" s="178" t="str">
        <f t="shared" ref="AD1126:AD1146" si="680">IF(AND(C1126="No",D1126="No",E1126="No",AC1126="Yes"),"Yes","No")</f>
        <v>No</v>
      </c>
      <c r="AE1126" t="str">
        <f>IF(OR(Inventory!K134="Q3 2025",Inventory!K134="Q4 2025"),"Yes","No")</f>
        <v>No</v>
      </c>
      <c r="AF1126" s="178" t="str">
        <f t="shared" ref="AF1126:AF1146" si="681">IF(AND(C1126="No",D1126="No",E1126="No",AE1126="Yes"),"Yes","No")</f>
        <v>No</v>
      </c>
      <c r="AG1126" t="str">
        <f>IF(OR(Inventory!K134="Q1 2026",Inventory!K134="Q2 2026"),"Yes","No")</f>
        <v>No</v>
      </c>
      <c r="AH1126" s="178" t="str">
        <f t="shared" ref="AH1126:AH1146" si="682">IF(AND(C1126="No",D1126="No",E1126="No",AG1126="Yes"),"Yes","No")</f>
        <v>No</v>
      </c>
      <c r="AI1126" t="str">
        <f>IF(OR(Inventory!K134="Q3 2026",Inventory!K134="Q4 2026"),"Yes","No")</f>
        <v>No</v>
      </c>
      <c r="AJ1126" s="178" t="str">
        <f t="shared" ref="AJ1126:AJ1146" si="683">IF(AND(C1126="No",D1126="No",E1126="No",AI1126="Yes"),"Yes","No")</f>
        <v>No</v>
      </c>
      <c r="AK1126" t="str">
        <f>IF(OR(Inventory!K134="Q1 2027",Inventory!K134="Q2 2027"),"Yes","No")</f>
        <v>No</v>
      </c>
      <c r="AL1126" s="178" t="str">
        <f t="shared" ref="AL1126:AL1146" si="684">IF(AND(C1126="No",D1126="No",E1126="No",AK1126="Yes"),"Yes","No")</f>
        <v>No</v>
      </c>
      <c r="AM1126" t="str">
        <f>IF(OR(Inventory!K134="Q3 2027",Inventory!K134="Q4 2027"),"Yes","No")</f>
        <v>No</v>
      </c>
      <c r="AN1126" s="178" t="str">
        <f t="shared" ref="AN1126:AN1146" si="685">IF(AND(C1126="No",D1126="No",E1126="No",AM1126="Yes"),"Yes","No")</f>
        <v>No</v>
      </c>
      <c r="AO1126" t="str">
        <f>IF(OR(Inventory!K134="Q1 2028",Inventory!K134="Q2 2028"),"Yes","No")</f>
        <v>No</v>
      </c>
      <c r="AP1126" s="178" t="str">
        <f t="shared" ref="AP1126:AP1146" si="686">IF(AND(C1126="No",D1126="No",E1126="No",AO1126="Yes"),"Yes","No")</f>
        <v>No</v>
      </c>
      <c r="AQ1126" t="str">
        <f>IF(OR(Inventory!K134="Q3 2028",Inventory!K134="Q4 2028"),"Yes","No")</f>
        <v>No</v>
      </c>
      <c r="AR1126" s="178" t="str">
        <f t="shared" ref="AR1126:AR1146" si="687">IF(AND(C1126="No",D1126="No",E1126="No",AQ1126="Yes"),"Yes","No")</f>
        <v>No</v>
      </c>
      <c r="AS1126" t="str">
        <f>IF(OR(Inventory!K134="Q1 2029",Inventory!K134="Q2 2029"),"Yes","No")</f>
        <v>No</v>
      </c>
      <c r="AT1126" s="178" t="str">
        <f t="shared" ref="AT1126:AT1146" si="688">IF(AND(C1126="No",D1126="No",E1126="No",AS1126="Yes"),"Yes","No")</f>
        <v>No</v>
      </c>
      <c r="AU1126" t="str">
        <f>IF(OR(Inventory!K134="Q3 2029",Inventory!K134="Q4 2029"),"Yes","No")</f>
        <v>No</v>
      </c>
      <c r="AV1126" s="178" t="str">
        <f t="shared" ref="AV1126:AV1146" si="689">IF(AND(C1126="No",D1126="No",E1126="No",AU1126="Yes"),"Yes","No")</f>
        <v>No</v>
      </c>
      <c r="AW1126" t="str">
        <f>IF(OR(Inventory!K134="Q1 2030",Inventory!K134="Q2 2030"),"Yes","No")</f>
        <v>No</v>
      </c>
      <c r="AX1126" s="178" t="str">
        <f t="shared" ref="AX1126:AX1146" si="690">IF(AND(C1126="No",D1126="No",E1126="No",AW1126="Yes"),"Yes","No")</f>
        <v>No</v>
      </c>
      <c r="AY1126" t="str">
        <f>IF(OR(Inventory!K134="Q3 2030",Inventory!K134="Q4 2030"),"Yes","No")</f>
        <v>No</v>
      </c>
      <c r="AZ1126" s="178" t="str">
        <f t="shared" ref="AZ1126:AZ1146" si="691">IF(AND(C1126="No",D1126="No",E1126="No",AY1126="Yes"),"Yes","No")</f>
        <v>No</v>
      </c>
      <c r="BA1126" t="str">
        <f>IF(Inventory!K134="","No","Yes")</f>
        <v>No</v>
      </c>
      <c r="BB1126" s="178" t="str">
        <f t="shared" ref="BB1126:BB1146" si="692">IF(AND(C1126="No",D1126="No",E1126="No",BA1126="Yes"),"Yes","No")</f>
        <v>No</v>
      </c>
      <c r="BC1126" s="178" t="str">
        <f t="shared" ref="BC1126:BC1146" si="693">IF(AND(C1126="No",D1126="No",E1126="No",BB1126="No"),"Yes","No")</f>
        <v>Yes</v>
      </c>
      <c r="BD1126" s="174"/>
    </row>
    <row r="1127" spans="1:56" s="175" customFormat="1" ht="23.65" thickBot="1" x14ac:dyDescent="0.5">
      <c r="A1127" s="177">
        <v>131</v>
      </c>
      <c r="B1127" s="70" t="s">
        <v>811</v>
      </c>
      <c r="C1127" t="str">
        <f>IF(Inventory!E135="Yes","Yes","No")</f>
        <v>Yes</v>
      </c>
      <c r="D1127" t="str">
        <f>IF(AND(C1127="No",Inventory!F135="Yes"),"Yes","No")</f>
        <v>No</v>
      </c>
      <c r="E1127" t="str">
        <f>IF(AND(C1127="No",Inventory!F135="N/A"),"N/A","No")</f>
        <v>No</v>
      </c>
      <c r="F1127">
        <f>IF(OR(Inventory!F135="Yes",Inventory!F135="N/A"),0,1)</f>
        <v>1</v>
      </c>
      <c r="G1127" t="str">
        <f>IF(OR(Inventory!K135="Q3 2019",Inventory!K135="Q4 2019"),"Yes","No")</f>
        <v>No</v>
      </c>
      <c r="H1127" s="178" t="str">
        <f t="shared" si="669"/>
        <v>No</v>
      </c>
      <c r="I1127" t="str">
        <f>IF(OR(Inventory!K135="Q1 2020",Inventory!K135="Q2 2020"),"Yes","No")</f>
        <v>No</v>
      </c>
      <c r="J1127" s="178" t="str">
        <f t="shared" si="670"/>
        <v>No</v>
      </c>
      <c r="K1127" t="str">
        <f>IF(OR(Inventory!K135="Q3 2020",Inventory!K135="Q4 2020"),"Yes","No")</f>
        <v>No</v>
      </c>
      <c r="L1127" s="178" t="str">
        <f t="shared" si="671"/>
        <v>No</v>
      </c>
      <c r="M1127" t="str">
        <f>IF(OR(Inventory!K135="Q1 2021",Inventory!K135="Q2 2021"),"Yes","No")</f>
        <v>No</v>
      </c>
      <c r="N1127" s="178" t="str">
        <f t="shared" si="672"/>
        <v>No</v>
      </c>
      <c r="O1127" t="str">
        <f>IF(OR(Inventory!K135="Q3 2021",Inventory!K135="Q4 2021"),"Yes","No")</f>
        <v>No</v>
      </c>
      <c r="P1127" s="178" t="str">
        <f t="shared" si="673"/>
        <v>No</v>
      </c>
      <c r="Q1127" t="str">
        <f>IF(OR(Inventory!K135="Q1 2022",Inventory!K135="Q2 2022"),"Yes","No")</f>
        <v>No</v>
      </c>
      <c r="R1127" s="178" t="str">
        <f t="shared" si="674"/>
        <v>No</v>
      </c>
      <c r="S1127" t="str">
        <f>IF(OR(Inventory!K135="Q3 2022",Inventory!K135="Q4 2022"),"Yes","No")</f>
        <v>No</v>
      </c>
      <c r="T1127" s="178" t="str">
        <f t="shared" si="675"/>
        <v>No</v>
      </c>
      <c r="U1127" t="str">
        <f>IF(OR(Inventory!K135="Q1 2023",Inventory!K135="Q2 2023"),"Yes","No")</f>
        <v>No</v>
      </c>
      <c r="V1127" s="178" t="str">
        <f t="shared" si="676"/>
        <v>No</v>
      </c>
      <c r="W1127" t="str">
        <f>IF(OR(Inventory!K135="Q3 2023",Inventory!K135="Q4 2023"),"Yes","No")</f>
        <v>No</v>
      </c>
      <c r="X1127" s="178" t="str">
        <f t="shared" si="677"/>
        <v>No</v>
      </c>
      <c r="Y1127" t="str">
        <f>IF(OR(Inventory!K135="Q1 2024",Inventory!K135="Q2 2024"),"Yes","No")</f>
        <v>No</v>
      </c>
      <c r="Z1127" s="178" t="str">
        <f t="shared" si="678"/>
        <v>No</v>
      </c>
      <c r="AA1127" t="str">
        <f>IF(OR(Inventory!K135="Q3 2024",Inventory!K135="Q4 2024"),"Yes","No")</f>
        <v>No</v>
      </c>
      <c r="AB1127" s="178" t="str">
        <f t="shared" si="679"/>
        <v>No</v>
      </c>
      <c r="AC1127" t="str">
        <f>IF(OR(Inventory!K135="Q1 2025",Inventory!K135="Q2 2025"),"Yes","No")</f>
        <v>No</v>
      </c>
      <c r="AD1127" s="178" t="str">
        <f t="shared" si="680"/>
        <v>No</v>
      </c>
      <c r="AE1127" t="str">
        <f>IF(OR(Inventory!K135="Q3 2025",Inventory!K135="Q4 2025"),"Yes","No")</f>
        <v>No</v>
      </c>
      <c r="AF1127" s="178" t="str">
        <f t="shared" si="681"/>
        <v>No</v>
      </c>
      <c r="AG1127" t="str">
        <f>IF(OR(Inventory!K135="Q1 2026",Inventory!K135="Q2 2026"),"Yes","No")</f>
        <v>No</v>
      </c>
      <c r="AH1127" s="178" t="str">
        <f t="shared" si="682"/>
        <v>No</v>
      </c>
      <c r="AI1127" t="str">
        <f>IF(OR(Inventory!K135="Q3 2026",Inventory!K135="Q4 2026"),"Yes","No")</f>
        <v>No</v>
      </c>
      <c r="AJ1127" s="178" t="str">
        <f t="shared" si="683"/>
        <v>No</v>
      </c>
      <c r="AK1127" t="str">
        <f>IF(OR(Inventory!K135="Q1 2027",Inventory!K135="Q2 2027"),"Yes","No")</f>
        <v>No</v>
      </c>
      <c r="AL1127" s="178" t="str">
        <f t="shared" si="684"/>
        <v>No</v>
      </c>
      <c r="AM1127" t="str">
        <f>IF(OR(Inventory!K135="Q3 2027",Inventory!K135="Q4 2027"),"Yes","No")</f>
        <v>No</v>
      </c>
      <c r="AN1127" s="178" t="str">
        <f t="shared" si="685"/>
        <v>No</v>
      </c>
      <c r="AO1127" t="str">
        <f>IF(OR(Inventory!K135="Q1 2028",Inventory!K135="Q2 2028"),"Yes","No")</f>
        <v>No</v>
      </c>
      <c r="AP1127" s="178" t="str">
        <f t="shared" si="686"/>
        <v>No</v>
      </c>
      <c r="AQ1127" t="str">
        <f>IF(OR(Inventory!K135="Q3 2028",Inventory!K135="Q4 2028"),"Yes","No")</f>
        <v>No</v>
      </c>
      <c r="AR1127" s="178" t="str">
        <f t="shared" si="687"/>
        <v>No</v>
      </c>
      <c r="AS1127" t="str">
        <f>IF(OR(Inventory!K135="Q1 2029",Inventory!K135="Q2 2029"),"Yes","No")</f>
        <v>No</v>
      </c>
      <c r="AT1127" s="178" t="str">
        <f t="shared" si="688"/>
        <v>No</v>
      </c>
      <c r="AU1127" t="str">
        <f>IF(OR(Inventory!K135="Q3 2029",Inventory!K135="Q4 2029"),"Yes","No")</f>
        <v>No</v>
      </c>
      <c r="AV1127" s="178" t="str">
        <f t="shared" si="689"/>
        <v>No</v>
      </c>
      <c r="AW1127" t="str">
        <f>IF(OR(Inventory!K135="Q1 2030",Inventory!K135="Q2 2030"),"Yes","No")</f>
        <v>No</v>
      </c>
      <c r="AX1127" s="178" t="str">
        <f t="shared" si="690"/>
        <v>No</v>
      </c>
      <c r="AY1127" t="str">
        <f>IF(OR(Inventory!K135="Q3 2030",Inventory!K135="Q4 2030"),"Yes","No")</f>
        <v>No</v>
      </c>
      <c r="AZ1127" s="178" t="str">
        <f t="shared" si="691"/>
        <v>No</v>
      </c>
      <c r="BA1127" t="str">
        <f>IF(Inventory!K135="","No","Yes")</f>
        <v>No</v>
      </c>
      <c r="BB1127" s="178" t="str">
        <f t="shared" si="692"/>
        <v>No</v>
      </c>
      <c r="BC1127" s="178" t="str">
        <f t="shared" si="693"/>
        <v>No</v>
      </c>
      <c r="BD1127" s="174"/>
    </row>
    <row r="1128" spans="1:56" s="175" customFormat="1" ht="23.65" thickBot="1" x14ac:dyDescent="0.5">
      <c r="A1128" s="177">
        <v>132</v>
      </c>
      <c r="B1128" s="70" t="s">
        <v>812</v>
      </c>
      <c r="C1128" t="str">
        <f>IF(Inventory!E136="Yes","Yes","No")</f>
        <v>Yes</v>
      </c>
      <c r="D1128" t="str">
        <f>IF(AND(C1128="No",Inventory!F136="Yes"),"Yes","No")</f>
        <v>No</v>
      </c>
      <c r="E1128" t="str">
        <f>IF(AND(C1128="No",Inventory!F136="N/A"),"N/A","No")</f>
        <v>No</v>
      </c>
      <c r="F1128">
        <f>IF(OR(Inventory!F136="Yes",Inventory!F136="N/A"),0,1)</f>
        <v>1</v>
      </c>
      <c r="G1128" t="str">
        <f>IF(OR(Inventory!K136="Q3 2019",Inventory!K136="Q4 2019"),"Yes","No")</f>
        <v>No</v>
      </c>
      <c r="H1128" s="178" t="str">
        <f t="shared" si="669"/>
        <v>No</v>
      </c>
      <c r="I1128" t="str">
        <f>IF(OR(Inventory!K136="Q1 2020",Inventory!K136="Q2 2020"),"Yes","No")</f>
        <v>No</v>
      </c>
      <c r="J1128" s="178" t="str">
        <f t="shared" si="670"/>
        <v>No</v>
      </c>
      <c r="K1128" t="str">
        <f>IF(OR(Inventory!K136="Q3 2020",Inventory!K136="Q4 2020"),"Yes","No")</f>
        <v>No</v>
      </c>
      <c r="L1128" s="178" t="str">
        <f t="shared" si="671"/>
        <v>No</v>
      </c>
      <c r="M1128" t="str">
        <f>IF(OR(Inventory!K136="Q1 2021",Inventory!K136="Q2 2021"),"Yes","No")</f>
        <v>No</v>
      </c>
      <c r="N1128" s="178" t="str">
        <f t="shared" si="672"/>
        <v>No</v>
      </c>
      <c r="O1128" t="str">
        <f>IF(OR(Inventory!K136="Q3 2021",Inventory!K136="Q4 2021"),"Yes","No")</f>
        <v>No</v>
      </c>
      <c r="P1128" s="178" t="str">
        <f t="shared" si="673"/>
        <v>No</v>
      </c>
      <c r="Q1128" t="str">
        <f>IF(OR(Inventory!K136="Q1 2022",Inventory!K136="Q2 2022"),"Yes","No")</f>
        <v>No</v>
      </c>
      <c r="R1128" s="178" t="str">
        <f t="shared" si="674"/>
        <v>No</v>
      </c>
      <c r="S1128" t="str">
        <f>IF(OR(Inventory!K136="Q3 2022",Inventory!K136="Q4 2022"),"Yes","No")</f>
        <v>No</v>
      </c>
      <c r="T1128" s="178" t="str">
        <f t="shared" si="675"/>
        <v>No</v>
      </c>
      <c r="U1128" t="str">
        <f>IF(OR(Inventory!K136="Q1 2023",Inventory!K136="Q2 2023"),"Yes","No")</f>
        <v>No</v>
      </c>
      <c r="V1128" s="178" t="str">
        <f t="shared" si="676"/>
        <v>No</v>
      </c>
      <c r="W1128" t="str">
        <f>IF(OR(Inventory!K136="Q3 2023",Inventory!K136="Q4 2023"),"Yes","No")</f>
        <v>No</v>
      </c>
      <c r="X1128" s="178" t="str">
        <f t="shared" si="677"/>
        <v>No</v>
      </c>
      <c r="Y1128" t="str">
        <f>IF(OR(Inventory!K136="Q1 2024",Inventory!K136="Q2 2024"),"Yes","No")</f>
        <v>No</v>
      </c>
      <c r="Z1128" s="178" t="str">
        <f t="shared" si="678"/>
        <v>No</v>
      </c>
      <c r="AA1128" t="str">
        <f>IF(OR(Inventory!K136="Q3 2024",Inventory!K136="Q4 2024"),"Yes","No")</f>
        <v>No</v>
      </c>
      <c r="AB1128" s="178" t="str">
        <f t="shared" si="679"/>
        <v>No</v>
      </c>
      <c r="AC1128" t="str">
        <f>IF(OR(Inventory!K136="Q1 2025",Inventory!K136="Q2 2025"),"Yes","No")</f>
        <v>No</v>
      </c>
      <c r="AD1128" s="178" t="str">
        <f t="shared" si="680"/>
        <v>No</v>
      </c>
      <c r="AE1128" t="str">
        <f>IF(OR(Inventory!K136="Q3 2025",Inventory!K136="Q4 2025"),"Yes","No")</f>
        <v>No</v>
      </c>
      <c r="AF1128" s="178" t="str">
        <f t="shared" si="681"/>
        <v>No</v>
      </c>
      <c r="AG1128" t="str">
        <f>IF(OR(Inventory!K136="Q1 2026",Inventory!K136="Q2 2026"),"Yes","No")</f>
        <v>No</v>
      </c>
      <c r="AH1128" s="178" t="str">
        <f t="shared" si="682"/>
        <v>No</v>
      </c>
      <c r="AI1128" t="str">
        <f>IF(OR(Inventory!K136="Q3 2026",Inventory!K136="Q4 2026"),"Yes","No")</f>
        <v>No</v>
      </c>
      <c r="AJ1128" s="178" t="str">
        <f t="shared" si="683"/>
        <v>No</v>
      </c>
      <c r="AK1128" t="str">
        <f>IF(OR(Inventory!K136="Q1 2027",Inventory!K136="Q2 2027"),"Yes","No")</f>
        <v>No</v>
      </c>
      <c r="AL1128" s="178" t="str">
        <f t="shared" si="684"/>
        <v>No</v>
      </c>
      <c r="AM1128" t="str">
        <f>IF(OR(Inventory!K136="Q3 2027",Inventory!K136="Q4 2027"),"Yes","No")</f>
        <v>No</v>
      </c>
      <c r="AN1128" s="178" t="str">
        <f t="shared" si="685"/>
        <v>No</v>
      </c>
      <c r="AO1128" t="str">
        <f>IF(OR(Inventory!K136="Q1 2028",Inventory!K136="Q2 2028"),"Yes","No")</f>
        <v>No</v>
      </c>
      <c r="AP1128" s="178" t="str">
        <f t="shared" si="686"/>
        <v>No</v>
      </c>
      <c r="AQ1128" t="str">
        <f>IF(OR(Inventory!K136="Q3 2028",Inventory!K136="Q4 2028"),"Yes","No")</f>
        <v>No</v>
      </c>
      <c r="AR1128" s="178" t="str">
        <f t="shared" si="687"/>
        <v>No</v>
      </c>
      <c r="AS1128" t="str">
        <f>IF(OR(Inventory!K136="Q1 2029",Inventory!K136="Q2 2029"),"Yes","No")</f>
        <v>No</v>
      </c>
      <c r="AT1128" s="178" t="str">
        <f t="shared" si="688"/>
        <v>No</v>
      </c>
      <c r="AU1128" t="str">
        <f>IF(OR(Inventory!K136="Q3 2029",Inventory!K136="Q4 2029"),"Yes","No")</f>
        <v>No</v>
      </c>
      <c r="AV1128" s="178" t="str">
        <f t="shared" si="689"/>
        <v>No</v>
      </c>
      <c r="AW1128" t="str">
        <f>IF(OR(Inventory!K136="Q1 2030",Inventory!K136="Q2 2030"),"Yes","No")</f>
        <v>No</v>
      </c>
      <c r="AX1128" s="178" t="str">
        <f t="shared" si="690"/>
        <v>No</v>
      </c>
      <c r="AY1128" t="str">
        <f>IF(OR(Inventory!K136="Q3 2030",Inventory!K136="Q4 2030"),"Yes","No")</f>
        <v>No</v>
      </c>
      <c r="AZ1128" s="178" t="str">
        <f t="shared" si="691"/>
        <v>No</v>
      </c>
      <c r="BA1128" t="str">
        <f>IF(Inventory!K136="","No","Yes")</f>
        <v>No</v>
      </c>
      <c r="BB1128" s="178" t="str">
        <f t="shared" si="692"/>
        <v>No</v>
      </c>
      <c r="BC1128" s="178" t="str">
        <f t="shared" si="693"/>
        <v>No</v>
      </c>
      <c r="BD1128" s="174"/>
    </row>
    <row r="1129" spans="1:56" s="175" customFormat="1" ht="23.65" thickBot="1" x14ac:dyDescent="0.5">
      <c r="A1129" s="177">
        <v>133</v>
      </c>
      <c r="B1129" s="71" t="s">
        <v>813</v>
      </c>
      <c r="C1129" t="str">
        <f>IF(Inventory!E137="Yes","Yes","No")</f>
        <v>No</v>
      </c>
      <c r="D1129" t="str">
        <f>IF(AND(C1129="No",Inventory!F137="Yes"),"Yes","No")</f>
        <v>No</v>
      </c>
      <c r="E1129" t="str">
        <f>IF(AND(C1129="No",Inventory!F137="N/A"),"N/A","No")</f>
        <v>No</v>
      </c>
      <c r="F1129">
        <f>IF(OR(Inventory!F137="Yes",Inventory!F137="N/A"),0,1)</f>
        <v>1</v>
      </c>
      <c r="G1129" t="str">
        <f>IF(OR(Inventory!K137="Q3 2019",Inventory!K137="Q4 2019"),"Yes","No")</f>
        <v>No</v>
      </c>
      <c r="H1129" s="178" t="str">
        <f t="shared" si="669"/>
        <v>No</v>
      </c>
      <c r="I1129" t="str">
        <f>IF(OR(Inventory!K137="Q1 2020",Inventory!K137="Q2 2020"),"Yes","No")</f>
        <v>No</v>
      </c>
      <c r="J1129" s="178" t="str">
        <f t="shared" si="670"/>
        <v>No</v>
      </c>
      <c r="K1129" t="str">
        <f>IF(OR(Inventory!K137="Q3 2020",Inventory!K137="Q4 2020"),"Yes","No")</f>
        <v>No</v>
      </c>
      <c r="L1129" s="178" t="str">
        <f t="shared" si="671"/>
        <v>No</v>
      </c>
      <c r="M1129" t="str">
        <f>IF(OR(Inventory!K137="Q1 2021",Inventory!K137="Q2 2021"),"Yes","No")</f>
        <v>No</v>
      </c>
      <c r="N1129" s="178" t="str">
        <f t="shared" si="672"/>
        <v>No</v>
      </c>
      <c r="O1129" t="str">
        <f>IF(OR(Inventory!K137="Q3 2021",Inventory!K137="Q4 2021"),"Yes","No")</f>
        <v>No</v>
      </c>
      <c r="P1129" s="178" t="str">
        <f t="shared" si="673"/>
        <v>No</v>
      </c>
      <c r="Q1129" t="str">
        <f>IF(OR(Inventory!K137="Q1 2022",Inventory!K137="Q2 2022"),"Yes","No")</f>
        <v>No</v>
      </c>
      <c r="R1129" s="178" t="str">
        <f t="shared" si="674"/>
        <v>No</v>
      </c>
      <c r="S1129" t="str">
        <f>IF(OR(Inventory!K137="Q3 2022",Inventory!K137="Q4 2022"),"Yes","No")</f>
        <v>No</v>
      </c>
      <c r="T1129" s="178" t="str">
        <f t="shared" si="675"/>
        <v>No</v>
      </c>
      <c r="U1129" t="str">
        <f>IF(OR(Inventory!K137="Q1 2023",Inventory!K137="Q2 2023"),"Yes","No")</f>
        <v>No</v>
      </c>
      <c r="V1129" s="178" t="str">
        <f t="shared" si="676"/>
        <v>No</v>
      </c>
      <c r="W1129" t="str">
        <f>IF(OR(Inventory!K137="Q3 2023",Inventory!K137="Q4 2023"),"Yes","No")</f>
        <v>No</v>
      </c>
      <c r="X1129" s="178" t="str">
        <f t="shared" si="677"/>
        <v>No</v>
      </c>
      <c r="Y1129" t="str">
        <f>IF(OR(Inventory!K137="Q1 2024",Inventory!K137="Q2 2024"),"Yes","No")</f>
        <v>No</v>
      </c>
      <c r="Z1129" s="178" t="str">
        <f t="shared" si="678"/>
        <v>No</v>
      </c>
      <c r="AA1129" t="str">
        <f>IF(OR(Inventory!K137="Q3 2024",Inventory!K137="Q4 2024"),"Yes","No")</f>
        <v>No</v>
      </c>
      <c r="AB1129" s="178" t="str">
        <f t="shared" si="679"/>
        <v>No</v>
      </c>
      <c r="AC1129" t="str">
        <f>IF(OR(Inventory!K137="Q1 2025",Inventory!K137="Q2 2025"),"Yes","No")</f>
        <v>No</v>
      </c>
      <c r="AD1129" s="178" t="str">
        <f t="shared" si="680"/>
        <v>No</v>
      </c>
      <c r="AE1129" t="str">
        <f>IF(OR(Inventory!K137="Q3 2025",Inventory!K137="Q4 2025"),"Yes","No")</f>
        <v>No</v>
      </c>
      <c r="AF1129" s="178" t="str">
        <f t="shared" si="681"/>
        <v>No</v>
      </c>
      <c r="AG1129" t="str">
        <f>IF(OR(Inventory!K137="Q1 2026",Inventory!K137="Q2 2026"),"Yes","No")</f>
        <v>No</v>
      </c>
      <c r="AH1129" s="178" t="str">
        <f t="shared" si="682"/>
        <v>No</v>
      </c>
      <c r="AI1129" t="str">
        <f>IF(OR(Inventory!K137="Q3 2026",Inventory!K137="Q4 2026"),"Yes","No")</f>
        <v>No</v>
      </c>
      <c r="AJ1129" s="178" t="str">
        <f t="shared" si="683"/>
        <v>No</v>
      </c>
      <c r="AK1129" t="str">
        <f>IF(OR(Inventory!K137="Q1 2027",Inventory!K137="Q2 2027"),"Yes","No")</f>
        <v>No</v>
      </c>
      <c r="AL1129" s="178" t="str">
        <f t="shared" si="684"/>
        <v>No</v>
      </c>
      <c r="AM1129" t="str">
        <f>IF(OR(Inventory!K137="Q3 2027",Inventory!K137="Q4 2027"),"Yes","No")</f>
        <v>No</v>
      </c>
      <c r="AN1129" s="178" t="str">
        <f t="shared" si="685"/>
        <v>No</v>
      </c>
      <c r="AO1129" t="str">
        <f>IF(OR(Inventory!K137="Q1 2028",Inventory!K137="Q2 2028"),"Yes","No")</f>
        <v>No</v>
      </c>
      <c r="AP1129" s="178" t="str">
        <f t="shared" si="686"/>
        <v>No</v>
      </c>
      <c r="AQ1129" t="str">
        <f>IF(OR(Inventory!K137="Q3 2028",Inventory!K137="Q4 2028"),"Yes","No")</f>
        <v>No</v>
      </c>
      <c r="AR1129" s="178" t="str">
        <f t="shared" si="687"/>
        <v>No</v>
      </c>
      <c r="AS1129" t="str">
        <f>IF(OR(Inventory!K137="Q1 2029",Inventory!K137="Q2 2029"),"Yes","No")</f>
        <v>No</v>
      </c>
      <c r="AT1129" s="178" t="str">
        <f t="shared" si="688"/>
        <v>No</v>
      </c>
      <c r="AU1129" t="str">
        <f>IF(OR(Inventory!K137="Q3 2029",Inventory!K137="Q4 2029"),"Yes","No")</f>
        <v>No</v>
      </c>
      <c r="AV1129" s="178" t="str">
        <f t="shared" si="689"/>
        <v>No</v>
      </c>
      <c r="AW1129" t="str">
        <f>IF(OR(Inventory!K137="Q1 2030",Inventory!K137="Q2 2030"),"Yes","No")</f>
        <v>No</v>
      </c>
      <c r="AX1129" s="178" t="str">
        <f t="shared" si="690"/>
        <v>No</v>
      </c>
      <c r="AY1129" t="str">
        <f>IF(OR(Inventory!K137="Q3 2030",Inventory!K137="Q4 2030"),"Yes","No")</f>
        <v>No</v>
      </c>
      <c r="AZ1129" s="178" t="str">
        <f t="shared" si="691"/>
        <v>No</v>
      </c>
      <c r="BA1129" t="str">
        <f>IF(Inventory!K137="","No","Yes")</f>
        <v>No</v>
      </c>
      <c r="BB1129" s="178" t="str">
        <f t="shared" si="692"/>
        <v>No</v>
      </c>
      <c r="BC1129" s="178" t="str">
        <f t="shared" si="693"/>
        <v>Yes</v>
      </c>
      <c r="BD1129" s="174"/>
    </row>
    <row r="1130" spans="1:56" s="175" customFormat="1" ht="46.9" thickBot="1" x14ac:dyDescent="0.5">
      <c r="A1130" s="177">
        <v>134</v>
      </c>
      <c r="B1130" s="71" t="s">
        <v>814</v>
      </c>
      <c r="C1130" t="str">
        <f>IF(Inventory!E138="Yes","Yes","No")</f>
        <v>No</v>
      </c>
      <c r="D1130" t="str">
        <f>IF(AND(C1130="No",Inventory!F138="Yes"),"Yes","No")</f>
        <v>No</v>
      </c>
      <c r="E1130" t="str">
        <f>IF(AND(C1130="No",Inventory!F138="N/A"),"N/A","No")</f>
        <v>No</v>
      </c>
      <c r="F1130">
        <f>IF(OR(Inventory!F138="Yes",Inventory!F138="N/A"),0,1)</f>
        <v>1</v>
      </c>
      <c r="G1130" t="str">
        <f>IF(OR(Inventory!K138="Q3 2019",Inventory!K138="Q4 2019"),"Yes","No")</f>
        <v>No</v>
      </c>
      <c r="H1130" s="178" t="str">
        <f t="shared" si="669"/>
        <v>No</v>
      </c>
      <c r="I1130" t="str">
        <f>IF(OR(Inventory!K138="Q1 2020",Inventory!K138="Q2 2020"),"Yes","No")</f>
        <v>No</v>
      </c>
      <c r="J1130" s="178" t="str">
        <f t="shared" si="670"/>
        <v>No</v>
      </c>
      <c r="K1130" t="str">
        <f>IF(OR(Inventory!K138="Q3 2020",Inventory!K138="Q4 2020"),"Yes","No")</f>
        <v>No</v>
      </c>
      <c r="L1130" s="178" t="str">
        <f t="shared" si="671"/>
        <v>No</v>
      </c>
      <c r="M1130" t="str">
        <f>IF(OR(Inventory!K138="Q1 2021",Inventory!K138="Q2 2021"),"Yes","No")</f>
        <v>No</v>
      </c>
      <c r="N1130" s="178" t="str">
        <f t="shared" si="672"/>
        <v>No</v>
      </c>
      <c r="O1130" t="str">
        <f>IF(OR(Inventory!K138="Q3 2021",Inventory!K138="Q4 2021"),"Yes","No")</f>
        <v>No</v>
      </c>
      <c r="P1130" s="178" t="str">
        <f t="shared" si="673"/>
        <v>No</v>
      </c>
      <c r="Q1130" t="str">
        <f>IF(OR(Inventory!K138="Q1 2022",Inventory!K138="Q2 2022"),"Yes","No")</f>
        <v>No</v>
      </c>
      <c r="R1130" s="178" t="str">
        <f t="shared" si="674"/>
        <v>No</v>
      </c>
      <c r="S1130" t="str">
        <f>IF(OR(Inventory!K138="Q3 2022",Inventory!K138="Q4 2022"),"Yes","No")</f>
        <v>No</v>
      </c>
      <c r="T1130" s="178" t="str">
        <f t="shared" si="675"/>
        <v>No</v>
      </c>
      <c r="U1130" t="str">
        <f>IF(OR(Inventory!K138="Q1 2023",Inventory!K138="Q2 2023"),"Yes","No")</f>
        <v>No</v>
      </c>
      <c r="V1130" s="178" t="str">
        <f t="shared" si="676"/>
        <v>No</v>
      </c>
      <c r="W1130" t="str">
        <f>IF(OR(Inventory!K138="Q3 2023",Inventory!K138="Q4 2023"),"Yes","No")</f>
        <v>No</v>
      </c>
      <c r="X1130" s="178" t="str">
        <f t="shared" si="677"/>
        <v>No</v>
      </c>
      <c r="Y1130" t="str">
        <f>IF(OR(Inventory!K138="Q1 2024",Inventory!K138="Q2 2024"),"Yes","No")</f>
        <v>No</v>
      </c>
      <c r="Z1130" s="178" t="str">
        <f t="shared" si="678"/>
        <v>No</v>
      </c>
      <c r="AA1130" t="str">
        <f>IF(OR(Inventory!K138="Q3 2024",Inventory!K138="Q4 2024"),"Yes","No")</f>
        <v>No</v>
      </c>
      <c r="AB1130" s="178" t="str">
        <f t="shared" si="679"/>
        <v>No</v>
      </c>
      <c r="AC1130" t="str">
        <f>IF(OR(Inventory!K138="Q1 2025",Inventory!K138="Q2 2025"),"Yes","No")</f>
        <v>No</v>
      </c>
      <c r="AD1130" s="178" t="str">
        <f t="shared" si="680"/>
        <v>No</v>
      </c>
      <c r="AE1130" t="str">
        <f>IF(OR(Inventory!K138="Q3 2025",Inventory!K138="Q4 2025"),"Yes","No")</f>
        <v>No</v>
      </c>
      <c r="AF1130" s="178" t="str">
        <f t="shared" si="681"/>
        <v>No</v>
      </c>
      <c r="AG1130" t="str">
        <f>IF(OR(Inventory!K138="Q1 2026",Inventory!K138="Q2 2026"),"Yes","No")</f>
        <v>No</v>
      </c>
      <c r="AH1130" s="178" t="str">
        <f t="shared" si="682"/>
        <v>No</v>
      </c>
      <c r="AI1130" t="str">
        <f>IF(OR(Inventory!K138="Q3 2026",Inventory!K138="Q4 2026"),"Yes","No")</f>
        <v>No</v>
      </c>
      <c r="AJ1130" s="178" t="str">
        <f t="shared" si="683"/>
        <v>No</v>
      </c>
      <c r="AK1130" t="str">
        <f>IF(OR(Inventory!K138="Q1 2027",Inventory!K138="Q2 2027"),"Yes","No")</f>
        <v>No</v>
      </c>
      <c r="AL1130" s="178" t="str">
        <f t="shared" si="684"/>
        <v>No</v>
      </c>
      <c r="AM1130" t="str">
        <f>IF(OR(Inventory!K138="Q3 2027",Inventory!K138="Q4 2027"),"Yes","No")</f>
        <v>No</v>
      </c>
      <c r="AN1130" s="178" t="str">
        <f t="shared" si="685"/>
        <v>No</v>
      </c>
      <c r="AO1130" t="str">
        <f>IF(OR(Inventory!K138="Q1 2028",Inventory!K138="Q2 2028"),"Yes","No")</f>
        <v>No</v>
      </c>
      <c r="AP1130" s="178" t="str">
        <f t="shared" si="686"/>
        <v>No</v>
      </c>
      <c r="AQ1130" t="str">
        <f>IF(OR(Inventory!K138="Q3 2028",Inventory!K138="Q4 2028"),"Yes","No")</f>
        <v>No</v>
      </c>
      <c r="AR1130" s="178" t="str">
        <f t="shared" si="687"/>
        <v>No</v>
      </c>
      <c r="AS1130" t="str">
        <f>IF(OR(Inventory!K138="Q1 2029",Inventory!K138="Q2 2029"),"Yes","No")</f>
        <v>No</v>
      </c>
      <c r="AT1130" s="178" t="str">
        <f t="shared" si="688"/>
        <v>No</v>
      </c>
      <c r="AU1130" t="str">
        <f>IF(OR(Inventory!K138="Q3 2029",Inventory!K138="Q4 2029"),"Yes","No")</f>
        <v>No</v>
      </c>
      <c r="AV1130" s="178" t="str">
        <f t="shared" si="689"/>
        <v>No</v>
      </c>
      <c r="AW1130" t="str">
        <f>IF(OR(Inventory!K138="Q1 2030",Inventory!K138="Q2 2030"),"Yes","No")</f>
        <v>No</v>
      </c>
      <c r="AX1130" s="178" t="str">
        <f t="shared" si="690"/>
        <v>No</v>
      </c>
      <c r="AY1130" t="str">
        <f>IF(OR(Inventory!K138="Q3 2030",Inventory!K138="Q4 2030"),"Yes","No")</f>
        <v>No</v>
      </c>
      <c r="AZ1130" s="178" t="str">
        <f t="shared" si="691"/>
        <v>No</v>
      </c>
      <c r="BA1130" t="str">
        <f>IF(Inventory!K138="","No","Yes")</f>
        <v>No</v>
      </c>
      <c r="BB1130" s="178" t="str">
        <f t="shared" si="692"/>
        <v>No</v>
      </c>
      <c r="BC1130" s="178" t="str">
        <f t="shared" si="693"/>
        <v>Yes</v>
      </c>
      <c r="BD1130" s="174"/>
    </row>
    <row r="1131" spans="1:56" s="175" customFormat="1" ht="23.65" thickBot="1" x14ac:dyDescent="0.5">
      <c r="A1131" s="177">
        <v>135</v>
      </c>
      <c r="B1131" s="71" t="s">
        <v>815</v>
      </c>
      <c r="C1131" t="str">
        <f>IF(Inventory!E139="Yes","Yes","No")</f>
        <v>No</v>
      </c>
      <c r="D1131" t="str">
        <f>IF(AND(C1131="No",Inventory!F139="Yes"),"Yes","No")</f>
        <v>No</v>
      </c>
      <c r="E1131" t="str">
        <f>IF(AND(C1131="No",Inventory!F139="N/A"),"N/A","No")</f>
        <v>No</v>
      </c>
      <c r="F1131">
        <f>IF(OR(Inventory!F139="Yes",Inventory!F139="N/A"),0,1)</f>
        <v>1</v>
      </c>
      <c r="G1131" t="str">
        <f>IF(OR(Inventory!K139="Q3 2019",Inventory!K139="Q4 2019"),"Yes","No")</f>
        <v>No</v>
      </c>
      <c r="H1131" s="178" t="str">
        <f t="shared" si="669"/>
        <v>No</v>
      </c>
      <c r="I1131" t="str">
        <f>IF(OR(Inventory!K139="Q1 2020",Inventory!K139="Q2 2020"),"Yes","No")</f>
        <v>No</v>
      </c>
      <c r="J1131" s="178" t="str">
        <f t="shared" si="670"/>
        <v>No</v>
      </c>
      <c r="K1131" t="str">
        <f>IF(OR(Inventory!K139="Q3 2020",Inventory!K139="Q4 2020"),"Yes","No")</f>
        <v>No</v>
      </c>
      <c r="L1131" s="178" t="str">
        <f t="shared" si="671"/>
        <v>No</v>
      </c>
      <c r="M1131" t="str">
        <f>IF(OR(Inventory!K139="Q1 2021",Inventory!K139="Q2 2021"),"Yes","No")</f>
        <v>No</v>
      </c>
      <c r="N1131" s="178" t="str">
        <f t="shared" si="672"/>
        <v>No</v>
      </c>
      <c r="O1131" t="str">
        <f>IF(OR(Inventory!K139="Q3 2021",Inventory!K139="Q4 2021"),"Yes","No")</f>
        <v>No</v>
      </c>
      <c r="P1131" s="178" t="str">
        <f t="shared" si="673"/>
        <v>No</v>
      </c>
      <c r="Q1131" t="str">
        <f>IF(OR(Inventory!K139="Q1 2022",Inventory!K139="Q2 2022"),"Yes","No")</f>
        <v>No</v>
      </c>
      <c r="R1131" s="178" t="str">
        <f t="shared" si="674"/>
        <v>No</v>
      </c>
      <c r="S1131" t="str">
        <f>IF(OR(Inventory!K139="Q3 2022",Inventory!K139="Q4 2022"),"Yes","No")</f>
        <v>No</v>
      </c>
      <c r="T1131" s="178" t="str">
        <f t="shared" si="675"/>
        <v>No</v>
      </c>
      <c r="U1131" t="str">
        <f>IF(OR(Inventory!K139="Q1 2023",Inventory!K139="Q2 2023"),"Yes","No")</f>
        <v>No</v>
      </c>
      <c r="V1131" s="178" t="str">
        <f t="shared" si="676"/>
        <v>No</v>
      </c>
      <c r="W1131" t="str">
        <f>IF(OR(Inventory!K139="Q3 2023",Inventory!K139="Q4 2023"),"Yes","No")</f>
        <v>No</v>
      </c>
      <c r="X1131" s="178" t="str">
        <f t="shared" si="677"/>
        <v>No</v>
      </c>
      <c r="Y1131" t="str">
        <f>IF(OR(Inventory!K139="Q1 2024",Inventory!K139="Q2 2024"),"Yes","No")</f>
        <v>No</v>
      </c>
      <c r="Z1131" s="178" t="str">
        <f t="shared" si="678"/>
        <v>No</v>
      </c>
      <c r="AA1131" t="str">
        <f>IF(OR(Inventory!K139="Q3 2024",Inventory!K139="Q4 2024"),"Yes","No")</f>
        <v>No</v>
      </c>
      <c r="AB1131" s="178" t="str">
        <f t="shared" si="679"/>
        <v>No</v>
      </c>
      <c r="AC1131" t="str">
        <f>IF(OR(Inventory!K139="Q1 2025",Inventory!K139="Q2 2025"),"Yes","No")</f>
        <v>No</v>
      </c>
      <c r="AD1131" s="178" t="str">
        <f t="shared" si="680"/>
        <v>No</v>
      </c>
      <c r="AE1131" t="str">
        <f>IF(OR(Inventory!K139="Q3 2025",Inventory!K139="Q4 2025"),"Yes","No")</f>
        <v>No</v>
      </c>
      <c r="AF1131" s="178" t="str">
        <f t="shared" si="681"/>
        <v>No</v>
      </c>
      <c r="AG1131" t="str">
        <f>IF(OR(Inventory!K139="Q1 2026",Inventory!K139="Q2 2026"),"Yes","No")</f>
        <v>No</v>
      </c>
      <c r="AH1131" s="178" t="str">
        <f t="shared" si="682"/>
        <v>No</v>
      </c>
      <c r="AI1131" t="str">
        <f>IF(OR(Inventory!K139="Q3 2026",Inventory!K139="Q4 2026"),"Yes","No")</f>
        <v>No</v>
      </c>
      <c r="AJ1131" s="178" t="str">
        <f t="shared" si="683"/>
        <v>No</v>
      </c>
      <c r="AK1131" t="str">
        <f>IF(OR(Inventory!K139="Q1 2027",Inventory!K139="Q2 2027"),"Yes","No")</f>
        <v>No</v>
      </c>
      <c r="AL1131" s="178" t="str">
        <f t="shared" si="684"/>
        <v>No</v>
      </c>
      <c r="AM1131" t="str">
        <f>IF(OR(Inventory!K139="Q3 2027",Inventory!K139="Q4 2027"),"Yes","No")</f>
        <v>No</v>
      </c>
      <c r="AN1131" s="178" t="str">
        <f t="shared" si="685"/>
        <v>No</v>
      </c>
      <c r="AO1131" t="str">
        <f>IF(OR(Inventory!K139="Q1 2028",Inventory!K139="Q2 2028"),"Yes","No")</f>
        <v>No</v>
      </c>
      <c r="AP1131" s="178" t="str">
        <f t="shared" si="686"/>
        <v>No</v>
      </c>
      <c r="AQ1131" t="str">
        <f>IF(OR(Inventory!K139="Q3 2028",Inventory!K139="Q4 2028"),"Yes","No")</f>
        <v>No</v>
      </c>
      <c r="AR1131" s="178" t="str">
        <f t="shared" si="687"/>
        <v>No</v>
      </c>
      <c r="AS1131" t="str">
        <f>IF(OR(Inventory!K139="Q1 2029",Inventory!K139="Q2 2029"),"Yes","No")</f>
        <v>No</v>
      </c>
      <c r="AT1131" s="178" t="str">
        <f t="shared" si="688"/>
        <v>No</v>
      </c>
      <c r="AU1131" t="str">
        <f>IF(OR(Inventory!K139="Q3 2029",Inventory!K139="Q4 2029"),"Yes","No")</f>
        <v>No</v>
      </c>
      <c r="AV1131" s="178" t="str">
        <f t="shared" si="689"/>
        <v>No</v>
      </c>
      <c r="AW1131" t="str">
        <f>IF(OR(Inventory!K139="Q1 2030",Inventory!K139="Q2 2030"),"Yes","No")</f>
        <v>No</v>
      </c>
      <c r="AX1131" s="178" t="str">
        <f t="shared" si="690"/>
        <v>No</v>
      </c>
      <c r="AY1131" t="str">
        <f>IF(OR(Inventory!K139="Q3 2030",Inventory!K139="Q4 2030"),"Yes","No")</f>
        <v>No</v>
      </c>
      <c r="AZ1131" s="178" t="str">
        <f t="shared" si="691"/>
        <v>No</v>
      </c>
      <c r="BA1131" t="str">
        <f>IF(Inventory!K139="","No","Yes")</f>
        <v>No</v>
      </c>
      <c r="BB1131" s="178" t="str">
        <f t="shared" si="692"/>
        <v>No</v>
      </c>
      <c r="BC1131" s="178" t="str">
        <f t="shared" si="693"/>
        <v>Yes</v>
      </c>
      <c r="BD1131" s="174"/>
    </row>
    <row r="1132" spans="1:56" s="175" customFormat="1" ht="23.65" thickBot="1" x14ac:dyDescent="0.5">
      <c r="A1132" s="177">
        <v>136</v>
      </c>
      <c r="B1132" s="71" t="s">
        <v>260</v>
      </c>
      <c r="C1132" t="str">
        <f>IF(Inventory!E140="Yes","Yes","No")</f>
        <v>No</v>
      </c>
      <c r="D1132" t="str">
        <f>IF(AND(C1132="No",Inventory!F140="Yes"),"Yes","No")</f>
        <v>No</v>
      </c>
      <c r="E1132" t="str">
        <f>IF(AND(C1132="No",Inventory!F140="N/A"),"N/A","No")</f>
        <v>No</v>
      </c>
      <c r="F1132">
        <f>IF(OR(Inventory!F140="Yes",Inventory!F140="N/A"),0,1)</f>
        <v>1</v>
      </c>
      <c r="G1132" t="str">
        <f>IF(OR(Inventory!K140="Q3 2019",Inventory!K140="Q4 2019"),"Yes","No")</f>
        <v>No</v>
      </c>
      <c r="H1132" s="178" t="str">
        <f t="shared" si="669"/>
        <v>No</v>
      </c>
      <c r="I1132" t="str">
        <f>IF(OR(Inventory!K140="Q1 2020",Inventory!K140="Q2 2020"),"Yes","No")</f>
        <v>No</v>
      </c>
      <c r="J1132" s="178" t="str">
        <f t="shared" si="670"/>
        <v>No</v>
      </c>
      <c r="K1132" t="str">
        <f>IF(OR(Inventory!K140="Q3 2020",Inventory!K140="Q4 2020"),"Yes","No")</f>
        <v>No</v>
      </c>
      <c r="L1132" s="178" t="str">
        <f t="shared" si="671"/>
        <v>No</v>
      </c>
      <c r="M1132" t="str">
        <f>IF(OR(Inventory!K140="Q1 2021",Inventory!K140="Q2 2021"),"Yes","No")</f>
        <v>No</v>
      </c>
      <c r="N1132" s="178" t="str">
        <f t="shared" si="672"/>
        <v>No</v>
      </c>
      <c r="O1132" t="str">
        <f>IF(OR(Inventory!K140="Q3 2021",Inventory!K140="Q4 2021"),"Yes","No")</f>
        <v>No</v>
      </c>
      <c r="P1132" s="178" t="str">
        <f t="shared" si="673"/>
        <v>No</v>
      </c>
      <c r="Q1132" t="str">
        <f>IF(OR(Inventory!K140="Q1 2022",Inventory!K140="Q2 2022"),"Yes","No")</f>
        <v>No</v>
      </c>
      <c r="R1132" s="178" t="str">
        <f t="shared" si="674"/>
        <v>No</v>
      </c>
      <c r="S1132" t="str">
        <f>IF(OR(Inventory!K140="Q3 2022",Inventory!K140="Q4 2022"),"Yes","No")</f>
        <v>No</v>
      </c>
      <c r="T1132" s="178" t="str">
        <f t="shared" si="675"/>
        <v>No</v>
      </c>
      <c r="U1132" t="str">
        <f>IF(OR(Inventory!K140="Q1 2023",Inventory!K140="Q2 2023"),"Yes","No")</f>
        <v>No</v>
      </c>
      <c r="V1132" s="178" t="str">
        <f t="shared" si="676"/>
        <v>No</v>
      </c>
      <c r="W1132" t="str">
        <f>IF(OR(Inventory!K140="Q3 2023",Inventory!K140="Q4 2023"),"Yes","No")</f>
        <v>No</v>
      </c>
      <c r="X1132" s="178" t="str">
        <f t="shared" si="677"/>
        <v>No</v>
      </c>
      <c r="Y1132" t="str">
        <f>IF(OR(Inventory!K140="Q1 2024",Inventory!K140="Q2 2024"),"Yes","No")</f>
        <v>No</v>
      </c>
      <c r="Z1132" s="178" t="str">
        <f t="shared" si="678"/>
        <v>No</v>
      </c>
      <c r="AA1132" t="str">
        <f>IF(OR(Inventory!K140="Q3 2024",Inventory!K140="Q4 2024"),"Yes","No")</f>
        <v>No</v>
      </c>
      <c r="AB1132" s="178" t="str">
        <f t="shared" si="679"/>
        <v>No</v>
      </c>
      <c r="AC1132" t="str">
        <f>IF(OR(Inventory!K140="Q1 2025",Inventory!K140="Q2 2025"),"Yes","No")</f>
        <v>No</v>
      </c>
      <c r="AD1132" s="178" t="str">
        <f t="shared" si="680"/>
        <v>No</v>
      </c>
      <c r="AE1132" t="str">
        <f>IF(OR(Inventory!K140="Q3 2025",Inventory!K140="Q4 2025"),"Yes","No")</f>
        <v>No</v>
      </c>
      <c r="AF1132" s="178" t="str">
        <f t="shared" si="681"/>
        <v>No</v>
      </c>
      <c r="AG1132" t="str">
        <f>IF(OR(Inventory!K140="Q1 2026",Inventory!K140="Q2 2026"),"Yes","No")</f>
        <v>No</v>
      </c>
      <c r="AH1132" s="178" t="str">
        <f t="shared" si="682"/>
        <v>No</v>
      </c>
      <c r="AI1132" t="str">
        <f>IF(OR(Inventory!K140="Q3 2026",Inventory!K140="Q4 2026"),"Yes","No")</f>
        <v>No</v>
      </c>
      <c r="AJ1132" s="178" t="str">
        <f t="shared" si="683"/>
        <v>No</v>
      </c>
      <c r="AK1132" t="str">
        <f>IF(OR(Inventory!K140="Q1 2027",Inventory!K140="Q2 2027"),"Yes","No")</f>
        <v>No</v>
      </c>
      <c r="AL1132" s="178" t="str">
        <f t="shared" si="684"/>
        <v>No</v>
      </c>
      <c r="AM1132" t="str">
        <f>IF(OR(Inventory!K140="Q3 2027",Inventory!K140="Q4 2027"),"Yes","No")</f>
        <v>No</v>
      </c>
      <c r="AN1132" s="178" t="str">
        <f t="shared" si="685"/>
        <v>No</v>
      </c>
      <c r="AO1132" t="str">
        <f>IF(OR(Inventory!K140="Q1 2028",Inventory!K140="Q2 2028"),"Yes","No")</f>
        <v>No</v>
      </c>
      <c r="AP1132" s="178" t="str">
        <f t="shared" si="686"/>
        <v>No</v>
      </c>
      <c r="AQ1132" t="str">
        <f>IF(OR(Inventory!K140="Q3 2028",Inventory!K140="Q4 2028"),"Yes","No")</f>
        <v>No</v>
      </c>
      <c r="AR1132" s="178" t="str">
        <f t="shared" si="687"/>
        <v>No</v>
      </c>
      <c r="AS1132" t="str">
        <f>IF(OR(Inventory!K140="Q1 2029",Inventory!K140="Q2 2029"),"Yes","No")</f>
        <v>No</v>
      </c>
      <c r="AT1132" s="178" t="str">
        <f t="shared" si="688"/>
        <v>No</v>
      </c>
      <c r="AU1132" t="str">
        <f>IF(OR(Inventory!K140="Q3 2029",Inventory!K140="Q4 2029"),"Yes","No")</f>
        <v>No</v>
      </c>
      <c r="AV1132" s="178" t="str">
        <f t="shared" si="689"/>
        <v>No</v>
      </c>
      <c r="AW1132" t="str">
        <f>IF(OR(Inventory!K140="Q1 2030",Inventory!K140="Q2 2030"),"Yes","No")</f>
        <v>No</v>
      </c>
      <c r="AX1132" s="178" t="str">
        <f t="shared" si="690"/>
        <v>No</v>
      </c>
      <c r="AY1132" t="str">
        <f>IF(OR(Inventory!K140="Q3 2030",Inventory!K140="Q4 2030"),"Yes","No")</f>
        <v>No</v>
      </c>
      <c r="AZ1132" s="178" t="str">
        <f t="shared" si="691"/>
        <v>No</v>
      </c>
      <c r="BA1132" t="str">
        <f>IF(Inventory!K140="","No","Yes")</f>
        <v>No</v>
      </c>
      <c r="BB1132" s="178" t="str">
        <f t="shared" si="692"/>
        <v>No</v>
      </c>
      <c r="BC1132" s="178" t="str">
        <f t="shared" si="693"/>
        <v>Yes</v>
      </c>
      <c r="BD1132" s="174"/>
    </row>
    <row r="1133" spans="1:56" s="175" customFormat="1" ht="23.65" thickBot="1" x14ac:dyDescent="0.5">
      <c r="A1133" s="177">
        <v>137</v>
      </c>
      <c r="B1133" s="71" t="s">
        <v>261</v>
      </c>
      <c r="C1133" t="str">
        <f>IF(Inventory!E141="Yes","Yes","No")</f>
        <v>No</v>
      </c>
      <c r="D1133" t="str">
        <f>IF(AND(C1133="No",Inventory!F141="Yes"),"Yes","No")</f>
        <v>No</v>
      </c>
      <c r="E1133" t="str">
        <f>IF(AND(C1133="No",Inventory!F141="N/A"),"N/A","No")</f>
        <v>No</v>
      </c>
      <c r="F1133">
        <f>IF(OR(Inventory!F141="Yes",Inventory!F141="N/A"),0,1)</f>
        <v>1</v>
      </c>
      <c r="G1133" t="str">
        <f>IF(OR(Inventory!K141="Q3 2019",Inventory!K141="Q4 2019"),"Yes","No")</f>
        <v>No</v>
      </c>
      <c r="H1133" s="178" t="str">
        <f t="shared" si="669"/>
        <v>No</v>
      </c>
      <c r="I1133" t="str">
        <f>IF(OR(Inventory!K141="Q1 2020",Inventory!K141="Q2 2020"),"Yes","No")</f>
        <v>No</v>
      </c>
      <c r="J1133" s="178" t="str">
        <f t="shared" si="670"/>
        <v>No</v>
      </c>
      <c r="K1133" t="str">
        <f>IF(OR(Inventory!K141="Q3 2020",Inventory!K141="Q4 2020"),"Yes","No")</f>
        <v>No</v>
      </c>
      <c r="L1133" s="178" t="str">
        <f t="shared" si="671"/>
        <v>No</v>
      </c>
      <c r="M1133" t="str">
        <f>IF(OR(Inventory!K141="Q1 2021",Inventory!K141="Q2 2021"),"Yes","No")</f>
        <v>No</v>
      </c>
      <c r="N1133" s="178" t="str">
        <f t="shared" si="672"/>
        <v>No</v>
      </c>
      <c r="O1133" t="str">
        <f>IF(OR(Inventory!K141="Q3 2021",Inventory!K141="Q4 2021"),"Yes","No")</f>
        <v>No</v>
      </c>
      <c r="P1133" s="178" t="str">
        <f t="shared" si="673"/>
        <v>No</v>
      </c>
      <c r="Q1133" t="str">
        <f>IF(OR(Inventory!K141="Q1 2022",Inventory!K141="Q2 2022"),"Yes","No")</f>
        <v>No</v>
      </c>
      <c r="R1133" s="178" t="str">
        <f t="shared" si="674"/>
        <v>No</v>
      </c>
      <c r="S1133" t="str">
        <f>IF(OR(Inventory!K141="Q3 2022",Inventory!K141="Q4 2022"),"Yes","No")</f>
        <v>No</v>
      </c>
      <c r="T1133" s="178" t="str">
        <f t="shared" si="675"/>
        <v>No</v>
      </c>
      <c r="U1133" t="str">
        <f>IF(OR(Inventory!K141="Q1 2023",Inventory!K141="Q2 2023"),"Yes","No")</f>
        <v>No</v>
      </c>
      <c r="V1133" s="178" t="str">
        <f t="shared" si="676"/>
        <v>No</v>
      </c>
      <c r="W1133" t="str">
        <f>IF(OR(Inventory!K141="Q3 2023",Inventory!K141="Q4 2023"),"Yes","No")</f>
        <v>No</v>
      </c>
      <c r="X1133" s="178" t="str">
        <f t="shared" si="677"/>
        <v>No</v>
      </c>
      <c r="Y1133" t="str">
        <f>IF(OR(Inventory!K141="Q1 2024",Inventory!K141="Q2 2024"),"Yes","No")</f>
        <v>No</v>
      </c>
      <c r="Z1133" s="178" t="str">
        <f t="shared" si="678"/>
        <v>No</v>
      </c>
      <c r="AA1133" t="str">
        <f>IF(OR(Inventory!K141="Q3 2024",Inventory!K141="Q4 2024"),"Yes","No")</f>
        <v>No</v>
      </c>
      <c r="AB1133" s="178" t="str">
        <f t="shared" si="679"/>
        <v>No</v>
      </c>
      <c r="AC1133" t="str">
        <f>IF(OR(Inventory!K141="Q1 2025",Inventory!K141="Q2 2025"),"Yes","No")</f>
        <v>No</v>
      </c>
      <c r="AD1133" s="178" t="str">
        <f t="shared" si="680"/>
        <v>No</v>
      </c>
      <c r="AE1133" t="str">
        <f>IF(OR(Inventory!K141="Q3 2025",Inventory!K141="Q4 2025"),"Yes","No")</f>
        <v>No</v>
      </c>
      <c r="AF1133" s="178" t="str">
        <f t="shared" si="681"/>
        <v>No</v>
      </c>
      <c r="AG1133" t="str">
        <f>IF(OR(Inventory!K141="Q1 2026",Inventory!K141="Q2 2026"),"Yes","No")</f>
        <v>No</v>
      </c>
      <c r="AH1133" s="178" t="str">
        <f t="shared" si="682"/>
        <v>No</v>
      </c>
      <c r="AI1133" t="str">
        <f>IF(OR(Inventory!K141="Q3 2026",Inventory!K141="Q4 2026"),"Yes","No")</f>
        <v>No</v>
      </c>
      <c r="AJ1133" s="178" t="str">
        <f t="shared" si="683"/>
        <v>No</v>
      </c>
      <c r="AK1133" t="str">
        <f>IF(OR(Inventory!K141="Q1 2027",Inventory!K141="Q2 2027"),"Yes","No")</f>
        <v>No</v>
      </c>
      <c r="AL1133" s="178" t="str">
        <f t="shared" si="684"/>
        <v>No</v>
      </c>
      <c r="AM1133" t="str">
        <f>IF(OR(Inventory!K141="Q3 2027",Inventory!K141="Q4 2027"),"Yes","No")</f>
        <v>No</v>
      </c>
      <c r="AN1133" s="178" t="str">
        <f t="shared" si="685"/>
        <v>No</v>
      </c>
      <c r="AO1133" t="str">
        <f>IF(OR(Inventory!K141="Q1 2028",Inventory!K141="Q2 2028"),"Yes","No")</f>
        <v>No</v>
      </c>
      <c r="AP1133" s="178" t="str">
        <f t="shared" si="686"/>
        <v>No</v>
      </c>
      <c r="AQ1133" t="str">
        <f>IF(OR(Inventory!K141="Q3 2028",Inventory!K141="Q4 2028"),"Yes","No")</f>
        <v>No</v>
      </c>
      <c r="AR1133" s="178" t="str">
        <f t="shared" si="687"/>
        <v>No</v>
      </c>
      <c r="AS1133" t="str">
        <f>IF(OR(Inventory!K141="Q1 2029",Inventory!K141="Q2 2029"),"Yes","No")</f>
        <v>No</v>
      </c>
      <c r="AT1133" s="178" t="str">
        <f t="shared" si="688"/>
        <v>No</v>
      </c>
      <c r="AU1133" t="str">
        <f>IF(OR(Inventory!K141="Q3 2029",Inventory!K141="Q4 2029"),"Yes","No")</f>
        <v>No</v>
      </c>
      <c r="AV1133" s="178" t="str">
        <f t="shared" si="689"/>
        <v>No</v>
      </c>
      <c r="AW1133" t="str">
        <f>IF(OR(Inventory!K141="Q1 2030",Inventory!K141="Q2 2030"),"Yes","No")</f>
        <v>No</v>
      </c>
      <c r="AX1133" s="178" t="str">
        <f t="shared" si="690"/>
        <v>No</v>
      </c>
      <c r="AY1133" t="str">
        <f>IF(OR(Inventory!K141="Q3 2030",Inventory!K141="Q4 2030"),"Yes","No")</f>
        <v>No</v>
      </c>
      <c r="AZ1133" s="178" t="str">
        <f t="shared" si="691"/>
        <v>No</v>
      </c>
      <c r="BA1133" t="str">
        <f>IF(Inventory!K141="","No","Yes")</f>
        <v>No</v>
      </c>
      <c r="BB1133" s="178" t="str">
        <f t="shared" si="692"/>
        <v>No</v>
      </c>
      <c r="BC1133" s="178" t="str">
        <f t="shared" si="693"/>
        <v>Yes</v>
      </c>
      <c r="BD1133" s="174"/>
    </row>
    <row r="1134" spans="1:56" s="175" customFormat="1" ht="23.65" thickBot="1" x14ac:dyDescent="0.5">
      <c r="A1134" s="177">
        <v>138</v>
      </c>
      <c r="B1134" s="71" t="s">
        <v>816</v>
      </c>
      <c r="C1134" t="str">
        <f>IF(Inventory!E142="Yes","Yes","No")</f>
        <v>No</v>
      </c>
      <c r="D1134" t="str">
        <f>IF(AND(C1134="No",Inventory!F142="Yes"),"Yes","No")</f>
        <v>No</v>
      </c>
      <c r="E1134" t="str">
        <f>IF(AND(C1134="No",Inventory!F142="N/A"),"N/A","No")</f>
        <v>No</v>
      </c>
      <c r="F1134">
        <f>IF(OR(Inventory!F142="Yes",Inventory!F142="N/A"),0,1)</f>
        <v>1</v>
      </c>
      <c r="G1134" t="str">
        <f>IF(OR(Inventory!K142="Q3 2019",Inventory!K142="Q4 2019"),"Yes","No")</f>
        <v>No</v>
      </c>
      <c r="H1134" s="178" t="str">
        <f t="shared" si="669"/>
        <v>No</v>
      </c>
      <c r="I1134" t="str">
        <f>IF(OR(Inventory!K142="Q1 2020",Inventory!K142="Q2 2020"),"Yes","No")</f>
        <v>No</v>
      </c>
      <c r="J1134" s="178" t="str">
        <f t="shared" si="670"/>
        <v>No</v>
      </c>
      <c r="K1134" t="str">
        <f>IF(OR(Inventory!K142="Q3 2020",Inventory!K142="Q4 2020"),"Yes","No")</f>
        <v>No</v>
      </c>
      <c r="L1134" s="178" t="str">
        <f t="shared" si="671"/>
        <v>No</v>
      </c>
      <c r="M1134" t="str">
        <f>IF(OR(Inventory!K142="Q1 2021",Inventory!K142="Q2 2021"),"Yes","No")</f>
        <v>No</v>
      </c>
      <c r="N1134" s="178" t="str">
        <f t="shared" si="672"/>
        <v>No</v>
      </c>
      <c r="O1134" t="str">
        <f>IF(OR(Inventory!K142="Q3 2021",Inventory!K142="Q4 2021"),"Yes","No")</f>
        <v>No</v>
      </c>
      <c r="P1134" s="178" t="str">
        <f t="shared" si="673"/>
        <v>No</v>
      </c>
      <c r="Q1134" t="str">
        <f>IF(OR(Inventory!K142="Q1 2022",Inventory!K142="Q2 2022"),"Yes","No")</f>
        <v>No</v>
      </c>
      <c r="R1134" s="178" t="str">
        <f t="shared" si="674"/>
        <v>No</v>
      </c>
      <c r="S1134" t="str">
        <f>IF(OR(Inventory!K142="Q3 2022",Inventory!K142="Q4 2022"),"Yes","No")</f>
        <v>No</v>
      </c>
      <c r="T1134" s="178" t="str">
        <f t="shared" si="675"/>
        <v>No</v>
      </c>
      <c r="U1134" t="str">
        <f>IF(OR(Inventory!K142="Q1 2023",Inventory!K142="Q2 2023"),"Yes","No")</f>
        <v>No</v>
      </c>
      <c r="V1134" s="178" t="str">
        <f t="shared" si="676"/>
        <v>No</v>
      </c>
      <c r="W1134" t="str">
        <f>IF(OR(Inventory!K142="Q3 2023",Inventory!K142="Q4 2023"),"Yes","No")</f>
        <v>No</v>
      </c>
      <c r="X1134" s="178" t="str">
        <f t="shared" si="677"/>
        <v>No</v>
      </c>
      <c r="Y1134" t="str">
        <f>IF(OR(Inventory!K142="Q1 2024",Inventory!K142="Q2 2024"),"Yes","No")</f>
        <v>No</v>
      </c>
      <c r="Z1134" s="178" t="str">
        <f t="shared" si="678"/>
        <v>No</v>
      </c>
      <c r="AA1134" t="str">
        <f>IF(OR(Inventory!K142="Q3 2024",Inventory!K142="Q4 2024"),"Yes","No")</f>
        <v>No</v>
      </c>
      <c r="AB1134" s="178" t="str">
        <f t="shared" si="679"/>
        <v>No</v>
      </c>
      <c r="AC1134" t="str">
        <f>IF(OR(Inventory!K142="Q1 2025",Inventory!K142="Q2 2025"),"Yes","No")</f>
        <v>No</v>
      </c>
      <c r="AD1134" s="178" t="str">
        <f t="shared" si="680"/>
        <v>No</v>
      </c>
      <c r="AE1134" t="str">
        <f>IF(OR(Inventory!K142="Q3 2025",Inventory!K142="Q4 2025"),"Yes","No")</f>
        <v>No</v>
      </c>
      <c r="AF1134" s="178" t="str">
        <f t="shared" si="681"/>
        <v>No</v>
      </c>
      <c r="AG1134" t="str">
        <f>IF(OR(Inventory!K142="Q1 2026",Inventory!K142="Q2 2026"),"Yes","No")</f>
        <v>No</v>
      </c>
      <c r="AH1134" s="178" t="str">
        <f t="shared" si="682"/>
        <v>No</v>
      </c>
      <c r="AI1134" t="str">
        <f>IF(OR(Inventory!K142="Q3 2026",Inventory!K142="Q4 2026"),"Yes","No")</f>
        <v>No</v>
      </c>
      <c r="AJ1134" s="178" t="str">
        <f t="shared" si="683"/>
        <v>No</v>
      </c>
      <c r="AK1134" t="str">
        <f>IF(OR(Inventory!K142="Q1 2027",Inventory!K142="Q2 2027"),"Yes","No")</f>
        <v>No</v>
      </c>
      <c r="AL1134" s="178" t="str">
        <f t="shared" si="684"/>
        <v>No</v>
      </c>
      <c r="AM1134" t="str">
        <f>IF(OR(Inventory!K142="Q3 2027",Inventory!K142="Q4 2027"),"Yes","No")</f>
        <v>No</v>
      </c>
      <c r="AN1134" s="178" t="str">
        <f t="shared" si="685"/>
        <v>No</v>
      </c>
      <c r="AO1134" t="str">
        <f>IF(OR(Inventory!K142="Q1 2028",Inventory!K142="Q2 2028"),"Yes","No")</f>
        <v>No</v>
      </c>
      <c r="AP1134" s="178" t="str">
        <f t="shared" si="686"/>
        <v>No</v>
      </c>
      <c r="AQ1134" t="str">
        <f>IF(OR(Inventory!K142="Q3 2028",Inventory!K142="Q4 2028"),"Yes","No")</f>
        <v>No</v>
      </c>
      <c r="AR1134" s="178" t="str">
        <f t="shared" si="687"/>
        <v>No</v>
      </c>
      <c r="AS1134" t="str">
        <f>IF(OR(Inventory!K142="Q1 2029",Inventory!K142="Q2 2029"),"Yes","No")</f>
        <v>No</v>
      </c>
      <c r="AT1134" s="178" t="str">
        <f t="shared" si="688"/>
        <v>No</v>
      </c>
      <c r="AU1134" t="str">
        <f>IF(OR(Inventory!K142="Q3 2029",Inventory!K142="Q4 2029"),"Yes","No")</f>
        <v>No</v>
      </c>
      <c r="AV1134" s="178" t="str">
        <f t="shared" si="689"/>
        <v>No</v>
      </c>
      <c r="AW1134" t="str">
        <f>IF(OR(Inventory!K142="Q1 2030",Inventory!K142="Q2 2030"),"Yes","No")</f>
        <v>No</v>
      </c>
      <c r="AX1134" s="178" t="str">
        <f t="shared" si="690"/>
        <v>No</v>
      </c>
      <c r="AY1134" t="str">
        <f>IF(OR(Inventory!K142="Q3 2030",Inventory!K142="Q4 2030"),"Yes","No")</f>
        <v>No</v>
      </c>
      <c r="AZ1134" s="178" t="str">
        <f t="shared" si="691"/>
        <v>No</v>
      </c>
      <c r="BA1134" t="str">
        <f>IF(Inventory!K142="","No","Yes")</f>
        <v>No</v>
      </c>
      <c r="BB1134" s="178" t="str">
        <f t="shared" si="692"/>
        <v>No</v>
      </c>
      <c r="BC1134" s="178" t="str">
        <f t="shared" si="693"/>
        <v>Yes</v>
      </c>
      <c r="BD1134" s="174"/>
    </row>
    <row r="1135" spans="1:56" s="175" customFormat="1" ht="23.65" thickBot="1" x14ac:dyDescent="0.5">
      <c r="A1135" s="177">
        <v>139</v>
      </c>
      <c r="B1135" s="71" t="s">
        <v>817</v>
      </c>
      <c r="C1135" t="str">
        <f>IF(Inventory!E143="Yes","Yes","No")</f>
        <v>No</v>
      </c>
      <c r="D1135" t="str">
        <f>IF(AND(C1135="No",Inventory!F143="Yes"),"Yes","No")</f>
        <v>No</v>
      </c>
      <c r="E1135" t="str">
        <f>IF(AND(C1135="No",Inventory!F143="N/A"),"N/A","No")</f>
        <v>No</v>
      </c>
      <c r="F1135">
        <f>IF(OR(Inventory!F143="Yes",Inventory!F143="N/A"),0,1)</f>
        <v>1</v>
      </c>
      <c r="G1135" t="str">
        <f>IF(OR(Inventory!K143="Q3 2019",Inventory!K143="Q4 2019"),"Yes","No")</f>
        <v>No</v>
      </c>
      <c r="H1135" s="178" t="str">
        <f t="shared" si="669"/>
        <v>No</v>
      </c>
      <c r="I1135" t="str">
        <f>IF(OR(Inventory!K143="Q1 2020",Inventory!K143="Q2 2020"),"Yes","No")</f>
        <v>No</v>
      </c>
      <c r="J1135" s="178" t="str">
        <f t="shared" si="670"/>
        <v>No</v>
      </c>
      <c r="K1135" t="str">
        <f>IF(OR(Inventory!K143="Q3 2020",Inventory!K143="Q4 2020"),"Yes","No")</f>
        <v>No</v>
      </c>
      <c r="L1135" s="178" t="str">
        <f t="shared" si="671"/>
        <v>No</v>
      </c>
      <c r="M1135" t="str">
        <f>IF(OR(Inventory!K143="Q1 2021",Inventory!K143="Q2 2021"),"Yes","No")</f>
        <v>No</v>
      </c>
      <c r="N1135" s="178" t="str">
        <f t="shared" si="672"/>
        <v>No</v>
      </c>
      <c r="O1135" t="str">
        <f>IF(OR(Inventory!K143="Q3 2021",Inventory!K143="Q4 2021"),"Yes","No")</f>
        <v>No</v>
      </c>
      <c r="P1135" s="178" t="str">
        <f t="shared" si="673"/>
        <v>No</v>
      </c>
      <c r="Q1135" t="str">
        <f>IF(OR(Inventory!K143="Q1 2022",Inventory!K143="Q2 2022"),"Yes","No")</f>
        <v>No</v>
      </c>
      <c r="R1135" s="178" t="str">
        <f t="shared" si="674"/>
        <v>No</v>
      </c>
      <c r="S1135" t="str">
        <f>IF(OR(Inventory!K143="Q3 2022",Inventory!K143="Q4 2022"),"Yes","No")</f>
        <v>No</v>
      </c>
      <c r="T1135" s="178" t="str">
        <f t="shared" si="675"/>
        <v>No</v>
      </c>
      <c r="U1135" t="str">
        <f>IF(OR(Inventory!K143="Q1 2023",Inventory!K143="Q2 2023"),"Yes","No")</f>
        <v>No</v>
      </c>
      <c r="V1135" s="178" t="str">
        <f t="shared" si="676"/>
        <v>No</v>
      </c>
      <c r="W1135" t="str">
        <f>IF(OR(Inventory!K143="Q3 2023",Inventory!K143="Q4 2023"),"Yes","No")</f>
        <v>No</v>
      </c>
      <c r="X1135" s="178" t="str">
        <f t="shared" si="677"/>
        <v>No</v>
      </c>
      <c r="Y1135" t="str">
        <f>IF(OR(Inventory!K143="Q1 2024",Inventory!K143="Q2 2024"),"Yes","No")</f>
        <v>No</v>
      </c>
      <c r="Z1135" s="178" t="str">
        <f t="shared" si="678"/>
        <v>No</v>
      </c>
      <c r="AA1135" t="str">
        <f>IF(OR(Inventory!K143="Q3 2024",Inventory!K143="Q4 2024"),"Yes","No")</f>
        <v>No</v>
      </c>
      <c r="AB1135" s="178" t="str">
        <f t="shared" si="679"/>
        <v>No</v>
      </c>
      <c r="AC1135" t="str">
        <f>IF(OR(Inventory!K143="Q1 2025",Inventory!K143="Q2 2025"),"Yes","No")</f>
        <v>No</v>
      </c>
      <c r="AD1135" s="178" t="str">
        <f t="shared" si="680"/>
        <v>No</v>
      </c>
      <c r="AE1135" t="str">
        <f>IF(OR(Inventory!K143="Q3 2025",Inventory!K143="Q4 2025"),"Yes","No")</f>
        <v>No</v>
      </c>
      <c r="AF1135" s="178" t="str">
        <f t="shared" si="681"/>
        <v>No</v>
      </c>
      <c r="AG1135" t="str">
        <f>IF(OR(Inventory!K143="Q1 2026",Inventory!K143="Q2 2026"),"Yes","No")</f>
        <v>No</v>
      </c>
      <c r="AH1135" s="178" t="str">
        <f t="shared" si="682"/>
        <v>No</v>
      </c>
      <c r="AI1135" t="str">
        <f>IF(OR(Inventory!K143="Q3 2026",Inventory!K143="Q4 2026"),"Yes","No")</f>
        <v>No</v>
      </c>
      <c r="AJ1135" s="178" t="str">
        <f t="shared" si="683"/>
        <v>No</v>
      </c>
      <c r="AK1135" t="str">
        <f>IF(OR(Inventory!K143="Q1 2027",Inventory!K143="Q2 2027"),"Yes","No")</f>
        <v>No</v>
      </c>
      <c r="AL1135" s="178" t="str">
        <f t="shared" si="684"/>
        <v>No</v>
      </c>
      <c r="AM1135" t="str">
        <f>IF(OR(Inventory!K143="Q3 2027",Inventory!K143="Q4 2027"),"Yes","No")</f>
        <v>No</v>
      </c>
      <c r="AN1135" s="178" t="str">
        <f t="shared" si="685"/>
        <v>No</v>
      </c>
      <c r="AO1135" t="str">
        <f>IF(OR(Inventory!K143="Q1 2028",Inventory!K143="Q2 2028"),"Yes","No")</f>
        <v>No</v>
      </c>
      <c r="AP1135" s="178" t="str">
        <f t="shared" si="686"/>
        <v>No</v>
      </c>
      <c r="AQ1135" t="str">
        <f>IF(OR(Inventory!K143="Q3 2028",Inventory!K143="Q4 2028"),"Yes","No")</f>
        <v>No</v>
      </c>
      <c r="AR1135" s="178" t="str">
        <f t="shared" si="687"/>
        <v>No</v>
      </c>
      <c r="AS1135" t="str">
        <f>IF(OR(Inventory!K143="Q1 2029",Inventory!K143="Q2 2029"),"Yes","No")</f>
        <v>No</v>
      </c>
      <c r="AT1135" s="178" t="str">
        <f t="shared" si="688"/>
        <v>No</v>
      </c>
      <c r="AU1135" t="str">
        <f>IF(OR(Inventory!K143="Q3 2029",Inventory!K143="Q4 2029"),"Yes","No")</f>
        <v>No</v>
      </c>
      <c r="AV1135" s="178" t="str">
        <f t="shared" si="689"/>
        <v>No</v>
      </c>
      <c r="AW1135" t="str">
        <f>IF(OR(Inventory!K143="Q1 2030",Inventory!K143="Q2 2030"),"Yes","No")</f>
        <v>No</v>
      </c>
      <c r="AX1135" s="178" t="str">
        <f t="shared" si="690"/>
        <v>No</v>
      </c>
      <c r="AY1135" t="str">
        <f>IF(OR(Inventory!K143="Q3 2030",Inventory!K143="Q4 2030"),"Yes","No")</f>
        <v>No</v>
      </c>
      <c r="AZ1135" s="178" t="str">
        <f t="shared" si="691"/>
        <v>No</v>
      </c>
      <c r="BA1135" t="str">
        <f>IF(Inventory!K143="","No","Yes")</f>
        <v>No</v>
      </c>
      <c r="BB1135" s="178" t="str">
        <f t="shared" si="692"/>
        <v>No</v>
      </c>
      <c r="BC1135" s="178" t="str">
        <f t="shared" si="693"/>
        <v>Yes</v>
      </c>
      <c r="BD1135" s="174"/>
    </row>
    <row r="1136" spans="1:56" s="175" customFormat="1" ht="23.65" thickBot="1" x14ac:dyDescent="0.5">
      <c r="A1136" s="177">
        <v>140</v>
      </c>
      <c r="B1136" s="71" t="s">
        <v>263</v>
      </c>
      <c r="C1136" t="str">
        <f>IF(Inventory!E144="Yes","Yes","No")</f>
        <v>No</v>
      </c>
      <c r="D1136" t="str">
        <f>IF(AND(C1136="No",Inventory!F144="Yes"),"Yes","No")</f>
        <v>No</v>
      </c>
      <c r="E1136" t="str">
        <f>IF(AND(C1136="No",Inventory!F144="N/A"),"N/A","No")</f>
        <v>No</v>
      </c>
      <c r="F1136">
        <f>IF(OR(Inventory!F144="Yes",Inventory!F144="N/A"),0,1)</f>
        <v>1</v>
      </c>
      <c r="G1136" t="str">
        <f>IF(OR(Inventory!K144="Q3 2019",Inventory!K144="Q4 2019"),"Yes","No")</f>
        <v>No</v>
      </c>
      <c r="H1136" s="178" t="str">
        <f t="shared" si="669"/>
        <v>No</v>
      </c>
      <c r="I1136" t="str">
        <f>IF(OR(Inventory!K144="Q1 2020",Inventory!K144="Q2 2020"),"Yes","No")</f>
        <v>No</v>
      </c>
      <c r="J1136" s="178" t="str">
        <f t="shared" si="670"/>
        <v>No</v>
      </c>
      <c r="K1136" t="str">
        <f>IF(OR(Inventory!K144="Q3 2020",Inventory!K144="Q4 2020"),"Yes","No")</f>
        <v>No</v>
      </c>
      <c r="L1136" s="178" t="str">
        <f t="shared" si="671"/>
        <v>No</v>
      </c>
      <c r="M1136" t="str">
        <f>IF(OR(Inventory!K144="Q1 2021",Inventory!K144="Q2 2021"),"Yes","No")</f>
        <v>No</v>
      </c>
      <c r="N1136" s="178" t="str">
        <f t="shared" si="672"/>
        <v>No</v>
      </c>
      <c r="O1136" t="str">
        <f>IF(OR(Inventory!K144="Q3 2021",Inventory!K144="Q4 2021"),"Yes","No")</f>
        <v>No</v>
      </c>
      <c r="P1136" s="178" t="str">
        <f t="shared" si="673"/>
        <v>No</v>
      </c>
      <c r="Q1136" t="str">
        <f>IF(OR(Inventory!K144="Q1 2022",Inventory!K144="Q2 2022"),"Yes","No")</f>
        <v>No</v>
      </c>
      <c r="R1136" s="178" t="str">
        <f t="shared" si="674"/>
        <v>No</v>
      </c>
      <c r="S1136" t="str">
        <f>IF(OR(Inventory!K144="Q3 2022",Inventory!K144="Q4 2022"),"Yes","No")</f>
        <v>No</v>
      </c>
      <c r="T1136" s="178" t="str">
        <f t="shared" si="675"/>
        <v>No</v>
      </c>
      <c r="U1136" t="str">
        <f>IF(OR(Inventory!K144="Q1 2023",Inventory!K144="Q2 2023"),"Yes","No")</f>
        <v>No</v>
      </c>
      <c r="V1136" s="178" t="str">
        <f t="shared" si="676"/>
        <v>No</v>
      </c>
      <c r="W1136" t="str">
        <f>IF(OR(Inventory!K144="Q3 2023",Inventory!K144="Q4 2023"),"Yes","No")</f>
        <v>No</v>
      </c>
      <c r="X1136" s="178" t="str">
        <f t="shared" si="677"/>
        <v>No</v>
      </c>
      <c r="Y1136" t="str">
        <f>IF(OR(Inventory!K144="Q1 2024",Inventory!K144="Q2 2024"),"Yes","No")</f>
        <v>No</v>
      </c>
      <c r="Z1136" s="178" t="str">
        <f t="shared" si="678"/>
        <v>No</v>
      </c>
      <c r="AA1136" t="str">
        <f>IF(OR(Inventory!K144="Q3 2024",Inventory!K144="Q4 2024"),"Yes","No")</f>
        <v>No</v>
      </c>
      <c r="AB1136" s="178" t="str">
        <f t="shared" si="679"/>
        <v>No</v>
      </c>
      <c r="AC1136" t="str">
        <f>IF(OR(Inventory!K144="Q1 2025",Inventory!K144="Q2 2025"),"Yes","No")</f>
        <v>No</v>
      </c>
      <c r="AD1136" s="178" t="str">
        <f t="shared" si="680"/>
        <v>No</v>
      </c>
      <c r="AE1136" t="str">
        <f>IF(OR(Inventory!K144="Q3 2025",Inventory!K144="Q4 2025"),"Yes","No")</f>
        <v>No</v>
      </c>
      <c r="AF1136" s="178" t="str">
        <f t="shared" si="681"/>
        <v>No</v>
      </c>
      <c r="AG1136" t="str">
        <f>IF(OR(Inventory!K144="Q1 2026",Inventory!K144="Q2 2026"),"Yes","No")</f>
        <v>No</v>
      </c>
      <c r="AH1136" s="178" t="str">
        <f t="shared" si="682"/>
        <v>No</v>
      </c>
      <c r="AI1136" t="str">
        <f>IF(OR(Inventory!K144="Q3 2026",Inventory!K144="Q4 2026"),"Yes","No")</f>
        <v>No</v>
      </c>
      <c r="AJ1136" s="178" t="str">
        <f t="shared" si="683"/>
        <v>No</v>
      </c>
      <c r="AK1136" t="str">
        <f>IF(OR(Inventory!K144="Q1 2027",Inventory!K144="Q2 2027"),"Yes","No")</f>
        <v>No</v>
      </c>
      <c r="AL1136" s="178" t="str">
        <f t="shared" si="684"/>
        <v>No</v>
      </c>
      <c r="AM1136" t="str">
        <f>IF(OR(Inventory!K144="Q3 2027",Inventory!K144="Q4 2027"),"Yes","No")</f>
        <v>No</v>
      </c>
      <c r="AN1136" s="178" t="str">
        <f t="shared" si="685"/>
        <v>No</v>
      </c>
      <c r="AO1136" t="str">
        <f>IF(OR(Inventory!K144="Q1 2028",Inventory!K144="Q2 2028"),"Yes","No")</f>
        <v>No</v>
      </c>
      <c r="AP1136" s="178" t="str">
        <f t="shared" si="686"/>
        <v>No</v>
      </c>
      <c r="AQ1136" t="str">
        <f>IF(OR(Inventory!K144="Q3 2028",Inventory!K144="Q4 2028"),"Yes","No")</f>
        <v>No</v>
      </c>
      <c r="AR1136" s="178" t="str">
        <f t="shared" si="687"/>
        <v>No</v>
      </c>
      <c r="AS1136" t="str">
        <f>IF(OR(Inventory!K144="Q1 2029",Inventory!K144="Q2 2029"),"Yes","No")</f>
        <v>No</v>
      </c>
      <c r="AT1136" s="178" t="str">
        <f t="shared" si="688"/>
        <v>No</v>
      </c>
      <c r="AU1136" t="str">
        <f>IF(OR(Inventory!K144="Q3 2029",Inventory!K144="Q4 2029"),"Yes","No")</f>
        <v>No</v>
      </c>
      <c r="AV1136" s="178" t="str">
        <f t="shared" si="689"/>
        <v>No</v>
      </c>
      <c r="AW1136" t="str">
        <f>IF(OR(Inventory!K144="Q1 2030",Inventory!K144="Q2 2030"),"Yes","No")</f>
        <v>No</v>
      </c>
      <c r="AX1136" s="178" t="str">
        <f t="shared" si="690"/>
        <v>No</v>
      </c>
      <c r="AY1136" t="str">
        <f>IF(OR(Inventory!K144="Q3 2030",Inventory!K144="Q4 2030"),"Yes","No")</f>
        <v>No</v>
      </c>
      <c r="AZ1136" s="178" t="str">
        <f t="shared" si="691"/>
        <v>No</v>
      </c>
      <c r="BA1136" t="str">
        <f>IF(Inventory!K144="","No","Yes")</f>
        <v>No</v>
      </c>
      <c r="BB1136" s="178" t="str">
        <f t="shared" si="692"/>
        <v>No</v>
      </c>
      <c r="BC1136" s="178" t="str">
        <f t="shared" si="693"/>
        <v>Yes</v>
      </c>
      <c r="BD1136" s="174"/>
    </row>
    <row r="1137" spans="1:56" s="175" customFormat="1" ht="14.65" thickBot="1" x14ac:dyDescent="0.5">
      <c r="A1137" s="177">
        <v>141</v>
      </c>
      <c r="B1137" s="71" t="s">
        <v>818</v>
      </c>
      <c r="C1137" t="str">
        <f>IF(Inventory!E145="Yes","Yes","No")</f>
        <v>No</v>
      </c>
      <c r="D1137" t="str">
        <f>IF(AND(C1137="No",Inventory!F145="Yes"),"Yes","No")</f>
        <v>No</v>
      </c>
      <c r="E1137" t="str">
        <f>IF(AND(C1137="No",Inventory!F145="N/A"),"N/A","No")</f>
        <v>No</v>
      </c>
      <c r="F1137">
        <f>IF(OR(Inventory!F145="Yes",Inventory!F145="N/A"),0,1)</f>
        <v>1</v>
      </c>
      <c r="G1137" t="str">
        <f>IF(OR(Inventory!K145="Q3 2019",Inventory!K145="Q4 2019"),"Yes","No")</f>
        <v>No</v>
      </c>
      <c r="H1137" s="178" t="str">
        <f t="shared" si="669"/>
        <v>No</v>
      </c>
      <c r="I1137" t="str">
        <f>IF(OR(Inventory!K145="Q1 2020",Inventory!K145="Q2 2020"),"Yes","No")</f>
        <v>No</v>
      </c>
      <c r="J1137" s="178" t="str">
        <f t="shared" si="670"/>
        <v>No</v>
      </c>
      <c r="K1137" t="str">
        <f>IF(OR(Inventory!K145="Q3 2020",Inventory!K145="Q4 2020"),"Yes","No")</f>
        <v>No</v>
      </c>
      <c r="L1137" s="178" t="str">
        <f t="shared" si="671"/>
        <v>No</v>
      </c>
      <c r="M1137" t="str">
        <f>IF(OR(Inventory!K145="Q1 2021",Inventory!K145="Q2 2021"),"Yes","No")</f>
        <v>No</v>
      </c>
      <c r="N1137" s="178" t="str">
        <f t="shared" si="672"/>
        <v>No</v>
      </c>
      <c r="O1137" t="str">
        <f>IF(OR(Inventory!K145="Q3 2021",Inventory!K145="Q4 2021"),"Yes","No")</f>
        <v>No</v>
      </c>
      <c r="P1137" s="178" t="str">
        <f t="shared" si="673"/>
        <v>No</v>
      </c>
      <c r="Q1137" t="str">
        <f>IF(OR(Inventory!K145="Q1 2022",Inventory!K145="Q2 2022"),"Yes","No")</f>
        <v>No</v>
      </c>
      <c r="R1137" s="178" t="str">
        <f t="shared" si="674"/>
        <v>No</v>
      </c>
      <c r="S1137" t="str">
        <f>IF(OR(Inventory!K145="Q3 2022",Inventory!K145="Q4 2022"),"Yes","No")</f>
        <v>No</v>
      </c>
      <c r="T1137" s="178" t="str">
        <f t="shared" si="675"/>
        <v>No</v>
      </c>
      <c r="U1137" t="str">
        <f>IF(OR(Inventory!K145="Q1 2023",Inventory!K145="Q2 2023"),"Yes","No")</f>
        <v>No</v>
      </c>
      <c r="V1137" s="178" t="str">
        <f t="shared" si="676"/>
        <v>No</v>
      </c>
      <c r="W1137" t="str">
        <f>IF(OR(Inventory!K145="Q3 2023",Inventory!K145="Q4 2023"),"Yes","No")</f>
        <v>No</v>
      </c>
      <c r="X1137" s="178" t="str">
        <f t="shared" si="677"/>
        <v>No</v>
      </c>
      <c r="Y1137" t="str">
        <f>IF(OR(Inventory!K145="Q1 2024",Inventory!K145="Q2 2024"),"Yes","No")</f>
        <v>No</v>
      </c>
      <c r="Z1137" s="178" t="str">
        <f t="shared" si="678"/>
        <v>No</v>
      </c>
      <c r="AA1137" t="str">
        <f>IF(OR(Inventory!K145="Q3 2024",Inventory!K145="Q4 2024"),"Yes","No")</f>
        <v>No</v>
      </c>
      <c r="AB1137" s="178" t="str">
        <f t="shared" si="679"/>
        <v>No</v>
      </c>
      <c r="AC1137" t="str">
        <f>IF(OR(Inventory!K145="Q1 2025",Inventory!K145="Q2 2025"),"Yes","No")</f>
        <v>No</v>
      </c>
      <c r="AD1137" s="178" t="str">
        <f t="shared" si="680"/>
        <v>No</v>
      </c>
      <c r="AE1137" t="str">
        <f>IF(OR(Inventory!K145="Q3 2025",Inventory!K145="Q4 2025"),"Yes","No")</f>
        <v>No</v>
      </c>
      <c r="AF1137" s="178" t="str">
        <f t="shared" si="681"/>
        <v>No</v>
      </c>
      <c r="AG1137" t="str">
        <f>IF(OR(Inventory!K145="Q1 2026",Inventory!K145="Q2 2026"),"Yes","No")</f>
        <v>No</v>
      </c>
      <c r="AH1137" s="178" t="str">
        <f t="shared" si="682"/>
        <v>No</v>
      </c>
      <c r="AI1137" t="str">
        <f>IF(OR(Inventory!K145="Q3 2026",Inventory!K145="Q4 2026"),"Yes","No")</f>
        <v>No</v>
      </c>
      <c r="AJ1137" s="178" t="str">
        <f t="shared" si="683"/>
        <v>No</v>
      </c>
      <c r="AK1137" t="str">
        <f>IF(OR(Inventory!K145="Q1 2027",Inventory!K145="Q2 2027"),"Yes","No")</f>
        <v>No</v>
      </c>
      <c r="AL1137" s="178" t="str">
        <f t="shared" si="684"/>
        <v>No</v>
      </c>
      <c r="AM1137" t="str">
        <f>IF(OR(Inventory!K145="Q3 2027",Inventory!K145="Q4 2027"),"Yes","No")</f>
        <v>No</v>
      </c>
      <c r="AN1137" s="178" t="str">
        <f t="shared" si="685"/>
        <v>No</v>
      </c>
      <c r="AO1137" t="str">
        <f>IF(OR(Inventory!K145="Q1 2028",Inventory!K145="Q2 2028"),"Yes","No")</f>
        <v>No</v>
      </c>
      <c r="AP1137" s="178" t="str">
        <f t="shared" si="686"/>
        <v>No</v>
      </c>
      <c r="AQ1137" t="str">
        <f>IF(OR(Inventory!K145="Q3 2028",Inventory!K145="Q4 2028"),"Yes","No")</f>
        <v>No</v>
      </c>
      <c r="AR1137" s="178" t="str">
        <f t="shared" si="687"/>
        <v>No</v>
      </c>
      <c r="AS1137" t="str">
        <f>IF(OR(Inventory!K145="Q1 2029",Inventory!K145="Q2 2029"),"Yes","No")</f>
        <v>No</v>
      </c>
      <c r="AT1137" s="178" t="str">
        <f t="shared" si="688"/>
        <v>No</v>
      </c>
      <c r="AU1137" t="str">
        <f>IF(OR(Inventory!K145="Q3 2029",Inventory!K145="Q4 2029"),"Yes","No")</f>
        <v>No</v>
      </c>
      <c r="AV1137" s="178" t="str">
        <f t="shared" si="689"/>
        <v>No</v>
      </c>
      <c r="AW1137" t="str">
        <f>IF(OR(Inventory!K145="Q1 2030",Inventory!K145="Q2 2030"),"Yes","No")</f>
        <v>No</v>
      </c>
      <c r="AX1137" s="178" t="str">
        <f t="shared" si="690"/>
        <v>No</v>
      </c>
      <c r="AY1137" t="str">
        <f>IF(OR(Inventory!K145="Q3 2030",Inventory!K145="Q4 2030"),"Yes","No")</f>
        <v>No</v>
      </c>
      <c r="AZ1137" s="178" t="str">
        <f t="shared" si="691"/>
        <v>No</v>
      </c>
      <c r="BA1137" t="str">
        <f>IF(Inventory!K145="","No","Yes")</f>
        <v>No</v>
      </c>
      <c r="BB1137" s="178" t="str">
        <f t="shared" si="692"/>
        <v>No</v>
      </c>
      <c r="BC1137" s="178" t="str">
        <f t="shared" si="693"/>
        <v>Yes</v>
      </c>
      <c r="BD1137" s="174"/>
    </row>
    <row r="1138" spans="1:56" s="175" customFormat="1" ht="14.65" thickBot="1" x14ac:dyDescent="0.5">
      <c r="A1138" s="177">
        <v>142</v>
      </c>
      <c r="B1138" s="71" t="s">
        <v>264</v>
      </c>
      <c r="C1138" t="str">
        <f>IF(Inventory!E146="Yes","Yes","No")</f>
        <v>No</v>
      </c>
      <c r="D1138" t="str">
        <f>IF(AND(C1138="No",Inventory!F146="Yes"),"Yes","No")</f>
        <v>No</v>
      </c>
      <c r="E1138" t="str">
        <f>IF(AND(C1138="No",Inventory!F146="N/A"),"N/A","No")</f>
        <v>No</v>
      </c>
      <c r="F1138">
        <f>IF(OR(Inventory!F146="Yes",Inventory!F146="N/A"),0,1)</f>
        <v>1</v>
      </c>
      <c r="G1138" t="str">
        <f>IF(OR(Inventory!K146="Q3 2019",Inventory!K146="Q4 2019"),"Yes","No")</f>
        <v>No</v>
      </c>
      <c r="H1138" s="178" t="str">
        <f t="shared" si="669"/>
        <v>No</v>
      </c>
      <c r="I1138" t="str">
        <f>IF(OR(Inventory!K146="Q1 2020",Inventory!K146="Q2 2020"),"Yes","No")</f>
        <v>No</v>
      </c>
      <c r="J1138" s="178" t="str">
        <f t="shared" si="670"/>
        <v>No</v>
      </c>
      <c r="K1138" t="str">
        <f>IF(OR(Inventory!K146="Q3 2020",Inventory!K146="Q4 2020"),"Yes","No")</f>
        <v>No</v>
      </c>
      <c r="L1138" s="178" t="str">
        <f t="shared" si="671"/>
        <v>No</v>
      </c>
      <c r="M1138" t="str">
        <f>IF(OR(Inventory!K146="Q1 2021",Inventory!K146="Q2 2021"),"Yes","No")</f>
        <v>No</v>
      </c>
      <c r="N1138" s="178" t="str">
        <f t="shared" si="672"/>
        <v>No</v>
      </c>
      <c r="O1138" t="str">
        <f>IF(OR(Inventory!K146="Q3 2021",Inventory!K146="Q4 2021"),"Yes","No")</f>
        <v>No</v>
      </c>
      <c r="P1138" s="178" t="str">
        <f t="shared" si="673"/>
        <v>No</v>
      </c>
      <c r="Q1138" t="str">
        <f>IF(OR(Inventory!K146="Q1 2022",Inventory!K146="Q2 2022"),"Yes","No")</f>
        <v>No</v>
      </c>
      <c r="R1138" s="178" t="str">
        <f t="shared" si="674"/>
        <v>No</v>
      </c>
      <c r="S1138" t="str">
        <f>IF(OR(Inventory!K146="Q3 2022",Inventory!K146="Q4 2022"),"Yes","No")</f>
        <v>No</v>
      </c>
      <c r="T1138" s="178" t="str">
        <f t="shared" si="675"/>
        <v>No</v>
      </c>
      <c r="U1138" t="str">
        <f>IF(OR(Inventory!K146="Q1 2023",Inventory!K146="Q2 2023"),"Yes","No")</f>
        <v>No</v>
      </c>
      <c r="V1138" s="178" t="str">
        <f t="shared" si="676"/>
        <v>No</v>
      </c>
      <c r="W1138" t="str">
        <f>IF(OR(Inventory!K146="Q3 2023",Inventory!K146="Q4 2023"),"Yes","No")</f>
        <v>No</v>
      </c>
      <c r="X1138" s="178" t="str">
        <f t="shared" si="677"/>
        <v>No</v>
      </c>
      <c r="Y1138" t="str">
        <f>IF(OR(Inventory!K146="Q1 2024",Inventory!K146="Q2 2024"),"Yes","No")</f>
        <v>No</v>
      </c>
      <c r="Z1138" s="178" t="str">
        <f t="shared" si="678"/>
        <v>No</v>
      </c>
      <c r="AA1138" t="str">
        <f>IF(OR(Inventory!K146="Q3 2024",Inventory!K146="Q4 2024"),"Yes","No")</f>
        <v>No</v>
      </c>
      <c r="AB1138" s="178" t="str">
        <f t="shared" si="679"/>
        <v>No</v>
      </c>
      <c r="AC1138" t="str">
        <f>IF(OR(Inventory!K146="Q1 2025",Inventory!K146="Q2 2025"),"Yes","No")</f>
        <v>No</v>
      </c>
      <c r="AD1138" s="178" t="str">
        <f t="shared" si="680"/>
        <v>No</v>
      </c>
      <c r="AE1138" t="str">
        <f>IF(OR(Inventory!K146="Q3 2025",Inventory!K146="Q4 2025"),"Yes","No")</f>
        <v>No</v>
      </c>
      <c r="AF1138" s="178" t="str">
        <f t="shared" si="681"/>
        <v>No</v>
      </c>
      <c r="AG1138" t="str">
        <f>IF(OR(Inventory!K146="Q1 2026",Inventory!K146="Q2 2026"),"Yes","No")</f>
        <v>No</v>
      </c>
      <c r="AH1138" s="178" t="str">
        <f t="shared" si="682"/>
        <v>No</v>
      </c>
      <c r="AI1138" t="str">
        <f>IF(OR(Inventory!K146="Q3 2026",Inventory!K146="Q4 2026"),"Yes","No")</f>
        <v>No</v>
      </c>
      <c r="AJ1138" s="178" t="str">
        <f t="shared" si="683"/>
        <v>No</v>
      </c>
      <c r="AK1138" t="str">
        <f>IF(OR(Inventory!K146="Q1 2027",Inventory!K146="Q2 2027"),"Yes","No")</f>
        <v>No</v>
      </c>
      <c r="AL1138" s="178" t="str">
        <f t="shared" si="684"/>
        <v>No</v>
      </c>
      <c r="AM1138" t="str">
        <f>IF(OR(Inventory!K146="Q3 2027",Inventory!K146="Q4 2027"),"Yes","No")</f>
        <v>No</v>
      </c>
      <c r="AN1138" s="178" t="str">
        <f t="shared" si="685"/>
        <v>No</v>
      </c>
      <c r="AO1138" t="str">
        <f>IF(OR(Inventory!K146="Q1 2028",Inventory!K146="Q2 2028"),"Yes","No")</f>
        <v>No</v>
      </c>
      <c r="AP1138" s="178" t="str">
        <f t="shared" si="686"/>
        <v>No</v>
      </c>
      <c r="AQ1138" t="str">
        <f>IF(OR(Inventory!K146="Q3 2028",Inventory!K146="Q4 2028"),"Yes","No")</f>
        <v>No</v>
      </c>
      <c r="AR1138" s="178" t="str">
        <f t="shared" si="687"/>
        <v>No</v>
      </c>
      <c r="AS1138" t="str">
        <f>IF(OR(Inventory!K146="Q1 2029",Inventory!K146="Q2 2029"),"Yes","No")</f>
        <v>No</v>
      </c>
      <c r="AT1138" s="178" t="str">
        <f t="shared" si="688"/>
        <v>No</v>
      </c>
      <c r="AU1138" t="str">
        <f>IF(OR(Inventory!K146="Q3 2029",Inventory!K146="Q4 2029"),"Yes","No")</f>
        <v>No</v>
      </c>
      <c r="AV1138" s="178" t="str">
        <f t="shared" si="689"/>
        <v>No</v>
      </c>
      <c r="AW1138" t="str">
        <f>IF(OR(Inventory!K146="Q1 2030",Inventory!K146="Q2 2030"),"Yes","No")</f>
        <v>No</v>
      </c>
      <c r="AX1138" s="178" t="str">
        <f t="shared" si="690"/>
        <v>No</v>
      </c>
      <c r="AY1138" t="str">
        <f>IF(OR(Inventory!K146="Q3 2030",Inventory!K146="Q4 2030"),"Yes","No")</f>
        <v>No</v>
      </c>
      <c r="AZ1138" s="178" t="str">
        <f t="shared" si="691"/>
        <v>No</v>
      </c>
      <c r="BA1138" t="str">
        <f>IF(Inventory!K146="","No","Yes")</f>
        <v>No</v>
      </c>
      <c r="BB1138" s="178" t="str">
        <f t="shared" si="692"/>
        <v>No</v>
      </c>
      <c r="BC1138" s="178" t="str">
        <f t="shared" si="693"/>
        <v>Yes</v>
      </c>
      <c r="BD1138" s="174"/>
    </row>
    <row r="1139" spans="1:56" s="175" customFormat="1" ht="23.65" thickBot="1" x14ac:dyDescent="0.5">
      <c r="A1139" s="177">
        <v>143</v>
      </c>
      <c r="B1139" s="71" t="s">
        <v>265</v>
      </c>
      <c r="C1139" t="str">
        <f>IF(Inventory!E147="Yes","Yes","No")</f>
        <v>No</v>
      </c>
      <c r="D1139" t="str">
        <f>IF(AND(C1139="No",Inventory!F147="Yes"),"Yes","No")</f>
        <v>No</v>
      </c>
      <c r="E1139" t="str">
        <f>IF(AND(C1139="No",Inventory!F147="N/A"),"N/A","No")</f>
        <v>No</v>
      </c>
      <c r="F1139">
        <f>IF(OR(Inventory!F147="Yes",Inventory!F147="N/A"),0,1)</f>
        <v>1</v>
      </c>
      <c r="G1139" t="str">
        <f>IF(OR(Inventory!K147="Q3 2019",Inventory!K147="Q4 2019"),"Yes","No")</f>
        <v>No</v>
      </c>
      <c r="H1139" s="178" t="str">
        <f t="shared" si="669"/>
        <v>No</v>
      </c>
      <c r="I1139" t="str">
        <f>IF(OR(Inventory!K147="Q1 2020",Inventory!K147="Q2 2020"),"Yes","No")</f>
        <v>No</v>
      </c>
      <c r="J1139" s="178" t="str">
        <f t="shared" si="670"/>
        <v>No</v>
      </c>
      <c r="K1139" t="str">
        <f>IF(OR(Inventory!K147="Q3 2020",Inventory!K147="Q4 2020"),"Yes","No")</f>
        <v>No</v>
      </c>
      <c r="L1139" s="178" t="str">
        <f t="shared" si="671"/>
        <v>No</v>
      </c>
      <c r="M1139" t="str">
        <f>IF(OR(Inventory!K147="Q1 2021",Inventory!K147="Q2 2021"),"Yes","No")</f>
        <v>No</v>
      </c>
      <c r="N1139" s="178" t="str">
        <f t="shared" si="672"/>
        <v>No</v>
      </c>
      <c r="O1139" t="str">
        <f>IF(OR(Inventory!K147="Q3 2021",Inventory!K147="Q4 2021"),"Yes","No")</f>
        <v>No</v>
      </c>
      <c r="P1139" s="178" t="str">
        <f t="shared" si="673"/>
        <v>No</v>
      </c>
      <c r="Q1139" t="str">
        <f>IF(OR(Inventory!K147="Q1 2022",Inventory!K147="Q2 2022"),"Yes","No")</f>
        <v>No</v>
      </c>
      <c r="R1139" s="178" t="str">
        <f t="shared" si="674"/>
        <v>No</v>
      </c>
      <c r="S1139" t="str">
        <f>IF(OR(Inventory!K147="Q3 2022",Inventory!K147="Q4 2022"),"Yes","No")</f>
        <v>No</v>
      </c>
      <c r="T1139" s="178" t="str">
        <f t="shared" si="675"/>
        <v>No</v>
      </c>
      <c r="U1139" t="str">
        <f>IF(OR(Inventory!K147="Q1 2023",Inventory!K147="Q2 2023"),"Yes","No")</f>
        <v>No</v>
      </c>
      <c r="V1139" s="178" t="str">
        <f t="shared" si="676"/>
        <v>No</v>
      </c>
      <c r="W1139" t="str">
        <f>IF(OR(Inventory!K147="Q3 2023",Inventory!K147="Q4 2023"),"Yes","No")</f>
        <v>No</v>
      </c>
      <c r="X1139" s="178" t="str">
        <f t="shared" si="677"/>
        <v>No</v>
      </c>
      <c r="Y1139" t="str">
        <f>IF(OR(Inventory!K147="Q1 2024",Inventory!K147="Q2 2024"),"Yes","No")</f>
        <v>No</v>
      </c>
      <c r="Z1139" s="178" t="str">
        <f t="shared" si="678"/>
        <v>No</v>
      </c>
      <c r="AA1139" t="str">
        <f>IF(OR(Inventory!K147="Q3 2024",Inventory!K147="Q4 2024"),"Yes","No")</f>
        <v>No</v>
      </c>
      <c r="AB1139" s="178" t="str">
        <f t="shared" si="679"/>
        <v>No</v>
      </c>
      <c r="AC1139" t="str">
        <f>IF(OR(Inventory!K147="Q1 2025",Inventory!K147="Q2 2025"),"Yes","No")</f>
        <v>No</v>
      </c>
      <c r="AD1139" s="178" t="str">
        <f t="shared" si="680"/>
        <v>No</v>
      </c>
      <c r="AE1139" t="str">
        <f>IF(OR(Inventory!K147="Q3 2025",Inventory!K147="Q4 2025"),"Yes","No")</f>
        <v>No</v>
      </c>
      <c r="AF1139" s="178" t="str">
        <f t="shared" si="681"/>
        <v>No</v>
      </c>
      <c r="AG1139" t="str">
        <f>IF(OR(Inventory!K147="Q1 2026",Inventory!K147="Q2 2026"),"Yes","No")</f>
        <v>No</v>
      </c>
      <c r="AH1139" s="178" t="str">
        <f t="shared" si="682"/>
        <v>No</v>
      </c>
      <c r="AI1139" t="str">
        <f>IF(OR(Inventory!K147="Q3 2026",Inventory!K147="Q4 2026"),"Yes","No")</f>
        <v>No</v>
      </c>
      <c r="AJ1139" s="178" t="str">
        <f t="shared" si="683"/>
        <v>No</v>
      </c>
      <c r="AK1139" t="str">
        <f>IF(OR(Inventory!K147="Q1 2027",Inventory!K147="Q2 2027"),"Yes","No")</f>
        <v>No</v>
      </c>
      <c r="AL1139" s="178" t="str">
        <f t="shared" si="684"/>
        <v>No</v>
      </c>
      <c r="AM1139" t="str">
        <f>IF(OR(Inventory!K147="Q3 2027",Inventory!K147="Q4 2027"),"Yes","No")</f>
        <v>No</v>
      </c>
      <c r="AN1139" s="178" t="str">
        <f t="shared" si="685"/>
        <v>No</v>
      </c>
      <c r="AO1139" t="str">
        <f>IF(OR(Inventory!K147="Q1 2028",Inventory!K147="Q2 2028"),"Yes","No")</f>
        <v>No</v>
      </c>
      <c r="AP1139" s="178" t="str">
        <f t="shared" si="686"/>
        <v>No</v>
      </c>
      <c r="AQ1139" t="str">
        <f>IF(OR(Inventory!K147="Q3 2028",Inventory!K147="Q4 2028"),"Yes","No")</f>
        <v>No</v>
      </c>
      <c r="AR1139" s="178" t="str">
        <f t="shared" si="687"/>
        <v>No</v>
      </c>
      <c r="AS1139" t="str">
        <f>IF(OR(Inventory!K147="Q1 2029",Inventory!K147="Q2 2029"),"Yes","No")</f>
        <v>No</v>
      </c>
      <c r="AT1139" s="178" t="str">
        <f t="shared" si="688"/>
        <v>No</v>
      </c>
      <c r="AU1139" t="str">
        <f>IF(OR(Inventory!K147="Q3 2029",Inventory!K147="Q4 2029"),"Yes","No")</f>
        <v>No</v>
      </c>
      <c r="AV1139" s="178" t="str">
        <f t="shared" si="689"/>
        <v>No</v>
      </c>
      <c r="AW1139" t="str">
        <f>IF(OR(Inventory!K147="Q1 2030",Inventory!K147="Q2 2030"),"Yes","No")</f>
        <v>No</v>
      </c>
      <c r="AX1139" s="178" t="str">
        <f t="shared" si="690"/>
        <v>No</v>
      </c>
      <c r="AY1139" t="str">
        <f>IF(OR(Inventory!K147="Q3 2030",Inventory!K147="Q4 2030"),"Yes","No")</f>
        <v>No</v>
      </c>
      <c r="AZ1139" s="178" t="str">
        <f t="shared" si="691"/>
        <v>No</v>
      </c>
      <c r="BA1139" t="str">
        <f>IF(Inventory!K147="","No","Yes")</f>
        <v>No</v>
      </c>
      <c r="BB1139" s="178" t="str">
        <f t="shared" si="692"/>
        <v>No</v>
      </c>
      <c r="BC1139" s="178" t="str">
        <f t="shared" si="693"/>
        <v>Yes</v>
      </c>
      <c r="BD1139" s="174"/>
    </row>
    <row r="1140" spans="1:56" s="175" customFormat="1" ht="23.65" thickBot="1" x14ac:dyDescent="0.5">
      <c r="A1140" s="177">
        <v>144</v>
      </c>
      <c r="B1140" s="71" t="s">
        <v>266</v>
      </c>
      <c r="C1140" t="str">
        <f>IF(Inventory!E148="Yes","Yes","No")</f>
        <v>No</v>
      </c>
      <c r="D1140" t="str">
        <f>IF(AND(C1140="No",Inventory!F148="Yes"),"Yes","No")</f>
        <v>No</v>
      </c>
      <c r="E1140" t="str">
        <f>IF(AND(C1140="No",Inventory!F148="N/A"),"N/A","No")</f>
        <v>No</v>
      </c>
      <c r="F1140">
        <f>IF(OR(Inventory!F148="Yes",Inventory!F148="N/A"),0,1)</f>
        <v>1</v>
      </c>
      <c r="G1140" t="str">
        <f>IF(OR(Inventory!K148="Q3 2019",Inventory!K148="Q4 2019"),"Yes","No")</f>
        <v>No</v>
      </c>
      <c r="H1140" s="178" t="str">
        <f t="shared" si="669"/>
        <v>No</v>
      </c>
      <c r="I1140" t="str">
        <f>IF(OR(Inventory!K148="Q1 2020",Inventory!K148="Q2 2020"),"Yes","No")</f>
        <v>No</v>
      </c>
      <c r="J1140" s="178" t="str">
        <f t="shared" si="670"/>
        <v>No</v>
      </c>
      <c r="K1140" t="str">
        <f>IF(OR(Inventory!K148="Q3 2020",Inventory!K148="Q4 2020"),"Yes","No")</f>
        <v>No</v>
      </c>
      <c r="L1140" s="178" t="str">
        <f t="shared" si="671"/>
        <v>No</v>
      </c>
      <c r="M1140" t="str">
        <f>IF(OR(Inventory!K148="Q1 2021",Inventory!K148="Q2 2021"),"Yes","No")</f>
        <v>No</v>
      </c>
      <c r="N1140" s="178" t="str">
        <f t="shared" si="672"/>
        <v>No</v>
      </c>
      <c r="O1140" t="str">
        <f>IF(OR(Inventory!K148="Q3 2021",Inventory!K148="Q4 2021"),"Yes","No")</f>
        <v>No</v>
      </c>
      <c r="P1140" s="178" t="str">
        <f t="shared" si="673"/>
        <v>No</v>
      </c>
      <c r="Q1140" t="str">
        <f>IF(OR(Inventory!K148="Q1 2022",Inventory!K148="Q2 2022"),"Yes","No")</f>
        <v>No</v>
      </c>
      <c r="R1140" s="178" t="str">
        <f t="shared" si="674"/>
        <v>No</v>
      </c>
      <c r="S1140" t="str">
        <f>IF(OR(Inventory!K148="Q3 2022",Inventory!K148="Q4 2022"),"Yes","No")</f>
        <v>No</v>
      </c>
      <c r="T1140" s="178" t="str">
        <f t="shared" si="675"/>
        <v>No</v>
      </c>
      <c r="U1140" t="str">
        <f>IF(OR(Inventory!K148="Q1 2023",Inventory!K148="Q2 2023"),"Yes","No")</f>
        <v>No</v>
      </c>
      <c r="V1140" s="178" t="str">
        <f t="shared" si="676"/>
        <v>No</v>
      </c>
      <c r="W1140" t="str">
        <f>IF(OR(Inventory!K148="Q3 2023",Inventory!K148="Q4 2023"),"Yes","No")</f>
        <v>No</v>
      </c>
      <c r="X1140" s="178" t="str">
        <f t="shared" si="677"/>
        <v>No</v>
      </c>
      <c r="Y1140" t="str">
        <f>IF(OR(Inventory!K148="Q1 2024",Inventory!K148="Q2 2024"),"Yes","No")</f>
        <v>No</v>
      </c>
      <c r="Z1140" s="178" t="str">
        <f t="shared" si="678"/>
        <v>No</v>
      </c>
      <c r="AA1140" t="str">
        <f>IF(OR(Inventory!K148="Q3 2024",Inventory!K148="Q4 2024"),"Yes","No")</f>
        <v>No</v>
      </c>
      <c r="AB1140" s="178" t="str">
        <f t="shared" si="679"/>
        <v>No</v>
      </c>
      <c r="AC1140" t="str">
        <f>IF(OR(Inventory!K148="Q1 2025",Inventory!K148="Q2 2025"),"Yes","No")</f>
        <v>No</v>
      </c>
      <c r="AD1140" s="178" t="str">
        <f t="shared" si="680"/>
        <v>No</v>
      </c>
      <c r="AE1140" t="str">
        <f>IF(OR(Inventory!K148="Q3 2025",Inventory!K148="Q4 2025"),"Yes","No")</f>
        <v>No</v>
      </c>
      <c r="AF1140" s="178" t="str">
        <f t="shared" si="681"/>
        <v>No</v>
      </c>
      <c r="AG1140" t="str">
        <f>IF(OR(Inventory!K148="Q1 2026",Inventory!K148="Q2 2026"),"Yes","No")</f>
        <v>No</v>
      </c>
      <c r="AH1140" s="178" t="str">
        <f t="shared" si="682"/>
        <v>No</v>
      </c>
      <c r="AI1140" t="str">
        <f>IF(OR(Inventory!K148="Q3 2026",Inventory!K148="Q4 2026"),"Yes","No")</f>
        <v>No</v>
      </c>
      <c r="AJ1140" s="178" t="str">
        <f t="shared" si="683"/>
        <v>No</v>
      </c>
      <c r="AK1140" t="str">
        <f>IF(OR(Inventory!K148="Q1 2027",Inventory!K148="Q2 2027"),"Yes","No")</f>
        <v>No</v>
      </c>
      <c r="AL1140" s="178" t="str">
        <f t="shared" si="684"/>
        <v>No</v>
      </c>
      <c r="AM1140" t="str">
        <f>IF(OR(Inventory!K148="Q3 2027",Inventory!K148="Q4 2027"),"Yes","No")</f>
        <v>No</v>
      </c>
      <c r="AN1140" s="178" t="str">
        <f t="shared" si="685"/>
        <v>No</v>
      </c>
      <c r="AO1140" t="str">
        <f>IF(OR(Inventory!K148="Q1 2028",Inventory!K148="Q2 2028"),"Yes","No")</f>
        <v>No</v>
      </c>
      <c r="AP1140" s="178" t="str">
        <f t="shared" si="686"/>
        <v>No</v>
      </c>
      <c r="AQ1140" t="str">
        <f>IF(OR(Inventory!K148="Q3 2028",Inventory!K148="Q4 2028"),"Yes","No")</f>
        <v>No</v>
      </c>
      <c r="AR1140" s="178" t="str">
        <f t="shared" si="687"/>
        <v>No</v>
      </c>
      <c r="AS1140" t="str">
        <f>IF(OR(Inventory!K148="Q1 2029",Inventory!K148="Q2 2029"),"Yes","No")</f>
        <v>No</v>
      </c>
      <c r="AT1140" s="178" t="str">
        <f t="shared" si="688"/>
        <v>No</v>
      </c>
      <c r="AU1140" t="str">
        <f>IF(OR(Inventory!K148="Q3 2029",Inventory!K148="Q4 2029"),"Yes","No")</f>
        <v>No</v>
      </c>
      <c r="AV1140" s="178" t="str">
        <f t="shared" si="689"/>
        <v>No</v>
      </c>
      <c r="AW1140" t="str">
        <f>IF(OR(Inventory!K148="Q1 2030",Inventory!K148="Q2 2030"),"Yes","No")</f>
        <v>No</v>
      </c>
      <c r="AX1140" s="178" t="str">
        <f t="shared" si="690"/>
        <v>No</v>
      </c>
      <c r="AY1140" t="str">
        <f>IF(OR(Inventory!K148="Q3 2030",Inventory!K148="Q4 2030"),"Yes","No")</f>
        <v>No</v>
      </c>
      <c r="AZ1140" s="178" t="str">
        <f t="shared" si="691"/>
        <v>No</v>
      </c>
      <c r="BA1140" t="str">
        <f>IF(Inventory!K148="","No","Yes")</f>
        <v>No</v>
      </c>
      <c r="BB1140" s="178" t="str">
        <f t="shared" si="692"/>
        <v>No</v>
      </c>
      <c r="BC1140" s="178" t="str">
        <f t="shared" si="693"/>
        <v>Yes</v>
      </c>
      <c r="BD1140" s="174"/>
    </row>
    <row r="1141" spans="1:56" s="175" customFormat="1" ht="35.25" thickBot="1" x14ac:dyDescent="0.5">
      <c r="A1141" s="177">
        <v>145</v>
      </c>
      <c r="B1141" s="71" t="s">
        <v>819</v>
      </c>
      <c r="C1141" t="str">
        <f>IF(Inventory!E149="Yes","Yes","No")</f>
        <v>No</v>
      </c>
      <c r="D1141" t="str">
        <f>IF(AND(C1141="No",Inventory!F149="Yes"),"Yes","No")</f>
        <v>No</v>
      </c>
      <c r="E1141" t="str">
        <f>IF(AND(C1141="No",Inventory!F149="N/A"),"N/A","No")</f>
        <v>No</v>
      </c>
      <c r="F1141">
        <f>IF(OR(Inventory!F149="Yes",Inventory!F149="N/A"),0,1)</f>
        <v>1</v>
      </c>
      <c r="G1141" t="str">
        <f>IF(OR(Inventory!K149="Q3 2019",Inventory!K149="Q4 2019"),"Yes","No")</f>
        <v>No</v>
      </c>
      <c r="H1141" s="178" t="str">
        <f t="shared" si="669"/>
        <v>No</v>
      </c>
      <c r="I1141" t="str">
        <f>IF(OR(Inventory!K149="Q1 2020",Inventory!K149="Q2 2020"),"Yes","No")</f>
        <v>No</v>
      </c>
      <c r="J1141" s="178" t="str">
        <f t="shared" si="670"/>
        <v>No</v>
      </c>
      <c r="K1141" t="str">
        <f>IF(OR(Inventory!K149="Q3 2020",Inventory!K149="Q4 2020"),"Yes","No")</f>
        <v>No</v>
      </c>
      <c r="L1141" s="178" t="str">
        <f t="shared" si="671"/>
        <v>No</v>
      </c>
      <c r="M1141" t="str">
        <f>IF(OR(Inventory!K149="Q1 2021",Inventory!K149="Q2 2021"),"Yes","No")</f>
        <v>No</v>
      </c>
      <c r="N1141" s="178" t="str">
        <f t="shared" si="672"/>
        <v>No</v>
      </c>
      <c r="O1141" t="str">
        <f>IF(OR(Inventory!K149="Q3 2021",Inventory!K149="Q4 2021"),"Yes","No")</f>
        <v>No</v>
      </c>
      <c r="P1141" s="178" t="str">
        <f t="shared" si="673"/>
        <v>No</v>
      </c>
      <c r="Q1141" t="str">
        <f>IF(OR(Inventory!K149="Q1 2022",Inventory!K149="Q2 2022"),"Yes","No")</f>
        <v>No</v>
      </c>
      <c r="R1141" s="178" t="str">
        <f t="shared" si="674"/>
        <v>No</v>
      </c>
      <c r="S1141" t="str">
        <f>IF(OR(Inventory!K149="Q3 2022",Inventory!K149="Q4 2022"),"Yes","No")</f>
        <v>No</v>
      </c>
      <c r="T1141" s="178" t="str">
        <f t="shared" si="675"/>
        <v>No</v>
      </c>
      <c r="U1141" t="str">
        <f>IF(OR(Inventory!K149="Q1 2023",Inventory!K149="Q2 2023"),"Yes","No")</f>
        <v>No</v>
      </c>
      <c r="V1141" s="178" t="str">
        <f t="shared" si="676"/>
        <v>No</v>
      </c>
      <c r="W1141" t="str">
        <f>IF(OR(Inventory!K149="Q3 2023",Inventory!K149="Q4 2023"),"Yes","No")</f>
        <v>No</v>
      </c>
      <c r="X1141" s="178" t="str">
        <f t="shared" si="677"/>
        <v>No</v>
      </c>
      <c r="Y1141" t="str">
        <f>IF(OR(Inventory!K149="Q1 2024",Inventory!K149="Q2 2024"),"Yes","No")</f>
        <v>No</v>
      </c>
      <c r="Z1141" s="178" t="str">
        <f t="shared" si="678"/>
        <v>No</v>
      </c>
      <c r="AA1141" t="str">
        <f>IF(OR(Inventory!K149="Q3 2024",Inventory!K149="Q4 2024"),"Yes","No")</f>
        <v>No</v>
      </c>
      <c r="AB1141" s="178" t="str">
        <f t="shared" si="679"/>
        <v>No</v>
      </c>
      <c r="AC1141" t="str">
        <f>IF(OR(Inventory!K149="Q1 2025",Inventory!K149="Q2 2025"),"Yes","No")</f>
        <v>No</v>
      </c>
      <c r="AD1141" s="178" t="str">
        <f t="shared" si="680"/>
        <v>No</v>
      </c>
      <c r="AE1141" t="str">
        <f>IF(OR(Inventory!K149="Q3 2025",Inventory!K149="Q4 2025"),"Yes","No")</f>
        <v>No</v>
      </c>
      <c r="AF1141" s="178" t="str">
        <f t="shared" si="681"/>
        <v>No</v>
      </c>
      <c r="AG1141" t="str">
        <f>IF(OR(Inventory!K149="Q1 2026",Inventory!K149="Q2 2026"),"Yes","No")</f>
        <v>No</v>
      </c>
      <c r="AH1141" s="178" t="str">
        <f t="shared" si="682"/>
        <v>No</v>
      </c>
      <c r="AI1141" t="str">
        <f>IF(OR(Inventory!K149="Q3 2026",Inventory!K149="Q4 2026"),"Yes","No")</f>
        <v>No</v>
      </c>
      <c r="AJ1141" s="178" t="str">
        <f t="shared" si="683"/>
        <v>No</v>
      </c>
      <c r="AK1141" t="str">
        <f>IF(OR(Inventory!K149="Q1 2027",Inventory!K149="Q2 2027"),"Yes","No")</f>
        <v>No</v>
      </c>
      <c r="AL1141" s="178" t="str">
        <f t="shared" si="684"/>
        <v>No</v>
      </c>
      <c r="AM1141" t="str">
        <f>IF(OR(Inventory!K149="Q3 2027",Inventory!K149="Q4 2027"),"Yes","No")</f>
        <v>No</v>
      </c>
      <c r="AN1141" s="178" t="str">
        <f t="shared" si="685"/>
        <v>No</v>
      </c>
      <c r="AO1141" t="str">
        <f>IF(OR(Inventory!K149="Q1 2028",Inventory!K149="Q2 2028"),"Yes","No")</f>
        <v>No</v>
      </c>
      <c r="AP1141" s="178" t="str">
        <f t="shared" si="686"/>
        <v>No</v>
      </c>
      <c r="AQ1141" t="str">
        <f>IF(OR(Inventory!K149="Q3 2028",Inventory!K149="Q4 2028"),"Yes","No")</f>
        <v>No</v>
      </c>
      <c r="AR1141" s="178" t="str">
        <f t="shared" si="687"/>
        <v>No</v>
      </c>
      <c r="AS1141" t="str">
        <f>IF(OR(Inventory!K149="Q1 2029",Inventory!K149="Q2 2029"),"Yes","No")</f>
        <v>No</v>
      </c>
      <c r="AT1141" s="178" t="str">
        <f t="shared" si="688"/>
        <v>No</v>
      </c>
      <c r="AU1141" t="str">
        <f>IF(OR(Inventory!K149="Q3 2029",Inventory!K149="Q4 2029"),"Yes","No")</f>
        <v>No</v>
      </c>
      <c r="AV1141" s="178" t="str">
        <f t="shared" si="689"/>
        <v>No</v>
      </c>
      <c r="AW1141" t="str">
        <f>IF(OR(Inventory!K149="Q1 2030",Inventory!K149="Q2 2030"),"Yes","No")</f>
        <v>No</v>
      </c>
      <c r="AX1141" s="178" t="str">
        <f t="shared" si="690"/>
        <v>No</v>
      </c>
      <c r="AY1141" t="str">
        <f>IF(OR(Inventory!K149="Q3 2030",Inventory!K149="Q4 2030"),"Yes","No")</f>
        <v>No</v>
      </c>
      <c r="AZ1141" s="178" t="str">
        <f t="shared" si="691"/>
        <v>No</v>
      </c>
      <c r="BA1141" t="str">
        <f>IF(Inventory!K149="","No","Yes")</f>
        <v>No</v>
      </c>
      <c r="BB1141" s="178" t="str">
        <f t="shared" si="692"/>
        <v>No</v>
      </c>
      <c r="BC1141" s="178" t="str">
        <f t="shared" si="693"/>
        <v>Yes</v>
      </c>
      <c r="BD1141" s="174"/>
    </row>
    <row r="1142" spans="1:56" s="175" customFormat="1" ht="23.65" thickBot="1" x14ac:dyDescent="0.5">
      <c r="A1142" s="177">
        <v>146</v>
      </c>
      <c r="B1142" s="71" t="s">
        <v>820</v>
      </c>
      <c r="C1142" t="str">
        <f>IF(Inventory!E150="Yes","Yes","No")</f>
        <v>No</v>
      </c>
      <c r="D1142" t="str">
        <f>IF(AND(C1142="No",Inventory!F150="Yes"),"Yes","No")</f>
        <v>No</v>
      </c>
      <c r="E1142" t="str">
        <f>IF(AND(C1142="No",Inventory!F150="N/A"),"N/A","No")</f>
        <v>No</v>
      </c>
      <c r="F1142">
        <f>IF(OR(Inventory!F150="Yes",Inventory!F150="N/A"),0,1)</f>
        <v>1</v>
      </c>
      <c r="G1142" t="str">
        <f>IF(OR(Inventory!K150="Q3 2019",Inventory!K150="Q4 2019"),"Yes","No")</f>
        <v>No</v>
      </c>
      <c r="H1142" s="178" t="str">
        <f t="shared" si="669"/>
        <v>No</v>
      </c>
      <c r="I1142" t="str">
        <f>IF(OR(Inventory!K150="Q1 2020",Inventory!K150="Q2 2020"),"Yes","No")</f>
        <v>No</v>
      </c>
      <c r="J1142" s="178" t="str">
        <f t="shared" si="670"/>
        <v>No</v>
      </c>
      <c r="K1142" t="str">
        <f>IF(OR(Inventory!K150="Q3 2020",Inventory!K150="Q4 2020"),"Yes","No")</f>
        <v>No</v>
      </c>
      <c r="L1142" s="178" t="str">
        <f t="shared" si="671"/>
        <v>No</v>
      </c>
      <c r="M1142" t="str">
        <f>IF(OR(Inventory!K150="Q1 2021",Inventory!K150="Q2 2021"),"Yes","No")</f>
        <v>No</v>
      </c>
      <c r="N1142" s="178" t="str">
        <f t="shared" si="672"/>
        <v>No</v>
      </c>
      <c r="O1142" t="str">
        <f>IF(OR(Inventory!K150="Q3 2021",Inventory!K150="Q4 2021"),"Yes","No")</f>
        <v>No</v>
      </c>
      <c r="P1142" s="178" t="str">
        <f t="shared" si="673"/>
        <v>No</v>
      </c>
      <c r="Q1142" t="str">
        <f>IF(OR(Inventory!K150="Q1 2022",Inventory!K150="Q2 2022"),"Yes","No")</f>
        <v>No</v>
      </c>
      <c r="R1142" s="178" t="str">
        <f t="shared" si="674"/>
        <v>No</v>
      </c>
      <c r="S1142" t="str">
        <f>IF(OR(Inventory!K150="Q3 2022",Inventory!K150="Q4 2022"),"Yes","No")</f>
        <v>No</v>
      </c>
      <c r="T1142" s="178" t="str">
        <f t="shared" si="675"/>
        <v>No</v>
      </c>
      <c r="U1142" t="str">
        <f>IF(OR(Inventory!K150="Q1 2023",Inventory!K150="Q2 2023"),"Yes","No")</f>
        <v>No</v>
      </c>
      <c r="V1142" s="178" t="str">
        <f t="shared" si="676"/>
        <v>No</v>
      </c>
      <c r="W1142" t="str">
        <f>IF(OR(Inventory!K150="Q3 2023",Inventory!K150="Q4 2023"),"Yes","No")</f>
        <v>No</v>
      </c>
      <c r="X1142" s="178" t="str">
        <f t="shared" si="677"/>
        <v>No</v>
      </c>
      <c r="Y1142" t="str">
        <f>IF(OR(Inventory!K150="Q1 2024",Inventory!K150="Q2 2024"),"Yes","No")</f>
        <v>No</v>
      </c>
      <c r="Z1142" s="178" t="str">
        <f t="shared" si="678"/>
        <v>No</v>
      </c>
      <c r="AA1142" t="str">
        <f>IF(OR(Inventory!K150="Q3 2024",Inventory!K150="Q4 2024"),"Yes","No")</f>
        <v>No</v>
      </c>
      <c r="AB1142" s="178" t="str">
        <f t="shared" si="679"/>
        <v>No</v>
      </c>
      <c r="AC1142" t="str">
        <f>IF(OR(Inventory!K150="Q1 2025",Inventory!K150="Q2 2025"),"Yes","No")</f>
        <v>No</v>
      </c>
      <c r="AD1142" s="178" t="str">
        <f t="shared" si="680"/>
        <v>No</v>
      </c>
      <c r="AE1142" t="str">
        <f>IF(OR(Inventory!K150="Q3 2025",Inventory!K150="Q4 2025"),"Yes","No")</f>
        <v>No</v>
      </c>
      <c r="AF1142" s="178" t="str">
        <f t="shared" si="681"/>
        <v>No</v>
      </c>
      <c r="AG1142" t="str">
        <f>IF(OR(Inventory!K150="Q1 2026",Inventory!K150="Q2 2026"),"Yes","No")</f>
        <v>No</v>
      </c>
      <c r="AH1142" s="178" t="str">
        <f t="shared" si="682"/>
        <v>No</v>
      </c>
      <c r="AI1142" t="str">
        <f>IF(OR(Inventory!K150="Q3 2026",Inventory!K150="Q4 2026"),"Yes","No")</f>
        <v>No</v>
      </c>
      <c r="AJ1142" s="178" t="str">
        <f t="shared" si="683"/>
        <v>No</v>
      </c>
      <c r="AK1142" t="str">
        <f>IF(OR(Inventory!K150="Q1 2027",Inventory!K150="Q2 2027"),"Yes","No")</f>
        <v>No</v>
      </c>
      <c r="AL1142" s="178" t="str">
        <f t="shared" si="684"/>
        <v>No</v>
      </c>
      <c r="AM1142" t="str">
        <f>IF(OR(Inventory!K150="Q3 2027",Inventory!K150="Q4 2027"),"Yes","No")</f>
        <v>No</v>
      </c>
      <c r="AN1142" s="178" t="str">
        <f t="shared" si="685"/>
        <v>No</v>
      </c>
      <c r="AO1142" t="str">
        <f>IF(OR(Inventory!K150="Q1 2028",Inventory!K150="Q2 2028"),"Yes","No")</f>
        <v>No</v>
      </c>
      <c r="AP1142" s="178" t="str">
        <f t="shared" si="686"/>
        <v>No</v>
      </c>
      <c r="AQ1142" t="str">
        <f>IF(OR(Inventory!K150="Q3 2028",Inventory!K150="Q4 2028"),"Yes","No")</f>
        <v>No</v>
      </c>
      <c r="AR1142" s="178" t="str">
        <f t="shared" si="687"/>
        <v>No</v>
      </c>
      <c r="AS1142" t="str">
        <f>IF(OR(Inventory!K150="Q1 2029",Inventory!K150="Q2 2029"),"Yes","No")</f>
        <v>No</v>
      </c>
      <c r="AT1142" s="178" t="str">
        <f t="shared" si="688"/>
        <v>No</v>
      </c>
      <c r="AU1142" t="str">
        <f>IF(OR(Inventory!K150="Q3 2029",Inventory!K150="Q4 2029"),"Yes","No")</f>
        <v>No</v>
      </c>
      <c r="AV1142" s="178" t="str">
        <f t="shared" si="689"/>
        <v>No</v>
      </c>
      <c r="AW1142" t="str">
        <f>IF(OR(Inventory!K150="Q1 2030",Inventory!K150="Q2 2030"),"Yes","No")</f>
        <v>No</v>
      </c>
      <c r="AX1142" s="178" t="str">
        <f t="shared" si="690"/>
        <v>No</v>
      </c>
      <c r="AY1142" t="str">
        <f>IF(OR(Inventory!K150="Q3 2030",Inventory!K150="Q4 2030"),"Yes","No")</f>
        <v>No</v>
      </c>
      <c r="AZ1142" s="178" t="str">
        <f t="shared" si="691"/>
        <v>No</v>
      </c>
      <c r="BA1142" t="str">
        <f>IF(Inventory!K150="","No","Yes")</f>
        <v>No</v>
      </c>
      <c r="BB1142" s="178" t="str">
        <f t="shared" si="692"/>
        <v>No</v>
      </c>
      <c r="BC1142" s="178" t="str">
        <f t="shared" si="693"/>
        <v>Yes</v>
      </c>
      <c r="BD1142" s="174"/>
    </row>
    <row r="1143" spans="1:56" s="175" customFormat="1" ht="23.65" thickBot="1" x14ac:dyDescent="0.5">
      <c r="A1143" s="177">
        <v>147</v>
      </c>
      <c r="B1143" s="71" t="s">
        <v>269</v>
      </c>
      <c r="C1143" t="str">
        <f>IF(Inventory!E151="Yes","Yes","No")</f>
        <v>No</v>
      </c>
      <c r="D1143" t="str">
        <f>IF(AND(C1143="No",Inventory!F151="Yes"),"Yes","No")</f>
        <v>No</v>
      </c>
      <c r="E1143" t="str">
        <f>IF(AND(C1143="No",Inventory!F151="N/A"),"N/A","No")</f>
        <v>No</v>
      </c>
      <c r="F1143">
        <f>IF(OR(Inventory!F151="Yes",Inventory!F151="N/A"),0,1)</f>
        <v>1</v>
      </c>
      <c r="G1143" t="str">
        <f>IF(OR(Inventory!K151="Q3 2019",Inventory!K151="Q4 2019"),"Yes","No")</f>
        <v>No</v>
      </c>
      <c r="H1143" s="178" t="str">
        <f t="shared" si="669"/>
        <v>No</v>
      </c>
      <c r="I1143" t="str">
        <f>IF(OR(Inventory!K151="Q1 2020",Inventory!K151="Q2 2020"),"Yes","No")</f>
        <v>No</v>
      </c>
      <c r="J1143" s="178" t="str">
        <f t="shared" si="670"/>
        <v>No</v>
      </c>
      <c r="K1143" t="str">
        <f>IF(OR(Inventory!K151="Q3 2020",Inventory!K151="Q4 2020"),"Yes","No")</f>
        <v>No</v>
      </c>
      <c r="L1143" s="178" t="str">
        <f t="shared" si="671"/>
        <v>No</v>
      </c>
      <c r="M1143" t="str">
        <f>IF(OR(Inventory!K151="Q1 2021",Inventory!K151="Q2 2021"),"Yes","No")</f>
        <v>No</v>
      </c>
      <c r="N1143" s="178" t="str">
        <f t="shared" si="672"/>
        <v>No</v>
      </c>
      <c r="O1143" t="str">
        <f>IF(OR(Inventory!K151="Q3 2021",Inventory!K151="Q4 2021"),"Yes","No")</f>
        <v>No</v>
      </c>
      <c r="P1143" s="178" t="str">
        <f t="shared" si="673"/>
        <v>No</v>
      </c>
      <c r="Q1143" t="str">
        <f>IF(OR(Inventory!K151="Q1 2022",Inventory!K151="Q2 2022"),"Yes","No")</f>
        <v>No</v>
      </c>
      <c r="R1143" s="178" t="str">
        <f t="shared" si="674"/>
        <v>No</v>
      </c>
      <c r="S1143" t="str">
        <f>IF(OR(Inventory!K151="Q3 2022",Inventory!K151="Q4 2022"),"Yes","No")</f>
        <v>No</v>
      </c>
      <c r="T1143" s="178" t="str">
        <f t="shared" si="675"/>
        <v>No</v>
      </c>
      <c r="U1143" t="str">
        <f>IF(OR(Inventory!K151="Q1 2023",Inventory!K151="Q2 2023"),"Yes","No")</f>
        <v>No</v>
      </c>
      <c r="V1143" s="178" t="str">
        <f t="shared" si="676"/>
        <v>No</v>
      </c>
      <c r="W1143" t="str">
        <f>IF(OR(Inventory!K151="Q3 2023",Inventory!K151="Q4 2023"),"Yes","No")</f>
        <v>No</v>
      </c>
      <c r="X1143" s="178" t="str">
        <f t="shared" si="677"/>
        <v>No</v>
      </c>
      <c r="Y1143" t="str">
        <f>IF(OR(Inventory!K151="Q1 2024",Inventory!K151="Q2 2024"),"Yes","No")</f>
        <v>No</v>
      </c>
      <c r="Z1143" s="178" t="str">
        <f t="shared" si="678"/>
        <v>No</v>
      </c>
      <c r="AA1143" t="str">
        <f>IF(OR(Inventory!K151="Q3 2024",Inventory!K151="Q4 2024"),"Yes","No")</f>
        <v>No</v>
      </c>
      <c r="AB1143" s="178" t="str">
        <f t="shared" si="679"/>
        <v>No</v>
      </c>
      <c r="AC1143" t="str">
        <f>IF(OR(Inventory!K151="Q1 2025",Inventory!K151="Q2 2025"),"Yes","No")</f>
        <v>No</v>
      </c>
      <c r="AD1143" s="178" t="str">
        <f t="shared" si="680"/>
        <v>No</v>
      </c>
      <c r="AE1143" t="str">
        <f>IF(OR(Inventory!K151="Q3 2025",Inventory!K151="Q4 2025"),"Yes","No")</f>
        <v>No</v>
      </c>
      <c r="AF1143" s="178" t="str">
        <f t="shared" si="681"/>
        <v>No</v>
      </c>
      <c r="AG1143" t="str">
        <f>IF(OR(Inventory!K151="Q1 2026",Inventory!K151="Q2 2026"),"Yes","No")</f>
        <v>No</v>
      </c>
      <c r="AH1143" s="178" t="str">
        <f t="shared" si="682"/>
        <v>No</v>
      </c>
      <c r="AI1143" t="str">
        <f>IF(OR(Inventory!K151="Q3 2026",Inventory!K151="Q4 2026"),"Yes","No")</f>
        <v>No</v>
      </c>
      <c r="AJ1143" s="178" t="str">
        <f t="shared" si="683"/>
        <v>No</v>
      </c>
      <c r="AK1143" t="str">
        <f>IF(OR(Inventory!K151="Q1 2027",Inventory!K151="Q2 2027"),"Yes","No")</f>
        <v>No</v>
      </c>
      <c r="AL1143" s="178" t="str">
        <f t="shared" si="684"/>
        <v>No</v>
      </c>
      <c r="AM1143" t="str">
        <f>IF(OR(Inventory!K151="Q3 2027",Inventory!K151="Q4 2027"),"Yes","No")</f>
        <v>No</v>
      </c>
      <c r="AN1143" s="178" t="str">
        <f t="shared" si="685"/>
        <v>No</v>
      </c>
      <c r="AO1143" t="str">
        <f>IF(OR(Inventory!K151="Q1 2028",Inventory!K151="Q2 2028"),"Yes","No")</f>
        <v>No</v>
      </c>
      <c r="AP1143" s="178" t="str">
        <f t="shared" si="686"/>
        <v>No</v>
      </c>
      <c r="AQ1143" t="str">
        <f>IF(OR(Inventory!K151="Q3 2028",Inventory!K151="Q4 2028"),"Yes","No")</f>
        <v>No</v>
      </c>
      <c r="AR1143" s="178" t="str">
        <f t="shared" si="687"/>
        <v>No</v>
      </c>
      <c r="AS1143" t="str">
        <f>IF(OR(Inventory!K151="Q1 2029",Inventory!K151="Q2 2029"),"Yes","No")</f>
        <v>No</v>
      </c>
      <c r="AT1143" s="178" t="str">
        <f t="shared" si="688"/>
        <v>No</v>
      </c>
      <c r="AU1143" t="str">
        <f>IF(OR(Inventory!K151="Q3 2029",Inventory!K151="Q4 2029"),"Yes","No")</f>
        <v>No</v>
      </c>
      <c r="AV1143" s="178" t="str">
        <f t="shared" si="689"/>
        <v>No</v>
      </c>
      <c r="AW1143" t="str">
        <f>IF(OR(Inventory!K151="Q1 2030",Inventory!K151="Q2 2030"),"Yes","No")</f>
        <v>No</v>
      </c>
      <c r="AX1143" s="178" t="str">
        <f t="shared" si="690"/>
        <v>No</v>
      </c>
      <c r="AY1143" t="str">
        <f>IF(OR(Inventory!K151="Q3 2030",Inventory!K151="Q4 2030"),"Yes","No")</f>
        <v>No</v>
      </c>
      <c r="AZ1143" s="178" t="str">
        <f t="shared" si="691"/>
        <v>No</v>
      </c>
      <c r="BA1143" t="str">
        <f>IF(Inventory!K151="","No","Yes")</f>
        <v>No</v>
      </c>
      <c r="BB1143" s="178" t="str">
        <f t="shared" si="692"/>
        <v>No</v>
      </c>
      <c r="BC1143" s="178" t="str">
        <f t="shared" si="693"/>
        <v>Yes</v>
      </c>
      <c r="BD1143" s="174"/>
    </row>
    <row r="1144" spans="1:56" s="175" customFormat="1" ht="23.65" thickBot="1" x14ac:dyDescent="0.5">
      <c r="A1144" s="177">
        <v>148</v>
      </c>
      <c r="B1144" s="71" t="s">
        <v>821</v>
      </c>
      <c r="C1144" t="str">
        <f>IF(Inventory!E152="Yes","Yes","No")</f>
        <v>No</v>
      </c>
      <c r="D1144" t="str">
        <f>IF(AND(C1144="No",Inventory!F152="Yes"),"Yes","No")</f>
        <v>No</v>
      </c>
      <c r="E1144" t="str">
        <f>IF(AND(C1144="No",Inventory!F152="N/A"),"N/A","No")</f>
        <v>No</v>
      </c>
      <c r="F1144">
        <f>IF(OR(Inventory!F152="Yes",Inventory!F152="N/A"),0,1)</f>
        <v>1</v>
      </c>
      <c r="G1144" t="str">
        <f>IF(OR(Inventory!K152="Q3 2019",Inventory!K152="Q4 2019"),"Yes","No")</f>
        <v>No</v>
      </c>
      <c r="H1144" s="178" t="str">
        <f t="shared" si="669"/>
        <v>No</v>
      </c>
      <c r="I1144" t="str">
        <f>IF(OR(Inventory!K152="Q1 2020",Inventory!K152="Q2 2020"),"Yes","No")</f>
        <v>No</v>
      </c>
      <c r="J1144" s="178" t="str">
        <f t="shared" si="670"/>
        <v>No</v>
      </c>
      <c r="K1144" t="str">
        <f>IF(OR(Inventory!K152="Q3 2020",Inventory!K152="Q4 2020"),"Yes","No")</f>
        <v>No</v>
      </c>
      <c r="L1144" s="178" t="str">
        <f t="shared" si="671"/>
        <v>No</v>
      </c>
      <c r="M1144" t="str">
        <f>IF(OR(Inventory!K152="Q1 2021",Inventory!K152="Q2 2021"),"Yes","No")</f>
        <v>No</v>
      </c>
      <c r="N1144" s="178" t="str">
        <f t="shared" si="672"/>
        <v>No</v>
      </c>
      <c r="O1144" t="str">
        <f>IF(OR(Inventory!K152="Q3 2021",Inventory!K152="Q4 2021"),"Yes","No")</f>
        <v>No</v>
      </c>
      <c r="P1144" s="178" t="str">
        <f t="shared" si="673"/>
        <v>No</v>
      </c>
      <c r="Q1144" t="str">
        <f>IF(OR(Inventory!K152="Q1 2022",Inventory!K152="Q2 2022"),"Yes","No")</f>
        <v>No</v>
      </c>
      <c r="R1144" s="178" t="str">
        <f t="shared" si="674"/>
        <v>No</v>
      </c>
      <c r="S1144" t="str">
        <f>IF(OR(Inventory!K152="Q3 2022",Inventory!K152="Q4 2022"),"Yes","No")</f>
        <v>No</v>
      </c>
      <c r="T1144" s="178" t="str">
        <f t="shared" si="675"/>
        <v>No</v>
      </c>
      <c r="U1144" t="str">
        <f>IF(OR(Inventory!K152="Q1 2023",Inventory!K152="Q2 2023"),"Yes","No")</f>
        <v>No</v>
      </c>
      <c r="V1144" s="178" t="str">
        <f t="shared" si="676"/>
        <v>No</v>
      </c>
      <c r="W1144" t="str">
        <f>IF(OR(Inventory!K152="Q3 2023",Inventory!K152="Q4 2023"),"Yes","No")</f>
        <v>No</v>
      </c>
      <c r="X1144" s="178" t="str">
        <f t="shared" si="677"/>
        <v>No</v>
      </c>
      <c r="Y1144" t="str">
        <f>IF(OR(Inventory!K152="Q1 2024",Inventory!K152="Q2 2024"),"Yes","No")</f>
        <v>No</v>
      </c>
      <c r="Z1144" s="178" t="str">
        <f t="shared" si="678"/>
        <v>No</v>
      </c>
      <c r="AA1144" t="str">
        <f>IF(OR(Inventory!K152="Q3 2024",Inventory!K152="Q4 2024"),"Yes","No")</f>
        <v>No</v>
      </c>
      <c r="AB1144" s="178" t="str">
        <f t="shared" si="679"/>
        <v>No</v>
      </c>
      <c r="AC1144" t="str">
        <f>IF(OR(Inventory!K152="Q1 2025",Inventory!K152="Q2 2025"),"Yes","No")</f>
        <v>No</v>
      </c>
      <c r="AD1144" s="178" t="str">
        <f t="shared" si="680"/>
        <v>No</v>
      </c>
      <c r="AE1144" t="str">
        <f>IF(OR(Inventory!K152="Q3 2025",Inventory!K152="Q4 2025"),"Yes","No")</f>
        <v>No</v>
      </c>
      <c r="AF1144" s="178" t="str">
        <f t="shared" si="681"/>
        <v>No</v>
      </c>
      <c r="AG1144" t="str">
        <f>IF(OR(Inventory!K152="Q1 2026",Inventory!K152="Q2 2026"),"Yes","No")</f>
        <v>No</v>
      </c>
      <c r="AH1144" s="178" t="str">
        <f t="shared" si="682"/>
        <v>No</v>
      </c>
      <c r="AI1144" t="str">
        <f>IF(OR(Inventory!K152="Q3 2026",Inventory!K152="Q4 2026"),"Yes","No")</f>
        <v>No</v>
      </c>
      <c r="AJ1144" s="178" t="str">
        <f t="shared" si="683"/>
        <v>No</v>
      </c>
      <c r="AK1144" t="str">
        <f>IF(OR(Inventory!K152="Q1 2027",Inventory!K152="Q2 2027"),"Yes","No")</f>
        <v>No</v>
      </c>
      <c r="AL1144" s="178" t="str">
        <f t="shared" si="684"/>
        <v>No</v>
      </c>
      <c r="AM1144" t="str">
        <f>IF(OR(Inventory!K152="Q3 2027",Inventory!K152="Q4 2027"),"Yes","No")</f>
        <v>No</v>
      </c>
      <c r="AN1144" s="178" t="str">
        <f t="shared" si="685"/>
        <v>No</v>
      </c>
      <c r="AO1144" t="str">
        <f>IF(OR(Inventory!K152="Q1 2028",Inventory!K152="Q2 2028"),"Yes","No")</f>
        <v>No</v>
      </c>
      <c r="AP1144" s="178" t="str">
        <f t="shared" si="686"/>
        <v>No</v>
      </c>
      <c r="AQ1144" t="str">
        <f>IF(OR(Inventory!K152="Q3 2028",Inventory!K152="Q4 2028"),"Yes","No")</f>
        <v>No</v>
      </c>
      <c r="AR1144" s="178" t="str">
        <f t="shared" si="687"/>
        <v>No</v>
      </c>
      <c r="AS1144" t="str">
        <f>IF(OR(Inventory!K152="Q1 2029",Inventory!K152="Q2 2029"),"Yes","No")</f>
        <v>No</v>
      </c>
      <c r="AT1144" s="178" t="str">
        <f t="shared" si="688"/>
        <v>No</v>
      </c>
      <c r="AU1144" t="str">
        <f>IF(OR(Inventory!K152="Q3 2029",Inventory!K152="Q4 2029"),"Yes","No")</f>
        <v>No</v>
      </c>
      <c r="AV1144" s="178" t="str">
        <f t="shared" si="689"/>
        <v>No</v>
      </c>
      <c r="AW1144" t="str">
        <f>IF(OR(Inventory!K152="Q1 2030",Inventory!K152="Q2 2030"),"Yes","No")</f>
        <v>No</v>
      </c>
      <c r="AX1144" s="178" t="str">
        <f t="shared" si="690"/>
        <v>No</v>
      </c>
      <c r="AY1144" t="str">
        <f>IF(OR(Inventory!K152="Q3 2030",Inventory!K152="Q4 2030"),"Yes","No")</f>
        <v>No</v>
      </c>
      <c r="AZ1144" s="178" t="str">
        <f t="shared" si="691"/>
        <v>No</v>
      </c>
      <c r="BA1144" t="str">
        <f>IF(Inventory!K152="","No","Yes")</f>
        <v>No</v>
      </c>
      <c r="BB1144" s="178" t="str">
        <f t="shared" si="692"/>
        <v>No</v>
      </c>
      <c r="BC1144" s="178" t="str">
        <f t="shared" si="693"/>
        <v>Yes</v>
      </c>
      <c r="BD1144" s="174"/>
    </row>
    <row r="1145" spans="1:56" s="175" customFormat="1" ht="23.65" thickBot="1" x14ac:dyDescent="0.5">
      <c r="A1145" s="177">
        <v>149</v>
      </c>
      <c r="B1145" s="70" t="s">
        <v>822</v>
      </c>
      <c r="C1145" t="str">
        <f>IF(Inventory!E153="Yes","Yes","No")</f>
        <v>Yes</v>
      </c>
      <c r="D1145" t="str">
        <f>IF(AND(C1145="No",Inventory!F153="Yes"),"Yes","No")</f>
        <v>No</v>
      </c>
      <c r="E1145" t="str">
        <f>IF(AND(C1145="No",Inventory!F153="N/A"),"N/A","No")</f>
        <v>No</v>
      </c>
      <c r="F1145">
        <f>IF(OR(Inventory!F153="Yes",Inventory!F153="N/A"),0,1)</f>
        <v>1</v>
      </c>
      <c r="G1145" t="str">
        <f>IF(OR(Inventory!K153="Q3 2019",Inventory!K153="Q4 2019"),"Yes","No")</f>
        <v>No</v>
      </c>
      <c r="H1145" s="178" t="str">
        <f t="shared" si="669"/>
        <v>No</v>
      </c>
      <c r="I1145" t="str">
        <f>IF(OR(Inventory!K153="Q1 2020",Inventory!K153="Q2 2020"),"Yes","No")</f>
        <v>No</v>
      </c>
      <c r="J1145" s="178" t="str">
        <f t="shared" si="670"/>
        <v>No</v>
      </c>
      <c r="K1145" t="str">
        <f>IF(OR(Inventory!K153="Q3 2020",Inventory!K153="Q4 2020"),"Yes","No")</f>
        <v>No</v>
      </c>
      <c r="L1145" s="178" t="str">
        <f t="shared" si="671"/>
        <v>No</v>
      </c>
      <c r="M1145" t="str">
        <f>IF(OR(Inventory!K153="Q1 2021",Inventory!K153="Q2 2021"),"Yes","No")</f>
        <v>No</v>
      </c>
      <c r="N1145" s="178" t="str">
        <f t="shared" si="672"/>
        <v>No</v>
      </c>
      <c r="O1145" t="str">
        <f>IF(OR(Inventory!K153="Q3 2021",Inventory!K153="Q4 2021"),"Yes","No")</f>
        <v>No</v>
      </c>
      <c r="P1145" s="178" t="str">
        <f t="shared" si="673"/>
        <v>No</v>
      </c>
      <c r="Q1145" t="str">
        <f>IF(OR(Inventory!K153="Q1 2022",Inventory!K153="Q2 2022"),"Yes","No")</f>
        <v>No</v>
      </c>
      <c r="R1145" s="178" t="str">
        <f t="shared" si="674"/>
        <v>No</v>
      </c>
      <c r="S1145" t="str">
        <f>IF(OR(Inventory!K153="Q3 2022",Inventory!K153="Q4 2022"),"Yes","No")</f>
        <v>No</v>
      </c>
      <c r="T1145" s="178" t="str">
        <f t="shared" si="675"/>
        <v>No</v>
      </c>
      <c r="U1145" t="str">
        <f>IF(OR(Inventory!K153="Q1 2023",Inventory!K153="Q2 2023"),"Yes","No")</f>
        <v>No</v>
      </c>
      <c r="V1145" s="178" t="str">
        <f t="shared" si="676"/>
        <v>No</v>
      </c>
      <c r="W1145" t="str">
        <f>IF(OR(Inventory!K153="Q3 2023",Inventory!K153="Q4 2023"),"Yes","No")</f>
        <v>No</v>
      </c>
      <c r="X1145" s="178" t="str">
        <f t="shared" si="677"/>
        <v>No</v>
      </c>
      <c r="Y1145" t="str">
        <f>IF(OR(Inventory!K153="Q1 2024",Inventory!K153="Q2 2024"),"Yes","No")</f>
        <v>No</v>
      </c>
      <c r="Z1145" s="178" t="str">
        <f t="shared" si="678"/>
        <v>No</v>
      </c>
      <c r="AA1145" t="str">
        <f>IF(OR(Inventory!K153="Q3 2024",Inventory!K153="Q4 2024"),"Yes","No")</f>
        <v>No</v>
      </c>
      <c r="AB1145" s="178" t="str">
        <f t="shared" si="679"/>
        <v>No</v>
      </c>
      <c r="AC1145" t="str">
        <f>IF(OR(Inventory!K153="Q1 2025",Inventory!K153="Q2 2025"),"Yes","No")</f>
        <v>No</v>
      </c>
      <c r="AD1145" s="178" t="str">
        <f t="shared" si="680"/>
        <v>No</v>
      </c>
      <c r="AE1145" t="str">
        <f>IF(OR(Inventory!K153="Q3 2025",Inventory!K153="Q4 2025"),"Yes","No")</f>
        <v>No</v>
      </c>
      <c r="AF1145" s="178" t="str">
        <f t="shared" si="681"/>
        <v>No</v>
      </c>
      <c r="AG1145" t="str">
        <f>IF(OR(Inventory!K153="Q1 2026",Inventory!K153="Q2 2026"),"Yes","No")</f>
        <v>No</v>
      </c>
      <c r="AH1145" s="178" t="str">
        <f t="shared" si="682"/>
        <v>No</v>
      </c>
      <c r="AI1145" t="str">
        <f>IF(OR(Inventory!K153="Q3 2026",Inventory!K153="Q4 2026"),"Yes","No")</f>
        <v>No</v>
      </c>
      <c r="AJ1145" s="178" t="str">
        <f t="shared" si="683"/>
        <v>No</v>
      </c>
      <c r="AK1145" t="str">
        <f>IF(OR(Inventory!K153="Q1 2027",Inventory!K153="Q2 2027"),"Yes","No")</f>
        <v>No</v>
      </c>
      <c r="AL1145" s="178" t="str">
        <f t="shared" si="684"/>
        <v>No</v>
      </c>
      <c r="AM1145" t="str">
        <f>IF(OR(Inventory!K153="Q3 2027",Inventory!K153="Q4 2027"),"Yes","No")</f>
        <v>No</v>
      </c>
      <c r="AN1145" s="178" t="str">
        <f t="shared" si="685"/>
        <v>No</v>
      </c>
      <c r="AO1145" t="str">
        <f>IF(OR(Inventory!K153="Q1 2028",Inventory!K153="Q2 2028"),"Yes","No")</f>
        <v>No</v>
      </c>
      <c r="AP1145" s="178" t="str">
        <f t="shared" si="686"/>
        <v>No</v>
      </c>
      <c r="AQ1145" t="str">
        <f>IF(OR(Inventory!K153="Q3 2028",Inventory!K153="Q4 2028"),"Yes","No")</f>
        <v>No</v>
      </c>
      <c r="AR1145" s="178" t="str">
        <f t="shared" si="687"/>
        <v>No</v>
      </c>
      <c r="AS1145" t="str">
        <f>IF(OR(Inventory!K153="Q1 2029",Inventory!K153="Q2 2029"),"Yes","No")</f>
        <v>No</v>
      </c>
      <c r="AT1145" s="178" t="str">
        <f t="shared" si="688"/>
        <v>No</v>
      </c>
      <c r="AU1145" t="str">
        <f>IF(OR(Inventory!K153="Q3 2029",Inventory!K153="Q4 2029"),"Yes","No")</f>
        <v>No</v>
      </c>
      <c r="AV1145" s="178" t="str">
        <f t="shared" si="689"/>
        <v>No</v>
      </c>
      <c r="AW1145" t="str">
        <f>IF(OR(Inventory!K153="Q1 2030",Inventory!K153="Q2 2030"),"Yes","No")</f>
        <v>No</v>
      </c>
      <c r="AX1145" s="178" t="str">
        <f t="shared" si="690"/>
        <v>No</v>
      </c>
      <c r="AY1145" t="str">
        <f>IF(OR(Inventory!K153="Q3 2030",Inventory!K153="Q4 2030"),"Yes","No")</f>
        <v>No</v>
      </c>
      <c r="AZ1145" s="178" t="str">
        <f t="shared" si="691"/>
        <v>No</v>
      </c>
      <c r="BA1145" t="str">
        <f>IF(Inventory!K153="","No","Yes")</f>
        <v>No</v>
      </c>
      <c r="BB1145" s="178" t="str">
        <f t="shared" si="692"/>
        <v>No</v>
      </c>
      <c r="BC1145" s="178" t="str">
        <f t="shared" si="693"/>
        <v>No</v>
      </c>
      <c r="BD1145" s="174"/>
    </row>
    <row r="1146" spans="1:56" s="175" customFormat="1" ht="23.65" thickBot="1" x14ac:dyDescent="0.5">
      <c r="A1146" s="177">
        <v>150</v>
      </c>
      <c r="B1146" s="70" t="s">
        <v>272</v>
      </c>
      <c r="C1146" t="str">
        <f>IF(Inventory!E154="Yes","Yes","No")</f>
        <v>Yes</v>
      </c>
      <c r="D1146" t="str">
        <f>IF(AND(C1146="No",Inventory!F154="Yes"),"Yes","No")</f>
        <v>No</v>
      </c>
      <c r="E1146" t="str">
        <f>IF(AND(C1146="No",Inventory!F154="N/A"),"N/A","No")</f>
        <v>No</v>
      </c>
      <c r="F1146">
        <f>IF(OR(Inventory!F154="Yes",Inventory!F154="N/A"),0,1)</f>
        <v>1</v>
      </c>
      <c r="G1146" t="str">
        <f>IF(OR(Inventory!K154="Q3 2019",Inventory!K154="Q4 2019"),"Yes","No")</f>
        <v>No</v>
      </c>
      <c r="H1146" s="178" t="str">
        <f t="shared" si="669"/>
        <v>No</v>
      </c>
      <c r="I1146" t="str">
        <f>IF(OR(Inventory!K154="Q1 2020",Inventory!K154="Q2 2020"),"Yes","No")</f>
        <v>No</v>
      </c>
      <c r="J1146" s="178" t="str">
        <f t="shared" si="670"/>
        <v>No</v>
      </c>
      <c r="K1146" t="str">
        <f>IF(OR(Inventory!K154="Q3 2020",Inventory!K154="Q4 2020"),"Yes","No")</f>
        <v>No</v>
      </c>
      <c r="L1146" s="178" t="str">
        <f t="shared" si="671"/>
        <v>No</v>
      </c>
      <c r="M1146" t="str">
        <f>IF(OR(Inventory!K154="Q1 2021",Inventory!K154="Q2 2021"),"Yes","No")</f>
        <v>No</v>
      </c>
      <c r="N1146" s="178" t="str">
        <f t="shared" si="672"/>
        <v>No</v>
      </c>
      <c r="O1146" t="str">
        <f>IF(OR(Inventory!K154="Q3 2021",Inventory!K154="Q4 2021"),"Yes","No")</f>
        <v>No</v>
      </c>
      <c r="P1146" s="178" t="str">
        <f t="shared" si="673"/>
        <v>No</v>
      </c>
      <c r="Q1146" t="str">
        <f>IF(OR(Inventory!K154="Q1 2022",Inventory!K154="Q2 2022"),"Yes","No")</f>
        <v>No</v>
      </c>
      <c r="R1146" s="178" t="str">
        <f t="shared" si="674"/>
        <v>No</v>
      </c>
      <c r="S1146" t="str">
        <f>IF(OR(Inventory!K154="Q3 2022",Inventory!K154="Q4 2022"),"Yes","No")</f>
        <v>No</v>
      </c>
      <c r="T1146" s="178" t="str">
        <f t="shared" si="675"/>
        <v>No</v>
      </c>
      <c r="U1146" t="str">
        <f>IF(OR(Inventory!K154="Q1 2023",Inventory!K154="Q2 2023"),"Yes","No")</f>
        <v>No</v>
      </c>
      <c r="V1146" s="178" t="str">
        <f t="shared" si="676"/>
        <v>No</v>
      </c>
      <c r="W1146" t="str">
        <f>IF(OR(Inventory!K154="Q3 2023",Inventory!K154="Q4 2023"),"Yes","No")</f>
        <v>No</v>
      </c>
      <c r="X1146" s="178" t="str">
        <f t="shared" si="677"/>
        <v>No</v>
      </c>
      <c r="Y1146" t="str">
        <f>IF(OR(Inventory!K154="Q1 2024",Inventory!K154="Q2 2024"),"Yes","No")</f>
        <v>No</v>
      </c>
      <c r="Z1146" s="178" t="str">
        <f t="shared" si="678"/>
        <v>No</v>
      </c>
      <c r="AA1146" t="str">
        <f>IF(OR(Inventory!K154="Q3 2024",Inventory!K154="Q4 2024"),"Yes","No")</f>
        <v>No</v>
      </c>
      <c r="AB1146" s="178" t="str">
        <f t="shared" si="679"/>
        <v>No</v>
      </c>
      <c r="AC1146" t="str">
        <f>IF(OR(Inventory!K154="Q1 2025",Inventory!K154="Q2 2025"),"Yes","No")</f>
        <v>No</v>
      </c>
      <c r="AD1146" s="178" t="str">
        <f t="shared" si="680"/>
        <v>No</v>
      </c>
      <c r="AE1146" t="str">
        <f>IF(OR(Inventory!K154="Q3 2025",Inventory!K154="Q4 2025"),"Yes","No")</f>
        <v>No</v>
      </c>
      <c r="AF1146" s="178" t="str">
        <f t="shared" si="681"/>
        <v>No</v>
      </c>
      <c r="AG1146" t="str">
        <f>IF(OR(Inventory!K154="Q1 2026",Inventory!K154="Q2 2026"),"Yes","No")</f>
        <v>No</v>
      </c>
      <c r="AH1146" s="178" t="str">
        <f t="shared" si="682"/>
        <v>No</v>
      </c>
      <c r="AI1146" t="str">
        <f>IF(OR(Inventory!K154="Q3 2026",Inventory!K154="Q4 2026"),"Yes","No")</f>
        <v>No</v>
      </c>
      <c r="AJ1146" s="178" t="str">
        <f t="shared" si="683"/>
        <v>No</v>
      </c>
      <c r="AK1146" t="str">
        <f>IF(OR(Inventory!K154="Q1 2027",Inventory!K154="Q2 2027"),"Yes","No")</f>
        <v>No</v>
      </c>
      <c r="AL1146" s="178" t="str">
        <f t="shared" si="684"/>
        <v>No</v>
      </c>
      <c r="AM1146" t="str">
        <f>IF(OR(Inventory!K154="Q3 2027",Inventory!K154="Q4 2027"),"Yes","No")</f>
        <v>No</v>
      </c>
      <c r="AN1146" s="178" t="str">
        <f t="shared" si="685"/>
        <v>No</v>
      </c>
      <c r="AO1146" t="str">
        <f>IF(OR(Inventory!K154="Q1 2028",Inventory!K154="Q2 2028"),"Yes","No")</f>
        <v>No</v>
      </c>
      <c r="AP1146" s="178" t="str">
        <f t="shared" si="686"/>
        <v>No</v>
      </c>
      <c r="AQ1146" t="str">
        <f>IF(OR(Inventory!K154="Q3 2028",Inventory!K154="Q4 2028"),"Yes","No")</f>
        <v>No</v>
      </c>
      <c r="AR1146" s="178" t="str">
        <f t="shared" si="687"/>
        <v>No</v>
      </c>
      <c r="AS1146" t="str">
        <f>IF(OR(Inventory!K154="Q1 2029",Inventory!K154="Q2 2029"),"Yes","No")</f>
        <v>No</v>
      </c>
      <c r="AT1146" s="178" t="str">
        <f t="shared" si="688"/>
        <v>No</v>
      </c>
      <c r="AU1146" t="str">
        <f>IF(OR(Inventory!K154="Q3 2029",Inventory!K154="Q4 2029"),"Yes","No")</f>
        <v>No</v>
      </c>
      <c r="AV1146" s="178" t="str">
        <f t="shared" si="689"/>
        <v>No</v>
      </c>
      <c r="AW1146" t="str">
        <f>IF(OR(Inventory!K154="Q1 2030",Inventory!K154="Q2 2030"),"Yes","No")</f>
        <v>No</v>
      </c>
      <c r="AX1146" s="178" t="str">
        <f t="shared" si="690"/>
        <v>No</v>
      </c>
      <c r="AY1146" t="str">
        <f>IF(OR(Inventory!K154="Q3 2030",Inventory!K154="Q4 2030"),"Yes","No")</f>
        <v>No</v>
      </c>
      <c r="AZ1146" s="178" t="str">
        <f t="shared" si="691"/>
        <v>No</v>
      </c>
      <c r="BA1146" t="str">
        <f>IF(Inventory!K154="","No","Yes")</f>
        <v>No</v>
      </c>
      <c r="BB1146" s="178" t="str">
        <f t="shared" si="692"/>
        <v>No</v>
      </c>
      <c r="BC1146" s="178" t="str">
        <f t="shared" si="693"/>
        <v>No</v>
      </c>
      <c r="BD1146" s="174"/>
    </row>
    <row r="1147" spans="1:56" s="175" customFormat="1" x14ac:dyDescent="0.45">
      <c r="A1147" s="173"/>
      <c r="B1147" s="173"/>
      <c r="C1147" s="173"/>
      <c r="D1147" s="173"/>
      <c r="E1147" s="174"/>
      <c r="F1147" s="174"/>
      <c r="G1147" s="174"/>
      <c r="H1147" s="174"/>
      <c r="I1147" s="174"/>
      <c r="J1147" s="174"/>
      <c r="K1147" s="174"/>
      <c r="L1147" s="174"/>
      <c r="M1147" s="174"/>
      <c r="N1147" s="174"/>
      <c r="O1147" s="174"/>
      <c r="P1147" s="174"/>
      <c r="Q1147" s="174"/>
      <c r="R1147" s="174"/>
      <c r="S1147" s="174"/>
      <c r="T1147" s="174"/>
      <c r="U1147" s="174"/>
      <c r="V1147" s="174"/>
      <c r="W1147" s="174"/>
      <c r="X1147" s="174"/>
      <c r="Y1147" s="174"/>
      <c r="Z1147" s="174"/>
      <c r="AA1147" s="174"/>
      <c r="AB1147" s="174"/>
      <c r="AC1147" s="174"/>
      <c r="AD1147" s="174"/>
      <c r="AE1147" s="174"/>
      <c r="AF1147" s="174"/>
      <c r="AG1147" s="174"/>
      <c r="AH1147" s="174"/>
      <c r="AI1147" s="174"/>
      <c r="AJ1147" s="174"/>
      <c r="AK1147" s="174"/>
      <c r="AL1147" s="174"/>
      <c r="AM1147" s="174"/>
      <c r="AN1147" s="174"/>
      <c r="AO1147" s="174"/>
      <c r="AP1147" s="174"/>
      <c r="AQ1147" s="174"/>
      <c r="AR1147" s="174"/>
      <c r="AS1147" s="174"/>
      <c r="AT1147" s="174"/>
      <c r="AU1147" s="174"/>
      <c r="AV1147" s="174"/>
      <c r="AW1147" s="174"/>
      <c r="AX1147" s="174"/>
      <c r="AY1147" s="174"/>
      <c r="AZ1147" s="174"/>
      <c r="BA1147" s="174"/>
      <c r="BB1147" s="174"/>
      <c r="BC1147" s="174"/>
      <c r="BD1147" s="174"/>
    </row>
    <row r="1148" spans="1:56" s="175" customFormat="1" x14ac:dyDescent="0.45">
      <c r="A1148" s="173"/>
      <c r="B1148" s="173"/>
      <c r="C1148" s="173"/>
      <c r="D1148" s="173"/>
      <c r="E1148" s="174"/>
      <c r="F1148" s="174"/>
      <c r="G1148" s="174"/>
      <c r="H1148" s="174"/>
      <c r="I1148" s="174"/>
      <c r="J1148" s="174"/>
      <c r="K1148" s="174"/>
      <c r="L1148" s="174"/>
      <c r="M1148" s="174"/>
      <c r="N1148" s="174"/>
      <c r="O1148" s="174"/>
      <c r="P1148" s="174"/>
      <c r="Q1148" s="174"/>
      <c r="R1148" s="174"/>
      <c r="S1148" s="174"/>
      <c r="T1148" s="174"/>
      <c r="U1148" s="174"/>
      <c r="V1148" s="174"/>
      <c r="W1148" s="174"/>
      <c r="X1148" s="174"/>
      <c r="Y1148" s="174"/>
      <c r="Z1148" s="174"/>
      <c r="AA1148" s="174"/>
      <c r="AB1148" s="174"/>
      <c r="AC1148" s="174"/>
      <c r="AD1148" s="174"/>
      <c r="AE1148" s="174"/>
      <c r="AF1148" s="174"/>
      <c r="AG1148" s="174"/>
      <c r="AH1148" s="174"/>
      <c r="AI1148" s="174"/>
      <c r="AJ1148" s="174"/>
      <c r="AK1148" s="174"/>
      <c r="AL1148" s="174"/>
      <c r="AM1148" s="174"/>
      <c r="AN1148" s="174"/>
      <c r="AO1148" s="174"/>
      <c r="AP1148" s="174"/>
      <c r="AQ1148" s="174"/>
      <c r="AR1148" s="174"/>
      <c r="AS1148" s="174"/>
      <c r="AT1148" s="174"/>
      <c r="AU1148" s="174"/>
      <c r="AV1148" s="174"/>
      <c r="AW1148" s="174"/>
      <c r="AX1148" s="174"/>
      <c r="AY1148" s="174"/>
      <c r="AZ1148" s="174"/>
      <c r="BA1148" s="174"/>
      <c r="BB1148" s="174"/>
      <c r="BC1148" s="174"/>
      <c r="BD1148" s="174"/>
    </row>
    <row r="1149" spans="1:56" s="175" customFormat="1" x14ac:dyDescent="0.45">
      <c r="A1149" s="173"/>
      <c r="B1149" s="163" t="s">
        <v>1944</v>
      </c>
      <c r="C1149" s="176">
        <f>COUNTIF(C1151:C1234,"Yes")</f>
        <v>14</v>
      </c>
      <c r="D1149" s="176">
        <f>COUNTIF(D1151:D1234,"Yes")</f>
        <v>0</v>
      </c>
      <c r="E1149" s="176">
        <f>COUNTIF(E1151:E1234,"N/A")</f>
        <v>0</v>
      </c>
      <c r="F1149" s="176">
        <f>COUNTIF(F1151:F1234,"1")</f>
        <v>84</v>
      </c>
      <c r="G1149" s="176"/>
      <c r="H1149" s="176">
        <f>COUNTIF(H1151:H1234,"Yes")</f>
        <v>0</v>
      </c>
      <c r="I1149" s="176"/>
      <c r="J1149" s="176">
        <f>COUNTIF(J1151:J1234,"Yes")</f>
        <v>0</v>
      </c>
      <c r="K1149" s="176"/>
      <c r="L1149" s="176">
        <f>COUNTIF(L1151:L1234,"Yes")</f>
        <v>0</v>
      </c>
      <c r="M1149" s="176"/>
      <c r="N1149" s="176">
        <f>COUNTIF(N1151:N1234,"Yes")</f>
        <v>0</v>
      </c>
      <c r="O1149" s="176"/>
      <c r="P1149" s="176">
        <f>COUNTIF(P1151:P1234,"Yes")</f>
        <v>0</v>
      </c>
      <c r="Q1149" s="176"/>
      <c r="R1149" s="176">
        <f>COUNTIF(R1151:R1234,"Yes")</f>
        <v>0</v>
      </c>
      <c r="S1149" s="176"/>
      <c r="T1149" s="176">
        <f>COUNTIF(T1151:T1234,"Yes")</f>
        <v>0</v>
      </c>
      <c r="U1149" s="176"/>
      <c r="V1149" s="176">
        <f>COUNTIF(V1151:V1234,"Yes")</f>
        <v>0</v>
      </c>
      <c r="W1149" s="176"/>
      <c r="X1149" s="176">
        <f>COUNTIF(X1151:X1234,"Yes")</f>
        <v>0</v>
      </c>
      <c r="Y1149" s="176"/>
      <c r="Z1149" s="176">
        <f>COUNTIF(Z1151:Z1234,"Yes")</f>
        <v>0</v>
      </c>
      <c r="AA1149" s="176"/>
      <c r="AB1149" s="176">
        <f>COUNTIF(AB1151:AB1234,"Yes")</f>
        <v>0</v>
      </c>
      <c r="AC1149" s="176"/>
      <c r="AD1149" s="176">
        <f>COUNTIF(AD1151:AD1234,"Yes")</f>
        <v>0</v>
      </c>
      <c r="AE1149" s="176"/>
      <c r="AF1149" s="176">
        <f>COUNTIF(AF1151:AF1234,"Yes")</f>
        <v>0</v>
      </c>
      <c r="AG1149" s="176"/>
      <c r="AH1149" s="176">
        <f>COUNTIF(AH1151:AH1234,"Yes")</f>
        <v>0</v>
      </c>
      <c r="AI1149" s="176"/>
      <c r="AJ1149" s="176">
        <f>COUNTIF(AJ1151:AJ1234,"Yes")</f>
        <v>0</v>
      </c>
      <c r="AK1149" s="176"/>
      <c r="AL1149" s="176">
        <f>COUNTIF(AL1151:AL1234,"Yes")</f>
        <v>0</v>
      </c>
      <c r="AM1149" s="176"/>
      <c r="AN1149" s="176">
        <f>COUNTIF(AN1151:AN1234,"Yes")</f>
        <v>0</v>
      </c>
      <c r="AO1149" s="176"/>
      <c r="AP1149" s="176">
        <f>COUNTIF(AP1151:AP1234,"Yes")</f>
        <v>0</v>
      </c>
      <c r="AQ1149" s="176"/>
      <c r="AR1149" s="176">
        <f>COUNTIF(AR1151:AR1234,"Yes")</f>
        <v>0</v>
      </c>
      <c r="AS1149" s="176"/>
      <c r="AT1149" s="176">
        <f>COUNTIF(AT1151:AT1234,"Yes")</f>
        <v>0</v>
      </c>
      <c r="AU1149" s="176"/>
      <c r="AV1149" s="176">
        <f>COUNTIF(AV1151:AV1234,"Yes")</f>
        <v>0</v>
      </c>
      <c r="AW1149" s="176"/>
      <c r="AX1149" s="176">
        <f>COUNTIF(AX1151:AX1234,"Yes")</f>
        <v>0</v>
      </c>
      <c r="AY1149" s="176"/>
      <c r="AZ1149" s="176">
        <f>COUNTIF(AZ1151:AZ1234,"Yes")</f>
        <v>0</v>
      </c>
      <c r="BA1149" s="176"/>
      <c r="BB1149" s="176">
        <f>COUNTIF(BB1151:BB1234,"Yes")</f>
        <v>0</v>
      </c>
      <c r="BC1149" s="176">
        <f>COUNTIF(BC1151:BC1234,"Yes")</f>
        <v>70</v>
      </c>
      <c r="BD1149" s="176">
        <f>SUM(C1149+D1149+E1149+BB1149+BC1149)</f>
        <v>84</v>
      </c>
    </row>
    <row r="1150" spans="1:56" s="175" customFormat="1" ht="14.65" thickBot="1" x14ac:dyDescent="0.5">
      <c r="A1150" s="173"/>
      <c r="B1150" s="173"/>
      <c r="C1150" s="173"/>
      <c r="D1150" s="173"/>
      <c r="E1150" s="174"/>
      <c r="F1150" s="174"/>
      <c r="G1150" s="174"/>
      <c r="H1150" s="174"/>
      <c r="I1150" s="174"/>
      <c r="J1150" s="174"/>
      <c r="K1150" s="174"/>
      <c r="L1150" s="174"/>
      <c r="M1150" s="174"/>
      <c r="N1150" s="174"/>
      <c r="O1150" s="174"/>
      <c r="P1150" s="174"/>
      <c r="Q1150" s="174"/>
      <c r="R1150" s="174"/>
      <c r="S1150" s="174"/>
      <c r="T1150" s="174"/>
      <c r="U1150" s="174"/>
      <c r="V1150" s="174"/>
      <c r="W1150" s="174"/>
      <c r="X1150" s="174"/>
      <c r="Y1150" s="174"/>
      <c r="Z1150" s="174"/>
      <c r="AA1150" s="174"/>
      <c r="AB1150" s="174"/>
      <c r="AC1150" s="174"/>
      <c r="AD1150" s="174"/>
      <c r="AE1150" s="174"/>
      <c r="AF1150" s="174"/>
      <c r="AG1150" s="174"/>
      <c r="AH1150" s="174"/>
      <c r="AI1150" s="174"/>
      <c r="AJ1150" s="174"/>
      <c r="AK1150" s="174"/>
      <c r="AL1150" s="174"/>
      <c r="AM1150" s="174"/>
      <c r="AN1150" s="174"/>
      <c r="AO1150" s="174"/>
      <c r="AP1150" s="174"/>
      <c r="AQ1150" s="174"/>
      <c r="AR1150" s="174"/>
      <c r="AS1150" s="174"/>
      <c r="AT1150" s="174"/>
      <c r="AU1150" s="174"/>
      <c r="AV1150" s="174"/>
      <c r="AW1150" s="174"/>
      <c r="AX1150" s="174"/>
      <c r="AY1150" s="174"/>
      <c r="AZ1150" s="174"/>
      <c r="BA1150" s="174"/>
      <c r="BB1150" s="174"/>
      <c r="BC1150" s="174"/>
      <c r="BD1150" s="174"/>
    </row>
    <row r="1151" spans="1:56" s="175" customFormat="1" ht="23.65" thickBot="1" x14ac:dyDescent="0.5">
      <c r="A1151" s="177">
        <v>1</v>
      </c>
      <c r="B1151" s="71" t="s">
        <v>1854</v>
      </c>
      <c r="C1151" t="str">
        <f>IF(Tax!E5="Yes","Yes","No")</f>
        <v>No</v>
      </c>
      <c r="D1151" t="str">
        <f>IF(AND(C1151="No",Tax!F5="Yes"),"Yes","No")</f>
        <v>No</v>
      </c>
      <c r="E1151" t="str">
        <f>IF(AND(C1151="No",Tax!F5="N/A"),"N/A","No")</f>
        <v>No</v>
      </c>
      <c r="F1151">
        <f>IF(OR(Tax!F5="Yes",Tax!F5="N/A"),0,1)</f>
        <v>1</v>
      </c>
      <c r="G1151" t="str">
        <f>IF(OR(Tax!K5="Q3 2019",Tax!K5="Q4 2019"),"Yes","No")</f>
        <v>No</v>
      </c>
      <c r="H1151" s="178" t="str">
        <f t="shared" ref="H1151:H1214" si="694">IF(AND(C1151="No",D1151="No",E1151="No",G1151="Yes"),"Yes","No")</f>
        <v>No</v>
      </c>
      <c r="I1151" t="str">
        <f>IF(OR(Tax!K5="Q1 2020",Tax!K5="Q2 2020"),"Yes","No")</f>
        <v>No</v>
      </c>
      <c r="J1151" s="178" t="str">
        <f t="shared" ref="J1151" si="695">IF(AND(C1151="No",D1151="No",E1151="No",I1151="Yes"),"Yes","No")</f>
        <v>No</v>
      </c>
      <c r="K1151" t="str">
        <f>IF(OR(Tax!K5="Q3 2020",Tax!K5="Q4 2020"),"Yes","No")</f>
        <v>No</v>
      </c>
      <c r="L1151" s="178" t="str">
        <f t="shared" ref="L1151" si="696">IF(AND(C1151="No",D1151="No",E1151="No",K1151="Yes"),"Yes","No")</f>
        <v>No</v>
      </c>
      <c r="M1151" t="str">
        <f>IF(OR(Tax!K5="Q1 2021",Tax!K5="Q2 2021"),"Yes","No")</f>
        <v>No</v>
      </c>
      <c r="N1151" s="178" t="str">
        <f t="shared" ref="N1151" si="697">IF(AND(C1151="No",D1151="No",E1151="No",M1151="Yes"),"Yes","No")</f>
        <v>No</v>
      </c>
      <c r="O1151" t="str">
        <f>IF(OR(Tax!K5="Q3 2021",Tax!K5="Q4 2021"),"Yes","No")</f>
        <v>No</v>
      </c>
      <c r="P1151" s="178" t="str">
        <f t="shared" ref="P1151" si="698">IF(AND(C1151="No",D1151="No",E1151="No",O1151="Yes"),"Yes","No")</f>
        <v>No</v>
      </c>
      <c r="Q1151" t="str">
        <f>IF(OR(Tax!K5="Q1 2022",Tax!K5="Q2 2022"),"Yes","No")</f>
        <v>No</v>
      </c>
      <c r="R1151" s="178" t="str">
        <f t="shared" ref="R1151" si="699">IF(AND(C1151="No",D1151="No",E1151="No",Q1151="Yes"),"Yes","No")</f>
        <v>No</v>
      </c>
      <c r="S1151" t="str">
        <f>IF(OR(Tax!K5="Q3 2022",Tax!K5="Q4 2022"),"Yes","No")</f>
        <v>No</v>
      </c>
      <c r="T1151" s="178" t="str">
        <f t="shared" ref="T1151" si="700">IF(AND(C1151="No",D1151="No",E1151="No",S1151="Yes"),"Yes","No")</f>
        <v>No</v>
      </c>
      <c r="U1151" t="str">
        <f>IF(OR(Tax!K5="Q1 2023",Tax!K5="Q2 2023"),"Yes","No")</f>
        <v>No</v>
      </c>
      <c r="V1151" s="178" t="str">
        <f t="shared" ref="V1151" si="701">IF(AND(C1151="No",D1151="No",E1151="No",U1151="Yes"),"Yes","No")</f>
        <v>No</v>
      </c>
      <c r="W1151" t="str">
        <f>IF(OR(Tax!K5="Q3 2023",Tax!K5="Q4 2023"),"Yes","No")</f>
        <v>No</v>
      </c>
      <c r="X1151" s="178" t="str">
        <f t="shared" ref="X1151" si="702">IF(AND(C1151="No",D1151="No",E1151="No",W1151="Yes"),"Yes","No")</f>
        <v>No</v>
      </c>
      <c r="Y1151" t="str">
        <f>IF(OR(Tax!K5="Q1 2024",Tax!K5="Q2 2024"),"Yes","No")</f>
        <v>No</v>
      </c>
      <c r="Z1151" s="178" t="str">
        <f t="shared" ref="Z1151" si="703">IF(AND(C1151="No",D1151="No",E1151="No",Y1151="Yes"),"Yes","No")</f>
        <v>No</v>
      </c>
      <c r="AA1151" t="str">
        <f>IF(OR(Tax!K5="Q3 2024",Tax!K5="Q4 2024"),"Yes","No")</f>
        <v>No</v>
      </c>
      <c r="AB1151" s="178" t="str">
        <f t="shared" ref="AB1151" si="704">IF(AND(C1151="No",D1151="No",E1151="No",AA1151="Yes"),"Yes","No")</f>
        <v>No</v>
      </c>
      <c r="AC1151" t="str">
        <f>IF(OR(Tax!K5="Q1 2025",Tax!K5="Q2 2025"),"Yes","No")</f>
        <v>No</v>
      </c>
      <c r="AD1151" s="178" t="str">
        <f t="shared" ref="AD1151" si="705">IF(AND(C1151="No",D1151="No",E1151="No",AC1151="Yes"),"Yes","No")</f>
        <v>No</v>
      </c>
      <c r="AE1151" t="str">
        <f>IF(OR(Tax!K5="Q3 2025",Tax!K5="Q4 2025"),"Yes","No")</f>
        <v>No</v>
      </c>
      <c r="AF1151" s="178" t="str">
        <f t="shared" ref="AF1151" si="706">IF(AND(C1151="No",D1151="No",E1151="No",AE1151="Yes"),"Yes","No")</f>
        <v>No</v>
      </c>
      <c r="AG1151" t="str">
        <f>IF(OR(Tax!K5="Q1 2026",Tax!K5="Q2 2026"),"Yes","No")</f>
        <v>No</v>
      </c>
      <c r="AH1151" s="178" t="str">
        <f t="shared" ref="AH1151" si="707">IF(AND(C1151="No",D1151="No",E1151="No",AG1151="Yes"),"Yes","No")</f>
        <v>No</v>
      </c>
      <c r="AI1151" t="str">
        <f>IF(OR(Tax!K5="Q3 2026",Tax!K5="Q4 2026"),"Yes","No")</f>
        <v>No</v>
      </c>
      <c r="AJ1151" s="178" t="str">
        <f t="shared" ref="AJ1151" si="708">IF(AND(C1151="No",D1151="No",E1151="No",AI1151="Yes"),"Yes","No")</f>
        <v>No</v>
      </c>
      <c r="AK1151" t="str">
        <f>IF(OR(Tax!K5="Q1 2027",Tax!K5="Q2 2027"),"Yes","No")</f>
        <v>No</v>
      </c>
      <c r="AL1151" s="178" t="str">
        <f t="shared" ref="AL1151" si="709">IF(AND(C1151="No",D1151="No",E1151="No",AK1151="Yes"),"Yes","No")</f>
        <v>No</v>
      </c>
      <c r="AM1151" t="str">
        <f>IF(OR(Tax!K5="Q3 2027",Tax!K5="Q4 2027"),"Yes","No")</f>
        <v>No</v>
      </c>
      <c r="AN1151" s="178" t="str">
        <f t="shared" ref="AN1151" si="710">IF(AND(C1151="No",D1151="No",E1151="No",AM1151="Yes"),"Yes","No")</f>
        <v>No</v>
      </c>
      <c r="AO1151" t="str">
        <f>IF(OR(Tax!K5="Q1 2028",Tax!K5="Q2 2028"),"Yes","No")</f>
        <v>No</v>
      </c>
      <c r="AP1151" s="178" t="str">
        <f t="shared" ref="AP1151" si="711">IF(AND(C1151="No",D1151="No",E1151="No",AO1151="Yes"),"Yes","No")</f>
        <v>No</v>
      </c>
      <c r="AQ1151" t="str">
        <f>IF(OR(Tax!K5="Q3 2028",Tax!K5="Q4 2028"),"Yes","No")</f>
        <v>No</v>
      </c>
      <c r="AR1151" s="178" t="str">
        <f t="shared" ref="AR1151" si="712">IF(AND(C1151="No",D1151="No",E1151="No",AQ1151="Yes"),"Yes","No")</f>
        <v>No</v>
      </c>
      <c r="AS1151" t="str">
        <f>IF(OR(Tax!K5="Q1 2029",Tax!K5="Q2 2029"),"Yes","No")</f>
        <v>No</v>
      </c>
      <c r="AT1151" s="178" t="str">
        <f t="shared" ref="AT1151" si="713">IF(AND(C1151="No",D1151="No",E1151="No",AS1151="Yes"),"Yes","No")</f>
        <v>No</v>
      </c>
      <c r="AU1151" t="str">
        <f>IF(OR(Tax!K5="Q3 2029",Tax!K5="Q4 2029"),"Yes","No")</f>
        <v>No</v>
      </c>
      <c r="AV1151" s="178" t="str">
        <f t="shared" ref="AV1151" si="714">IF(AND(C1151="No",D1151="No",E1151="No",AU1151="Yes"),"Yes","No")</f>
        <v>No</v>
      </c>
      <c r="AW1151" t="str">
        <f>IF(OR(Tax!K5="Q1 2030",Tax!K5="Q2 2030"),"Yes","No")</f>
        <v>No</v>
      </c>
      <c r="AX1151" s="178" t="str">
        <f t="shared" ref="AX1151" si="715">IF(AND(C1151="No",D1151="No",E1151="No",AW1151="Yes"),"Yes","No")</f>
        <v>No</v>
      </c>
      <c r="AY1151" t="str">
        <f>IF(OR(Tax!K5="Q3 2030",Tax!K5="Q4 2030"),"Yes","No")</f>
        <v>No</v>
      </c>
      <c r="AZ1151" s="178" t="str">
        <f t="shared" ref="AZ1151" si="716">IF(AND(C1151="No",D1151="No",E1151="No",AY1151="Yes"),"Yes","No")</f>
        <v>No</v>
      </c>
      <c r="BA1151" t="str">
        <f>IF(Tax!K5="","No","Yes")</f>
        <v>No</v>
      </c>
      <c r="BB1151" s="178" t="str">
        <f t="shared" ref="BB1151" si="717">IF(AND(C1151="No",D1151="No",E1151="No",BA1151="Yes"),"Yes","No")</f>
        <v>No</v>
      </c>
      <c r="BC1151" s="178" t="str">
        <f t="shared" ref="BC1151" si="718">IF(AND(C1151="No",D1151="No",E1151="No",BB1151="No"),"Yes","No")</f>
        <v>Yes</v>
      </c>
      <c r="BD1151" s="174"/>
    </row>
    <row r="1152" spans="1:56" s="175" customFormat="1" ht="23.65" thickBot="1" x14ac:dyDescent="0.5">
      <c r="A1152" s="177">
        <v>2</v>
      </c>
      <c r="B1152" s="71" t="s">
        <v>1855</v>
      </c>
      <c r="C1152" t="str">
        <f>IF(Tax!E6="Yes","Yes","No")</f>
        <v>No</v>
      </c>
      <c r="D1152" t="str">
        <f>IF(AND(C1152="No",Tax!F6="Yes"),"Yes","No")</f>
        <v>No</v>
      </c>
      <c r="E1152" t="str">
        <f>IF(AND(C1152="No",Tax!F6="N/A"),"N/A","No")</f>
        <v>No</v>
      </c>
      <c r="F1152">
        <f>IF(OR(Tax!F6="Yes",Tax!F6="N/A"),0,1)</f>
        <v>1</v>
      </c>
      <c r="G1152" t="str">
        <f>IF(OR(Tax!K6="Q3 2019",Tax!K6="Q4 2019"),"Yes","No")</f>
        <v>No</v>
      </c>
      <c r="H1152" s="178" t="str">
        <f t="shared" si="694"/>
        <v>No</v>
      </c>
      <c r="I1152" t="str">
        <f>IF(OR(Tax!K6="Q1 2020",Tax!K6="Q2 2020"),"Yes","No")</f>
        <v>No</v>
      </c>
      <c r="J1152" s="178" t="str">
        <f t="shared" ref="J1152:J1215" si="719">IF(AND(C1152="No",D1152="No",E1152="No",I1152="Yes"),"Yes","No")</f>
        <v>No</v>
      </c>
      <c r="K1152" t="str">
        <f>IF(OR(Tax!K6="Q3 2020",Tax!K6="Q4 2020"),"Yes","No")</f>
        <v>No</v>
      </c>
      <c r="L1152" s="178" t="str">
        <f t="shared" ref="L1152:L1215" si="720">IF(AND(C1152="No",D1152="No",E1152="No",K1152="Yes"),"Yes","No")</f>
        <v>No</v>
      </c>
      <c r="M1152" t="str">
        <f>IF(OR(Tax!K6="Q1 2021",Tax!K6="Q2 2021"),"Yes","No")</f>
        <v>No</v>
      </c>
      <c r="N1152" s="178" t="str">
        <f t="shared" ref="N1152:N1215" si="721">IF(AND(C1152="No",D1152="No",E1152="No",M1152="Yes"),"Yes","No")</f>
        <v>No</v>
      </c>
      <c r="O1152" t="str">
        <f>IF(OR(Tax!K6="Q3 2021",Tax!K6="Q4 2021"),"Yes","No")</f>
        <v>No</v>
      </c>
      <c r="P1152" s="178" t="str">
        <f t="shared" ref="P1152:P1215" si="722">IF(AND(C1152="No",D1152="No",E1152="No",O1152="Yes"),"Yes","No")</f>
        <v>No</v>
      </c>
      <c r="Q1152" t="str">
        <f>IF(OR(Tax!K6="Q1 2022",Tax!K6="Q2 2022"),"Yes","No")</f>
        <v>No</v>
      </c>
      <c r="R1152" s="178" t="str">
        <f t="shared" ref="R1152:R1215" si="723">IF(AND(C1152="No",D1152="No",E1152="No",Q1152="Yes"),"Yes","No")</f>
        <v>No</v>
      </c>
      <c r="S1152" t="str">
        <f>IF(OR(Tax!K6="Q3 2022",Tax!K6="Q4 2022"),"Yes","No")</f>
        <v>No</v>
      </c>
      <c r="T1152" s="178" t="str">
        <f t="shared" ref="T1152:T1215" si="724">IF(AND(C1152="No",D1152="No",E1152="No",S1152="Yes"),"Yes","No")</f>
        <v>No</v>
      </c>
      <c r="U1152" t="str">
        <f>IF(OR(Tax!K6="Q1 2023",Tax!K6="Q2 2023"),"Yes","No")</f>
        <v>No</v>
      </c>
      <c r="V1152" s="178" t="str">
        <f t="shared" ref="V1152:V1215" si="725">IF(AND(C1152="No",D1152="No",E1152="No",U1152="Yes"),"Yes","No")</f>
        <v>No</v>
      </c>
      <c r="W1152" t="str">
        <f>IF(OR(Tax!K6="Q3 2023",Tax!K6="Q4 2023"),"Yes","No")</f>
        <v>No</v>
      </c>
      <c r="X1152" s="178" t="str">
        <f t="shared" ref="X1152:X1215" si="726">IF(AND(C1152="No",D1152="No",E1152="No",W1152="Yes"),"Yes","No")</f>
        <v>No</v>
      </c>
      <c r="Y1152" t="str">
        <f>IF(OR(Tax!K6="Q1 2024",Tax!K6="Q2 2024"),"Yes","No")</f>
        <v>No</v>
      </c>
      <c r="Z1152" s="178" t="str">
        <f t="shared" ref="Z1152:Z1215" si="727">IF(AND(C1152="No",D1152="No",E1152="No",Y1152="Yes"),"Yes","No")</f>
        <v>No</v>
      </c>
      <c r="AA1152" t="str">
        <f>IF(OR(Tax!K6="Q3 2024",Tax!K6="Q4 2024"),"Yes","No")</f>
        <v>No</v>
      </c>
      <c r="AB1152" s="178" t="str">
        <f t="shared" ref="AB1152:AB1215" si="728">IF(AND(C1152="No",D1152="No",E1152="No",AA1152="Yes"),"Yes","No")</f>
        <v>No</v>
      </c>
      <c r="AC1152" t="str">
        <f>IF(OR(Tax!K6="Q1 2025",Tax!K6="Q2 2025"),"Yes","No")</f>
        <v>No</v>
      </c>
      <c r="AD1152" s="178" t="str">
        <f t="shared" ref="AD1152:AD1215" si="729">IF(AND(C1152="No",D1152="No",E1152="No",AC1152="Yes"),"Yes","No")</f>
        <v>No</v>
      </c>
      <c r="AE1152" t="str">
        <f>IF(OR(Tax!K6="Q3 2025",Tax!K6="Q4 2025"),"Yes","No")</f>
        <v>No</v>
      </c>
      <c r="AF1152" s="178" t="str">
        <f t="shared" ref="AF1152:AF1215" si="730">IF(AND(C1152="No",D1152="No",E1152="No",AE1152="Yes"),"Yes","No")</f>
        <v>No</v>
      </c>
      <c r="AG1152" t="str">
        <f>IF(OR(Tax!K6="Q1 2026",Tax!K6="Q2 2026"),"Yes","No")</f>
        <v>No</v>
      </c>
      <c r="AH1152" s="178" t="str">
        <f t="shared" ref="AH1152:AH1215" si="731">IF(AND(C1152="No",D1152="No",E1152="No",AG1152="Yes"),"Yes","No")</f>
        <v>No</v>
      </c>
      <c r="AI1152" t="str">
        <f>IF(OR(Tax!K6="Q3 2026",Tax!K6="Q4 2026"),"Yes","No")</f>
        <v>No</v>
      </c>
      <c r="AJ1152" s="178" t="str">
        <f t="shared" ref="AJ1152:AJ1215" si="732">IF(AND(C1152="No",D1152="No",E1152="No",AI1152="Yes"),"Yes","No")</f>
        <v>No</v>
      </c>
      <c r="AK1152" t="str">
        <f>IF(OR(Tax!K6="Q1 2027",Tax!K6="Q2 2027"),"Yes","No")</f>
        <v>No</v>
      </c>
      <c r="AL1152" s="178" t="str">
        <f t="shared" ref="AL1152:AL1215" si="733">IF(AND(C1152="No",D1152="No",E1152="No",AK1152="Yes"),"Yes","No")</f>
        <v>No</v>
      </c>
      <c r="AM1152" t="str">
        <f>IF(OR(Tax!K6="Q3 2027",Tax!K6="Q4 2027"),"Yes","No")</f>
        <v>No</v>
      </c>
      <c r="AN1152" s="178" t="str">
        <f t="shared" ref="AN1152:AN1215" si="734">IF(AND(C1152="No",D1152="No",E1152="No",AM1152="Yes"),"Yes","No")</f>
        <v>No</v>
      </c>
      <c r="AO1152" t="str">
        <f>IF(OR(Tax!K6="Q1 2028",Tax!K6="Q2 2028"),"Yes","No")</f>
        <v>No</v>
      </c>
      <c r="AP1152" s="178" t="str">
        <f t="shared" ref="AP1152:AP1215" si="735">IF(AND(C1152="No",D1152="No",E1152="No",AO1152="Yes"),"Yes","No")</f>
        <v>No</v>
      </c>
      <c r="AQ1152" t="str">
        <f>IF(OR(Tax!K6="Q3 2028",Tax!K6="Q4 2028"),"Yes","No")</f>
        <v>No</v>
      </c>
      <c r="AR1152" s="178" t="str">
        <f t="shared" ref="AR1152:AR1215" si="736">IF(AND(C1152="No",D1152="No",E1152="No",AQ1152="Yes"),"Yes","No")</f>
        <v>No</v>
      </c>
      <c r="AS1152" t="str">
        <f>IF(OR(Tax!K6="Q1 2029",Tax!K6="Q2 2029"),"Yes","No")</f>
        <v>No</v>
      </c>
      <c r="AT1152" s="178" t="str">
        <f t="shared" ref="AT1152:AT1215" si="737">IF(AND(C1152="No",D1152="No",E1152="No",AS1152="Yes"),"Yes","No")</f>
        <v>No</v>
      </c>
      <c r="AU1152" t="str">
        <f>IF(OR(Tax!K6="Q3 2029",Tax!K6="Q4 2029"),"Yes","No")</f>
        <v>No</v>
      </c>
      <c r="AV1152" s="178" t="str">
        <f t="shared" ref="AV1152:AV1215" si="738">IF(AND(C1152="No",D1152="No",E1152="No",AU1152="Yes"),"Yes","No")</f>
        <v>No</v>
      </c>
      <c r="AW1152" t="str">
        <f>IF(OR(Tax!K6="Q1 2030",Tax!K6="Q2 2030"),"Yes","No")</f>
        <v>No</v>
      </c>
      <c r="AX1152" s="178" t="str">
        <f t="shared" ref="AX1152:AX1215" si="739">IF(AND(C1152="No",D1152="No",E1152="No",AW1152="Yes"),"Yes","No")</f>
        <v>No</v>
      </c>
      <c r="AY1152" t="str">
        <f>IF(OR(Tax!K6="Q3 2030",Tax!K6="Q4 2030"),"Yes","No")</f>
        <v>No</v>
      </c>
      <c r="AZ1152" s="178" t="str">
        <f t="shared" ref="AZ1152:AZ1215" si="740">IF(AND(C1152="No",D1152="No",E1152="No",AY1152="Yes"),"Yes","No")</f>
        <v>No</v>
      </c>
      <c r="BA1152" t="str">
        <f>IF(Tax!K6="","No","Yes")</f>
        <v>No</v>
      </c>
      <c r="BB1152" s="178" t="str">
        <f t="shared" ref="BB1152:BB1215" si="741">IF(AND(C1152="No",D1152="No",E1152="No",BA1152="Yes"),"Yes","No")</f>
        <v>No</v>
      </c>
      <c r="BC1152" s="178" t="str">
        <f t="shared" ref="BC1152:BC1215" si="742">IF(AND(C1152="No",D1152="No",E1152="No",BB1152="No"),"Yes","No")</f>
        <v>Yes</v>
      </c>
      <c r="BD1152" s="174"/>
    </row>
    <row r="1153" spans="1:56" s="175" customFormat="1" ht="23.65" thickBot="1" x14ac:dyDescent="0.5">
      <c r="A1153" s="177">
        <v>3</v>
      </c>
      <c r="B1153" s="71" t="s">
        <v>1856</v>
      </c>
      <c r="C1153" t="str">
        <f>IF(Tax!E7="Yes","Yes","No")</f>
        <v>No</v>
      </c>
      <c r="D1153" t="str">
        <f>IF(AND(C1153="No",Tax!F7="Yes"),"Yes","No")</f>
        <v>No</v>
      </c>
      <c r="E1153" t="str">
        <f>IF(AND(C1153="No",Tax!F7="N/A"),"N/A","No")</f>
        <v>No</v>
      </c>
      <c r="F1153">
        <f>IF(OR(Tax!F7="Yes",Tax!F7="N/A"),0,1)</f>
        <v>1</v>
      </c>
      <c r="G1153" t="str">
        <f>IF(OR(Tax!K7="Q3 2019",Tax!K7="Q4 2019"),"Yes","No")</f>
        <v>No</v>
      </c>
      <c r="H1153" s="178" t="str">
        <f t="shared" si="694"/>
        <v>No</v>
      </c>
      <c r="I1153" t="str">
        <f>IF(OR(Tax!K7="Q1 2020",Tax!K7="Q2 2020"),"Yes","No")</f>
        <v>No</v>
      </c>
      <c r="J1153" s="178" t="str">
        <f t="shared" si="719"/>
        <v>No</v>
      </c>
      <c r="K1153" t="str">
        <f>IF(OR(Tax!K7="Q3 2020",Tax!K7="Q4 2020"),"Yes","No")</f>
        <v>No</v>
      </c>
      <c r="L1153" s="178" t="str">
        <f t="shared" si="720"/>
        <v>No</v>
      </c>
      <c r="M1153" t="str">
        <f>IF(OR(Tax!K7="Q1 2021",Tax!K7="Q2 2021"),"Yes","No")</f>
        <v>No</v>
      </c>
      <c r="N1153" s="178" t="str">
        <f t="shared" si="721"/>
        <v>No</v>
      </c>
      <c r="O1153" t="str">
        <f>IF(OR(Tax!K7="Q3 2021",Tax!K7="Q4 2021"),"Yes","No")</f>
        <v>No</v>
      </c>
      <c r="P1153" s="178" t="str">
        <f t="shared" si="722"/>
        <v>No</v>
      </c>
      <c r="Q1153" t="str">
        <f>IF(OR(Tax!K7="Q1 2022",Tax!K7="Q2 2022"),"Yes","No")</f>
        <v>No</v>
      </c>
      <c r="R1153" s="178" t="str">
        <f t="shared" si="723"/>
        <v>No</v>
      </c>
      <c r="S1153" t="str">
        <f>IF(OR(Tax!K7="Q3 2022",Tax!K7="Q4 2022"),"Yes","No")</f>
        <v>No</v>
      </c>
      <c r="T1153" s="178" t="str">
        <f t="shared" si="724"/>
        <v>No</v>
      </c>
      <c r="U1153" t="str">
        <f>IF(OR(Tax!K7="Q1 2023",Tax!K7="Q2 2023"),"Yes","No")</f>
        <v>No</v>
      </c>
      <c r="V1153" s="178" t="str">
        <f t="shared" si="725"/>
        <v>No</v>
      </c>
      <c r="W1153" t="str">
        <f>IF(OR(Tax!K7="Q3 2023",Tax!K7="Q4 2023"),"Yes","No")</f>
        <v>No</v>
      </c>
      <c r="X1153" s="178" t="str">
        <f t="shared" si="726"/>
        <v>No</v>
      </c>
      <c r="Y1153" t="str">
        <f>IF(OR(Tax!K7="Q1 2024",Tax!K7="Q2 2024"),"Yes","No")</f>
        <v>No</v>
      </c>
      <c r="Z1153" s="178" t="str">
        <f t="shared" si="727"/>
        <v>No</v>
      </c>
      <c r="AA1153" t="str">
        <f>IF(OR(Tax!K7="Q3 2024",Tax!K7="Q4 2024"),"Yes","No")</f>
        <v>No</v>
      </c>
      <c r="AB1153" s="178" t="str">
        <f t="shared" si="728"/>
        <v>No</v>
      </c>
      <c r="AC1153" t="str">
        <f>IF(OR(Tax!K7="Q1 2025",Tax!K7="Q2 2025"),"Yes","No")</f>
        <v>No</v>
      </c>
      <c r="AD1153" s="178" t="str">
        <f t="shared" si="729"/>
        <v>No</v>
      </c>
      <c r="AE1153" t="str">
        <f>IF(OR(Tax!K7="Q3 2025",Tax!K7="Q4 2025"),"Yes","No")</f>
        <v>No</v>
      </c>
      <c r="AF1153" s="178" t="str">
        <f t="shared" si="730"/>
        <v>No</v>
      </c>
      <c r="AG1153" t="str">
        <f>IF(OR(Tax!K7="Q1 2026",Tax!K7="Q2 2026"),"Yes","No")</f>
        <v>No</v>
      </c>
      <c r="AH1153" s="178" t="str">
        <f t="shared" si="731"/>
        <v>No</v>
      </c>
      <c r="AI1153" t="str">
        <f>IF(OR(Tax!K7="Q3 2026",Tax!K7="Q4 2026"),"Yes","No")</f>
        <v>No</v>
      </c>
      <c r="AJ1153" s="178" t="str">
        <f t="shared" si="732"/>
        <v>No</v>
      </c>
      <c r="AK1153" t="str">
        <f>IF(OR(Tax!K7="Q1 2027",Tax!K7="Q2 2027"),"Yes","No")</f>
        <v>No</v>
      </c>
      <c r="AL1153" s="178" t="str">
        <f t="shared" si="733"/>
        <v>No</v>
      </c>
      <c r="AM1153" t="str">
        <f>IF(OR(Tax!K7="Q3 2027",Tax!K7="Q4 2027"),"Yes","No")</f>
        <v>No</v>
      </c>
      <c r="AN1153" s="178" t="str">
        <f t="shared" si="734"/>
        <v>No</v>
      </c>
      <c r="AO1153" t="str">
        <f>IF(OR(Tax!K7="Q1 2028",Tax!K7="Q2 2028"),"Yes","No")</f>
        <v>No</v>
      </c>
      <c r="AP1153" s="178" t="str">
        <f t="shared" si="735"/>
        <v>No</v>
      </c>
      <c r="AQ1153" t="str">
        <f>IF(OR(Tax!K7="Q3 2028",Tax!K7="Q4 2028"),"Yes","No")</f>
        <v>No</v>
      </c>
      <c r="AR1153" s="178" t="str">
        <f t="shared" si="736"/>
        <v>No</v>
      </c>
      <c r="AS1153" t="str">
        <f>IF(OR(Tax!K7="Q1 2029",Tax!K7="Q2 2029"),"Yes","No")</f>
        <v>No</v>
      </c>
      <c r="AT1153" s="178" t="str">
        <f t="shared" si="737"/>
        <v>No</v>
      </c>
      <c r="AU1153" t="str">
        <f>IF(OR(Tax!K7="Q3 2029",Tax!K7="Q4 2029"),"Yes","No")</f>
        <v>No</v>
      </c>
      <c r="AV1153" s="178" t="str">
        <f t="shared" si="738"/>
        <v>No</v>
      </c>
      <c r="AW1153" t="str">
        <f>IF(OR(Tax!K7="Q1 2030",Tax!K7="Q2 2030"),"Yes","No")</f>
        <v>No</v>
      </c>
      <c r="AX1153" s="178" t="str">
        <f t="shared" si="739"/>
        <v>No</v>
      </c>
      <c r="AY1153" t="str">
        <f>IF(OR(Tax!K7="Q3 2030",Tax!K7="Q4 2030"),"Yes","No")</f>
        <v>No</v>
      </c>
      <c r="AZ1153" s="178" t="str">
        <f t="shared" si="740"/>
        <v>No</v>
      </c>
      <c r="BA1153" t="str">
        <f>IF(Tax!K7="","No","Yes")</f>
        <v>No</v>
      </c>
      <c r="BB1153" s="178" t="str">
        <f t="shared" si="741"/>
        <v>No</v>
      </c>
      <c r="BC1153" s="178" t="str">
        <f t="shared" si="742"/>
        <v>Yes</v>
      </c>
      <c r="BD1153" s="174"/>
    </row>
    <row r="1154" spans="1:56" s="175" customFormat="1" ht="35.25" thickBot="1" x14ac:dyDescent="0.5">
      <c r="A1154" s="177">
        <v>4</v>
      </c>
      <c r="B1154" s="71" t="s">
        <v>1857</v>
      </c>
      <c r="C1154" t="str">
        <f>IF(Tax!E8="Yes","Yes","No")</f>
        <v>No</v>
      </c>
      <c r="D1154" t="str">
        <f>IF(AND(C1154="No",Tax!F8="Yes"),"Yes","No")</f>
        <v>No</v>
      </c>
      <c r="E1154" t="str">
        <f>IF(AND(C1154="No",Tax!F8="N/A"),"N/A","No")</f>
        <v>No</v>
      </c>
      <c r="F1154">
        <f>IF(OR(Tax!F8="Yes",Tax!F8="N/A"),0,1)</f>
        <v>1</v>
      </c>
      <c r="G1154" t="str">
        <f>IF(OR(Tax!K8="Q3 2019",Tax!K8="Q4 2019"),"Yes","No")</f>
        <v>No</v>
      </c>
      <c r="H1154" s="178" t="str">
        <f t="shared" si="694"/>
        <v>No</v>
      </c>
      <c r="I1154" t="str">
        <f>IF(OR(Tax!K8="Q1 2020",Tax!K8="Q2 2020"),"Yes","No")</f>
        <v>No</v>
      </c>
      <c r="J1154" s="178" t="str">
        <f t="shared" si="719"/>
        <v>No</v>
      </c>
      <c r="K1154" t="str">
        <f>IF(OR(Tax!K8="Q3 2020",Tax!K8="Q4 2020"),"Yes","No")</f>
        <v>No</v>
      </c>
      <c r="L1154" s="178" t="str">
        <f t="shared" si="720"/>
        <v>No</v>
      </c>
      <c r="M1154" t="str">
        <f>IF(OR(Tax!K8="Q1 2021",Tax!K8="Q2 2021"),"Yes","No")</f>
        <v>No</v>
      </c>
      <c r="N1154" s="178" t="str">
        <f t="shared" si="721"/>
        <v>No</v>
      </c>
      <c r="O1154" t="str">
        <f>IF(OR(Tax!K8="Q3 2021",Tax!K8="Q4 2021"),"Yes","No")</f>
        <v>No</v>
      </c>
      <c r="P1154" s="178" t="str">
        <f t="shared" si="722"/>
        <v>No</v>
      </c>
      <c r="Q1154" t="str">
        <f>IF(OR(Tax!K8="Q1 2022",Tax!K8="Q2 2022"),"Yes","No")</f>
        <v>No</v>
      </c>
      <c r="R1154" s="178" t="str">
        <f t="shared" si="723"/>
        <v>No</v>
      </c>
      <c r="S1154" t="str">
        <f>IF(OR(Tax!K8="Q3 2022",Tax!K8="Q4 2022"),"Yes","No")</f>
        <v>No</v>
      </c>
      <c r="T1154" s="178" t="str">
        <f t="shared" si="724"/>
        <v>No</v>
      </c>
      <c r="U1154" t="str">
        <f>IF(OR(Tax!K8="Q1 2023",Tax!K8="Q2 2023"),"Yes","No")</f>
        <v>No</v>
      </c>
      <c r="V1154" s="178" t="str">
        <f t="shared" si="725"/>
        <v>No</v>
      </c>
      <c r="W1154" t="str">
        <f>IF(OR(Tax!K8="Q3 2023",Tax!K8="Q4 2023"),"Yes","No")</f>
        <v>No</v>
      </c>
      <c r="X1154" s="178" t="str">
        <f t="shared" si="726"/>
        <v>No</v>
      </c>
      <c r="Y1154" t="str">
        <f>IF(OR(Tax!K8="Q1 2024",Tax!K8="Q2 2024"),"Yes","No")</f>
        <v>No</v>
      </c>
      <c r="Z1154" s="178" t="str">
        <f t="shared" si="727"/>
        <v>No</v>
      </c>
      <c r="AA1154" t="str">
        <f>IF(OR(Tax!K8="Q3 2024",Tax!K8="Q4 2024"),"Yes","No")</f>
        <v>No</v>
      </c>
      <c r="AB1154" s="178" t="str">
        <f t="shared" si="728"/>
        <v>No</v>
      </c>
      <c r="AC1154" t="str">
        <f>IF(OR(Tax!K8="Q1 2025",Tax!K8="Q2 2025"),"Yes","No")</f>
        <v>No</v>
      </c>
      <c r="AD1154" s="178" t="str">
        <f t="shared" si="729"/>
        <v>No</v>
      </c>
      <c r="AE1154" t="str">
        <f>IF(OR(Tax!K8="Q3 2025",Tax!K8="Q4 2025"),"Yes","No")</f>
        <v>No</v>
      </c>
      <c r="AF1154" s="178" t="str">
        <f t="shared" si="730"/>
        <v>No</v>
      </c>
      <c r="AG1154" t="str">
        <f>IF(OR(Tax!K8="Q1 2026",Tax!K8="Q2 2026"),"Yes","No")</f>
        <v>No</v>
      </c>
      <c r="AH1154" s="178" t="str">
        <f t="shared" si="731"/>
        <v>No</v>
      </c>
      <c r="AI1154" t="str">
        <f>IF(OR(Tax!K8="Q3 2026",Tax!K8="Q4 2026"),"Yes","No")</f>
        <v>No</v>
      </c>
      <c r="AJ1154" s="178" t="str">
        <f t="shared" si="732"/>
        <v>No</v>
      </c>
      <c r="AK1154" t="str">
        <f>IF(OR(Tax!K8="Q1 2027",Tax!K8="Q2 2027"),"Yes","No")</f>
        <v>No</v>
      </c>
      <c r="AL1154" s="178" t="str">
        <f t="shared" si="733"/>
        <v>No</v>
      </c>
      <c r="AM1154" t="str">
        <f>IF(OR(Tax!K8="Q3 2027",Tax!K8="Q4 2027"),"Yes","No")</f>
        <v>No</v>
      </c>
      <c r="AN1154" s="178" t="str">
        <f t="shared" si="734"/>
        <v>No</v>
      </c>
      <c r="AO1154" t="str">
        <f>IF(OR(Tax!K8="Q1 2028",Tax!K8="Q2 2028"),"Yes","No")</f>
        <v>No</v>
      </c>
      <c r="AP1154" s="178" t="str">
        <f t="shared" si="735"/>
        <v>No</v>
      </c>
      <c r="AQ1154" t="str">
        <f>IF(OR(Tax!K8="Q3 2028",Tax!K8="Q4 2028"),"Yes","No")</f>
        <v>No</v>
      </c>
      <c r="AR1154" s="178" t="str">
        <f t="shared" si="736"/>
        <v>No</v>
      </c>
      <c r="AS1154" t="str">
        <f>IF(OR(Tax!K8="Q1 2029",Tax!K8="Q2 2029"),"Yes","No")</f>
        <v>No</v>
      </c>
      <c r="AT1154" s="178" t="str">
        <f t="shared" si="737"/>
        <v>No</v>
      </c>
      <c r="AU1154" t="str">
        <f>IF(OR(Tax!K8="Q3 2029",Tax!K8="Q4 2029"),"Yes","No")</f>
        <v>No</v>
      </c>
      <c r="AV1154" s="178" t="str">
        <f t="shared" si="738"/>
        <v>No</v>
      </c>
      <c r="AW1154" t="str">
        <f>IF(OR(Tax!K8="Q1 2030",Tax!K8="Q2 2030"),"Yes","No")</f>
        <v>No</v>
      </c>
      <c r="AX1154" s="178" t="str">
        <f t="shared" si="739"/>
        <v>No</v>
      </c>
      <c r="AY1154" t="str">
        <f>IF(OR(Tax!K8="Q3 2030",Tax!K8="Q4 2030"),"Yes","No")</f>
        <v>No</v>
      </c>
      <c r="AZ1154" s="178" t="str">
        <f t="shared" si="740"/>
        <v>No</v>
      </c>
      <c r="BA1154" t="str">
        <f>IF(Tax!K8="","No","Yes")</f>
        <v>No</v>
      </c>
      <c r="BB1154" s="178" t="str">
        <f t="shared" si="741"/>
        <v>No</v>
      </c>
      <c r="BC1154" s="178" t="str">
        <f t="shared" si="742"/>
        <v>Yes</v>
      </c>
      <c r="BD1154" s="174"/>
    </row>
    <row r="1155" spans="1:56" s="175" customFormat="1" ht="23.65" thickBot="1" x14ac:dyDescent="0.5">
      <c r="A1155" s="177">
        <v>5</v>
      </c>
      <c r="B1155" s="71" t="s">
        <v>1858</v>
      </c>
      <c r="C1155" t="str">
        <f>IF(Tax!E9="Yes","Yes","No")</f>
        <v>No</v>
      </c>
      <c r="D1155" t="str">
        <f>IF(AND(C1155="No",Tax!F9="Yes"),"Yes","No")</f>
        <v>No</v>
      </c>
      <c r="E1155" t="str">
        <f>IF(AND(C1155="No",Tax!F9="N/A"),"N/A","No")</f>
        <v>No</v>
      </c>
      <c r="F1155">
        <f>IF(OR(Tax!F9="Yes",Tax!F9="N/A"),0,1)</f>
        <v>1</v>
      </c>
      <c r="G1155" t="str">
        <f>IF(OR(Tax!K9="Q3 2019",Tax!K9="Q4 2019"),"Yes","No")</f>
        <v>No</v>
      </c>
      <c r="H1155" s="178" t="str">
        <f t="shared" si="694"/>
        <v>No</v>
      </c>
      <c r="I1155" t="str">
        <f>IF(OR(Tax!K9="Q1 2020",Tax!K9="Q2 2020"),"Yes","No")</f>
        <v>No</v>
      </c>
      <c r="J1155" s="178" t="str">
        <f t="shared" si="719"/>
        <v>No</v>
      </c>
      <c r="K1155" t="str">
        <f>IF(OR(Tax!K9="Q3 2020",Tax!K9="Q4 2020"),"Yes","No")</f>
        <v>No</v>
      </c>
      <c r="L1155" s="178" t="str">
        <f t="shared" si="720"/>
        <v>No</v>
      </c>
      <c r="M1155" t="str">
        <f>IF(OR(Tax!K9="Q1 2021",Tax!K9="Q2 2021"),"Yes","No")</f>
        <v>No</v>
      </c>
      <c r="N1155" s="178" t="str">
        <f t="shared" si="721"/>
        <v>No</v>
      </c>
      <c r="O1155" t="str">
        <f>IF(OR(Tax!K9="Q3 2021",Tax!K9="Q4 2021"),"Yes","No")</f>
        <v>No</v>
      </c>
      <c r="P1155" s="178" t="str">
        <f t="shared" si="722"/>
        <v>No</v>
      </c>
      <c r="Q1155" t="str">
        <f>IF(OR(Tax!K9="Q1 2022",Tax!K9="Q2 2022"),"Yes","No")</f>
        <v>No</v>
      </c>
      <c r="R1155" s="178" t="str">
        <f t="shared" si="723"/>
        <v>No</v>
      </c>
      <c r="S1155" t="str">
        <f>IF(OR(Tax!K9="Q3 2022",Tax!K9="Q4 2022"),"Yes","No")</f>
        <v>No</v>
      </c>
      <c r="T1155" s="178" t="str">
        <f t="shared" si="724"/>
        <v>No</v>
      </c>
      <c r="U1155" t="str">
        <f>IF(OR(Tax!K9="Q1 2023",Tax!K9="Q2 2023"),"Yes","No")</f>
        <v>No</v>
      </c>
      <c r="V1155" s="178" t="str">
        <f t="shared" si="725"/>
        <v>No</v>
      </c>
      <c r="W1155" t="str">
        <f>IF(OR(Tax!K9="Q3 2023",Tax!K9="Q4 2023"),"Yes","No")</f>
        <v>No</v>
      </c>
      <c r="X1155" s="178" t="str">
        <f t="shared" si="726"/>
        <v>No</v>
      </c>
      <c r="Y1155" t="str">
        <f>IF(OR(Tax!K9="Q1 2024",Tax!K9="Q2 2024"),"Yes","No")</f>
        <v>No</v>
      </c>
      <c r="Z1155" s="178" t="str">
        <f t="shared" si="727"/>
        <v>No</v>
      </c>
      <c r="AA1155" t="str">
        <f>IF(OR(Tax!K9="Q3 2024",Tax!K9="Q4 2024"),"Yes","No")</f>
        <v>No</v>
      </c>
      <c r="AB1155" s="178" t="str">
        <f t="shared" si="728"/>
        <v>No</v>
      </c>
      <c r="AC1155" t="str">
        <f>IF(OR(Tax!K9="Q1 2025",Tax!K9="Q2 2025"),"Yes","No")</f>
        <v>No</v>
      </c>
      <c r="AD1155" s="178" t="str">
        <f t="shared" si="729"/>
        <v>No</v>
      </c>
      <c r="AE1155" t="str">
        <f>IF(OR(Tax!K9="Q3 2025",Tax!K9="Q4 2025"),"Yes","No")</f>
        <v>No</v>
      </c>
      <c r="AF1155" s="178" t="str">
        <f t="shared" si="730"/>
        <v>No</v>
      </c>
      <c r="AG1155" t="str">
        <f>IF(OR(Tax!K9="Q1 2026",Tax!K9="Q2 2026"),"Yes","No")</f>
        <v>No</v>
      </c>
      <c r="AH1155" s="178" t="str">
        <f t="shared" si="731"/>
        <v>No</v>
      </c>
      <c r="AI1155" t="str">
        <f>IF(OR(Tax!K9="Q3 2026",Tax!K9="Q4 2026"),"Yes","No")</f>
        <v>No</v>
      </c>
      <c r="AJ1155" s="178" t="str">
        <f t="shared" si="732"/>
        <v>No</v>
      </c>
      <c r="AK1155" t="str">
        <f>IF(OR(Tax!K9="Q1 2027",Tax!K9="Q2 2027"),"Yes","No")</f>
        <v>No</v>
      </c>
      <c r="AL1155" s="178" t="str">
        <f t="shared" si="733"/>
        <v>No</v>
      </c>
      <c r="AM1155" t="str">
        <f>IF(OR(Tax!K9="Q3 2027",Tax!K9="Q4 2027"),"Yes","No")</f>
        <v>No</v>
      </c>
      <c r="AN1155" s="178" t="str">
        <f t="shared" si="734"/>
        <v>No</v>
      </c>
      <c r="AO1155" t="str">
        <f>IF(OR(Tax!K9="Q1 2028",Tax!K9="Q2 2028"),"Yes","No")</f>
        <v>No</v>
      </c>
      <c r="AP1155" s="178" t="str">
        <f t="shared" si="735"/>
        <v>No</v>
      </c>
      <c r="AQ1155" t="str">
        <f>IF(OR(Tax!K9="Q3 2028",Tax!K9="Q4 2028"),"Yes","No")</f>
        <v>No</v>
      </c>
      <c r="AR1155" s="178" t="str">
        <f t="shared" si="736"/>
        <v>No</v>
      </c>
      <c r="AS1155" t="str">
        <f>IF(OR(Tax!K9="Q1 2029",Tax!K9="Q2 2029"),"Yes","No")</f>
        <v>No</v>
      </c>
      <c r="AT1155" s="178" t="str">
        <f t="shared" si="737"/>
        <v>No</v>
      </c>
      <c r="AU1155" t="str">
        <f>IF(OR(Tax!K9="Q3 2029",Tax!K9="Q4 2029"),"Yes","No")</f>
        <v>No</v>
      </c>
      <c r="AV1155" s="178" t="str">
        <f t="shared" si="738"/>
        <v>No</v>
      </c>
      <c r="AW1155" t="str">
        <f>IF(OR(Tax!K9="Q1 2030",Tax!K9="Q2 2030"),"Yes","No")</f>
        <v>No</v>
      </c>
      <c r="AX1155" s="178" t="str">
        <f t="shared" si="739"/>
        <v>No</v>
      </c>
      <c r="AY1155" t="str">
        <f>IF(OR(Tax!K9="Q3 2030",Tax!K9="Q4 2030"),"Yes","No")</f>
        <v>No</v>
      </c>
      <c r="AZ1155" s="178" t="str">
        <f t="shared" si="740"/>
        <v>No</v>
      </c>
      <c r="BA1155" t="str">
        <f>IF(Tax!K9="","No","Yes")</f>
        <v>No</v>
      </c>
      <c r="BB1155" s="178" t="str">
        <f t="shared" si="741"/>
        <v>No</v>
      </c>
      <c r="BC1155" s="178" t="str">
        <f t="shared" si="742"/>
        <v>Yes</v>
      </c>
      <c r="BD1155" s="174"/>
    </row>
    <row r="1156" spans="1:56" s="175" customFormat="1" ht="23.65" thickBot="1" x14ac:dyDescent="0.5">
      <c r="A1156" s="177">
        <v>6</v>
      </c>
      <c r="B1156" s="71" t="s">
        <v>1859</v>
      </c>
      <c r="C1156" t="str">
        <f>IF(Tax!E10="Yes","Yes","No")</f>
        <v>No</v>
      </c>
      <c r="D1156" t="str">
        <f>IF(AND(C1156="No",Tax!F10="Yes"),"Yes","No")</f>
        <v>No</v>
      </c>
      <c r="E1156" t="str">
        <f>IF(AND(C1156="No",Tax!F10="N/A"),"N/A","No")</f>
        <v>No</v>
      </c>
      <c r="F1156">
        <f>IF(OR(Tax!F10="Yes",Tax!F10="N/A"),0,1)</f>
        <v>1</v>
      </c>
      <c r="G1156" t="str">
        <f>IF(OR(Tax!K10="Q3 2019",Tax!K10="Q4 2019"),"Yes","No")</f>
        <v>No</v>
      </c>
      <c r="H1156" s="178" t="str">
        <f t="shared" si="694"/>
        <v>No</v>
      </c>
      <c r="I1156" t="str">
        <f>IF(OR(Tax!K10="Q1 2020",Tax!K10="Q2 2020"),"Yes","No")</f>
        <v>No</v>
      </c>
      <c r="J1156" s="178" t="str">
        <f t="shared" si="719"/>
        <v>No</v>
      </c>
      <c r="K1156" t="str">
        <f>IF(OR(Tax!K10="Q3 2020",Tax!K10="Q4 2020"),"Yes","No")</f>
        <v>No</v>
      </c>
      <c r="L1156" s="178" t="str">
        <f t="shared" si="720"/>
        <v>No</v>
      </c>
      <c r="M1156" t="str">
        <f>IF(OR(Tax!K10="Q1 2021",Tax!K10="Q2 2021"),"Yes","No")</f>
        <v>No</v>
      </c>
      <c r="N1156" s="178" t="str">
        <f t="shared" si="721"/>
        <v>No</v>
      </c>
      <c r="O1156" t="str">
        <f>IF(OR(Tax!K10="Q3 2021",Tax!K10="Q4 2021"),"Yes","No")</f>
        <v>No</v>
      </c>
      <c r="P1156" s="178" t="str">
        <f t="shared" si="722"/>
        <v>No</v>
      </c>
      <c r="Q1156" t="str">
        <f>IF(OR(Tax!K10="Q1 2022",Tax!K10="Q2 2022"),"Yes","No")</f>
        <v>No</v>
      </c>
      <c r="R1156" s="178" t="str">
        <f t="shared" si="723"/>
        <v>No</v>
      </c>
      <c r="S1156" t="str">
        <f>IF(OR(Tax!K10="Q3 2022",Tax!K10="Q4 2022"),"Yes","No")</f>
        <v>No</v>
      </c>
      <c r="T1156" s="178" t="str">
        <f t="shared" si="724"/>
        <v>No</v>
      </c>
      <c r="U1156" t="str">
        <f>IF(OR(Tax!K10="Q1 2023",Tax!K10="Q2 2023"),"Yes","No")</f>
        <v>No</v>
      </c>
      <c r="V1156" s="178" t="str">
        <f t="shared" si="725"/>
        <v>No</v>
      </c>
      <c r="W1156" t="str">
        <f>IF(OR(Tax!K10="Q3 2023",Tax!K10="Q4 2023"),"Yes","No")</f>
        <v>No</v>
      </c>
      <c r="X1156" s="178" t="str">
        <f t="shared" si="726"/>
        <v>No</v>
      </c>
      <c r="Y1156" t="str">
        <f>IF(OR(Tax!K10="Q1 2024",Tax!K10="Q2 2024"),"Yes","No")</f>
        <v>No</v>
      </c>
      <c r="Z1156" s="178" t="str">
        <f t="shared" si="727"/>
        <v>No</v>
      </c>
      <c r="AA1156" t="str">
        <f>IF(OR(Tax!K10="Q3 2024",Tax!K10="Q4 2024"),"Yes","No")</f>
        <v>No</v>
      </c>
      <c r="AB1156" s="178" t="str">
        <f t="shared" si="728"/>
        <v>No</v>
      </c>
      <c r="AC1156" t="str">
        <f>IF(OR(Tax!K10="Q1 2025",Tax!K10="Q2 2025"),"Yes","No")</f>
        <v>No</v>
      </c>
      <c r="AD1156" s="178" t="str">
        <f t="shared" si="729"/>
        <v>No</v>
      </c>
      <c r="AE1156" t="str">
        <f>IF(OR(Tax!K10="Q3 2025",Tax!K10="Q4 2025"),"Yes","No")</f>
        <v>No</v>
      </c>
      <c r="AF1156" s="178" t="str">
        <f t="shared" si="730"/>
        <v>No</v>
      </c>
      <c r="AG1156" t="str">
        <f>IF(OR(Tax!K10="Q1 2026",Tax!K10="Q2 2026"),"Yes","No")</f>
        <v>No</v>
      </c>
      <c r="AH1156" s="178" t="str">
        <f t="shared" si="731"/>
        <v>No</v>
      </c>
      <c r="AI1156" t="str">
        <f>IF(OR(Tax!K10="Q3 2026",Tax!K10="Q4 2026"),"Yes","No")</f>
        <v>No</v>
      </c>
      <c r="AJ1156" s="178" t="str">
        <f t="shared" si="732"/>
        <v>No</v>
      </c>
      <c r="AK1156" t="str">
        <f>IF(OR(Tax!K10="Q1 2027",Tax!K10="Q2 2027"),"Yes","No")</f>
        <v>No</v>
      </c>
      <c r="AL1156" s="178" t="str">
        <f t="shared" si="733"/>
        <v>No</v>
      </c>
      <c r="AM1156" t="str">
        <f>IF(OR(Tax!K10="Q3 2027",Tax!K10="Q4 2027"),"Yes","No")</f>
        <v>No</v>
      </c>
      <c r="AN1156" s="178" t="str">
        <f t="shared" si="734"/>
        <v>No</v>
      </c>
      <c r="AO1156" t="str">
        <f>IF(OR(Tax!K10="Q1 2028",Tax!K10="Q2 2028"),"Yes","No")</f>
        <v>No</v>
      </c>
      <c r="AP1156" s="178" t="str">
        <f t="shared" si="735"/>
        <v>No</v>
      </c>
      <c r="AQ1156" t="str">
        <f>IF(OR(Tax!K10="Q3 2028",Tax!K10="Q4 2028"),"Yes","No")</f>
        <v>No</v>
      </c>
      <c r="AR1156" s="178" t="str">
        <f t="shared" si="736"/>
        <v>No</v>
      </c>
      <c r="AS1156" t="str">
        <f>IF(OR(Tax!K10="Q1 2029",Tax!K10="Q2 2029"),"Yes","No")</f>
        <v>No</v>
      </c>
      <c r="AT1156" s="178" t="str">
        <f t="shared" si="737"/>
        <v>No</v>
      </c>
      <c r="AU1156" t="str">
        <f>IF(OR(Tax!K10="Q3 2029",Tax!K10="Q4 2029"),"Yes","No")</f>
        <v>No</v>
      </c>
      <c r="AV1156" s="178" t="str">
        <f t="shared" si="738"/>
        <v>No</v>
      </c>
      <c r="AW1156" t="str">
        <f>IF(OR(Tax!K10="Q1 2030",Tax!K10="Q2 2030"),"Yes","No")</f>
        <v>No</v>
      </c>
      <c r="AX1156" s="178" t="str">
        <f t="shared" si="739"/>
        <v>No</v>
      </c>
      <c r="AY1156" t="str">
        <f>IF(OR(Tax!K10="Q3 2030",Tax!K10="Q4 2030"),"Yes","No")</f>
        <v>No</v>
      </c>
      <c r="AZ1156" s="178" t="str">
        <f t="shared" si="740"/>
        <v>No</v>
      </c>
      <c r="BA1156" t="str">
        <f>IF(Tax!K10="","No","Yes")</f>
        <v>No</v>
      </c>
      <c r="BB1156" s="178" t="str">
        <f t="shared" si="741"/>
        <v>No</v>
      </c>
      <c r="BC1156" s="178" t="str">
        <f t="shared" si="742"/>
        <v>Yes</v>
      </c>
      <c r="BD1156" s="174"/>
    </row>
    <row r="1157" spans="1:56" s="175" customFormat="1" ht="23.65" thickBot="1" x14ac:dyDescent="0.5">
      <c r="A1157" s="177">
        <v>7</v>
      </c>
      <c r="B1157" s="71" t="s">
        <v>1860</v>
      </c>
      <c r="C1157" t="str">
        <f>IF(Tax!E11="Yes","Yes","No")</f>
        <v>No</v>
      </c>
      <c r="D1157" t="str">
        <f>IF(AND(C1157="No",Tax!F11="Yes"),"Yes","No")</f>
        <v>No</v>
      </c>
      <c r="E1157" t="str">
        <f>IF(AND(C1157="No",Tax!F11="N/A"),"N/A","No")</f>
        <v>No</v>
      </c>
      <c r="F1157">
        <f>IF(OR(Tax!F11="Yes",Tax!F11="N/A"),0,1)</f>
        <v>1</v>
      </c>
      <c r="G1157" t="str">
        <f>IF(OR(Tax!K11="Q3 2019",Tax!K11="Q4 2019"),"Yes","No")</f>
        <v>No</v>
      </c>
      <c r="H1157" s="178" t="str">
        <f t="shared" si="694"/>
        <v>No</v>
      </c>
      <c r="I1157" t="str">
        <f>IF(OR(Tax!K11="Q1 2020",Tax!K11="Q2 2020"),"Yes","No")</f>
        <v>No</v>
      </c>
      <c r="J1157" s="178" t="str">
        <f t="shared" si="719"/>
        <v>No</v>
      </c>
      <c r="K1157" t="str">
        <f>IF(OR(Tax!K11="Q3 2020",Tax!K11="Q4 2020"),"Yes","No")</f>
        <v>No</v>
      </c>
      <c r="L1157" s="178" t="str">
        <f t="shared" si="720"/>
        <v>No</v>
      </c>
      <c r="M1157" t="str">
        <f>IF(OR(Tax!K11="Q1 2021",Tax!K11="Q2 2021"),"Yes","No")</f>
        <v>No</v>
      </c>
      <c r="N1157" s="178" t="str">
        <f t="shared" si="721"/>
        <v>No</v>
      </c>
      <c r="O1157" t="str">
        <f>IF(OR(Tax!K11="Q3 2021",Tax!K11="Q4 2021"),"Yes","No")</f>
        <v>No</v>
      </c>
      <c r="P1157" s="178" t="str">
        <f t="shared" si="722"/>
        <v>No</v>
      </c>
      <c r="Q1157" t="str">
        <f>IF(OR(Tax!K11="Q1 2022",Tax!K11="Q2 2022"),"Yes","No")</f>
        <v>No</v>
      </c>
      <c r="R1157" s="178" t="str">
        <f t="shared" si="723"/>
        <v>No</v>
      </c>
      <c r="S1157" t="str">
        <f>IF(OR(Tax!K11="Q3 2022",Tax!K11="Q4 2022"),"Yes","No")</f>
        <v>No</v>
      </c>
      <c r="T1157" s="178" t="str">
        <f t="shared" si="724"/>
        <v>No</v>
      </c>
      <c r="U1157" t="str">
        <f>IF(OR(Tax!K11="Q1 2023",Tax!K11="Q2 2023"),"Yes","No")</f>
        <v>No</v>
      </c>
      <c r="V1157" s="178" t="str">
        <f t="shared" si="725"/>
        <v>No</v>
      </c>
      <c r="W1157" t="str">
        <f>IF(OR(Tax!K11="Q3 2023",Tax!K11="Q4 2023"),"Yes","No")</f>
        <v>No</v>
      </c>
      <c r="X1157" s="178" t="str">
        <f t="shared" si="726"/>
        <v>No</v>
      </c>
      <c r="Y1157" t="str">
        <f>IF(OR(Tax!K11="Q1 2024",Tax!K11="Q2 2024"),"Yes","No")</f>
        <v>No</v>
      </c>
      <c r="Z1157" s="178" t="str">
        <f t="shared" si="727"/>
        <v>No</v>
      </c>
      <c r="AA1157" t="str">
        <f>IF(OR(Tax!K11="Q3 2024",Tax!K11="Q4 2024"),"Yes","No")</f>
        <v>No</v>
      </c>
      <c r="AB1157" s="178" t="str">
        <f t="shared" si="728"/>
        <v>No</v>
      </c>
      <c r="AC1157" t="str">
        <f>IF(OR(Tax!K11="Q1 2025",Tax!K11="Q2 2025"),"Yes","No")</f>
        <v>No</v>
      </c>
      <c r="AD1157" s="178" t="str">
        <f t="shared" si="729"/>
        <v>No</v>
      </c>
      <c r="AE1157" t="str">
        <f>IF(OR(Tax!K11="Q3 2025",Tax!K11="Q4 2025"),"Yes","No")</f>
        <v>No</v>
      </c>
      <c r="AF1157" s="178" t="str">
        <f t="shared" si="730"/>
        <v>No</v>
      </c>
      <c r="AG1157" t="str">
        <f>IF(OR(Tax!K11="Q1 2026",Tax!K11="Q2 2026"),"Yes","No")</f>
        <v>No</v>
      </c>
      <c r="AH1157" s="178" t="str">
        <f t="shared" si="731"/>
        <v>No</v>
      </c>
      <c r="AI1157" t="str">
        <f>IF(OR(Tax!K11="Q3 2026",Tax!K11="Q4 2026"),"Yes","No")</f>
        <v>No</v>
      </c>
      <c r="AJ1157" s="178" t="str">
        <f t="shared" si="732"/>
        <v>No</v>
      </c>
      <c r="AK1157" t="str">
        <f>IF(OR(Tax!K11="Q1 2027",Tax!K11="Q2 2027"),"Yes","No")</f>
        <v>No</v>
      </c>
      <c r="AL1157" s="178" t="str">
        <f t="shared" si="733"/>
        <v>No</v>
      </c>
      <c r="AM1157" t="str">
        <f>IF(OR(Tax!K11="Q3 2027",Tax!K11="Q4 2027"),"Yes","No")</f>
        <v>No</v>
      </c>
      <c r="AN1157" s="178" t="str">
        <f t="shared" si="734"/>
        <v>No</v>
      </c>
      <c r="AO1157" t="str">
        <f>IF(OR(Tax!K11="Q1 2028",Tax!K11="Q2 2028"),"Yes","No")</f>
        <v>No</v>
      </c>
      <c r="AP1157" s="178" t="str">
        <f t="shared" si="735"/>
        <v>No</v>
      </c>
      <c r="AQ1157" t="str">
        <f>IF(OR(Tax!K11="Q3 2028",Tax!K11="Q4 2028"),"Yes","No")</f>
        <v>No</v>
      </c>
      <c r="AR1157" s="178" t="str">
        <f t="shared" si="736"/>
        <v>No</v>
      </c>
      <c r="AS1157" t="str">
        <f>IF(OR(Tax!K11="Q1 2029",Tax!K11="Q2 2029"),"Yes","No")</f>
        <v>No</v>
      </c>
      <c r="AT1157" s="178" t="str">
        <f t="shared" si="737"/>
        <v>No</v>
      </c>
      <c r="AU1157" t="str">
        <f>IF(OR(Tax!K11="Q3 2029",Tax!K11="Q4 2029"),"Yes","No")</f>
        <v>No</v>
      </c>
      <c r="AV1157" s="178" t="str">
        <f t="shared" si="738"/>
        <v>No</v>
      </c>
      <c r="AW1157" t="str">
        <f>IF(OR(Tax!K11="Q1 2030",Tax!K11="Q2 2030"),"Yes","No")</f>
        <v>No</v>
      </c>
      <c r="AX1157" s="178" t="str">
        <f t="shared" si="739"/>
        <v>No</v>
      </c>
      <c r="AY1157" t="str">
        <f>IF(OR(Tax!K11="Q3 2030",Tax!K11="Q4 2030"),"Yes","No")</f>
        <v>No</v>
      </c>
      <c r="AZ1157" s="178" t="str">
        <f t="shared" si="740"/>
        <v>No</v>
      </c>
      <c r="BA1157" t="str">
        <f>IF(Tax!K11="","No","Yes")</f>
        <v>No</v>
      </c>
      <c r="BB1157" s="178" t="str">
        <f t="shared" si="741"/>
        <v>No</v>
      </c>
      <c r="BC1157" s="178" t="str">
        <f t="shared" si="742"/>
        <v>Yes</v>
      </c>
      <c r="BD1157" s="174"/>
    </row>
    <row r="1158" spans="1:56" s="175" customFormat="1" ht="35.25" thickBot="1" x14ac:dyDescent="0.5">
      <c r="A1158" s="177">
        <v>8</v>
      </c>
      <c r="B1158" s="71" t="s">
        <v>1861</v>
      </c>
      <c r="C1158" t="str">
        <f>IF(Tax!E12="Yes","Yes","No")</f>
        <v>No</v>
      </c>
      <c r="D1158" t="str">
        <f>IF(AND(C1158="No",Tax!F12="Yes"),"Yes","No")</f>
        <v>No</v>
      </c>
      <c r="E1158" t="str">
        <f>IF(AND(C1158="No",Tax!F12="N/A"),"N/A","No")</f>
        <v>No</v>
      </c>
      <c r="F1158">
        <f>IF(OR(Tax!F12="Yes",Tax!F12="N/A"),0,1)</f>
        <v>1</v>
      </c>
      <c r="G1158" t="str">
        <f>IF(OR(Tax!K12="Q3 2019",Tax!K12="Q4 2019"),"Yes","No")</f>
        <v>No</v>
      </c>
      <c r="H1158" s="178" t="str">
        <f t="shared" si="694"/>
        <v>No</v>
      </c>
      <c r="I1158" t="str">
        <f>IF(OR(Tax!K12="Q1 2020",Tax!K12="Q2 2020"),"Yes","No")</f>
        <v>No</v>
      </c>
      <c r="J1158" s="178" t="str">
        <f t="shared" si="719"/>
        <v>No</v>
      </c>
      <c r="K1158" t="str">
        <f>IF(OR(Tax!K12="Q3 2020",Tax!K12="Q4 2020"),"Yes","No")</f>
        <v>No</v>
      </c>
      <c r="L1158" s="178" t="str">
        <f t="shared" si="720"/>
        <v>No</v>
      </c>
      <c r="M1158" t="str">
        <f>IF(OR(Tax!K12="Q1 2021",Tax!K12="Q2 2021"),"Yes","No")</f>
        <v>No</v>
      </c>
      <c r="N1158" s="178" t="str">
        <f t="shared" si="721"/>
        <v>No</v>
      </c>
      <c r="O1158" t="str">
        <f>IF(OR(Tax!K12="Q3 2021",Tax!K12="Q4 2021"),"Yes","No")</f>
        <v>No</v>
      </c>
      <c r="P1158" s="178" t="str">
        <f t="shared" si="722"/>
        <v>No</v>
      </c>
      <c r="Q1158" t="str">
        <f>IF(OR(Tax!K12="Q1 2022",Tax!K12="Q2 2022"),"Yes","No")</f>
        <v>No</v>
      </c>
      <c r="R1158" s="178" t="str">
        <f t="shared" si="723"/>
        <v>No</v>
      </c>
      <c r="S1158" t="str">
        <f>IF(OR(Tax!K12="Q3 2022",Tax!K12="Q4 2022"),"Yes","No")</f>
        <v>No</v>
      </c>
      <c r="T1158" s="178" t="str">
        <f t="shared" si="724"/>
        <v>No</v>
      </c>
      <c r="U1158" t="str">
        <f>IF(OR(Tax!K12="Q1 2023",Tax!K12="Q2 2023"),"Yes","No")</f>
        <v>No</v>
      </c>
      <c r="V1158" s="178" t="str">
        <f t="shared" si="725"/>
        <v>No</v>
      </c>
      <c r="W1158" t="str">
        <f>IF(OR(Tax!K12="Q3 2023",Tax!K12="Q4 2023"),"Yes","No")</f>
        <v>No</v>
      </c>
      <c r="X1158" s="178" t="str">
        <f t="shared" si="726"/>
        <v>No</v>
      </c>
      <c r="Y1158" t="str">
        <f>IF(OR(Tax!K12="Q1 2024",Tax!K12="Q2 2024"),"Yes","No")</f>
        <v>No</v>
      </c>
      <c r="Z1158" s="178" t="str">
        <f t="shared" si="727"/>
        <v>No</v>
      </c>
      <c r="AA1158" t="str">
        <f>IF(OR(Tax!K12="Q3 2024",Tax!K12="Q4 2024"),"Yes","No")</f>
        <v>No</v>
      </c>
      <c r="AB1158" s="178" t="str">
        <f t="shared" si="728"/>
        <v>No</v>
      </c>
      <c r="AC1158" t="str">
        <f>IF(OR(Tax!K12="Q1 2025",Tax!K12="Q2 2025"),"Yes","No")</f>
        <v>No</v>
      </c>
      <c r="AD1158" s="178" t="str">
        <f t="shared" si="729"/>
        <v>No</v>
      </c>
      <c r="AE1158" t="str">
        <f>IF(OR(Tax!K12="Q3 2025",Tax!K12="Q4 2025"),"Yes","No")</f>
        <v>No</v>
      </c>
      <c r="AF1158" s="178" t="str">
        <f t="shared" si="730"/>
        <v>No</v>
      </c>
      <c r="AG1158" t="str">
        <f>IF(OR(Tax!K12="Q1 2026",Tax!K12="Q2 2026"),"Yes","No")</f>
        <v>No</v>
      </c>
      <c r="AH1158" s="178" t="str">
        <f t="shared" si="731"/>
        <v>No</v>
      </c>
      <c r="AI1158" t="str">
        <f>IF(OR(Tax!K12="Q3 2026",Tax!K12="Q4 2026"),"Yes","No")</f>
        <v>No</v>
      </c>
      <c r="AJ1158" s="178" t="str">
        <f t="shared" si="732"/>
        <v>No</v>
      </c>
      <c r="AK1158" t="str">
        <f>IF(OR(Tax!K12="Q1 2027",Tax!K12="Q2 2027"),"Yes","No")</f>
        <v>No</v>
      </c>
      <c r="AL1158" s="178" t="str">
        <f t="shared" si="733"/>
        <v>No</v>
      </c>
      <c r="AM1158" t="str">
        <f>IF(OR(Tax!K12="Q3 2027",Tax!K12="Q4 2027"),"Yes","No")</f>
        <v>No</v>
      </c>
      <c r="AN1158" s="178" t="str">
        <f t="shared" si="734"/>
        <v>No</v>
      </c>
      <c r="AO1158" t="str">
        <f>IF(OR(Tax!K12="Q1 2028",Tax!K12="Q2 2028"),"Yes","No")</f>
        <v>No</v>
      </c>
      <c r="AP1158" s="178" t="str">
        <f t="shared" si="735"/>
        <v>No</v>
      </c>
      <c r="AQ1158" t="str">
        <f>IF(OR(Tax!K12="Q3 2028",Tax!K12="Q4 2028"),"Yes","No")</f>
        <v>No</v>
      </c>
      <c r="AR1158" s="178" t="str">
        <f t="shared" si="736"/>
        <v>No</v>
      </c>
      <c r="AS1158" t="str">
        <f>IF(OR(Tax!K12="Q1 2029",Tax!K12="Q2 2029"),"Yes","No")</f>
        <v>No</v>
      </c>
      <c r="AT1158" s="178" t="str">
        <f t="shared" si="737"/>
        <v>No</v>
      </c>
      <c r="AU1158" t="str">
        <f>IF(OR(Tax!K12="Q3 2029",Tax!K12="Q4 2029"),"Yes","No")</f>
        <v>No</v>
      </c>
      <c r="AV1158" s="178" t="str">
        <f t="shared" si="738"/>
        <v>No</v>
      </c>
      <c r="AW1158" t="str">
        <f>IF(OR(Tax!K12="Q1 2030",Tax!K12="Q2 2030"),"Yes","No")</f>
        <v>No</v>
      </c>
      <c r="AX1158" s="178" t="str">
        <f t="shared" si="739"/>
        <v>No</v>
      </c>
      <c r="AY1158" t="str">
        <f>IF(OR(Tax!K12="Q3 2030",Tax!K12="Q4 2030"),"Yes","No")</f>
        <v>No</v>
      </c>
      <c r="AZ1158" s="178" t="str">
        <f t="shared" si="740"/>
        <v>No</v>
      </c>
      <c r="BA1158" t="str">
        <f>IF(Tax!K12="","No","Yes")</f>
        <v>No</v>
      </c>
      <c r="BB1158" s="178" t="str">
        <f t="shared" si="741"/>
        <v>No</v>
      </c>
      <c r="BC1158" s="178" t="str">
        <f t="shared" si="742"/>
        <v>Yes</v>
      </c>
      <c r="BD1158" s="174"/>
    </row>
    <row r="1159" spans="1:56" s="175" customFormat="1" ht="14.65" thickBot="1" x14ac:dyDescent="0.5">
      <c r="A1159" s="177">
        <v>9</v>
      </c>
      <c r="B1159" s="71" t="s">
        <v>1863</v>
      </c>
      <c r="C1159" t="str">
        <f>IF(Tax!E13="Yes","Yes","No")</f>
        <v>No</v>
      </c>
      <c r="D1159" t="str">
        <f>IF(AND(C1159="No",Tax!F13="Yes"),"Yes","No")</f>
        <v>No</v>
      </c>
      <c r="E1159" t="str">
        <f>IF(AND(C1159="No",Tax!F13="N/A"),"N/A","No")</f>
        <v>No</v>
      </c>
      <c r="F1159">
        <f>IF(OR(Tax!F13="Yes",Tax!F13="N/A"),0,1)</f>
        <v>1</v>
      </c>
      <c r="G1159" t="str">
        <f>IF(OR(Tax!K13="Q3 2019",Tax!K13="Q4 2019"),"Yes","No")</f>
        <v>No</v>
      </c>
      <c r="H1159" s="178" t="str">
        <f t="shared" si="694"/>
        <v>No</v>
      </c>
      <c r="I1159" t="str">
        <f>IF(OR(Tax!K13="Q1 2020",Tax!K13="Q2 2020"),"Yes","No")</f>
        <v>No</v>
      </c>
      <c r="J1159" s="178" t="str">
        <f t="shared" si="719"/>
        <v>No</v>
      </c>
      <c r="K1159" t="str">
        <f>IF(OR(Tax!K13="Q3 2020",Tax!K13="Q4 2020"),"Yes","No")</f>
        <v>No</v>
      </c>
      <c r="L1159" s="178" t="str">
        <f t="shared" si="720"/>
        <v>No</v>
      </c>
      <c r="M1159" t="str">
        <f>IF(OR(Tax!K13="Q1 2021",Tax!K13="Q2 2021"),"Yes","No")</f>
        <v>No</v>
      </c>
      <c r="N1159" s="178" t="str">
        <f t="shared" si="721"/>
        <v>No</v>
      </c>
      <c r="O1159" t="str">
        <f>IF(OR(Tax!K13="Q3 2021",Tax!K13="Q4 2021"),"Yes","No")</f>
        <v>No</v>
      </c>
      <c r="P1159" s="178" t="str">
        <f t="shared" si="722"/>
        <v>No</v>
      </c>
      <c r="Q1159" t="str">
        <f>IF(OR(Tax!K13="Q1 2022",Tax!K13="Q2 2022"),"Yes","No")</f>
        <v>No</v>
      </c>
      <c r="R1159" s="178" t="str">
        <f t="shared" si="723"/>
        <v>No</v>
      </c>
      <c r="S1159" t="str">
        <f>IF(OR(Tax!K13="Q3 2022",Tax!K13="Q4 2022"),"Yes","No")</f>
        <v>No</v>
      </c>
      <c r="T1159" s="178" t="str">
        <f t="shared" si="724"/>
        <v>No</v>
      </c>
      <c r="U1159" t="str">
        <f>IF(OR(Tax!K13="Q1 2023",Tax!K13="Q2 2023"),"Yes","No")</f>
        <v>No</v>
      </c>
      <c r="V1159" s="178" t="str">
        <f t="shared" si="725"/>
        <v>No</v>
      </c>
      <c r="W1159" t="str">
        <f>IF(OR(Tax!K13="Q3 2023",Tax!K13="Q4 2023"),"Yes","No")</f>
        <v>No</v>
      </c>
      <c r="X1159" s="178" t="str">
        <f t="shared" si="726"/>
        <v>No</v>
      </c>
      <c r="Y1159" t="str">
        <f>IF(OR(Tax!K13="Q1 2024",Tax!K13="Q2 2024"),"Yes","No")</f>
        <v>No</v>
      </c>
      <c r="Z1159" s="178" t="str">
        <f t="shared" si="727"/>
        <v>No</v>
      </c>
      <c r="AA1159" t="str">
        <f>IF(OR(Tax!K13="Q3 2024",Tax!K13="Q4 2024"),"Yes","No")</f>
        <v>No</v>
      </c>
      <c r="AB1159" s="178" t="str">
        <f t="shared" si="728"/>
        <v>No</v>
      </c>
      <c r="AC1159" t="str">
        <f>IF(OR(Tax!K13="Q1 2025",Tax!K13="Q2 2025"),"Yes","No")</f>
        <v>No</v>
      </c>
      <c r="AD1159" s="178" t="str">
        <f t="shared" si="729"/>
        <v>No</v>
      </c>
      <c r="AE1159" t="str">
        <f>IF(OR(Tax!K13="Q3 2025",Tax!K13="Q4 2025"),"Yes","No")</f>
        <v>No</v>
      </c>
      <c r="AF1159" s="178" t="str">
        <f t="shared" si="730"/>
        <v>No</v>
      </c>
      <c r="AG1159" t="str">
        <f>IF(OR(Tax!K13="Q1 2026",Tax!K13="Q2 2026"),"Yes","No")</f>
        <v>No</v>
      </c>
      <c r="AH1159" s="178" t="str">
        <f t="shared" si="731"/>
        <v>No</v>
      </c>
      <c r="AI1159" t="str">
        <f>IF(OR(Tax!K13="Q3 2026",Tax!K13="Q4 2026"),"Yes","No")</f>
        <v>No</v>
      </c>
      <c r="AJ1159" s="178" t="str">
        <f t="shared" si="732"/>
        <v>No</v>
      </c>
      <c r="AK1159" t="str">
        <f>IF(OR(Tax!K13="Q1 2027",Tax!K13="Q2 2027"),"Yes","No")</f>
        <v>No</v>
      </c>
      <c r="AL1159" s="178" t="str">
        <f t="shared" si="733"/>
        <v>No</v>
      </c>
      <c r="AM1159" t="str">
        <f>IF(OR(Tax!K13="Q3 2027",Tax!K13="Q4 2027"),"Yes","No")</f>
        <v>No</v>
      </c>
      <c r="AN1159" s="178" t="str">
        <f t="shared" si="734"/>
        <v>No</v>
      </c>
      <c r="AO1159" t="str">
        <f>IF(OR(Tax!K13="Q1 2028",Tax!K13="Q2 2028"),"Yes","No")</f>
        <v>No</v>
      </c>
      <c r="AP1159" s="178" t="str">
        <f t="shared" si="735"/>
        <v>No</v>
      </c>
      <c r="AQ1159" t="str">
        <f>IF(OR(Tax!K13="Q3 2028",Tax!K13="Q4 2028"),"Yes","No")</f>
        <v>No</v>
      </c>
      <c r="AR1159" s="178" t="str">
        <f t="shared" si="736"/>
        <v>No</v>
      </c>
      <c r="AS1159" t="str">
        <f>IF(OR(Tax!K13="Q1 2029",Tax!K13="Q2 2029"),"Yes","No")</f>
        <v>No</v>
      </c>
      <c r="AT1159" s="178" t="str">
        <f t="shared" si="737"/>
        <v>No</v>
      </c>
      <c r="AU1159" t="str">
        <f>IF(OR(Tax!K13="Q3 2029",Tax!K13="Q4 2029"),"Yes","No")</f>
        <v>No</v>
      </c>
      <c r="AV1159" s="178" t="str">
        <f t="shared" si="738"/>
        <v>No</v>
      </c>
      <c r="AW1159" t="str">
        <f>IF(OR(Tax!K13="Q1 2030",Tax!K13="Q2 2030"),"Yes","No")</f>
        <v>No</v>
      </c>
      <c r="AX1159" s="178" t="str">
        <f t="shared" si="739"/>
        <v>No</v>
      </c>
      <c r="AY1159" t="str">
        <f>IF(OR(Tax!K13="Q3 2030",Tax!K13="Q4 2030"),"Yes","No")</f>
        <v>No</v>
      </c>
      <c r="AZ1159" s="178" t="str">
        <f t="shared" si="740"/>
        <v>No</v>
      </c>
      <c r="BA1159" t="str">
        <f>IF(Tax!K13="","No","Yes")</f>
        <v>No</v>
      </c>
      <c r="BB1159" s="178" t="str">
        <f t="shared" si="741"/>
        <v>No</v>
      </c>
      <c r="BC1159" s="178" t="str">
        <f t="shared" si="742"/>
        <v>Yes</v>
      </c>
      <c r="BD1159" s="174"/>
    </row>
    <row r="1160" spans="1:56" s="175" customFormat="1" ht="35.25" thickBot="1" x14ac:dyDescent="0.5">
      <c r="A1160" s="177">
        <v>10</v>
      </c>
      <c r="B1160" s="71" t="s">
        <v>1864</v>
      </c>
      <c r="C1160" t="str">
        <f>IF(Tax!E14="Yes","Yes","No")</f>
        <v>No</v>
      </c>
      <c r="D1160" t="str">
        <f>IF(AND(C1160="No",Tax!F14="Yes"),"Yes","No")</f>
        <v>No</v>
      </c>
      <c r="E1160" t="str">
        <f>IF(AND(C1160="No",Tax!F14="N/A"),"N/A","No")</f>
        <v>No</v>
      </c>
      <c r="F1160">
        <f>IF(OR(Tax!F14="Yes",Tax!F14="N/A"),0,1)</f>
        <v>1</v>
      </c>
      <c r="G1160" t="str">
        <f>IF(OR(Tax!K14="Q3 2019",Tax!K14="Q4 2019"),"Yes","No")</f>
        <v>No</v>
      </c>
      <c r="H1160" s="178" t="str">
        <f t="shared" si="694"/>
        <v>No</v>
      </c>
      <c r="I1160" t="str">
        <f>IF(OR(Tax!K14="Q1 2020",Tax!K14="Q2 2020"),"Yes","No")</f>
        <v>No</v>
      </c>
      <c r="J1160" s="178" t="str">
        <f t="shared" si="719"/>
        <v>No</v>
      </c>
      <c r="K1160" t="str">
        <f>IF(OR(Tax!K14="Q3 2020",Tax!K14="Q4 2020"),"Yes","No")</f>
        <v>No</v>
      </c>
      <c r="L1160" s="178" t="str">
        <f t="shared" si="720"/>
        <v>No</v>
      </c>
      <c r="M1160" t="str">
        <f>IF(OR(Tax!K14="Q1 2021",Tax!K14="Q2 2021"),"Yes","No")</f>
        <v>No</v>
      </c>
      <c r="N1160" s="178" t="str">
        <f t="shared" si="721"/>
        <v>No</v>
      </c>
      <c r="O1160" t="str">
        <f>IF(OR(Tax!K14="Q3 2021",Tax!K14="Q4 2021"),"Yes","No")</f>
        <v>No</v>
      </c>
      <c r="P1160" s="178" t="str">
        <f t="shared" si="722"/>
        <v>No</v>
      </c>
      <c r="Q1160" t="str">
        <f>IF(OR(Tax!K14="Q1 2022",Tax!K14="Q2 2022"),"Yes","No")</f>
        <v>No</v>
      </c>
      <c r="R1160" s="178" t="str">
        <f t="shared" si="723"/>
        <v>No</v>
      </c>
      <c r="S1160" t="str">
        <f>IF(OR(Tax!K14="Q3 2022",Tax!K14="Q4 2022"),"Yes","No")</f>
        <v>No</v>
      </c>
      <c r="T1160" s="178" t="str">
        <f t="shared" si="724"/>
        <v>No</v>
      </c>
      <c r="U1160" t="str">
        <f>IF(OR(Tax!K14="Q1 2023",Tax!K14="Q2 2023"),"Yes","No")</f>
        <v>No</v>
      </c>
      <c r="V1160" s="178" t="str">
        <f t="shared" si="725"/>
        <v>No</v>
      </c>
      <c r="W1160" t="str">
        <f>IF(OR(Tax!K14="Q3 2023",Tax!K14="Q4 2023"),"Yes","No")</f>
        <v>No</v>
      </c>
      <c r="X1160" s="178" t="str">
        <f t="shared" si="726"/>
        <v>No</v>
      </c>
      <c r="Y1160" t="str">
        <f>IF(OR(Tax!K14="Q1 2024",Tax!K14="Q2 2024"),"Yes","No")</f>
        <v>No</v>
      </c>
      <c r="Z1160" s="178" t="str">
        <f t="shared" si="727"/>
        <v>No</v>
      </c>
      <c r="AA1160" t="str">
        <f>IF(OR(Tax!K14="Q3 2024",Tax!K14="Q4 2024"),"Yes","No")</f>
        <v>No</v>
      </c>
      <c r="AB1160" s="178" t="str">
        <f t="shared" si="728"/>
        <v>No</v>
      </c>
      <c r="AC1160" t="str">
        <f>IF(OR(Tax!K14="Q1 2025",Tax!K14="Q2 2025"),"Yes","No")</f>
        <v>No</v>
      </c>
      <c r="AD1160" s="178" t="str">
        <f t="shared" si="729"/>
        <v>No</v>
      </c>
      <c r="AE1160" t="str">
        <f>IF(OR(Tax!K14="Q3 2025",Tax!K14="Q4 2025"),"Yes","No")</f>
        <v>No</v>
      </c>
      <c r="AF1160" s="178" t="str">
        <f t="shared" si="730"/>
        <v>No</v>
      </c>
      <c r="AG1160" t="str">
        <f>IF(OR(Tax!K14="Q1 2026",Tax!K14="Q2 2026"),"Yes","No")</f>
        <v>No</v>
      </c>
      <c r="AH1160" s="178" t="str">
        <f t="shared" si="731"/>
        <v>No</v>
      </c>
      <c r="AI1160" t="str">
        <f>IF(OR(Tax!K14="Q3 2026",Tax!K14="Q4 2026"),"Yes","No")</f>
        <v>No</v>
      </c>
      <c r="AJ1160" s="178" t="str">
        <f t="shared" si="732"/>
        <v>No</v>
      </c>
      <c r="AK1160" t="str">
        <f>IF(OR(Tax!K14="Q1 2027",Tax!K14="Q2 2027"),"Yes","No")</f>
        <v>No</v>
      </c>
      <c r="AL1160" s="178" t="str">
        <f t="shared" si="733"/>
        <v>No</v>
      </c>
      <c r="AM1160" t="str">
        <f>IF(OR(Tax!K14="Q3 2027",Tax!K14="Q4 2027"),"Yes","No")</f>
        <v>No</v>
      </c>
      <c r="AN1160" s="178" t="str">
        <f t="shared" si="734"/>
        <v>No</v>
      </c>
      <c r="AO1160" t="str">
        <f>IF(OR(Tax!K14="Q1 2028",Tax!K14="Q2 2028"),"Yes","No")</f>
        <v>No</v>
      </c>
      <c r="AP1160" s="178" t="str">
        <f t="shared" si="735"/>
        <v>No</v>
      </c>
      <c r="AQ1160" t="str">
        <f>IF(OR(Tax!K14="Q3 2028",Tax!K14="Q4 2028"),"Yes","No")</f>
        <v>No</v>
      </c>
      <c r="AR1160" s="178" t="str">
        <f t="shared" si="736"/>
        <v>No</v>
      </c>
      <c r="AS1160" t="str">
        <f>IF(OR(Tax!K14="Q1 2029",Tax!K14="Q2 2029"),"Yes","No")</f>
        <v>No</v>
      </c>
      <c r="AT1160" s="178" t="str">
        <f t="shared" si="737"/>
        <v>No</v>
      </c>
      <c r="AU1160" t="str">
        <f>IF(OR(Tax!K14="Q3 2029",Tax!K14="Q4 2029"),"Yes","No")</f>
        <v>No</v>
      </c>
      <c r="AV1160" s="178" t="str">
        <f t="shared" si="738"/>
        <v>No</v>
      </c>
      <c r="AW1160" t="str">
        <f>IF(OR(Tax!K14="Q1 2030",Tax!K14="Q2 2030"),"Yes","No")</f>
        <v>No</v>
      </c>
      <c r="AX1160" s="178" t="str">
        <f t="shared" si="739"/>
        <v>No</v>
      </c>
      <c r="AY1160" t="str">
        <f>IF(OR(Tax!K14="Q3 2030",Tax!K14="Q4 2030"),"Yes","No")</f>
        <v>No</v>
      </c>
      <c r="AZ1160" s="178" t="str">
        <f t="shared" si="740"/>
        <v>No</v>
      </c>
      <c r="BA1160" t="str">
        <f>IF(Tax!K14="","No","Yes")</f>
        <v>No</v>
      </c>
      <c r="BB1160" s="178" t="str">
        <f t="shared" si="741"/>
        <v>No</v>
      </c>
      <c r="BC1160" s="178" t="str">
        <f t="shared" si="742"/>
        <v>Yes</v>
      </c>
      <c r="BD1160" s="174"/>
    </row>
    <row r="1161" spans="1:56" s="175" customFormat="1" ht="23.65" thickBot="1" x14ac:dyDescent="0.5">
      <c r="A1161" s="177">
        <v>11</v>
      </c>
      <c r="B1161" s="71" t="s">
        <v>1865</v>
      </c>
      <c r="C1161" t="str">
        <f>IF(Tax!E15="Yes","Yes","No")</f>
        <v>No</v>
      </c>
      <c r="D1161" t="str">
        <f>IF(AND(C1161="No",Tax!F15="Yes"),"Yes","No")</f>
        <v>No</v>
      </c>
      <c r="E1161" t="str">
        <f>IF(AND(C1161="No",Tax!F15="N/A"),"N/A","No")</f>
        <v>No</v>
      </c>
      <c r="F1161">
        <f>IF(OR(Tax!F15="Yes",Tax!F15="N/A"),0,1)</f>
        <v>1</v>
      </c>
      <c r="G1161" t="str">
        <f>IF(OR(Tax!K15="Q3 2019",Tax!K15="Q4 2019"),"Yes","No")</f>
        <v>No</v>
      </c>
      <c r="H1161" s="178" t="str">
        <f t="shared" si="694"/>
        <v>No</v>
      </c>
      <c r="I1161" t="str">
        <f>IF(OR(Tax!K15="Q1 2020",Tax!K15="Q2 2020"),"Yes","No")</f>
        <v>No</v>
      </c>
      <c r="J1161" s="178" t="str">
        <f t="shared" si="719"/>
        <v>No</v>
      </c>
      <c r="K1161" t="str">
        <f>IF(OR(Tax!K15="Q3 2020",Tax!K15="Q4 2020"),"Yes","No")</f>
        <v>No</v>
      </c>
      <c r="L1161" s="178" t="str">
        <f t="shared" si="720"/>
        <v>No</v>
      </c>
      <c r="M1161" t="str">
        <f>IF(OR(Tax!K15="Q1 2021",Tax!K15="Q2 2021"),"Yes","No")</f>
        <v>No</v>
      </c>
      <c r="N1161" s="178" t="str">
        <f t="shared" si="721"/>
        <v>No</v>
      </c>
      <c r="O1161" t="str">
        <f>IF(OR(Tax!K15="Q3 2021",Tax!K15="Q4 2021"),"Yes","No")</f>
        <v>No</v>
      </c>
      <c r="P1161" s="178" t="str">
        <f t="shared" si="722"/>
        <v>No</v>
      </c>
      <c r="Q1161" t="str">
        <f>IF(OR(Tax!K15="Q1 2022",Tax!K15="Q2 2022"),"Yes","No")</f>
        <v>No</v>
      </c>
      <c r="R1161" s="178" t="str">
        <f t="shared" si="723"/>
        <v>No</v>
      </c>
      <c r="S1161" t="str">
        <f>IF(OR(Tax!K15="Q3 2022",Tax!K15="Q4 2022"),"Yes","No")</f>
        <v>No</v>
      </c>
      <c r="T1161" s="178" t="str">
        <f t="shared" si="724"/>
        <v>No</v>
      </c>
      <c r="U1161" t="str">
        <f>IF(OR(Tax!K15="Q1 2023",Tax!K15="Q2 2023"),"Yes","No")</f>
        <v>No</v>
      </c>
      <c r="V1161" s="178" t="str">
        <f t="shared" si="725"/>
        <v>No</v>
      </c>
      <c r="W1161" t="str">
        <f>IF(OR(Tax!K15="Q3 2023",Tax!K15="Q4 2023"),"Yes","No")</f>
        <v>No</v>
      </c>
      <c r="X1161" s="178" t="str">
        <f t="shared" si="726"/>
        <v>No</v>
      </c>
      <c r="Y1161" t="str">
        <f>IF(OR(Tax!K15="Q1 2024",Tax!K15="Q2 2024"),"Yes","No")</f>
        <v>No</v>
      </c>
      <c r="Z1161" s="178" t="str">
        <f t="shared" si="727"/>
        <v>No</v>
      </c>
      <c r="AA1161" t="str">
        <f>IF(OR(Tax!K15="Q3 2024",Tax!K15="Q4 2024"),"Yes","No")</f>
        <v>No</v>
      </c>
      <c r="AB1161" s="178" t="str">
        <f t="shared" si="728"/>
        <v>No</v>
      </c>
      <c r="AC1161" t="str">
        <f>IF(OR(Tax!K15="Q1 2025",Tax!K15="Q2 2025"),"Yes","No")</f>
        <v>No</v>
      </c>
      <c r="AD1161" s="178" t="str">
        <f t="shared" si="729"/>
        <v>No</v>
      </c>
      <c r="AE1161" t="str">
        <f>IF(OR(Tax!K15="Q3 2025",Tax!K15="Q4 2025"),"Yes","No")</f>
        <v>No</v>
      </c>
      <c r="AF1161" s="178" t="str">
        <f t="shared" si="730"/>
        <v>No</v>
      </c>
      <c r="AG1161" t="str">
        <f>IF(OR(Tax!K15="Q1 2026",Tax!K15="Q2 2026"),"Yes","No")</f>
        <v>No</v>
      </c>
      <c r="AH1161" s="178" t="str">
        <f t="shared" si="731"/>
        <v>No</v>
      </c>
      <c r="AI1161" t="str">
        <f>IF(OR(Tax!K15="Q3 2026",Tax!K15="Q4 2026"),"Yes","No")</f>
        <v>No</v>
      </c>
      <c r="AJ1161" s="178" t="str">
        <f t="shared" si="732"/>
        <v>No</v>
      </c>
      <c r="AK1161" t="str">
        <f>IF(OR(Tax!K15="Q1 2027",Tax!K15="Q2 2027"),"Yes","No")</f>
        <v>No</v>
      </c>
      <c r="AL1161" s="178" t="str">
        <f t="shared" si="733"/>
        <v>No</v>
      </c>
      <c r="AM1161" t="str">
        <f>IF(OR(Tax!K15="Q3 2027",Tax!K15="Q4 2027"),"Yes","No")</f>
        <v>No</v>
      </c>
      <c r="AN1161" s="178" t="str">
        <f t="shared" si="734"/>
        <v>No</v>
      </c>
      <c r="AO1161" t="str">
        <f>IF(OR(Tax!K15="Q1 2028",Tax!K15="Q2 2028"),"Yes","No")</f>
        <v>No</v>
      </c>
      <c r="AP1161" s="178" t="str">
        <f t="shared" si="735"/>
        <v>No</v>
      </c>
      <c r="AQ1161" t="str">
        <f>IF(OR(Tax!K15="Q3 2028",Tax!K15="Q4 2028"),"Yes","No")</f>
        <v>No</v>
      </c>
      <c r="AR1161" s="178" t="str">
        <f t="shared" si="736"/>
        <v>No</v>
      </c>
      <c r="AS1161" t="str">
        <f>IF(OR(Tax!K15="Q1 2029",Tax!K15="Q2 2029"),"Yes","No")</f>
        <v>No</v>
      </c>
      <c r="AT1161" s="178" t="str">
        <f t="shared" si="737"/>
        <v>No</v>
      </c>
      <c r="AU1161" t="str">
        <f>IF(OR(Tax!K15="Q3 2029",Tax!K15="Q4 2029"),"Yes","No")</f>
        <v>No</v>
      </c>
      <c r="AV1161" s="178" t="str">
        <f t="shared" si="738"/>
        <v>No</v>
      </c>
      <c r="AW1161" t="str">
        <f>IF(OR(Tax!K15="Q1 2030",Tax!K15="Q2 2030"),"Yes","No")</f>
        <v>No</v>
      </c>
      <c r="AX1161" s="178" t="str">
        <f t="shared" si="739"/>
        <v>No</v>
      </c>
      <c r="AY1161" t="str">
        <f>IF(OR(Tax!K15="Q3 2030",Tax!K15="Q4 2030"),"Yes","No")</f>
        <v>No</v>
      </c>
      <c r="AZ1161" s="178" t="str">
        <f t="shared" si="740"/>
        <v>No</v>
      </c>
      <c r="BA1161" t="str">
        <f>IF(Tax!K15="","No","Yes")</f>
        <v>No</v>
      </c>
      <c r="BB1161" s="178" t="str">
        <f t="shared" si="741"/>
        <v>No</v>
      </c>
      <c r="BC1161" s="178" t="str">
        <f t="shared" si="742"/>
        <v>Yes</v>
      </c>
      <c r="BD1161" s="174"/>
    </row>
    <row r="1162" spans="1:56" s="175" customFormat="1" ht="14.65" thickBot="1" x14ac:dyDescent="0.5">
      <c r="A1162" s="177">
        <v>12</v>
      </c>
      <c r="B1162" s="71" t="s">
        <v>1866</v>
      </c>
      <c r="C1162" t="str">
        <f>IF(Tax!E16="Yes","Yes","No")</f>
        <v>No</v>
      </c>
      <c r="D1162" t="str">
        <f>IF(AND(C1162="No",Tax!F16="Yes"),"Yes","No")</f>
        <v>No</v>
      </c>
      <c r="E1162" t="str">
        <f>IF(AND(C1162="No",Tax!F16="N/A"),"N/A","No")</f>
        <v>No</v>
      </c>
      <c r="F1162">
        <f>IF(OR(Tax!F16="Yes",Tax!F16="N/A"),0,1)</f>
        <v>1</v>
      </c>
      <c r="G1162" t="str">
        <f>IF(OR(Tax!K16="Q3 2019",Tax!K16="Q4 2019"),"Yes","No")</f>
        <v>No</v>
      </c>
      <c r="H1162" s="178" t="str">
        <f t="shared" si="694"/>
        <v>No</v>
      </c>
      <c r="I1162" t="str">
        <f>IF(OR(Tax!K16="Q1 2020",Tax!K16="Q2 2020"),"Yes","No")</f>
        <v>No</v>
      </c>
      <c r="J1162" s="178" t="str">
        <f t="shared" si="719"/>
        <v>No</v>
      </c>
      <c r="K1162" t="str">
        <f>IF(OR(Tax!K16="Q3 2020",Tax!K16="Q4 2020"),"Yes","No")</f>
        <v>No</v>
      </c>
      <c r="L1162" s="178" t="str">
        <f t="shared" si="720"/>
        <v>No</v>
      </c>
      <c r="M1162" t="str">
        <f>IF(OR(Tax!K16="Q1 2021",Tax!K16="Q2 2021"),"Yes","No")</f>
        <v>No</v>
      </c>
      <c r="N1162" s="178" t="str">
        <f t="shared" si="721"/>
        <v>No</v>
      </c>
      <c r="O1162" t="str">
        <f>IF(OR(Tax!K16="Q3 2021",Tax!K16="Q4 2021"),"Yes","No")</f>
        <v>No</v>
      </c>
      <c r="P1162" s="178" t="str">
        <f t="shared" si="722"/>
        <v>No</v>
      </c>
      <c r="Q1162" t="str">
        <f>IF(OR(Tax!K16="Q1 2022",Tax!K16="Q2 2022"),"Yes","No")</f>
        <v>No</v>
      </c>
      <c r="R1162" s="178" t="str">
        <f t="shared" si="723"/>
        <v>No</v>
      </c>
      <c r="S1162" t="str">
        <f>IF(OR(Tax!K16="Q3 2022",Tax!K16="Q4 2022"),"Yes","No")</f>
        <v>No</v>
      </c>
      <c r="T1162" s="178" t="str">
        <f t="shared" si="724"/>
        <v>No</v>
      </c>
      <c r="U1162" t="str">
        <f>IF(OR(Tax!K16="Q1 2023",Tax!K16="Q2 2023"),"Yes","No")</f>
        <v>No</v>
      </c>
      <c r="V1162" s="178" t="str">
        <f t="shared" si="725"/>
        <v>No</v>
      </c>
      <c r="W1162" t="str">
        <f>IF(OR(Tax!K16="Q3 2023",Tax!K16="Q4 2023"),"Yes","No")</f>
        <v>No</v>
      </c>
      <c r="X1162" s="178" t="str">
        <f t="shared" si="726"/>
        <v>No</v>
      </c>
      <c r="Y1162" t="str">
        <f>IF(OR(Tax!K16="Q1 2024",Tax!K16="Q2 2024"),"Yes","No")</f>
        <v>No</v>
      </c>
      <c r="Z1162" s="178" t="str">
        <f t="shared" si="727"/>
        <v>No</v>
      </c>
      <c r="AA1162" t="str">
        <f>IF(OR(Tax!K16="Q3 2024",Tax!K16="Q4 2024"),"Yes","No")</f>
        <v>No</v>
      </c>
      <c r="AB1162" s="178" t="str">
        <f t="shared" si="728"/>
        <v>No</v>
      </c>
      <c r="AC1162" t="str">
        <f>IF(OR(Tax!K16="Q1 2025",Tax!K16="Q2 2025"),"Yes","No")</f>
        <v>No</v>
      </c>
      <c r="AD1162" s="178" t="str">
        <f t="shared" si="729"/>
        <v>No</v>
      </c>
      <c r="AE1162" t="str">
        <f>IF(OR(Tax!K16="Q3 2025",Tax!K16="Q4 2025"),"Yes","No")</f>
        <v>No</v>
      </c>
      <c r="AF1162" s="178" t="str">
        <f t="shared" si="730"/>
        <v>No</v>
      </c>
      <c r="AG1162" t="str">
        <f>IF(OR(Tax!K16="Q1 2026",Tax!K16="Q2 2026"),"Yes","No")</f>
        <v>No</v>
      </c>
      <c r="AH1162" s="178" t="str">
        <f t="shared" si="731"/>
        <v>No</v>
      </c>
      <c r="AI1162" t="str">
        <f>IF(OR(Tax!K16="Q3 2026",Tax!K16="Q4 2026"),"Yes","No")</f>
        <v>No</v>
      </c>
      <c r="AJ1162" s="178" t="str">
        <f t="shared" si="732"/>
        <v>No</v>
      </c>
      <c r="AK1162" t="str">
        <f>IF(OR(Tax!K16="Q1 2027",Tax!K16="Q2 2027"),"Yes","No")</f>
        <v>No</v>
      </c>
      <c r="AL1162" s="178" t="str">
        <f t="shared" si="733"/>
        <v>No</v>
      </c>
      <c r="AM1162" t="str">
        <f>IF(OR(Tax!K16="Q3 2027",Tax!K16="Q4 2027"),"Yes","No")</f>
        <v>No</v>
      </c>
      <c r="AN1162" s="178" t="str">
        <f t="shared" si="734"/>
        <v>No</v>
      </c>
      <c r="AO1162" t="str">
        <f>IF(OR(Tax!K16="Q1 2028",Tax!K16="Q2 2028"),"Yes","No")</f>
        <v>No</v>
      </c>
      <c r="AP1162" s="178" t="str">
        <f t="shared" si="735"/>
        <v>No</v>
      </c>
      <c r="AQ1162" t="str">
        <f>IF(OR(Tax!K16="Q3 2028",Tax!K16="Q4 2028"),"Yes","No")</f>
        <v>No</v>
      </c>
      <c r="AR1162" s="178" t="str">
        <f t="shared" si="736"/>
        <v>No</v>
      </c>
      <c r="AS1162" t="str">
        <f>IF(OR(Tax!K16="Q1 2029",Tax!K16="Q2 2029"),"Yes","No")</f>
        <v>No</v>
      </c>
      <c r="AT1162" s="178" t="str">
        <f t="shared" si="737"/>
        <v>No</v>
      </c>
      <c r="AU1162" t="str">
        <f>IF(OR(Tax!K16="Q3 2029",Tax!K16="Q4 2029"),"Yes","No")</f>
        <v>No</v>
      </c>
      <c r="AV1162" s="178" t="str">
        <f t="shared" si="738"/>
        <v>No</v>
      </c>
      <c r="AW1162" t="str">
        <f>IF(OR(Tax!K16="Q1 2030",Tax!K16="Q2 2030"),"Yes","No")</f>
        <v>No</v>
      </c>
      <c r="AX1162" s="178" t="str">
        <f t="shared" si="739"/>
        <v>No</v>
      </c>
      <c r="AY1162" t="str">
        <f>IF(OR(Tax!K16="Q3 2030",Tax!K16="Q4 2030"),"Yes","No")</f>
        <v>No</v>
      </c>
      <c r="AZ1162" s="178" t="str">
        <f t="shared" si="740"/>
        <v>No</v>
      </c>
      <c r="BA1162" t="str">
        <f>IF(Tax!K16="","No","Yes")</f>
        <v>No</v>
      </c>
      <c r="BB1162" s="178" t="str">
        <f t="shared" si="741"/>
        <v>No</v>
      </c>
      <c r="BC1162" s="178" t="str">
        <f t="shared" si="742"/>
        <v>Yes</v>
      </c>
      <c r="BD1162" s="174"/>
    </row>
    <row r="1163" spans="1:56" s="175" customFormat="1" ht="23.65" thickBot="1" x14ac:dyDescent="0.5">
      <c r="A1163" s="177">
        <v>13</v>
      </c>
      <c r="B1163" s="71" t="s">
        <v>1867</v>
      </c>
      <c r="C1163" t="str">
        <f>IF(Tax!E17="Yes","Yes","No")</f>
        <v>No</v>
      </c>
      <c r="D1163" t="str">
        <f>IF(AND(C1163="No",Tax!F17="Yes"),"Yes","No")</f>
        <v>No</v>
      </c>
      <c r="E1163" t="str">
        <f>IF(AND(C1163="No",Tax!F17="N/A"),"N/A","No")</f>
        <v>No</v>
      </c>
      <c r="F1163">
        <f>IF(OR(Tax!F17="Yes",Tax!F17="N/A"),0,1)</f>
        <v>1</v>
      </c>
      <c r="G1163" t="str">
        <f>IF(OR(Tax!K17="Q3 2019",Tax!K17="Q4 2019"),"Yes","No")</f>
        <v>No</v>
      </c>
      <c r="H1163" s="178" t="str">
        <f t="shared" si="694"/>
        <v>No</v>
      </c>
      <c r="I1163" t="str">
        <f>IF(OR(Tax!K17="Q1 2020",Tax!K17="Q2 2020"),"Yes","No")</f>
        <v>No</v>
      </c>
      <c r="J1163" s="178" t="str">
        <f t="shared" si="719"/>
        <v>No</v>
      </c>
      <c r="K1163" t="str">
        <f>IF(OR(Tax!K17="Q3 2020",Tax!K17="Q4 2020"),"Yes","No")</f>
        <v>No</v>
      </c>
      <c r="L1163" s="178" t="str">
        <f t="shared" si="720"/>
        <v>No</v>
      </c>
      <c r="M1163" t="str">
        <f>IF(OR(Tax!K17="Q1 2021",Tax!K17="Q2 2021"),"Yes","No")</f>
        <v>No</v>
      </c>
      <c r="N1163" s="178" t="str">
        <f t="shared" si="721"/>
        <v>No</v>
      </c>
      <c r="O1163" t="str">
        <f>IF(OR(Tax!K17="Q3 2021",Tax!K17="Q4 2021"),"Yes","No")</f>
        <v>No</v>
      </c>
      <c r="P1163" s="178" t="str">
        <f t="shared" si="722"/>
        <v>No</v>
      </c>
      <c r="Q1163" t="str">
        <f>IF(OR(Tax!K17="Q1 2022",Tax!K17="Q2 2022"),"Yes","No")</f>
        <v>No</v>
      </c>
      <c r="R1163" s="178" t="str">
        <f t="shared" si="723"/>
        <v>No</v>
      </c>
      <c r="S1163" t="str">
        <f>IF(OR(Tax!K17="Q3 2022",Tax!K17="Q4 2022"),"Yes","No")</f>
        <v>No</v>
      </c>
      <c r="T1163" s="178" t="str">
        <f t="shared" si="724"/>
        <v>No</v>
      </c>
      <c r="U1163" t="str">
        <f>IF(OR(Tax!K17="Q1 2023",Tax!K17="Q2 2023"),"Yes","No")</f>
        <v>No</v>
      </c>
      <c r="V1163" s="178" t="str">
        <f t="shared" si="725"/>
        <v>No</v>
      </c>
      <c r="W1163" t="str">
        <f>IF(OR(Tax!K17="Q3 2023",Tax!K17="Q4 2023"),"Yes","No")</f>
        <v>No</v>
      </c>
      <c r="X1163" s="178" t="str">
        <f t="shared" si="726"/>
        <v>No</v>
      </c>
      <c r="Y1163" t="str">
        <f>IF(OR(Tax!K17="Q1 2024",Tax!K17="Q2 2024"),"Yes","No")</f>
        <v>No</v>
      </c>
      <c r="Z1163" s="178" t="str">
        <f t="shared" si="727"/>
        <v>No</v>
      </c>
      <c r="AA1163" t="str">
        <f>IF(OR(Tax!K17="Q3 2024",Tax!K17="Q4 2024"),"Yes","No")</f>
        <v>No</v>
      </c>
      <c r="AB1163" s="178" t="str">
        <f t="shared" si="728"/>
        <v>No</v>
      </c>
      <c r="AC1163" t="str">
        <f>IF(OR(Tax!K17="Q1 2025",Tax!K17="Q2 2025"),"Yes","No")</f>
        <v>No</v>
      </c>
      <c r="AD1163" s="178" t="str">
        <f t="shared" si="729"/>
        <v>No</v>
      </c>
      <c r="AE1163" t="str">
        <f>IF(OR(Tax!K17="Q3 2025",Tax!K17="Q4 2025"),"Yes","No")</f>
        <v>No</v>
      </c>
      <c r="AF1163" s="178" t="str">
        <f t="shared" si="730"/>
        <v>No</v>
      </c>
      <c r="AG1163" t="str">
        <f>IF(OR(Tax!K17="Q1 2026",Tax!K17="Q2 2026"),"Yes","No")</f>
        <v>No</v>
      </c>
      <c r="AH1163" s="178" t="str">
        <f t="shared" si="731"/>
        <v>No</v>
      </c>
      <c r="AI1163" t="str">
        <f>IF(OR(Tax!K17="Q3 2026",Tax!K17="Q4 2026"),"Yes","No")</f>
        <v>No</v>
      </c>
      <c r="AJ1163" s="178" t="str">
        <f t="shared" si="732"/>
        <v>No</v>
      </c>
      <c r="AK1163" t="str">
        <f>IF(OR(Tax!K17="Q1 2027",Tax!K17="Q2 2027"),"Yes","No")</f>
        <v>No</v>
      </c>
      <c r="AL1163" s="178" t="str">
        <f t="shared" si="733"/>
        <v>No</v>
      </c>
      <c r="AM1163" t="str">
        <f>IF(OR(Tax!K17="Q3 2027",Tax!K17="Q4 2027"),"Yes","No")</f>
        <v>No</v>
      </c>
      <c r="AN1163" s="178" t="str">
        <f t="shared" si="734"/>
        <v>No</v>
      </c>
      <c r="AO1163" t="str">
        <f>IF(OR(Tax!K17="Q1 2028",Tax!K17="Q2 2028"),"Yes","No")</f>
        <v>No</v>
      </c>
      <c r="AP1163" s="178" t="str">
        <f t="shared" si="735"/>
        <v>No</v>
      </c>
      <c r="AQ1163" t="str">
        <f>IF(OR(Tax!K17="Q3 2028",Tax!K17="Q4 2028"),"Yes","No")</f>
        <v>No</v>
      </c>
      <c r="AR1163" s="178" t="str">
        <f t="shared" si="736"/>
        <v>No</v>
      </c>
      <c r="AS1163" t="str">
        <f>IF(OR(Tax!K17="Q1 2029",Tax!K17="Q2 2029"),"Yes","No")</f>
        <v>No</v>
      </c>
      <c r="AT1163" s="178" t="str">
        <f t="shared" si="737"/>
        <v>No</v>
      </c>
      <c r="AU1163" t="str">
        <f>IF(OR(Tax!K17="Q3 2029",Tax!K17="Q4 2029"),"Yes","No")</f>
        <v>No</v>
      </c>
      <c r="AV1163" s="178" t="str">
        <f t="shared" si="738"/>
        <v>No</v>
      </c>
      <c r="AW1163" t="str">
        <f>IF(OR(Tax!K17="Q1 2030",Tax!K17="Q2 2030"),"Yes","No")</f>
        <v>No</v>
      </c>
      <c r="AX1163" s="178" t="str">
        <f t="shared" si="739"/>
        <v>No</v>
      </c>
      <c r="AY1163" t="str">
        <f>IF(OR(Tax!K17="Q3 2030",Tax!K17="Q4 2030"),"Yes","No")</f>
        <v>No</v>
      </c>
      <c r="AZ1163" s="178" t="str">
        <f t="shared" si="740"/>
        <v>No</v>
      </c>
      <c r="BA1163" t="str">
        <f>IF(Tax!K17="","No","Yes")</f>
        <v>No</v>
      </c>
      <c r="BB1163" s="178" t="str">
        <f t="shared" si="741"/>
        <v>No</v>
      </c>
      <c r="BC1163" s="178" t="str">
        <f t="shared" si="742"/>
        <v>Yes</v>
      </c>
      <c r="BD1163" s="174"/>
    </row>
    <row r="1164" spans="1:56" s="175" customFormat="1" ht="23.65" thickBot="1" x14ac:dyDescent="0.5">
      <c r="A1164" s="177">
        <v>14</v>
      </c>
      <c r="B1164" s="71" t="s">
        <v>1868</v>
      </c>
      <c r="C1164" t="str">
        <f>IF(Tax!E18="Yes","Yes","No")</f>
        <v>No</v>
      </c>
      <c r="D1164" t="str">
        <f>IF(AND(C1164="No",Tax!F18="Yes"),"Yes","No")</f>
        <v>No</v>
      </c>
      <c r="E1164" t="str">
        <f>IF(AND(C1164="No",Tax!F18="N/A"),"N/A","No")</f>
        <v>No</v>
      </c>
      <c r="F1164">
        <f>IF(OR(Tax!F18="Yes",Tax!F18="N/A"),0,1)</f>
        <v>1</v>
      </c>
      <c r="G1164" t="str">
        <f>IF(OR(Tax!K18="Q3 2019",Tax!K18="Q4 2019"),"Yes","No")</f>
        <v>No</v>
      </c>
      <c r="H1164" s="178" t="str">
        <f t="shared" si="694"/>
        <v>No</v>
      </c>
      <c r="I1164" t="str">
        <f>IF(OR(Tax!K18="Q1 2020",Tax!K18="Q2 2020"),"Yes","No")</f>
        <v>No</v>
      </c>
      <c r="J1164" s="178" t="str">
        <f t="shared" si="719"/>
        <v>No</v>
      </c>
      <c r="K1164" t="str">
        <f>IF(OR(Tax!K18="Q3 2020",Tax!K18="Q4 2020"),"Yes","No")</f>
        <v>No</v>
      </c>
      <c r="L1164" s="178" t="str">
        <f t="shared" si="720"/>
        <v>No</v>
      </c>
      <c r="M1164" t="str">
        <f>IF(OR(Tax!K18="Q1 2021",Tax!K18="Q2 2021"),"Yes","No")</f>
        <v>No</v>
      </c>
      <c r="N1164" s="178" t="str">
        <f t="shared" si="721"/>
        <v>No</v>
      </c>
      <c r="O1164" t="str">
        <f>IF(OR(Tax!K18="Q3 2021",Tax!K18="Q4 2021"),"Yes","No")</f>
        <v>No</v>
      </c>
      <c r="P1164" s="178" t="str">
        <f t="shared" si="722"/>
        <v>No</v>
      </c>
      <c r="Q1164" t="str">
        <f>IF(OR(Tax!K18="Q1 2022",Tax!K18="Q2 2022"),"Yes","No")</f>
        <v>No</v>
      </c>
      <c r="R1164" s="178" t="str">
        <f t="shared" si="723"/>
        <v>No</v>
      </c>
      <c r="S1164" t="str">
        <f>IF(OR(Tax!K18="Q3 2022",Tax!K18="Q4 2022"),"Yes","No")</f>
        <v>No</v>
      </c>
      <c r="T1164" s="178" t="str">
        <f t="shared" si="724"/>
        <v>No</v>
      </c>
      <c r="U1164" t="str">
        <f>IF(OR(Tax!K18="Q1 2023",Tax!K18="Q2 2023"),"Yes","No")</f>
        <v>No</v>
      </c>
      <c r="V1164" s="178" t="str">
        <f t="shared" si="725"/>
        <v>No</v>
      </c>
      <c r="W1164" t="str">
        <f>IF(OR(Tax!K18="Q3 2023",Tax!K18="Q4 2023"),"Yes","No")</f>
        <v>No</v>
      </c>
      <c r="X1164" s="178" t="str">
        <f t="shared" si="726"/>
        <v>No</v>
      </c>
      <c r="Y1164" t="str">
        <f>IF(OR(Tax!K18="Q1 2024",Tax!K18="Q2 2024"),"Yes","No")</f>
        <v>No</v>
      </c>
      <c r="Z1164" s="178" t="str">
        <f t="shared" si="727"/>
        <v>No</v>
      </c>
      <c r="AA1164" t="str">
        <f>IF(OR(Tax!K18="Q3 2024",Tax!K18="Q4 2024"),"Yes","No")</f>
        <v>No</v>
      </c>
      <c r="AB1164" s="178" t="str">
        <f t="shared" si="728"/>
        <v>No</v>
      </c>
      <c r="AC1164" t="str">
        <f>IF(OR(Tax!K18="Q1 2025",Tax!K18="Q2 2025"),"Yes","No")</f>
        <v>No</v>
      </c>
      <c r="AD1164" s="178" t="str">
        <f t="shared" si="729"/>
        <v>No</v>
      </c>
      <c r="AE1164" t="str">
        <f>IF(OR(Tax!K18="Q3 2025",Tax!K18="Q4 2025"),"Yes","No")</f>
        <v>No</v>
      </c>
      <c r="AF1164" s="178" t="str">
        <f t="shared" si="730"/>
        <v>No</v>
      </c>
      <c r="AG1164" t="str">
        <f>IF(OR(Tax!K18="Q1 2026",Tax!K18="Q2 2026"),"Yes","No")</f>
        <v>No</v>
      </c>
      <c r="AH1164" s="178" t="str">
        <f t="shared" si="731"/>
        <v>No</v>
      </c>
      <c r="AI1164" t="str">
        <f>IF(OR(Tax!K18="Q3 2026",Tax!K18="Q4 2026"),"Yes","No")</f>
        <v>No</v>
      </c>
      <c r="AJ1164" s="178" t="str">
        <f t="shared" si="732"/>
        <v>No</v>
      </c>
      <c r="AK1164" t="str">
        <f>IF(OR(Tax!K18="Q1 2027",Tax!K18="Q2 2027"),"Yes","No")</f>
        <v>No</v>
      </c>
      <c r="AL1164" s="178" t="str">
        <f t="shared" si="733"/>
        <v>No</v>
      </c>
      <c r="AM1164" t="str">
        <f>IF(OR(Tax!K18="Q3 2027",Tax!K18="Q4 2027"),"Yes","No")</f>
        <v>No</v>
      </c>
      <c r="AN1164" s="178" t="str">
        <f t="shared" si="734"/>
        <v>No</v>
      </c>
      <c r="AO1164" t="str">
        <f>IF(OR(Tax!K18="Q1 2028",Tax!K18="Q2 2028"),"Yes","No")</f>
        <v>No</v>
      </c>
      <c r="AP1164" s="178" t="str">
        <f t="shared" si="735"/>
        <v>No</v>
      </c>
      <c r="AQ1164" t="str">
        <f>IF(OR(Tax!K18="Q3 2028",Tax!K18="Q4 2028"),"Yes","No")</f>
        <v>No</v>
      </c>
      <c r="AR1164" s="178" t="str">
        <f t="shared" si="736"/>
        <v>No</v>
      </c>
      <c r="AS1164" t="str">
        <f>IF(OR(Tax!K18="Q1 2029",Tax!K18="Q2 2029"),"Yes","No")</f>
        <v>No</v>
      </c>
      <c r="AT1164" s="178" t="str">
        <f t="shared" si="737"/>
        <v>No</v>
      </c>
      <c r="AU1164" t="str">
        <f>IF(OR(Tax!K18="Q3 2029",Tax!K18="Q4 2029"),"Yes","No")</f>
        <v>No</v>
      </c>
      <c r="AV1164" s="178" t="str">
        <f t="shared" si="738"/>
        <v>No</v>
      </c>
      <c r="AW1164" t="str">
        <f>IF(OR(Tax!K18="Q1 2030",Tax!K18="Q2 2030"),"Yes","No")</f>
        <v>No</v>
      </c>
      <c r="AX1164" s="178" t="str">
        <f t="shared" si="739"/>
        <v>No</v>
      </c>
      <c r="AY1164" t="str">
        <f>IF(OR(Tax!K18="Q3 2030",Tax!K18="Q4 2030"),"Yes","No")</f>
        <v>No</v>
      </c>
      <c r="AZ1164" s="178" t="str">
        <f t="shared" si="740"/>
        <v>No</v>
      </c>
      <c r="BA1164" t="str">
        <f>IF(Tax!K18="","No","Yes")</f>
        <v>No</v>
      </c>
      <c r="BB1164" s="178" t="str">
        <f t="shared" si="741"/>
        <v>No</v>
      </c>
      <c r="BC1164" s="178" t="str">
        <f t="shared" si="742"/>
        <v>Yes</v>
      </c>
      <c r="BD1164" s="174"/>
    </row>
    <row r="1165" spans="1:56" s="175" customFormat="1" ht="23.65" thickBot="1" x14ac:dyDescent="0.5">
      <c r="A1165" s="177">
        <v>15</v>
      </c>
      <c r="B1165" s="70" t="s">
        <v>1871</v>
      </c>
      <c r="C1165" t="str">
        <f>IF(Tax!E19="Yes","Yes","No")</f>
        <v>Yes</v>
      </c>
      <c r="D1165" t="str">
        <f>IF(AND(C1165="No",Tax!F19="Yes"),"Yes","No")</f>
        <v>No</v>
      </c>
      <c r="E1165" t="str">
        <f>IF(AND(C1165="No",Tax!F19="N/A"),"N/A","No")</f>
        <v>No</v>
      </c>
      <c r="F1165">
        <f>IF(OR(Tax!F19="Yes",Tax!F19="N/A"),0,1)</f>
        <v>1</v>
      </c>
      <c r="G1165" t="str">
        <f>IF(OR(Tax!K19="Q3 2019",Tax!K19="Q4 2019"),"Yes","No")</f>
        <v>No</v>
      </c>
      <c r="H1165" s="178" t="str">
        <f t="shared" si="694"/>
        <v>No</v>
      </c>
      <c r="I1165" t="str">
        <f>IF(OR(Tax!K19="Q1 2020",Tax!K19="Q2 2020"),"Yes","No")</f>
        <v>No</v>
      </c>
      <c r="J1165" s="178" t="str">
        <f t="shared" si="719"/>
        <v>No</v>
      </c>
      <c r="K1165" t="str">
        <f>IF(OR(Tax!K19="Q3 2020",Tax!K19="Q4 2020"),"Yes","No")</f>
        <v>No</v>
      </c>
      <c r="L1165" s="178" t="str">
        <f t="shared" si="720"/>
        <v>No</v>
      </c>
      <c r="M1165" t="str">
        <f>IF(OR(Tax!K19="Q1 2021",Tax!K19="Q2 2021"),"Yes","No")</f>
        <v>No</v>
      </c>
      <c r="N1165" s="178" t="str">
        <f t="shared" si="721"/>
        <v>No</v>
      </c>
      <c r="O1165" t="str">
        <f>IF(OR(Tax!K19="Q3 2021",Tax!K19="Q4 2021"),"Yes","No")</f>
        <v>No</v>
      </c>
      <c r="P1165" s="178" t="str">
        <f t="shared" si="722"/>
        <v>No</v>
      </c>
      <c r="Q1165" t="str">
        <f>IF(OR(Tax!K19="Q1 2022",Tax!K19="Q2 2022"),"Yes","No")</f>
        <v>No</v>
      </c>
      <c r="R1165" s="178" t="str">
        <f t="shared" si="723"/>
        <v>No</v>
      </c>
      <c r="S1165" t="str">
        <f>IF(OR(Tax!K19="Q3 2022",Tax!K19="Q4 2022"),"Yes","No")</f>
        <v>No</v>
      </c>
      <c r="T1165" s="178" t="str">
        <f t="shared" si="724"/>
        <v>No</v>
      </c>
      <c r="U1165" t="str">
        <f>IF(OR(Tax!K19="Q1 2023",Tax!K19="Q2 2023"),"Yes","No")</f>
        <v>No</v>
      </c>
      <c r="V1165" s="178" t="str">
        <f t="shared" si="725"/>
        <v>No</v>
      </c>
      <c r="W1165" t="str">
        <f>IF(OR(Tax!K19="Q3 2023",Tax!K19="Q4 2023"),"Yes","No")</f>
        <v>No</v>
      </c>
      <c r="X1165" s="178" t="str">
        <f t="shared" si="726"/>
        <v>No</v>
      </c>
      <c r="Y1165" t="str">
        <f>IF(OR(Tax!K19="Q1 2024",Tax!K19="Q2 2024"),"Yes","No")</f>
        <v>No</v>
      </c>
      <c r="Z1165" s="178" t="str">
        <f t="shared" si="727"/>
        <v>No</v>
      </c>
      <c r="AA1165" t="str">
        <f>IF(OR(Tax!K19="Q3 2024",Tax!K19="Q4 2024"),"Yes","No")</f>
        <v>No</v>
      </c>
      <c r="AB1165" s="178" t="str">
        <f t="shared" si="728"/>
        <v>No</v>
      </c>
      <c r="AC1165" t="str">
        <f>IF(OR(Tax!K19="Q1 2025",Tax!K19="Q2 2025"),"Yes","No")</f>
        <v>No</v>
      </c>
      <c r="AD1165" s="178" t="str">
        <f t="shared" si="729"/>
        <v>No</v>
      </c>
      <c r="AE1165" t="str">
        <f>IF(OR(Tax!K19="Q3 2025",Tax!K19="Q4 2025"),"Yes","No")</f>
        <v>No</v>
      </c>
      <c r="AF1165" s="178" t="str">
        <f t="shared" si="730"/>
        <v>No</v>
      </c>
      <c r="AG1165" t="str">
        <f>IF(OR(Tax!K19="Q1 2026",Tax!K19="Q2 2026"),"Yes","No")</f>
        <v>No</v>
      </c>
      <c r="AH1165" s="178" t="str">
        <f t="shared" si="731"/>
        <v>No</v>
      </c>
      <c r="AI1165" t="str">
        <f>IF(OR(Tax!K19="Q3 2026",Tax!K19="Q4 2026"),"Yes","No")</f>
        <v>No</v>
      </c>
      <c r="AJ1165" s="178" t="str">
        <f t="shared" si="732"/>
        <v>No</v>
      </c>
      <c r="AK1165" t="str">
        <f>IF(OR(Tax!K19="Q1 2027",Tax!K19="Q2 2027"),"Yes","No")</f>
        <v>No</v>
      </c>
      <c r="AL1165" s="178" t="str">
        <f t="shared" si="733"/>
        <v>No</v>
      </c>
      <c r="AM1165" t="str">
        <f>IF(OR(Tax!K19="Q3 2027",Tax!K19="Q4 2027"),"Yes","No")</f>
        <v>No</v>
      </c>
      <c r="AN1165" s="178" t="str">
        <f t="shared" si="734"/>
        <v>No</v>
      </c>
      <c r="AO1165" t="str">
        <f>IF(OR(Tax!K19="Q1 2028",Tax!K19="Q2 2028"),"Yes","No")</f>
        <v>No</v>
      </c>
      <c r="AP1165" s="178" t="str">
        <f t="shared" si="735"/>
        <v>No</v>
      </c>
      <c r="AQ1165" t="str">
        <f>IF(OR(Tax!K19="Q3 2028",Tax!K19="Q4 2028"),"Yes","No")</f>
        <v>No</v>
      </c>
      <c r="AR1165" s="178" t="str">
        <f t="shared" si="736"/>
        <v>No</v>
      </c>
      <c r="AS1165" t="str">
        <f>IF(OR(Tax!K19="Q1 2029",Tax!K19="Q2 2029"),"Yes","No")</f>
        <v>No</v>
      </c>
      <c r="AT1165" s="178" t="str">
        <f t="shared" si="737"/>
        <v>No</v>
      </c>
      <c r="AU1165" t="str">
        <f>IF(OR(Tax!K19="Q3 2029",Tax!K19="Q4 2029"),"Yes","No")</f>
        <v>No</v>
      </c>
      <c r="AV1165" s="178" t="str">
        <f t="shared" si="738"/>
        <v>No</v>
      </c>
      <c r="AW1165" t="str">
        <f>IF(OR(Tax!K19="Q1 2030",Tax!K19="Q2 2030"),"Yes","No")</f>
        <v>No</v>
      </c>
      <c r="AX1165" s="178" t="str">
        <f t="shared" si="739"/>
        <v>No</v>
      </c>
      <c r="AY1165" t="str">
        <f>IF(OR(Tax!K19="Q3 2030",Tax!K19="Q4 2030"),"Yes","No")</f>
        <v>No</v>
      </c>
      <c r="AZ1165" s="178" t="str">
        <f t="shared" si="740"/>
        <v>No</v>
      </c>
      <c r="BA1165" t="str">
        <f>IF(Tax!K19="","No","Yes")</f>
        <v>No</v>
      </c>
      <c r="BB1165" s="178" t="str">
        <f t="shared" si="741"/>
        <v>No</v>
      </c>
      <c r="BC1165" s="178" t="str">
        <f t="shared" si="742"/>
        <v>No</v>
      </c>
      <c r="BD1165" s="174"/>
    </row>
    <row r="1166" spans="1:56" s="175" customFormat="1" ht="14.65" thickBot="1" x14ac:dyDescent="0.5">
      <c r="A1166" s="177">
        <v>16</v>
      </c>
      <c r="B1166" s="71" t="s">
        <v>1872</v>
      </c>
      <c r="C1166" t="str">
        <f>IF(Tax!E20="Yes","Yes","No")</f>
        <v>No</v>
      </c>
      <c r="D1166" t="str">
        <f>IF(AND(C1166="No",Tax!F20="Yes"),"Yes","No")</f>
        <v>No</v>
      </c>
      <c r="E1166" t="str">
        <f>IF(AND(C1166="No",Tax!F20="N/A"),"N/A","No")</f>
        <v>No</v>
      </c>
      <c r="F1166">
        <f>IF(OR(Tax!F20="Yes",Tax!F20="N/A"),0,1)</f>
        <v>1</v>
      </c>
      <c r="G1166" t="str">
        <f>IF(OR(Tax!K20="Q3 2019",Tax!K20="Q4 2019"),"Yes","No")</f>
        <v>No</v>
      </c>
      <c r="H1166" s="178" t="str">
        <f t="shared" si="694"/>
        <v>No</v>
      </c>
      <c r="I1166" t="str">
        <f>IF(OR(Tax!K20="Q1 2020",Tax!K20="Q2 2020"),"Yes","No")</f>
        <v>No</v>
      </c>
      <c r="J1166" s="178" t="str">
        <f t="shared" si="719"/>
        <v>No</v>
      </c>
      <c r="K1166" t="str">
        <f>IF(OR(Tax!K20="Q3 2020",Tax!K20="Q4 2020"),"Yes","No")</f>
        <v>No</v>
      </c>
      <c r="L1166" s="178" t="str">
        <f t="shared" si="720"/>
        <v>No</v>
      </c>
      <c r="M1166" t="str">
        <f>IF(OR(Tax!K20="Q1 2021",Tax!K20="Q2 2021"),"Yes","No")</f>
        <v>No</v>
      </c>
      <c r="N1166" s="178" t="str">
        <f t="shared" si="721"/>
        <v>No</v>
      </c>
      <c r="O1166" t="str">
        <f>IF(OR(Tax!K20="Q3 2021",Tax!K20="Q4 2021"),"Yes","No")</f>
        <v>No</v>
      </c>
      <c r="P1166" s="178" t="str">
        <f t="shared" si="722"/>
        <v>No</v>
      </c>
      <c r="Q1166" t="str">
        <f>IF(OR(Tax!K20="Q1 2022",Tax!K20="Q2 2022"),"Yes","No")</f>
        <v>No</v>
      </c>
      <c r="R1166" s="178" t="str">
        <f t="shared" si="723"/>
        <v>No</v>
      </c>
      <c r="S1166" t="str">
        <f>IF(OR(Tax!K20="Q3 2022",Tax!K20="Q4 2022"),"Yes","No")</f>
        <v>No</v>
      </c>
      <c r="T1166" s="178" t="str">
        <f t="shared" si="724"/>
        <v>No</v>
      </c>
      <c r="U1166" t="str">
        <f>IF(OR(Tax!K20="Q1 2023",Tax!K20="Q2 2023"),"Yes","No")</f>
        <v>No</v>
      </c>
      <c r="V1166" s="178" t="str">
        <f t="shared" si="725"/>
        <v>No</v>
      </c>
      <c r="W1166" t="str">
        <f>IF(OR(Tax!K20="Q3 2023",Tax!K20="Q4 2023"),"Yes","No")</f>
        <v>No</v>
      </c>
      <c r="X1166" s="178" t="str">
        <f t="shared" si="726"/>
        <v>No</v>
      </c>
      <c r="Y1166" t="str">
        <f>IF(OR(Tax!K20="Q1 2024",Tax!K20="Q2 2024"),"Yes","No")</f>
        <v>No</v>
      </c>
      <c r="Z1166" s="178" t="str">
        <f t="shared" si="727"/>
        <v>No</v>
      </c>
      <c r="AA1166" t="str">
        <f>IF(OR(Tax!K20="Q3 2024",Tax!K20="Q4 2024"),"Yes","No")</f>
        <v>No</v>
      </c>
      <c r="AB1166" s="178" t="str">
        <f t="shared" si="728"/>
        <v>No</v>
      </c>
      <c r="AC1166" t="str">
        <f>IF(OR(Tax!K20="Q1 2025",Tax!K20="Q2 2025"),"Yes","No")</f>
        <v>No</v>
      </c>
      <c r="AD1166" s="178" t="str">
        <f t="shared" si="729"/>
        <v>No</v>
      </c>
      <c r="AE1166" t="str">
        <f>IF(OR(Tax!K20="Q3 2025",Tax!K20="Q4 2025"),"Yes","No")</f>
        <v>No</v>
      </c>
      <c r="AF1166" s="178" t="str">
        <f t="shared" si="730"/>
        <v>No</v>
      </c>
      <c r="AG1166" t="str">
        <f>IF(OR(Tax!K20="Q1 2026",Tax!K20="Q2 2026"),"Yes","No")</f>
        <v>No</v>
      </c>
      <c r="AH1166" s="178" t="str">
        <f t="shared" si="731"/>
        <v>No</v>
      </c>
      <c r="AI1166" t="str">
        <f>IF(OR(Tax!K20="Q3 2026",Tax!K20="Q4 2026"),"Yes","No")</f>
        <v>No</v>
      </c>
      <c r="AJ1166" s="178" t="str">
        <f t="shared" si="732"/>
        <v>No</v>
      </c>
      <c r="AK1166" t="str">
        <f>IF(OR(Tax!K20="Q1 2027",Tax!K20="Q2 2027"),"Yes","No")</f>
        <v>No</v>
      </c>
      <c r="AL1166" s="178" t="str">
        <f t="shared" si="733"/>
        <v>No</v>
      </c>
      <c r="AM1166" t="str">
        <f>IF(OR(Tax!K20="Q3 2027",Tax!K20="Q4 2027"),"Yes","No")</f>
        <v>No</v>
      </c>
      <c r="AN1166" s="178" t="str">
        <f t="shared" si="734"/>
        <v>No</v>
      </c>
      <c r="AO1166" t="str">
        <f>IF(OR(Tax!K20="Q1 2028",Tax!K20="Q2 2028"),"Yes","No")</f>
        <v>No</v>
      </c>
      <c r="AP1166" s="178" t="str">
        <f t="shared" si="735"/>
        <v>No</v>
      </c>
      <c r="AQ1166" t="str">
        <f>IF(OR(Tax!K20="Q3 2028",Tax!K20="Q4 2028"),"Yes","No")</f>
        <v>No</v>
      </c>
      <c r="AR1166" s="178" t="str">
        <f t="shared" si="736"/>
        <v>No</v>
      </c>
      <c r="AS1166" t="str">
        <f>IF(OR(Tax!K20="Q1 2029",Tax!K20="Q2 2029"),"Yes","No")</f>
        <v>No</v>
      </c>
      <c r="AT1166" s="178" t="str">
        <f t="shared" si="737"/>
        <v>No</v>
      </c>
      <c r="AU1166" t="str">
        <f>IF(OR(Tax!K20="Q3 2029",Tax!K20="Q4 2029"),"Yes","No")</f>
        <v>No</v>
      </c>
      <c r="AV1166" s="178" t="str">
        <f t="shared" si="738"/>
        <v>No</v>
      </c>
      <c r="AW1166" t="str">
        <f>IF(OR(Tax!K20="Q1 2030",Tax!K20="Q2 2030"),"Yes","No")</f>
        <v>No</v>
      </c>
      <c r="AX1166" s="178" t="str">
        <f t="shared" si="739"/>
        <v>No</v>
      </c>
      <c r="AY1166" t="str">
        <f>IF(OR(Tax!K20="Q3 2030",Tax!K20="Q4 2030"),"Yes","No")</f>
        <v>No</v>
      </c>
      <c r="AZ1166" s="178" t="str">
        <f t="shared" si="740"/>
        <v>No</v>
      </c>
      <c r="BA1166" t="str">
        <f>IF(Tax!K20="","No","Yes")</f>
        <v>No</v>
      </c>
      <c r="BB1166" s="178" t="str">
        <f t="shared" si="741"/>
        <v>No</v>
      </c>
      <c r="BC1166" s="178" t="str">
        <f t="shared" si="742"/>
        <v>Yes</v>
      </c>
      <c r="BD1166" s="174"/>
    </row>
    <row r="1167" spans="1:56" s="175" customFormat="1" ht="23.65" thickBot="1" x14ac:dyDescent="0.5">
      <c r="A1167" s="177">
        <v>17</v>
      </c>
      <c r="B1167" s="71" t="s">
        <v>1873</v>
      </c>
      <c r="C1167" t="str">
        <f>IF(Tax!E21="Yes","Yes","No")</f>
        <v>No</v>
      </c>
      <c r="D1167" t="str">
        <f>IF(AND(C1167="No",Tax!F21="Yes"),"Yes","No")</f>
        <v>No</v>
      </c>
      <c r="E1167" t="str">
        <f>IF(AND(C1167="No",Tax!F21="N/A"),"N/A","No")</f>
        <v>No</v>
      </c>
      <c r="F1167">
        <f>IF(OR(Tax!F21="Yes",Tax!F21="N/A"),0,1)</f>
        <v>1</v>
      </c>
      <c r="G1167" t="str">
        <f>IF(OR(Tax!K21="Q3 2019",Tax!K21="Q4 2019"),"Yes","No")</f>
        <v>No</v>
      </c>
      <c r="H1167" s="178" t="str">
        <f t="shared" si="694"/>
        <v>No</v>
      </c>
      <c r="I1167" t="str">
        <f>IF(OR(Tax!K21="Q1 2020",Tax!K21="Q2 2020"),"Yes","No")</f>
        <v>No</v>
      </c>
      <c r="J1167" s="178" t="str">
        <f t="shared" si="719"/>
        <v>No</v>
      </c>
      <c r="K1167" t="str">
        <f>IF(OR(Tax!K21="Q3 2020",Tax!K21="Q4 2020"),"Yes","No")</f>
        <v>No</v>
      </c>
      <c r="L1167" s="178" t="str">
        <f t="shared" si="720"/>
        <v>No</v>
      </c>
      <c r="M1167" t="str">
        <f>IF(OR(Tax!K21="Q1 2021",Tax!K21="Q2 2021"),"Yes","No")</f>
        <v>No</v>
      </c>
      <c r="N1167" s="178" t="str">
        <f t="shared" si="721"/>
        <v>No</v>
      </c>
      <c r="O1167" t="str">
        <f>IF(OR(Tax!K21="Q3 2021",Tax!K21="Q4 2021"),"Yes","No")</f>
        <v>No</v>
      </c>
      <c r="P1167" s="178" t="str">
        <f t="shared" si="722"/>
        <v>No</v>
      </c>
      <c r="Q1167" t="str">
        <f>IF(OR(Tax!K21="Q1 2022",Tax!K21="Q2 2022"),"Yes","No")</f>
        <v>No</v>
      </c>
      <c r="R1167" s="178" t="str">
        <f t="shared" si="723"/>
        <v>No</v>
      </c>
      <c r="S1167" t="str">
        <f>IF(OR(Tax!K21="Q3 2022",Tax!K21="Q4 2022"),"Yes","No")</f>
        <v>No</v>
      </c>
      <c r="T1167" s="178" t="str">
        <f t="shared" si="724"/>
        <v>No</v>
      </c>
      <c r="U1167" t="str">
        <f>IF(OR(Tax!K21="Q1 2023",Tax!K21="Q2 2023"),"Yes","No")</f>
        <v>No</v>
      </c>
      <c r="V1167" s="178" t="str">
        <f t="shared" si="725"/>
        <v>No</v>
      </c>
      <c r="W1167" t="str">
        <f>IF(OR(Tax!K21="Q3 2023",Tax!K21="Q4 2023"),"Yes","No")</f>
        <v>No</v>
      </c>
      <c r="X1167" s="178" t="str">
        <f t="shared" si="726"/>
        <v>No</v>
      </c>
      <c r="Y1167" t="str">
        <f>IF(OR(Tax!K21="Q1 2024",Tax!K21="Q2 2024"),"Yes","No")</f>
        <v>No</v>
      </c>
      <c r="Z1167" s="178" t="str">
        <f t="shared" si="727"/>
        <v>No</v>
      </c>
      <c r="AA1167" t="str">
        <f>IF(OR(Tax!K21="Q3 2024",Tax!K21="Q4 2024"),"Yes","No")</f>
        <v>No</v>
      </c>
      <c r="AB1167" s="178" t="str">
        <f t="shared" si="728"/>
        <v>No</v>
      </c>
      <c r="AC1167" t="str">
        <f>IF(OR(Tax!K21="Q1 2025",Tax!K21="Q2 2025"),"Yes","No")</f>
        <v>No</v>
      </c>
      <c r="AD1167" s="178" t="str">
        <f t="shared" si="729"/>
        <v>No</v>
      </c>
      <c r="AE1167" t="str">
        <f>IF(OR(Tax!K21="Q3 2025",Tax!K21="Q4 2025"),"Yes","No")</f>
        <v>No</v>
      </c>
      <c r="AF1167" s="178" t="str">
        <f t="shared" si="730"/>
        <v>No</v>
      </c>
      <c r="AG1167" t="str">
        <f>IF(OR(Tax!K21="Q1 2026",Tax!K21="Q2 2026"),"Yes","No")</f>
        <v>No</v>
      </c>
      <c r="AH1167" s="178" t="str">
        <f t="shared" si="731"/>
        <v>No</v>
      </c>
      <c r="AI1167" t="str">
        <f>IF(OR(Tax!K21="Q3 2026",Tax!K21="Q4 2026"),"Yes","No")</f>
        <v>No</v>
      </c>
      <c r="AJ1167" s="178" t="str">
        <f t="shared" si="732"/>
        <v>No</v>
      </c>
      <c r="AK1167" t="str">
        <f>IF(OR(Tax!K21="Q1 2027",Tax!K21="Q2 2027"),"Yes","No")</f>
        <v>No</v>
      </c>
      <c r="AL1167" s="178" t="str">
        <f t="shared" si="733"/>
        <v>No</v>
      </c>
      <c r="AM1167" t="str">
        <f>IF(OR(Tax!K21="Q3 2027",Tax!K21="Q4 2027"),"Yes","No")</f>
        <v>No</v>
      </c>
      <c r="AN1167" s="178" t="str">
        <f t="shared" si="734"/>
        <v>No</v>
      </c>
      <c r="AO1167" t="str">
        <f>IF(OR(Tax!K21="Q1 2028",Tax!K21="Q2 2028"),"Yes","No")</f>
        <v>No</v>
      </c>
      <c r="AP1167" s="178" t="str">
        <f t="shared" si="735"/>
        <v>No</v>
      </c>
      <c r="AQ1167" t="str">
        <f>IF(OR(Tax!K21="Q3 2028",Tax!K21="Q4 2028"),"Yes","No")</f>
        <v>No</v>
      </c>
      <c r="AR1167" s="178" t="str">
        <f t="shared" si="736"/>
        <v>No</v>
      </c>
      <c r="AS1167" t="str">
        <f>IF(OR(Tax!K21="Q1 2029",Tax!K21="Q2 2029"),"Yes","No")</f>
        <v>No</v>
      </c>
      <c r="AT1167" s="178" t="str">
        <f t="shared" si="737"/>
        <v>No</v>
      </c>
      <c r="AU1167" t="str">
        <f>IF(OR(Tax!K21="Q3 2029",Tax!K21="Q4 2029"),"Yes","No")</f>
        <v>No</v>
      </c>
      <c r="AV1167" s="178" t="str">
        <f t="shared" si="738"/>
        <v>No</v>
      </c>
      <c r="AW1167" t="str">
        <f>IF(OR(Tax!K21="Q1 2030",Tax!K21="Q2 2030"),"Yes","No")</f>
        <v>No</v>
      </c>
      <c r="AX1167" s="178" t="str">
        <f t="shared" si="739"/>
        <v>No</v>
      </c>
      <c r="AY1167" t="str">
        <f>IF(OR(Tax!K21="Q3 2030",Tax!K21="Q4 2030"),"Yes","No")</f>
        <v>No</v>
      </c>
      <c r="AZ1167" s="178" t="str">
        <f t="shared" si="740"/>
        <v>No</v>
      </c>
      <c r="BA1167" t="str">
        <f>IF(Tax!K21="","No","Yes")</f>
        <v>No</v>
      </c>
      <c r="BB1167" s="178" t="str">
        <f t="shared" si="741"/>
        <v>No</v>
      </c>
      <c r="BC1167" s="178" t="str">
        <f t="shared" si="742"/>
        <v>Yes</v>
      </c>
      <c r="BD1167" s="174"/>
    </row>
    <row r="1168" spans="1:56" s="175" customFormat="1" ht="35.25" thickBot="1" x14ac:dyDescent="0.5">
      <c r="A1168" s="177">
        <v>18</v>
      </c>
      <c r="B1168" s="71" t="s">
        <v>1875</v>
      </c>
      <c r="C1168" t="str">
        <f>IF(Tax!E22="Yes","Yes","No")</f>
        <v>No</v>
      </c>
      <c r="D1168" t="str">
        <f>IF(AND(C1168="No",Tax!F22="Yes"),"Yes","No")</f>
        <v>No</v>
      </c>
      <c r="E1168" t="str">
        <f>IF(AND(C1168="No",Tax!F22="N/A"),"N/A","No")</f>
        <v>No</v>
      </c>
      <c r="F1168">
        <f>IF(OR(Tax!F22="Yes",Tax!F22="N/A"),0,1)</f>
        <v>1</v>
      </c>
      <c r="G1168" t="str">
        <f>IF(OR(Tax!K22="Q3 2019",Tax!K22="Q4 2019"),"Yes","No")</f>
        <v>No</v>
      </c>
      <c r="H1168" s="178" t="str">
        <f t="shared" si="694"/>
        <v>No</v>
      </c>
      <c r="I1168" t="str">
        <f>IF(OR(Tax!K22="Q1 2020",Tax!K22="Q2 2020"),"Yes","No")</f>
        <v>No</v>
      </c>
      <c r="J1168" s="178" t="str">
        <f t="shared" si="719"/>
        <v>No</v>
      </c>
      <c r="K1168" t="str">
        <f>IF(OR(Tax!K22="Q3 2020",Tax!K22="Q4 2020"),"Yes","No")</f>
        <v>No</v>
      </c>
      <c r="L1168" s="178" t="str">
        <f t="shared" si="720"/>
        <v>No</v>
      </c>
      <c r="M1168" t="str">
        <f>IF(OR(Tax!K22="Q1 2021",Tax!K22="Q2 2021"),"Yes","No")</f>
        <v>No</v>
      </c>
      <c r="N1168" s="178" t="str">
        <f t="shared" si="721"/>
        <v>No</v>
      </c>
      <c r="O1168" t="str">
        <f>IF(OR(Tax!K22="Q3 2021",Tax!K22="Q4 2021"),"Yes","No")</f>
        <v>No</v>
      </c>
      <c r="P1168" s="178" t="str">
        <f t="shared" si="722"/>
        <v>No</v>
      </c>
      <c r="Q1168" t="str">
        <f>IF(OR(Tax!K22="Q1 2022",Tax!K22="Q2 2022"),"Yes","No")</f>
        <v>No</v>
      </c>
      <c r="R1168" s="178" t="str">
        <f t="shared" si="723"/>
        <v>No</v>
      </c>
      <c r="S1168" t="str">
        <f>IF(OR(Tax!K22="Q3 2022",Tax!K22="Q4 2022"),"Yes","No")</f>
        <v>No</v>
      </c>
      <c r="T1168" s="178" t="str">
        <f t="shared" si="724"/>
        <v>No</v>
      </c>
      <c r="U1168" t="str">
        <f>IF(OR(Tax!K22="Q1 2023",Tax!K22="Q2 2023"),"Yes","No")</f>
        <v>No</v>
      </c>
      <c r="V1168" s="178" t="str">
        <f t="shared" si="725"/>
        <v>No</v>
      </c>
      <c r="W1168" t="str">
        <f>IF(OR(Tax!K22="Q3 2023",Tax!K22="Q4 2023"),"Yes","No")</f>
        <v>No</v>
      </c>
      <c r="X1168" s="178" t="str">
        <f t="shared" si="726"/>
        <v>No</v>
      </c>
      <c r="Y1168" t="str">
        <f>IF(OR(Tax!K22="Q1 2024",Tax!K22="Q2 2024"),"Yes","No")</f>
        <v>No</v>
      </c>
      <c r="Z1168" s="178" t="str">
        <f t="shared" si="727"/>
        <v>No</v>
      </c>
      <c r="AA1168" t="str">
        <f>IF(OR(Tax!K22="Q3 2024",Tax!K22="Q4 2024"),"Yes","No")</f>
        <v>No</v>
      </c>
      <c r="AB1168" s="178" t="str">
        <f t="shared" si="728"/>
        <v>No</v>
      </c>
      <c r="AC1168" t="str">
        <f>IF(OR(Tax!K22="Q1 2025",Tax!K22="Q2 2025"),"Yes","No")</f>
        <v>No</v>
      </c>
      <c r="AD1168" s="178" t="str">
        <f t="shared" si="729"/>
        <v>No</v>
      </c>
      <c r="AE1168" t="str">
        <f>IF(OR(Tax!K22="Q3 2025",Tax!K22="Q4 2025"),"Yes","No")</f>
        <v>No</v>
      </c>
      <c r="AF1168" s="178" t="str">
        <f t="shared" si="730"/>
        <v>No</v>
      </c>
      <c r="AG1168" t="str">
        <f>IF(OR(Tax!K22="Q1 2026",Tax!K22="Q2 2026"),"Yes","No")</f>
        <v>No</v>
      </c>
      <c r="AH1168" s="178" t="str">
        <f t="shared" si="731"/>
        <v>No</v>
      </c>
      <c r="AI1168" t="str">
        <f>IF(OR(Tax!K22="Q3 2026",Tax!K22="Q4 2026"),"Yes","No")</f>
        <v>No</v>
      </c>
      <c r="AJ1168" s="178" t="str">
        <f t="shared" si="732"/>
        <v>No</v>
      </c>
      <c r="AK1168" t="str">
        <f>IF(OR(Tax!K22="Q1 2027",Tax!K22="Q2 2027"),"Yes","No")</f>
        <v>No</v>
      </c>
      <c r="AL1168" s="178" t="str">
        <f t="shared" si="733"/>
        <v>No</v>
      </c>
      <c r="AM1168" t="str">
        <f>IF(OR(Tax!K22="Q3 2027",Tax!K22="Q4 2027"),"Yes","No")</f>
        <v>No</v>
      </c>
      <c r="AN1168" s="178" t="str">
        <f t="shared" si="734"/>
        <v>No</v>
      </c>
      <c r="AO1168" t="str">
        <f>IF(OR(Tax!K22="Q1 2028",Tax!K22="Q2 2028"),"Yes","No")</f>
        <v>No</v>
      </c>
      <c r="AP1168" s="178" t="str">
        <f t="shared" si="735"/>
        <v>No</v>
      </c>
      <c r="AQ1168" t="str">
        <f>IF(OR(Tax!K22="Q3 2028",Tax!K22="Q4 2028"),"Yes","No")</f>
        <v>No</v>
      </c>
      <c r="AR1168" s="178" t="str">
        <f t="shared" si="736"/>
        <v>No</v>
      </c>
      <c r="AS1168" t="str">
        <f>IF(OR(Tax!K22="Q1 2029",Tax!K22="Q2 2029"),"Yes","No")</f>
        <v>No</v>
      </c>
      <c r="AT1168" s="178" t="str">
        <f t="shared" si="737"/>
        <v>No</v>
      </c>
      <c r="AU1168" t="str">
        <f>IF(OR(Tax!K22="Q3 2029",Tax!K22="Q4 2029"),"Yes","No")</f>
        <v>No</v>
      </c>
      <c r="AV1168" s="178" t="str">
        <f t="shared" si="738"/>
        <v>No</v>
      </c>
      <c r="AW1168" t="str">
        <f>IF(OR(Tax!K22="Q1 2030",Tax!K22="Q2 2030"),"Yes","No")</f>
        <v>No</v>
      </c>
      <c r="AX1168" s="178" t="str">
        <f t="shared" si="739"/>
        <v>No</v>
      </c>
      <c r="AY1168" t="str">
        <f>IF(OR(Tax!K22="Q3 2030",Tax!K22="Q4 2030"),"Yes","No")</f>
        <v>No</v>
      </c>
      <c r="AZ1168" s="178" t="str">
        <f t="shared" si="740"/>
        <v>No</v>
      </c>
      <c r="BA1168" t="str">
        <f>IF(Tax!K22="","No","Yes")</f>
        <v>No</v>
      </c>
      <c r="BB1168" s="178" t="str">
        <f t="shared" si="741"/>
        <v>No</v>
      </c>
      <c r="BC1168" s="178" t="str">
        <f t="shared" si="742"/>
        <v>Yes</v>
      </c>
      <c r="BD1168" s="174"/>
    </row>
    <row r="1169" spans="1:56" s="175" customFormat="1" ht="23.65" thickBot="1" x14ac:dyDescent="0.5">
      <c r="A1169" s="177">
        <v>19</v>
      </c>
      <c r="B1169" s="71" t="s">
        <v>1876</v>
      </c>
      <c r="C1169" t="str">
        <f>IF(Tax!E23="Yes","Yes","No")</f>
        <v>No</v>
      </c>
      <c r="D1169" t="str">
        <f>IF(AND(C1169="No",Tax!F23="Yes"),"Yes","No")</f>
        <v>No</v>
      </c>
      <c r="E1169" t="str">
        <f>IF(AND(C1169="No",Tax!F23="N/A"),"N/A","No")</f>
        <v>No</v>
      </c>
      <c r="F1169">
        <f>IF(OR(Tax!F23="Yes",Tax!F23="N/A"),0,1)</f>
        <v>1</v>
      </c>
      <c r="G1169" t="str">
        <f>IF(OR(Tax!K23="Q3 2019",Tax!K23="Q4 2019"),"Yes","No")</f>
        <v>No</v>
      </c>
      <c r="H1169" s="178" t="str">
        <f t="shared" si="694"/>
        <v>No</v>
      </c>
      <c r="I1169" t="str">
        <f>IF(OR(Tax!K23="Q1 2020",Tax!K23="Q2 2020"),"Yes","No")</f>
        <v>No</v>
      </c>
      <c r="J1169" s="178" t="str">
        <f t="shared" si="719"/>
        <v>No</v>
      </c>
      <c r="K1169" t="str">
        <f>IF(OR(Tax!K23="Q3 2020",Tax!K23="Q4 2020"),"Yes","No")</f>
        <v>No</v>
      </c>
      <c r="L1169" s="178" t="str">
        <f t="shared" si="720"/>
        <v>No</v>
      </c>
      <c r="M1169" t="str">
        <f>IF(OR(Tax!K23="Q1 2021",Tax!K23="Q2 2021"),"Yes","No")</f>
        <v>No</v>
      </c>
      <c r="N1169" s="178" t="str">
        <f t="shared" si="721"/>
        <v>No</v>
      </c>
      <c r="O1169" t="str">
        <f>IF(OR(Tax!K23="Q3 2021",Tax!K23="Q4 2021"),"Yes","No")</f>
        <v>No</v>
      </c>
      <c r="P1169" s="178" t="str">
        <f t="shared" si="722"/>
        <v>No</v>
      </c>
      <c r="Q1169" t="str">
        <f>IF(OR(Tax!K23="Q1 2022",Tax!K23="Q2 2022"),"Yes","No")</f>
        <v>No</v>
      </c>
      <c r="R1169" s="178" t="str">
        <f t="shared" si="723"/>
        <v>No</v>
      </c>
      <c r="S1169" t="str">
        <f>IF(OR(Tax!K23="Q3 2022",Tax!K23="Q4 2022"),"Yes","No")</f>
        <v>No</v>
      </c>
      <c r="T1169" s="178" t="str">
        <f t="shared" si="724"/>
        <v>No</v>
      </c>
      <c r="U1169" t="str">
        <f>IF(OR(Tax!K23="Q1 2023",Tax!K23="Q2 2023"),"Yes","No")</f>
        <v>No</v>
      </c>
      <c r="V1169" s="178" t="str">
        <f t="shared" si="725"/>
        <v>No</v>
      </c>
      <c r="W1169" t="str">
        <f>IF(OR(Tax!K23="Q3 2023",Tax!K23="Q4 2023"),"Yes","No")</f>
        <v>No</v>
      </c>
      <c r="X1169" s="178" t="str">
        <f t="shared" si="726"/>
        <v>No</v>
      </c>
      <c r="Y1169" t="str">
        <f>IF(OR(Tax!K23="Q1 2024",Tax!K23="Q2 2024"),"Yes","No")</f>
        <v>No</v>
      </c>
      <c r="Z1169" s="178" t="str">
        <f t="shared" si="727"/>
        <v>No</v>
      </c>
      <c r="AA1169" t="str">
        <f>IF(OR(Tax!K23="Q3 2024",Tax!K23="Q4 2024"),"Yes","No")</f>
        <v>No</v>
      </c>
      <c r="AB1169" s="178" t="str">
        <f t="shared" si="728"/>
        <v>No</v>
      </c>
      <c r="AC1169" t="str">
        <f>IF(OR(Tax!K23="Q1 2025",Tax!K23="Q2 2025"),"Yes","No")</f>
        <v>No</v>
      </c>
      <c r="AD1169" s="178" t="str">
        <f t="shared" si="729"/>
        <v>No</v>
      </c>
      <c r="AE1169" t="str">
        <f>IF(OR(Tax!K23="Q3 2025",Tax!K23="Q4 2025"),"Yes","No")</f>
        <v>No</v>
      </c>
      <c r="AF1169" s="178" t="str">
        <f t="shared" si="730"/>
        <v>No</v>
      </c>
      <c r="AG1169" t="str">
        <f>IF(OR(Tax!K23="Q1 2026",Tax!K23="Q2 2026"),"Yes","No")</f>
        <v>No</v>
      </c>
      <c r="AH1169" s="178" t="str">
        <f t="shared" si="731"/>
        <v>No</v>
      </c>
      <c r="AI1169" t="str">
        <f>IF(OR(Tax!K23="Q3 2026",Tax!K23="Q4 2026"),"Yes","No")</f>
        <v>No</v>
      </c>
      <c r="AJ1169" s="178" t="str">
        <f t="shared" si="732"/>
        <v>No</v>
      </c>
      <c r="AK1169" t="str">
        <f>IF(OR(Tax!K23="Q1 2027",Tax!K23="Q2 2027"),"Yes","No")</f>
        <v>No</v>
      </c>
      <c r="AL1169" s="178" t="str">
        <f t="shared" si="733"/>
        <v>No</v>
      </c>
      <c r="AM1169" t="str">
        <f>IF(OR(Tax!K23="Q3 2027",Tax!K23="Q4 2027"),"Yes","No")</f>
        <v>No</v>
      </c>
      <c r="AN1169" s="178" t="str">
        <f t="shared" si="734"/>
        <v>No</v>
      </c>
      <c r="AO1169" t="str">
        <f>IF(OR(Tax!K23="Q1 2028",Tax!K23="Q2 2028"),"Yes","No")</f>
        <v>No</v>
      </c>
      <c r="AP1169" s="178" t="str">
        <f t="shared" si="735"/>
        <v>No</v>
      </c>
      <c r="AQ1169" t="str">
        <f>IF(OR(Tax!K23="Q3 2028",Tax!K23="Q4 2028"),"Yes","No")</f>
        <v>No</v>
      </c>
      <c r="AR1169" s="178" t="str">
        <f t="shared" si="736"/>
        <v>No</v>
      </c>
      <c r="AS1169" t="str">
        <f>IF(OR(Tax!K23="Q1 2029",Tax!K23="Q2 2029"),"Yes","No")</f>
        <v>No</v>
      </c>
      <c r="AT1169" s="178" t="str">
        <f t="shared" si="737"/>
        <v>No</v>
      </c>
      <c r="AU1169" t="str">
        <f>IF(OR(Tax!K23="Q3 2029",Tax!K23="Q4 2029"),"Yes","No")</f>
        <v>No</v>
      </c>
      <c r="AV1169" s="178" t="str">
        <f t="shared" si="738"/>
        <v>No</v>
      </c>
      <c r="AW1169" t="str">
        <f>IF(OR(Tax!K23="Q1 2030",Tax!K23="Q2 2030"),"Yes","No")</f>
        <v>No</v>
      </c>
      <c r="AX1169" s="178" t="str">
        <f t="shared" si="739"/>
        <v>No</v>
      </c>
      <c r="AY1169" t="str">
        <f>IF(OR(Tax!K23="Q3 2030",Tax!K23="Q4 2030"),"Yes","No")</f>
        <v>No</v>
      </c>
      <c r="AZ1169" s="178" t="str">
        <f t="shared" si="740"/>
        <v>No</v>
      </c>
      <c r="BA1169" t="str">
        <f>IF(Tax!K23="","No","Yes")</f>
        <v>No</v>
      </c>
      <c r="BB1169" s="178" t="str">
        <f t="shared" si="741"/>
        <v>No</v>
      </c>
      <c r="BC1169" s="178" t="str">
        <f t="shared" si="742"/>
        <v>Yes</v>
      </c>
      <c r="BD1169" s="174"/>
    </row>
    <row r="1170" spans="1:56" s="175" customFormat="1" ht="23.65" thickBot="1" x14ac:dyDescent="0.5">
      <c r="A1170" s="177">
        <v>20</v>
      </c>
      <c r="B1170" s="70" t="s">
        <v>1878</v>
      </c>
      <c r="C1170" t="str">
        <f>IF(Tax!E24="Yes","Yes","No")</f>
        <v>Yes</v>
      </c>
      <c r="D1170" t="str">
        <f>IF(AND(C1170="No",Tax!F24="Yes"),"Yes","No")</f>
        <v>No</v>
      </c>
      <c r="E1170" t="str">
        <f>IF(AND(C1170="No",Tax!F24="N/A"),"N/A","No")</f>
        <v>No</v>
      </c>
      <c r="F1170">
        <f>IF(OR(Tax!F24="Yes",Tax!F24="N/A"),0,1)</f>
        <v>1</v>
      </c>
      <c r="G1170" t="str">
        <f>IF(OR(Tax!K24="Q3 2019",Tax!K24="Q4 2019"),"Yes","No")</f>
        <v>No</v>
      </c>
      <c r="H1170" s="178" t="str">
        <f t="shared" si="694"/>
        <v>No</v>
      </c>
      <c r="I1170" t="str">
        <f>IF(OR(Tax!K24="Q1 2020",Tax!K24="Q2 2020"),"Yes","No")</f>
        <v>No</v>
      </c>
      <c r="J1170" s="178" t="str">
        <f t="shared" si="719"/>
        <v>No</v>
      </c>
      <c r="K1170" t="str">
        <f>IF(OR(Tax!K24="Q3 2020",Tax!K24="Q4 2020"),"Yes","No")</f>
        <v>No</v>
      </c>
      <c r="L1170" s="178" t="str">
        <f t="shared" si="720"/>
        <v>No</v>
      </c>
      <c r="M1170" t="str">
        <f>IF(OR(Tax!K24="Q1 2021",Tax!K24="Q2 2021"),"Yes","No")</f>
        <v>No</v>
      </c>
      <c r="N1170" s="178" t="str">
        <f t="shared" si="721"/>
        <v>No</v>
      </c>
      <c r="O1170" t="str">
        <f>IF(OR(Tax!K24="Q3 2021",Tax!K24="Q4 2021"),"Yes","No")</f>
        <v>No</v>
      </c>
      <c r="P1170" s="178" t="str">
        <f t="shared" si="722"/>
        <v>No</v>
      </c>
      <c r="Q1170" t="str">
        <f>IF(OR(Tax!K24="Q1 2022",Tax!K24="Q2 2022"),"Yes","No")</f>
        <v>No</v>
      </c>
      <c r="R1170" s="178" t="str">
        <f t="shared" si="723"/>
        <v>No</v>
      </c>
      <c r="S1170" t="str">
        <f>IF(OR(Tax!K24="Q3 2022",Tax!K24="Q4 2022"),"Yes","No")</f>
        <v>No</v>
      </c>
      <c r="T1170" s="178" t="str">
        <f t="shared" si="724"/>
        <v>No</v>
      </c>
      <c r="U1170" t="str">
        <f>IF(OR(Tax!K24="Q1 2023",Tax!K24="Q2 2023"),"Yes","No")</f>
        <v>No</v>
      </c>
      <c r="V1170" s="178" t="str">
        <f t="shared" si="725"/>
        <v>No</v>
      </c>
      <c r="W1170" t="str">
        <f>IF(OR(Tax!K24="Q3 2023",Tax!K24="Q4 2023"),"Yes","No")</f>
        <v>No</v>
      </c>
      <c r="X1170" s="178" t="str">
        <f t="shared" si="726"/>
        <v>No</v>
      </c>
      <c r="Y1170" t="str">
        <f>IF(OR(Tax!K24="Q1 2024",Tax!K24="Q2 2024"),"Yes","No")</f>
        <v>No</v>
      </c>
      <c r="Z1170" s="178" t="str">
        <f t="shared" si="727"/>
        <v>No</v>
      </c>
      <c r="AA1170" t="str">
        <f>IF(OR(Tax!K24="Q3 2024",Tax!K24="Q4 2024"),"Yes","No")</f>
        <v>No</v>
      </c>
      <c r="AB1170" s="178" t="str">
        <f t="shared" si="728"/>
        <v>No</v>
      </c>
      <c r="AC1170" t="str">
        <f>IF(OR(Tax!K24="Q1 2025",Tax!K24="Q2 2025"),"Yes","No")</f>
        <v>No</v>
      </c>
      <c r="AD1170" s="178" t="str">
        <f t="shared" si="729"/>
        <v>No</v>
      </c>
      <c r="AE1170" t="str">
        <f>IF(OR(Tax!K24="Q3 2025",Tax!K24="Q4 2025"),"Yes","No")</f>
        <v>No</v>
      </c>
      <c r="AF1170" s="178" t="str">
        <f t="shared" si="730"/>
        <v>No</v>
      </c>
      <c r="AG1170" t="str">
        <f>IF(OR(Tax!K24="Q1 2026",Tax!K24="Q2 2026"),"Yes","No")</f>
        <v>No</v>
      </c>
      <c r="AH1170" s="178" t="str">
        <f t="shared" si="731"/>
        <v>No</v>
      </c>
      <c r="AI1170" t="str">
        <f>IF(OR(Tax!K24="Q3 2026",Tax!K24="Q4 2026"),"Yes","No")</f>
        <v>No</v>
      </c>
      <c r="AJ1170" s="178" t="str">
        <f t="shared" si="732"/>
        <v>No</v>
      </c>
      <c r="AK1170" t="str">
        <f>IF(OR(Tax!K24="Q1 2027",Tax!K24="Q2 2027"),"Yes","No")</f>
        <v>No</v>
      </c>
      <c r="AL1170" s="178" t="str">
        <f t="shared" si="733"/>
        <v>No</v>
      </c>
      <c r="AM1170" t="str">
        <f>IF(OR(Tax!K24="Q3 2027",Tax!K24="Q4 2027"),"Yes","No")</f>
        <v>No</v>
      </c>
      <c r="AN1170" s="178" t="str">
        <f t="shared" si="734"/>
        <v>No</v>
      </c>
      <c r="AO1170" t="str">
        <f>IF(OR(Tax!K24="Q1 2028",Tax!K24="Q2 2028"),"Yes","No")</f>
        <v>No</v>
      </c>
      <c r="AP1170" s="178" t="str">
        <f t="shared" si="735"/>
        <v>No</v>
      </c>
      <c r="AQ1170" t="str">
        <f>IF(OR(Tax!K24="Q3 2028",Tax!K24="Q4 2028"),"Yes","No")</f>
        <v>No</v>
      </c>
      <c r="AR1170" s="178" t="str">
        <f t="shared" si="736"/>
        <v>No</v>
      </c>
      <c r="AS1170" t="str">
        <f>IF(OR(Tax!K24="Q1 2029",Tax!K24="Q2 2029"),"Yes","No")</f>
        <v>No</v>
      </c>
      <c r="AT1170" s="178" t="str">
        <f t="shared" si="737"/>
        <v>No</v>
      </c>
      <c r="AU1170" t="str">
        <f>IF(OR(Tax!K24="Q3 2029",Tax!K24="Q4 2029"),"Yes","No")</f>
        <v>No</v>
      </c>
      <c r="AV1170" s="178" t="str">
        <f t="shared" si="738"/>
        <v>No</v>
      </c>
      <c r="AW1170" t="str">
        <f>IF(OR(Tax!K24="Q1 2030",Tax!K24="Q2 2030"),"Yes","No")</f>
        <v>No</v>
      </c>
      <c r="AX1170" s="178" t="str">
        <f t="shared" si="739"/>
        <v>No</v>
      </c>
      <c r="AY1170" t="str">
        <f>IF(OR(Tax!K24="Q3 2030",Tax!K24="Q4 2030"),"Yes","No")</f>
        <v>No</v>
      </c>
      <c r="AZ1170" s="178" t="str">
        <f t="shared" si="740"/>
        <v>No</v>
      </c>
      <c r="BA1170" t="str">
        <f>IF(Tax!K24="","No","Yes")</f>
        <v>No</v>
      </c>
      <c r="BB1170" s="178" t="str">
        <f t="shared" si="741"/>
        <v>No</v>
      </c>
      <c r="BC1170" s="178" t="str">
        <f t="shared" si="742"/>
        <v>No</v>
      </c>
      <c r="BD1170" s="174"/>
    </row>
    <row r="1171" spans="1:56" s="175" customFormat="1" ht="23.65" thickBot="1" x14ac:dyDescent="0.5">
      <c r="A1171" s="177">
        <v>21</v>
      </c>
      <c r="B1171" s="70" t="s">
        <v>1879</v>
      </c>
      <c r="C1171" t="str">
        <f>IF(Tax!E25="Yes","Yes","No")</f>
        <v>Yes</v>
      </c>
      <c r="D1171" t="str">
        <f>IF(AND(C1171="No",Tax!F25="Yes"),"Yes","No")</f>
        <v>No</v>
      </c>
      <c r="E1171" t="str">
        <f>IF(AND(C1171="No",Tax!F25="N/A"),"N/A","No")</f>
        <v>No</v>
      </c>
      <c r="F1171">
        <f>IF(OR(Tax!F25="Yes",Tax!F25="N/A"),0,1)</f>
        <v>1</v>
      </c>
      <c r="G1171" t="str">
        <f>IF(OR(Tax!K25="Q3 2019",Tax!K25="Q4 2019"),"Yes","No")</f>
        <v>No</v>
      </c>
      <c r="H1171" s="178" t="str">
        <f t="shared" si="694"/>
        <v>No</v>
      </c>
      <c r="I1171" t="str">
        <f>IF(OR(Tax!K25="Q1 2020",Tax!K25="Q2 2020"),"Yes","No")</f>
        <v>No</v>
      </c>
      <c r="J1171" s="178" t="str">
        <f t="shared" si="719"/>
        <v>No</v>
      </c>
      <c r="K1171" t="str">
        <f>IF(OR(Tax!K25="Q3 2020",Tax!K25="Q4 2020"),"Yes","No")</f>
        <v>No</v>
      </c>
      <c r="L1171" s="178" t="str">
        <f t="shared" si="720"/>
        <v>No</v>
      </c>
      <c r="M1171" t="str">
        <f>IF(OR(Tax!K25="Q1 2021",Tax!K25="Q2 2021"),"Yes","No")</f>
        <v>No</v>
      </c>
      <c r="N1171" s="178" t="str">
        <f t="shared" si="721"/>
        <v>No</v>
      </c>
      <c r="O1171" t="str">
        <f>IF(OR(Tax!K25="Q3 2021",Tax!K25="Q4 2021"),"Yes","No")</f>
        <v>No</v>
      </c>
      <c r="P1171" s="178" t="str">
        <f t="shared" si="722"/>
        <v>No</v>
      </c>
      <c r="Q1171" t="str">
        <f>IF(OR(Tax!K25="Q1 2022",Tax!K25="Q2 2022"),"Yes","No")</f>
        <v>No</v>
      </c>
      <c r="R1171" s="178" t="str">
        <f t="shared" si="723"/>
        <v>No</v>
      </c>
      <c r="S1171" t="str">
        <f>IF(OR(Tax!K25="Q3 2022",Tax!K25="Q4 2022"),"Yes","No")</f>
        <v>No</v>
      </c>
      <c r="T1171" s="178" t="str">
        <f t="shared" si="724"/>
        <v>No</v>
      </c>
      <c r="U1171" t="str">
        <f>IF(OR(Tax!K25="Q1 2023",Tax!K25="Q2 2023"),"Yes","No")</f>
        <v>No</v>
      </c>
      <c r="V1171" s="178" t="str">
        <f t="shared" si="725"/>
        <v>No</v>
      </c>
      <c r="W1171" t="str">
        <f>IF(OR(Tax!K25="Q3 2023",Tax!K25="Q4 2023"),"Yes","No")</f>
        <v>No</v>
      </c>
      <c r="X1171" s="178" t="str">
        <f t="shared" si="726"/>
        <v>No</v>
      </c>
      <c r="Y1171" t="str">
        <f>IF(OR(Tax!K25="Q1 2024",Tax!K25="Q2 2024"),"Yes","No")</f>
        <v>No</v>
      </c>
      <c r="Z1171" s="178" t="str">
        <f t="shared" si="727"/>
        <v>No</v>
      </c>
      <c r="AA1171" t="str">
        <f>IF(OR(Tax!K25="Q3 2024",Tax!K25="Q4 2024"),"Yes","No")</f>
        <v>No</v>
      </c>
      <c r="AB1171" s="178" t="str">
        <f t="shared" si="728"/>
        <v>No</v>
      </c>
      <c r="AC1171" t="str">
        <f>IF(OR(Tax!K25="Q1 2025",Tax!K25="Q2 2025"),"Yes","No")</f>
        <v>No</v>
      </c>
      <c r="AD1171" s="178" t="str">
        <f t="shared" si="729"/>
        <v>No</v>
      </c>
      <c r="AE1171" t="str">
        <f>IF(OR(Tax!K25="Q3 2025",Tax!K25="Q4 2025"),"Yes","No")</f>
        <v>No</v>
      </c>
      <c r="AF1171" s="178" t="str">
        <f t="shared" si="730"/>
        <v>No</v>
      </c>
      <c r="AG1171" t="str">
        <f>IF(OR(Tax!K25="Q1 2026",Tax!K25="Q2 2026"),"Yes","No")</f>
        <v>No</v>
      </c>
      <c r="AH1171" s="178" t="str">
        <f t="shared" si="731"/>
        <v>No</v>
      </c>
      <c r="AI1171" t="str">
        <f>IF(OR(Tax!K25="Q3 2026",Tax!K25="Q4 2026"),"Yes","No")</f>
        <v>No</v>
      </c>
      <c r="AJ1171" s="178" t="str">
        <f t="shared" si="732"/>
        <v>No</v>
      </c>
      <c r="AK1171" t="str">
        <f>IF(OR(Tax!K25="Q1 2027",Tax!K25="Q2 2027"),"Yes","No")</f>
        <v>No</v>
      </c>
      <c r="AL1171" s="178" t="str">
        <f t="shared" si="733"/>
        <v>No</v>
      </c>
      <c r="AM1171" t="str">
        <f>IF(OR(Tax!K25="Q3 2027",Tax!K25="Q4 2027"),"Yes","No")</f>
        <v>No</v>
      </c>
      <c r="AN1171" s="178" t="str">
        <f t="shared" si="734"/>
        <v>No</v>
      </c>
      <c r="AO1171" t="str">
        <f>IF(OR(Tax!K25="Q1 2028",Tax!K25="Q2 2028"),"Yes","No")</f>
        <v>No</v>
      </c>
      <c r="AP1171" s="178" t="str">
        <f t="shared" si="735"/>
        <v>No</v>
      </c>
      <c r="AQ1171" t="str">
        <f>IF(OR(Tax!K25="Q3 2028",Tax!K25="Q4 2028"),"Yes","No")</f>
        <v>No</v>
      </c>
      <c r="AR1171" s="178" t="str">
        <f t="shared" si="736"/>
        <v>No</v>
      </c>
      <c r="AS1171" t="str">
        <f>IF(OR(Tax!K25="Q1 2029",Tax!K25="Q2 2029"),"Yes","No")</f>
        <v>No</v>
      </c>
      <c r="AT1171" s="178" t="str">
        <f t="shared" si="737"/>
        <v>No</v>
      </c>
      <c r="AU1171" t="str">
        <f>IF(OR(Tax!K25="Q3 2029",Tax!K25="Q4 2029"),"Yes","No")</f>
        <v>No</v>
      </c>
      <c r="AV1171" s="178" t="str">
        <f t="shared" si="738"/>
        <v>No</v>
      </c>
      <c r="AW1171" t="str">
        <f>IF(OR(Tax!K25="Q1 2030",Tax!K25="Q2 2030"),"Yes","No")</f>
        <v>No</v>
      </c>
      <c r="AX1171" s="178" t="str">
        <f t="shared" si="739"/>
        <v>No</v>
      </c>
      <c r="AY1171" t="str">
        <f>IF(OR(Tax!K25="Q3 2030",Tax!K25="Q4 2030"),"Yes","No")</f>
        <v>No</v>
      </c>
      <c r="AZ1171" s="178" t="str">
        <f t="shared" si="740"/>
        <v>No</v>
      </c>
      <c r="BA1171" t="str">
        <f>IF(Tax!K25="","No","Yes")</f>
        <v>No</v>
      </c>
      <c r="BB1171" s="178" t="str">
        <f t="shared" si="741"/>
        <v>No</v>
      </c>
      <c r="BC1171" s="178" t="str">
        <f t="shared" si="742"/>
        <v>No</v>
      </c>
      <c r="BD1171" s="174"/>
    </row>
    <row r="1172" spans="1:56" s="175" customFormat="1" ht="14.65" thickBot="1" x14ac:dyDescent="0.5">
      <c r="A1172" s="177">
        <v>22</v>
      </c>
      <c r="B1172" s="70" t="s">
        <v>1880</v>
      </c>
      <c r="C1172" t="str">
        <f>IF(Tax!E26="Yes","Yes","No")</f>
        <v>Yes</v>
      </c>
      <c r="D1172" t="str">
        <f>IF(AND(C1172="No",Tax!F26="Yes"),"Yes","No")</f>
        <v>No</v>
      </c>
      <c r="E1172" t="str">
        <f>IF(AND(C1172="No",Tax!F26="N/A"),"N/A","No")</f>
        <v>No</v>
      </c>
      <c r="F1172">
        <f>IF(OR(Tax!F26="Yes",Tax!F26="N/A"),0,1)</f>
        <v>1</v>
      </c>
      <c r="G1172" t="str">
        <f>IF(OR(Tax!K26="Q3 2019",Tax!K26="Q4 2019"),"Yes","No")</f>
        <v>No</v>
      </c>
      <c r="H1172" s="178" t="str">
        <f t="shared" si="694"/>
        <v>No</v>
      </c>
      <c r="I1172" t="str">
        <f>IF(OR(Tax!K26="Q1 2020",Tax!K26="Q2 2020"),"Yes","No")</f>
        <v>No</v>
      </c>
      <c r="J1172" s="178" t="str">
        <f t="shared" si="719"/>
        <v>No</v>
      </c>
      <c r="K1172" t="str">
        <f>IF(OR(Tax!K26="Q3 2020",Tax!K26="Q4 2020"),"Yes","No")</f>
        <v>No</v>
      </c>
      <c r="L1172" s="178" t="str">
        <f t="shared" si="720"/>
        <v>No</v>
      </c>
      <c r="M1172" t="str">
        <f>IF(OR(Tax!K26="Q1 2021",Tax!K26="Q2 2021"),"Yes","No")</f>
        <v>No</v>
      </c>
      <c r="N1172" s="178" t="str">
        <f t="shared" si="721"/>
        <v>No</v>
      </c>
      <c r="O1172" t="str">
        <f>IF(OR(Tax!K26="Q3 2021",Tax!K26="Q4 2021"),"Yes","No")</f>
        <v>No</v>
      </c>
      <c r="P1172" s="178" t="str">
        <f t="shared" si="722"/>
        <v>No</v>
      </c>
      <c r="Q1172" t="str">
        <f>IF(OR(Tax!K26="Q1 2022",Tax!K26="Q2 2022"),"Yes","No")</f>
        <v>No</v>
      </c>
      <c r="R1172" s="178" t="str">
        <f t="shared" si="723"/>
        <v>No</v>
      </c>
      <c r="S1172" t="str">
        <f>IF(OR(Tax!K26="Q3 2022",Tax!K26="Q4 2022"),"Yes","No")</f>
        <v>No</v>
      </c>
      <c r="T1172" s="178" t="str">
        <f t="shared" si="724"/>
        <v>No</v>
      </c>
      <c r="U1172" t="str">
        <f>IF(OR(Tax!K26="Q1 2023",Tax!K26="Q2 2023"),"Yes","No")</f>
        <v>No</v>
      </c>
      <c r="V1172" s="178" t="str">
        <f t="shared" si="725"/>
        <v>No</v>
      </c>
      <c r="W1172" t="str">
        <f>IF(OR(Tax!K26="Q3 2023",Tax!K26="Q4 2023"),"Yes","No")</f>
        <v>No</v>
      </c>
      <c r="X1172" s="178" t="str">
        <f t="shared" si="726"/>
        <v>No</v>
      </c>
      <c r="Y1172" t="str">
        <f>IF(OR(Tax!K26="Q1 2024",Tax!K26="Q2 2024"),"Yes","No")</f>
        <v>No</v>
      </c>
      <c r="Z1172" s="178" t="str">
        <f t="shared" si="727"/>
        <v>No</v>
      </c>
      <c r="AA1172" t="str">
        <f>IF(OR(Tax!K26="Q3 2024",Tax!K26="Q4 2024"),"Yes","No")</f>
        <v>No</v>
      </c>
      <c r="AB1172" s="178" t="str">
        <f t="shared" si="728"/>
        <v>No</v>
      </c>
      <c r="AC1172" t="str">
        <f>IF(OR(Tax!K26="Q1 2025",Tax!K26="Q2 2025"),"Yes","No")</f>
        <v>No</v>
      </c>
      <c r="AD1172" s="178" t="str">
        <f t="shared" si="729"/>
        <v>No</v>
      </c>
      <c r="AE1172" t="str">
        <f>IF(OR(Tax!K26="Q3 2025",Tax!K26="Q4 2025"),"Yes","No")</f>
        <v>No</v>
      </c>
      <c r="AF1172" s="178" t="str">
        <f t="shared" si="730"/>
        <v>No</v>
      </c>
      <c r="AG1172" t="str">
        <f>IF(OR(Tax!K26="Q1 2026",Tax!K26="Q2 2026"),"Yes","No")</f>
        <v>No</v>
      </c>
      <c r="AH1172" s="178" t="str">
        <f t="shared" si="731"/>
        <v>No</v>
      </c>
      <c r="AI1172" t="str">
        <f>IF(OR(Tax!K26="Q3 2026",Tax!K26="Q4 2026"),"Yes","No")</f>
        <v>No</v>
      </c>
      <c r="AJ1172" s="178" t="str">
        <f t="shared" si="732"/>
        <v>No</v>
      </c>
      <c r="AK1172" t="str">
        <f>IF(OR(Tax!K26="Q1 2027",Tax!K26="Q2 2027"),"Yes","No")</f>
        <v>No</v>
      </c>
      <c r="AL1172" s="178" t="str">
        <f t="shared" si="733"/>
        <v>No</v>
      </c>
      <c r="AM1172" t="str">
        <f>IF(OR(Tax!K26="Q3 2027",Tax!K26="Q4 2027"),"Yes","No")</f>
        <v>No</v>
      </c>
      <c r="AN1172" s="178" t="str">
        <f t="shared" si="734"/>
        <v>No</v>
      </c>
      <c r="AO1172" t="str">
        <f>IF(OR(Tax!K26="Q1 2028",Tax!K26="Q2 2028"),"Yes","No")</f>
        <v>No</v>
      </c>
      <c r="AP1172" s="178" t="str">
        <f t="shared" si="735"/>
        <v>No</v>
      </c>
      <c r="AQ1172" t="str">
        <f>IF(OR(Tax!K26="Q3 2028",Tax!K26="Q4 2028"),"Yes","No")</f>
        <v>No</v>
      </c>
      <c r="AR1172" s="178" t="str">
        <f t="shared" si="736"/>
        <v>No</v>
      </c>
      <c r="AS1172" t="str">
        <f>IF(OR(Tax!K26="Q1 2029",Tax!K26="Q2 2029"),"Yes","No")</f>
        <v>No</v>
      </c>
      <c r="AT1172" s="178" t="str">
        <f t="shared" si="737"/>
        <v>No</v>
      </c>
      <c r="AU1172" t="str">
        <f>IF(OR(Tax!K26="Q3 2029",Tax!K26="Q4 2029"),"Yes","No")</f>
        <v>No</v>
      </c>
      <c r="AV1172" s="178" t="str">
        <f t="shared" si="738"/>
        <v>No</v>
      </c>
      <c r="AW1172" t="str">
        <f>IF(OR(Tax!K26="Q1 2030",Tax!K26="Q2 2030"),"Yes","No")</f>
        <v>No</v>
      </c>
      <c r="AX1172" s="178" t="str">
        <f t="shared" si="739"/>
        <v>No</v>
      </c>
      <c r="AY1172" t="str">
        <f>IF(OR(Tax!K26="Q3 2030",Tax!K26="Q4 2030"),"Yes","No")</f>
        <v>No</v>
      </c>
      <c r="AZ1172" s="178" t="str">
        <f t="shared" si="740"/>
        <v>No</v>
      </c>
      <c r="BA1172" t="str">
        <f>IF(Tax!K26="","No","Yes")</f>
        <v>No</v>
      </c>
      <c r="BB1172" s="178" t="str">
        <f t="shared" si="741"/>
        <v>No</v>
      </c>
      <c r="BC1172" s="178" t="str">
        <f t="shared" si="742"/>
        <v>No</v>
      </c>
      <c r="BD1172" s="174"/>
    </row>
    <row r="1173" spans="1:56" s="175" customFormat="1" ht="23.65" thickBot="1" x14ac:dyDescent="0.5">
      <c r="A1173" s="177">
        <v>23</v>
      </c>
      <c r="B1173" s="71" t="s">
        <v>1883</v>
      </c>
      <c r="C1173" t="str">
        <f>IF(Tax!E27="Yes","Yes","No")</f>
        <v>No</v>
      </c>
      <c r="D1173" t="str">
        <f>IF(AND(C1173="No",Tax!F27="Yes"),"Yes","No")</f>
        <v>No</v>
      </c>
      <c r="E1173" t="str">
        <f>IF(AND(C1173="No",Tax!F27="N/A"),"N/A","No")</f>
        <v>No</v>
      </c>
      <c r="F1173">
        <f>IF(OR(Tax!F27="Yes",Tax!F27="N/A"),0,1)</f>
        <v>1</v>
      </c>
      <c r="G1173" t="str">
        <f>IF(OR(Tax!K27="Q3 2019",Tax!K27="Q4 2019"),"Yes","No")</f>
        <v>No</v>
      </c>
      <c r="H1173" s="178" t="str">
        <f t="shared" si="694"/>
        <v>No</v>
      </c>
      <c r="I1173" t="str">
        <f>IF(OR(Tax!K27="Q1 2020",Tax!K27="Q2 2020"),"Yes","No")</f>
        <v>No</v>
      </c>
      <c r="J1173" s="178" t="str">
        <f t="shared" si="719"/>
        <v>No</v>
      </c>
      <c r="K1173" t="str">
        <f>IF(OR(Tax!K27="Q3 2020",Tax!K27="Q4 2020"),"Yes","No")</f>
        <v>No</v>
      </c>
      <c r="L1173" s="178" t="str">
        <f t="shared" si="720"/>
        <v>No</v>
      </c>
      <c r="M1173" t="str">
        <f>IF(OR(Tax!K27="Q1 2021",Tax!K27="Q2 2021"),"Yes","No")</f>
        <v>No</v>
      </c>
      <c r="N1173" s="178" t="str">
        <f t="shared" si="721"/>
        <v>No</v>
      </c>
      <c r="O1173" t="str">
        <f>IF(OR(Tax!K27="Q3 2021",Tax!K27="Q4 2021"),"Yes","No")</f>
        <v>No</v>
      </c>
      <c r="P1173" s="178" t="str">
        <f t="shared" si="722"/>
        <v>No</v>
      </c>
      <c r="Q1173" t="str">
        <f>IF(OR(Tax!K27="Q1 2022",Tax!K27="Q2 2022"),"Yes","No")</f>
        <v>No</v>
      </c>
      <c r="R1173" s="178" t="str">
        <f t="shared" si="723"/>
        <v>No</v>
      </c>
      <c r="S1173" t="str">
        <f>IF(OR(Tax!K27="Q3 2022",Tax!K27="Q4 2022"),"Yes","No")</f>
        <v>No</v>
      </c>
      <c r="T1173" s="178" t="str">
        <f t="shared" si="724"/>
        <v>No</v>
      </c>
      <c r="U1173" t="str">
        <f>IF(OR(Tax!K27="Q1 2023",Tax!K27="Q2 2023"),"Yes","No")</f>
        <v>No</v>
      </c>
      <c r="V1173" s="178" t="str">
        <f t="shared" si="725"/>
        <v>No</v>
      </c>
      <c r="W1173" t="str">
        <f>IF(OR(Tax!K27="Q3 2023",Tax!K27="Q4 2023"),"Yes","No")</f>
        <v>No</v>
      </c>
      <c r="X1173" s="178" t="str">
        <f t="shared" si="726"/>
        <v>No</v>
      </c>
      <c r="Y1173" t="str">
        <f>IF(OR(Tax!K27="Q1 2024",Tax!K27="Q2 2024"),"Yes","No")</f>
        <v>No</v>
      </c>
      <c r="Z1173" s="178" t="str">
        <f t="shared" si="727"/>
        <v>No</v>
      </c>
      <c r="AA1173" t="str">
        <f>IF(OR(Tax!K27="Q3 2024",Tax!K27="Q4 2024"),"Yes","No")</f>
        <v>No</v>
      </c>
      <c r="AB1173" s="178" t="str">
        <f t="shared" si="728"/>
        <v>No</v>
      </c>
      <c r="AC1173" t="str">
        <f>IF(OR(Tax!K27="Q1 2025",Tax!K27="Q2 2025"),"Yes","No")</f>
        <v>No</v>
      </c>
      <c r="AD1173" s="178" t="str">
        <f t="shared" si="729"/>
        <v>No</v>
      </c>
      <c r="AE1173" t="str">
        <f>IF(OR(Tax!K27="Q3 2025",Tax!K27="Q4 2025"),"Yes","No")</f>
        <v>No</v>
      </c>
      <c r="AF1173" s="178" t="str">
        <f t="shared" si="730"/>
        <v>No</v>
      </c>
      <c r="AG1173" t="str">
        <f>IF(OR(Tax!K27="Q1 2026",Tax!K27="Q2 2026"),"Yes","No")</f>
        <v>No</v>
      </c>
      <c r="AH1173" s="178" t="str">
        <f t="shared" si="731"/>
        <v>No</v>
      </c>
      <c r="AI1173" t="str">
        <f>IF(OR(Tax!K27="Q3 2026",Tax!K27="Q4 2026"),"Yes","No")</f>
        <v>No</v>
      </c>
      <c r="AJ1173" s="178" t="str">
        <f t="shared" si="732"/>
        <v>No</v>
      </c>
      <c r="AK1173" t="str">
        <f>IF(OR(Tax!K27="Q1 2027",Tax!K27="Q2 2027"),"Yes","No")</f>
        <v>No</v>
      </c>
      <c r="AL1173" s="178" t="str">
        <f t="shared" si="733"/>
        <v>No</v>
      </c>
      <c r="AM1173" t="str">
        <f>IF(OR(Tax!K27="Q3 2027",Tax!K27="Q4 2027"),"Yes","No")</f>
        <v>No</v>
      </c>
      <c r="AN1173" s="178" t="str">
        <f t="shared" si="734"/>
        <v>No</v>
      </c>
      <c r="AO1173" t="str">
        <f>IF(OR(Tax!K27="Q1 2028",Tax!K27="Q2 2028"),"Yes","No")</f>
        <v>No</v>
      </c>
      <c r="AP1173" s="178" t="str">
        <f t="shared" si="735"/>
        <v>No</v>
      </c>
      <c r="AQ1173" t="str">
        <f>IF(OR(Tax!K27="Q3 2028",Tax!K27="Q4 2028"),"Yes","No")</f>
        <v>No</v>
      </c>
      <c r="AR1173" s="178" t="str">
        <f t="shared" si="736"/>
        <v>No</v>
      </c>
      <c r="AS1173" t="str">
        <f>IF(OR(Tax!K27="Q1 2029",Tax!K27="Q2 2029"),"Yes","No")</f>
        <v>No</v>
      </c>
      <c r="AT1173" s="178" t="str">
        <f t="shared" si="737"/>
        <v>No</v>
      </c>
      <c r="AU1173" t="str">
        <f>IF(OR(Tax!K27="Q3 2029",Tax!K27="Q4 2029"),"Yes","No")</f>
        <v>No</v>
      </c>
      <c r="AV1173" s="178" t="str">
        <f t="shared" si="738"/>
        <v>No</v>
      </c>
      <c r="AW1173" t="str">
        <f>IF(OR(Tax!K27="Q1 2030",Tax!K27="Q2 2030"),"Yes","No")</f>
        <v>No</v>
      </c>
      <c r="AX1173" s="178" t="str">
        <f t="shared" si="739"/>
        <v>No</v>
      </c>
      <c r="AY1173" t="str">
        <f>IF(OR(Tax!K27="Q3 2030",Tax!K27="Q4 2030"),"Yes","No")</f>
        <v>No</v>
      </c>
      <c r="AZ1173" s="178" t="str">
        <f t="shared" si="740"/>
        <v>No</v>
      </c>
      <c r="BA1173" t="str">
        <f>IF(Tax!K27="","No","Yes")</f>
        <v>No</v>
      </c>
      <c r="BB1173" s="178" t="str">
        <f t="shared" si="741"/>
        <v>No</v>
      </c>
      <c r="BC1173" s="178" t="str">
        <f t="shared" si="742"/>
        <v>Yes</v>
      </c>
      <c r="BD1173" s="174"/>
    </row>
    <row r="1174" spans="1:56" s="175" customFormat="1" ht="23.65" thickBot="1" x14ac:dyDescent="0.5">
      <c r="A1174" s="177">
        <v>24</v>
      </c>
      <c r="B1174" s="71" t="s">
        <v>1884</v>
      </c>
      <c r="C1174" t="str">
        <f>IF(Tax!E28="Yes","Yes","No")</f>
        <v>No</v>
      </c>
      <c r="D1174" t="str">
        <f>IF(AND(C1174="No",Tax!F28="Yes"),"Yes","No")</f>
        <v>No</v>
      </c>
      <c r="E1174" t="str">
        <f>IF(AND(C1174="No",Tax!F28="N/A"),"N/A","No")</f>
        <v>No</v>
      </c>
      <c r="F1174">
        <f>IF(OR(Tax!F28="Yes",Tax!F28="N/A"),0,1)</f>
        <v>1</v>
      </c>
      <c r="G1174" t="str">
        <f>IF(OR(Tax!K28="Q3 2019",Tax!K28="Q4 2019"),"Yes","No")</f>
        <v>No</v>
      </c>
      <c r="H1174" s="178" t="str">
        <f t="shared" si="694"/>
        <v>No</v>
      </c>
      <c r="I1174" t="str">
        <f>IF(OR(Tax!K28="Q1 2020",Tax!K28="Q2 2020"),"Yes","No")</f>
        <v>No</v>
      </c>
      <c r="J1174" s="178" t="str">
        <f t="shared" si="719"/>
        <v>No</v>
      </c>
      <c r="K1174" t="str">
        <f>IF(OR(Tax!K28="Q3 2020",Tax!K28="Q4 2020"),"Yes","No")</f>
        <v>No</v>
      </c>
      <c r="L1174" s="178" t="str">
        <f t="shared" si="720"/>
        <v>No</v>
      </c>
      <c r="M1174" t="str">
        <f>IF(OR(Tax!K28="Q1 2021",Tax!K28="Q2 2021"),"Yes","No")</f>
        <v>No</v>
      </c>
      <c r="N1174" s="178" t="str">
        <f t="shared" si="721"/>
        <v>No</v>
      </c>
      <c r="O1174" t="str">
        <f>IF(OR(Tax!K28="Q3 2021",Tax!K28="Q4 2021"),"Yes","No")</f>
        <v>No</v>
      </c>
      <c r="P1174" s="178" t="str">
        <f t="shared" si="722"/>
        <v>No</v>
      </c>
      <c r="Q1174" t="str">
        <f>IF(OR(Tax!K28="Q1 2022",Tax!K28="Q2 2022"),"Yes","No")</f>
        <v>No</v>
      </c>
      <c r="R1174" s="178" t="str">
        <f t="shared" si="723"/>
        <v>No</v>
      </c>
      <c r="S1174" t="str">
        <f>IF(OR(Tax!K28="Q3 2022",Tax!K28="Q4 2022"),"Yes","No")</f>
        <v>No</v>
      </c>
      <c r="T1174" s="178" t="str">
        <f t="shared" si="724"/>
        <v>No</v>
      </c>
      <c r="U1174" t="str">
        <f>IF(OR(Tax!K28="Q1 2023",Tax!K28="Q2 2023"),"Yes","No")</f>
        <v>No</v>
      </c>
      <c r="V1174" s="178" t="str">
        <f t="shared" si="725"/>
        <v>No</v>
      </c>
      <c r="W1174" t="str">
        <f>IF(OR(Tax!K28="Q3 2023",Tax!K28="Q4 2023"),"Yes","No")</f>
        <v>No</v>
      </c>
      <c r="X1174" s="178" t="str">
        <f t="shared" si="726"/>
        <v>No</v>
      </c>
      <c r="Y1174" t="str">
        <f>IF(OR(Tax!K28="Q1 2024",Tax!K28="Q2 2024"),"Yes","No")</f>
        <v>No</v>
      </c>
      <c r="Z1174" s="178" t="str">
        <f t="shared" si="727"/>
        <v>No</v>
      </c>
      <c r="AA1174" t="str">
        <f>IF(OR(Tax!K28="Q3 2024",Tax!K28="Q4 2024"),"Yes","No")</f>
        <v>No</v>
      </c>
      <c r="AB1174" s="178" t="str">
        <f t="shared" si="728"/>
        <v>No</v>
      </c>
      <c r="AC1174" t="str">
        <f>IF(OR(Tax!K28="Q1 2025",Tax!K28="Q2 2025"),"Yes","No")</f>
        <v>No</v>
      </c>
      <c r="AD1174" s="178" t="str">
        <f t="shared" si="729"/>
        <v>No</v>
      </c>
      <c r="AE1174" t="str">
        <f>IF(OR(Tax!K28="Q3 2025",Tax!K28="Q4 2025"),"Yes","No")</f>
        <v>No</v>
      </c>
      <c r="AF1174" s="178" t="str">
        <f t="shared" si="730"/>
        <v>No</v>
      </c>
      <c r="AG1174" t="str">
        <f>IF(OR(Tax!K28="Q1 2026",Tax!K28="Q2 2026"),"Yes","No")</f>
        <v>No</v>
      </c>
      <c r="AH1174" s="178" t="str">
        <f t="shared" si="731"/>
        <v>No</v>
      </c>
      <c r="AI1174" t="str">
        <f>IF(OR(Tax!K28="Q3 2026",Tax!K28="Q4 2026"),"Yes","No")</f>
        <v>No</v>
      </c>
      <c r="AJ1174" s="178" t="str">
        <f t="shared" si="732"/>
        <v>No</v>
      </c>
      <c r="AK1174" t="str">
        <f>IF(OR(Tax!K28="Q1 2027",Tax!K28="Q2 2027"),"Yes","No")</f>
        <v>No</v>
      </c>
      <c r="AL1174" s="178" t="str">
        <f t="shared" si="733"/>
        <v>No</v>
      </c>
      <c r="AM1174" t="str">
        <f>IF(OR(Tax!K28="Q3 2027",Tax!K28="Q4 2027"),"Yes","No")</f>
        <v>No</v>
      </c>
      <c r="AN1174" s="178" t="str">
        <f t="shared" si="734"/>
        <v>No</v>
      </c>
      <c r="AO1174" t="str">
        <f>IF(OR(Tax!K28="Q1 2028",Tax!K28="Q2 2028"),"Yes","No")</f>
        <v>No</v>
      </c>
      <c r="AP1174" s="178" t="str">
        <f t="shared" si="735"/>
        <v>No</v>
      </c>
      <c r="AQ1174" t="str">
        <f>IF(OR(Tax!K28="Q3 2028",Tax!K28="Q4 2028"),"Yes","No")</f>
        <v>No</v>
      </c>
      <c r="AR1174" s="178" t="str">
        <f t="shared" si="736"/>
        <v>No</v>
      </c>
      <c r="AS1174" t="str">
        <f>IF(OR(Tax!K28="Q1 2029",Tax!K28="Q2 2029"),"Yes","No")</f>
        <v>No</v>
      </c>
      <c r="AT1174" s="178" t="str">
        <f t="shared" si="737"/>
        <v>No</v>
      </c>
      <c r="AU1174" t="str">
        <f>IF(OR(Tax!K28="Q3 2029",Tax!K28="Q4 2029"),"Yes","No")</f>
        <v>No</v>
      </c>
      <c r="AV1174" s="178" t="str">
        <f t="shared" si="738"/>
        <v>No</v>
      </c>
      <c r="AW1174" t="str">
        <f>IF(OR(Tax!K28="Q1 2030",Tax!K28="Q2 2030"),"Yes","No")</f>
        <v>No</v>
      </c>
      <c r="AX1174" s="178" t="str">
        <f t="shared" si="739"/>
        <v>No</v>
      </c>
      <c r="AY1174" t="str">
        <f>IF(OR(Tax!K28="Q3 2030",Tax!K28="Q4 2030"),"Yes","No")</f>
        <v>No</v>
      </c>
      <c r="AZ1174" s="178" t="str">
        <f t="shared" si="740"/>
        <v>No</v>
      </c>
      <c r="BA1174" t="str">
        <f>IF(Tax!K28="","No","Yes")</f>
        <v>No</v>
      </c>
      <c r="BB1174" s="178" t="str">
        <f t="shared" si="741"/>
        <v>No</v>
      </c>
      <c r="BC1174" s="178" t="str">
        <f t="shared" si="742"/>
        <v>Yes</v>
      </c>
      <c r="BD1174" s="174"/>
    </row>
    <row r="1175" spans="1:56" s="175" customFormat="1" ht="23.65" thickBot="1" x14ac:dyDescent="0.5">
      <c r="A1175" s="177">
        <v>25</v>
      </c>
      <c r="B1175" s="71" t="s">
        <v>1885</v>
      </c>
      <c r="C1175" t="str">
        <f>IF(Tax!E29="Yes","Yes","No")</f>
        <v>No</v>
      </c>
      <c r="D1175" t="str">
        <f>IF(AND(C1175="No",Tax!F29="Yes"),"Yes","No")</f>
        <v>No</v>
      </c>
      <c r="E1175" t="str">
        <f>IF(AND(C1175="No",Tax!F29="N/A"),"N/A","No")</f>
        <v>No</v>
      </c>
      <c r="F1175">
        <f>IF(OR(Tax!F29="Yes",Tax!F29="N/A"),0,1)</f>
        <v>1</v>
      </c>
      <c r="G1175" t="str">
        <f>IF(OR(Tax!K29="Q3 2019",Tax!K29="Q4 2019"),"Yes","No")</f>
        <v>No</v>
      </c>
      <c r="H1175" s="178" t="str">
        <f t="shared" si="694"/>
        <v>No</v>
      </c>
      <c r="I1175" t="str">
        <f>IF(OR(Tax!K29="Q1 2020",Tax!K29="Q2 2020"),"Yes","No")</f>
        <v>No</v>
      </c>
      <c r="J1175" s="178" t="str">
        <f t="shared" si="719"/>
        <v>No</v>
      </c>
      <c r="K1175" t="str">
        <f>IF(OR(Tax!K29="Q3 2020",Tax!K29="Q4 2020"),"Yes","No")</f>
        <v>No</v>
      </c>
      <c r="L1175" s="178" t="str">
        <f t="shared" si="720"/>
        <v>No</v>
      </c>
      <c r="M1175" t="str">
        <f>IF(OR(Tax!K29="Q1 2021",Tax!K29="Q2 2021"),"Yes","No")</f>
        <v>No</v>
      </c>
      <c r="N1175" s="178" t="str">
        <f t="shared" si="721"/>
        <v>No</v>
      </c>
      <c r="O1175" t="str">
        <f>IF(OR(Tax!K29="Q3 2021",Tax!K29="Q4 2021"),"Yes","No")</f>
        <v>No</v>
      </c>
      <c r="P1175" s="178" t="str">
        <f t="shared" si="722"/>
        <v>No</v>
      </c>
      <c r="Q1175" t="str">
        <f>IF(OR(Tax!K29="Q1 2022",Tax!K29="Q2 2022"),"Yes","No")</f>
        <v>No</v>
      </c>
      <c r="R1175" s="178" t="str">
        <f t="shared" si="723"/>
        <v>No</v>
      </c>
      <c r="S1175" t="str">
        <f>IF(OR(Tax!K29="Q3 2022",Tax!K29="Q4 2022"),"Yes","No")</f>
        <v>No</v>
      </c>
      <c r="T1175" s="178" t="str">
        <f t="shared" si="724"/>
        <v>No</v>
      </c>
      <c r="U1175" t="str">
        <f>IF(OR(Tax!K29="Q1 2023",Tax!K29="Q2 2023"),"Yes","No")</f>
        <v>No</v>
      </c>
      <c r="V1175" s="178" t="str">
        <f t="shared" si="725"/>
        <v>No</v>
      </c>
      <c r="W1175" t="str">
        <f>IF(OR(Tax!K29="Q3 2023",Tax!K29="Q4 2023"),"Yes","No")</f>
        <v>No</v>
      </c>
      <c r="X1175" s="178" t="str">
        <f t="shared" si="726"/>
        <v>No</v>
      </c>
      <c r="Y1175" t="str">
        <f>IF(OR(Tax!K29="Q1 2024",Tax!K29="Q2 2024"),"Yes","No")</f>
        <v>No</v>
      </c>
      <c r="Z1175" s="178" t="str">
        <f t="shared" si="727"/>
        <v>No</v>
      </c>
      <c r="AA1175" t="str">
        <f>IF(OR(Tax!K29="Q3 2024",Tax!K29="Q4 2024"),"Yes","No")</f>
        <v>No</v>
      </c>
      <c r="AB1175" s="178" t="str">
        <f t="shared" si="728"/>
        <v>No</v>
      </c>
      <c r="AC1175" t="str">
        <f>IF(OR(Tax!K29="Q1 2025",Tax!K29="Q2 2025"),"Yes","No")</f>
        <v>No</v>
      </c>
      <c r="AD1175" s="178" t="str">
        <f t="shared" si="729"/>
        <v>No</v>
      </c>
      <c r="AE1175" t="str">
        <f>IF(OR(Tax!K29="Q3 2025",Tax!K29="Q4 2025"),"Yes","No")</f>
        <v>No</v>
      </c>
      <c r="AF1175" s="178" t="str">
        <f t="shared" si="730"/>
        <v>No</v>
      </c>
      <c r="AG1175" t="str">
        <f>IF(OR(Tax!K29="Q1 2026",Tax!K29="Q2 2026"),"Yes","No")</f>
        <v>No</v>
      </c>
      <c r="AH1175" s="178" t="str">
        <f t="shared" si="731"/>
        <v>No</v>
      </c>
      <c r="AI1175" t="str">
        <f>IF(OR(Tax!K29="Q3 2026",Tax!K29="Q4 2026"),"Yes","No")</f>
        <v>No</v>
      </c>
      <c r="AJ1175" s="178" t="str">
        <f t="shared" si="732"/>
        <v>No</v>
      </c>
      <c r="AK1175" t="str">
        <f>IF(OR(Tax!K29="Q1 2027",Tax!K29="Q2 2027"),"Yes","No")</f>
        <v>No</v>
      </c>
      <c r="AL1175" s="178" t="str">
        <f t="shared" si="733"/>
        <v>No</v>
      </c>
      <c r="AM1175" t="str">
        <f>IF(OR(Tax!K29="Q3 2027",Tax!K29="Q4 2027"),"Yes","No")</f>
        <v>No</v>
      </c>
      <c r="AN1175" s="178" t="str">
        <f t="shared" si="734"/>
        <v>No</v>
      </c>
      <c r="AO1175" t="str">
        <f>IF(OR(Tax!K29="Q1 2028",Tax!K29="Q2 2028"),"Yes","No")</f>
        <v>No</v>
      </c>
      <c r="AP1175" s="178" t="str">
        <f t="shared" si="735"/>
        <v>No</v>
      </c>
      <c r="AQ1175" t="str">
        <f>IF(OR(Tax!K29="Q3 2028",Tax!K29="Q4 2028"),"Yes","No")</f>
        <v>No</v>
      </c>
      <c r="AR1175" s="178" t="str">
        <f t="shared" si="736"/>
        <v>No</v>
      </c>
      <c r="AS1175" t="str">
        <f>IF(OR(Tax!K29="Q1 2029",Tax!K29="Q2 2029"),"Yes","No")</f>
        <v>No</v>
      </c>
      <c r="AT1175" s="178" t="str">
        <f t="shared" si="737"/>
        <v>No</v>
      </c>
      <c r="AU1175" t="str">
        <f>IF(OR(Tax!K29="Q3 2029",Tax!K29="Q4 2029"),"Yes","No")</f>
        <v>No</v>
      </c>
      <c r="AV1175" s="178" t="str">
        <f t="shared" si="738"/>
        <v>No</v>
      </c>
      <c r="AW1175" t="str">
        <f>IF(OR(Tax!K29="Q1 2030",Tax!K29="Q2 2030"),"Yes","No")</f>
        <v>No</v>
      </c>
      <c r="AX1175" s="178" t="str">
        <f t="shared" si="739"/>
        <v>No</v>
      </c>
      <c r="AY1175" t="str">
        <f>IF(OR(Tax!K29="Q3 2030",Tax!K29="Q4 2030"),"Yes","No")</f>
        <v>No</v>
      </c>
      <c r="AZ1175" s="178" t="str">
        <f t="shared" si="740"/>
        <v>No</v>
      </c>
      <c r="BA1175" t="str">
        <f>IF(Tax!K29="","No","Yes")</f>
        <v>No</v>
      </c>
      <c r="BB1175" s="178" t="str">
        <f t="shared" si="741"/>
        <v>No</v>
      </c>
      <c r="BC1175" s="178" t="str">
        <f t="shared" si="742"/>
        <v>Yes</v>
      </c>
      <c r="BD1175" s="174"/>
    </row>
    <row r="1176" spans="1:56" s="175" customFormat="1" ht="35.25" thickBot="1" x14ac:dyDescent="0.5">
      <c r="A1176" s="177">
        <v>26</v>
      </c>
      <c r="B1176" s="71" t="s">
        <v>1886</v>
      </c>
      <c r="C1176" t="str">
        <f>IF(Tax!E30="Yes","Yes","No")</f>
        <v>No</v>
      </c>
      <c r="D1176" t="str">
        <f>IF(AND(C1176="No",Tax!F30="Yes"),"Yes","No")</f>
        <v>No</v>
      </c>
      <c r="E1176" t="str">
        <f>IF(AND(C1176="No",Tax!F30="N/A"),"N/A","No")</f>
        <v>No</v>
      </c>
      <c r="F1176">
        <f>IF(OR(Tax!F30="Yes",Tax!F30="N/A"),0,1)</f>
        <v>1</v>
      </c>
      <c r="G1176" t="str">
        <f>IF(OR(Tax!K30="Q3 2019",Tax!K30="Q4 2019"),"Yes","No")</f>
        <v>No</v>
      </c>
      <c r="H1176" s="178" t="str">
        <f t="shared" si="694"/>
        <v>No</v>
      </c>
      <c r="I1176" t="str">
        <f>IF(OR(Tax!K30="Q1 2020",Tax!K30="Q2 2020"),"Yes","No")</f>
        <v>No</v>
      </c>
      <c r="J1176" s="178" t="str">
        <f t="shared" si="719"/>
        <v>No</v>
      </c>
      <c r="K1176" t="str">
        <f>IF(OR(Tax!K30="Q3 2020",Tax!K30="Q4 2020"),"Yes","No")</f>
        <v>No</v>
      </c>
      <c r="L1176" s="178" t="str">
        <f t="shared" si="720"/>
        <v>No</v>
      </c>
      <c r="M1176" t="str">
        <f>IF(OR(Tax!K30="Q1 2021",Tax!K30="Q2 2021"),"Yes","No")</f>
        <v>No</v>
      </c>
      <c r="N1176" s="178" t="str">
        <f t="shared" si="721"/>
        <v>No</v>
      </c>
      <c r="O1176" t="str">
        <f>IF(OR(Tax!K30="Q3 2021",Tax!K30="Q4 2021"),"Yes","No")</f>
        <v>No</v>
      </c>
      <c r="P1176" s="178" t="str">
        <f t="shared" si="722"/>
        <v>No</v>
      </c>
      <c r="Q1176" t="str">
        <f>IF(OR(Tax!K30="Q1 2022",Tax!K30="Q2 2022"),"Yes","No")</f>
        <v>No</v>
      </c>
      <c r="R1176" s="178" t="str">
        <f t="shared" si="723"/>
        <v>No</v>
      </c>
      <c r="S1176" t="str">
        <f>IF(OR(Tax!K30="Q3 2022",Tax!K30="Q4 2022"),"Yes","No")</f>
        <v>No</v>
      </c>
      <c r="T1176" s="178" t="str">
        <f t="shared" si="724"/>
        <v>No</v>
      </c>
      <c r="U1176" t="str">
        <f>IF(OR(Tax!K30="Q1 2023",Tax!K30="Q2 2023"),"Yes","No")</f>
        <v>No</v>
      </c>
      <c r="V1176" s="178" t="str">
        <f t="shared" si="725"/>
        <v>No</v>
      </c>
      <c r="W1176" t="str">
        <f>IF(OR(Tax!K30="Q3 2023",Tax!K30="Q4 2023"),"Yes","No")</f>
        <v>No</v>
      </c>
      <c r="X1176" s="178" t="str">
        <f t="shared" si="726"/>
        <v>No</v>
      </c>
      <c r="Y1176" t="str">
        <f>IF(OR(Tax!K30="Q1 2024",Tax!K30="Q2 2024"),"Yes","No")</f>
        <v>No</v>
      </c>
      <c r="Z1176" s="178" t="str">
        <f t="shared" si="727"/>
        <v>No</v>
      </c>
      <c r="AA1176" t="str">
        <f>IF(OR(Tax!K30="Q3 2024",Tax!K30="Q4 2024"),"Yes","No")</f>
        <v>No</v>
      </c>
      <c r="AB1176" s="178" t="str">
        <f t="shared" si="728"/>
        <v>No</v>
      </c>
      <c r="AC1176" t="str">
        <f>IF(OR(Tax!K30="Q1 2025",Tax!K30="Q2 2025"),"Yes","No")</f>
        <v>No</v>
      </c>
      <c r="AD1176" s="178" t="str">
        <f t="shared" si="729"/>
        <v>No</v>
      </c>
      <c r="AE1176" t="str">
        <f>IF(OR(Tax!K30="Q3 2025",Tax!K30="Q4 2025"),"Yes","No")</f>
        <v>No</v>
      </c>
      <c r="AF1176" s="178" t="str">
        <f t="shared" si="730"/>
        <v>No</v>
      </c>
      <c r="AG1176" t="str">
        <f>IF(OR(Tax!K30="Q1 2026",Tax!K30="Q2 2026"),"Yes","No")</f>
        <v>No</v>
      </c>
      <c r="AH1176" s="178" t="str">
        <f t="shared" si="731"/>
        <v>No</v>
      </c>
      <c r="AI1176" t="str">
        <f>IF(OR(Tax!K30="Q3 2026",Tax!K30="Q4 2026"),"Yes","No")</f>
        <v>No</v>
      </c>
      <c r="AJ1176" s="178" t="str">
        <f t="shared" si="732"/>
        <v>No</v>
      </c>
      <c r="AK1176" t="str">
        <f>IF(OR(Tax!K30="Q1 2027",Tax!K30="Q2 2027"),"Yes","No")</f>
        <v>No</v>
      </c>
      <c r="AL1176" s="178" t="str">
        <f t="shared" si="733"/>
        <v>No</v>
      </c>
      <c r="AM1176" t="str">
        <f>IF(OR(Tax!K30="Q3 2027",Tax!K30="Q4 2027"),"Yes","No")</f>
        <v>No</v>
      </c>
      <c r="AN1176" s="178" t="str">
        <f t="shared" si="734"/>
        <v>No</v>
      </c>
      <c r="AO1176" t="str">
        <f>IF(OR(Tax!K30="Q1 2028",Tax!K30="Q2 2028"),"Yes","No")</f>
        <v>No</v>
      </c>
      <c r="AP1176" s="178" t="str">
        <f t="shared" si="735"/>
        <v>No</v>
      </c>
      <c r="AQ1176" t="str">
        <f>IF(OR(Tax!K30="Q3 2028",Tax!K30="Q4 2028"),"Yes","No")</f>
        <v>No</v>
      </c>
      <c r="AR1176" s="178" t="str">
        <f t="shared" si="736"/>
        <v>No</v>
      </c>
      <c r="AS1176" t="str">
        <f>IF(OR(Tax!K30="Q1 2029",Tax!K30="Q2 2029"),"Yes","No")</f>
        <v>No</v>
      </c>
      <c r="AT1176" s="178" t="str">
        <f t="shared" si="737"/>
        <v>No</v>
      </c>
      <c r="AU1176" t="str">
        <f>IF(OR(Tax!K30="Q3 2029",Tax!K30="Q4 2029"),"Yes","No")</f>
        <v>No</v>
      </c>
      <c r="AV1176" s="178" t="str">
        <f t="shared" si="738"/>
        <v>No</v>
      </c>
      <c r="AW1176" t="str">
        <f>IF(OR(Tax!K30="Q1 2030",Tax!K30="Q2 2030"),"Yes","No")</f>
        <v>No</v>
      </c>
      <c r="AX1176" s="178" t="str">
        <f t="shared" si="739"/>
        <v>No</v>
      </c>
      <c r="AY1176" t="str">
        <f>IF(OR(Tax!K30="Q3 2030",Tax!K30="Q4 2030"),"Yes","No")</f>
        <v>No</v>
      </c>
      <c r="AZ1176" s="178" t="str">
        <f t="shared" si="740"/>
        <v>No</v>
      </c>
      <c r="BA1176" t="str">
        <f>IF(Tax!K30="","No","Yes")</f>
        <v>No</v>
      </c>
      <c r="BB1176" s="178" t="str">
        <f t="shared" si="741"/>
        <v>No</v>
      </c>
      <c r="BC1176" s="178" t="str">
        <f t="shared" si="742"/>
        <v>Yes</v>
      </c>
      <c r="BD1176" s="174"/>
    </row>
    <row r="1177" spans="1:56" s="175" customFormat="1" ht="23.65" thickBot="1" x14ac:dyDescent="0.5">
      <c r="A1177" s="177">
        <v>27</v>
      </c>
      <c r="B1177" s="71" t="s">
        <v>1887</v>
      </c>
      <c r="C1177" t="str">
        <f>IF(Tax!E31="Yes","Yes","No")</f>
        <v>No</v>
      </c>
      <c r="D1177" t="str">
        <f>IF(AND(C1177="No",Tax!F31="Yes"),"Yes","No")</f>
        <v>No</v>
      </c>
      <c r="E1177" t="str">
        <f>IF(AND(C1177="No",Tax!F31="N/A"),"N/A","No")</f>
        <v>No</v>
      </c>
      <c r="F1177">
        <f>IF(OR(Tax!F31="Yes",Tax!F31="N/A"),0,1)</f>
        <v>1</v>
      </c>
      <c r="G1177" t="str">
        <f>IF(OR(Tax!K31="Q3 2019",Tax!K31="Q4 2019"),"Yes","No")</f>
        <v>No</v>
      </c>
      <c r="H1177" s="178" t="str">
        <f t="shared" si="694"/>
        <v>No</v>
      </c>
      <c r="I1177" t="str">
        <f>IF(OR(Tax!K31="Q1 2020",Tax!K31="Q2 2020"),"Yes","No")</f>
        <v>No</v>
      </c>
      <c r="J1177" s="178" t="str">
        <f t="shared" si="719"/>
        <v>No</v>
      </c>
      <c r="K1177" t="str">
        <f>IF(OR(Tax!K31="Q3 2020",Tax!K31="Q4 2020"),"Yes","No")</f>
        <v>No</v>
      </c>
      <c r="L1177" s="178" t="str">
        <f t="shared" si="720"/>
        <v>No</v>
      </c>
      <c r="M1177" t="str">
        <f>IF(OR(Tax!K31="Q1 2021",Tax!K31="Q2 2021"),"Yes","No")</f>
        <v>No</v>
      </c>
      <c r="N1177" s="178" t="str">
        <f t="shared" si="721"/>
        <v>No</v>
      </c>
      <c r="O1177" t="str">
        <f>IF(OR(Tax!K31="Q3 2021",Tax!K31="Q4 2021"),"Yes","No")</f>
        <v>No</v>
      </c>
      <c r="P1177" s="178" t="str">
        <f t="shared" si="722"/>
        <v>No</v>
      </c>
      <c r="Q1177" t="str">
        <f>IF(OR(Tax!K31="Q1 2022",Tax!K31="Q2 2022"),"Yes","No")</f>
        <v>No</v>
      </c>
      <c r="R1177" s="178" t="str">
        <f t="shared" si="723"/>
        <v>No</v>
      </c>
      <c r="S1177" t="str">
        <f>IF(OR(Tax!K31="Q3 2022",Tax!K31="Q4 2022"),"Yes","No")</f>
        <v>No</v>
      </c>
      <c r="T1177" s="178" t="str">
        <f t="shared" si="724"/>
        <v>No</v>
      </c>
      <c r="U1177" t="str">
        <f>IF(OR(Tax!K31="Q1 2023",Tax!K31="Q2 2023"),"Yes","No")</f>
        <v>No</v>
      </c>
      <c r="V1177" s="178" t="str">
        <f t="shared" si="725"/>
        <v>No</v>
      </c>
      <c r="W1177" t="str">
        <f>IF(OR(Tax!K31="Q3 2023",Tax!K31="Q4 2023"),"Yes","No")</f>
        <v>No</v>
      </c>
      <c r="X1177" s="178" t="str">
        <f t="shared" si="726"/>
        <v>No</v>
      </c>
      <c r="Y1177" t="str">
        <f>IF(OR(Tax!K31="Q1 2024",Tax!K31="Q2 2024"),"Yes","No")</f>
        <v>No</v>
      </c>
      <c r="Z1177" s="178" t="str">
        <f t="shared" si="727"/>
        <v>No</v>
      </c>
      <c r="AA1177" t="str">
        <f>IF(OR(Tax!K31="Q3 2024",Tax!K31="Q4 2024"),"Yes","No")</f>
        <v>No</v>
      </c>
      <c r="AB1177" s="178" t="str">
        <f t="shared" si="728"/>
        <v>No</v>
      </c>
      <c r="AC1177" t="str">
        <f>IF(OR(Tax!K31="Q1 2025",Tax!K31="Q2 2025"),"Yes","No")</f>
        <v>No</v>
      </c>
      <c r="AD1177" s="178" t="str">
        <f t="shared" si="729"/>
        <v>No</v>
      </c>
      <c r="AE1177" t="str">
        <f>IF(OR(Tax!K31="Q3 2025",Tax!K31="Q4 2025"),"Yes","No")</f>
        <v>No</v>
      </c>
      <c r="AF1177" s="178" t="str">
        <f t="shared" si="730"/>
        <v>No</v>
      </c>
      <c r="AG1177" t="str">
        <f>IF(OR(Tax!K31="Q1 2026",Tax!K31="Q2 2026"),"Yes","No")</f>
        <v>No</v>
      </c>
      <c r="AH1177" s="178" t="str">
        <f t="shared" si="731"/>
        <v>No</v>
      </c>
      <c r="AI1177" t="str">
        <f>IF(OR(Tax!K31="Q3 2026",Tax!K31="Q4 2026"),"Yes","No")</f>
        <v>No</v>
      </c>
      <c r="AJ1177" s="178" t="str">
        <f t="shared" si="732"/>
        <v>No</v>
      </c>
      <c r="AK1177" t="str">
        <f>IF(OR(Tax!K31="Q1 2027",Tax!K31="Q2 2027"),"Yes","No")</f>
        <v>No</v>
      </c>
      <c r="AL1177" s="178" t="str">
        <f t="shared" si="733"/>
        <v>No</v>
      </c>
      <c r="AM1177" t="str">
        <f>IF(OR(Tax!K31="Q3 2027",Tax!K31="Q4 2027"),"Yes","No")</f>
        <v>No</v>
      </c>
      <c r="AN1177" s="178" t="str">
        <f t="shared" si="734"/>
        <v>No</v>
      </c>
      <c r="AO1177" t="str">
        <f>IF(OR(Tax!K31="Q1 2028",Tax!K31="Q2 2028"),"Yes","No")</f>
        <v>No</v>
      </c>
      <c r="AP1177" s="178" t="str">
        <f t="shared" si="735"/>
        <v>No</v>
      </c>
      <c r="AQ1177" t="str">
        <f>IF(OR(Tax!K31="Q3 2028",Tax!K31="Q4 2028"),"Yes","No")</f>
        <v>No</v>
      </c>
      <c r="AR1177" s="178" t="str">
        <f t="shared" si="736"/>
        <v>No</v>
      </c>
      <c r="AS1177" t="str">
        <f>IF(OR(Tax!K31="Q1 2029",Tax!K31="Q2 2029"),"Yes","No")</f>
        <v>No</v>
      </c>
      <c r="AT1177" s="178" t="str">
        <f t="shared" si="737"/>
        <v>No</v>
      </c>
      <c r="AU1177" t="str">
        <f>IF(OR(Tax!K31="Q3 2029",Tax!K31="Q4 2029"),"Yes","No")</f>
        <v>No</v>
      </c>
      <c r="AV1177" s="178" t="str">
        <f t="shared" si="738"/>
        <v>No</v>
      </c>
      <c r="AW1177" t="str">
        <f>IF(OR(Tax!K31="Q1 2030",Tax!K31="Q2 2030"),"Yes","No")</f>
        <v>No</v>
      </c>
      <c r="AX1177" s="178" t="str">
        <f t="shared" si="739"/>
        <v>No</v>
      </c>
      <c r="AY1177" t="str">
        <f>IF(OR(Tax!K31="Q3 2030",Tax!K31="Q4 2030"),"Yes","No")</f>
        <v>No</v>
      </c>
      <c r="AZ1177" s="178" t="str">
        <f t="shared" si="740"/>
        <v>No</v>
      </c>
      <c r="BA1177" t="str">
        <f>IF(Tax!K31="","No","Yes")</f>
        <v>No</v>
      </c>
      <c r="BB1177" s="178" t="str">
        <f t="shared" si="741"/>
        <v>No</v>
      </c>
      <c r="BC1177" s="178" t="str">
        <f t="shared" si="742"/>
        <v>Yes</v>
      </c>
      <c r="BD1177" s="174"/>
    </row>
    <row r="1178" spans="1:56" s="175" customFormat="1" ht="23.65" thickBot="1" x14ac:dyDescent="0.5">
      <c r="A1178" s="177">
        <v>28</v>
      </c>
      <c r="B1178" s="71" t="s">
        <v>1889</v>
      </c>
      <c r="C1178" t="str">
        <f>IF(Tax!E32="Yes","Yes","No")</f>
        <v>No</v>
      </c>
      <c r="D1178" t="str">
        <f>IF(AND(C1178="No",Tax!F32="Yes"),"Yes","No")</f>
        <v>No</v>
      </c>
      <c r="E1178" t="str">
        <f>IF(AND(C1178="No",Tax!F32="N/A"),"N/A","No")</f>
        <v>No</v>
      </c>
      <c r="F1178">
        <f>IF(OR(Tax!F32="Yes",Tax!F32="N/A"),0,1)</f>
        <v>1</v>
      </c>
      <c r="G1178" t="str">
        <f>IF(OR(Tax!K32="Q3 2019",Tax!K32="Q4 2019"),"Yes","No")</f>
        <v>No</v>
      </c>
      <c r="H1178" s="178" t="str">
        <f t="shared" si="694"/>
        <v>No</v>
      </c>
      <c r="I1178" t="str">
        <f>IF(OR(Tax!K32="Q1 2020",Tax!K32="Q2 2020"),"Yes","No")</f>
        <v>No</v>
      </c>
      <c r="J1178" s="178" t="str">
        <f t="shared" si="719"/>
        <v>No</v>
      </c>
      <c r="K1178" t="str">
        <f>IF(OR(Tax!K32="Q3 2020",Tax!K32="Q4 2020"),"Yes","No")</f>
        <v>No</v>
      </c>
      <c r="L1178" s="178" t="str">
        <f t="shared" si="720"/>
        <v>No</v>
      </c>
      <c r="M1178" t="str">
        <f>IF(OR(Tax!K32="Q1 2021",Tax!K32="Q2 2021"),"Yes","No")</f>
        <v>No</v>
      </c>
      <c r="N1178" s="178" t="str">
        <f t="shared" si="721"/>
        <v>No</v>
      </c>
      <c r="O1178" t="str">
        <f>IF(OR(Tax!K32="Q3 2021",Tax!K32="Q4 2021"),"Yes","No")</f>
        <v>No</v>
      </c>
      <c r="P1178" s="178" t="str">
        <f t="shared" si="722"/>
        <v>No</v>
      </c>
      <c r="Q1178" t="str">
        <f>IF(OR(Tax!K32="Q1 2022",Tax!K32="Q2 2022"),"Yes","No")</f>
        <v>No</v>
      </c>
      <c r="R1178" s="178" t="str">
        <f t="shared" si="723"/>
        <v>No</v>
      </c>
      <c r="S1178" t="str">
        <f>IF(OR(Tax!K32="Q3 2022",Tax!K32="Q4 2022"),"Yes","No")</f>
        <v>No</v>
      </c>
      <c r="T1178" s="178" t="str">
        <f t="shared" si="724"/>
        <v>No</v>
      </c>
      <c r="U1178" t="str">
        <f>IF(OR(Tax!K32="Q1 2023",Tax!K32="Q2 2023"),"Yes","No")</f>
        <v>No</v>
      </c>
      <c r="V1178" s="178" t="str">
        <f t="shared" si="725"/>
        <v>No</v>
      </c>
      <c r="W1178" t="str">
        <f>IF(OR(Tax!K32="Q3 2023",Tax!K32="Q4 2023"),"Yes","No")</f>
        <v>No</v>
      </c>
      <c r="X1178" s="178" t="str">
        <f t="shared" si="726"/>
        <v>No</v>
      </c>
      <c r="Y1178" t="str">
        <f>IF(OR(Tax!K32="Q1 2024",Tax!K32="Q2 2024"),"Yes","No")</f>
        <v>No</v>
      </c>
      <c r="Z1178" s="178" t="str">
        <f t="shared" si="727"/>
        <v>No</v>
      </c>
      <c r="AA1178" t="str">
        <f>IF(OR(Tax!K32="Q3 2024",Tax!K32="Q4 2024"),"Yes","No")</f>
        <v>No</v>
      </c>
      <c r="AB1178" s="178" t="str">
        <f t="shared" si="728"/>
        <v>No</v>
      </c>
      <c r="AC1178" t="str">
        <f>IF(OR(Tax!K32="Q1 2025",Tax!K32="Q2 2025"),"Yes","No")</f>
        <v>No</v>
      </c>
      <c r="AD1178" s="178" t="str">
        <f t="shared" si="729"/>
        <v>No</v>
      </c>
      <c r="AE1178" t="str">
        <f>IF(OR(Tax!K32="Q3 2025",Tax!K32="Q4 2025"),"Yes","No")</f>
        <v>No</v>
      </c>
      <c r="AF1178" s="178" t="str">
        <f t="shared" si="730"/>
        <v>No</v>
      </c>
      <c r="AG1178" t="str">
        <f>IF(OR(Tax!K32="Q1 2026",Tax!K32="Q2 2026"),"Yes","No")</f>
        <v>No</v>
      </c>
      <c r="AH1178" s="178" t="str">
        <f t="shared" si="731"/>
        <v>No</v>
      </c>
      <c r="AI1178" t="str">
        <f>IF(OR(Tax!K32="Q3 2026",Tax!K32="Q4 2026"),"Yes","No")</f>
        <v>No</v>
      </c>
      <c r="AJ1178" s="178" t="str">
        <f t="shared" si="732"/>
        <v>No</v>
      </c>
      <c r="AK1178" t="str">
        <f>IF(OR(Tax!K32="Q1 2027",Tax!K32="Q2 2027"),"Yes","No")</f>
        <v>No</v>
      </c>
      <c r="AL1178" s="178" t="str">
        <f t="shared" si="733"/>
        <v>No</v>
      </c>
      <c r="AM1178" t="str">
        <f>IF(OR(Tax!K32="Q3 2027",Tax!K32="Q4 2027"),"Yes","No")</f>
        <v>No</v>
      </c>
      <c r="AN1178" s="178" t="str">
        <f t="shared" si="734"/>
        <v>No</v>
      </c>
      <c r="AO1178" t="str">
        <f>IF(OR(Tax!K32="Q1 2028",Tax!K32="Q2 2028"),"Yes","No")</f>
        <v>No</v>
      </c>
      <c r="AP1178" s="178" t="str">
        <f t="shared" si="735"/>
        <v>No</v>
      </c>
      <c r="AQ1178" t="str">
        <f>IF(OR(Tax!K32="Q3 2028",Tax!K32="Q4 2028"),"Yes","No")</f>
        <v>No</v>
      </c>
      <c r="AR1178" s="178" t="str">
        <f t="shared" si="736"/>
        <v>No</v>
      </c>
      <c r="AS1178" t="str">
        <f>IF(OR(Tax!K32="Q1 2029",Tax!K32="Q2 2029"),"Yes","No")</f>
        <v>No</v>
      </c>
      <c r="AT1178" s="178" t="str">
        <f t="shared" si="737"/>
        <v>No</v>
      </c>
      <c r="AU1178" t="str">
        <f>IF(OR(Tax!K32="Q3 2029",Tax!K32="Q4 2029"),"Yes","No")</f>
        <v>No</v>
      </c>
      <c r="AV1178" s="178" t="str">
        <f t="shared" si="738"/>
        <v>No</v>
      </c>
      <c r="AW1178" t="str">
        <f>IF(OR(Tax!K32="Q1 2030",Tax!K32="Q2 2030"),"Yes","No")</f>
        <v>No</v>
      </c>
      <c r="AX1178" s="178" t="str">
        <f t="shared" si="739"/>
        <v>No</v>
      </c>
      <c r="AY1178" t="str">
        <f>IF(OR(Tax!K32="Q3 2030",Tax!K32="Q4 2030"),"Yes","No")</f>
        <v>No</v>
      </c>
      <c r="AZ1178" s="178" t="str">
        <f t="shared" si="740"/>
        <v>No</v>
      </c>
      <c r="BA1178" t="str">
        <f>IF(Tax!K32="","No","Yes")</f>
        <v>No</v>
      </c>
      <c r="BB1178" s="178" t="str">
        <f t="shared" si="741"/>
        <v>No</v>
      </c>
      <c r="BC1178" s="178" t="str">
        <f t="shared" si="742"/>
        <v>Yes</v>
      </c>
      <c r="BD1178" s="174"/>
    </row>
    <row r="1179" spans="1:56" s="175" customFormat="1" ht="23.65" thickBot="1" x14ac:dyDescent="0.5">
      <c r="A1179" s="177">
        <v>29</v>
      </c>
      <c r="B1179" s="71" t="s">
        <v>1890</v>
      </c>
      <c r="C1179" t="str">
        <f>IF(Tax!E33="Yes","Yes","No")</f>
        <v>No</v>
      </c>
      <c r="D1179" t="str">
        <f>IF(AND(C1179="No",Tax!F33="Yes"),"Yes","No")</f>
        <v>No</v>
      </c>
      <c r="E1179" t="str">
        <f>IF(AND(C1179="No",Tax!F33="N/A"),"N/A","No")</f>
        <v>No</v>
      </c>
      <c r="F1179">
        <f>IF(OR(Tax!F33="Yes",Tax!F33="N/A"),0,1)</f>
        <v>1</v>
      </c>
      <c r="G1179" t="str">
        <f>IF(OR(Tax!K33="Q3 2019",Tax!K33="Q4 2019"),"Yes","No")</f>
        <v>No</v>
      </c>
      <c r="H1179" s="178" t="str">
        <f t="shared" si="694"/>
        <v>No</v>
      </c>
      <c r="I1179" t="str">
        <f>IF(OR(Tax!K33="Q1 2020",Tax!K33="Q2 2020"),"Yes","No")</f>
        <v>No</v>
      </c>
      <c r="J1179" s="178" t="str">
        <f t="shared" si="719"/>
        <v>No</v>
      </c>
      <c r="K1179" t="str">
        <f>IF(OR(Tax!K33="Q3 2020",Tax!K33="Q4 2020"),"Yes","No")</f>
        <v>No</v>
      </c>
      <c r="L1179" s="178" t="str">
        <f t="shared" si="720"/>
        <v>No</v>
      </c>
      <c r="M1179" t="str">
        <f>IF(OR(Tax!K33="Q1 2021",Tax!K33="Q2 2021"),"Yes","No")</f>
        <v>No</v>
      </c>
      <c r="N1179" s="178" t="str">
        <f t="shared" si="721"/>
        <v>No</v>
      </c>
      <c r="O1179" t="str">
        <f>IF(OR(Tax!K33="Q3 2021",Tax!K33="Q4 2021"),"Yes","No")</f>
        <v>No</v>
      </c>
      <c r="P1179" s="178" t="str">
        <f t="shared" si="722"/>
        <v>No</v>
      </c>
      <c r="Q1179" t="str">
        <f>IF(OR(Tax!K33="Q1 2022",Tax!K33="Q2 2022"),"Yes","No")</f>
        <v>No</v>
      </c>
      <c r="R1179" s="178" t="str">
        <f t="shared" si="723"/>
        <v>No</v>
      </c>
      <c r="S1179" t="str">
        <f>IF(OR(Tax!K33="Q3 2022",Tax!K33="Q4 2022"),"Yes","No")</f>
        <v>No</v>
      </c>
      <c r="T1179" s="178" t="str">
        <f t="shared" si="724"/>
        <v>No</v>
      </c>
      <c r="U1179" t="str">
        <f>IF(OR(Tax!K33="Q1 2023",Tax!K33="Q2 2023"),"Yes","No")</f>
        <v>No</v>
      </c>
      <c r="V1179" s="178" t="str">
        <f t="shared" si="725"/>
        <v>No</v>
      </c>
      <c r="W1179" t="str">
        <f>IF(OR(Tax!K33="Q3 2023",Tax!K33="Q4 2023"),"Yes","No")</f>
        <v>No</v>
      </c>
      <c r="X1179" s="178" t="str">
        <f t="shared" si="726"/>
        <v>No</v>
      </c>
      <c r="Y1179" t="str">
        <f>IF(OR(Tax!K33="Q1 2024",Tax!K33="Q2 2024"),"Yes","No")</f>
        <v>No</v>
      </c>
      <c r="Z1179" s="178" t="str">
        <f t="shared" si="727"/>
        <v>No</v>
      </c>
      <c r="AA1179" t="str">
        <f>IF(OR(Tax!K33="Q3 2024",Tax!K33="Q4 2024"),"Yes","No")</f>
        <v>No</v>
      </c>
      <c r="AB1179" s="178" t="str">
        <f t="shared" si="728"/>
        <v>No</v>
      </c>
      <c r="AC1179" t="str">
        <f>IF(OR(Tax!K33="Q1 2025",Tax!K33="Q2 2025"),"Yes","No")</f>
        <v>No</v>
      </c>
      <c r="AD1179" s="178" t="str">
        <f t="shared" si="729"/>
        <v>No</v>
      </c>
      <c r="AE1179" t="str">
        <f>IF(OR(Tax!K33="Q3 2025",Tax!K33="Q4 2025"),"Yes","No")</f>
        <v>No</v>
      </c>
      <c r="AF1179" s="178" t="str">
        <f t="shared" si="730"/>
        <v>No</v>
      </c>
      <c r="AG1179" t="str">
        <f>IF(OR(Tax!K33="Q1 2026",Tax!K33="Q2 2026"),"Yes","No")</f>
        <v>No</v>
      </c>
      <c r="AH1179" s="178" t="str">
        <f t="shared" si="731"/>
        <v>No</v>
      </c>
      <c r="AI1179" t="str">
        <f>IF(OR(Tax!K33="Q3 2026",Tax!K33="Q4 2026"),"Yes","No")</f>
        <v>No</v>
      </c>
      <c r="AJ1179" s="178" t="str">
        <f t="shared" si="732"/>
        <v>No</v>
      </c>
      <c r="AK1179" t="str">
        <f>IF(OR(Tax!K33="Q1 2027",Tax!K33="Q2 2027"),"Yes","No")</f>
        <v>No</v>
      </c>
      <c r="AL1179" s="178" t="str">
        <f t="shared" si="733"/>
        <v>No</v>
      </c>
      <c r="AM1179" t="str">
        <f>IF(OR(Tax!K33="Q3 2027",Tax!K33="Q4 2027"),"Yes","No")</f>
        <v>No</v>
      </c>
      <c r="AN1179" s="178" t="str">
        <f t="shared" si="734"/>
        <v>No</v>
      </c>
      <c r="AO1179" t="str">
        <f>IF(OR(Tax!K33="Q1 2028",Tax!K33="Q2 2028"),"Yes","No")</f>
        <v>No</v>
      </c>
      <c r="AP1179" s="178" t="str">
        <f t="shared" si="735"/>
        <v>No</v>
      </c>
      <c r="AQ1179" t="str">
        <f>IF(OR(Tax!K33="Q3 2028",Tax!K33="Q4 2028"),"Yes","No")</f>
        <v>No</v>
      </c>
      <c r="AR1179" s="178" t="str">
        <f t="shared" si="736"/>
        <v>No</v>
      </c>
      <c r="AS1179" t="str">
        <f>IF(OR(Tax!K33="Q1 2029",Tax!K33="Q2 2029"),"Yes","No")</f>
        <v>No</v>
      </c>
      <c r="AT1179" s="178" t="str">
        <f t="shared" si="737"/>
        <v>No</v>
      </c>
      <c r="AU1179" t="str">
        <f>IF(OR(Tax!K33="Q3 2029",Tax!K33="Q4 2029"),"Yes","No")</f>
        <v>No</v>
      </c>
      <c r="AV1179" s="178" t="str">
        <f t="shared" si="738"/>
        <v>No</v>
      </c>
      <c r="AW1179" t="str">
        <f>IF(OR(Tax!K33="Q1 2030",Tax!K33="Q2 2030"),"Yes","No")</f>
        <v>No</v>
      </c>
      <c r="AX1179" s="178" t="str">
        <f t="shared" si="739"/>
        <v>No</v>
      </c>
      <c r="AY1179" t="str">
        <f>IF(OR(Tax!K33="Q3 2030",Tax!K33="Q4 2030"),"Yes","No")</f>
        <v>No</v>
      </c>
      <c r="AZ1179" s="178" t="str">
        <f t="shared" si="740"/>
        <v>No</v>
      </c>
      <c r="BA1179" t="str">
        <f>IF(Tax!K33="","No","Yes")</f>
        <v>No</v>
      </c>
      <c r="BB1179" s="178" t="str">
        <f t="shared" si="741"/>
        <v>No</v>
      </c>
      <c r="BC1179" s="178" t="str">
        <f t="shared" si="742"/>
        <v>Yes</v>
      </c>
      <c r="BD1179" s="174"/>
    </row>
    <row r="1180" spans="1:56" s="175" customFormat="1" ht="35.25" thickBot="1" x14ac:dyDescent="0.5">
      <c r="A1180" s="177">
        <v>30</v>
      </c>
      <c r="B1180" s="71" t="s">
        <v>1891</v>
      </c>
      <c r="C1180" t="str">
        <f>IF(Tax!E34="Yes","Yes","No")</f>
        <v>No</v>
      </c>
      <c r="D1180" t="str">
        <f>IF(AND(C1180="No",Tax!F34="Yes"),"Yes","No")</f>
        <v>No</v>
      </c>
      <c r="E1180" t="str">
        <f>IF(AND(C1180="No",Tax!F34="N/A"),"N/A","No")</f>
        <v>No</v>
      </c>
      <c r="F1180">
        <f>IF(OR(Tax!F34="Yes",Tax!F34="N/A"),0,1)</f>
        <v>1</v>
      </c>
      <c r="G1180" t="str">
        <f>IF(OR(Tax!K34="Q3 2019",Tax!K34="Q4 2019"),"Yes","No")</f>
        <v>No</v>
      </c>
      <c r="H1180" s="178" t="str">
        <f t="shared" si="694"/>
        <v>No</v>
      </c>
      <c r="I1180" t="str">
        <f>IF(OR(Tax!K34="Q1 2020",Tax!K34="Q2 2020"),"Yes","No")</f>
        <v>No</v>
      </c>
      <c r="J1180" s="178" t="str">
        <f t="shared" si="719"/>
        <v>No</v>
      </c>
      <c r="K1180" t="str">
        <f>IF(OR(Tax!K34="Q3 2020",Tax!K34="Q4 2020"),"Yes","No")</f>
        <v>No</v>
      </c>
      <c r="L1180" s="178" t="str">
        <f t="shared" si="720"/>
        <v>No</v>
      </c>
      <c r="M1180" t="str">
        <f>IF(OR(Tax!K34="Q1 2021",Tax!K34="Q2 2021"),"Yes","No")</f>
        <v>No</v>
      </c>
      <c r="N1180" s="178" t="str">
        <f t="shared" si="721"/>
        <v>No</v>
      </c>
      <c r="O1180" t="str">
        <f>IF(OR(Tax!K34="Q3 2021",Tax!K34="Q4 2021"),"Yes","No")</f>
        <v>No</v>
      </c>
      <c r="P1180" s="178" t="str">
        <f t="shared" si="722"/>
        <v>No</v>
      </c>
      <c r="Q1180" t="str">
        <f>IF(OR(Tax!K34="Q1 2022",Tax!K34="Q2 2022"),"Yes","No")</f>
        <v>No</v>
      </c>
      <c r="R1180" s="178" t="str">
        <f t="shared" si="723"/>
        <v>No</v>
      </c>
      <c r="S1180" t="str">
        <f>IF(OR(Tax!K34="Q3 2022",Tax!K34="Q4 2022"),"Yes","No")</f>
        <v>No</v>
      </c>
      <c r="T1180" s="178" t="str">
        <f t="shared" si="724"/>
        <v>No</v>
      </c>
      <c r="U1180" t="str">
        <f>IF(OR(Tax!K34="Q1 2023",Tax!K34="Q2 2023"),"Yes","No")</f>
        <v>No</v>
      </c>
      <c r="V1180" s="178" t="str">
        <f t="shared" si="725"/>
        <v>No</v>
      </c>
      <c r="W1180" t="str">
        <f>IF(OR(Tax!K34="Q3 2023",Tax!K34="Q4 2023"),"Yes","No")</f>
        <v>No</v>
      </c>
      <c r="X1180" s="178" t="str">
        <f t="shared" si="726"/>
        <v>No</v>
      </c>
      <c r="Y1180" t="str">
        <f>IF(OR(Tax!K34="Q1 2024",Tax!K34="Q2 2024"),"Yes","No")</f>
        <v>No</v>
      </c>
      <c r="Z1180" s="178" t="str">
        <f t="shared" si="727"/>
        <v>No</v>
      </c>
      <c r="AA1180" t="str">
        <f>IF(OR(Tax!K34="Q3 2024",Tax!K34="Q4 2024"),"Yes","No")</f>
        <v>No</v>
      </c>
      <c r="AB1180" s="178" t="str">
        <f t="shared" si="728"/>
        <v>No</v>
      </c>
      <c r="AC1180" t="str">
        <f>IF(OR(Tax!K34="Q1 2025",Tax!K34="Q2 2025"),"Yes","No")</f>
        <v>No</v>
      </c>
      <c r="AD1180" s="178" t="str">
        <f t="shared" si="729"/>
        <v>No</v>
      </c>
      <c r="AE1180" t="str">
        <f>IF(OR(Tax!K34="Q3 2025",Tax!K34="Q4 2025"),"Yes","No")</f>
        <v>No</v>
      </c>
      <c r="AF1180" s="178" t="str">
        <f t="shared" si="730"/>
        <v>No</v>
      </c>
      <c r="AG1180" t="str">
        <f>IF(OR(Tax!K34="Q1 2026",Tax!K34="Q2 2026"),"Yes","No")</f>
        <v>No</v>
      </c>
      <c r="AH1180" s="178" t="str">
        <f t="shared" si="731"/>
        <v>No</v>
      </c>
      <c r="AI1180" t="str">
        <f>IF(OR(Tax!K34="Q3 2026",Tax!K34="Q4 2026"),"Yes","No")</f>
        <v>No</v>
      </c>
      <c r="AJ1180" s="178" t="str">
        <f t="shared" si="732"/>
        <v>No</v>
      </c>
      <c r="AK1180" t="str">
        <f>IF(OR(Tax!K34="Q1 2027",Tax!K34="Q2 2027"),"Yes","No")</f>
        <v>No</v>
      </c>
      <c r="AL1180" s="178" t="str">
        <f t="shared" si="733"/>
        <v>No</v>
      </c>
      <c r="AM1180" t="str">
        <f>IF(OR(Tax!K34="Q3 2027",Tax!K34="Q4 2027"),"Yes","No")</f>
        <v>No</v>
      </c>
      <c r="AN1180" s="178" t="str">
        <f t="shared" si="734"/>
        <v>No</v>
      </c>
      <c r="AO1180" t="str">
        <f>IF(OR(Tax!K34="Q1 2028",Tax!K34="Q2 2028"),"Yes","No")</f>
        <v>No</v>
      </c>
      <c r="AP1180" s="178" t="str">
        <f t="shared" si="735"/>
        <v>No</v>
      </c>
      <c r="AQ1180" t="str">
        <f>IF(OR(Tax!K34="Q3 2028",Tax!K34="Q4 2028"),"Yes","No")</f>
        <v>No</v>
      </c>
      <c r="AR1180" s="178" t="str">
        <f t="shared" si="736"/>
        <v>No</v>
      </c>
      <c r="AS1180" t="str">
        <f>IF(OR(Tax!K34="Q1 2029",Tax!K34="Q2 2029"),"Yes","No")</f>
        <v>No</v>
      </c>
      <c r="AT1180" s="178" t="str">
        <f t="shared" si="737"/>
        <v>No</v>
      </c>
      <c r="AU1180" t="str">
        <f>IF(OR(Tax!K34="Q3 2029",Tax!K34="Q4 2029"),"Yes","No")</f>
        <v>No</v>
      </c>
      <c r="AV1180" s="178" t="str">
        <f t="shared" si="738"/>
        <v>No</v>
      </c>
      <c r="AW1180" t="str">
        <f>IF(OR(Tax!K34="Q1 2030",Tax!K34="Q2 2030"),"Yes","No")</f>
        <v>No</v>
      </c>
      <c r="AX1180" s="178" t="str">
        <f t="shared" si="739"/>
        <v>No</v>
      </c>
      <c r="AY1180" t="str">
        <f>IF(OR(Tax!K34="Q3 2030",Tax!K34="Q4 2030"),"Yes","No")</f>
        <v>No</v>
      </c>
      <c r="AZ1180" s="178" t="str">
        <f t="shared" si="740"/>
        <v>No</v>
      </c>
      <c r="BA1180" t="str">
        <f>IF(Tax!K34="","No","Yes")</f>
        <v>No</v>
      </c>
      <c r="BB1180" s="178" t="str">
        <f t="shared" si="741"/>
        <v>No</v>
      </c>
      <c r="BC1180" s="178" t="str">
        <f t="shared" si="742"/>
        <v>Yes</v>
      </c>
      <c r="BD1180" s="174"/>
    </row>
    <row r="1181" spans="1:56" s="175" customFormat="1" ht="23.65" thickBot="1" x14ac:dyDescent="0.5">
      <c r="A1181" s="177">
        <v>31</v>
      </c>
      <c r="B1181" s="71" t="s">
        <v>1892</v>
      </c>
      <c r="C1181" t="str">
        <f>IF(Tax!E35="Yes","Yes","No")</f>
        <v>No</v>
      </c>
      <c r="D1181" t="str">
        <f>IF(AND(C1181="No",Tax!F35="Yes"),"Yes","No")</f>
        <v>No</v>
      </c>
      <c r="E1181" t="str">
        <f>IF(AND(C1181="No",Tax!F35="N/A"),"N/A","No")</f>
        <v>No</v>
      </c>
      <c r="F1181">
        <f>IF(OR(Tax!F35="Yes",Tax!F35="N/A"),0,1)</f>
        <v>1</v>
      </c>
      <c r="G1181" t="str">
        <f>IF(OR(Tax!K35="Q3 2019",Tax!K35="Q4 2019"),"Yes","No")</f>
        <v>No</v>
      </c>
      <c r="H1181" s="178" t="str">
        <f t="shared" si="694"/>
        <v>No</v>
      </c>
      <c r="I1181" t="str">
        <f>IF(OR(Tax!K35="Q1 2020",Tax!K35="Q2 2020"),"Yes","No")</f>
        <v>No</v>
      </c>
      <c r="J1181" s="178" t="str">
        <f t="shared" si="719"/>
        <v>No</v>
      </c>
      <c r="K1181" t="str">
        <f>IF(OR(Tax!K35="Q3 2020",Tax!K35="Q4 2020"),"Yes","No")</f>
        <v>No</v>
      </c>
      <c r="L1181" s="178" t="str">
        <f t="shared" si="720"/>
        <v>No</v>
      </c>
      <c r="M1181" t="str">
        <f>IF(OR(Tax!K35="Q1 2021",Tax!K35="Q2 2021"),"Yes","No")</f>
        <v>No</v>
      </c>
      <c r="N1181" s="178" t="str">
        <f t="shared" si="721"/>
        <v>No</v>
      </c>
      <c r="O1181" t="str">
        <f>IF(OR(Tax!K35="Q3 2021",Tax!K35="Q4 2021"),"Yes","No")</f>
        <v>No</v>
      </c>
      <c r="P1181" s="178" t="str">
        <f t="shared" si="722"/>
        <v>No</v>
      </c>
      <c r="Q1181" t="str">
        <f>IF(OR(Tax!K35="Q1 2022",Tax!K35="Q2 2022"),"Yes","No")</f>
        <v>No</v>
      </c>
      <c r="R1181" s="178" t="str">
        <f t="shared" si="723"/>
        <v>No</v>
      </c>
      <c r="S1181" t="str">
        <f>IF(OR(Tax!K35="Q3 2022",Tax!K35="Q4 2022"),"Yes","No")</f>
        <v>No</v>
      </c>
      <c r="T1181" s="178" t="str">
        <f t="shared" si="724"/>
        <v>No</v>
      </c>
      <c r="U1181" t="str">
        <f>IF(OR(Tax!K35="Q1 2023",Tax!K35="Q2 2023"),"Yes","No")</f>
        <v>No</v>
      </c>
      <c r="V1181" s="178" t="str">
        <f t="shared" si="725"/>
        <v>No</v>
      </c>
      <c r="W1181" t="str">
        <f>IF(OR(Tax!K35="Q3 2023",Tax!K35="Q4 2023"),"Yes","No")</f>
        <v>No</v>
      </c>
      <c r="X1181" s="178" t="str">
        <f t="shared" si="726"/>
        <v>No</v>
      </c>
      <c r="Y1181" t="str">
        <f>IF(OR(Tax!K35="Q1 2024",Tax!K35="Q2 2024"),"Yes","No")</f>
        <v>No</v>
      </c>
      <c r="Z1181" s="178" t="str">
        <f t="shared" si="727"/>
        <v>No</v>
      </c>
      <c r="AA1181" t="str">
        <f>IF(OR(Tax!K35="Q3 2024",Tax!K35="Q4 2024"),"Yes","No")</f>
        <v>No</v>
      </c>
      <c r="AB1181" s="178" t="str">
        <f t="shared" si="728"/>
        <v>No</v>
      </c>
      <c r="AC1181" t="str">
        <f>IF(OR(Tax!K35="Q1 2025",Tax!K35="Q2 2025"),"Yes","No")</f>
        <v>No</v>
      </c>
      <c r="AD1181" s="178" t="str">
        <f t="shared" si="729"/>
        <v>No</v>
      </c>
      <c r="AE1181" t="str">
        <f>IF(OR(Tax!K35="Q3 2025",Tax!K35="Q4 2025"),"Yes","No")</f>
        <v>No</v>
      </c>
      <c r="AF1181" s="178" t="str">
        <f t="shared" si="730"/>
        <v>No</v>
      </c>
      <c r="AG1181" t="str">
        <f>IF(OR(Tax!K35="Q1 2026",Tax!K35="Q2 2026"),"Yes","No")</f>
        <v>No</v>
      </c>
      <c r="AH1181" s="178" t="str">
        <f t="shared" si="731"/>
        <v>No</v>
      </c>
      <c r="AI1181" t="str">
        <f>IF(OR(Tax!K35="Q3 2026",Tax!K35="Q4 2026"),"Yes","No")</f>
        <v>No</v>
      </c>
      <c r="AJ1181" s="178" t="str">
        <f t="shared" si="732"/>
        <v>No</v>
      </c>
      <c r="AK1181" t="str">
        <f>IF(OR(Tax!K35="Q1 2027",Tax!K35="Q2 2027"),"Yes","No")</f>
        <v>No</v>
      </c>
      <c r="AL1181" s="178" t="str">
        <f t="shared" si="733"/>
        <v>No</v>
      </c>
      <c r="AM1181" t="str">
        <f>IF(OR(Tax!K35="Q3 2027",Tax!K35="Q4 2027"),"Yes","No")</f>
        <v>No</v>
      </c>
      <c r="AN1181" s="178" t="str">
        <f t="shared" si="734"/>
        <v>No</v>
      </c>
      <c r="AO1181" t="str">
        <f>IF(OR(Tax!K35="Q1 2028",Tax!K35="Q2 2028"),"Yes","No")</f>
        <v>No</v>
      </c>
      <c r="AP1181" s="178" t="str">
        <f t="shared" si="735"/>
        <v>No</v>
      </c>
      <c r="AQ1181" t="str">
        <f>IF(OR(Tax!K35="Q3 2028",Tax!K35="Q4 2028"),"Yes","No")</f>
        <v>No</v>
      </c>
      <c r="AR1181" s="178" t="str">
        <f t="shared" si="736"/>
        <v>No</v>
      </c>
      <c r="AS1181" t="str">
        <f>IF(OR(Tax!K35="Q1 2029",Tax!K35="Q2 2029"),"Yes","No")</f>
        <v>No</v>
      </c>
      <c r="AT1181" s="178" t="str">
        <f t="shared" si="737"/>
        <v>No</v>
      </c>
      <c r="AU1181" t="str">
        <f>IF(OR(Tax!K35="Q3 2029",Tax!K35="Q4 2029"),"Yes","No")</f>
        <v>No</v>
      </c>
      <c r="AV1181" s="178" t="str">
        <f t="shared" si="738"/>
        <v>No</v>
      </c>
      <c r="AW1181" t="str">
        <f>IF(OR(Tax!K35="Q1 2030",Tax!K35="Q2 2030"),"Yes","No")</f>
        <v>No</v>
      </c>
      <c r="AX1181" s="178" t="str">
        <f t="shared" si="739"/>
        <v>No</v>
      </c>
      <c r="AY1181" t="str">
        <f>IF(OR(Tax!K35="Q3 2030",Tax!K35="Q4 2030"),"Yes","No")</f>
        <v>No</v>
      </c>
      <c r="AZ1181" s="178" t="str">
        <f t="shared" si="740"/>
        <v>No</v>
      </c>
      <c r="BA1181" t="str">
        <f>IF(Tax!K35="","No","Yes")</f>
        <v>No</v>
      </c>
      <c r="BB1181" s="178" t="str">
        <f t="shared" si="741"/>
        <v>No</v>
      </c>
      <c r="BC1181" s="178" t="str">
        <f t="shared" si="742"/>
        <v>Yes</v>
      </c>
      <c r="BD1181" s="174"/>
    </row>
    <row r="1182" spans="1:56" s="175" customFormat="1" ht="23.65" thickBot="1" x14ac:dyDescent="0.5">
      <c r="A1182" s="177">
        <v>32</v>
      </c>
      <c r="B1182" s="71" t="s">
        <v>1894</v>
      </c>
      <c r="C1182" t="str">
        <f>IF(Tax!E36="Yes","Yes","No")</f>
        <v>No</v>
      </c>
      <c r="D1182" t="str">
        <f>IF(AND(C1182="No",Tax!F36="Yes"),"Yes","No")</f>
        <v>No</v>
      </c>
      <c r="E1182" t="str">
        <f>IF(AND(C1182="No",Tax!F36="N/A"),"N/A","No")</f>
        <v>No</v>
      </c>
      <c r="F1182">
        <f>IF(OR(Tax!F36="Yes",Tax!F36="N/A"),0,1)</f>
        <v>1</v>
      </c>
      <c r="G1182" t="str">
        <f>IF(OR(Tax!K36="Q3 2019",Tax!K36="Q4 2019"),"Yes","No")</f>
        <v>No</v>
      </c>
      <c r="H1182" s="178" t="str">
        <f t="shared" si="694"/>
        <v>No</v>
      </c>
      <c r="I1182" t="str">
        <f>IF(OR(Tax!K36="Q1 2020",Tax!K36="Q2 2020"),"Yes","No")</f>
        <v>No</v>
      </c>
      <c r="J1182" s="178" t="str">
        <f t="shared" si="719"/>
        <v>No</v>
      </c>
      <c r="K1182" t="str">
        <f>IF(OR(Tax!K36="Q3 2020",Tax!K36="Q4 2020"),"Yes","No")</f>
        <v>No</v>
      </c>
      <c r="L1182" s="178" t="str">
        <f t="shared" si="720"/>
        <v>No</v>
      </c>
      <c r="M1182" t="str">
        <f>IF(OR(Tax!K36="Q1 2021",Tax!K36="Q2 2021"),"Yes","No")</f>
        <v>No</v>
      </c>
      <c r="N1182" s="178" t="str">
        <f t="shared" si="721"/>
        <v>No</v>
      </c>
      <c r="O1182" t="str">
        <f>IF(OR(Tax!K36="Q3 2021",Tax!K36="Q4 2021"),"Yes","No")</f>
        <v>No</v>
      </c>
      <c r="P1182" s="178" t="str">
        <f t="shared" si="722"/>
        <v>No</v>
      </c>
      <c r="Q1182" t="str">
        <f>IF(OR(Tax!K36="Q1 2022",Tax!K36="Q2 2022"),"Yes","No")</f>
        <v>No</v>
      </c>
      <c r="R1182" s="178" t="str">
        <f t="shared" si="723"/>
        <v>No</v>
      </c>
      <c r="S1182" t="str">
        <f>IF(OR(Tax!K36="Q3 2022",Tax!K36="Q4 2022"),"Yes","No")</f>
        <v>No</v>
      </c>
      <c r="T1182" s="178" t="str">
        <f t="shared" si="724"/>
        <v>No</v>
      </c>
      <c r="U1182" t="str">
        <f>IF(OR(Tax!K36="Q1 2023",Tax!K36="Q2 2023"),"Yes","No")</f>
        <v>No</v>
      </c>
      <c r="V1182" s="178" t="str">
        <f t="shared" si="725"/>
        <v>No</v>
      </c>
      <c r="W1182" t="str">
        <f>IF(OR(Tax!K36="Q3 2023",Tax!K36="Q4 2023"),"Yes","No")</f>
        <v>No</v>
      </c>
      <c r="X1182" s="178" t="str">
        <f t="shared" si="726"/>
        <v>No</v>
      </c>
      <c r="Y1182" t="str">
        <f>IF(OR(Tax!K36="Q1 2024",Tax!K36="Q2 2024"),"Yes","No")</f>
        <v>No</v>
      </c>
      <c r="Z1182" s="178" t="str">
        <f t="shared" si="727"/>
        <v>No</v>
      </c>
      <c r="AA1182" t="str">
        <f>IF(OR(Tax!K36="Q3 2024",Tax!K36="Q4 2024"),"Yes","No")</f>
        <v>No</v>
      </c>
      <c r="AB1182" s="178" t="str">
        <f t="shared" si="728"/>
        <v>No</v>
      </c>
      <c r="AC1182" t="str">
        <f>IF(OR(Tax!K36="Q1 2025",Tax!K36="Q2 2025"),"Yes","No")</f>
        <v>No</v>
      </c>
      <c r="AD1182" s="178" t="str">
        <f t="shared" si="729"/>
        <v>No</v>
      </c>
      <c r="AE1182" t="str">
        <f>IF(OR(Tax!K36="Q3 2025",Tax!K36="Q4 2025"),"Yes","No")</f>
        <v>No</v>
      </c>
      <c r="AF1182" s="178" t="str">
        <f t="shared" si="730"/>
        <v>No</v>
      </c>
      <c r="AG1182" t="str">
        <f>IF(OR(Tax!K36="Q1 2026",Tax!K36="Q2 2026"),"Yes","No")</f>
        <v>No</v>
      </c>
      <c r="AH1182" s="178" t="str">
        <f t="shared" si="731"/>
        <v>No</v>
      </c>
      <c r="AI1182" t="str">
        <f>IF(OR(Tax!K36="Q3 2026",Tax!K36="Q4 2026"),"Yes","No")</f>
        <v>No</v>
      </c>
      <c r="AJ1182" s="178" t="str">
        <f t="shared" si="732"/>
        <v>No</v>
      </c>
      <c r="AK1182" t="str">
        <f>IF(OR(Tax!K36="Q1 2027",Tax!K36="Q2 2027"),"Yes","No")</f>
        <v>No</v>
      </c>
      <c r="AL1182" s="178" t="str">
        <f t="shared" si="733"/>
        <v>No</v>
      </c>
      <c r="AM1182" t="str">
        <f>IF(OR(Tax!K36="Q3 2027",Tax!K36="Q4 2027"),"Yes","No")</f>
        <v>No</v>
      </c>
      <c r="AN1182" s="178" t="str">
        <f t="shared" si="734"/>
        <v>No</v>
      </c>
      <c r="AO1182" t="str">
        <f>IF(OR(Tax!K36="Q1 2028",Tax!K36="Q2 2028"),"Yes","No")</f>
        <v>No</v>
      </c>
      <c r="AP1182" s="178" t="str">
        <f t="shared" si="735"/>
        <v>No</v>
      </c>
      <c r="AQ1182" t="str">
        <f>IF(OR(Tax!K36="Q3 2028",Tax!K36="Q4 2028"),"Yes","No")</f>
        <v>No</v>
      </c>
      <c r="AR1182" s="178" t="str">
        <f t="shared" si="736"/>
        <v>No</v>
      </c>
      <c r="AS1182" t="str">
        <f>IF(OR(Tax!K36="Q1 2029",Tax!K36="Q2 2029"),"Yes","No")</f>
        <v>No</v>
      </c>
      <c r="AT1182" s="178" t="str">
        <f t="shared" si="737"/>
        <v>No</v>
      </c>
      <c r="AU1182" t="str">
        <f>IF(OR(Tax!K36="Q3 2029",Tax!K36="Q4 2029"),"Yes","No")</f>
        <v>No</v>
      </c>
      <c r="AV1182" s="178" t="str">
        <f t="shared" si="738"/>
        <v>No</v>
      </c>
      <c r="AW1182" t="str">
        <f>IF(OR(Tax!K36="Q1 2030",Tax!K36="Q2 2030"),"Yes","No")</f>
        <v>No</v>
      </c>
      <c r="AX1182" s="178" t="str">
        <f t="shared" si="739"/>
        <v>No</v>
      </c>
      <c r="AY1182" t="str">
        <f>IF(OR(Tax!K36="Q3 2030",Tax!K36="Q4 2030"),"Yes","No")</f>
        <v>No</v>
      </c>
      <c r="AZ1182" s="178" t="str">
        <f t="shared" si="740"/>
        <v>No</v>
      </c>
      <c r="BA1182" t="str">
        <f>IF(Tax!K36="","No","Yes")</f>
        <v>No</v>
      </c>
      <c r="BB1182" s="178" t="str">
        <f t="shared" si="741"/>
        <v>No</v>
      </c>
      <c r="BC1182" s="178" t="str">
        <f t="shared" si="742"/>
        <v>Yes</v>
      </c>
      <c r="BD1182" s="174"/>
    </row>
    <row r="1183" spans="1:56" s="175" customFormat="1" ht="23.65" thickBot="1" x14ac:dyDescent="0.5">
      <c r="A1183" s="177">
        <v>33</v>
      </c>
      <c r="B1183" s="71" t="s">
        <v>1895</v>
      </c>
      <c r="C1183" t="str">
        <f>IF(Tax!E37="Yes","Yes","No")</f>
        <v>No</v>
      </c>
      <c r="D1183" t="str">
        <f>IF(AND(C1183="No",Tax!F37="Yes"),"Yes","No")</f>
        <v>No</v>
      </c>
      <c r="E1183" t="str">
        <f>IF(AND(C1183="No",Tax!F37="N/A"),"N/A","No")</f>
        <v>No</v>
      </c>
      <c r="F1183">
        <f>IF(OR(Tax!F37="Yes",Tax!F37="N/A"),0,1)</f>
        <v>1</v>
      </c>
      <c r="G1183" t="str">
        <f>IF(OR(Tax!K37="Q3 2019",Tax!K37="Q4 2019"),"Yes","No")</f>
        <v>No</v>
      </c>
      <c r="H1183" s="178" t="str">
        <f t="shared" si="694"/>
        <v>No</v>
      </c>
      <c r="I1183" t="str">
        <f>IF(OR(Tax!K37="Q1 2020",Tax!K37="Q2 2020"),"Yes","No")</f>
        <v>No</v>
      </c>
      <c r="J1183" s="178" t="str">
        <f t="shared" si="719"/>
        <v>No</v>
      </c>
      <c r="K1183" t="str">
        <f>IF(OR(Tax!K37="Q3 2020",Tax!K37="Q4 2020"),"Yes","No")</f>
        <v>No</v>
      </c>
      <c r="L1183" s="178" t="str">
        <f t="shared" si="720"/>
        <v>No</v>
      </c>
      <c r="M1183" t="str">
        <f>IF(OR(Tax!K37="Q1 2021",Tax!K37="Q2 2021"),"Yes","No")</f>
        <v>No</v>
      </c>
      <c r="N1183" s="178" t="str">
        <f t="shared" si="721"/>
        <v>No</v>
      </c>
      <c r="O1183" t="str">
        <f>IF(OR(Tax!K37="Q3 2021",Tax!K37="Q4 2021"),"Yes","No")</f>
        <v>No</v>
      </c>
      <c r="P1183" s="178" t="str">
        <f t="shared" si="722"/>
        <v>No</v>
      </c>
      <c r="Q1183" t="str">
        <f>IF(OR(Tax!K37="Q1 2022",Tax!K37="Q2 2022"),"Yes","No")</f>
        <v>No</v>
      </c>
      <c r="R1183" s="178" t="str">
        <f t="shared" si="723"/>
        <v>No</v>
      </c>
      <c r="S1183" t="str">
        <f>IF(OR(Tax!K37="Q3 2022",Tax!K37="Q4 2022"),"Yes","No")</f>
        <v>No</v>
      </c>
      <c r="T1183" s="178" t="str">
        <f t="shared" si="724"/>
        <v>No</v>
      </c>
      <c r="U1183" t="str">
        <f>IF(OR(Tax!K37="Q1 2023",Tax!K37="Q2 2023"),"Yes","No")</f>
        <v>No</v>
      </c>
      <c r="V1183" s="178" t="str">
        <f t="shared" si="725"/>
        <v>No</v>
      </c>
      <c r="W1183" t="str">
        <f>IF(OR(Tax!K37="Q3 2023",Tax!K37="Q4 2023"),"Yes","No")</f>
        <v>No</v>
      </c>
      <c r="X1183" s="178" t="str">
        <f t="shared" si="726"/>
        <v>No</v>
      </c>
      <c r="Y1183" t="str">
        <f>IF(OR(Tax!K37="Q1 2024",Tax!K37="Q2 2024"),"Yes","No")</f>
        <v>No</v>
      </c>
      <c r="Z1183" s="178" t="str">
        <f t="shared" si="727"/>
        <v>No</v>
      </c>
      <c r="AA1183" t="str">
        <f>IF(OR(Tax!K37="Q3 2024",Tax!K37="Q4 2024"),"Yes","No")</f>
        <v>No</v>
      </c>
      <c r="AB1183" s="178" t="str">
        <f t="shared" si="728"/>
        <v>No</v>
      </c>
      <c r="AC1183" t="str">
        <f>IF(OR(Tax!K37="Q1 2025",Tax!K37="Q2 2025"),"Yes","No")</f>
        <v>No</v>
      </c>
      <c r="AD1183" s="178" t="str">
        <f t="shared" si="729"/>
        <v>No</v>
      </c>
      <c r="AE1183" t="str">
        <f>IF(OR(Tax!K37="Q3 2025",Tax!K37="Q4 2025"),"Yes","No")</f>
        <v>No</v>
      </c>
      <c r="AF1183" s="178" t="str">
        <f t="shared" si="730"/>
        <v>No</v>
      </c>
      <c r="AG1183" t="str">
        <f>IF(OR(Tax!K37="Q1 2026",Tax!K37="Q2 2026"),"Yes","No")</f>
        <v>No</v>
      </c>
      <c r="AH1183" s="178" t="str">
        <f t="shared" si="731"/>
        <v>No</v>
      </c>
      <c r="AI1183" t="str">
        <f>IF(OR(Tax!K37="Q3 2026",Tax!K37="Q4 2026"),"Yes","No")</f>
        <v>No</v>
      </c>
      <c r="AJ1183" s="178" t="str">
        <f t="shared" si="732"/>
        <v>No</v>
      </c>
      <c r="AK1183" t="str">
        <f>IF(OR(Tax!K37="Q1 2027",Tax!K37="Q2 2027"),"Yes","No")</f>
        <v>No</v>
      </c>
      <c r="AL1183" s="178" t="str">
        <f t="shared" si="733"/>
        <v>No</v>
      </c>
      <c r="AM1183" t="str">
        <f>IF(OR(Tax!K37="Q3 2027",Tax!K37="Q4 2027"),"Yes","No")</f>
        <v>No</v>
      </c>
      <c r="AN1183" s="178" t="str">
        <f t="shared" si="734"/>
        <v>No</v>
      </c>
      <c r="AO1183" t="str">
        <f>IF(OR(Tax!K37="Q1 2028",Tax!K37="Q2 2028"),"Yes","No")</f>
        <v>No</v>
      </c>
      <c r="AP1183" s="178" t="str">
        <f t="shared" si="735"/>
        <v>No</v>
      </c>
      <c r="AQ1183" t="str">
        <f>IF(OR(Tax!K37="Q3 2028",Tax!K37="Q4 2028"),"Yes","No")</f>
        <v>No</v>
      </c>
      <c r="AR1183" s="178" t="str">
        <f t="shared" si="736"/>
        <v>No</v>
      </c>
      <c r="AS1183" t="str">
        <f>IF(OR(Tax!K37="Q1 2029",Tax!K37="Q2 2029"),"Yes","No")</f>
        <v>No</v>
      </c>
      <c r="AT1183" s="178" t="str">
        <f t="shared" si="737"/>
        <v>No</v>
      </c>
      <c r="AU1183" t="str">
        <f>IF(OR(Tax!K37="Q3 2029",Tax!K37="Q4 2029"),"Yes","No")</f>
        <v>No</v>
      </c>
      <c r="AV1183" s="178" t="str">
        <f t="shared" si="738"/>
        <v>No</v>
      </c>
      <c r="AW1183" t="str">
        <f>IF(OR(Tax!K37="Q1 2030",Tax!K37="Q2 2030"),"Yes","No")</f>
        <v>No</v>
      </c>
      <c r="AX1183" s="178" t="str">
        <f t="shared" si="739"/>
        <v>No</v>
      </c>
      <c r="AY1183" t="str">
        <f>IF(OR(Tax!K37="Q3 2030",Tax!K37="Q4 2030"),"Yes","No")</f>
        <v>No</v>
      </c>
      <c r="AZ1183" s="178" t="str">
        <f t="shared" si="740"/>
        <v>No</v>
      </c>
      <c r="BA1183" t="str">
        <f>IF(Tax!K37="","No","Yes")</f>
        <v>No</v>
      </c>
      <c r="BB1183" s="178" t="str">
        <f t="shared" si="741"/>
        <v>No</v>
      </c>
      <c r="BC1183" s="178" t="str">
        <f t="shared" si="742"/>
        <v>Yes</v>
      </c>
      <c r="BD1183" s="174"/>
    </row>
    <row r="1184" spans="1:56" s="175" customFormat="1" ht="23.65" thickBot="1" x14ac:dyDescent="0.5">
      <c r="A1184" s="177">
        <v>34</v>
      </c>
      <c r="B1184" s="71" t="s">
        <v>1896</v>
      </c>
      <c r="C1184" t="str">
        <f>IF(Tax!E38="Yes","Yes","No")</f>
        <v>No</v>
      </c>
      <c r="D1184" t="str">
        <f>IF(AND(C1184="No",Tax!F38="Yes"),"Yes","No")</f>
        <v>No</v>
      </c>
      <c r="E1184" t="str">
        <f>IF(AND(C1184="No",Tax!F38="N/A"),"N/A","No")</f>
        <v>No</v>
      </c>
      <c r="F1184">
        <f>IF(OR(Tax!F38="Yes",Tax!F38="N/A"),0,1)</f>
        <v>1</v>
      </c>
      <c r="G1184" t="str">
        <f>IF(OR(Tax!K38="Q3 2019",Tax!K38="Q4 2019"),"Yes","No")</f>
        <v>No</v>
      </c>
      <c r="H1184" s="178" t="str">
        <f t="shared" si="694"/>
        <v>No</v>
      </c>
      <c r="I1184" t="str">
        <f>IF(OR(Tax!K38="Q1 2020",Tax!K38="Q2 2020"),"Yes","No")</f>
        <v>No</v>
      </c>
      <c r="J1184" s="178" t="str">
        <f t="shared" si="719"/>
        <v>No</v>
      </c>
      <c r="K1184" t="str">
        <f>IF(OR(Tax!K38="Q3 2020",Tax!K38="Q4 2020"),"Yes","No")</f>
        <v>No</v>
      </c>
      <c r="L1184" s="178" t="str">
        <f t="shared" si="720"/>
        <v>No</v>
      </c>
      <c r="M1184" t="str">
        <f>IF(OR(Tax!K38="Q1 2021",Tax!K38="Q2 2021"),"Yes","No")</f>
        <v>No</v>
      </c>
      <c r="N1184" s="178" t="str">
        <f t="shared" si="721"/>
        <v>No</v>
      </c>
      <c r="O1184" t="str">
        <f>IF(OR(Tax!K38="Q3 2021",Tax!K38="Q4 2021"),"Yes","No")</f>
        <v>No</v>
      </c>
      <c r="P1184" s="178" t="str">
        <f t="shared" si="722"/>
        <v>No</v>
      </c>
      <c r="Q1184" t="str">
        <f>IF(OR(Tax!K38="Q1 2022",Tax!K38="Q2 2022"),"Yes","No")</f>
        <v>No</v>
      </c>
      <c r="R1184" s="178" t="str">
        <f t="shared" si="723"/>
        <v>No</v>
      </c>
      <c r="S1184" t="str">
        <f>IF(OR(Tax!K38="Q3 2022",Tax!K38="Q4 2022"),"Yes","No")</f>
        <v>No</v>
      </c>
      <c r="T1184" s="178" t="str">
        <f t="shared" si="724"/>
        <v>No</v>
      </c>
      <c r="U1184" t="str">
        <f>IF(OR(Tax!K38="Q1 2023",Tax!K38="Q2 2023"),"Yes","No")</f>
        <v>No</v>
      </c>
      <c r="V1184" s="178" t="str">
        <f t="shared" si="725"/>
        <v>No</v>
      </c>
      <c r="W1184" t="str">
        <f>IF(OR(Tax!K38="Q3 2023",Tax!K38="Q4 2023"),"Yes","No")</f>
        <v>No</v>
      </c>
      <c r="X1184" s="178" t="str">
        <f t="shared" si="726"/>
        <v>No</v>
      </c>
      <c r="Y1184" t="str">
        <f>IF(OR(Tax!K38="Q1 2024",Tax!K38="Q2 2024"),"Yes","No")</f>
        <v>No</v>
      </c>
      <c r="Z1184" s="178" t="str">
        <f t="shared" si="727"/>
        <v>No</v>
      </c>
      <c r="AA1184" t="str">
        <f>IF(OR(Tax!K38="Q3 2024",Tax!K38="Q4 2024"),"Yes","No")</f>
        <v>No</v>
      </c>
      <c r="AB1184" s="178" t="str">
        <f t="shared" si="728"/>
        <v>No</v>
      </c>
      <c r="AC1184" t="str">
        <f>IF(OR(Tax!K38="Q1 2025",Tax!K38="Q2 2025"),"Yes","No")</f>
        <v>No</v>
      </c>
      <c r="AD1184" s="178" t="str">
        <f t="shared" si="729"/>
        <v>No</v>
      </c>
      <c r="AE1184" t="str">
        <f>IF(OR(Tax!K38="Q3 2025",Tax!K38="Q4 2025"),"Yes","No")</f>
        <v>No</v>
      </c>
      <c r="AF1184" s="178" t="str">
        <f t="shared" si="730"/>
        <v>No</v>
      </c>
      <c r="AG1184" t="str">
        <f>IF(OR(Tax!K38="Q1 2026",Tax!K38="Q2 2026"),"Yes","No")</f>
        <v>No</v>
      </c>
      <c r="AH1184" s="178" t="str">
        <f t="shared" si="731"/>
        <v>No</v>
      </c>
      <c r="AI1184" t="str">
        <f>IF(OR(Tax!K38="Q3 2026",Tax!K38="Q4 2026"),"Yes","No")</f>
        <v>No</v>
      </c>
      <c r="AJ1184" s="178" t="str">
        <f t="shared" si="732"/>
        <v>No</v>
      </c>
      <c r="AK1184" t="str">
        <f>IF(OR(Tax!K38="Q1 2027",Tax!K38="Q2 2027"),"Yes","No")</f>
        <v>No</v>
      </c>
      <c r="AL1184" s="178" t="str">
        <f t="shared" si="733"/>
        <v>No</v>
      </c>
      <c r="AM1184" t="str">
        <f>IF(OR(Tax!K38="Q3 2027",Tax!K38="Q4 2027"),"Yes","No")</f>
        <v>No</v>
      </c>
      <c r="AN1184" s="178" t="str">
        <f t="shared" si="734"/>
        <v>No</v>
      </c>
      <c r="AO1184" t="str">
        <f>IF(OR(Tax!K38="Q1 2028",Tax!K38="Q2 2028"),"Yes","No")</f>
        <v>No</v>
      </c>
      <c r="AP1184" s="178" t="str">
        <f t="shared" si="735"/>
        <v>No</v>
      </c>
      <c r="AQ1184" t="str">
        <f>IF(OR(Tax!K38="Q3 2028",Tax!K38="Q4 2028"),"Yes","No")</f>
        <v>No</v>
      </c>
      <c r="AR1184" s="178" t="str">
        <f t="shared" si="736"/>
        <v>No</v>
      </c>
      <c r="AS1184" t="str">
        <f>IF(OR(Tax!K38="Q1 2029",Tax!K38="Q2 2029"),"Yes","No")</f>
        <v>No</v>
      </c>
      <c r="AT1184" s="178" t="str">
        <f t="shared" si="737"/>
        <v>No</v>
      </c>
      <c r="AU1184" t="str">
        <f>IF(OR(Tax!K38="Q3 2029",Tax!K38="Q4 2029"),"Yes","No")</f>
        <v>No</v>
      </c>
      <c r="AV1184" s="178" t="str">
        <f t="shared" si="738"/>
        <v>No</v>
      </c>
      <c r="AW1184" t="str">
        <f>IF(OR(Tax!K38="Q1 2030",Tax!K38="Q2 2030"),"Yes","No")</f>
        <v>No</v>
      </c>
      <c r="AX1184" s="178" t="str">
        <f t="shared" si="739"/>
        <v>No</v>
      </c>
      <c r="AY1184" t="str">
        <f>IF(OR(Tax!K38="Q3 2030",Tax!K38="Q4 2030"),"Yes","No")</f>
        <v>No</v>
      </c>
      <c r="AZ1184" s="178" t="str">
        <f t="shared" si="740"/>
        <v>No</v>
      </c>
      <c r="BA1184" t="str">
        <f>IF(Tax!K38="","No","Yes")</f>
        <v>No</v>
      </c>
      <c r="BB1184" s="178" t="str">
        <f t="shared" si="741"/>
        <v>No</v>
      </c>
      <c r="BC1184" s="178" t="str">
        <f t="shared" si="742"/>
        <v>Yes</v>
      </c>
      <c r="BD1184" s="174"/>
    </row>
    <row r="1185" spans="1:56" s="175" customFormat="1" ht="23.65" thickBot="1" x14ac:dyDescent="0.5">
      <c r="A1185" s="177">
        <v>35</v>
      </c>
      <c r="B1185" s="71" t="s">
        <v>1897</v>
      </c>
      <c r="C1185" t="str">
        <f>IF(Tax!E39="Yes","Yes","No")</f>
        <v>No</v>
      </c>
      <c r="D1185" t="str">
        <f>IF(AND(C1185="No",Tax!F39="Yes"),"Yes","No")</f>
        <v>No</v>
      </c>
      <c r="E1185" t="str">
        <f>IF(AND(C1185="No",Tax!F39="N/A"),"N/A","No")</f>
        <v>No</v>
      </c>
      <c r="F1185">
        <f>IF(OR(Tax!F39="Yes",Tax!F39="N/A"),0,1)</f>
        <v>1</v>
      </c>
      <c r="G1185" t="str">
        <f>IF(OR(Tax!K39="Q3 2019",Tax!K39="Q4 2019"),"Yes","No")</f>
        <v>No</v>
      </c>
      <c r="H1185" s="178" t="str">
        <f t="shared" si="694"/>
        <v>No</v>
      </c>
      <c r="I1185" t="str">
        <f>IF(OR(Tax!K39="Q1 2020",Tax!K39="Q2 2020"),"Yes","No")</f>
        <v>No</v>
      </c>
      <c r="J1185" s="178" t="str">
        <f t="shared" si="719"/>
        <v>No</v>
      </c>
      <c r="K1185" t="str">
        <f>IF(OR(Tax!K39="Q3 2020",Tax!K39="Q4 2020"),"Yes","No")</f>
        <v>No</v>
      </c>
      <c r="L1185" s="178" t="str">
        <f t="shared" si="720"/>
        <v>No</v>
      </c>
      <c r="M1185" t="str">
        <f>IF(OR(Tax!K39="Q1 2021",Tax!K39="Q2 2021"),"Yes","No")</f>
        <v>No</v>
      </c>
      <c r="N1185" s="178" t="str">
        <f t="shared" si="721"/>
        <v>No</v>
      </c>
      <c r="O1185" t="str">
        <f>IF(OR(Tax!K39="Q3 2021",Tax!K39="Q4 2021"),"Yes","No")</f>
        <v>No</v>
      </c>
      <c r="P1185" s="178" t="str">
        <f t="shared" si="722"/>
        <v>No</v>
      </c>
      <c r="Q1185" t="str">
        <f>IF(OR(Tax!K39="Q1 2022",Tax!K39="Q2 2022"),"Yes","No")</f>
        <v>No</v>
      </c>
      <c r="R1185" s="178" t="str">
        <f t="shared" si="723"/>
        <v>No</v>
      </c>
      <c r="S1185" t="str">
        <f>IF(OR(Tax!K39="Q3 2022",Tax!K39="Q4 2022"),"Yes","No")</f>
        <v>No</v>
      </c>
      <c r="T1185" s="178" t="str">
        <f t="shared" si="724"/>
        <v>No</v>
      </c>
      <c r="U1185" t="str">
        <f>IF(OR(Tax!K39="Q1 2023",Tax!K39="Q2 2023"),"Yes","No")</f>
        <v>No</v>
      </c>
      <c r="V1185" s="178" t="str">
        <f t="shared" si="725"/>
        <v>No</v>
      </c>
      <c r="W1185" t="str">
        <f>IF(OR(Tax!K39="Q3 2023",Tax!K39="Q4 2023"),"Yes","No")</f>
        <v>No</v>
      </c>
      <c r="X1185" s="178" t="str">
        <f t="shared" si="726"/>
        <v>No</v>
      </c>
      <c r="Y1185" t="str">
        <f>IF(OR(Tax!K39="Q1 2024",Tax!K39="Q2 2024"),"Yes","No")</f>
        <v>No</v>
      </c>
      <c r="Z1185" s="178" t="str">
        <f t="shared" si="727"/>
        <v>No</v>
      </c>
      <c r="AA1185" t="str">
        <f>IF(OR(Tax!K39="Q3 2024",Tax!K39="Q4 2024"),"Yes","No")</f>
        <v>No</v>
      </c>
      <c r="AB1185" s="178" t="str">
        <f t="shared" si="728"/>
        <v>No</v>
      </c>
      <c r="AC1185" t="str">
        <f>IF(OR(Tax!K39="Q1 2025",Tax!K39="Q2 2025"),"Yes","No")</f>
        <v>No</v>
      </c>
      <c r="AD1185" s="178" t="str">
        <f t="shared" si="729"/>
        <v>No</v>
      </c>
      <c r="AE1185" t="str">
        <f>IF(OR(Tax!K39="Q3 2025",Tax!K39="Q4 2025"),"Yes","No")</f>
        <v>No</v>
      </c>
      <c r="AF1185" s="178" t="str">
        <f t="shared" si="730"/>
        <v>No</v>
      </c>
      <c r="AG1185" t="str">
        <f>IF(OR(Tax!K39="Q1 2026",Tax!K39="Q2 2026"),"Yes","No")</f>
        <v>No</v>
      </c>
      <c r="AH1185" s="178" t="str">
        <f t="shared" si="731"/>
        <v>No</v>
      </c>
      <c r="AI1185" t="str">
        <f>IF(OR(Tax!K39="Q3 2026",Tax!K39="Q4 2026"),"Yes","No")</f>
        <v>No</v>
      </c>
      <c r="AJ1185" s="178" t="str">
        <f t="shared" si="732"/>
        <v>No</v>
      </c>
      <c r="AK1185" t="str">
        <f>IF(OR(Tax!K39="Q1 2027",Tax!K39="Q2 2027"),"Yes","No")</f>
        <v>No</v>
      </c>
      <c r="AL1185" s="178" t="str">
        <f t="shared" si="733"/>
        <v>No</v>
      </c>
      <c r="AM1185" t="str">
        <f>IF(OR(Tax!K39="Q3 2027",Tax!K39="Q4 2027"),"Yes","No")</f>
        <v>No</v>
      </c>
      <c r="AN1185" s="178" t="str">
        <f t="shared" si="734"/>
        <v>No</v>
      </c>
      <c r="AO1185" t="str">
        <f>IF(OR(Tax!K39="Q1 2028",Tax!K39="Q2 2028"),"Yes","No")</f>
        <v>No</v>
      </c>
      <c r="AP1185" s="178" t="str">
        <f t="shared" si="735"/>
        <v>No</v>
      </c>
      <c r="AQ1185" t="str">
        <f>IF(OR(Tax!K39="Q3 2028",Tax!K39="Q4 2028"),"Yes","No")</f>
        <v>No</v>
      </c>
      <c r="AR1185" s="178" t="str">
        <f t="shared" si="736"/>
        <v>No</v>
      </c>
      <c r="AS1185" t="str">
        <f>IF(OR(Tax!K39="Q1 2029",Tax!K39="Q2 2029"),"Yes","No")</f>
        <v>No</v>
      </c>
      <c r="AT1185" s="178" t="str">
        <f t="shared" si="737"/>
        <v>No</v>
      </c>
      <c r="AU1185" t="str">
        <f>IF(OR(Tax!K39="Q3 2029",Tax!K39="Q4 2029"),"Yes","No")</f>
        <v>No</v>
      </c>
      <c r="AV1185" s="178" t="str">
        <f t="shared" si="738"/>
        <v>No</v>
      </c>
      <c r="AW1185" t="str">
        <f>IF(OR(Tax!K39="Q1 2030",Tax!K39="Q2 2030"),"Yes","No")</f>
        <v>No</v>
      </c>
      <c r="AX1185" s="178" t="str">
        <f t="shared" si="739"/>
        <v>No</v>
      </c>
      <c r="AY1185" t="str">
        <f>IF(OR(Tax!K39="Q3 2030",Tax!K39="Q4 2030"),"Yes","No")</f>
        <v>No</v>
      </c>
      <c r="AZ1185" s="178" t="str">
        <f t="shared" si="740"/>
        <v>No</v>
      </c>
      <c r="BA1185" t="str">
        <f>IF(Tax!K39="","No","Yes")</f>
        <v>No</v>
      </c>
      <c r="BB1185" s="178" t="str">
        <f t="shared" si="741"/>
        <v>No</v>
      </c>
      <c r="BC1185" s="178" t="str">
        <f t="shared" si="742"/>
        <v>Yes</v>
      </c>
      <c r="BD1185" s="174"/>
    </row>
    <row r="1186" spans="1:56" s="175" customFormat="1" ht="23.65" thickBot="1" x14ac:dyDescent="0.5">
      <c r="A1186" s="177">
        <v>36</v>
      </c>
      <c r="B1186" s="71" t="s">
        <v>1898</v>
      </c>
      <c r="C1186" t="str">
        <f>IF(Tax!E40="Yes","Yes","No")</f>
        <v>No</v>
      </c>
      <c r="D1186" t="str">
        <f>IF(AND(C1186="No",Tax!F40="Yes"),"Yes","No")</f>
        <v>No</v>
      </c>
      <c r="E1186" t="str">
        <f>IF(AND(C1186="No",Tax!F40="N/A"),"N/A","No")</f>
        <v>No</v>
      </c>
      <c r="F1186">
        <f>IF(OR(Tax!F40="Yes",Tax!F40="N/A"),0,1)</f>
        <v>1</v>
      </c>
      <c r="G1186" t="str">
        <f>IF(OR(Tax!K40="Q3 2019",Tax!K40="Q4 2019"),"Yes","No")</f>
        <v>No</v>
      </c>
      <c r="H1186" s="178" t="str">
        <f t="shared" si="694"/>
        <v>No</v>
      </c>
      <c r="I1186" t="str">
        <f>IF(OR(Tax!K40="Q1 2020",Tax!K40="Q2 2020"),"Yes","No")</f>
        <v>No</v>
      </c>
      <c r="J1186" s="178" t="str">
        <f t="shared" si="719"/>
        <v>No</v>
      </c>
      <c r="K1186" t="str">
        <f>IF(OR(Tax!K40="Q3 2020",Tax!K40="Q4 2020"),"Yes","No")</f>
        <v>No</v>
      </c>
      <c r="L1186" s="178" t="str">
        <f t="shared" si="720"/>
        <v>No</v>
      </c>
      <c r="M1186" t="str">
        <f>IF(OR(Tax!K40="Q1 2021",Tax!K40="Q2 2021"),"Yes","No")</f>
        <v>No</v>
      </c>
      <c r="N1186" s="178" t="str">
        <f t="shared" si="721"/>
        <v>No</v>
      </c>
      <c r="O1186" t="str">
        <f>IF(OR(Tax!K40="Q3 2021",Tax!K40="Q4 2021"),"Yes","No")</f>
        <v>No</v>
      </c>
      <c r="P1186" s="178" t="str">
        <f t="shared" si="722"/>
        <v>No</v>
      </c>
      <c r="Q1186" t="str">
        <f>IF(OR(Tax!K40="Q1 2022",Tax!K40="Q2 2022"),"Yes","No")</f>
        <v>No</v>
      </c>
      <c r="R1186" s="178" t="str">
        <f t="shared" si="723"/>
        <v>No</v>
      </c>
      <c r="S1186" t="str">
        <f>IF(OR(Tax!K40="Q3 2022",Tax!K40="Q4 2022"),"Yes","No")</f>
        <v>No</v>
      </c>
      <c r="T1186" s="178" t="str">
        <f t="shared" si="724"/>
        <v>No</v>
      </c>
      <c r="U1186" t="str">
        <f>IF(OR(Tax!K40="Q1 2023",Tax!K40="Q2 2023"),"Yes","No")</f>
        <v>No</v>
      </c>
      <c r="V1186" s="178" t="str">
        <f t="shared" si="725"/>
        <v>No</v>
      </c>
      <c r="W1186" t="str">
        <f>IF(OR(Tax!K40="Q3 2023",Tax!K40="Q4 2023"),"Yes","No")</f>
        <v>No</v>
      </c>
      <c r="X1186" s="178" t="str">
        <f t="shared" si="726"/>
        <v>No</v>
      </c>
      <c r="Y1186" t="str">
        <f>IF(OR(Tax!K40="Q1 2024",Tax!K40="Q2 2024"),"Yes","No")</f>
        <v>No</v>
      </c>
      <c r="Z1186" s="178" t="str">
        <f t="shared" si="727"/>
        <v>No</v>
      </c>
      <c r="AA1186" t="str">
        <f>IF(OR(Tax!K40="Q3 2024",Tax!K40="Q4 2024"),"Yes","No")</f>
        <v>No</v>
      </c>
      <c r="AB1186" s="178" t="str">
        <f t="shared" si="728"/>
        <v>No</v>
      </c>
      <c r="AC1186" t="str">
        <f>IF(OR(Tax!K40="Q1 2025",Tax!K40="Q2 2025"),"Yes","No")</f>
        <v>No</v>
      </c>
      <c r="AD1186" s="178" t="str">
        <f t="shared" si="729"/>
        <v>No</v>
      </c>
      <c r="AE1186" t="str">
        <f>IF(OR(Tax!K40="Q3 2025",Tax!K40="Q4 2025"),"Yes","No")</f>
        <v>No</v>
      </c>
      <c r="AF1186" s="178" t="str">
        <f t="shared" si="730"/>
        <v>No</v>
      </c>
      <c r="AG1186" t="str">
        <f>IF(OR(Tax!K40="Q1 2026",Tax!K40="Q2 2026"),"Yes","No")</f>
        <v>No</v>
      </c>
      <c r="AH1186" s="178" t="str">
        <f t="shared" si="731"/>
        <v>No</v>
      </c>
      <c r="AI1186" t="str">
        <f>IF(OR(Tax!K40="Q3 2026",Tax!K40="Q4 2026"),"Yes","No")</f>
        <v>No</v>
      </c>
      <c r="AJ1186" s="178" t="str">
        <f t="shared" si="732"/>
        <v>No</v>
      </c>
      <c r="AK1186" t="str">
        <f>IF(OR(Tax!K40="Q1 2027",Tax!K40="Q2 2027"),"Yes","No")</f>
        <v>No</v>
      </c>
      <c r="AL1186" s="178" t="str">
        <f t="shared" si="733"/>
        <v>No</v>
      </c>
      <c r="AM1186" t="str">
        <f>IF(OR(Tax!K40="Q3 2027",Tax!K40="Q4 2027"),"Yes","No")</f>
        <v>No</v>
      </c>
      <c r="AN1186" s="178" t="str">
        <f t="shared" si="734"/>
        <v>No</v>
      </c>
      <c r="AO1186" t="str">
        <f>IF(OR(Tax!K40="Q1 2028",Tax!K40="Q2 2028"),"Yes","No")</f>
        <v>No</v>
      </c>
      <c r="AP1186" s="178" t="str">
        <f t="shared" si="735"/>
        <v>No</v>
      </c>
      <c r="AQ1186" t="str">
        <f>IF(OR(Tax!K40="Q3 2028",Tax!K40="Q4 2028"),"Yes","No")</f>
        <v>No</v>
      </c>
      <c r="AR1186" s="178" t="str">
        <f t="shared" si="736"/>
        <v>No</v>
      </c>
      <c r="AS1186" t="str">
        <f>IF(OR(Tax!K40="Q1 2029",Tax!K40="Q2 2029"),"Yes","No")</f>
        <v>No</v>
      </c>
      <c r="AT1186" s="178" t="str">
        <f t="shared" si="737"/>
        <v>No</v>
      </c>
      <c r="AU1186" t="str">
        <f>IF(OR(Tax!K40="Q3 2029",Tax!K40="Q4 2029"),"Yes","No")</f>
        <v>No</v>
      </c>
      <c r="AV1186" s="178" t="str">
        <f t="shared" si="738"/>
        <v>No</v>
      </c>
      <c r="AW1186" t="str">
        <f>IF(OR(Tax!K40="Q1 2030",Tax!K40="Q2 2030"),"Yes","No")</f>
        <v>No</v>
      </c>
      <c r="AX1186" s="178" t="str">
        <f t="shared" si="739"/>
        <v>No</v>
      </c>
      <c r="AY1186" t="str">
        <f>IF(OR(Tax!K40="Q3 2030",Tax!K40="Q4 2030"),"Yes","No")</f>
        <v>No</v>
      </c>
      <c r="AZ1186" s="178" t="str">
        <f t="shared" si="740"/>
        <v>No</v>
      </c>
      <c r="BA1186" t="str">
        <f>IF(Tax!K40="","No","Yes")</f>
        <v>No</v>
      </c>
      <c r="BB1186" s="178" t="str">
        <f t="shared" si="741"/>
        <v>No</v>
      </c>
      <c r="BC1186" s="178" t="str">
        <f t="shared" si="742"/>
        <v>Yes</v>
      </c>
      <c r="BD1186" s="174"/>
    </row>
    <row r="1187" spans="1:56" s="175" customFormat="1" ht="23.65" thickBot="1" x14ac:dyDescent="0.5">
      <c r="A1187" s="177">
        <v>37</v>
      </c>
      <c r="B1187" s="71" t="s">
        <v>1899</v>
      </c>
      <c r="C1187" t="str">
        <f>IF(Tax!E41="Yes","Yes","No")</f>
        <v>No</v>
      </c>
      <c r="D1187" t="str">
        <f>IF(AND(C1187="No",Tax!F41="Yes"),"Yes","No")</f>
        <v>No</v>
      </c>
      <c r="E1187" t="str">
        <f>IF(AND(C1187="No",Tax!F41="N/A"),"N/A","No")</f>
        <v>No</v>
      </c>
      <c r="F1187">
        <f>IF(OR(Tax!F41="Yes",Tax!F41="N/A"),0,1)</f>
        <v>1</v>
      </c>
      <c r="G1187" t="str">
        <f>IF(OR(Tax!K41="Q3 2019",Tax!K41="Q4 2019"),"Yes","No")</f>
        <v>No</v>
      </c>
      <c r="H1187" s="178" t="str">
        <f t="shared" si="694"/>
        <v>No</v>
      </c>
      <c r="I1187" t="str">
        <f>IF(OR(Tax!K41="Q1 2020",Tax!K41="Q2 2020"),"Yes","No")</f>
        <v>No</v>
      </c>
      <c r="J1187" s="178" t="str">
        <f t="shared" si="719"/>
        <v>No</v>
      </c>
      <c r="K1187" t="str">
        <f>IF(OR(Tax!K41="Q3 2020",Tax!K41="Q4 2020"),"Yes","No")</f>
        <v>No</v>
      </c>
      <c r="L1187" s="178" t="str">
        <f t="shared" si="720"/>
        <v>No</v>
      </c>
      <c r="M1187" t="str">
        <f>IF(OR(Tax!K41="Q1 2021",Tax!K41="Q2 2021"),"Yes","No")</f>
        <v>No</v>
      </c>
      <c r="N1187" s="178" t="str">
        <f t="shared" si="721"/>
        <v>No</v>
      </c>
      <c r="O1187" t="str">
        <f>IF(OR(Tax!K41="Q3 2021",Tax!K41="Q4 2021"),"Yes","No")</f>
        <v>No</v>
      </c>
      <c r="P1187" s="178" t="str">
        <f t="shared" si="722"/>
        <v>No</v>
      </c>
      <c r="Q1187" t="str">
        <f>IF(OR(Tax!K41="Q1 2022",Tax!K41="Q2 2022"),"Yes","No")</f>
        <v>No</v>
      </c>
      <c r="R1187" s="178" t="str">
        <f t="shared" si="723"/>
        <v>No</v>
      </c>
      <c r="S1187" t="str">
        <f>IF(OR(Tax!K41="Q3 2022",Tax!K41="Q4 2022"),"Yes","No")</f>
        <v>No</v>
      </c>
      <c r="T1187" s="178" t="str">
        <f t="shared" si="724"/>
        <v>No</v>
      </c>
      <c r="U1187" t="str">
        <f>IF(OR(Tax!K41="Q1 2023",Tax!K41="Q2 2023"),"Yes","No")</f>
        <v>No</v>
      </c>
      <c r="V1187" s="178" t="str">
        <f t="shared" si="725"/>
        <v>No</v>
      </c>
      <c r="W1187" t="str">
        <f>IF(OR(Tax!K41="Q3 2023",Tax!K41="Q4 2023"),"Yes","No")</f>
        <v>No</v>
      </c>
      <c r="X1187" s="178" t="str">
        <f t="shared" si="726"/>
        <v>No</v>
      </c>
      <c r="Y1187" t="str">
        <f>IF(OR(Tax!K41="Q1 2024",Tax!K41="Q2 2024"),"Yes","No")</f>
        <v>No</v>
      </c>
      <c r="Z1187" s="178" t="str">
        <f t="shared" si="727"/>
        <v>No</v>
      </c>
      <c r="AA1187" t="str">
        <f>IF(OR(Tax!K41="Q3 2024",Tax!K41="Q4 2024"),"Yes","No")</f>
        <v>No</v>
      </c>
      <c r="AB1187" s="178" t="str">
        <f t="shared" si="728"/>
        <v>No</v>
      </c>
      <c r="AC1187" t="str">
        <f>IF(OR(Tax!K41="Q1 2025",Tax!K41="Q2 2025"),"Yes","No")</f>
        <v>No</v>
      </c>
      <c r="AD1187" s="178" t="str">
        <f t="shared" si="729"/>
        <v>No</v>
      </c>
      <c r="AE1187" t="str">
        <f>IF(OR(Tax!K41="Q3 2025",Tax!K41="Q4 2025"),"Yes","No")</f>
        <v>No</v>
      </c>
      <c r="AF1187" s="178" t="str">
        <f t="shared" si="730"/>
        <v>No</v>
      </c>
      <c r="AG1187" t="str">
        <f>IF(OR(Tax!K41="Q1 2026",Tax!K41="Q2 2026"),"Yes","No")</f>
        <v>No</v>
      </c>
      <c r="AH1187" s="178" t="str">
        <f t="shared" si="731"/>
        <v>No</v>
      </c>
      <c r="AI1187" t="str">
        <f>IF(OR(Tax!K41="Q3 2026",Tax!K41="Q4 2026"),"Yes","No")</f>
        <v>No</v>
      </c>
      <c r="AJ1187" s="178" t="str">
        <f t="shared" si="732"/>
        <v>No</v>
      </c>
      <c r="AK1187" t="str">
        <f>IF(OR(Tax!K41="Q1 2027",Tax!K41="Q2 2027"),"Yes","No")</f>
        <v>No</v>
      </c>
      <c r="AL1187" s="178" t="str">
        <f t="shared" si="733"/>
        <v>No</v>
      </c>
      <c r="AM1187" t="str">
        <f>IF(OR(Tax!K41="Q3 2027",Tax!K41="Q4 2027"),"Yes","No")</f>
        <v>No</v>
      </c>
      <c r="AN1187" s="178" t="str">
        <f t="shared" si="734"/>
        <v>No</v>
      </c>
      <c r="AO1187" t="str">
        <f>IF(OR(Tax!K41="Q1 2028",Tax!K41="Q2 2028"),"Yes","No")</f>
        <v>No</v>
      </c>
      <c r="AP1187" s="178" t="str">
        <f t="shared" si="735"/>
        <v>No</v>
      </c>
      <c r="AQ1187" t="str">
        <f>IF(OR(Tax!K41="Q3 2028",Tax!K41="Q4 2028"),"Yes","No")</f>
        <v>No</v>
      </c>
      <c r="AR1187" s="178" t="str">
        <f t="shared" si="736"/>
        <v>No</v>
      </c>
      <c r="AS1187" t="str">
        <f>IF(OR(Tax!K41="Q1 2029",Tax!K41="Q2 2029"),"Yes","No")</f>
        <v>No</v>
      </c>
      <c r="AT1187" s="178" t="str">
        <f t="shared" si="737"/>
        <v>No</v>
      </c>
      <c r="AU1187" t="str">
        <f>IF(OR(Tax!K41="Q3 2029",Tax!K41="Q4 2029"),"Yes","No")</f>
        <v>No</v>
      </c>
      <c r="AV1187" s="178" t="str">
        <f t="shared" si="738"/>
        <v>No</v>
      </c>
      <c r="AW1187" t="str">
        <f>IF(OR(Tax!K41="Q1 2030",Tax!K41="Q2 2030"),"Yes","No")</f>
        <v>No</v>
      </c>
      <c r="AX1187" s="178" t="str">
        <f t="shared" si="739"/>
        <v>No</v>
      </c>
      <c r="AY1187" t="str">
        <f>IF(OR(Tax!K41="Q3 2030",Tax!K41="Q4 2030"),"Yes","No")</f>
        <v>No</v>
      </c>
      <c r="AZ1187" s="178" t="str">
        <f t="shared" si="740"/>
        <v>No</v>
      </c>
      <c r="BA1187" t="str">
        <f>IF(Tax!K41="","No","Yes")</f>
        <v>No</v>
      </c>
      <c r="BB1187" s="178" t="str">
        <f t="shared" si="741"/>
        <v>No</v>
      </c>
      <c r="BC1187" s="178" t="str">
        <f t="shared" si="742"/>
        <v>Yes</v>
      </c>
      <c r="BD1187" s="174"/>
    </row>
    <row r="1188" spans="1:56" s="175" customFormat="1" ht="14.65" thickBot="1" x14ac:dyDescent="0.5">
      <c r="A1188" s="177">
        <v>38</v>
      </c>
      <c r="B1188" s="71" t="s">
        <v>1900</v>
      </c>
      <c r="C1188" t="str">
        <f>IF(Tax!E42="Yes","Yes","No")</f>
        <v>No</v>
      </c>
      <c r="D1188" t="str">
        <f>IF(AND(C1188="No",Tax!F42="Yes"),"Yes","No")</f>
        <v>No</v>
      </c>
      <c r="E1188" t="str">
        <f>IF(AND(C1188="No",Tax!F42="N/A"),"N/A","No")</f>
        <v>No</v>
      </c>
      <c r="F1188">
        <f>IF(OR(Tax!F42="Yes",Tax!F42="N/A"),0,1)</f>
        <v>1</v>
      </c>
      <c r="G1188" t="str">
        <f>IF(OR(Tax!K42="Q3 2019",Tax!K42="Q4 2019"),"Yes","No")</f>
        <v>No</v>
      </c>
      <c r="H1188" s="178" t="str">
        <f t="shared" si="694"/>
        <v>No</v>
      </c>
      <c r="I1188" t="str">
        <f>IF(OR(Tax!K42="Q1 2020",Tax!K42="Q2 2020"),"Yes","No")</f>
        <v>No</v>
      </c>
      <c r="J1188" s="178" t="str">
        <f t="shared" si="719"/>
        <v>No</v>
      </c>
      <c r="K1188" t="str">
        <f>IF(OR(Tax!K42="Q3 2020",Tax!K42="Q4 2020"),"Yes","No")</f>
        <v>No</v>
      </c>
      <c r="L1188" s="178" t="str">
        <f t="shared" si="720"/>
        <v>No</v>
      </c>
      <c r="M1188" t="str">
        <f>IF(OR(Tax!K42="Q1 2021",Tax!K42="Q2 2021"),"Yes","No")</f>
        <v>No</v>
      </c>
      <c r="N1188" s="178" t="str">
        <f t="shared" si="721"/>
        <v>No</v>
      </c>
      <c r="O1188" t="str">
        <f>IF(OR(Tax!K42="Q3 2021",Tax!K42="Q4 2021"),"Yes","No")</f>
        <v>No</v>
      </c>
      <c r="P1188" s="178" t="str">
        <f t="shared" si="722"/>
        <v>No</v>
      </c>
      <c r="Q1188" t="str">
        <f>IF(OR(Tax!K42="Q1 2022",Tax!K42="Q2 2022"),"Yes","No")</f>
        <v>No</v>
      </c>
      <c r="R1188" s="178" t="str">
        <f t="shared" si="723"/>
        <v>No</v>
      </c>
      <c r="S1188" t="str">
        <f>IF(OR(Tax!K42="Q3 2022",Tax!K42="Q4 2022"),"Yes","No")</f>
        <v>No</v>
      </c>
      <c r="T1188" s="178" t="str">
        <f t="shared" si="724"/>
        <v>No</v>
      </c>
      <c r="U1188" t="str">
        <f>IF(OR(Tax!K42="Q1 2023",Tax!K42="Q2 2023"),"Yes","No")</f>
        <v>No</v>
      </c>
      <c r="V1188" s="178" t="str">
        <f t="shared" si="725"/>
        <v>No</v>
      </c>
      <c r="W1188" t="str">
        <f>IF(OR(Tax!K42="Q3 2023",Tax!K42="Q4 2023"),"Yes","No")</f>
        <v>No</v>
      </c>
      <c r="X1188" s="178" t="str">
        <f t="shared" si="726"/>
        <v>No</v>
      </c>
      <c r="Y1188" t="str">
        <f>IF(OR(Tax!K42="Q1 2024",Tax!K42="Q2 2024"),"Yes","No")</f>
        <v>No</v>
      </c>
      <c r="Z1188" s="178" t="str">
        <f t="shared" si="727"/>
        <v>No</v>
      </c>
      <c r="AA1188" t="str">
        <f>IF(OR(Tax!K42="Q3 2024",Tax!K42="Q4 2024"),"Yes","No")</f>
        <v>No</v>
      </c>
      <c r="AB1188" s="178" t="str">
        <f t="shared" si="728"/>
        <v>No</v>
      </c>
      <c r="AC1188" t="str">
        <f>IF(OR(Tax!K42="Q1 2025",Tax!K42="Q2 2025"),"Yes","No")</f>
        <v>No</v>
      </c>
      <c r="AD1188" s="178" t="str">
        <f t="shared" si="729"/>
        <v>No</v>
      </c>
      <c r="AE1188" t="str">
        <f>IF(OR(Tax!K42="Q3 2025",Tax!K42="Q4 2025"),"Yes","No")</f>
        <v>No</v>
      </c>
      <c r="AF1188" s="178" t="str">
        <f t="shared" si="730"/>
        <v>No</v>
      </c>
      <c r="AG1188" t="str">
        <f>IF(OR(Tax!K42="Q1 2026",Tax!K42="Q2 2026"),"Yes","No")</f>
        <v>No</v>
      </c>
      <c r="AH1188" s="178" t="str">
        <f t="shared" si="731"/>
        <v>No</v>
      </c>
      <c r="AI1188" t="str">
        <f>IF(OR(Tax!K42="Q3 2026",Tax!K42="Q4 2026"),"Yes","No")</f>
        <v>No</v>
      </c>
      <c r="AJ1188" s="178" t="str">
        <f t="shared" si="732"/>
        <v>No</v>
      </c>
      <c r="AK1188" t="str">
        <f>IF(OR(Tax!K42="Q1 2027",Tax!K42="Q2 2027"),"Yes","No")</f>
        <v>No</v>
      </c>
      <c r="AL1188" s="178" t="str">
        <f t="shared" si="733"/>
        <v>No</v>
      </c>
      <c r="AM1188" t="str">
        <f>IF(OR(Tax!K42="Q3 2027",Tax!K42="Q4 2027"),"Yes","No")</f>
        <v>No</v>
      </c>
      <c r="AN1188" s="178" t="str">
        <f t="shared" si="734"/>
        <v>No</v>
      </c>
      <c r="AO1188" t="str">
        <f>IF(OR(Tax!K42="Q1 2028",Tax!K42="Q2 2028"),"Yes","No")</f>
        <v>No</v>
      </c>
      <c r="AP1188" s="178" t="str">
        <f t="shared" si="735"/>
        <v>No</v>
      </c>
      <c r="AQ1188" t="str">
        <f>IF(OR(Tax!K42="Q3 2028",Tax!K42="Q4 2028"),"Yes","No")</f>
        <v>No</v>
      </c>
      <c r="AR1188" s="178" t="str">
        <f t="shared" si="736"/>
        <v>No</v>
      </c>
      <c r="AS1188" t="str">
        <f>IF(OR(Tax!K42="Q1 2029",Tax!K42="Q2 2029"),"Yes","No")</f>
        <v>No</v>
      </c>
      <c r="AT1188" s="178" t="str">
        <f t="shared" si="737"/>
        <v>No</v>
      </c>
      <c r="AU1188" t="str">
        <f>IF(OR(Tax!K42="Q3 2029",Tax!K42="Q4 2029"),"Yes","No")</f>
        <v>No</v>
      </c>
      <c r="AV1188" s="178" t="str">
        <f t="shared" si="738"/>
        <v>No</v>
      </c>
      <c r="AW1188" t="str">
        <f>IF(OR(Tax!K42="Q1 2030",Tax!K42="Q2 2030"),"Yes","No")</f>
        <v>No</v>
      </c>
      <c r="AX1188" s="178" t="str">
        <f t="shared" si="739"/>
        <v>No</v>
      </c>
      <c r="AY1188" t="str">
        <f>IF(OR(Tax!K42="Q3 2030",Tax!K42="Q4 2030"),"Yes","No")</f>
        <v>No</v>
      </c>
      <c r="AZ1188" s="178" t="str">
        <f t="shared" si="740"/>
        <v>No</v>
      </c>
      <c r="BA1188" t="str">
        <f>IF(Tax!K42="","No","Yes")</f>
        <v>No</v>
      </c>
      <c r="BB1188" s="178" t="str">
        <f t="shared" si="741"/>
        <v>No</v>
      </c>
      <c r="BC1188" s="178" t="str">
        <f t="shared" si="742"/>
        <v>Yes</v>
      </c>
      <c r="BD1188" s="174"/>
    </row>
    <row r="1189" spans="1:56" s="175" customFormat="1" ht="23.65" thickBot="1" x14ac:dyDescent="0.5">
      <c r="A1189" s="177">
        <v>39</v>
      </c>
      <c r="B1189" s="71" t="s">
        <v>1902</v>
      </c>
      <c r="C1189" t="str">
        <f>IF(Tax!E43="Yes","Yes","No")</f>
        <v>No</v>
      </c>
      <c r="D1189" t="str">
        <f>IF(AND(C1189="No",Tax!F43="Yes"),"Yes","No")</f>
        <v>No</v>
      </c>
      <c r="E1189" t="str">
        <f>IF(AND(C1189="No",Tax!F43="N/A"),"N/A","No")</f>
        <v>No</v>
      </c>
      <c r="F1189">
        <f>IF(OR(Tax!F43="Yes",Tax!F43="N/A"),0,1)</f>
        <v>1</v>
      </c>
      <c r="G1189" t="str">
        <f>IF(OR(Tax!K43="Q3 2019",Tax!K43="Q4 2019"),"Yes","No")</f>
        <v>No</v>
      </c>
      <c r="H1189" s="178" t="str">
        <f t="shared" si="694"/>
        <v>No</v>
      </c>
      <c r="I1189" t="str">
        <f>IF(OR(Tax!K43="Q1 2020",Tax!K43="Q2 2020"),"Yes","No")</f>
        <v>No</v>
      </c>
      <c r="J1189" s="178" t="str">
        <f t="shared" si="719"/>
        <v>No</v>
      </c>
      <c r="K1189" t="str">
        <f>IF(OR(Tax!K43="Q3 2020",Tax!K43="Q4 2020"),"Yes","No")</f>
        <v>No</v>
      </c>
      <c r="L1189" s="178" t="str">
        <f t="shared" si="720"/>
        <v>No</v>
      </c>
      <c r="M1189" t="str">
        <f>IF(OR(Tax!K43="Q1 2021",Tax!K43="Q2 2021"),"Yes","No")</f>
        <v>No</v>
      </c>
      <c r="N1189" s="178" t="str">
        <f t="shared" si="721"/>
        <v>No</v>
      </c>
      <c r="O1189" t="str">
        <f>IF(OR(Tax!K43="Q3 2021",Tax!K43="Q4 2021"),"Yes","No")</f>
        <v>No</v>
      </c>
      <c r="P1189" s="178" t="str">
        <f t="shared" si="722"/>
        <v>No</v>
      </c>
      <c r="Q1189" t="str">
        <f>IF(OR(Tax!K43="Q1 2022",Tax!K43="Q2 2022"),"Yes","No")</f>
        <v>No</v>
      </c>
      <c r="R1189" s="178" t="str">
        <f t="shared" si="723"/>
        <v>No</v>
      </c>
      <c r="S1189" t="str">
        <f>IF(OR(Tax!K43="Q3 2022",Tax!K43="Q4 2022"),"Yes","No")</f>
        <v>No</v>
      </c>
      <c r="T1189" s="178" t="str">
        <f t="shared" si="724"/>
        <v>No</v>
      </c>
      <c r="U1189" t="str">
        <f>IF(OR(Tax!K43="Q1 2023",Tax!K43="Q2 2023"),"Yes","No")</f>
        <v>No</v>
      </c>
      <c r="V1189" s="178" t="str">
        <f t="shared" si="725"/>
        <v>No</v>
      </c>
      <c r="W1189" t="str">
        <f>IF(OR(Tax!K43="Q3 2023",Tax!K43="Q4 2023"),"Yes","No")</f>
        <v>No</v>
      </c>
      <c r="X1189" s="178" t="str">
        <f t="shared" si="726"/>
        <v>No</v>
      </c>
      <c r="Y1189" t="str">
        <f>IF(OR(Tax!K43="Q1 2024",Tax!K43="Q2 2024"),"Yes","No")</f>
        <v>No</v>
      </c>
      <c r="Z1189" s="178" t="str">
        <f t="shared" si="727"/>
        <v>No</v>
      </c>
      <c r="AA1189" t="str">
        <f>IF(OR(Tax!K43="Q3 2024",Tax!K43="Q4 2024"),"Yes","No")</f>
        <v>No</v>
      </c>
      <c r="AB1189" s="178" t="str">
        <f t="shared" si="728"/>
        <v>No</v>
      </c>
      <c r="AC1189" t="str">
        <f>IF(OR(Tax!K43="Q1 2025",Tax!K43="Q2 2025"),"Yes","No")</f>
        <v>No</v>
      </c>
      <c r="AD1189" s="178" t="str">
        <f t="shared" si="729"/>
        <v>No</v>
      </c>
      <c r="AE1189" t="str">
        <f>IF(OR(Tax!K43="Q3 2025",Tax!K43="Q4 2025"),"Yes","No")</f>
        <v>No</v>
      </c>
      <c r="AF1189" s="178" t="str">
        <f t="shared" si="730"/>
        <v>No</v>
      </c>
      <c r="AG1189" t="str">
        <f>IF(OR(Tax!K43="Q1 2026",Tax!K43="Q2 2026"),"Yes","No")</f>
        <v>No</v>
      </c>
      <c r="AH1189" s="178" t="str">
        <f t="shared" si="731"/>
        <v>No</v>
      </c>
      <c r="AI1189" t="str">
        <f>IF(OR(Tax!K43="Q3 2026",Tax!K43="Q4 2026"),"Yes","No")</f>
        <v>No</v>
      </c>
      <c r="AJ1189" s="178" t="str">
        <f t="shared" si="732"/>
        <v>No</v>
      </c>
      <c r="AK1189" t="str">
        <f>IF(OR(Tax!K43="Q1 2027",Tax!K43="Q2 2027"),"Yes","No")</f>
        <v>No</v>
      </c>
      <c r="AL1189" s="178" t="str">
        <f t="shared" si="733"/>
        <v>No</v>
      </c>
      <c r="AM1189" t="str">
        <f>IF(OR(Tax!K43="Q3 2027",Tax!K43="Q4 2027"),"Yes","No")</f>
        <v>No</v>
      </c>
      <c r="AN1189" s="178" t="str">
        <f t="shared" si="734"/>
        <v>No</v>
      </c>
      <c r="AO1189" t="str">
        <f>IF(OR(Tax!K43="Q1 2028",Tax!K43="Q2 2028"),"Yes","No")</f>
        <v>No</v>
      </c>
      <c r="AP1189" s="178" t="str">
        <f t="shared" si="735"/>
        <v>No</v>
      </c>
      <c r="AQ1189" t="str">
        <f>IF(OR(Tax!K43="Q3 2028",Tax!K43="Q4 2028"),"Yes","No")</f>
        <v>No</v>
      </c>
      <c r="AR1189" s="178" t="str">
        <f t="shared" si="736"/>
        <v>No</v>
      </c>
      <c r="AS1189" t="str">
        <f>IF(OR(Tax!K43="Q1 2029",Tax!K43="Q2 2029"),"Yes","No")</f>
        <v>No</v>
      </c>
      <c r="AT1189" s="178" t="str">
        <f t="shared" si="737"/>
        <v>No</v>
      </c>
      <c r="AU1189" t="str">
        <f>IF(OR(Tax!K43="Q3 2029",Tax!K43="Q4 2029"),"Yes","No")</f>
        <v>No</v>
      </c>
      <c r="AV1189" s="178" t="str">
        <f t="shared" si="738"/>
        <v>No</v>
      </c>
      <c r="AW1189" t="str">
        <f>IF(OR(Tax!K43="Q1 2030",Tax!K43="Q2 2030"),"Yes","No")</f>
        <v>No</v>
      </c>
      <c r="AX1189" s="178" t="str">
        <f t="shared" si="739"/>
        <v>No</v>
      </c>
      <c r="AY1189" t="str">
        <f>IF(OR(Tax!K43="Q3 2030",Tax!K43="Q4 2030"),"Yes","No")</f>
        <v>No</v>
      </c>
      <c r="AZ1189" s="178" t="str">
        <f t="shared" si="740"/>
        <v>No</v>
      </c>
      <c r="BA1189" t="str">
        <f>IF(Tax!K43="","No","Yes")</f>
        <v>No</v>
      </c>
      <c r="BB1189" s="178" t="str">
        <f t="shared" si="741"/>
        <v>No</v>
      </c>
      <c r="BC1189" s="178" t="str">
        <f t="shared" si="742"/>
        <v>Yes</v>
      </c>
      <c r="BD1189" s="174"/>
    </row>
    <row r="1190" spans="1:56" s="175" customFormat="1" ht="23.65" thickBot="1" x14ac:dyDescent="0.5">
      <c r="A1190" s="177">
        <v>40</v>
      </c>
      <c r="B1190" s="71" t="s">
        <v>1903</v>
      </c>
      <c r="C1190" t="str">
        <f>IF(Tax!E44="Yes","Yes","No")</f>
        <v>No</v>
      </c>
      <c r="D1190" t="str">
        <f>IF(AND(C1190="No",Tax!F44="Yes"),"Yes","No")</f>
        <v>No</v>
      </c>
      <c r="E1190" t="str">
        <f>IF(AND(C1190="No",Tax!F44="N/A"),"N/A","No")</f>
        <v>No</v>
      </c>
      <c r="F1190">
        <f>IF(OR(Tax!F44="Yes",Tax!F44="N/A"),0,1)</f>
        <v>1</v>
      </c>
      <c r="G1190" t="str">
        <f>IF(OR(Tax!K44="Q3 2019",Tax!K44="Q4 2019"),"Yes","No")</f>
        <v>No</v>
      </c>
      <c r="H1190" s="178" t="str">
        <f t="shared" si="694"/>
        <v>No</v>
      </c>
      <c r="I1190" t="str">
        <f>IF(OR(Tax!K44="Q1 2020",Tax!K44="Q2 2020"),"Yes","No")</f>
        <v>No</v>
      </c>
      <c r="J1190" s="178" t="str">
        <f t="shared" si="719"/>
        <v>No</v>
      </c>
      <c r="K1190" t="str">
        <f>IF(OR(Tax!K44="Q3 2020",Tax!K44="Q4 2020"),"Yes","No")</f>
        <v>No</v>
      </c>
      <c r="L1190" s="178" t="str">
        <f t="shared" si="720"/>
        <v>No</v>
      </c>
      <c r="M1190" t="str">
        <f>IF(OR(Tax!K44="Q1 2021",Tax!K44="Q2 2021"),"Yes","No")</f>
        <v>No</v>
      </c>
      <c r="N1190" s="178" t="str">
        <f t="shared" si="721"/>
        <v>No</v>
      </c>
      <c r="O1190" t="str">
        <f>IF(OR(Tax!K44="Q3 2021",Tax!K44="Q4 2021"),"Yes","No")</f>
        <v>No</v>
      </c>
      <c r="P1190" s="178" t="str">
        <f t="shared" si="722"/>
        <v>No</v>
      </c>
      <c r="Q1190" t="str">
        <f>IF(OR(Tax!K44="Q1 2022",Tax!K44="Q2 2022"),"Yes","No")</f>
        <v>No</v>
      </c>
      <c r="R1190" s="178" t="str">
        <f t="shared" si="723"/>
        <v>No</v>
      </c>
      <c r="S1190" t="str">
        <f>IF(OR(Tax!K44="Q3 2022",Tax!K44="Q4 2022"),"Yes","No")</f>
        <v>No</v>
      </c>
      <c r="T1190" s="178" t="str">
        <f t="shared" si="724"/>
        <v>No</v>
      </c>
      <c r="U1190" t="str">
        <f>IF(OR(Tax!K44="Q1 2023",Tax!K44="Q2 2023"),"Yes","No")</f>
        <v>No</v>
      </c>
      <c r="V1190" s="178" t="str">
        <f t="shared" si="725"/>
        <v>No</v>
      </c>
      <c r="W1190" t="str">
        <f>IF(OR(Tax!K44="Q3 2023",Tax!K44="Q4 2023"),"Yes","No")</f>
        <v>No</v>
      </c>
      <c r="X1190" s="178" t="str">
        <f t="shared" si="726"/>
        <v>No</v>
      </c>
      <c r="Y1190" t="str">
        <f>IF(OR(Tax!K44="Q1 2024",Tax!K44="Q2 2024"),"Yes","No")</f>
        <v>No</v>
      </c>
      <c r="Z1190" s="178" t="str">
        <f t="shared" si="727"/>
        <v>No</v>
      </c>
      <c r="AA1190" t="str">
        <f>IF(OR(Tax!K44="Q3 2024",Tax!K44="Q4 2024"),"Yes","No")</f>
        <v>No</v>
      </c>
      <c r="AB1190" s="178" t="str">
        <f t="shared" si="728"/>
        <v>No</v>
      </c>
      <c r="AC1190" t="str">
        <f>IF(OR(Tax!K44="Q1 2025",Tax!K44="Q2 2025"),"Yes","No")</f>
        <v>No</v>
      </c>
      <c r="AD1190" s="178" t="str">
        <f t="shared" si="729"/>
        <v>No</v>
      </c>
      <c r="AE1190" t="str">
        <f>IF(OR(Tax!K44="Q3 2025",Tax!K44="Q4 2025"),"Yes","No")</f>
        <v>No</v>
      </c>
      <c r="AF1190" s="178" t="str">
        <f t="shared" si="730"/>
        <v>No</v>
      </c>
      <c r="AG1190" t="str">
        <f>IF(OR(Tax!K44="Q1 2026",Tax!K44="Q2 2026"),"Yes","No")</f>
        <v>No</v>
      </c>
      <c r="AH1190" s="178" t="str">
        <f t="shared" si="731"/>
        <v>No</v>
      </c>
      <c r="AI1190" t="str">
        <f>IF(OR(Tax!K44="Q3 2026",Tax!K44="Q4 2026"),"Yes","No")</f>
        <v>No</v>
      </c>
      <c r="AJ1190" s="178" t="str">
        <f t="shared" si="732"/>
        <v>No</v>
      </c>
      <c r="AK1190" t="str">
        <f>IF(OR(Tax!K44="Q1 2027",Tax!K44="Q2 2027"),"Yes","No")</f>
        <v>No</v>
      </c>
      <c r="AL1190" s="178" t="str">
        <f t="shared" si="733"/>
        <v>No</v>
      </c>
      <c r="AM1190" t="str">
        <f>IF(OR(Tax!K44="Q3 2027",Tax!K44="Q4 2027"),"Yes","No")</f>
        <v>No</v>
      </c>
      <c r="AN1190" s="178" t="str">
        <f t="shared" si="734"/>
        <v>No</v>
      </c>
      <c r="AO1190" t="str">
        <f>IF(OR(Tax!K44="Q1 2028",Tax!K44="Q2 2028"),"Yes","No")</f>
        <v>No</v>
      </c>
      <c r="AP1190" s="178" t="str">
        <f t="shared" si="735"/>
        <v>No</v>
      </c>
      <c r="AQ1190" t="str">
        <f>IF(OR(Tax!K44="Q3 2028",Tax!K44="Q4 2028"),"Yes","No")</f>
        <v>No</v>
      </c>
      <c r="AR1190" s="178" t="str">
        <f t="shared" si="736"/>
        <v>No</v>
      </c>
      <c r="AS1190" t="str">
        <f>IF(OR(Tax!K44="Q1 2029",Tax!K44="Q2 2029"),"Yes","No")</f>
        <v>No</v>
      </c>
      <c r="AT1190" s="178" t="str">
        <f t="shared" si="737"/>
        <v>No</v>
      </c>
      <c r="AU1190" t="str">
        <f>IF(OR(Tax!K44="Q3 2029",Tax!K44="Q4 2029"),"Yes","No")</f>
        <v>No</v>
      </c>
      <c r="AV1190" s="178" t="str">
        <f t="shared" si="738"/>
        <v>No</v>
      </c>
      <c r="AW1190" t="str">
        <f>IF(OR(Tax!K44="Q1 2030",Tax!K44="Q2 2030"),"Yes","No")</f>
        <v>No</v>
      </c>
      <c r="AX1190" s="178" t="str">
        <f t="shared" si="739"/>
        <v>No</v>
      </c>
      <c r="AY1190" t="str">
        <f>IF(OR(Tax!K44="Q3 2030",Tax!K44="Q4 2030"),"Yes","No")</f>
        <v>No</v>
      </c>
      <c r="AZ1190" s="178" t="str">
        <f t="shared" si="740"/>
        <v>No</v>
      </c>
      <c r="BA1190" t="str">
        <f>IF(Tax!K44="","No","Yes")</f>
        <v>No</v>
      </c>
      <c r="BB1190" s="178" t="str">
        <f t="shared" si="741"/>
        <v>No</v>
      </c>
      <c r="BC1190" s="178" t="str">
        <f t="shared" si="742"/>
        <v>Yes</v>
      </c>
      <c r="BD1190" s="174"/>
    </row>
    <row r="1191" spans="1:56" s="175" customFormat="1" ht="35.25" thickBot="1" x14ac:dyDescent="0.5">
      <c r="A1191" s="177">
        <v>41</v>
      </c>
      <c r="B1191" s="71" t="s">
        <v>1904</v>
      </c>
      <c r="C1191" t="str">
        <f>IF(Tax!E45="Yes","Yes","No")</f>
        <v>No</v>
      </c>
      <c r="D1191" t="str">
        <f>IF(AND(C1191="No",Tax!F45="Yes"),"Yes","No")</f>
        <v>No</v>
      </c>
      <c r="E1191" t="str">
        <f>IF(AND(C1191="No",Tax!F45="N/A"),"N/A","No")</f>
        <v>No</v>
      </c>
      <c r="F1191">
        <f>IF(OR(Tax!F45="Yes",Tax!F45="N/A"),0,1)</f>
        <v>1</v>
      </c>
      <c r="G1191" t="str">
        <f>IF(OR(Tax!K45="Q3 2019",Tax!K45="Q4 2019"),"Yes","No")</f>
        <v>No</v>
      </c>
      <c r="H1191" s="178" t="str">
        <f t="shared" si="694"/>
        <v>No</v>
      </c>
      <c r="I1191" t="str">
        <f>IF(OR(Tax!K45="Q1 2020",Tax!K45="Q2 2020"),"Yes","No")</f>
        <v>No</v>
      </c>
      <c r="J1191" s="178" t="str">
        <f t="shared" si="719"/>
        <v>No</v>
      </c>
      <c r="K1191" t="str">
        <f>IF(OR(Tax!K45="Q3 2020",Tax!K45="Q4 2020"),"Yes","No")</f>
        <v>No</v>
      </c>
      <c r="L1191" s="178" t="str">
        <f t="shared" si="720"/>
        <v>No</v>
      </c>
      <c r="M1191" t="str">
        <f>IF(OR(Tax!K45="Q1 2021",Tax!K45="Q2 2021"),"Yes","No")</f>
        <v>No</v>
      </c>
      <c r="N1191" s="178" t="str">
        <f t="shared" si="721"/>
        <v>No</v>
      </c>
      <c r="O1191" t="str">
        <f>IF(OR(Tax!K45="Q3 2021",Tax!K45="Q4 2021"),"Yes","No")</f>
        <v>No</v>
      </c>
      <c r="P1191" s="178" t="str">
        <f t="shared" si="722"/>
        <v>No</v>
      </c>
      <c r="Q1191" t="str">
        <f>IF(OR(Tax!K45="Q1 2022",Tax!K45="Q2 2022"),"Yes","No")</f>
        <v>No</v>
      </c>
      <c r="R1191" s="178" t="str">
        <f t="shared" si="723"/>
        <v>No</v>
      </c>
      <c r="S1191" t="str">
        <f>IF(OR(Tax!K45="Q3 2022",Tax!K45="Q4 2022"),"Yes","No")</f>
        <v>No</v>
      </c>
      <c r="T1191" s="178" t="str">
        <f t="shared" si="724"/>
        <v>No</v>
      </c>
      <c r="U1191" t="str">
        <f>IF(OR(Tax!K45="Q1 2023",Tax!K45="Q2 2023"),"Yes","No")</f>
        <v>No</v>
      </c>
      <c r="V1191" s="178" t="str">
        <f t="shared" si="725"/>
        <v>No</v>
      </c>
      <c r="W1191" t="str">
        <f>IF(OR(Tax!K45="Q3 2023",Tax!K45="Q4 2023"),"Yes","No")</f>
        <v>No</v>
      </c>
      <c r="X1191" s="178" t="str">
        <f t="shared" si="726"/>
        <v>No</v>
      </c>
      <c r="Y1191" t="str">
        <f>IF(OR(Tax!K45="Q1 2024",Tax!K45="Q2 2024"),"Yes","No")</f>
        <v>No</v>
      </c>
      <c r="Z1191" s="178" t="str">
        <f t="shared" si="727"/>
        <v>No</v>
      </c>
      <c r="AA1191" t="str">
        <f>IF(OR(Tax!K45="Q3 2024",Tax!K45="Q4 2024"),"Yes","No")</f>
        <v>No</v>
      </c>
      <c r="AB1191" s="178" t="str">
        <f t="shared" si="728"/>
        <v>No</v>
      </c>
      <c r="AC1191" t="str">
        <f>IF(OR(Tax!K45="Q1 2025",Tax!K45="Q2 2025"),"Yes","No")</f>
        <v>No</v>
      </c>
      <c r="AD1191" s="178" t="str">
        <f t="shared" si="729"/>
        <v>No</v>
      </c>
      <c r="AE1191" t="str">
        <f>IF(OR(Tax!K45="Q3 2025",Tax!K45="Q4 2025"),"Yes","No")</f>
        <v>No</v>
      </c>
      <c r="AF1191" s="178" t="str">
        <f t="shared" si="730"/>
        <v>No</v>
      </c>
      <c r="AG1191" t="str">
        <f>IF(OR(Tax!K45="Q1 2026",Tax!K45="Q2 2026"),"Yes","No")</f>
        <v>No</v>
      </c>
      <c r="AH1191" s="178" t="str">
        <f t="shared" si="731"/>
        <v>No</v>
      </c>
      <c r="AI1191" t="str">
        <f>IF(OR(Tax!K45="Q3 2026",Tax!K45="Q4 2026"),"Yes","No")</f>
        <v>No</v>
      </c>
      <c r="AJ1191" s="178" t="str">
        <f t="shared" si="732"/>
        <v>No</v>
      </c>
      <c r="AK1191" t="str">
        <f>IF(OR(Tax!K45="Q1 2027",Tax!K45="Q2 2027"),"Yes","No")</f>
        <v>No</v>
      </c>
      <c r="AL1191" s="178" t="str">
        <f t="shared" si="733"/>
        <v>No</v>
      </c>
      <c r="AM1191" t="str">
        <f>IF(OR(Tax!K45="Q3 2027",Tax!K45="Q4 2027"),"Yes","No")</f>
        <v>No</v>
      </c>
      <c r="AN1191" s="178" t="str">
        <f t="shared" si="734"/>
        <v>No</v>
      </c>
      <c r="AO1191" t="str">
        <f>IF(OR(Tax!K45="Q1 2028",Tax!K45="Q2 2028"),"Yes","No")</f>
        <v>No</v>
      </c>
      <c r="AP1191" s="178" t="str">
        <f t="shared" si="735"/>
        <v>No</v>
      </c>
      <c r="AQ1191" t="str">
        <f>IF(OR(Tax!K45="Q3 2028",Tax!K45="Q4 2028"),"Yes","No")</f>
        <v>No</v>
      </c>
      <c r="AR1191" s="178" t="str">
        <f t="shared" si="736"/>
        <v>No</v>
      </c>
      <c r="AS1191" t="str">
        <f>IF(OR(Tax!K45="Q1 2029",Tax!K45="Q2 2029"),"Yes","No")</f>
        <v>No</v>
      </c>
      <c r="AT1191" s="178" t="str">
        <f t="shared" si="737"/>
        <v>No</v>
      </c>
      <c r="AU1191" t="str">
        <f>IF(OR(Tax!K45="Q3 2029",Tax!K45="Q4 2029"),"Yes","No")</f>
        <v>No</v>
      </c>
      <c r="AV1191" s="178" t="str">
        <f t="shared" si="738"/>
        <v>No</v>
      </c>
      <c r="AW1191" t="str">
        <f>IF(OR(Tax!K45="Q1 2030",Tax!K45="Q2 2030"),"Yes","No")</f>
        <v>No</v>
      </c>
      <c r="AX1191" s="178" t="str">
        <f t="shared" si="739"/>
        <v>No</v>
      </c>
      <c r="AY1191" t="str">
        <f>IF(OR(Tax!K45="Q3 2030",Tax!K45="Q4 2030"),"Yes","No")</f>
        <v>No</v>
      </c>
      <c r="AZ1191" s="178" t="str">
        <f t="shared" si="740"/>
        <v>No</v>
      </c>
      <c r="BA1191" t="str">
        <f>IF(Tax!K45="","No","Yes")</f>
        <v>No</v>
      </c>
      <c r="BB1191" s="178" t="str">
        <f t="shared" si="741"/>
        <v>No</v>
      </c>
      <c r="BC1191" s="178" t="str">
        <f t="shared" si="742"/>
        <v>Yes</v>
      </c>
      <c r="BD1191" s="174"/>
    </row>
    <row r="1192" spans="1:56" s="175" customFormat="1" ht="14.65" thickBot="1" x14ac:dyDescent="0.5">
      <c r="A1192" s="177">
        <v>42</v>
      </c>
      <c r="B1192" s="71" t="s">
        <v>1906</v>
      </c>
      <c r="C1192" t="str">
        <f>IF(Tax!E46="Yes","Yes","No")</f>
        <v>No</v>
      </c>
      <c r="D1192" t="str">
        <f>IF(AND(C1192="No",Tax!F46="Yes"),"Yes","No")</f>
        <v>No</v>
      </c>
      <c r="E1192" t="str">
        <f>IF(AND(C1192="No",Tax!F46="N/A"),"N/A","No")</f>
        <v>No</v>
      </c>
      <c r="F1192">
        <f>IF(OR(Tax!F46="Yes",Tax!F46="N/A"),0,1)</f>
        <v>1</v>
      </c>
      <c r="G1192" t="str">
        <f>IF(OR(Tax!K46="Q3 2019",Tax!K46="Q4 2019"),"Yes","No")</f>
        <v>No</v>
      </c>
      <c r="H1192" s="178" t="str">
        <f t="shared" si="694"/>
        <v>No</v>
      </c>
      <c r="I1192" t="str">
        <f>IF(OR(Tax!K46="Q1 2020",Tax!K46="Q2 2020"),"Yes","No")</f>
        <v>No</v>
      </c>
      <c r="J1192" s="178" t="str">
        <f t="shared" si="719"/>
        <v>No</v>
      </c>
      <c r="K1192" t="str">
        <f>IF(OR(Tax!K46="Q3 2020",Tax!K46="Q4 2020"),"Yes","No")</f>
        <v>No</v>
      </c>
      <c r="L1192" s="178" t="str">
        <f t="shared" si="720"/>
        <v>No</v>
      </c>
      <c r="M1192" t="str">
        <f>IF(OR(Tax!K46="Q1 2021",Tax!K46="Q2 2021"),"Yes","No")</f>
        <v>No</v>
      </c>
      <c r="N1192" s="178" t="str">
        <f t="shared" si="721"/>
        <v>No</v>
      </c>
      <c r="O1192" t="str">
        <f>IF(OR(Tax!K46="Q3 2021",Tax!K46="Q4 2021"),"Yes","No")</f>
        <v>No</v>
      </c>
      <c r="P1192" s="178" t="str">
        <f t="shared" si="722"/>
        <v>No</v>
      </c>
      <c r="Q1192" t="str">
        <f>IF(OR(Tax!K46="Q1 2022",Tax!K46="Q2 2022"),"Yes","No")</f>
        <v>No</v>
      </c>
      <c r="R1192" s="178" t="str">
        <f t="shared" si="723"/>
        <v>No</v>
      </c>
      <c r="S1192" t="str">
        <f>IF(OR(Tax!K46="Q3 2022",Tax!K46="Q4 2022"),"Yes","No")</f>
        <v>No</v>
      </c>
      <c r="T1192" s="178" t="str">
        <f t="shared" si="724"/>
        <v>No</v>
      </c>
      <c r="U1192" t="str">
        <f>IF(OR(Tax!K46="Q1 2023",Tax!K46="Q2 2023"),"Yes","No")</f>
        <v>No</v>
      </c>
      <c r="V1192" s="178" t="str">
        <f t="shared" si="725"/>
        <v>No</v>
      </c>
      <c r="W1192" t="str">
        <f>IF(OR(Tax!K46="Q3 2023",Tax!K46="Q4 2023"),"Yes","No")</f>
        <v>No</v>
      </c>
      <c r="X1192" s="178" t="str">
        <f t="shared" si="726"/>
        <v>No</v>
      </c>
      <c r="Y1192" t="str">
        <f>IF(OR(Tax!K46="Q1 2024",Tax!K46="Q2 2024"),"Yes","No")</f>
        <v>No</v>
      </c>
      <c r="Z1192" s="178" t="str">
        <f t="shared" si="727"/>
        <v>No</v>
      </c>
      <c r="AA1192" t="str">
        <f>IF(OR(Tax!K46="Q3 2024",Tax!K46="Q4 2024"),"Yes","No")</f>
        <v>No</v>
      </c>
      <c r="AB1192" s="178" t="str">
        <f t="shared" si="728"/>
        <v>No</v>
      </c>
      <c r="AC1192" t="str">
        <f>IF(OR(Tax!K46="Q1 2025",Tax!K46="Q2 2025"),"Yes","No")</f>
        <v>No</v>
      </c>
      <c r="AD1192" s="178" t="str">
        <f t="shared" si="729"/>
        <v>No</v>
      </c>
      <c r="AE1192" t="str">
        <f>IF(OR(Tax!K46="Q3 2025",Tax!K46="Q4 2025"),"Yes","No")</f>
        <v>No</v>
      </c>
      <c r="AF1192" s="178" t="str">
        <f t="shared" si="730"/>
        <v>No</v>
      </c>
      <c r="AG1192" t="str">
        <f>IF(OR(Tax!K46="Q1 2026",Tax!K46="Q2 2026"),"Yes","No")</f>
        <v>No</v>
      </c>
      <c r="AH1192" s="178" t="str">
        <f t="shared" si="731"/>
        <v>No</v>
      </c>
      <c r="AI1192" t="str">
        <f>IF(OR(Tax!K46="Q3 2026",Tax!K46="Q4 2026"),"Yes","No")</f>
        <v>No</v>
      </c>
      <c r="AJ1192" s="178" t="str">
        <f t="shared" si="732"/>
        <v>No</v>
      </c>
      <c r="AK1192" t="str">
        <f>IF(OR(Tax!K46="Q1 2027",Tax!K46="Q2 2027"),"Yes","No")</f>
        <v>No</v>
      </c>
      <c r="AL1192" s="178" t="str">
        <f t="shared" si="733"/>
        <v>No</v>
      </c>
      <c r="AM1192" t="str">
        <f>IF(OR(Tax!K46="Q3 2027",Tax!K46="Q4 2027"),"Yes","No")</f>
        <v>No</v>
      </c>
      <c r="AN1192" s="178" t="str">
        <f t="shared" si="734"/>
        <v>No</v>
      </c>
      <c r="AO1192" t="str">
        <f>IF(OR(Tax!K46="Q1 2028",Tax!K46="Q2 2028"),"Yes","No")</f>
        <v>No</v>
      </c>
      <c r="AP1192" s="178" t="str">
        <f t="shared" si="735"/>
        <v>No</v>
      </c>
      <c r="AQ1192" t="str">
        <f>IF(OR(Tax!K46="Q3 2028",Tax!K46="Q4 2028"),"Yes","No")</f>
        <v>No</v>
      </c>
      <c r="AR1192" s="178" t="str">
        <f t="shared" si="736"/>
        <v>No</v>
      </c>
      <c r="AS1192" t="str">
        <f>IF(OR(Tax!K46="Q1 2029",Tax!K46="Q2 2029"),"Yes","No")</f>
        <v>No</v>
      </c>
      <c r="AT1192" s="178" t="str">
        <f t="shared" si="737"/>
        <v>No</v>
      </c>
      <c r="AU1192" t="str">
        <f>IF(OR(Tax!K46="Q3 2029",Tax!K46="Q4 2029"),"Yes","No")</f>
        <v>No</v>
      </c>
      <c r="AV1192" s="178" t="str">
        <f t="shared" si="738"/>
        <v>No</v>
      </c>
      <c r="AW1192" t="str">
        <f>IF(OR(Tax!K46="Q1 2030",Tax!K46="Q2 2030"),"Yes","No")</f>
        <v>No</v>
      </c>
      <c r="AX1192" s="178" t="str">
        <f t="shared" si="739"/>
        <v>No</v>
      </c>
      <c r="AY1192" t="str">
        <f>IF(OR(Tax!K46="Q3 2030",Tax!K46="Q4 2030"),"Yes","No")</f>
        <v>No</v>
      </c>
      <c r="AZ1192" s="178" t="str">
        <f t="shared" si="740"/>
        <v>No</v>
      </c>
      <c r="BA1192" t="str">
        <f>IF(Tax!K46="","No","Yes")</f>
        <v>No</v>
      </c>
      <c r="BB1192" s="178" t="str">
        <f t="shared" si="741"/>
        <v>No</v>
      </c>
      <c r="BC1192" s="178" t="str">
        <f t="shared" si="742"/>
        <v>Yes</v>
      </c>
      <c r="BD1192" s="174"/>
    </row>
    <row r="1193" spans="1:56" s="175" customFormat="1" ht="14.65" thickBot="1" x14ac:dyDescent="0.5">
      <c r="A1193" s="177">
        <v>43</v>
      </c>
      <c r="B1193" s="71" t="s">
        <v>1907</v>
      </c>
      <c r="C1193" t="str">
        <f>IF(Tax!E47="Yes","Yes","No")</f>
        <v>No</v>
      </c>
      <c r="D1193" t="str">
        <f>IF(AND(C1193="No",Tax!F47="Yes"),"Yes","No")</f>
        <v>No</v>
      </c>
      <c r="E1193" t="str">
        <f>IF(AND(C1193="No",Tax!F47="N/A"),"N/A","No")</f>
        <v>No</v>
      </c>
      <c r="F1193">
        <f>IF(OR(Tax!F47="Yes",Tax!F47="N/A"),0,1)</f>
        <v>1</v>
      </c>
      <c r="G1193" t="str">
        <f>IF(OR(Tax!K47="Q3 2019",Tax!K47="Q4 2019"),"Yes","No")</f>
        <v>No</v>
      </c>
      <c r="H1193" s="178" t="str">
        <f t="shared" si="694"/>
        <v>No</v>
      </c>
      <c r="I1193" t="str">
        <f>IF(OR(Tax!K47="Q1 2020",Tax!K47="Q2 2020"),"Yes","No")</f>
        <v>No</v>
      </c>
      <c r="J1193" s="178" t="str">
        <f t="shared" si="719"/>
        <v>No</v>
      </c>
      <c r="K1193" t="str">
        <f>IF(OR(Tax!K47="Q3 2020",Tax!K47="Q4 2020"),"Yes","No")</f>
        <v>No</v>
      </c>
      <c r="L1193" s="178" t="str">
        <f t="shared" si="720"/>
        <v>No</v>
      </c>
      <c r="M1193" t="str">
        <f>IF(OR(Tax!K47="Q1 2021",Tax!K47="Q2 2021"),"Yes","No")</f>
        <v>No</v>
      </c>
      <c r="N1193" s="178" t="str">
        <f t="shared" si="721"/>
        <v>No</v>
      </c>
      <c r="O1193" t="str">
        <f>IF(OR(Tax!K47="Q3 2021",Tax!K47="Q4 2021"),"Yes","No")</f>
        <v>No</v>
      </c>
      <c r="P1193" s="178" t="str">
        <f t="shared" si="722"/>
        <v>No</v>
      </c>
      <c r="Q1193" t="str">
        <f>IF(OR(Tax!K47="Q1 2022",Tax!K47="Q2 2022"),"Yes","No")</f>
        <v>No</v>
      </c>
      <c r="R1193" s="178" t="str">
        <f t="shared" si="723"/>
        <v>No</v>
      </c>
      <c r="S1193" t="str">
        <f>IF(OR(Tax!K47="Q3 2022",Tax!K47="Q4 2022"),"Yes","No")</f>
        <v>No</v>
      </c>
      <c r="T1193" s="178" t="str">
        <f t="shared" si="724"/>
        <v>No</v>
      </c>
      <c r="U1193" t="str">
        <f>IF(OR(Tax!K47="Q1 2023",Tax!K47="Q2 2023"),"Yes","No")</f>
        <v>No</v>
      </c>
      <c r="V1193" s="178" t="str">
        <f t="shared" si="725"/>
        <v>No</v>
      </c>
      <c r="W1193" t="str">
        <f>IF(OR(Tax!K47="Q3 2023",Tax!K47="Q4 2023"),"Yes","No")</f>
        <v>No</v>
      </c>
      <c r="X1193" s="178" t="str">
        <f t="shared" si="726"/>
        <v>No</v>
      </c>
      <c r="Y1193" t="str">
        <f>IF(OR(Tax!K47="Q1 2024",Tax!K47="Q2 2024"),"Yes","No")</f>
        <v>No</v>
      </c>
      <c r="Z1193" s="178" t="str">
        <f t="shared" si="727"/>
        <v>No</v>
      </c>
      <c r="AA1193" t="str">
        <f>IF(OR(Tax!K47="Q3 2024",Tax!K47="Q4 2024"),"Yes","No")</f>
        <v>No</v>
      </c>
      <c r="AB1193" s="178" t="str">
        <f t="shared" si="728"/>
        <v>No</v>
      </c>
      <c r="AC1193" t="str">
        <f>IF(OR(Tax!K47="Q1 2025",Tax!K47="Q2 2025"),"Yes","No")</f>
        <v>No</v>
      </c>
      <c r="AD1193" s="178" t="str">
        <f t="shared" si="729"/>
        <v>No</v>
      </c>
      <c r="AE1193" t="str">
        <f>IF(OR(Tax!K47="Q3 2025",Tax!K47="Q4 2025"),"Yes","No")</f>
        <v>No</v>
      </c>
      <c r="AF1193" s="178" t="str">
        <f t="shared" si="730"/>
        <v>No</v>
      </c>
      <c r="AG1193" t="str">
        <f>IF(OR(Tax!K47="Q1 2026",Tax!K47="Q2 2026"),"Yes","No")</f>
        <v>No</v>
      </c>
      <c r="AH1193" s="178" t="str">
        <f t="shared" si="731"/>
        <v>No</v>
      </c>
      <c r="AI1193" t="str">
        <f>IF(OR(Tax!K47="Q3 2026",Tax!K47="Q4 2026"),"Yes","No")</f>
        <v>No</v>
      </c>
      <c r="AJ1193" s="178" t="str">
        <f t="shared" si="732"/>
        <v>No</v>
      </c>
      <c r="AK1193" t="str">
        <f>IF(OR(Tax!K47="Q1 2027",Tax!K47="Q2 2027"),"Yes","No")</f>
        <v>No</v>
      </c>
      <c r="AL1193" s="178" t="str">
        <f t="shared" si="733"/>
        <v>No</v>
      </c>
      <c r="AM1193" t="str">
        <f>IF(OR(Tax!K47="Q3 2027",Tax!K47="Q4 2027"),"Yes","No")</f>
        <v>No</v>
      </c>
      <c r="AN1193" s="178" t="str">
        <f t="shared" si="734"/>
        <v>No</v>
      </c>
      <c r="AO1193" t="str">
        <f>IF(OR(Tax!K47="Q1 2028",Tax!K47="Q2 2028"),"Yes","No")</f>
        <v>No</v>
      </c>
      <c r="AP1193" s="178" t="str">
        <f t="shared" si="735"/>
        <v>No</v>
      </c>
      <c r="AQ1193" t="str">
        <f>IF(OR(Tax!K47="Q3 2028",Tax!K47="Q4 2028"),"Yes","No")</f>
        <v>No</v>
      </c>
      <c r="AR1193" s="178" t="str">
        <f t="shared" si="736"/>
        <v>No</v>
      </c>
      <c r="AS1193" t="str">
        <f>IF(OR(Tax!K47="Q1 2029",Tax!K47="Q2 2029"),"Yes","No")</f>
        <v>No</v>
      </c>
      <c r="AT1193" s="178" t="str">
        <f t="shared" si="737"/>
        <v>No</v>
      </c>
      <c r="AU1193" t="str">
        <f>IF(OR(Tax!K47="Q3 2029",Tax!K47="Q4 2029"),"Yes","No")</f>
        <v>No</v>
      </c>
      <c r="AV1193" s="178" t="str">
        <f t="shared" si="738"/>
        <v>No</v>
      </c>
      <c r="AW1193" t="str">
        <f>IF(OR(Tax!K47="Q1 2030",Tax!K47="Q2 2030"),"Yes","No")</f>
        <v>No</v>
      </c>
      <c r="AX1193" s="178" t="str">
        <f t="shared" si="739"/>
        <v>No</v>
      </c>
      <c r="AY1193" t="str">
        <f>IF(OR(Tax!K47="Q3 2030",Tax!K47="Q4 2030"),"Yes","No")</f>
        <v>No</v>
      </c>
      <c r="AZ1193" s="178" t="str">
        <f t="shared" si="740"/>
        <v>No</v>
      </c>
      <c r="BA1193" t="str">
        <f>IF(Tax!K47="","No","Yes")</f>
        <v>No</v>
      </c>
      <c r="BB1193" s="178" t="str">
        <f t="shared" si="741"/>
        <v>No</v>
      </c>
      <c r="BC1193" s="178" t="str">
        <f t="shared" si="742"/>
        <v>Yes</v>
      </c>
      <c r="BD1193" s="174"/>
    </row>
    <row r="1194" spans="1:56" s="175" customFormat="1" ht="14.65" thickBot="1" x14ac:dyDescent="0.5">
      <c r="A1194" s="177">
        <v>44</v>
      </c>
      <c r="B1194" s="71" t="s">
        <v>1908</v>
      </c>
      <c r="C1194" t="str">
        <f>IF(Tax!E48="Yes","Yes","No")</f>
        <v>No</v>
      </c>
      <c r="D1194" t="str">
        <f>IF(AND(C1194="No",Tax!F48="Yes"),"Yes","No")</f>
        <v>No</v>
      </c>
      <c r="E1194" t="str">
        <f>IF(AND(C1194="No",Tax!F48="N/A"),"N/A","No")</f>
        <v>No</v>
      </c>
      <c r="F1194">
        <f>IF(OR(Tax!F48="Yes",Tax!F48="N/A"),0,1)</f>
        <v>1</v>
      </c>
      <c r="G1194" t="str">
        <f>IF(OR(Tax!K48="Q3 2019",Tax!K48="Q4 2019"),"Yes","No")</f>
        <v>No</v>
      </c>
      <c r="H1194" s="178" t="str">
        <f t="shared" si="694"/>
        <v>No</v>
      </c>
      <c r="I1194" t="str">
        <f>IF(OR(Tax!K48="Q1 2020",Tax!K48="Q2 2020"),"Yes","No")</f>
        <v>No</v>
      </c>
      <c r="J1194" s="178" t="str">
        <f t="shared" si="719"/>
        <v>No</v>
      </c>
      <c r="K1194" t="str">
        <f>IF(OR(Tax!K48="Q3 2020",Tax!K48="Q4 2020"),"Yes","No")</f>
        <v>No</v>
      </c>
      <c r="L1194" s="178" t="str">
        <f t="shared" si="720"/>
        <v>No</v>
      </c>
      <c r="M1194" t="str">
        <f>IF(OR(Tax!K48="Q1 2021",Tax!K48="Q2 2021"),"Yes","No")</f>
        <v>No</v>
      </c>
      <c r="N1194" s="178" t="str">
        <f t="shared" si="721"/>
        <v>No</v>
      </c>
      <c r="O1194" t="str">
        <f>IF(OR(Tax!K48="Q3 2021",Tax!K48="Q4 2021"),"Yes","No")</f>
        <v>No</v>
      </c>
      <c r="P1194" s="178" t="str">
        <f t="shared" si="722"/>
        <v>No</v>
      </c>
      <c r="Q1194" t="str">
        <f>IF(OR(Tax!K48="Q1 2022",Tax!K48="Q2 2022"),"Yes","No")</f>
        <v>No</v>
      </c>
      <c r="R1194" s="178" t="str">
        <f t="shared" si="723"/>
        <v>No</v>
      </c>
      <c r="S1194" t="str">
        <f>IF(OR(Tax!K48="Q3 2022",Tax!K48="Q4 2022"),"Yes","No")</f>
        <v>No</v>
      </c>
      <c r="T1194" s="178" t="str">
        <f t="shared" si="724"/>
        <v>No</v>
      </c>
      <c r="U1194" t="str">
        <f>IF(OR(Tax!K48="Q1 2023",Tax!K48="Q2 2023"),"Yes","No")</f>
        <v>No</v>
      </c>
      <c r="V1194" s="178" t="str">
        <f t="shared" si="725"/>
        <v>No</v>
      </c>
      <c r="W1194" t="str">
        <f>IF(OR(Tax!K48="Q3 2023",Tax!K48="Q4 2023"),"Yes","No")</f>
        <v>No</v>
      </c>
      <c r="X1194" s="178" t="str">
        <f t="shared" si="726"/>
        <v>No</v>
      </c>
      <c r="Y1194" t="str">
        <f>IF(OR(Tax!K48="Q1 2024",Tax!K48="Q2 2024"),"Yes","No")</f>
        <v>No</v>
      </c>
      <c r="Z1194" s="178" t="str">
        <f t="shared" si="727"/>
        <v>No</v>
      </c>
      <c r="AA1194" t="str">
        <f>IF(OR(Tax!K48="Q3 2024",Tax!K48="Q4 2024"),"Yes","No")</f>
        <v>No</v>
      </c>
      <c r="AB1194" s="178" t="str">
        <f t="shared" si="728"/>
        <v>No</v>
      </c>
      <c r="AC1194" t="str">
        <f>IF(OR(Tax!K48="Q1 2025",Tax!K48="Q2 2025"),"Yes","No")</f>
        <v>No</v>
      </c>
      <c r="AD1194" s="178" t="str">
        <f t="shared" si="729"/>
        <v>No</v>
      </c>
      <c r="AE1194" t="str">
        <f>IF(OR(Tax!K48="Q3 2025",Tax!K48="Q4 2025"),"Yes","No")</f>
        <v>No</v>
      </c>
      <c r="AF1194" s="178" t="str">
        <f t="shared" si="730"/>
        <v>No</v>
      </c>
      <c r="AG1194" t="str">
        <f>IF(OR(Tax!K48="Q1 2026",Tax!K48="Q2 2026"),"Yes","No")</f>
        <v>No</v>
      </c>
      <c r="AH1194" s="178" t="str">
        <f t="shared" si="731"/>
        <v>No</v>
      </c>
      <c r="AI1194" t="str">
        <f>IF(OR(Tax!K48="Q3 2026",Tax!K48="Q4 2026"),"Yes","No")</f>
        <v>No</v>
      </c>
      <c r="AJ1194" s="178" t="str">
        <f t="shared" si="732"/>
        <v>No</v>
      </c>
      <c r="AK1194" t="str">
        <f>IF(OR(Tax!K48="Q1 2027",Tax!K48="Q2 2027"),"Yes","No")</f>
        <v>No</v>
      </c>
      <c r="AL1194" s="178" t="str">
        <f t="shared" si="733"/>
        <v>No</v>
      </c>
      <c r="AM1194" t="str">
        <f>IF(OR(Tax!K48="Q3 2027",Tax!K48="Q4 2027"),"Yes","No")</f>
        <v>No</v>
      </c>
      <c r="AN1194" s="178" t="str">
        <f t="shared" si="734"/>
        <v>No</v>
      </c>
      <c r="AO1194" t="str">
        <f>IF(OR(Tax!K48="Q1 2028",Tax!K48="Q2 2028"),"Yes","No")</f>
        <v>No</v>
      </c>
      <c r="AP1194" s="178" t="str">
        <f t="shared" si="735"/>
        <v>No</v>
      </c>
      <c r="AQ1194" t="str">
        <f>IF(OR(Tax!K48="Q3 2028",Tax!K48="Q4 2028"),"Yes","No")</f>
        <v>No</v>
      </c>
      <c r="AR1194" s="178" t="str">
        <f t="shared" si="736"/>
        <v>No</v>
      </c>
      <c r="AS1194" t="str">
        <f>IF(OR(Tax!K48="Q1 2029",Tax!K48="Q2 2029"),"Yes","No")</f>
        <v>No</v>
      </c>
      <c r="AT1194" s="178" t="str">
        <f t="shared" si="737"/>
        <v>No</v>
      </c>
      <c r="AU1194" t="str">
        <f>IF(OR(Tax!K48="Q3 2029",Tax!K48="Q4 2029"),"Yes","No")</f>
        <v>No</v>
      </c>
      <c r="AV1194" s="178" t="str">
        <f t="shared" si="738"/>
        <v>No</v>
      </c>
      <c r="AW1194" t="str">
        <f>IF(OR(Tax!K48="Q1 2030",Tax!K48="Q2 2030"),"Yes","No")</f>
        <v>No</v>
      </c>
      <c r="AX1194" s="178" t="str">
        <f t="shared" si="739"/>
        <v>No</v>
      </c>
      <c r="AY1194" t="str">
        <f>IF(OR(Tax!K48="Q3 2030",Tax!K48="Q4 2030"),"Yes","No")</f>
        <v>No</v>
      </c>
      <c r="AZ1194" s="178" t="str">
        <f t="shared" si="740"/>
        <v>No</v>
      </c>
      <c r="BA1194" t="str">
        <f>IF(Tax!K48="","No","Yes")</f>
        <v>No</v>
      </c>
      <c r="BB1194" s="178" t="str">
        <f t="shared" si="741"/>
        <v>No</v>
      </c>
      <c r="BC1194" s="178" t="str">
        <f t="shared" si="742"/>
        <v>Yes</v>
      </c>
      <c r="BD1194" s="174"/>
    </row>
    <row r="1195" spans="1:56" s="175" customFormat="1" ht="23.65" thickBot="1" x14ac:dyDescent="0.5">
      <c r="A1195" s="177">
        <v>45</v>
      </c>
      <c r="B1195" s="71" t="s">
        <v>1909</v>
      </c>
      <c r="C1195" t="str">
        <f>IF(Tax!E49="Yes","Yes","No")</f>
        <v>No</v>
      </c>
      <c r="D1195" t="str">
        <f>IF(AND(C1195="No",Tax!F49="Yes"),"Yes","No")</f>
        <v>No</v>
      </c>
      <c r="E1195" t="str">
        <f>IF(AND(C1195="No",Tax!F49="N/A"),"N/A","No")</f>
        <v>No</v>
      </c>
      <c r="F1195">
        <f>IF(OR(Tax!F49="Yes",Tax!F49="N/A"),0,1)</f>
        <v>1</v>
      </c>
      <c r="G1195" t="str">
        <f>IF(OR(Tax!K49="Q3 2019",Tax!K49="Q4 2019"),"Yes","No")</f>
        <v>No</v>
      </c>
      <c r="H1195" s="178" t="str">
        <f t="shared" si="694"/>
        <v>No</v>
      </c>
      <c r="I1195" t="str">
        <f>IF(OR(Tax!K49="Q1 2020",Tax!K49="Q2 2020"),"Yes","No")</f>
        <v>No</v>
      </c>
      <c r="J1195" s="178" t="str">
        <f t="shared" si="719"/>
        <v>No</v>
      </c>
      <c r="K1195" t="str">
        <f>IF(OR(Tax!K49="Q3 2020",Tax!K49="Q4 2020"),"Yes","No")</f>
        <v>No</v>
      </c>
      <c r="L1195" s="178" t="str">
        <f t="shared" si="720"/>
        <v>No</v>
      </c>
      <c r="M1195" t="str">
        <f>IF(OR(Tax!K49="Q1 2021",Tax!K49="Q2 2021"),"Yes","No")</f>
        <v>No</v>
      </c>
      <c r="N1195" s="178" t="str">
        <f t="shared" si="721"/>
        <v>No</v>
      </c>
      <c r="O1195" t="str">
        <f>IF(OR(Tax!K49="Q3 2021",Tax!K49="Q4 2021"),"Yes","No")</f>
        <v>No</v>
      </c>
      <c r="P1195" s="178" t="str">
        <f t="shared" si="722"/>
        <v>No</v>
      </c>
      <c r="Q1195" t="str">
        <f>IF(OR(Tax!K49="Q1 2022",Tax!K49="Q2 2022"),"Yes","No")</f>
        <v>No</v>
      </c>
      <c r="R1195" s="178" t="str">
        <f t="shared" si="723"/>
        <v>No</v>
      </c>
      <c r="S1195" t="str">
        <f>IF(OR(Tax!K49="Q3 2022",Tax!K49="Q4 2022"),"Yes","No")</f>
        <v>No</v>
      </c>
      <c r="T1195" s="178" t="str">
        <f t="shared" si="724"/>
        <v>No</v>
      </c>
      <c r="U1195" t="str">
        <f>IF(OR(Tax!K49="Q1 2023",Tax!K49="Q2 2023"),"Yes","No")</f>
        <v>No</v>
      </c>
      <c r="V1195" s="178" t="str">
        <f t="shared" si="725"/>
        <v>No</v>
      </c>
      <c r="W1195" t="str">
        <f>IF(OR(Tax!K49="Q3 2023",Tax!K49="Q4 2023"),"Yes","No")</f>
        <v>No</v>
      </c>
      <c r="X1195" s="178" t="str">
        <f t="shared" si="726"/>
        <v>No</v>
      </c>
      <c r="Y1195" t="str">
        <f>IF(OR(Tax!K49="Q1 2024",Tax!K49="Q2 2024"),"Yes","No")</f>
        <v>No</v>
      </c>
      <c r="Z1195" s="178" t="str">
        <f t="shared" si="727"/>
        <v>No</v>
      </c>
      <c r="AA1195" t="str">
        <f>IF(OR(Tax!K49="Q3 2024",Tax!K49="Q4 2024"),"Yes","No")</f>
        <v>No</v>
      </c>
      <c r="AB1195" s="178" t="str">
        <f t="shared" si="728"/>
        <v>No</v>
      </c>
      <c r="AC1195" t="str">
        <f>IF(OR(Tax!K49="Q1 2025",Tax!K49="Q2 2025"),"Yes","No")</f>
        <v>No</v>
      </c>
      <c r="AD1195" s="178" t="str">
        <f t="shared" si="729"/>
        <v>No</v>
      </c>
      <c r="AE1195" t="str">
        <f>IF(OR(Tax!K49="Q3 2025",Tax!K49="Q4 2025"),"Yes","No")</f>
        <v>No</v>
      </c>
      <c r="AF1195" s="178" t="str">
        <f t="shared" si="730"/>
        <v>No</v>
      </c>
      <c r="AG1195" t="str">
        <f>IF(OR(Tax!K49="Q1 2026",Tax!K49="Q2 2026"),"Yes","No")</f>
        <v>No</v>
      </c>
      <c r="AH1195" s="178" t="str">
        <f t="shared" si="731"/>
        <v>No</v>
      </c>
      <c r="AI1195" t="str">
        <f>IF(OR(Tax!K49="Q3 2026",Tax!K49="Q4 2026"),"Yes","No")</f>
        <v>No</v>
      </c>
      <c r="AJ1195" s="178" t="str">
        <f t="shared" si="732"/>
        <v>No</v>
      </c>
      <c r="AK1195" t="str">
        <f>IF(OR(Tax!K49="Q1 2027",Tax!K49="Q2 2027"),"Yes","No")</f>
        <v>No</v>
      </c>
      <c r="AL1195" s="178" t="str">
        <f t="shared" si="733"/>
        <v>No</v>
      </c>
      <c r="AM1195" t="str">
        <f>IF(OR(Tax!K49="Q3 2027",Tax!K49="Q4 2027"),"Yes","No")</f>
        <v>No</v>
      </c>
      <c r="AN1195" s="178" t="str">
        <f t="shared" si="734"/>
        <v>No</v>
      </c>
      <c r="AO1195" t="str">
        <f>IF(OR(Tax!K49="Q1 2028",Tax!K49="Q2 2028"),"Yes","No")</f>
        <v>No</v>
      </c>
      <c r="AP1195" s="178" t="str">
        <f t="shared" si="735"/>
        <v>No</v>
      </c>
      <c r="AQ1195" t="str">
        <f>IF(OR(Tax!K49="Q3 2028",Tax!K49="Q4 2028"),"Yes","No")</f>
        <v>No</v>
      </c>
      <c r="AR1195" s="178" t="str">
        <f t="shared" si="736"/>
        <v>No</v>
      </c>
      <c r="AS1195" t="str">
        <f>IF(OR(Tax!K49="Q1 2029",Tax!K49="Q2 2029"),"Yes","No")</f>
        <v>No</v>
      </c>
      <c r="AT1195" s="178" t="str">
        <f t="shared" si="737"/>
        <v>No</v>
      </c>
      <c r="AU1195" t="str">
        <f>IF(OR(Tax!K49="Q3 2029",Tax!K49="Q4 2029"),"Yes","No")</f>
        <v>No</v>
      </c>
      <c r="AV1195" s="178" t="str">
        <f t="shared" si="738"/>
        <v>No</v>
      </c>
      <c r="AW1195" t="str">
        <f>IF(OR(Tax!K49="Q1 2030",Tax!K49="Q2 2030"),"Yes","No")</f>
        <v>No</v>
      </c>
      <c r="AX1195" s="178" t="str">
        <f t="shared" si="739"/>
        <v>No</v>
      </c>
      <c r="AY1195" t="str">
        <f>IF(OR(Tax!K49="Q3 2030",Tax!K49="Q4 2030"),"Yes","No")</f>
        <v>No</v>
      </c>
      <c r="AZ1195" s="178" t="str">
        <f t="shared" si="740"/>
        <v>No</v>
      </c>
      <c r="BA1195" t="str">
        <f>IF(Tax!K49="","No","Yes")</f>
        <v>No</v>
      </c>
      <c r="BB1195" s="178" t="str">
        <f t="shared" si="741"/>
        <v>No</v>
      </c>
      <c r="BC1195" s="178" t="str">
        <f t="shared" si="742"/>
        <v>Yes</v>
      </c>
      <c r="BD1195" s="174"/>
    </row>
    <row r="1196" spans="1:56" s="175" customFormat="1" ht="23.65" thickBot="1" x14ac:dyDescent="0.5">
      <c r="A1196" s="177">
        <v>46</v>
      </c>
      <c r="B1196" s="71" t="s">
        <v>1910</v>
      </c>
      <c r="C1196" t="str">
        <f>IF(Tax!E50="Yes","Yes","No")</f>
        <v>No</v>
      </c>
      <c r="D1196" t="str">
        <f>IF(AND(C1196="No",Tax!F50="Yes"),"Yes","No")</f>
        <v>No</v>
      </c>
      <c r="E1196" t="str">
        <f>IF(AND(C1196="No",Tax!F50="N/A"),"N/A","No")</f>
        <v>No</v>
      </c>
      <c r="F1196">
        <f>IF(OR(Tax!F50="Yes",Tax!F50="N/A"),0,1)</f>
        <v>1</v>
      </c>
      <c r="G1196" t="str">
        <f>IF(OR(Tax!K50="Q3 2019",Tax!K50="Q4 2019"),"Yes","No")</f>
        <v>No</v>
      </c>
      <c r="H1196" s="178" t="str">
        <f t="shared" si="694"/>
        <v>No</v>
      </c>
      <c r="I1196" t="str">
        <f>IF(OR(Tax!K50="Q1 2020",Tax!K50="Q2 2020"),"Yes","No")</f>
        <v>No</v>
      </c>
      <c r="J1196" s="178" t="str">
        <f t="shared" si="719"/>
        <v>No</v>
      </c>
      <c r="K1196" t="str">
        <f>IF(OR(Tax!K50="Q3 2020",Tax!K50="Q4 2020"),"Yes","No")</f>
        <v>No</v>
      </c>
      <c r="L1196" s="178" t="str">
        <f t="shared" si="720"/>
        <v>No</v>
      </c>
      <c r="M1196" t="str">
        <f>IF(OR(Tax!K50="Q1 2021",Tax!K50="Q2 2021"),"Yes","No")</f>
        <v>No</v>
      </c>
      <c r="N1196" s="178" t="str">
        <f t="shared" si="721"/>
        <v>No</v>
      </c>
      <c r="O1196" t="str">
        <f>IF(OR(Tax!K50="Q3 2021",Tax!K50="Q4 2021"),"Yes","No")</f>
        <v>No</v>
      </c>
      <c r="P1196" s="178" t="str">
        <f t="shared" si="722"/>
        <v>No</v>
      </c>
      <c r="Q1196" t="str">
        <f>IF(OR(Tax!K50="Q1 2022",Tax!K50="Q2 2022"),"Yes","No")</f>
        <v>No</v>
      </c>
      <c r="R1196" s="178" t="str">
        <f t="shared" si="723"/>
        <v>No</v>
      </c>
      <c r="S1196" t="str">
        <f>IF(OR(Tax!K50="Q3 2022",Tax!K50="Q4 2022"),"Yes","No")</f>
        <v>No</v>
      </c>
      <c r="T1196" s="178" t="str">
        <f t="shared" si="724"/>
        <v>No</v>
      </c>
      <c r="U1196" t="str">
        <f>IF(OR(Tax!K50="Q1 2023",Tax!K50="Q2 2023"),"Yes","No")</f>
        <v>No</v>
      </c>
      <c r="V1196" s="178" t="str">
        <f t="shared" si="725"/>
        <v>No</v>
      </c>
      <c r="W1196" t="str">
        <f>IF(OR(Tax!K50="Q3 2023",Tax!K50="Q4 2023"),"Yes","No")</f>
        <v>No</v>
      </c>
      <c r="X1196" s="178" t="str">
        <f t="shared" si="726"/>
        <v>No</v>
      </c>
      <c r="Y1196" t="str">
        <f>IF(OR(Tax!K50="Q1 2024",Tax!K50="Q2 2024"),"Yes","No")</f>
        <v>No</v>
      </c>
      <c r="Z1196" s="178" t="str">
        <f t="shared" si="727"/>
        <v>No</v>
      </c>
      <c r="AA1196" t="str">
        <f>IF(OR(Tax!K50="Q3 2024",Tax!K50="Q4 2024"),"Yes","No")</f>
        <v>No</v>
      </c>
      <c r="AB1196" s="178" t="str">
        <f t="shared" si="728"/>
        <v>No</v>
      </c>
      <c r="AC1196" t="str">
        <f>IF(OR(Tax!K50="Q1 2025",Tax!K50="Q2 2025"),"Yes","No")</f>
        <v>No</v>
      </c>
      <c r="AD1196" s="178" t="str">
        <f t="shared" si="729"/>
        <v>No</v>
      </c>
      <c r="AE1196" t="str">
        <f>IF(OR(Tax!K50="Q3 2025",Tax!K50="Q4 2025"),"Yes","No")</f>
        <v>No</v>
      </c>
      <c r="AF1196" s="178" t="str">
        <f t="shared" si="730"/>
        <v>No</v>
      </c>
      <c r="AG1196" t="str">
        <f>IF(OR(Tax!K50="Q1 2026",Tax!K50="Q2 2026"),"Yes","No")</f>
        <v>No</v>
      </c>
      <c r="AH1196" s="178" t="str">
        <f t="shared" si="731"/>
        <v>No</v>
      </c>
      <c r="AI1196" t="str">
        <f>IF(OR(Tax!K50="Q3 2026",Tax!K50="Q4 2026"),"Yes","No")</f>
        <v>No</v>
      </c>
      <c r="AJ1196" s="178" t="str">
        <f t="shared" si="732"/>
        <v>No</v>
      </c>
      <c r="AK1196" t="str">
        <f>IF(OR(Tax!K50="Q1 2027",Tax!K50="Q2 2027"),"Yes","No")</f>
        <v>No</v>
      </c>
      <c r="AL1196" s="178" t="str">
        <f t="shared" si="733"/>
        <v>No</v>
      </c>
      <c r="AM1196" t="str">
        <f>IF(OR(Tax!K50="Q3 2027",Tax!K50="Q4 2027"),"Yes","No")</f>
        <v>No</v>
      </c>
      <c r="AN1196" s="178" t="str">
        <f t="shared" si="734"/>
        <v>No</v>
      </c>
      <c r="AO1196" t="str">
        <f>IF(OR(Tax!K50="Q1 2028",Tax!K50="Q2 2028"),"Yes","No")</f>
        <v>No</v>
      </c>
      <c r="AP1196" s="178" t="str">
        <f t="shared" si="735"/>
        <v>No</v>
      </c>
      <c r="AQ1196" t="str">
        <f>IF(OR(Tax!K50="Q3 2028",Tax!K50="Q4 2028"),"Yes","No")</f>
        <v>No</v>
      </c>
      <c r="AR1196" s="178" t="str">
        <f t="shared" si="736"/>
        <v>No</v>
      </c>
      <c r="AS1196" t="str">
        <f>IF(OR(Tax!K50="Q1 2029",Tax!K50="Q2 2029"),"Yes","No")</f>
        <v>No</v>
      </c>
      <c r="AT1196" s="178" t="str">
        <f t="shared" si="737"/>
        <v>No</v>
      </c>
      <c r="AU1196" t="str">
        <f>IF(OR(Tax!K50="Q3 2029",Tax!K50="Q4 2029"),"Yes","No")</f>
        <v>No</v>
      </c>
      <c r="AV1196" s="178" t="str">
        <f t="shared" si="738"/>
        <v>No</v>
      </c>
      <c r="AW1196" t="str">
        <f>IF(OR(Tax!K50="Q1 2030",Tax!K50="Q2 2030"),"Yes","No")</f>
        <v>No</v>
      </c>
      <c r="AX1196" s="178" t="str">
        <f t="shared" si="739"/>
        <v>No</v>
      </c>
      <c r="AY1196" t="str">
        <f>IF(OR(Tax!K50="Q3 2030",Tax!K50="Q4 2030"),"Yes","No")</f>
        <v>No</v>
      </c>
      <c r="AZ1196" s="178" t="str">
        <f t="shared" si="740"/>
        <v>No</v>
      </c>
      <c r="BA1196" t="str">
        <f>IF(Tax!K50="","No","Yes")</f>
        <v>No</v>
      </c>
      <c r="BB1196" s="178" t="str">
        <f t="shared" si="741"/>
        <v>No</v>
      </c>
      <c r="BC1196" s="178" t="str">
        <f t="shared" si="742"/>
        <v>Yes</v>
      </c>
      <c r="BD1196" s="174"/>
    </row>
    <row r="1197" spans="1:56" s="175" customFormat="1" ht="23.65" thickBot="1" x14ac:dyDescent="0.5">
      <c r="A1197" s="177">
        <v>47</v>
      </c>
      <c r="B1197" s="71" t="s">
        <v>1911</v>
      </c>
      <c r="C1197" t="str">
        <f>IF(Tax!E51="Yes","Yes","No")</f>
        <v>No</v>
      </c>
      <c r="D1197" t="str">
        <f>IF(AND(C1197="No",Tax!F51="Yes"),"Yes","No")</f>
        <v>No</v>
      </c>
      <c r="E1197" t="str">
        <f>IF(AND(C1197="No",Tax!F51="N/A"),"N/A","No")</f>
        <v>No</v>
      </c>
      <c r="F1197">
        <f>IF(OR(Tax!F51="Yes",Tax!F51="N/A"),0,1)</f>
        <v>1</v>
      </c>
      <c r="G1197" t="str">
        <f>IF(OR(Tax!K51="Q3 2019",Tax!K51="Q4 2019"),"Yes","No")</f>
        <v>No</v>
      </c>
      <c r="H1197" s="178" t="str">
        <f t="shared" si="694"/>
        <v>No</v>
      </c>
      <c r="I1197" t="str">
        <f>IF(OR(Tax!K51="Q1 2020",Tax!K51="Q2 2020"),"Yes","No")</f>
        <v>No</v>
      </c>
      <c r="J1197" s="178" t="str">
        <f t="shared" si="719"/>
        <v>No</v>
      </c>
      <c r="K1197" t="str">
        <f>IF(OR(Tax!K51="Q3 2020",Tax!K51="Q4 2020"),"Yes","No")</f>
        <v>No</v>
      </c>
      <c r="L1197" s="178" t="str">
        <f t="shared" si="720"/>
        <v>No</v>
      </c>
      <c r="M1197" t="str">
        <f>IF(OR(Tax!K51="Q1 2021",Tax!K51="Q2 2021"),"Yes","No")</f>
        <v>No</v>
      </c>
      <c r="N1197" s="178" t="str">
        <f t="shared" si="721"/>
        <v>No</v>
      </c>
      <c r="O1197" t="str">
        <f>IF(OR(Tax!K51="Q3 2021",Tax!K51="Q4 2021"),"Yes","No")</f>
        <v>No</v>
      </c>
      <c r="P1197" s="178" t="str">
        <f t="shared" si="722"/>
        <v>No</v>
      </c>
      <c r="Q1197" t="str">
        <f>IF(OR(Tax!K51="Q1 2022",Tax!K51="Q2 2022"),"Yes","No")</f>
        <v>No</v>
      </c>
      <c r="R1197" s="178" t="str">
        <f t="shared" si="723"/>
        <v>No</v>
      </c>
      <c r="S1197" t="str">
        <f>IF(OR(Tax!K51="Q3 2022",Tax!K51="Q4 2022"),"Yes","No")</f>
        <v>No</v>
      </c>
      <c r="T1197" s="178" t="str">
        <f t="shared" si="724"/>
        <v>No</v>
      </c>
      <c r="U1197" t="str">
        <f>IF(OR(Tax!K51="Q1 2023",Tax!K51="Q2 2023"),"Yes","No")</f>
        <v>No</v>
      </c>
      <c r="V1197" s="178" t="str">
        <f t="shared" si="725"/>
        <v>No</v>
      </c>
      <c r="W1197" t="str">
        <f>IF(OR(Tax!K51="Q3 2023",Tax!K51="Q4 2023"),"Yes","No")</f>
        <v>No</v>
      </c>
      <c r="X1197" s="178" t="str">
        <f t="shared" si="726"/>
        <v>No</v>
      </c>
      <c r="Y1197" t="str">
        <f>IF(OR(Tax!K51="Q1 2024",Tax!K51="Q2 2024"),"Yes","No")</f>
        <v>No</v>
      </c>
      <c r="Z1197" s="178" t="str">
        <f t="shared" si="727"/>
        <v>No</v>
      </c>
      <c r="AA1197" t="str">
        <f>IF(OR(Tax!K51="Q3 2024",Tax!K51="Q4 2024"),"Yes","No")</f>
        <v>No</v>
      </c>
      <c r="AB1197" s="178" t="str">
        <f t="shared" si="728"/>
        <v>No</v>
      </c>
      <c r="AC1197" t="str">
        <f>IF(OR(Tax!K51="Q1 2025",Tax!K51="Q2 2025"),"Yes","No")</f>
        <v>No</v>
      </c>
      <c r="AD1197" s="178" t="str">
        <f t="shared" si="729"/>
        <v>No</v>
      </c>
      <c r="AE1197" t="str">
        <f>IF(OR(Tax!K51="Q3 2025",Tax!K51="Q4 2025"),"Yes","No")</f>
        <v>No</v>
      </c>
      <c r="AF1197" s="178" t="str">
        <f t="shared" si="730"/>
        <v>No</v>
      </c>
      <c r="AG1197" t="str">
        <f>IF(OR(Tax!K51="Q1 2026",Tax!K51="Q2 2026"),"Yes","No")</f>
        <v>No</v>
      </c>
      <c r="AH1197" s="178" t="str">
        <f t="shared" si="731"/>
        <v>No</v>
      </c>
      <c r="AI1197" t="str">
        <f>IF(OR(Tax!K51="Q3 2026",Tax!K51="Q4 2026"),"Yes","No")</f>
        <v>No</v>
      </c>
      <c r="AJ1197" s="178" t="str">
        <f t="shared" si="732"/>
        <v>No</v>
      </c>
      <c r="AK1197" t="str">
        <f>IF(OR(Tax!K51="Q1 2027",Tax!K51="Q2 2027"),"Yes","No")</f>
        <v>No</v>
      </c>
      <c r="AL1197" s="178" t="str">
        <f t="shared" si="733"/>
        <v>No</v>
      </c>
      <c r="AM1197" t="str">
        <f>IF(OR(Tax!K51="Q3 2027",Tax!K51="Q4 2027"),"Yes","No")</f>
        <v>No</v>
      </c>
      <c r="AN1197" s="178" t="str">
        <f t="shared" si="734"/>
        <v>No</v>
      </c>
      <c r="AO1197" t="str">
        <f>IF(OR(Tax!K51="Q1 2028",Tax!K51="Q2 2028"),"Yes","No")</f>
        <v>No</v>
      </c>
      <c r="AP1197" s="178" t="str">
        <f t="shared" si="735"/>
        <v>No</v>
      </c>
      <c r="AQ1197" t="str">
        <f>IF(OR(Tax!K51="Q3 2028",Tax!K51="Q4 2028"),"Yes","No")</f>
        <v>No</v>
      </c>
      <c r="AR1197" s="178" t="str">
        <f t="shared" si="736"/>
        <v>No</v>
      </c>
      <c r="AS1197" t="str">
        <f>IF(OR(Tax!K51="Q1 2029",Tax!K51="Q2 2029"),"Yes","No")</f>
        <v>No</v>
      </c>
      <c r="AT1197" s="178" t="str">
        <f t="shared" si="737"/>
        <v>No</v>
      </c>
      <c r="AU1197" t="str">
        <f>IF(OR(Tax!K51="Q3 2029",Tax!K51="Q4 2029"),"Yes","No")</f>
        <v>No</v>
      </c>
      <c r="AV1197" s="178" t="str">
        <f t="shared" si="738"/>
        <v>No</v>
      </c>
      <c r="AW1197" t="str">
        <f>IF(OR(Tax!K51="Q1 2030",Tax!K51="Q2 2030"),"Yes","No")</f>
        <v>No</v>
      </c>
      <c r="AX1197" s="178" t="str">
        <f t="shared" si="739"/>
        <v>No</v>
      </c>
      <c r="AY1197" t="str">
        <f>IF(OR(Tax!K51="Q3 2030",Tax!K51="Q4 2030"),"Yes","No")</f>
        <v>No</v>
      </c>
      <c r="AZ1197" s="178" t="str">
        <f t="shared" si="740"/>
        <v>No</v>
      </c>
      <c r="BA1197" t="str">
        <f>IF(Tax!K51="","No","Yes")</f>
        <v>No</v>
      </c>
      <c r="BB1197" s="178" t="str">
        <f t="shared" si="741"/>
        <v>No</v>
      </c>
      <c r="BC1197" s="178" t="str">
        <f t="shared" si="742"/>
        <v>Yes</v>
      </c>
      <c r="BD1197" s="174"/>
    </row>
    <row r="1198" spans="1:56" s="175" customFormat="1" ht="46.9" thickBot="1" x14ac:dyDescent="0.5">
      <c r="A1198" s="177">
        <v>48</v>
      </c>
      <c r="B1198" s="70" t="s">
        <v>1912</v>
      </c>
      <c r="C1198" t="str">
        <f>IF(Tax!E52="Yes","Yes","No")</f>
        <v>Yes</v>
      </c>
      <c r="D1198" t="str">
        <f>IF(AND(C1198="No",Tax!F52="Yes"),"Yes","No")</f>
        <v>No</v>
      </c>
      <c r="E1198" t="str">
        <f>IF(AND(C1198="No",Tax!F52="N/A"),"N/A","No")</f>
        <v>No</v>
      </c>
      <c r="F1198">
        <f>IF(OR(Tax!F52="Yes",Tax!F52="N/A"),0,1)</f>
        <v>1</v>
      </c>
      <c r="G1198" t="str">
        <f>IF(OR(Tax!K52="Q3 2019",Tax!K52="Q4 2019"),"Yes","No")</f>
        <v>No</v>
      </c>
      <c r="H1198" s="178" t="str">
        <f t="shared" si="694"/>
        <v>No</v>
      </c>
      <c r="I1198" t="str">
        <f>IF(OR(Tax!K52="Q1 2020",Tax!K52="Q2 2020"),"Yes","No")</f>
        <v>No</v>
      </c>
      <c r="J1198" s="178" t="str">
        <f t="shared" si="719"/>
        <v>No</v>
      </c>
      <c r="K1198" t="str">
        <f>IF(OR(Tax!K52="Q3 2020",Tax!K52="Q4 2020"),"Yes","No")</f>
        <v>No</v>
      </c>
      <c r="L1198" s="178" t="str">
        <f t="shared" si="720"/>
        <v>No</v>
      </c>
      <c r="M1198" t="str">
        <f>IF(OR(Tax!K52="Q1 2021",Tax!K52="Q2 2021"),"Yes","No")</f>
        <v>No</v>
      </c>
      <c r="N1198" s="178" t="str">
        <f t="shared" si="721"/>
        <v>No</v>
      </c>
      <c r="O1198" t="str">
        <f>IF(OR(Tax!K52="Q3 2021",Tax!K52="Q4 2021"),"Yes","No")</f>
        <v>No</v>
      </c>
      <c r="P1198" s="178" t="str">
        <f t="shared" si="722"/>
        <v>No</v>
      </c>
      <c r="Q1198" t="str">
        <f>IF(OR(Tax!K52="Q1 2022",Tax!K52="Q2 2022"),"Yes","No")</f>
        <v>No</v>
      </c>
      <c r="R1198" s="178" t="str">
        <f t="shared" si="723"/>
        <v>No</v>
      </c>
      <c r="S1198" t="str">
        <f>IF(OR(Tax!K52="Q3 2022",Tax!K52="Q4 2022"),"Yes","No")</f>
        <v>No</v>
      </c>
      <c r="T1198" s="178" t="str">
        <f t="shared" si="724"/>
        <v>No</v>
      </c>
      <c r="U1198" t="str">
        <f>IF(OR(Tax!K52="Q1 2023",Tax!K52="Q2 2023"),"Yes","No")</f>
        <v>No</v>
      </c>
      <c r="V1198" s="178" t="str">
        <f t="shared" si="725"/>
        <v>No</v>
      </c>
      <c r="W1198" t="str">
        <f>IF(OR(Tax!K52="Q3 2023",Tax!K52="Q4 2023"),"Yes","No")</f>
        <v>No</v>
      </c>
      <c r="X1198" s="178" t="str">
        <f t="shared" si="726"/>
        <v>No</v>
      </c>
      <c r="Y1198" t="str">
        <f>IF(OR(Tax!K52="Q1 2024",Tax!K52="Q2 2024"),"Yes","No")</f>
        <v>No</v>
      </c>
      <c r="Z1198" s="178" t="str">
        <f t="shared" si="727"/>
        <v>No</v>
      </c>
      <c r="AA1198" t="str">
        <f>IF(OR(Tax!K52="Q3 2024",Tax!K52="Q4 2024"),"Yes","No")</f>
        <v>No</v>
      </c>
      <c r="AB1198" s="178" t="str">
        <f t="shared" si="728"/>
        <v>No</v>
      </c>
      <c r="AC1198" t="str">
        <f>IF(OR(Tax!K52="Q1 2025",Tax!K52="Q2 2025"),"Yes","No")</f>
        <v>No</v>
      </c>
      <c r="AD1198" s="178" t="str">
        <f t="shared" si="729"/>
        <v>No</v>
      </c>
      <c r="AE1198" t="str">
        <f>IF(OR(Tax!K52="Q3 2025",Tax!K52="Q4 2025"),"Yes","No")</f>
        <v>No</v>
      </c>
      <c r="AF1198" s="178" t="str">
        <f t="shared" si="730"/>
        <v>No</v>
      </c>
      <c r="AG1198" t="str">
        <f>IF(OR(Tax!K52="Q1 2026",Tax!K52="Q2 2026"),"Yes","No")</f>
        <v>No</v>
      </c>
      <c r="AH1198" s="178" t="str">
        <f t="shared" si="731"/>
        <v>No</v>
      </c>
      <c r="AI1198" t="str">
        <f>IF(OR(Tax!K52="Q3 2026",Tax!K52="Q4 2026"),"Yes","No")</f>
        <v>No</v>
      </c>
      <c r="AJ1198" s="178" t="str">
        <f t="shared" si="732"/>
        <v>No</v>
      </c>
      <c r="AK1198" t="str">
        <f>IF(OR(Tax!K52="Q1 2027",Tax!K52="Q2 2027"),"Yes","No")</f>
        <v>No</v>
      </c>
      <c r="AL1198" s="178" t="str">
        <f t="shared" si="733"/>
        <v>No</v>
      </c>
      <c r="AM1198" t="str">
        <f>IF(OR(Tax!K52="Q3 2027",Tax!K52="Q4 2027"),"Yes","No")</f>
        <v>No</v>
      </c>
      <c r="AN1198" s="178" t="str">
        <f t="shared" si="734"/>
        <v>No</v>
      </c>
      <c r="AO1198" t="str">
        <f>IF(OR(Tax!K52="Q1 2028",Tax!K52="Q2 2028"),"Yes","No")</f>
        <v>No</v>
      </c>
      <c r="AP1198" s="178" t="str">
        <f t="shared" si="735"/>
        <v>No</v>
      </c>
      <c r="AQ1198" t="str">
        <f>IF(OR(Tax!K52="Q3 2028",Tax!K52="Q4 2028"),"Yes","No")</f>
        <v>No</v>
      </c>
      <c r="AR1198" s="178" t="str">
        <f t="shared" si="736"/>
        <v>No</v>
      </c>
      <c r="AS1198" t="str">
        <f>IF(OR(Tax!K52="Q1 2029",Tax!K52="Q2 2029"),"Yes","No")</f>
        <v>No</v>
      </c>
      <c r="AT1198" s="178" t="str">
        <f t="shared" si="737"/>
        <v>No</v>
      </c>
      <c r="AU1198" t="str">
        <f>IF(OR(Tax!K52="Q3 2029",Tax!K52="Q4 2029"),"Yes","No")</f>
        <v>No</v>
      </c>
      <c r="AV1198" s="178" t="str">
        <f t="shared" si="738"/>
        <v>No</v>
      </c>
      <c r="AW1198" t="str">
        <f>IF(OR(Tax!K52="Q1 2030",Tax!K52="Q2 2030"),"Yes","No")</f>
        <v>No</v>
      </c>
      <c r="AX1198" s="178" t="str">
        <f t="shared" si="739"/>
        <v>No</v>
      </c>
      <c r="AY1198" t="str">
        <f>IF(OR(Tax!K52="Q3 2030",Tax!K52="Q4 2030"),"Yes","No")</f>
        <v>No</v>
      </c>
      <c r="AZ1198" s="178" t="str">
        <f t="shared" si="740"/>
        <v>No</v>
      </c>
      <c r="BA1198" t="str">
        <f>IF(Tax!K52="","No","Yes")</f>
        <v>No</v>
      </c>
      <c r="BB1198" s="178" t="str">
        <f t="shared" si="741"/>
        <v>No</v>
      </c>
      <c r="BC1198" s="178" t="str">
        <f t="shared" si="742"/>
        <v>No</v>
      </c>
      <c r="BD1198" s="174"/>
    </row>
    <row r="1199" spans="1:56" s="175" customFormat="1" ht="23.65" thickBot="1" x14ac:dyDescent="0.5">
      <c r="A1199" s="177">
        <v>49</v>
      </c>
      <c r="B1199" s="71" t="s">
        <v>1913</v>
      </c>
      <c r="C1199" t="str">
        <f>IF(Tax!E53="Yes","Yes","No")</f>
        <v>No</v>
      </c>
      <c r="D1199" t="str">
        <f>IF(AND(C1199="No",Tax!F53="Yes"),"Yes","No")</f>
        <v>No</v>
      </c>
      <c r="E1199" t="str">
        <f>IF(AND(C1199="No",Tax!F53="N/A"),"N/A","No")</f>
        <v>No</v>
      </c>
      <c r="F1199">
        <f>IF(OR(Tax!F53="Yes",Tax!F53="N/A"),0,1)</f>
        <v>1</v>
      </c>
      <c r="G1199" t="str">
        <f>IF(OR(Tax!K53="Q3 2019",Tax!K53="Q4 2019"),"Yes","No")</f>
        <v>No</v>
      </c>
      <c r="H1199" s="178" t="str">
        <f t="shared" si="694"/>
        <v>No</v>
      </c>
      <c r="I1199" t="str">
        <f>IF(OR(Tax!K53="Q1 2020",Tax!K53="Q2 2020"),"Yes","No")</f>
        <v>No</v>
      </c>
      <c r="J1199" s="178" t="str">
        <f t="shared" si="719"/>
        <v>No</v>
      </c>
      <c r="K1199" t="str">
        <f>IF(OR(Tax!K53="Q3 2020",Tax!K53="Q4 2020"),"Yes","No")</f>
        <v>No</v>
      </c>
      <c r="L1199" s="178" t="str">
        <f t="shared" si="720"/>
        <v>No</v>
      </c>
      <c r="M1199" t="str">
        <f>IF(OR(Tax!K53="Q1 2021",Tax!K53="Q2 2021"),"Yes","No")</f>
        <v>No</v>
      </c>
      <c r="N1199" s="178" t="str">
        <f t="shared" si="721"/>
        <v>No</v>
      </c>
      <c r="O1199" t="str">
        <f>IF(OR(Tax!K53="Q3 2021",Tax!K53="Q4 2021"),"Yes","No")</f>
        <v>No</v>
      </c>
      <c r="P1199" s="178" t="str">
        <f t="shared" si="722"/>
        <v>No</v>
      </c>
      <c r="Q1199" t="str">
        <f>IF(OR(Tax!K53="Q1 2022",Tax!K53="Q2 2022"),"Yes","No")</f>
        <v>No</v>
      </c>
      <c r="R1199" s="178" t="str">
        <f t="shared" si="723"/>
        <v>No</v>
      </c>
      <c r="S1199" t="str">
        <f>IF(OR(Tax!K53="Q3 2022",Tax!K53="Q4 2022"),"Yes","No")</f>
        <v>No</v>
      </c>
      <c r="T1199" s="178" t="str">
        <f t="shared" si="724"/>
        <v>No</v>
      </c>
      <c r="U1199" t="str">
        <f>IF(OR(Tax!K53="Q1 2023",Tax!K53="Q2 2023"),"Yes","No")</f>
        <v>No</v>
      </c>
      <c r="V1199" s="178" t="str">
        <f t="shared" si="725"/>
        <v>No</v>
      </c>
      <c r="W1199" t="str">
        <f>IF(OR(Tax!K53="Q3 2023",Tax!K53="Q4 2023"),"Yes","No")</f>
        <v>No</v>
      </c>
      <c r="X1199" s="178" t="str">
        <f t="shared" si="726"/>
        <v>No</v>
      </c>
      <c r="Y1199" t="str">
        <f>IF(OR(Tax!K53="Q1 2024",Tax!K53="Q2 2024"),"Yes","No")</f>
        <v>No</v>
      </c>
      <c r="Z1199" s="178" t="str">
        <f t="shared" si="727"/>
        <v>No</v>
      </c>
      <c r="AA1199" t="str">
        <f>IF(OR(Tax!K53="Q3 2024",Tax!K53="Q4 2024"),"Yes","No")</f>
        <v>No</v>
      </c>
      <c r="AB1199" s="178" t="str">
        <f t="shared" si="728"/>
        <v>No</v>
      </c>
      <c r="AC1199" t="str">
        <f>IF(OR(Tax!K53="Q1 2025",Tax!K53="Q2 2025"),"Yes","No")</f>
        <v>No</v>
      </c>
      <c r="AD1199" s="178" t="str">
        <f t="shared" si="729"/>
        <v>No</v>
      </c>
      <c r="AE1199" t="str">
        <f>IF(OR(Tax!K53="Q3 2025",Tax!K53="Q4 2025"),"Yes","No")</f>
        <v>No</v>
      </c>
      <c r="AF1199" s="178" t="str">
        <f t="shared" si="730"/>
        <v>No</v>
      </c>
      <c r="AG1199" t="str">
        <f>IF(OR(Tax!K53="Q1 2026",Tax!K53="Q2 2026"),"Yes","No")</f>
        <v>No</v>
      </c>
      <c r="AH1199" s="178" t="str">
        <f t="shared" si="731"/>
        <v>No</v>
      </c>
      <c r="AI1199" t="str">
        <f>IF(OR(Tax!K53="Q3 2026",Tax!K53="Q4 2026"),"Yes","No")</f>
        <v>No</v>
      </c>
      <c r="AJ1199" s="178" t="str">
        <f t="shared" si="732"/>
        <v>No</v>
      </c>
      <c r="AK1199" t="str">
        <f>IF(OR(Tax!K53="Q1 2027",Tax!K53="Q2 2027"),"Yes","No")</f>
        <v>No</v>
      </c>
      <c r="AL1199" s="178" t="str">
        <f t="shared" si="733"/>
        <v>No</v>
      </c>
      <c r="AM1199" t="str">
        <f>IF(OR(Tax!K53="Q3 2027",Tax!K53="Q4 2027"),"Yes","No")</f>
        <v>No</v>
      </c>
      <c r="AN1199" s="178" t="str">
        <f t="shared" si="734"/>
        <v>No</v>
      </c>
      <c r="AO1199" t="str">
        <f>IF(OR(Tax!K53="Q1 2028",Tax!K53="Q2 2028"),"Yes","No")</f>
        <v>No</v>
      </c>
      <c r="AP1199" s="178" t="str">
        <f t="shared" si="735"/>
        <v>No</v>
      </c>
      <c r="AQ1199" t="str">
        <f>IF(OR(Tax!K53="Q3 2028",Tax!K53="Q4 2028"),"Yes","No")</f>
        <v>No</v>
      </c>
      <c r="AR1199" s="178" t="str">
        <f t="shared" si="736"/>
        <v>No</v>
      </c>
      <c r="AS1199" t="str">
        <f>IF(OR(Tax!K53="Q1 2029",Tax!K53="Q2 2029"),"Yes","No")</f>
        <v>No</v>
      </c>
      <c r="AT1199" s="178" t="str">
        <f t="shared" si="737"/>
        <v>No</v>
      </c>
      <c r="AU1199" t="str">
        <f>IF(OR(Tax!K53="Q3 2029",Tax!K53="Q4 2029"),"Yes","No")</f>
        <v>No</v>
      </c>
      <c r="AV1199" s="178" t="str">
        <f t="shared" si="738"/>
        <v>No</v>
      </c>
      <c r="AW1199" t="str">
        <f>IF(OR(Tax!K53="Q1 2030",Tax!K53="Q2 2030"),"Yes","No")</f>
        <v>No</v>
      </c>
      <c r="AX1199" s="178" t="str">
        <f t="shared" si="739"/>
        <v>No</v>
      </c>
      <c r="AY1199" t="str">
        <f>IF(OR(Tax!K53="Q3 2030",Tax!K53="Q4 2030"),"Yes","No")</f>
        <v>No</v>
      </c>
      <c r="AZ1199" s="178" t="str">
        <f t="shared" si="740"/>
        <v>No</v>
      </c>
      <c r="BA1199" t="str">
        <f>IF(Tax!K53="","No","Yes")</f>
        <v>No</v>
      </c>
      <c r="BB1199" s="178" t="str">
        <f t="shared" si="741"/>
        <v>No</v>
      </c>
      <c r="BC1199" s="178" t="str">
        <f t="shared" si="742"/>
        <v>Yes</v>
      </c>
      <c r="BD1199" s="174"/>
    </row>
    <row r="1200" spans="1:56" s="175" customFormat="1" ht="23.65" thickBot="1" x14ac:dyDescent="0.5">
      <c r="A1200" s="177">
        <v>50</v>
      </c>
      <c r="B1200" s="71" t="s">
        <v>1914</v>
      </c>
      <c r="C1200" t="str">
        <f>IF(Tax!E54="Yes","Yes","No")</f>
        <v>No</v>
      </c>
      <c r="D1200" t="str">
        <f>IF(AND(C1200="No",Tax!F54="Yes"),"Yes","No")</f>
        <v>No</v>
      </c>
      <c r="E1200" t="str">
        <f>IF(AND(C1200="No",Tax!F54="N/A"),"N/A","No")</f>
        <v>No</v>
      </c>
      <c r="F1200">
        <f>IF(OR(Tax!F54="Yes",Tax!F54="N/A"),0,1)</f>
        <v>1</v>
      </c>
      <c r="G1200" t="str">
        <f>IF(OR(Tax!K54="Q3 2019",Tax!K54="Q4 2019"),"Yes","No")</f>
        <v>No</v>
      </c>
      <c r="H1200" s="178" t="str">
        <f t="shared" si="694"/>
        <v>No</v>
      </c>
      <c r="I1200" t="str">
        <f>IF(OR(Tax!K54="Q1 2020",Tax!K54="Q2 2020"),"Yes","No")</f>
        <v>No</v>
      </c>
      <c r="J1200" s="178" t="str">
        <f t="shared" si="719"/>
        <v>No</v>
      </c>
      <c r="K1200" t="str">
        <f>IF(OR(Tax!K54="Q3 2020",Tax!K54="Q4 2020"),"Yes","No")</f>
        <v>No</v>
      </c>
      <c r="L1200" s="178" t="str">
        <f t="shared" si="720"/>
        <v>No</v>
      </c>
      <c r="M1200" t="str">
        <f>IF(OR(Tax!K54="Q1 2021",Tax!K54="Q2 2021"),"Yes","No")</f>
        <v>No</v>
      </c>
      <c r="N1200" s="178" t="str">
        <f t="shared" si="721"/>
        <v>No</v>
      </c>
      <c r="O1200" t="str">
        <f>IF(OR(Tax!K54="Q3 2021",Tax!K54="Q4 2021"),"Yes","No")</f>
        <v>No</v>
      </c>
      <c r="P1200" s="178" t="str">
        <f t="shared" si="722"/>
        <v>No</v>
      </c>
      <c r="Q1200" t="str">
        <f>IF(OR(Tax!K54="Q1 2022",Tax!K54="Q2 2022"),"Yes","No")</f>
        <v>No</v>
      </c>
      <c r="R1200" s="178" t="str">
        <f t="shared" si="723"/>
        <v>No</v>
      </c>
      <c r="S1200" t="str">
        <f>IF(OR(Tax!K54="Q3 2022",Tax!K54="Q4 2022"),"Yes","No")</f>
        <v>No</v>
      </c>
      <c r="T1200" s="178" t="str">
        <f t="shared" si="724"/>
        <v>No</v>
      </c>
      <c r="U1200" t="str">
        <f>IF(OR(Tax!K54="Q1 2023",Tax!K54="Q2 2023"),"Yes","No")</f>
        <v>No</v>
      </c>
      <c r="V1200" s="178" t="str">
        <f t="shared" si="725"/>
        <v>No</v>
      </c>
      <c r="W1200" t="str">
        <f>IF(OR(Tax!K54="Q3 2023",Tax!K54="Q4 2023"),"Yes","No")</f>
        <v>No</v>
      </c>
      <c r="X1200" s="178" t="str">
        <f t="shared" si="726"/>
        <v>No</v>
      </c>
      <c r="Y1200" t="str">
        <f>IF(OR(Tax!K54="Q1 2024",Tax!K54="Q2 2024"),"Yes","No")</f>
        <v>No</v>
      </c>
      <c r="Z1200" s="178" t="str">
        <f t="shared" si="727"/>
        <v>No</v>
      </c>
      <c r="AA1200" t="str">
        <f>IF(OR(Tax!K54="Q3 2024",Tax!K54="Q4 2024"),"Yes","No")</f>
        <v>No</v>
      </c>
      <c r="AB1200" s="178" t="str">
        <f t="shared" si="728"/>
        <v>No</v>
      </c>
      <c r="AC1200" t="str">
        <f>IF(OR(Tax!K54="Q1 2025",Tax!K54="Q2 2025"),"Yes","No")</f>
        <v>No</v>
      </c>
      <c r="AD1200" s="178" t="str">
        <f t="shared" si="729"/>
        <v>No</v>
      </c>
      <c r="AE1200" t="str">
        <f>IF(OR(Tax!K54="Q3 2025",Tax!K54="Q4 2025"),"Yes","No")</f>
        <v>No</v>
      </c>
      <c r="AF1200" s="178" t="str">
        <f t="shared" si="730"/>
        <v>No</v>
      </c>
      <c r="AG1200" t="str">
        <f>IF(OR(Tax!K54="Q1 2026",Tax!K54="Q2 2026"),"Yes","No")</f>
        <v>No</v>
      </c>
      <c r="AH1200" s="178" t="str">
        <f t="shared" si="731"/>
        <v>No</v>
      </c>
      <c r="AI1200" t="str">
        <f>IF(OR(Tax!K54="Q3 2026",Tax!K54="Q4 2026"),"Yes","No")</f>
        <v>No</v>
      </c>
      <c r="AJ1200" s="178" t="str">
        <f t="shared" si="732"/>
        <v>No</v>
      </c>
      <c r="AK1200" t="str">
        <f>IF(OR(Tax!K54="Q1 2027",Tax!K54="Q2 2027"),"Yes","No")</f>
        <v>No</v>
      </c>
      <c r="AL1200" s="178" t="str">
        <f t="shared" si="733"/>
        <v>No</v>
      </c>
      <c r="AM1200" t="str">
        <f>IF(OR(Tax!K54="Q3 2027",Tax!K54="Q4 2027"),"Yes","No")</f>
        <v>No</v>
      </c>
      <c r="AN1200" s="178" t="str">
        <f t="shared" si="734"/>
        <v>No</v>
      </c>
      <c r="AO1200" t="str">
        <f>IF(OR(Tax!K54="Q1 2028",Tax!K54="Q2 2028"),"Yes","No")</f>
        <v>No</v>
      </c>
      <c r="AP1200" s="178" t="str">
        <f t="shared" si="735"/>
        <v>No</v>
      </c>
      <c r="AQ1200" t="str">
        <f>IF(OR(Tax!K54="Q3 2028",Tax!K54="Q4 2028"),"Yes","No")</f>
        <v>No</v>
      </c>
      <c r="AR1200" s="178" t="str">
        <f t="shared" si="736"/>
        <v>No</v>
      </c>
      <c r="AS1200" t="str">
        <f>IF(OR(Tax!K54="Q1 2029",Tax!K54="Q2 2029"),"Yes","No")</f>
        <v>No</v>
      </c>
      <c r="AT1200" s="178" t="str">
        <f t="shared" si="737"/>
        <v>No</v>
      </c>
      <c r="AU1200" t="str">
        <f>IF(OR(Tax!K54="Q3 2029",Tax!K54="Q4 2029"),"Yes","No")</f>
        <v>No</v>
      </c>
      <c r="AV1200" s="178" t="str">
        <f t="shared" si="738"/>
        <v>No</v>
      </c>
      <c r="AW1200" t="str">
        <f>IF(OR(Tax!K54="Q1 2030",Tax!K54="Q2 2030"),"Yes","No")</f>
        <v>No</v>
      </c>
      <c r="AX1200" s="178" t="str">
        <f t="shared" si="739"/>
        <v>No</v>
      </c>
      <c r="AY1200" t="str">
        <f>IF(OR(Tax!K54="Q3 2030",Tax!K54="Q4 2030"),"Yes","No")</f>
        <v>No</v>
      </c>
      <c r="AZ1200" s="178" t="str">
        <f t="shared" si="740"/>
        <v>No</v>
      </c>
      <c r="BA1200" t="str">
        <f>IF(Tax!K54="","No","Yes")</f>
        <v>No</v>
      </c>
      <c r="BB1200" s="178" t="str">
        <f t="shared" si="741"/>
        <v>No</v>
      </c>
      <c r="BC1200" s="178" t="str">
        <f t="shared" si="742"/>
        <v>Yes</v>
      </c>
      <c r="BD1200" s="174"/>
    </row>
    <row r="1201" spans="1:56" s="175" customFormat="1" ht="23.65" thickBot="1" x14ac:dyDescent="0.5">
      <c r="A1201" s="177">
        <v>51</v>
      </c>
      <c r="B1201" s="71" t="s">
        <v>1355</v>
      </c>
      <c r="C1201" t="str">
        <f>IF(Tax!E55="Yes","Yes","No")</f>
        <v>No</v>
      </c>
      <c r="D1201" t="str">
        <f>IF(AND(C1201="No",Tax!F55="Yes"),"Yes","No")</f>
        <v>No</v>
      </c>
      <c r="E1201" t="str">
        <f>IF(AND(C1201="No",Tax!F55="N/A"),"N/A","No")</f>
        <v>No</v>
      </c>
      <c r="F1201">
        <f>IF(OR(Tax!F55="Yes",Tax!F55="N/A"),0,1)</f>
        <v>1</v>
      </c>
      <c r="G1201" t="str">
        <f>IF(OR(Tax!K55="Q3 2019",Tax!K55="Q4 2019"),"Yes","No")</f>
        <v>No</v>
      </c>
      <c r="H1201" s="178" t="str">
        <f t="shared" si="694"/>
        <v>No</v>
      </c>
      <c r="I1201" t="str">
        <f>IF(OR(Tax!K55="Q1 2020",Tax!K55="Q2 2020"),"Yes","No")</f>
        <v>No</v>
      </c>
      <c r="J1201" s="178" t="str">
        <f t="shared" si="719"/>
        <v>No</v>
      </c>
      <c r="K1201" t="str">
        <f>IF(OR(Tax!K55="Q3 2020",Tax!K55="Q4 2020"),"Yes","No")</f>
        <v>No</v>
      </c>
      <c r="L1201" s="178" t="str">
        <f t="shared" si="720"/>
        <v>No</v>
      </c>
      <c r="M1201" t="str">
        <f>IF(OR(Tax!K55="Q1 2021",Tax!K55="Q2 2021"),"Yes","No")</f>
        <v>No</v>
      </c>
      <c r="N1201" s="178" t="str">
        <f t="shared" si="721"/>
        <v>No</v>
      </c>
      <c r="O1201" t="str">
        <f>IF(OR(Tax!K55="Q3 2021",Tax!K55="Q4 2021"),"Yes","No")</f>
        <v>No</v>
      </c>
      <c r="P1201" s="178" t="str">
        <f t="shared" si="722"/>
        <v>No</v>
      </c>
      <c r="Q1201" t="str">
        <f>IF(OR(Tax!K55="Q1 2022",Tax!K55="Q2 2022"),"Yes","No")</f>
        <v>No</v>
      </c>
      <c r="R1201" s="178" t="str">
        <f t="shared" si="723"/>
        <v>No</v>
      </c>
      <c r="S1201" t="str">
        <f>IF(OR(Tax!K55="Q3 2022",Tax!K55="Q4 2022"),"Yes","No")</f>
        <v>No</v>
      </c>
      <c r="T1201" s="178" t="str">
        <f t="shared" si="724"/>
        <v>No</v>
      </c>
      <c r="U1201" t="str">
        <f>IF(OR(Tax!K55="Q1 2023",Tax!K55="Q2 2023"),"Yes","No")</f>
        <v>No</v>
      </c>
      <c r="V1201" s="178" t="str">
        <f t="shared" si="725"/>
        <v>No</v>
      </c>
      <c r="W1201" t="str">
        <f>IF(OR(Tax!K55="Q3 2023",Tax!K55="Q4 2023"),"Yes","No")</f>
        <v>No</v>
      </c>
      <c r="X1201" s="178" t="str">
        <f t="shared" si="726"/>
        <v>No</v>
      </c>
      <c r="Y1201" t="str">
        <f>IF(OR(Tax!K55="Q1 2024",Tax!K55="Q2 2024"),"Yes","No")</f>
        <v>No</v>
      </c>
      <c r="Z1201" s="178" t="str">
        <f t="shared" si="727"/>
        <v>No</v>
      </c>
      <c r="AA1201" t="str">
        <f>IF(OR(Tax!K55="Q3 2024",Tax!K55="Q4 2024"),"Yes","No")</f>
        <v>No</v>
      </c>
      <c r="AB1201" s="178" t="str">
        <f t="shared" si="728"/>
        <v>No</v>
      </c>
      <c r="AC1201" t="str">
        <f>IF(OR(Tax!K55="Q1 2025",Tax!K55="Q2 2025"),"Yes","No")</f>
        <v>No</v>
      </c>
      <c r="AD1201" s="178" t="str">
        <f t="shared" si="729"/>
        <v>No</v>
      </c>
      <c r="AE1201" t="str">
        <f>IF(OR(Tax!K55="Q3 2025",Tax!K55="Q4 2025"),"Yes","No")</f>
        <v>No</v>
      </c>
      <c r="AF1201" s="178" t="str">
        <f t="shared" si="730"/>
        <v>No</v>
      </c>
      <c r="AG1201" t="str">
        <f>IF(OR(Tax!K55="Q1 2026",Tax!K55="Q2 2026"),"Yes","No")</f>
        <v>No</v>
      </c>
      <c r="AH1201" s="178" t="str">
        <f t="shared" si="731"/>
        <v>No</v>
      </c>
      <c r="AI1201" t="str">
        <f>IF(OR(Tax!K55="Q3 2026",Tax!K55="Q4 2026"),"Yes","No")</f>
        <v>No</v>
      </c>
      <c r="AJ1201" s="178" t="str">
        <f t="shared" si="732"/>
        <v>No</v>
      </c>
      <c r="AK1201" t="str">
        <f>IF(OR(Tax!K55="Q1 2027",Tax!K55="Q2 2027"),"Yes","No")</f>
        <v>No</v>
      </c>
      <c r="AL1201" s="178" t="str">
        <f t="shared" si="733"/>
        <v>No</v>
      </c>
      <c r="AM1201" t="str">
        <f>IF(OR(Tax!K55="Q3 2027",Tax!K55="Q4 2027"),"Yes","No")</f>
        <v>No</v>
      </c>
      <c r="AN1201" s="178" t="str">
        <f t="shared" si="734"/>
        <v>No</v>
      </c>
      <c r="AO1201" t="str">
        <f>IF(OR(Tax!K55="Q1 2028",Tax!K55="Q2 2028"),"Yes","No")</f>
        <v>No</v>
      </c>
      <c r="AP1201" s="178" t="str">
        <f t="shared" si="735"/>
        <v>No</v>
      </c>
      <c r="AQ1201" t="str">
        <f>IF(OR(Tax!K55="Q3 2028",Tax!K55="Q4 2028"),"Yes","No")</f>
        <v>No</v>
      </c>
      <c r="AR1201" s="178" t="str">
        <f t="shared" si="736"/>
        <v>No</v>
      </c>
      <c r="AS1201" t="str">
        <f>IF(OR(Tax!K55="Q1 2029",Tax!K55="Q2 2029"),"Yes","No")</f>
        <v>No</v>
      </c>
      <c r="AT1201" s="178" t="str">
        <f t="shared" si="737"/>
        <v>No</v>
      </c>
      <c r="AU1201" t="str">
        <f>IF(OR(Tax!K55="Q3 2029",Tax!K55="Q4 2029"),"Yes","No")</f>
        <v>No</v>
      </c>
      <c r="AV1201" s="178" t="str">
        <f t="shared" si="738"/>
        <v>No</v>
      </c>
      <c r="AW1201" t="str">
        <f>IF(OR(Tax!K55="Q1 2030",Tax!K55="Q2 2030"),"Yes","No")</f>
        <v>No</v>
      </c>
      <c r="AX1201" s="178" t="str">
        <f t="shared" si="739"/>
        <v>No</v>
      </c>
      <c r="AY1201" t="str">
        <f>IF(OR(Tax!K55="Q3 2030",Tax!K55="Q4 2030"),"Yes","No")</f>
        <v>No</v>
      </c>
      <c r="AZ1201" s="178" t="str">
        <f t="shared" si="740"/>
        <v>No</v>
      </c>
      <c r="BA1201" t="str">
        <f>IF(Tax!K55="","No","Yes")</f>
        <v>No</v>
      </c>
      <c r="BB1201" s="178" t="str">
        <f t="shared" si="741"/>
        <v>No</v>
      </c>
      <c r="BC1201" s="178" t="str">
        <f t="shared" si="742"/>
        <v>Yes</v>
      </c>
      <c r="BD1201" s="174"/>
    </row>
    <row r="1202" spans="1:56" s="175" customFormat="1" ht="23.65" thickBot="1" x14ac:dyDescent="0.5">
      <c r="A1202" s="177">
        <v>52</v>
      </c>
      <c r="B1202" s="71" t="s">
        <v>237</v>
      </c>
      <c r="C1202" t="str">
        <f>IF(Tax!E56="Yes","Yes","No")</f>
        <v>No</v>
      </c>
      <c r="D1202" t="str">
        <f>IF(AND(C1202="No",Tax!F56="Yes"),"Yes","No")</f>
        <v>No</v>
      </c>
      <c r="E1202" t="str">
        <f>IF(AND(C1202="No",Tax!F56="N/A"),"N/A","No")</f>
        <v>No</v>
      </c>
      <c r="F1202">
        <f>IF(OR(Tax!F56="Yes",Tax!F56="N/A"),0,1)</f>
        <v>1</v>
      </c>
      <c r="G1202" t="str">
        <f>IF(OR(Tax!K56="Q3 2019",Tax!K56="Q4 2019"),"Yes","No")</f>
        <v>No</v>
      </c>
      <c r="H1202" s="178" t="str">
        <f t="shared" si="694"/>
        <v>No</v>
      </c>
      <c r="I1202" t="str">
        <f>IF(OR(Tax!K56="Q1 2020",Tax!K56="Q2 2020"),"Yes","No")</f>
        <v>No</v>
      </c>
      <c r="J1202" s="178" t="str">
        <f t="shared" si="719"/>
        <v>No</v>
      </c>
      <c r="K1202" t="str">
        <f>IF(OR(Tax!K56="Q3 2020",Tax!K56="Q4 2020"),"Yes","No")</f>
        <v>No</v>
      </c>
      <c r="L1202" s="178" t="str">
        <f t="shared" si="720"/>
        <v>No</v>
      </c>
      <c r="M1202" t="str">
        <f>IF(OR(Tax!K56="Q1 2021",Tax!K56="Q2 2021"),"Yes","No")</f>
        <v>No</v>
      </c>
      <c r="N1202" s="178" t="str">
        <f t="shared" si="721"/>
        <v>No</v>
      </c>
      <c r="O1202" t="str">
        <f>IF(OR(Tax!K56="Q3 2021",Tax!K56="Q4 2021"),"Yes","No")</f>
        <v>No</v>
      </c>
      <c r="P1202" s="178" t="str">
        <f t="shared" si="722"/>
        <v>No</v>
      </c>
      <c r="Q1202" t="str">
        <f>IF(OR(Tax!K56="Q1 2022",Tax!K56="Q2 2022"),"Yes","No")</f>
        <v>No</v>
      </c>
      <c r="R1202" s="178" t="str">
        <f t="shared" si="723"/>
        <v>No</v>
      </c>
      <c r="S1202" t="str">
        <f>IF(OR(Tax!K56="Q3 2022",Tax!K56="Q4 2022"),"Yes","No")</f>
        <v>No</v>
      </c>
      <c r="T1202" s="178" t="str">
        <f t="shared" si="724"/>
        <v>No</v>
      </c>
      <c r="U1202" t="str">
        <f>IF(OR(Tax!K56="Q1 2023",Tax!K56="Q2 2023"),"Yes","No")</f>
        <v>No</v>
      </c>
      <c r="V1202" s="178" t="str">
        <f t="shared" si="725"/>
        <v>No</v>
      </c>
      <c r="W1202" t="str">
        <f>IF(OR(Tax!K56="Q3 2023",Tax!K56="Q4 2023"),"Yes","No")</f>
        <v>No</v>
      </c>
      <c r="X1202" s="178" t="str">
        <f t="shared" si="726"/>
        <v>No</v>
      </c>
      <c r="Y1202" t="str">
        <f>IF(OR(Tax!K56="Q1 2024",Tax!K56="Q2 2024"),"Yes","No")</f>
        <v>No</v>
      </c>
      <c r="Z1202" s="178" t="str">
        <f t="shared" si="727"/>
        <v>No</v>
      </c>
      <c r="AA1202" t="str">
        <f>IF(OR(Tax!K56="Q3 2024",Tax!K56="Q4 2024"),"Yes","No")</f>
        <v>No</v>
      </c>
      <c r="AB1202" s="178" t="str">
        <f t="shared" si="728"/>
        <v>No</v>
      </c>
      <c r="AC1202" t="str">
        <f>IF(OR(Tax!K56="Q1 2025",Tax!K56="Q2 2025"),"Yes","No")</f>
        <v>No</v>
      </c>
      <c r="AD1202" s="178" t="str">
        <f t="shared" si="729"/>
        <v>No</v>
      </c>
      <c r="AE1202" t="str">
        <f>IF(OR(Tax!K56="Q3 2025",Tax!K56="Q4 2025"),"Yes","No")</f>
        <v>No</v>
      </c>
      <c r="AF1202" s="178" t="str">
        <f t="shared" si="730"/>
        <v>No</v>
      </c>
      <c r="AG1202" t="str">
        <f>IF(OR(Tax!K56="Q1 2026",Tax!K56="Q2 2026"),"Yes","No")</f>
        <v>No</v>
      </c>
      <c r="AH1202" s="178" t="str">
        <f t="shared" si="731"/>
        <v>No</v>
      </c>
      <c r="AI1202" t="str">
        <f>IF(OR(Tax!K56="Q3 2026",Tax!K56="Q4 2026"),"Yes","No")</f>
        <v>No</v>
      </c>
      <c r="AJ1202" s="178" t="str">
        <f t="shared" si="732"/>
        <v>No</v>
      </c>
      <c r="AK1202" t="str">
        <f>IF(OR(Tax!K56="Q1 2027",Tax!K56="Q2 2027"),"Yes","No")</f>
        <v>No</v>
      </c>
      <c r="AL1202" s="178" t="str">
        <f t="shared" si="733"/>
        <v>No</v>
      </c>
      <c r="AM1202" t="str">
        <f>IF(OR(Tax!K56="Q3 2027",Tax!K56="Q4 2027"),"Yes","No")</f>
        <v>No</v>
      </c>
      <c r="AN1202" s="178" t="str">
        <f t="shared" si="734"/>
        <v>No</v>
      </c>
      <c r="AO1202" t="str">
        <f>IF(OR(Tax!K56="Q1 2028",Tax!K56="Q2 2028"),"Yes","No")</f>
        <v>No</v>
      </c>
      <c r="AP1202" s="178" t="str">
        <f t="shared" si="735"/>
        <v>No</v>
      </c>
      <c r="AQ1202" t="str">
        <f>IF(OR(Tax!K56="Q3 2028",Tax!K56="Q4 2028"),"Yes","No")</f>
        <v>No</v>
      </c>
      <c r="AR1202" s="178" t="str">
        <f t="shared" si="736"/>
        <v>No</v>
      </c>
      <c r="AS1202" t="str">
        <f>IF(OR(Tax!K56="Q1 2029",Tax!K56="Q2 2029"),"Yes","No")</f>
        <v>No</v>
      </c>
      <c r="AT1202" s="178" t="str">
        <f t="shared" si="737"/>
        <v>No</v>
      </c>
      <c r="AU1202" t="str">
        <f>IF(OR(Tax!K56="Q3 2029",Tax!K56="Q4 2029"),"Yes","No")</f>
        <v>No</v>
      </c>
      <c r="AV1202" s="178" t="str">
        <f t="shared" si="738"/>
        <v>No</v>
      </c>
      <c r="AW1202" t="str">
        <f>IF(OR(Tax!K56="Q1 2030",Tax!K56="Q2 2030"),"Yes","No")</f>
        <v>No</v>
      </c>
      <c r="AX1202" s="178" t="str">
        <f t="shared" si="739"/>
        <v>No</v>
      </c>
      <c r="AY1202" t="str">
        <f>IF(OR(Tax!K56="Q3 2030",Tax!K56="Q4 2030"),"Yes","No")</f>
        <v>No</v>
      </c>
      <c r="AZ1202" s="178" t="str">
        <f t="shared" si="740"/>
        <v>No</v>
      </c>
      <c r="BA1202" t="str">
        <f>IF(Tax!K56="","No","Yes")</f>
        <v>No</v>
      </c>
      <c r="BB1202" s="178" t="str">
        <f t="shared" si="741"/>
        <v>No</v>
      </c>
      <c r="BC1202" s="178" t="str">
        <f t="shared" si="742"/>
        <v>Yes</v>
      </c>
      <c r="BD1202" s="174"/>
    </row>
    <row r="1203" spans="1:56" s="175" customFormat="1" ht="23.65" thickBot="1" x14ac:dyDescent="0.5">
      <c r="A1203" s="177">
        <v>53</v>
      </c>
      <c r="B1203" s="71" t="s">
        <v>1915</v>
      </c>
      <c r="C1203" t="str">
        <f>IF(Tax!E57="Yes","Yes","No")</f>
        <v>No</v>
      </c>
      <c r="D1203" t="str">
        <f>IF(AND(C1203="No",Tax!F57="Yes"),"Yes","No")</f>
        <v>No</v>
      </c>
      <c r="E1203" t="str">
        <f>IF(AND(C1203="No",Tax!F57="N/A"),"N/A","No")</f>
        <v>No</v>
      </c>
      <c r="F1203">
        <f>IF(OR(Tax!F57="Yes",Tax!F57="N/A"),0,1)</f>
        <v>1</v>
      </c>
      <c r="G1203" t="str">
        <f>IF(OR(Tax!K57="Q3 2019",Tax!K57="Q4 2019"),"Yes","No")</f>
        <v>No</v>
      </c>
      <c r="H1203" s="178" t="str">
        <f t="shared" si="694"/>
        <v>No</v>
      </c>
      <c r="I1203" t="str">
        <f>IF(OR(Tax!K57="Q1 2020",Tax!K57="Q2 2020"),"Yes","No")</f>
        <v>No</v>
      </c>
      <c r="J1203" s="178" t="str">
        <f t="shared" si="719"/>
        <v>No</v>
      </c>
      <c r="K1203" t="str">
        <f>IF(OR(Tax!K57="Q3 2020",Tax!K57="Q4 2020"),"Yes","No")</f>
        <v>No</v>
      </c>
      <c r="L1203" s="178" t="str">
        <f t="shared" si="720"/>
        <v>No</v>
      </c>
      <c r="M1203" t="str">
        <f>IF(OR(Tax!K57="Q1 2021",Tax!K57="Q2 2021"),"Yes","No")</f>
        <v>No</v>
      </c>
      <c r="N1203" s="178" t="str">
        <f t="shared" si="721"/>
        <v>No</v>
      </c>
      <c r="O1203" t="str">
        <f>IF(OR(Tax!K57="Q3 2021",Tax!K57="Q4 2021"),"Yes","No")</f>
        <v>No</v>
      </c>
      <c r="P1203" s="178" t="str">
        <f t="shared" si="722"/>
        <v>No</v>
      </c>
      <c r="Q1203" t="str">
        <f>IF(OR(Tax!K57="Q1 2022",Tax!K57="Q2 2022"),"Yes","No")</f>
        <v>No</v>
      </c>
      <c r="R1203" s="178" t="str">
        <f t="shared" si="723"/>
        <v>No</v>
      </c>
      <c r="S1203" t="str">
        <f>IF(OR(Tax!K57="Q3 2022",Tax!K57="Q4 2022"),"Yes","No")</f>
        <v>No</v>
      </c>
      <c r="T1203" s="178" t="str">
        <f t="shared" si="724"/>
        <v>No</v>
      </c>
      <c r="U1203" t="str">
        <f>IF(OR(Tax!K57="Q1 2023",Tax!K57="Q2 2023"),"Yes","No")</f>
        <v>No</v>
      </c>
      <c r="V1203" s="178" t="str">
        <f t="shared" si="725"/>
        <v>No</v>
      </c>
      <c r="W1203" t="str">
        <f>IF(OR(Tax!K57="Q3 2023",Tax!K57="Q4 2023"),"Yes","No")</f>
        <v>No</v>
      </c>
      <c r="X1203" s="178" t="str">
        <f t="shared" si="726"/>
        <v>No</v>
      </c>
      <c r="Y1203" t="str">
        <f>IF(OR(Tax!K57="Q1 2024",Tax!K57="Q2 2024"),"Yes","No")</f>
        <v>No</v>
      </c>
      <c r="Z1203" s="178" t="str">
        <f t="shared" si="727"/>
        <v>No</v>
      </c>
      <c r="AA1203" t="str">
        <f>IF(OR(Tax!K57="Q3 2024",Tax!K57="Q4 2024"),"Yes","No")</f>
        <v>No</v>
      </c>
      <c r="AB1203" s="178" t="str">
        <f t="shared" si="728"/>
        <v>No</v>
      </c>
      <c r="AC1203" t="str">
        <f>IF(OR(Tax!K57="Q1 2025",Tax!K57="Q2 2025"),"Yes","No")</f>
        <v>No</v>
      </c>
      <c r="AD1203" s="178" t="str">
        <f t="shared" si="729"/>
        <v>No</v>
      </c>
      <c r="AE1203" t="str">
        <f>IF(OR(Tax!K57="Q3 2025",Tax!K57="Q4 2025"),"Yes","No")</f>
        <v>No</v>
      </c>
      <c r="AF1203" s="178" t="str">
        <f t="shared" si="730"/>
        <v>No</v>
      </c>
      <c r="AG1203" t="str">
        <f>IF(OR(Tax!K57="Q1 2026",Tax!K57="Q2 2026"),"Yes","No")</f>
        <v>No</v>
      </c>
      <c r="AH1203" s="178" t="str">
        <f t="shared" si="731"/>
        <v>No</v>
      </c>
      <c r="AI1203" t="str">
        <f>IF(OR(Tax!K57="Q3 2026",Tax!K57="Q4 2026"),"Yes","No")</f>
        <v>No</v>
      </c>
      <c r="AJ1203" s="178" t="str">
        <f t="shared" si="732"/>
        <v>No</v>
      </c>
      <c r="AK1203" t="str">
        <f>IF(OR(Tax!K57="Q1 2027",Tax!K57="Q2 2027"),"Yes","No")</f>
        <v>No</v>
      </c>
      <c r="AL1203" s="178" t="str">
        <f t="shared" si="733"/>
        <v>No</v>
      </c>
      <c r="AM1203" t="str">
        <f>IF(OR(Tax!K57="Q3 2027",Tax!K57="Q4 2027"),"Yes","No")</f>
        <v>No</v>
      </c>
      <c r="AN1203" s="178" t="str">
        <f t="shared" si="734"/>
        <v>No</v>
      </c>
      <c r="AO1203" t="str">
        <f>IF(OR(Tax!K57="Q1 2028",Tax!K57="Q2 2028"),"Yes","No")</f>
        <v>No</v>
      </c>
      <c r="AP1203" s="178" t="str">
        <f t="shared" si="735"/>
        <v>No</v>
      </c>
      <c r="AQ1203" t="str">
        <f>IF(OR(Tax!K57="Q3 2028",Tax!K57="Q4 2028"),"Yes","No")</f>
        <v>No</v>
      </c>
      <c r="AR1203" s="178" t="str">
        <f t="shared" si="736"/>
        <v>No</v>
      </c>
      <c r="AS1203" t="str">
        <f>IF(OR(Tax!K57="Q1 2029",Tax!K57="Q2 2029"),"Yes","No")</f>
        <v>No</v>
      </c>
      <c r="AT1203" s="178" t="str">
        <f t="shared" si="737"/>
        <v>No</v>
      </c>
      <c r="AU1203" t="str">
        <f>IF(OR(Tax!K57="Q3 2029",Tax!K57="Q4 2029"),"Yes","No")</f>
        <v>No</v>
      </c>
      <c r="AV1203" s="178" t="str">
        <f t="shared" si="738"/>
        <v>No</v>
      </c>
      <c r="AW1203" t="str">
        <f>IF(OR(Tax!K57="Q1 2030",Tax!K57="Q2 2030"),"Yes","No")</f>
        <v>No</v>
      </c>
      <c r="AX1203" s="178" t="str">
        <f t="shared" si="739"/>
        <v>No</v>
      </c>
      <c r="AY1203" t="str">
        <f>IF(OR(Tax!K57="Q3 2030",Tax!K57="Q4 2030"),"Yes","No")</f>
        <v>No</v>
      </c>
      <c r="AZ1203" s="178" t="str">
        <f t="shared" si="740"/>
        <v>No</v>
      </c>
      <c r="BA1203" t="str">
        <f>IF(Tax!K57="","No","Yes")</f>
        <v>No</v>
      </c>
      <c r="BB1203" s="178" t="str">
        <f t="shared" si="741"/>
        <v>No</v>
      </c>
      <c r="BC1203" s="178" t="str">
        <f t="shared" si="742"/>
        <v>Yes</v>
      </c>
      <c r="BD1203" s="174"/>
    </row>
    <row r="1204" spans="1:56" s="175" customFormat="1" ht="23.65" thickBot="1" x14ac:dyDescent="0.5">
      <c r="A1204" s="177">
        <v>54</v>
      </c>
      <c r="B1204" s="71" t="s">
        <v>1916</v>
      </c>
      <c r="C1204" t="str">
        <f>IF(Tax!E58="Yes","Yes","No")</f>
        <v>No</v>
      </c>
      <c r="D1204" t="str">
        <f>IF(AND(C1204="No",Tax!F58="Yes"),"Yes","No")</f>
        <v>No</v>
      </c>
      <c r="E1204" t="str">
        <f>IF(AND(C1204="No",Tax!F58="N/A"),"N/A","No")</f>
        <v>No</v>
      </c>
      <c r="F1204">
        <f>IF(OR(Tax!F58="Yes",Tax!F58="N/A"),0,1)</f>
        <v>1</v>
      </c>
      <c r="G1204" t="str">
        <f>IF(OR(Tax!K58="Q3 2019",Tax!K58="Q4 2019"),"Yes","No")</f>
        <v>No</v>
      </c>
      <c r="H1204" s="178" t="str">
        <f t="shared" si="694"/>
        <v>No</v>
      </c>
      <c r="I1204" t="str">
        <f>IF(OR(Tax!K58="Q1 2020",Tax!K58="Q2 2020"),"Yes","No")</f>
        <v>No</v>
      </c>
      <c r="J1204" s="178" t="str">
        <f t="shared" si="719"/>
        <v>No</v>
      </c>
      <c r="K1204" t="str">
        <f>IF(OR(Tax!K58="Q3 2020",Tax!K58="Q4 2020"),"Yes","No")</f>
        <v>No</v>
      </c>
      <c r="L1204" s="178" t="str">
        <f t="shared" si="720"/>
        <v>No</v>
      </c>
      <c r="M1204" t="str">
        <f>IF(OR(Tax!K58="Q1 2021",Tax!K58="Q2 2021"),"Yes","No")</f>
        <v>No</v>
      </c>
      <c r="N1204" s="178" t="str">
        <f t="shared" si="721"/>
        <v>No</v>
      </c>
      <c r="O1204" t="str">
        <f>IF(OR(Tax!K58="Q3 2021",Tax!K58="Q4 2021"),"Yes","No")</f>
        <v>No</v>
      </c>
      <c r="P1204" s="178" t="str">
        <f t="shared" si="722"/>
        <v>No</v>
      </c>
      <c r="Q1204" t="str">
        <f>IF(OR(Tax!K58="Q1 2022",Tax!K58="Q2 2022"),"Yes","No")</f>
        <v>No</v>
      </c>
      <c r="R1204" s="178" t="str">
        <f t="shared" si="723"/>
        <v>No</v>
      </c>
      <c r="S1204" t="str">
        <f>IF(OR(Tax!K58="Q3 2022",Tax!K58="Q4 2022"),"Yes","No")</f>
        <v>No</v>
      </c>
      <c r="T1204" s="178" t="str">
        <f t="shared" si="724"/>
        <v>No</v>
      </c>
      <c r="U1204" t="str">
        <f>IF(OR(Tax!K58="Q1 2023",Tax!K58="Q2 2023"),"Yes","No")</f>
        <v>No</v>
      </c>
      <c r="V1204" s="178" t="str">
        <f t="shared" si="725"/>
        <v>No</v>
      </c>
      <c r="W1204" t="str">
        <f>IF(OR(Tax!K58="Q3 2023",Tax!K58="Q4 2023"),"Yes","No")</f>
        <v>No</v>
      </c>
      <c r="X1204" s="178" t="str">
        <f t="shared" si="726"/>
        <v>No</v>
      </c>
      <c r="Y1204" t="str">
        <f>IF(OR(Tax!K58="Q1 2024",Tax!K58="Q2 2024"),"Yes","No")</f>
        <v>No</v>
      </c>
      <c r="Z1204" s="178" t="str">
        <f t="shared" si="727"/>
        <v>No</v>
      </c>
      <c r="AA1204" t="str">
        <f>IF(OR(Tax!K58="Q3 2024",Tax!K58="Q4 2024"),"Yes","No")</f>
        <v>No</v>
      </c>
      <c r="AB1204" s="178" t="str">
        <f t="shared" si="728"/>
        <v>No</v>
      </c>
      <c r="AC1204" t="str">
        <f>IF(OR(Tax!K58="Q1 2025",Tax!K58="Q2 2025"),"Yes","No")</f>
        <v>No</v>
      </c>
      <c r="AD1204" s="178" t="str">
        <f t="shared" si="729"/>
        <v>No</v>
      </c>
      <c r="AE1204" t="str">
        <f>IF(OR(Tax!K58="Q3 2025",Tax!K58="Q4 2025"),"Yes","No")</f>
        <v>No</v>
      </c>
      <c r="AF1204" s="178" t="str">
        <f t="shared" si="730"/>
        <v>No</v>
      </c>
      <c r="AG1204" t="str">
        <f>IF(OR(Tax!K58="Q1 2026",Tax!K58="Q2 2026"),"Yes","No")</f>
        <v>No</v>
      </c>
      <c r="AH1204" s="178" t="str">
        <f t="shared" si="731"/>
        <v>No</v>
      </c>
      <c r="AI1204" t="str">
        <f>IF(OR(Tax!K58="Q3 2026",Tax!K58="Q4 2026"),"Yes","No")</f>
        <v>No</v>
      </c>
      <c r="AJ1204" s="178" t="str">
        <f t="shared" si="732"/>
        <v>No</v>
      </c>
      <c r="AK1204" t="str">
        <f>IF(OR(Tax!K58="Q1 2027",Tax!K58="Q2 2027"),"Yes","No")</f>
        <v>No</v>
      </c>
      <c r="AL1204" s="178" t="str">
        <f t="shared" si="733"/>
        <v>No</v>
      </c>
      <c r="AM1204" t="str">
        <f>IF(OR(Tax!K58="Q3 2027",Tax!K58="Q4 2027"),"Yes","No")</f>
        <v>No</v>
      </c>
      <c r="AN1204" s="178" t="str">
        <f t="shared" si="734"/>
        <v>No</v>
      </c>
      <c r="AO1204" t="str">
        <f>IF(OR(Tax!K58="Q1 2028",Tax!K58="Q2 2028"),"Yes","No")</f>
        <v>No</v>
      </c>
      <c r="AP1204" s="178" t="str">
        <f t="shared" si="735"/>
        <v>No</v>
      </c>
      <c r="AQ1204" t="str">
        <f>IF(OR(Tax!K58="Q3 2028",Tax!K58="Q4 2028"),"Yes","No")</f>
        <v>No</v>
      </c>
      <c r="AR1204" s="178" t="str">
        <f t="shared" si="736"/>
        <v>No</v>
      </c>
      <c r="AS1204" t="str">
        <f>IF(OR(Tax!K58="Q1 2029",Tax!K58="Q2 2029"),"Yes","No")</f>
        <v>No</v>
      </c>
      <c r="AT1204" s="178" t="str">
        <f t="shared" si="737"/>
        <v>No</v>
      </c>
      <c r="AU1204" t="str">
        <f>IF(OR(Tax!K58="Q3 2029",Tax!K58="Q4 2029"),"Yes","No")</f>
        <v>No</v>
      </c>
      <c r="AV1204" s="178" t="str">
        <f t="shared" si="738"/>
        <v>No</v>
      </c>
      <c r="AW1204" t="str">
        <f>IF(OR(Tax!K58="Q1 2030",Tax!K58="Q2 2030"),"Yes","No")</f>
        <v>No</v>
      </c>
      <c r="AX1204" s="178" t="str">
        <f t="shared" si="739"/>
        <v>No</v>
      </c>
      <c r="AY1204" t="str">
        <f>IF(OR(Tax!K58="Q3 2030",Tax!K58="Q4 2030"),"Yes","No")</f>
        <v>No</v>
      </c>
      <c r="AZ1204" s="178" t="str">
        <f t="shared" si="740"/>
        <v>No</v>
      </c>
      <c r="BA1204" t="str">
        <f>IF(Tax!K58="","No","Yes")</f>
        <v>No</v>
      </c>
      <c r="BB1204" s="178" t="str">
        <f t="shared" si="741"/>
        <v>No</v>
      </c>
      <c r="BC1204" s="178" t="str">
        <f t="shared" si="742"/>
        <v>Yes</v>
      </c>
      <c r="BD1204" s="174"/>
    </row>
    <row r="1205" spans="1:56" s="175" customFormat="1" ht="35.25" thickBot="1" x14ac:dyDescent="0.5">
      <c r="A1205" s="177">
        <v>55</v>
      </c>
      <c r="B1205" s="71" t="s">
        <v>1917</v>
      </c>
      <c r="C1205" t="str">
        <f>IF(Tax!E59="Yes","Yes","No")</f>
        <v>No</v>
      </c>
      <c r="D1205" t="str">
        <f>IF(AND(C1205="No",Tax!F59="Yes"),"Yes","No")</f>
        <v>No</v>
      </c>
      <c r="E1205" t="str">
        <f>IF(AND(C1205="No",Tax!F59="N/A"),"N/A","No")</f>
        <v>No</v>
      </c>
      <c r="F1205">
        <f>IF(OR(Tax!F59="Yes",Tax!F59="N/A"),0,1)</f>
        <v>1</v>
      </c>
      <c r="G1205" t="str">
        <f>IF(OR(Tax!K59="Q3 2019",Tax!K59="Q4 2019"),"Yes","No")</f>
        <v>No</v>
      </c>
      <c r="H1205" s="178" t="str">
        <f t="shared" si="694"/>
        <v>No</v>
      </c>
      <c r="I1205" t="str">
        <f>IF(OR(Tax!K59="Q1 2020",Tax!K59="Q2 2020"),"Yes","No")</f>
        <v>No</v>
      </c>
      <c r="J1205" s="178" t="str">
        <f t="shared" si="719"/>
        <v>No</v>
      </c>
      <c r="K1205" t="str">
        <f>IF(OR(Tax!K59="Q3 2020",Tax!K59="Q4 2020"),"Yes","No")</f>
        <v>No</v>
      </c>
      <c r="L1205" s="178" t="str">
        <f t="shared" si="720"/>
        <v>No</v>
      </c>
      <c r="M1205" t="str">
        <f>IF(OR(Tax!K59="Q1 2021",Tax!K59="Q2 2021"),"Yes","No")</f>
        <v>No</v>
      </c>
      <c r="N1205" s="178" t="str">
        <f t="shared" si="721"/>
        <v>No</v>
      </c>
      <c r="O1205" t="str">
        <f>IF(OR(Tax!K59="Q3 2021",Tax!K59="Q4 2021"),"Yes","No")</f>
        <v>No</v>
      </c>
      <c r="P1205" s="178" t="str">
        <f t="shared" si="722"/>
        <v>No</v>
      </c>
      <c r="Q1205" t="str">
        <f>IF(OR(Tax!K59="Q1 2022",Tax!K59="Q2 2022"),"Yes","No")</f>
        <v>No</v>
      </c>
      <c r="R1205" s="178" t="str">
        <f t="shared" si="723"/>
        <v>No</v>
      </c>
      <c r="S1205" t="str">
        <f>IF(OR(Tax!K59="Q3 2022",Tax!K59="Q4 2022"),"Yes","No")</f>
        <v>No</v>
      </c>
      <c r="T1205" s="178" t="str">
        <f t="shared" si="724"/>
        <v>No</v>
      </c>
      <c r="U1205" t="str">
        <f>IF(OR(Tax!K59="Q1 2023",Tax!K59="Q2 2023"),"Yes","No")</f>
        <v>No</v>
      </c>
      <c r="V1205" s="178" t="str">
        <f t="shared" si="725"/>
        <v>No</v>
      </c>
      <c r="W1205" t="str">
        <f>IF(OR(Tax!K59="Q3 2023",Tax!K59="Q4 2023"),"Yes","No")</f>
        <v>No</v>
      </c>
      <c r="X1205" s="178" t="str">
        <f t="shared" si="726"/>
        <v>No</v>
      </c>
      <c r="Y1205" t="str">
        <f>IF(OR(Tax!K59="Q1 2024",Tax!K59="Q2 2024"),"Yes","No")</f>
        <v>No</v>
      </c>
      <c r="Z1205" s="178" t="str">
        <f t="shared" si="727"/>
        <v>No</v>
      </c>
      <c r="AA1205" t="str">
        <f>IF(OR(Tax!K59="Q3 2024",Tax!K59="Q4 2024"),"Yes","No")</f>
        <v>No</v>
      </c>
      <c r="AB1205" s="178" t="str">
        <f t="shared" si="728"/>
        <v>No</v>
      </c>
      <c r="AC1205" t="str">
        <f>IF(OR(Tax!K59="Q1 2025",Tax!K59="Q2 2025"),"Yes","No")</f>
        <v>No</v>
      </c>
      <c r="AD1205" s="178" t="str">
        <f t="shared" si="729"/>
        <v>No</v>
      </c>
      <c r="AE1205" t="str">
        <f>IF(OR(Tax!K59="Q3 2025",Tax!K59="Q4 2025"),"Yes","No")</f>
        <v>No</v>
      </c>
      <c r="AF1205" s="178" t="str">
        <f t="shared" si="730"/>
        <v>No</v>
      </c>
      <c r="AG1205" t="str">
        <f>IF(OR(Tax!K59="Q1 2026",Tax!K59="Q2 2026"),"Yes","No")</f>
        <v>No</v>
      </c>
      <c r="AH1205" s="178" t="str">
        <f t="shared" si="731"/>
        <v>No</v>
      </c>
      <c r="AI1205" t="str">
        <f>IF(OR(Tax!K59="Q3 2026",Tax!K59="Q4 2026"),"Yes","No")</f>
        <v>No</v>
      </c>
      <c r="AJ1205" s="178" t="str">
        <f t="shared" si="732"/>
        <v>No</v>
      </c>
      <c r="AK1205" t="str">
        <f>IF(OR(Tax!K59="Q1 2027",Tax!K59="Q2 2027"),"Yes","No")</f>
        <v>No</v>
      </c>
      <c r="AL1205" s="178" t="str">
        <f t="shared" si="733"/>
        <v>No</v>
      </c>
      <c r="AM1205" t="str">
        <f>IF(OR(Tax!K59="Q3 2027",Tax!K59="Q4 2027"),"Yes","No")</f>
        <v>No</v>
      </c>
      <c r="AN1205" s="178" t="str">
        <f t="shared" si="734"/>
        <v>No</v>
      </c>
      <c r="AO1205" t="str">
        <f>IF(OR(Tax!K59="Q1 2028",Tax!K59="Q2 2028"),"Yes","No")</f>
        <v>No</v>
      </c>
      <c r="AP1205" s="178" t="str">
        <f t="shared" si="735"/>
        <v>No</v>
      </c>
      <c r="AQ1205" t="str">
        <f>IF(OR(Tax!K59="Q3 2028",Tax!K59="Q4 2028"),"Yes","No")</f>
        <v>No</v>
      </c>
      <c r="AR1205" s="178" t="str">
        <f t="shared" si="736"/>
        <v>No</v>
      </c>
      <c r="AS1205" t="str">
        <f>IF(OR(Tax!K59="Q1 2029",Tax!K59="Q2 2029"),"Yes","No")</f>
        <v>No</v>
      </c>
      <c r="AT1205" s="178" t="str">
        <f t="shared" si="737"/>
        <v>No</v>
      </c>
      <c r="AU1205" t="str">
        <f>IF(OR(Tax!K59="Q3 2029",Tax!K59="Q4 2029"),"Yes","No")</f>
        <v>No</v>
      </c>
      <c r="AV1205" s="178" t="str">
        <f t="shared" si="738"/>
        <v>No</v>
      </c>
      <c r="AW1205" t="str">
        <f>IF(OR(Tax!K59="Q1 2030",Tax!K59="Q2 2030"),"Yes","No")</f>
        <v>No</v>
      </c>
      <c r="AX1205" s="178" t="str">
        <f t="shared" si="739"/>
        <v>No</v>
      </c>
      <c r="AY1205" t="str">
        <f>IF(OR(Tax!K59="Q3 2030",Tax!K59="Q4 2030"),"Yes","No")</f>
        <v>No</v>
      </c>
      <c r="AZ1205" s="178" t="str">
        <f t="shared" si="740"/>
        <v>No</v>
      </c>
      <c r="BA1205" t="str">
        <f>IF(Tax!K59="","No","Yes")</f>
        <v>No</v>
      </c>
      <c r="BB1205" s="178" t="str">
        <f t="shared" si="741"/>
        <v>No</v>
      </c>
      <c r="BC1205" s="178" t="str">
        <f t="shared" si="742"/>
        <v>Yes</v>
      </c>
      <c r="BD1205" s="174"/>
    </row>
    <row r="1206" spans="1:56" s="175" customFormat="1" ht="23.65" thickBot="1" x14ac:dyDescent="0.5">
      <c r="A1206" s="177">
        <v>56</v>
      </c>
      <c r="B1206" s="71" t="s">
        <v>801</v>
      </c>
      <c r="C1206" t="str">
        <f>IF(Tax!E60="Yes","Yes","No")</f>
        <v>No</v>
      </c>
      <c r="D1206" t="str">
        <f>IF(AND(C1206="No",Tax!F60="Yes"),"Yes","No")</f>
        <v>No</v>
      </c>
      <c r="E1206" t="str">
        <f>IF(AND(C1206="No",Tax!F60="N/A"),"N/A","No")</f>
        <v>No</v>
      </c>
      <c r="F1206">
        <f>IF(OR(Tax!F60="Yes",Tax!F60="N/A"),0,1)</f>
        <v>1</v>
      </c>
      <c r="G1206" t="str">
        <f>IF(OR(Tax!K60="Q3 2019",Tax!K60="Q4 2019"),"Yes","No")</f>
        <v>No</v>
      </c>
      <c r="H1206" s="178" t="str">
        <f t="shared" si="694"/>
        <v>No</v>
      </c>
      <c r="I1206" t="str">
        <f>IF(OR(Tax!K60="Q1 2020",Tax!K60="Q2 2020"),"Yes","No")</f>
        <v>No</v>
      </c>
      <c r="J1206" s="178" t="str">
        <f t="shared" si="719"/>
        <v>No</v>
      </c>
      <c r="K1206" t="str">
        <f>IF(OR(Tax!K60="Q3 2020",Tax!K60="Q4 2020"),"Yes","No")</f>
        <v>No</v>
      </c>
      <c r="L1206" s="178" t="str">
        <f t="shared" si="720"/>
        <v>No</v>
      </c>
      <c r="M1206" t="str">
        <f>IF(OR(Tax!K60="Q1 2021",Tax!K60="Q2 2021"),"Yes","No")</f>
        <v>No</v>
      </c>
      <c r="N1206" s="178" t="str">
        <f t="shared" si="721"/>
        <v>No</v>
      </c>
      <c r="O1206" t="str">
        <f>IF(OR(Tax!K60="Q3 2021",Tax!K60="Q4 2021"),"Yes","No")</f>
        <v>No</v>
      </c>
      <c r="P1206" s="178" t="str">
        <f t="shared" si="722"/>
        <v>No</v>
      </c>
      <c r="Q1206" t="str">
        <f>IF(OR(Tax!K60="Q1 2022",Tax!K60="Q2 2022"),"Yes","No")</f>
        <v>No</v>
      </c>
      <c r="R1206" s="178" t="str">
        <f t="shared" si="723"/>
        <v>No</v>
      </c>
      <c r="S1206" t="str">
        <f>IF(OR(Tax!K60="Q3 2022",Tax!K60="Q4 2022"),"Yes","No")</f>
        <v>No</v>
      </c>
      <c r="T1206" s="178" t="str">
        <f t="shared" si="724"/>
        <v>No</v>
      </c>
      <c r="U1206" t="str">
        <f>IF(OR(Tax!K60="Q1 2023",Tax!K60="Q2 2023"),"Yes","No")</f>
        <v>No</v>
      </c>
      <c r="V1206" s="178" t="str">
        <f t="shared" si="725"/>
        <v>No</v>
      </c>
      <c r="W1206" t="str">
        <f>IF(OR(Tax!K60="Q3 2023",Tax!K60="Q4 2023"),"Yes","No")</f>
        <v>No</v>
      </c>
      <c r="X1206" s="178" t="str">
        <f t="shared" si="726"/>
        <v>No</v>
      </c>
      <c r="Y1206" t="str">
        <f>IF(OR(Tax!K60="Q1 2024",Tax!K60="Q2 2024"),"Yes","No")</f>
        <v>No</v>
      </c>
      <c r="Z1206" s="178" t="str">
        <f t="shared" si="727"/>
        <v>No</v>
      </c>
      <c r="AA1206" t="str">
        <f>IF(OR(Tax!K60="Q3 2024",Tax!K60="Q4 2024"),"Yes","No")</f>
        <v>No</v>
      </c>
      <c r="AB1206" s="178" t="str">
        <f t="shared" si="728"/>
        <v>No</v>
      </c>
      <c r="AC1206" t="str">
        <f>IF(OR(Tax!K60="Q1 2025",Tax!K60="Q2 2025"),"Yes","No")</f>
        <v>No</v>
      </c>
      <c r="AD1206" s="178" t="str">
        <f t="shared" si="729"/>
        <v>No</v>
      </c>
      <c r="AE1206" t="str">
        <f>IF(OR(Tax!K60="Q3 2025",Tax!K60="Q4 2025"),"Yes","No")</f>
        <v>No</v>
      </c>
      <c r="AF1206" s="178" t="str">
        <f t="shared" si="730"/>
        <v>No</v>
      </c>
      <c r="AG1206" t="str">
        <f>IF(OR(Tax!K60="Q1 2026",Tax!K60="Q2 2026"),"Yes","No")</f>
        <v>No</v>
      </c>
      <c r="AH1206" s="178" t="str">
        <f t="shared" si="731"/>
        <v>No</v>
      </c>
      <c r="AI1206" t="str">
        <f>IF(OR(Tax!K60="Q3 2026",Tax!K60="Q4 2026"),"Yes","No")</f>
        <v>No</v>
      </c>
      <c r="AJ1206" s="178" t="str">
        <f t="shared" si="732"/>
        <v>No</v>
      </c>
      <c r="AK1206" t="str">
        <f>IF(OR(Tax!K60="Q1 2027",Tax!K60="Q2 2027"),"Yes","No")</f>
        <v>No</v>
      </c>
      <c r="AL1206" s="178" t="str">
        <f t="shared" si="733"/>
        <v>No</v>
      </c>
      <c r="AM1206" t="str">
        <f>IF(OR(Tax!K60="Q3 2027",Tax!K60="Q4 2027"),"Yes","No")</f>
        <v>No</v>
      </c>
      <c r="AN1206" s="178" t="str">
        <f t="shared" si="734"/>
        <v>No</v>
      </c>
      <c r="AO1206" t="str">
        <f>IF(OR(Tax!K60="Q1 2028",Tax!K60="Q2 2028"),"Yes","No")</f>
        <v>No</v>
      </c>
      <c r="AP1206" s="178" t="str">
        <f t="shared" si="735"/>
        <v>No</v>
      </c>
      <c r="AQ1206" t="str">
        <f>IF(OR(Tax!K60="Q3 2028",Tax!K60="Q4 2028"),"Yes","No")</f>
        <v>No</v>
      </c>
      <c r="AR1206" s="178" t="str">
        <f t="shared" si="736"/>
        <v>No</v>
      </c>
      <c r="AS1206" t="str">
        <f>IF(OR(Tax!K60="Q1 2029",Tax!K60="Q2 2029"),"Yes","No")</f>
        <v>No</v>
      </c>
      <c r="AT1206" s="178" t="str">
        <f t="shared" si="737"/>
        <v>No</v>
      </c>
      <c r="AU1206" t="str">
        <f>IF(OR(Tax!K60="Q3 2029",Tax!K60="Q4 2029"),"Yes","No")</f>
        <v>No</v>
      </c>
      <c r="AV1206" s="178" t="str">
        <f t="shared" si="738"/>
        <v>No</v>
      </c>
      <c r="AW1206" t="str">
        <f>IF(OR(Tax!K60="Q1 2030",Tax!K60="Q2 2030"),"Yes","No")</f>
        <v>No</v>
      </c>
      <c r="AX1206" s="178" t="str">
        <f t="shared" si="739"/>
        <v>No</v>
      </c>
      <c r="AY1206" t="str">
        <f>IF(OR(Tax!K60="Q3 2030",Tax!K60="Q4 2030"),"Yes","No")</f>
        <v>No</v>
      </c>
      <c r="AZ1206" s="178" t="str">
        <f t="shared" si="740"/>
        <v>No</v>
      </c>
      <c r="BA1206" t="str">
        <f>IF(Tax!K60="","No","Yes")</f>
        <v>No</v>
      </c>
      <c r="BB1206" s="178" t="str">
        <f t="shared" si="741"/>
        <v>No</v>
      </c>
      <c r="BC1206" s="178" t="str">
        <f t="shared" si="742"/>
        <v>Yes</v>
      </c>
      <c r="BD1206" s="174"/>
    </row>
    <row r="1207" spans="1:56" s="175" customFormat="1" ht="23.65" thickBot="1" x14ac:dyDescent="0.5">
      <c r="A1207" s="177">
        <v>57</v>
      </c>
      <c r="B1207" s="70" t="s">
        <v>1918</v>
      </c>
      <c r="C1207" t="str">
        <f>IF(Tax!E61="Yes","Yes","No")</f>
        <v>Yes</v>
      </c>
      <c r="D1207" t="str">
        <f>IF(AND(C1207="No",Tax!F61="Yes"),"Yes","No")</f>
        <v>No</v>
      </c>
      <c r="E1207" t="str">
        <f>IF(AND(C1207="No",Tax!F61="N/A"),"N/A","No")</f>
        <v>No</v>
      </c>
      <c r="F1207">
        <f>IF(OR(Tax!F61="Yes",Tax!F61="N/A"),0,1)</f>
        <v>1</v>
      </c>
      <c r="G1207" t="str">
        <f>IF(OR(Tax!K61="Q3 2019",Tax!K61="Q4 2019"),"Yes","No")</f>
        <v>No</v>
      </c>
      <c r="H1207" s="178" t="str">
        <f t="shared" si="694"/>
        <v>No</v>
      </c>
      <c r="I1207" t="str">
        <f>IF(OR(Tax!K61="Q1 2020",Tax!K61="Q2 2020"),"Yes","No")</f>
        <v>No</v>
      </c>
      <c r="J1207" s="178" t="str">
        <f t="shared" si="719"/>
        <v>No</v>
      </c>
      <c r="K1207" t="str">
        <f>IF(OR(Tax!K61="Q3 2020",Tax!K61="Q4 2020"),"Yes","No")</f>
        <v>No</v>
      </c>
      <c r="L1207" s="178" t="str">
        <f t="shared" si="720"/>
        <v>No</v>
      </c>
      <c r="M1207" t="str">
        <f>IF(OR(Tax!K61="Q1 2021",Tax!K61="Q2 2021"),"Yes","No")</f>
        <v>No</v>
      </c>
      <c r="N1207" s="178" t="str">
        <f t="shared" si="721"/>
        <v>No</v>
      </c>
      <c r="O1207" t="str">
        <f>IF(OR(Tax!K61="Q3 2021",Tax!K61="Q4 2021"),"Yes","No")</f>
        <v>No</v>
      </c>
      <c r="P1207" s="178" t="str">
        <f t="shared" si="722"/>
        <v>No</v>
      </c>
      <c r="Q1207" t="str">
        <f>IF(OR(Tax!K61="Q1 2022",Tax!K61="Q2 2022"),"Yes","No")</f>
        <v>No</v>
      </c>
      <c r="R1207" s="178" t="str">
        <f t="shared" si="723"/>
        <v>No</v>
      </c>
      <c r="S1207" t="str">
        <f>IF(OR(Tax!K61="Q3 2022",Tax!K61="Q4 2022"),"Yes","No")</f>
        <v>No</v>
      </c>
      <c r="T1207" s="178" t="str">
        <f t="shared" si="724"/>
        <v>No</v>
      </c>
      <c r="U1207" t="str">
        <f>IF(OR(Tax!K61="Q1 2023",Tax!K61="Q2 2023"),"Yes","No")</f>
        <v>No</v>
      </c>
      <c r="V1207" s="178" t="str">
        <f t="shared" si="725"/>
        <v>No</v>
      </c>
      <c r="W1207" t="str">
        <f>IF(OR(Tax!K61="Q3 2023",Tax!K61="Q4 2023"),"Yes","No")</f>
        <v>No</v>
      </c>
      <c r="X1207" s="178" t="str">
        <f t="shared" si="726"/>
        <v>No</v>
      </c>
      <c r="Y1207" t="str">
        <f>IF(OR(Tax!K61="Q1 2024",Tax!K61="Q2 2024"),"Yes","No")</f>
        <v>No</v>
      </c>
      <c r="Z1207" s="178" t="str">
        <f t="shared" si="727"/>
        <v>No</v>
      </c>
      <c r="AA1207" t="str">
        <f>IF(OR(Tax!K61="Q3 2024",Tax!K61="Q4 2024"),"Yes","No")</f>
        <v>No</v>
      </c>
      <c r="AB1207" s="178" t="str">
        <f t="shared" si="728"/>
        <v>No</v>
      </c>
      <c r="AC1207" t="str">
        <f>IF(OR(Tax!K61="Q1 2025",Tax!K61="Q2 2025"),"Yes","No")</f>
        <v>No</v>
      </c>
      <c r="AD1207" s="178" t="str">
        <f t="shared" si="729"/>
        <v>No</v>
      </c>
      <c r="AE1207" t="str">
        <f>IF(OR(Tax!K61="Q3 2025",Tax!K61="Q4 2025"),"Yes","No")</f>
        <v>No</v>
      </c>
      <c r="AF1207" s="178" t="str">
        <f t="shared" si="730"/>
        <v>No</v>
      </c>
      <c r="AG1207" t="str">
        <f>IF(OR(Tax!K61="Q1 2026",Tax!K61="Q2 2026"),"Yes","No")</f>
        <v>No</v>
      </c>
      <c r="AH1207" s="178" t="str">
        <f t="shared" si="731"/>
        <v>No</v>
      </c>
      <c r="AI1207" t="str">
        <f>IF(OR(Tax!K61="Q3 2026",Tax!K61="Q4 2026"),"Yes","No")</f>
        <v>No</v>
      </c>
      <c r="AJ1207" s="178" t="str">
        <f t="shared" si="732"/>
        <v>No</v>
      </c>
      <c r="AK1207" t="str">
        <f>IF(OR(Tax!K61="Q1 2027",Tax!K61="Q2 2027"),"Yes","No")</f>
        <v>No</v>
      </c>
      <c r="AL1207" s="178" t="str">
        <f t="shared" si="733"/>
        <v>No</v>
      </c>
      <c r="AM1207" t="str">
        <f>IF(OR(Tax!K61="Q3 2027",Tax!K61="Q4 2027"),"Yes","No")</f>
        <v>No</v>
      </c>
      <c r="AN1207" s="178" t="str">
        <f t="shared" si="734"/>
        <v>No</v>
      </c>
      <c r="AO1207" t="str">
        <f>IF(OR(Tax!K61="Q1 2028",Tax!K61="Q2 2028"),"Yes","No")</f>
        <v>No</v>
      </c>
      <c r="AP1207" s="178" t="str">
        <f t="shared" si="735"/>
        <v>No</v>
      </c>
      <c r="AQ1207" t="str">
        <f>IF(OR(Tax!K61="Q3 2028",Tax!K61="Q4 2028"),"Yes","No")</f>
        <v>No</v>
      </c>
      <c r="AR1207" s="178" t="str">
        <f t="shared" si="736"/>
        <v>No</v>
      </c>
      <c r="AS1207" t="str">
        <f>IF(OR(Tax!K61="Q1 2029",Tax!K61="Q2 2029"),"Yes","No")</f>
        <v>No</v>
      </c>
      <c r="AT1207" s="178" t="str">
        <f t="shared" si="737"/>
        <v>No</v>
      </c>
      <c r="AU1207" t="str">
        <f>IF(OR(Tax!K61="Q3 2029",Tax!K61="Q4 2029"),"Yes","No")</f>
        <v>No</v>
      </c>
      <c r="AV1207" s="178" t="str">
        <f t="shared" si="738"/>
        <v>No</v>
      </c>
      <c r="AW1207" t="str">
        <f>IF(OR(Tax!K61="Q1 2030",Tax!K61="Q2 2030"),"Yes","No")</f>
        <v>No</v>
      </c>
      <c r="AX1207" s="178" t="str">
        <f t="shared" si="739"/>
        <v>No</v>
      </c>
      <c r="AY1207" t="str">
        <f>IF(OR(Tax!K61="Q3 2030",Tax!K61="Q4 2030"),"Yes","No")</f>
        <v>No</v>
      </c>
      <c r="AZ1207" s="178" t="str">
        <f t="shared" si="740"/>
        <v>No</v>
      </c>
      <c r="BA1207" t="str">
        <f>IF(Tax!K61="","No","Yes")</f>
        <v>No</v>
      </c>
      <c r="BB1207" s="178" t="str">
        <f t="shared" si="741"/>
        <v>No</v>
      </c>
      <c r="BC1207" s="178" t="str">
        <f t="shared" si="742"/>
        <v>No</v>
      </c>
      <c r="BD1207" s="174"/>
    </row>
    <row r="1208" spans="1:56" s="175" customFormat="1" ht="23.65" thickBot="1" x14ac:dyDescent="0.5">
      <c r="A1208" s="177">
        <v>58</v>
      </c>
      <c r="B1208" s="71" t="s">
        <v>1919</v>
      </c>
      <c r="C1208" t="str">
        <f>IF(Tax!E62="Yes","Yes","No")</f>
        <v>No</v>
      </c>
      <c r="D1208" t="str">
        <f>IF(AND(C1208="No",Tax!F62="Yes"),"Yes","No")</f>
        <v>No</v>
      </c>
      <c r="E1208" t="str">
        <f>IF(AND(C1208="No",Tax!F62="N/A"),"N/A","No")</f>
        <v>No</v>
      </c>
      <c r="F1208">
        <f>IF(OR(Tax!F62="Yes",Tax!F62="N/A"),0,1)</f>
        <v>1</v>
      </c>
      <c r="G1208" t="str">
        <f>IF(OR(Tax!K62="Q3 2019",Tax!K62="Q4 2019"),"Yes","No")</f>
        <v>No</v>
      </c>
      <c r="H1208" s="178" t="str">
        <f t="shared" si="694"/>
        <v>No</v>
      </c>
      <c r="I1208" t="str">
        <f>IF(OR(Tax!K62="Q1 2020",Tax!K62="Q2 2020"),"Yes","No")</f>
        <v>No</v>
      </c>
      <c r="J1208" s="178" t="str">
        <f t="shared" si="719"/>
        <v>No</v>
      </c>
      <c r="K1208" t="str">
        <f>IF(OR(Tax!K62="Q3 2020",Tax!K62="Q4 2020"),"Yes","No")</f>
        <v>No</v>
      </c>
      <c r="L1208" s="178" t="str">
        <f t="shared" si="720"/>
        <v>No</v>
      </c>
      <c r="M1208" t="str">
        <f>IF(OR(Tax!K62="Q1 2021",Tax!K62="Q2 2021"),"Yes","No")</f>
        <v>No</v>
      </c>
      <c r="N1208" s="178" t="str">
        <f t="shared" si="721"/>
        <v>No</v>
      </c>
      <c r="O1208" t="str">
        <f>IF(OR(Tax!K62="Q3 2021",Tax!K62="Q4 2021"),"Yes","No")</f>
        <v>No</v>
      </c>
      <c r="P1208" s="178" t="str">
        <f t="shared" si="722"/>
        <v>No</v>
      </c>
      <c r="Q1208" t="str">
        <f>IF(OR(Tax!K62="Q1 2022",Tax!K62="Q2 2022"),"Yes","No")</f>
        <v>No</v>
      </c>
      <c r="R1208" s="178" t="str">
        <f t="shared" si="723"/>
        <v>No</v>
      </c>
      <c r="S1208" t="str">
        <f>IF(OR(Tax!K62="Q3 2022",Tax!K62="Q4 2022"),"Yes","No")</f>
        <v>No</v>
      </c>
      <c r="T1208" s="178" t="str">
        <f t="shared" si="724"/>
        <v>No</v>
      </c>
      <c r="U1208" t="str">
        <f>IF(OR(Tax!K62="Q1 2023",Tax!K62="Q2 2023"),"Yes","No")</f>
        <v>No</v>
      </c>
      <c r="V1208" s="178" t="str">
        <f t="shared" si="725"/>
        <v>No</v>
      </c>
      <c r="W1208" t="str">
        <f>IF(OR(Tax!K62="Q3 2023",Tax!K62="Q4 2023"),"Yes","No")</f>
        <v>No</v>
      </c>
      <c r="X1208" s="178" t="str">
        <f t="shared" si="726"/>
        <v>No</v>
      </c>
      <c r="Y1208" t="str">
        <f>IF(OR(Tax!K62="Q1 2024",Tax!K62="Q2 2024"),"Yes","No")</f>
        <v>No</v>
      </c>
      <c r="Z1208" s="178" t="str">
        <f t="shared" si="727"/>
        <v>No</v>
      </c>
      <c r="AA1208" t="str">
        <f>IF(OR(Tax!K62="Q3 2024",Tax!K62="Q4 2024"),"Yes","No")</f>
        <v>No</v>
      </c>
      <c r="AB1208" s="178" t="str">
        <f t="shared" si="728"/>
        <v>No</v>
      </c>
      <c r="AC1208" t="str">
        <f>IF(OR(Tax!K62="Q1 2025",Tax!K62="Q2 2025"),"Yes","No")</f>
        <v>No</v>
      </c>
      <c r="AD1208" s="178" t="str">
        <f t="shared" si="729"/>
        <v>No</v>
      </c>
      <c r="AE1208" t="str">
        <f>IF(OR(Tax!K62="Q3 2025",Tax!K62="Q4 2025"),"Yes","No")</f>
        <v>No</v>
      </c>
      <c r="AF1208" s="178" t="str">
        <f t="shared" si="730"/>
        <v>No</v>
      </c>
      <c r="AG1208" t="str">
        <f>IF(OR(Tax!K62="Q1 2026",Tax!K62="Q2 2026"),"Yes","No")</f>
        <v>No</v>
      </c>
      <c r="AH1208" s="178" t="str">
        <f t="shared" si="731"/>
        <v>No</v>
      </c>
      <c r="AI1208" t="str">
        <f>IF(OR(Tax!K62="Q3 2026",Tax!K62="Q4 2026"),"Yes","No")</f>
        <v>No</v>
      </c>
      <c r="AJ1208" s="178" t="str">
        <f t="shared" si="732"/>
        <v>No</v>
      </c>
      <c r="AK1208" t="str">
        <f>IF(OR(Tax!K62="Q1 2027",Tax!K62="Q2 2027"),"Yes","No")</f>
        <v>No</v>
      </c>
      <c r="AL1208" s="178" t="str">
        <f t="shared" si="733"/>
        <v>No</v>
      </c>
      <c r="AM1208" t="str">
        <f>IF(OR(Tax!K62="Q3 2027",Tax!K62="Q4 2027"),"Yes","No")</f>
        <v>No</v>
      </c>
      <c r="AN1208" s="178" t="str">
        <f t="shared" si="734"/>
        <v>No</v>
      </c>
      <c r="AO1208" t="str">
        <f>IF(OR(Tax!K62="Q1 2028",Tax!K62="Q2 2028"),"Yes","No")</f>
        <v>No</v>
      </c>
      <c r="AP1208" s="178" t="str">
        <f t="shared" si="735"/>
        <v>No</v>
      </c>
      <c r="AQ1208" t="str">
        <f>IF(OR(Tax!K62="Q3 2028",Tax!K62="Q4 2028"),"Yes","No")</f>
        <v>No</v>
      </c>
      <c r="AR1208" s="178" t="str">
        <f t="shared" si="736"/>
        <v>No</v>
      </c>
      <c r="AS1208" t="str">
        <f>IF(OR(Tax!K62="Q1 2029",Tax!K62="Q2 2029"),"Yes","No")</f>
        <v>No</v>
      </c>
      <c r="AT1208" s="178" t="str">
        <f t="shared" si="737"/>
        <v>No</v>
      </c>
      <c r="AU1208" t="str">
        <f>IF(OR(Tax!K62="Q3 2029",Tax!K62="Q4 2029"),"Yes","No")</f>
        <v>No</v>
      </c>
      <c r="AV1208" s="178" t="str">
        <f t="shared" si="738"/>
        <v>No</v>
      </c>
      <c r="AW1208" t="str">
        <f>IF(OR(Tax!K62="Q1 2030",Tax!K62="Q2 2030"),"Yes","No")</f>
        <v>No</v>
      </c>
      <c r="AX1208" s="178" t="str">
        <f t="shared" si="739"/>
        <v>No</v>
      </c>
      <c r="AY1208" t="str">
        <f>IF(OR(Tax!K62="Q3 2030",Tax!K62="Q4 2030"),"Yes","No")</f>
        <v>No</v>
      </c>
      <c r="AZ1208" s="178" t="str">
        <f t="shared" si="740"/>
        <v>No</v>
      </c>
      <c r="BA1208" t="str">
        <f>IF(Tax!K62="","No","Yes")</f>
        <v>No</v>
      </c>
      <c r="BB1208" s="178" t="str">
        <f t="shared" si="741"/>
        <v>No</v>
      </c>
      <c r="BC1208" s="178" t="str">
        <f t="shared" si="742"/>
        <v>Yes</v>
      </c>
      <c r="BD1208" s="174"/>
    </row>
    <row r="1209" spans="1:56" s="175" customFormat="1" ht="23.65" thickBot="1" x14ac:dyDescent="0.5">
      <c r="A1209" s="177">
        <v>59</v>
      </c>
      <c r="B1209" s="71" t="s">
        <v>632</v>
      </c>
      <c r="C1209" t="str">
        <f>IF(Tax!E63="Yes","Yes","No")</f>
        <v>No</v>
      </c>
      <c r="D1209" t="str">
        <f>IF(AND(C1209="No",Tax!F63="Yes"),"Yes","No")</f>
        <v>No</v>
      </c>
      <c r="E1209" t="str">
        <f>IF(AND(C1209="No",Tax!F63="N/A"),"N/A","No")</f>
        <v>No</v>
      </c>
      <c r="F1209">
        <f>IF(OR(Tax!F63="Yes",Tax!F63="N/A"),0,1)</f>
        <v>1</v>
      </c>
      <c r="G1209" t="str">
        <f>IF(OR(Tax!K63="Q3 2019",Tax!K63="Q4 2019"),"Yes","No")</f>
        <v>No</v>
      </c>
      <c r="H1209" s="178" t="str">
        <f t="shared" si="694"/>
        <v>No</v>
      </c>
      <c r="I1209" t="str">
        <f>IF(OR(Tax!K63="Q1 2020",Tax!K63="Q2 2020"),"Yes","No")</f>
        <v>No</v>
      </c>
      <c r="J1209" s="178" t="str">
        <f t="shared" si="719"/>
        <v>No</v>
      </c>
      <c r="K1209" t="str">
        <f>IF(OR(Tax!K63="Q3 2020",Tax!K63="Q4 2020"),"Yes","No")</f>
        <v>No</v>
      </c>
      <c r="L1209" s="178" t="str">
        <f t="shared" si="720"/>
        <v>No</v>
      </c>
      <c r="M1209" t="str">
        <f>IF(OR(Tax!K63="Q1 2021",Tax!K63="Q2 2021"),"Yes","No")</f>
        <v>No</v>
      </c>
      <c r="N1209" s="178" t="str">
        <f t="shared" si="721"/>
        <v>No</v>
      </c>
      <c r="O1209" t="str">
        <f>IF(OR(Tax!K63="Q3 2021",Tax!K63="Q4 2021"),"Yes","No")</f>
        <v>No</v>
      </c>
      <c r="P1209" s="178" t="str">
        <f t="shared" si="722"/>
        <v>No</v>
      </c>
      <c r="Q1209" t="str">
        <f>IF(OR(Tax!K63="Q1 2022",Tax!K63="Q2 2022"),"Yes","No")</f>
        <v>No</v>
      </c>
      <c r="R1209" s="178" t="str">
        <f t="shared" si="723"/>
        <v>No</v>
      </c>
      <c r="S1209" t="str">
        <f>IF(OR(Tax!K63="Q3 2022",Tax!K63="Q4 2022"),"Yes","No")</f>
        <v>No</v>
      </c>
      <c r="T1209" s="178" t="str">
        <f t="shared" si="724"/>
        <v>No</v>
      </c>
      <c r="U1209" t="str">
        <f>IF(OR(Tax!K63="Q1 2023",Tax!K63="Q2 2023"),"Yes","No")</f>
        <v>No</v>
      </c>
      <c r="V1209" s="178" t="str">
        <f t="shared" si="725"/>
        <v>No</v>
      </c>
      <c r="W1209" t="str">
        <f>IF(OR(Tax!K63="Q3 2023",Tax!K63="Q4 2023"),"Yes","No")</f>
        <v>No</v>
      </c>
      <c r="X1209" s="178" t="str">
        <f t="shared" si="726"/>
        <v>No</v>
      </c>
      <c r="Y1209" t="str">
        <f>IF(OR(Tax!K63="Q1 2024",Tax!K63="Q2 2024"),"Yes","No")</f>
        <v>No</v>
      </c>
      <c r="Z1209" s="178" t="str">
        <f t="shared" si="727"/>
        <v>No</v>
      </c>
      <c r="AA1209" t="str">
        <f>IF(OR(Tax!K63="Q3 2024",Tax!K63="Q4 2024"),"Yes","No")</f>
        <v>No</v>
      </c>
      <c r="AB1209" s="178" t="str">
        <f t="shared" si="728"/>
        <v>No</v>
      </c>
      <c r="AC1209" t="str">
        <f>IF(OR(Tax!K63="Q1 2025",Tax!K63="Q2 2025"),"Yes","No")</f>
        <v>No</v>
      </c>
      <c r="AD1209" s="178" t="str">
        <f t="shared" si="729"/>
        <v>No</v>
      </c>
      <c r="AE1209" t="str">
        <f>IF(OR(Tax!K63="Q3 2025",Tax!K63="Q4 2025"),"Yes","No")</f>
        <v>No</v>
      </c>
      <c r="AF1209" s="178" t="str">
        <f t="shared" si="730"/>
        <v>No</v>
      </c>
      <c r="AG1209" t="str">
        <f>IF(OR(Tax!K63="Q1 2026",Tax!K63="Q2 2026"),"Yes","No")</f>
        <v>No</v>
      </c>
      <c r="AH1209" s="178" t="str">
        <f t="shared" si="731"/>
        <v>No</v>
      </c>
      <c r="AI1209" t="str">
        <f>IF(OR(Tax!K63="Q3 2026",Tax!K63="Q4 2026"),"Yes","No")</f>
        <v>No</v>
      </c>
      <c r="AJ1209" s="178" t="str">
        <f t="shared" si="732"/>
        <v>No</v>
      </c>
      <c r="AK1209" t="str">
        <f>IF(OR(Tax!K63="Q1 2027",Tax!K63="Q2 2027"),"Yes","No")</f>
        <v>No</v>
      </c>
      <c r="AL1209" s="178" t="str">
        <f t="shared" si="733"/>
        <v>No</v>
      </c>
      <c r="AM1209" t="str">
        <f>IF(OR(Tax!K63="Q3 2027",Tax!K63="Q4 2027"),"Yes","No")</f>
        <v>No</v>
      </c>
      <c r="AN1209" s="178" t="str">
        <f t="shared" si="734"/>
        <v>No</v>
      </c>
      <c r="AO1209" t="str">
        <f>IF(OR(Tax!K63="Q1 2028",Tax!K63="Q2 2028"),"Yes","No")</f>
        <v>No</v>
      </c>
      <c r="AP1209" s="178" t="str">
        <f t="shared" si="735"/>
        <v>No</v>
      </c>
      <c r="AQ1209" t="str">
        <f>IF(OR(Tax!K63="Q3 2028",Tax!K63="Q4 2028"),"Yes","No")</f>
        <v>No</v>
      </c>
      <c r="AR1209" s="178" t="str">
        <f t="shared" si="736"/>
        <v>No</v>
      </c>
      <c r="AS1209" t="str">
        <f>IF(OR(Tax!K63="Q1 2029",Tax!K63="Q2 2029"),"Yes","No")</f>
        <v>No</v>
      </c>
      <c r="AT1209" s="178" t="str">
        <f t="shared" si="737"/>
        <v>No</v>
      </c>
      <c r="AU1209" t="str">
        <f>IF(OR(Tax!K63="Q3 2029",Tax!K63="Q4 2029"),"Yes","No")</f>
        <v>No</v>
      </c>
      <c r="AV1209" s="178" t="str">
        <f t="shared" si="738"/>
        <v>No</v>
      </c>
      <c r="AW1209" t="str">
        <f>IF(OR(Tax!K63="Q1 2030",Tax!K63="Q2 2030"),"Yes","No")</f>
        <v>No</v>
      </c>
      <c r="AX1209" s="178" t="str">
        <f t="shared" si="739"/>
        <v>No</v>
      </c>
      <c r="AY1209" t="str">
        <f>IF(OR(Tax!K63="Q3 2030",Tax!K63="Q4 2030"),"Yes","No")</f>
        <v>No</v>
      </c>
      <c r="AZ1209" s="178" t="str">
        <f t="shared" si="740"/>
        <v>No</v>
      </c>
      <c r="BA1209" t="str">
        <f>IF(Tax!K63="","No","Yes")</f>
        <v>No</v>
      </c>
      <c r="BB1209" s="178" t="str">
        <f t="shared" si="741"/>
        <v>No</v>
      </c>
      <c r="BC1209" s="178" t="str">
        <f t="shared" si="742"/>
        <v>Yes</v>
      </c>
      <c r="BD1209" s="174"/>
    </row>
    <row r="1210" spans="1:56" s="175" customFormat="1" ht="14.65" thickBot="1" x14ac:dyDescent="0.5">
      <c r="A1210" s="177">
        <v>60</v>
      </c>
      <c r="B1210" s="71" t="s">
        <v>633</v>
      </c>
      <c r="C1210" t="str">
        <f>IF(Tax!E64="Yes","Yes","No")</f>
        <v>No</v>
      </c>
      <c r="D1210" t="str">
        <f>IF(AND(C1210="No",Tax!F64="Yes"),"Yes","No")</f>
        <v>No</v>
      </c>
      <c r="E1210" t="str">
        <f>IF(AND(C1210="No",Tax!F64="N/A"),"N/A","No")</f>
        <v>No</v>
      </c>
      <c r="F1210">
        <f>IF(OR(Tax!F64="Yes",Tax!F64="N/A"),0,1)</f>
        <v>1</v>
      </c>
      <c r="G1210" t="str">
        <f>IF(OR(Tax!K64="Q3 2019",Tax!K64="Q4 2019"),"Yes","No")</f>
        <v>No</v>
      </c>
      <c r="H1210" s="178" t="str">
        <f t="shared" si="694"/>
        <v>No</v>
      </c>
      <c r="I1210" t="str">
        <f>IF(OR(Tax!K64="Q1 2020",Tax!K64="Q2 2020"),"Yes","No")</f>
        <v>No</v>
      </c>
      <c r="J1210" s="178" t="str">
        <f t="shared" si="719"/>
        <v>No</v>
      </c>
      <c r="K1210" t="str">
        <f>IF(OR(Tax!K64="Q3 2020",Tax!K64="Q4 2020"),"Yes","No")</f>
        <v>No</v>
      </c>
      <c r="L1210" s="178" t="str">
        <f t="shared" si="720"/>
        <v>No</v>
      </c>
      <c r="M1210" t="str">
        <f>IF(OR(Tax!K64="Q1 2021",Tax!K64="Q2 2021"),"Yes","No")</f>
        <v>No</v>
      </c>
      <c r="N1210" s="178" t="str">
        <f t="shared" si="721"/>
        <v>No</v>
      </c>
      <c r="O1210" t="str">
        <f>IF(OR(Tax!K64="Q3 2021",Tax!K64="Q4 2021"),"Yes","No")</f>
        <v>No</v>
      </c>
      <c r="P1210" s="178" t="str">
        <f t="shared" si="722"/>
        <v>No</v>
      </c>
      <c r="Q1210" t="str">
        <f>IF(OR(Tax!K64="Q1 2022",Tax!K64="Q2 2022"),"Yes","No")</f>
        <v>No</v>
      </c>
      <c r="R1210" s="178" t="str">
        <f t="shared" si="723"/>
        <v>No</v>
      </c>
      <c r="S1210" t="str">
        <f>IF(OR(Tax!K64="Q3 2022",Tax!K64="Q4 2022"),"Yes","No")</f>
        <v>No</v>
      </c>
      <c r="T1210" s="178" t="str">
        <f t="shared" si="724"/>
        <v>No</v>
      </c>
      <c r="U1210" t="str">
        <f>IF(OR(Tax!K64="Q1 2023",Tax!K64="Q2 2023"),"Yes","No")</f>
        <v>No</v>
      </c>
      <c r="V1210" s="178" t="str">
        <f t="shared" si="725"/>
        <v>No</v>
      </c>
      <c r="W1210" t="str">
        <f>IF(OR(Tax!K64="Q3 2023",Tax!K64="Q4 2023"),"Yes","No")</f>
        <v>No</v>
      </c>
      <c r="X1210" s="178" t="str">
        <f t="shared" si="726"/>
        <v>No</v>
      </c>
      <c r="Y1210" t="str">
        <f>IF(OR(Tax!K64="Q1 2024",Tax!K64="Q2 2024"),"Yes","No")</f>
        <v>No</v>
      </c>
      <c r="Z1210" s="178" t="str">
        <f t="shared" si="727"/>
        <v>No</v>
      </c>
      <c r="AA1210" t="str">
        <f>IF(OR(Tax!K64="Q3 2024",Tax!K64="Q4 2024"),"Yes","No")</f>
        <v>No</v>
      </c>
      <c r="AB1210" s="178" t="str">
        <f t="shared" si="728"/>
        <v>No</v>
      </c>
      <c r="AC1210" t="str">
        <f>IF(OR(Tax!K64="Q1 2025",Tax!K64="Q2 2025"),"Yes","No")</f>
        <v>No</v>
      </c>
      <c r="AD1210" s="178" t="str">
        <f t="shared" si="729"/>
        <v>No</v>
      </c>
      <c r="AE1210" t="str">
        <f>IF(OR(Tax!K64="Q3 2025",Tax!K64="Q4 2025"),"Yes","No")</f>
        <v>No</v>
      </c>
      <c r="AF1210" s="178" t="str">
        <f t="shared" si="730"/>
        <v>No</v>
      </c>
      <c r="AG1210" t="str">
        <f>IF(OR(Tax!K64="Q1 2026",Tax!K64="Q2 2026"),"Yes","No")</f>
        <v>No</v>
      </c>
      <c r="AH1210" s="178" t="str">
        <f t="shared" si="731"/>
        <v>No</v>
      </c>
      <c r="AI1210" t="str">
        <f>IF(OR(Tax!K64="Q3 2026",Tax!K64="Q4 2026"),"Yes","No")</f>
        <v>No</v>
      </c>
      <c r="AJ1210" s="178" t="str">
        <f t="shared" si="732"/>
        <v>No</v>
      </c>
      <c r="AK1210" t="str">
        <f>IF(OR(Tax!K64="Q1 2027",Tax!K64="Q2 2027"),"Yes","No")</f>
        <v>No</v>
      </c>
      <c r="AL1210" s="178" t="str">
        <f t="shared" si="733"/>
        <v>No</v>
      </c>
      <c r="AM1210" t="str">
        <f>IF(OR(Tax!K64="Q3 2027",Tax!K64="Q4 2027"),"Yes","No")</f>
        <v>No</v>
      </c>
      <c r="AN1210" s="178" t="str">
        <f t="shared" si="734"/>
        <v>No</v>
      </c>
      <c r="AO1210" t="str">
        <f>IF(OR(Tax!K64="Q1 2028",Tax!K64="Q2 2028"),"Yes","No")</f>
        <v>No</v>
      </c>
      <c r="AP1210" s="178" t="str">
        <f t="shared" si="735"/>
        <v>No</v>
      </c>
      <c r="AQ1210" t="str">
        <f>IF(OR(Tax!K64="Q3 2028",Tax!K64="Q4 2028"),"Yes","No")</f>
        <v>No</v>
      </c>
      <c r="AR1210" s="178" t="str">
        <f t="shared" si="736"/>
        <v>No</v>
      </c>
      <c r="AS1210" t="str">
        <f>IF(OR(Tax!K64="Q1 2029",Tax!K64="Q2 2029"),"Yes","No")</f>
        <v>No</v>
      </c>
      <c r="AT1210" s="178" t="str">
        <f t="shared" si="737"/>
        <v>No</v>
      </c>
      <c r="AU1210" t="str">
        <f>IF(OR(Tax!K64="Q3 2029",Tax!K64="Q4 2029"),"Yes","No")</f>
        <v>No</v>
      </c>
      <c r="AV1210" s="178" t="str">
        <f t="shared" si="738"/>
        <v>No</v>
      </c>
      <c r="AW1210" t="str">
        <f>IF(OR(Tax!K64="Q1 2030",Tax!K64="Q2 2030"),"Yes","No")</f>
        <v>No</v>
      </c>
      <c r="AX1210" s="178" t="str">
        <f t="shared" si="739"/>
        <v>No</v>
      </c>
      <c r="AY1210" t="str">
        <f>IF(OR(Tax!K64="Q3 2030",Tax!K64="Q4 2030"),"Yes","No")</f>
        <v>No</v>
      </c>
      <c r="AZ1210" s="178" t="str">
        <f t="shared" si="740"/>
        <v>No</v>
      </c>
      <c r="BA1210" t="str">
        <f>IF(Tax!K64="","No","Yes")</f>
        <v>No</v>
      </c>
      <c r="BB1210" s="178" t="str">
        <f t="shared" si="741"/>
        <v>No</v>
      </c>
      <c r="BC1210" s="178" t="str">
        <f t="shared" si="742"/>
        <v>Yes</v>
      </c>
      <c r="BD1210" s="174"/>
    </row>
    <row r="1211" spans="1:56" s="175" customFormat="1" ht="23.65" thickBot="1" x14ac:dyDescent="0.5">
      <c r="A1211" s="177">
        <v>61</v>
      </c>
      <c r="B1211" s="71" t="s">
        <v>1921</v>
      </c>
      <c r="C1211" t="str">
        <f>IF(Tax!E65="Yes","Yes","No")</f>
        <v>No</v>
      </c>
      <c r="D1211" t="str">
        <f>IF(AND(C1211="No",Tax!F65="Yes"),"Yes","No")</f>
        <v>No</v>
      </c>
      <c r="E1211" t="str">
        <f>IF(AND(C1211="No",Tax!F65="N/A"),"N/A","No")</f>
        <v>No</v>
      </c>
      <c r="F1211">
        <f>IF(OR(Tax!F65="Yes",Tax!F65="N/A"),0,1)</f>
        <v>1</v>
      </c>
      <c r="G1211" t="str">
        <f>IF(OR(Tax!K65="Q3 2019",Tax!K65="Q4 2019"),"Yes","No")</f>
        <v>No</v>
      </c>
      <c r="H1211" s="178" t="str">
        <f t="shared" si="694"/>
        <v>No</v>
      </c>
      <c r="I1211" t="str">
        <f>IF(OR(Tax!K65="Q1 2020",Tax!K65="Q2 2020"),"Yes","No")</f>
        <v>No</v>
      </c>
      <c r="J1211" s="178" t="str">
        <f t="shared" si="719"/>
        <v>No</v>
      </c>
      <c r="K1211" t="str">
        <f>IF(OR(Tax!K65="Q3 2020",Tax!K65="Q4 2020"),"Yes","No")</f>
        <v>No</v>
      </c>
      <c r="L1211" s="178" t="str">
        <f t="shared" si="720"/>
        <v>No</v>
      </c>
      <c r="M1211" t="str">
        <f>IF(OR(Tax!K65="Q1 2021",Tax!K65="Q2 2021"),"Yes","No")</f>
        <v>No</v>
      </c>
      <c r="N1211" s="178" t="str">
        <f t="shared" si="721"/>
        <v>No</v>
      </c>
      <c r="O1211" t="str">
        <f>IF(OR(Tax!K65="Q3 2021",Tax!K65="Q4 2021"),"Yes","No")</f>
        <v>No</v>
      </c>
      <c r="P1211" s="178" t="str">
        <f t="shared" si="722"/>
        <v>No</v>
      </c>
      <c r="Q1211" t="str">
        <f>IF(OR(Tax!K65="Q1 2022",Tax!K65="Q2 2022"),"Yes","No")</f>
        <v>No</v>
      </c>
      <c r="R1211" s="178" t="str">
        <f t="shared" si="723"/>
        <v>No</v>
      </c>
      <c r="S1211" t="str">
        <f>IF(OR(Tax!K65="Q3 2022",Tax!K65="Q4 2022"),"Yes","No")</f>
        <v>No</v>
      </c>
      <c r="T1211" s="178" t="str">
        <f t="shared" si="724"/>
        <v>No</v>
      </c>
      <c r="U1211" t="str">
        <f>IF(OR(Tax!K65="Q1 2023",Tax!K65="Q2 2023"),"Yes","No")</f>
        <v>No</v>
      </c>
      <c r="V1211" s="178" t="str">
        <f t="shared" si="725"/>
        <v>No</v>
      </c>
      <c r="W1211" t="str">
        <f>IF(OR(Tax!K65="Q3 2023",Tax!K65="Q4 2023"),"Yes","No")</f>
        <v>No</v>
      </c>
      <c r="X1211" s="178" t="str">
        <f t="shared" si="726"/>
        <v>No</v>
      </c>
      <c r="Y1211" t="str">
        <f>IF(OR(Tax!K65="Q1 2024",Tax!K65="Q2 2024"),"Yes","No")</f>
        <v>No</v>
      </c>
      <c r="Z1211" s="178" t="str">
        <f t="shared" si="727"/>
        <v>No</v>
      </c>
      <c r="AA1211" t="str">
        <f>IF(OR(Tax!K65="Q3 2024",Tax!K65="Q4 2024"),"Yes","No")</f>
        <v>No</v>
      </c>
      <c r="AB1211" s="178" t="str">
        <f t="shared" si="728"/>
        <v>No</v>
      </c>
      <c r="AC1211" t="str">
        <f>IF(OR(Tax!K65="Q1 2025",Tax!K65="Q2 2025"),"Yes","No")</f>
        <v>No</v>
      </c>
      <c r="AD1211" s="178" t="str">
        <f t="shared" si="729"/>
        <v>No</v>
      </c>
      <c r="AE1211" t="str">
        <f>IF(OR(Tax!K65="Q3 2025",Tax!K65="Q4 2025"),"Yes","No")</f>
        <v>No</v>
      </c>
      <c r="AF1211" s="178" t="str">
        <f t="shared" si="730"/>
        <v>No</v>
      </c>
      <c r="AG1211" t="str">
        <f>IF(OR(Tax!K65="Q1 2026",Tax!K65="Q2 2026"),"Yes","No")</f>
        <v>No</v>
      </c>
      <c r="AH1211" s="178" t="str">
        <f t="shared" si="731"/>
        <v>No</v>
      </c>
      <c r="AI1211" t="str">
        <f>IF(OR(Tax!K65="Q3 2026",Tax!K65="Q4 2026"),"Yes","No")</f>
        <v>No</v>
      </c>
      <c r="AJ1211" s="178" t="str">
        <f t="shared" si="732"/>
        <v>No</v>
      </c>
      <c r="AK1211" t="str">
        <f>IF(OR(Tax!K65="Q1 2027",Tax!K65="Q2 2027"),"Yes","No")</f>
        <v>No</v>
      </c>
      <c r="AL1211" s="178" t="str">
        <f t="shared" si="733"/>
        <v>No</v>
      </c>
      <c r="AM1211" t="str">
        <f>IF(OR(Tax!K65="Q3 2027",Tax!K65="Q4 2027"),"Yes","No")</f>
        <v>No</v>
      </c>
      <c r="AN1211" s="178" t="str">
        <f t="shared" si="734"/>
        <v>No</v>
      </c>
      <c r="AO1211" t="str">
        <f>IF(OR(Tax!K65="Q1 2028",Tax!K65="Q2 2028"),"Yes","No")</f>
        <v>No</v>
      </c>
      <c r="AP1211" s="178" t="str">
        <f t="shared" si="735"/>
        <v>No</v>
      </c>
      <c r="AQ1211" t="str">
        <f>IF(OR(Tax!K65="Q3 2028",Tax!K65="Q4 2028"),"Yes","No")</f>
        <v>No</v>
      </c>
      <c r="AR1211" s="178" t="str">
        <f t="shared" si="736"/>
        <v>No</v>
      </c>
      <c r="AS1211" t="str">
        <f>IF(OR(Tax!K65="Q1 2029",Tax!K65="Q2 2029"),"Yes","No")</f>
        <v>No</v>
      </c>
      <c r="AT1211" s="178" t="str">
        <f t="shared" si="737"/>
        <v>No</v>
      </c>
      <c r="AU1211" t="str">
        <f>IF(OR(Tax!K65="Q3 2029",Tax!K65="Q4 2029"),"Yes","No")</f>
        <v>No</v>
      </c>
      <c r="AV1211" s="178" t="str">
        <f t="shared" si="738"/>
        <v>No</v>
      </c>
      <c r="AW1211" t="str">
        <f>IF(OR(Tax!K65="Q1 2030",Tax!K65="Q2 2030"),"Yes","No")</f>
        <v>No</v>
      </c>
      <c r="AX1211" s="178" t="str">
        <f t="shared" si="739"/>
        <v>No</v>
      </c>
      <c r="AY1211" t="str">
        <f>IF(OR(Tax!K65="Q3 2030",Tax!K65="Q4 2030"),"Yes","No")</f>
        <v>No</v>
      </c>
      <c r="AZ1211" s="178" t="str">
        <f t="shared" si="740"/>
        <v>No</v>
      </c>
      <c r="BA1211" t="str">
        <f>IF(Tax!K65="","No","Yes")</f>
        <v>No</v>
      </c>
      <c r="BB1211" s="178" t="str">
        <f t="shared" si="741"/>
        <v>No</v>
      </c>
      <c r="BC1211" s="178" t="str">
        <f t="shared" si="742"/>
        <v>Yes</v>
      </c>
      <c r="BD1211" s="174"/>
    </row>
    <row r="1212" spans="1:56" s="175" customFormat="1" ht="35.25" thickBot="1" x14ac:dyDescent="0.5">
      <c r="A1212" s="177">
        <v>62</v>
      </c>
      <c r="B1212" s="71" t="s">
        <v>1922</v>
      </c>
      <c r="C1212" t="str">
        <f>IF(Tax!E66="Yes","Yes","No")</f>
        <v>No</v>
      </c>
      <c r="D1212" t="str">
        <f>IF(AND(C1212="No",Tax!F66="Yes"),"Yes","No")</f>
        <v>No</v>
      </c>
      <c r="E1212" t="str">
        <f>IF(AND(C1212="No",Tax!F66="N/A"),"N/A","No")</f>
        <v>No</v>
      </c>
      <c r="F1212">
        <f>IF(OR(Tax!F66="Yes",Tax!F66="N/A"),0,1)</f>
        <v>1</v>
      </c>
      <c r="G1212" t="str">
        <f>IF(OR(Tax!K66="Q3 2019",Tax!K66="Q4 2019"),"Yes","No")</f>
        <v>No</v>
      </c>
      <c r="H1212" s="178" t="str">
        <f t="shared" si="694"/>
        <v>No</v>
      </c>
      <c r="I1212" t="str">
        <f>IF(OR(Tax!K66="Q1 2020",Tax!K66="Q2 2020"),"Yes","No")</f>
        <v>No</v>
      </c>
      <c r="J1212" s="178" t="str">
        <f t="shared" si="719"/>
        <v>No</v>
      </c>
      <c r="K1212" t="str">
        <f>IF(OR(Tax!K66="Q3 2020",Tax!K66="Q4 2020"),"Yes","No")</f>
        <v>No</v>
      </c>
      <c r="L1212" s="178" t="str">
        <f t="shared" si="720"/>
        <v>No</v>
      </c>
      <c r="M1212" t="str">
        <f>IF(OR(Tax!K66="Q1 2021",Tax!K66="Q2 2021"),"Yes","No")</f>
        <v>No</v>
      </c>
      <c r="N1212" s="178" t="str">
        <f t="shared" si="721"/>
        <v>No</v>
      </c>
      <c r="O1212" t="str">
        <f>IF(OR(Tax!K66="Q3 2021",Tax!K66="Q4 2021"),"Yes","No")</f>
        <v>No</v>
      </c>
      <c r="P1212" s="178" t="str">
        <f t="shared" si="722"/>
        <v>No</v>
      </c>
      <c r="Q1212" t="str">
        <f>IF(OR(Tax!K66="Q1 2022",Tax!K66="Q2 2022"),"Yes","No")</f>
        <v>No</v>
      </c>
      <c r="R1212" s="178" t="str">
        <f t="shared" si="723"/>
        <v>No</v>
      </c>
      <c r="S1212" t="str">
        <f>IF(OR(Tax!K66="Q3 2022",Tax!K66="Q4 2022"),"Yes","No")</f>
        <v>No</v>
      </c>
      <c r="T1212" s="178" t="str">
        <f t="shared" si="724"/>
        <v>No</v>
      </c>
      <c r="U1212" t="str">
        <f>IF(OR(Tax!K66="Q1 2023",Tax!K66="Q2 2023"),"Yes","No")</f>
        <v>No</v>
      </c>
      <c r="V1212" s="178" t="str">
        <f t="shared" si="725"/>
        <v>No</v>
      </c>
      <c r="W1212" t="str">
        <f>IF(OR(Tax!K66="Q3 2023",Tax!K66="Q4 2023"),"Yes","No")</f>
        <v>No</v>
      </c>
      <c r="X1212" s="178" t="str">
        <f t="shared" si="726"/>
        <v>No</v>
      </c>
      <c r="Y1212" t="str">
        <f>IF(OR(Tax!K66="Q1 2024",Tax!K66="Q2 2024"),"Yes","No")</f>
        <v>No</v>
      </c>
      <c r="Z1212" s="178" t="str">
        <f t="shared" si="727"/>
        <v>No</v>
      </c>
      <c r="AA1212" t="str">
        <f>IF(OR(Tax!K66="Q3 2024",Tax!K66="Q4 2024"),"Yes","No")</f>
        <v>No</v>
      </c>
      <c r="AB1212" s="178" t="str">
        <f t="shared" si="728"/>
        <v>No</v>
      </c>
      <c r="AC1212" t="str">
        <f>IF(OR(Tax!K66="Q1 2025",Tax!K66="Q2 2025"),"Yes","No")</f>
        <v>No</v>
      </c>
      <c r="AD1212" s="178" t="str">
        <f t="shared" si="729"/>
        <v>No</v>
      </c>
      <c r="AE1212" t="str">
        <f>IF(OR(Tax!K66="Q3 2025",Tax!K66="Q4 2025"),"Yes","No")</f>
        <v>No</v>
      </c>
      <c r="AF1212" s="178" t="str">
        <f t="shared" si="730"/>
        <v>No</v>
      </c>
      <c r="AG1212" t="str">
        <f>IF(OR(Tax!K66="Q1 2026",Tax!K66="Q2 2026"),"Yes","No")</f>
        <v>No</v>
      </c>
      <c r="AH1212" s="178" t="str">
        <f t="shared" si="731"/>
        <v>No</v>
      </c>
      <c r="AI1212" t="str">
        <f>IF(OR(Tax!K66="Q3 2026",Tax!K66="Q4 2026"),"Yes","No")</f>
        <v>No</v>
      </c>
      <c r="AJ1212" s="178" t="str">
        <f t="shared" si="732"/>
        <v>No</v>
      </c>
      <c r="AK1212" t="str">
        <f>IF(OR(Tax!K66="Q1 2027",Tax!K66="Q2 2027"),"Yes","No")</f>
        <v>No</v>
      </c>
      <c r="AL1212" s="178" t="str">
        <f t="shared" si="733"/>
        <v>No</v>
      </c>
      <c r="AM1212" t="str">
        <f>IF(OR(Tax!K66="Q3 2027",Tax!K66="Q4 2027"),"Yes","No")</f>
        <v>No</v>
      </c>
      <c r="AN1212" s="178" t="str">
        <f t="shared" si="734"/>
        <v>No</v>
      </c>
      <c r="AO1212" t="str">
        <f>IF(OR(Tax!K66="Q1 2028",Tax!K66="Q2 2028"),"Yes","No")</f>
        <v>No</v>
      </c>
      <c r="AP1212" s="178" t="str">
        <f t="shared" si="735"/>
        <v>No</v>
      </c>
      <c r="AQ1212" t="str">
        <f>IF(OR(Tax!K66="Q3 2028",Tax!K66="Q4 2028"),"Yes","No")</f>
        <v>No</v>
      </c>
      <c r="AR1212" s="178" t="str">
        <f t="shared" si="736"/>
        <v>No</v>
      </c>
      <c r="AS1212" t="str">
        <f>IF(OR(Tax!K66="Q1 2029",Tax!K66="Q2 2029"),"Yes","No")</f>
        <v>No</v>
      </c>
      <c r="AT1212" s="178" t="str">
        <f t="shared" si="737"/>
        <v>No</v>
      </c>
      <c r="AU1212" t="str">
        <f>IF(OR(Tax!K66="Q3 2029",Tax!K66="Q4 2029"),"Yes","No")</f>
        <v>No</v>
      </c>
      <c r="AV1212" s="178" t="str">
        <f t="shared" si="738"/>
        <v>No</v>
      </c>
      <c r="AW1212" t="str">
        <f>IF(OR(Tax!K66="Q1 2030",Tax!K66="Q2 2030"),"Yes","No")</f>
        <v>No</v>
      </c>
      <c r="AX1212" s="178" t="str">
        <f t="shared" si="739"/>
        <v>No</v>
      </c>
      <c r="AY1212" t="str">
        <f>IF(OR(Tax!K66="Q3 2030",Tax!K66="Q4 2030"),"Yes","No")</f>
        <v>No</v>
      </c>
      <c r="AZ1212" s="178" t="str">
        <f t="shared" si="740"/>
        <v>No</v>
      </c>
      <c r="BA1212" t="str">
        <f>IF(Tax!K66="","No","Yes")</f>
        <v>No</v>
      </c>
      <c r="BB1212" s="178" t="str">
        <f t="shared" si="741"/>
        <v>No</v>
      </c>
      <c r="BC1212" s="178" t="str">
        <f t="shared" si="742"/>
        <v>Yes</v>
      </c>
      <c r="BD1212" s="174"/>
    </row>
    <row r="1213" spans="1:56" s="175" customFormat="1" ht="23.65" thickBot="1" x14ac:dyDescent="0.5">
      <c r="A1213" s="177">
        <v>63</v>
      </c>
      <c r="B1213" s="70" t="s">
        <v>1923</v>
      </c>
      <c r="C1213" t="str">
        <f>IF(Tax!E67="Yes","Yes","No")</f>
        <v>Yes</v>
      </c>
      <c r="D1213" t="str">
        <f>IF(AND(C1213="No",Tax!F67="Yes"),"Yes","No")</f>
        <v>No</v>
      </c>
      <c r="E1213" t="str">
        <f>IF(AND(C1213="No",Tax!F67="N/A"),"N/A","No")</f>
        <v>No</v>
      </c>
      <c r="F1213">
        <f>IF(OR(Tax!F67="Yes",Tax!F67="N/A"),0,1)</f>
        <v>1</v>
      </c>
      <c r="G1213" t="str">
        <f>IF(OR(Tax!K67="Q3 2019",Tax!K67="Q4 2019"),"Yes","No")</f>
        <v>No</v>
      </c>
      <c r="H1213" s="178" t="str">
        <f t="shared" si="694"/>
        <v>No</v>
      </c>
      <c r="I1213" t="str">
        <f>IF(OR(Tax!K67="Q1 2020",Tax!K67="Q2 2020"),"Yes","No")</f>
        <v>No</v>
      </c>
      <c r="J1213" s="178" t="str">
        <f t="shared" si="719"/>
        <v>No</v>
      </c>
      <c r="K1213" t="str">
        <f>IF(OR(Tax!K67="Q3 2020",Tax!K67="Q4 2020"),"Yes","No")</f>
        <v>No</v>
      </c>
      <c r="L1213" s="178" t="str">
        <f t="shared" si="720"/>
        <v>No</v>
      </c>
      <c r="M1213" t="str">
        <f>IF(OR(Tax!K67="Q1 2021",Tax!K67="Q2 2021"),"Yes","No")</f>
        <v>No</v>
      </c>
      <c r="N1213" s="178" t="str">
        <f t="shared" si="721"/>
        <v>No</v>
      </c>
      <c r="O1213" t="str">
        <f>IF(OR(Tax!K67="Q3 2021",Tax!K67="Q4 2021"),"Yes","No")</f>
        <v>No</v>
      </c>
      <c r="P1213" s="178" t="str">
        <f t="shared" si="722"/>
        <v>No</v>
      </c>
      <c r="Q1213" t="str">
        <f>IF(OR(Tax!K67="Q1 2022",Tax!K67="Q2 2022"),"Yes","No")</f>
        <v>No</v>
      </c>
      <c r="R1213" s="178" t="str">
        <f t="shared" si="723"/>
        <v>No</v>
      </c>
      <c r="S1213" t="str">
        <f>IF(OR(Tax!K67="Q3 2022",Tax!K67="Q4 2022"),"Yes","No")</f>
        <v>No</v>
      </c>
      <c r="T1213" s="178" t="str">
        <f t="shared" si="724"/>
        <v>No</v>
      </c>
      <c r="U1213" t="str">
        <f>IF(OR(Tax!K67="Q1 2023",Tax!K67="Q2 2023"),"Yes","No")</f>
        <v>No</v>
      </c>
      <c r="V1213" s="178" t="str">
        <f t="shared" si="725"/>
        <v>No</v>
      </c>
      <c r="W1213" t="str">
        <f>IF(OR(Tax!K67="Q3 2023",Tax!K67="Q4 2023"),"Yes","No")</f>
        <v>No</v>
      </c>
      <c r="X1213" s="178" t="str">
        <f t="shared" si="726"/>
        <v>No</v>
      </c>
      <c r="Y1213" t="str">
        <f>IF(OR(Tax!K67="Q1 2024",Tax!K67="Q2 2024"),"Yes","No")</f>
        <v>No</v>
      </c>
      <c r="Z1213" s="178" t="str">
        <f t="shared" si="727"/>
        <v>No</v>
      </c>
      <c r="AA1213" t="str">
        <f>IF(OR(Tax!K67="Q3 2024",Tax!K67="Q4 2024"),"Yes","No")</f>
        <v>No</v>
      </c>
      <c r="AB1213" s="178" t="str">
        <f t="shared" si="728"/>
        <v>No</v>
      </c>
      <c r="AC1213" t="str">
        <f>IF(OR(Tax!K67="Q1 2025",Tax!K67="Q2 2025"),"Yes","No")</f>
        <v>No</v>
      </c>
      <c r="AD1213" s="178" t="str">
        <f t="shared" si="729"/>
        <v>No</v>
      </c>
      <c r="AE1213" t="str">
        <f>IF(OR(Tax!K67="Q3 2025",Tax!K67="Q4 2025"),"Yes","No")</f>
        <v>No</v>
      </c>
      <c r="AF1213" s="178" t="str">
        <f t="shared" si="730"/>
        <v>No</v>
      </c>
      <c r="AG1213" t="str">
        <f>IF(OR(Tax!K67="Q1 2026",Tax!K67="Q2 2026"),"Yes","No")</f>
        <v>No</v>
      </c>
      <c r="AH1213" s="178" t="str">
        <f t="shared" si="731"/>
        <v>No</v>
      </c>
      <c r="AI1213" t="str">
        <f>IF(OR(Tax!K67="Q3 2026",Tax!K67="Q4 2026"),"Yes","No")</f>
        <v>No</v>
      </c>
      <c r="AJ1213" s="178" t="str">
        <f t="shared" si="732"/>
        <v>No</v>
      </c>
      <c r="AK1213" t="str">
        <f>IF(OR(Tax!K67="Q1 2027",Tax!K67="Q2 2027"),"Yes","No")</f>
        <v>No</v>
      </c>
      <c r="AL1213" s="178" t="str">
        <f t="shared" si="733"/>
        <v>No</v>
      </c>
      <c r="AM1213" t="str">
        <f>IF(OR(Tax!K67="Q3 2027",Tax!K67="Q4 2027"),"Yes","No")</f>
        <v>No</v>
      </c>
      <c r="AN1213" s="178" t="str">
        <f t="shared" si="734"/>
        <v>No</v>
      </c>
      <c r="AO1213" t="str">
        <f>IF(OR(Tax!K67="Q1 2028",Tax!K67="Q2 2028"),"Yes","No")</f>
        <v>No</v>
      </c>
      <c r="AP1213" s="178" t="str">
        <f t="shared" si="735"/>
        <v>No</v>
      </c>
      <c r="AQ1213" t="str">
        <f>IF(OR(Tax!K67="Q3 2028",Tax!K67="Q4 2028"),"Yes","No")</f>
        <v>No</v>
      </c>
      <c r="AR1213" s="178" t="str">
        <f t="shared" si="736"/>
        <v>No</v>
      </c>
      <c r="AS1213" t="str">
        <f>IF(OR(Tax!K67="Q1 2029",Tax!K67="Q2 2029"),"Yes","No")</f>
        <v>No</v>
      </c>
      <c r="AT1213" s="178" t="str">
        <f t="shared" si="737"/>
        <v>No</v>
      </c>
      <c r="AU1213" t="str">
        <f>IF(OR(Tax!K67="Q3 2029",Tax!K67="Q4 2029"),"Yes","No")</f>
        <v>No</v>
      </c>
      <c r="AV1213" s="178" t="str">
        <f t="shared" si="738"/>
        <v>No</v>
      </c>
      <c r="AW1213" t="str">
        <f>IF(OR(Tax!K67="Q1 2030",Tax!K67="Q2 2030"),"Yes","No")</f>
        <v>No</v>
      </c>
      <c r="AX1213" s="178" t="str">
        <f t="shared" si="739"/>
        <v>No</v>
      </c>
      <c r="AY1213" t="str">
        <f>IF(OR(Tax!K67="Q3 2030",Tax!K67="Q4 2030"),"Yes","No")</f>
        <v>No</v>
      </c>
      <c r="AZ1213" s="178" t="str">
        <f t="shared" si="740"/>
        <v>No</v>
      </c>
      <c r="BA1213" t="str">
        <f>IF(Tax!K67="","No","Yes")</f>
        <v>No</v>
      </c>
      <c r="BB1213" s="178" t="str">
        <f t="shared" si="741"/>
        <v>No</v>
      </c>
      <c r="BC1213" s="178" t="str">
        <f t="shared" si="742"/>
        <v>No</v>
      </c>
      <c r="BD1213" s="174"/>
    </row>
    <row r="1214" spans="1:56" s="175" customFormat="1" ht="35.25" thickBot="1" x14ac:dyDescent="0.5">
      <c r="A1214" s="177">
        <v>64</v>
      </c>
      <c r="B1214" s="70" t="s">
        <v>1924</v>
      </c>
      <c r="C1214" t="str">
        <f>IF(Tax!E68="Yes","Yes","No")</f>
        <v>Yes</v>
      </c>
      <c r="D1214" t="str">
        <f>IF(AND(C1214="No",Tax!F68="Yes"),"Yes","No")</f>
        <v>No</v>
      </c>
      <c r="E1214" t="str">
        <f>IF(AND(C1214="No",Tax!F68="N/A"),"N/A","No")</f>
        <v>No</v>
      </c>
      <c r="F1214">
        <f>IF(OR(Tax!F68="Yes",Tax!F68="N/A"),0,1)</f>
        <v>1</v>
      </c>
      <c r="G1214" t="str">
        <f>IF(OR(Tax!K68="Q3 2019",Tax!K68="Q4 2019"),"Yes","No")</f>
        <v>No</v>
      </c>
      <c r="H1214" s="178" t="str">
        <f t="shared" si="694"/>
        <v>No</v>
      </c>
      <c r="I1214" t="str">
        <f>IF(OR(Tax!K68="Q1 2020",Tax!K68="Q2 2020"),"Yes","No")</f>
        <v>No</v>
      </c>
      <c r="J1214" s="178" t="str">
        <f t="shared" si="719"/>
        <v>No</v>
      </c>
      <c r="K1214" t="str">
        <f>IF(OR(Tax!K68="Q3 2020",Tax!K68="Q4 2020"),"Yes","No")</f>
        <v>No</v>
      </c>
      <c r="L1214" s="178" t="str">
        <f t="shared" si="720"/>
        <v>No</v>
      </c>
      <c r="M1214" t="str">
        <f>IF(OR(Tax!K68="Q1 2021",Tax!K68="Q2 2021"),"Yes","No")</f>
        <v>No</v>
      </c>
      <c r="N1214" s="178" t="str">
        <f t="shared" si="721"/>
        <v>No</v>
      </c>
      <c r="O1214" t="str">
        <f>IF(OR(Tax!K68="Q3 2021",Tax!K68="Q4 2021"),"Yes","No")</f>
        <v>No</v>
      </c>
      <c r="P1214" s="178" t="str">
        <f t="shared" si="722"/>
        <v>No</v>
      </c>
      <c r="Q1214" t="str">
        <f>IF(OR(Tax!K68="Q1 2022",Tax!K68="Q2 2022"),"Yes","No")</f>
        <v>No</v>
      </c>
      <c r="R1214" s="178" t="str">
        <f t="shared" si="723"/>
        <v>No</v>
      </c>
      <c r="S1214" t="str">
        <f>IF(OR(Tax!K68="Q3 2022",Tax!K68="Q4 2022"),"Yes","No")</f>
        <v>No</v>
      </c>
      <c r="T1214" s="178" t="str">
        <f t="shared" si="724"/>
        <v>No</v>
      </c>
      <c r="U1214" t="str">
        <f>IF(OR(Tax!K68="Q1 2023",Tax!K68="Q2 2023"),"Yes","No")</f>
        <v>No</v>
      </c>
      <c r="V1214" s="178" t="str">
        <f t="shared" si="725"/>
        <v>No</v>
      </c>
      <c r="W1214" t="str">
        <f>IF(OR(Tax!K68="Q3 2023",Tax!K68="Q4 2023"),"Yes","No")</f>
        <v>No</v>
      </c>
      <c r="X1214" s="178" t="str">
        <f t="shared" si="726"/>
        <v>No</v>
      </c>
      <c r="Y1214" t="str">
        <f>IF(OR(Tax!K68="Q1 2024",Tax!K68="Q2 2024"),"Yes","No")</f>
        <v>No</v>
      </c>
      <c r="Z1214" s="178" t="str">
        <f t="shared" si="727"/>
        <v>No</v>
      </c>
      <c r="AA1214" t="str">
        <f>IF(OR(Tax!K68="Q3 2024",Tax!K68="Q4 2024"),"Yes","No")</f>
        <v>No</v>
      </c>
      <c r="AB1214" s="178" t="str">
        <f t="shared" si="728"/>
        <v>No</v>
      </c>
      <c r="AC1214" t="str">
        <f>IF(OR(Tax!K68="Q1 2025",Tax!K68="Q2 2025"),"Yes","No")</f>
        <v>No</v>
      </c>
      <c r="AD1214" s="178" t="str">
        <f t="shared" si="729"/>
        <v>No</v>
      </c>
      <c r="AE1214" t="str">
        <f>IF(OR(Tax!K68="Q3 2025",Tax!K68="Q4 2025"),"Yes","No")</f>
        <v>No</v>
      </c>
      <c r="AF1214" s="178" t="str">
        <f t="shared" si="730"/>
        <v>No</v>
      </c>
      <c r="AG1214" t="str">
        <f>IF(OR(Tax!K68="Q1 2026",Tax!K68="Q2 2026"),"Yes","No")</f>
        <v>No</v>
      </c>
      <c r="AH1214" s="178" t="str">
        <f t="shared" si="731"/>
        <v>No</v>
      </c>
      <c r="AI1214" t="str">
        <f>IF(OR(Tax!K68="Q3 2026",Tax!K68="Q4 2026"),"Yes","No")</f>
        <v>No</v>
      </c>
      <c r="AJ1214" s="178" t="str">
        <f t="shared" si="732"/>
        <v>No</v>
      </c>
      <c r="AK1214" t="str">
        <f>IF(OR(Tax!K68="Q1 2027",Tax!K68="Q2 2027"),"Yes","No")</f>
        <v>No</v>
      </c>
      <c r="AL1214" s="178" t="str">
        <f t="shared" si="733"/>
        <v>No</v>
      </c>
      <c r="AM1214" t="str">
        <f>IF(OR(Tax!K68="Q3 2027",Tax!K68="Q4 2027"),"Yes","No")</f>
        <v>No</v>
      </c>
      <c r="AN1214" s="178" t="str">
        <f t="shared" si="734"/>
        <v>No</v>
      </c>
      <c r="AO1214" t="str">
        <f>IF(OR(Tax!K68="Q1 2028",Tax!K68="Q2 2028"),"Yes","No")</f>
        <v>No</v>
      </c>
      <c r="AP1214" s="178" t="str">
        <f t="shared" si="735"/>
        <v>No</v>
      </c>
      <c r="AQ1214" t="str">
        <f>IF(OR(Tax!K68="Q3 2028",Tax!K68="Q4 2028"),"Yes","No")</f>
        <v>No</v>
      </c>
      <c r="AR1214" s="178" t="str">
        <f t="shared" si="736"/>
        <v>No</v>
      </c>
      <c r="AS1214" t="str">
        <f>IF(OR(Tax!K68="Q1 2029",Tax!K68="Q2 2029"),"Yes","No")</f>
        <v>No</v>
      </c>
      <c r="AT1214" s="178" t="str">
        <f t="shared" si="737"/>
        <v>No</v>
      </c>
      <c r="AU1214" t="str">
        <f>IF(OR(Tax!K68="Q3 2029",Tax!K68="Q4 2029"),"Yes","No")</f>
        <v>No</v>
      </c>
      <c r="AV1214" s="178" t="str">
        <f t="shared" si="738"/>
        <v>No</v>
      </c>
      <c r="AW1214" t="str">
        <f>IF(OR(Tax!K68="Q1 2030",Tax!K68="Q2 2030"),"Yes","No")</f>
        <v>No</v>
      </c>
      <c r="AX1214" s="178" t="str">
        <f t="shared" si="739"/>
        <v>No</v>
      </c>
      <c r="AY1214" t="str">
        <f>IF(OR(Tax!K68="Q3 2030",Tax!K68="Q4 2030"),"Yes","No")</f>
        <v>No</v>
      </c>
      <c r="AZ1214" s="178" t="str">
        <f t="shared" si="740"/>
        <v>No</v>
      </c>
      <c r="BA1214" t="str">
        <f>IF(Tax!K68="","No","Yes")</f>
        <v>No</v>
      </c>
      <c r="BB1214" s="178" t="str">
        <f t="shared" si="741"/>
        <v>No</v>
      </c>
      <c r="BC1214" s="178" t="str">
        <f t="shared" si="742"/>
        <v>No</v>
      </c>
      <c r="BD1214" s="174"/>
    </row>
    <row r="1215" spans="1:56" s="175" customFormat="1" ht="35.25" thickBot="1" x14ac:dyDescent="0.5">
      <c r="A1215" s="177">
        <v>65</v>
      </c>
      <c r="B1215" s="70" t="s">
        <v>1925</v>
      </c>
      <c r="C1215" t="str">
        <f>IF(Tax!E69="Yes","Yes","No")</f>
        <v>Yes</v>
      </c>
      <c r="D1215" t="str">
        <f>IF(AND(C1215="No",Tax!F69="Yes"),"Yes","No")</f>
        <v>No</v>
      </c>
      <c r="E1215" t="str">
        <f>IF(AND(C1215="No",Tax!F69="N/A"),"N/A","No")</f>
        <v>No</v>
      </c>
      <c r="F1215">
        <f>IF(OR(Tax!F69="Yes",Tax!F69="N/A"),0,1)</f>
        <v>1</v>
      </c>
      <c r="G1215" t="str">
        <f>IF(OR(Tax!K69="Q3 2019",Tax!K69="Q4 2019"),"Yes","No")</f>
        <v>No</v>
      </c>
      <c r="H1215" s="178" t="str">
        <f t="shared" ref="H1215:H1234" si="743">IF(AND(C1215="No",D1215="No",E1215="No",G1215="Yes"),"Yes","No")</f>
        <v>No</v>
      </c>
      <c r="I1215" t="str">
        <f>IF(OR(Tax!K69="Q1 2020",Tax!K69="Q2 2020"),"Yes","No")</f>
        <v>No</v>
      </c>
      <c r="J1215" s="178" t="str">
        <f t="shared" si="719"/>
        <v>No</v>
      </c>
      <c r="K1215" t="str">
        <f>IF(OR(Tax!K69="Q3 2020",Tax!K69="Q4 2020"),"Yes","No")</f>
        <v>No</v>
      </c>
      <c r="L1215" s="178" t="str">
        <f t="shared" si="720"/>
        <v>No</v>
      </c>
      <c r="M1215" t="str">
        <f>IF(OR(Tax!K69="Q1 2021",Tax!K69="Q2 2021"),"Yes","No")</f>
        <v>No</v>
      </c>
      <c r="N1215" s="178" t="str">
        <f t="shared" si="721"/>
        <v>No</v>
      </c>
      <c r="O1215" t="str">
        <f>IF(OR(Tax!K69="Q3 2021",Tax!K69="Q4 2021"),"Yes","No")</f>
        <v>No</v>
      </c>
      <c r="P1215" s="178" t="str">
        <f t="shared" si="722"/>
        <v>No</v>
      </c>
      <c r="Q1215" t="str">
        <f>IF(OR(Tax!K69="Q1 2022",Tax!K69="Q2 2022"),"Yes","No")</f>
        <v>No</v>
      </c>
      <c r="R1215" s="178" t="str">
        <f t="shared" si="723"/>
        <v>No</v>
      </c>
      <c r="S1215" t="str">
        <f>IF(OR(Tax!K69="Q3 2022",Tax!K69="Q4 2022"),"Yes","No")</f>
        <v>No</v>
      </c>
      <c r="T1215" s="178" t="str">
        <f t="shared" si="724"/>
        <v>No</v>
      </c>
      <c r="U1215" t="str">
        <f>IF(OR(Tax!K69="Q1 2023",Tax!K69="Q2 2023"),"Yes","No")</f>
        <v>No</v>
      </c>
      <c r="V1215" s="178" t="str">
        <f t="shared" si="725"/>
        <v>No</v>
      </c>
      <c r="W1215" t="str">
        <f>IF(OR(Tax!K69="Q3 2023",Tax!K69="Q4 2023"),"Yes","No")</f>
        <v>No</v>
      </c>
      <c r="X1215" s="178" t="str">
        <f t="shared" si="726"/>
        <v>No</v>
      </c>
      <c r="Y1215" t="str">
        <f>IF(OR(Tax!K69="Q1 2024",Tax!K69="Q2 2024"),"Yes","No")</f>
        <v>No</v>
      </c>
      <c r="Z1215" s="178" t="str">
        <f t="shared" si="727"/>
        <v>No</v>
      </c>
      <c r="AA1215" t="str">
        <f>IF(OR(Tax!K69="Q3 2024",Tax!K69="Q4 2024"),"Yes","No")</f>
        <v>No</v>
      </c>
      <c r="AB1215" s="178" t="str">
        <f t="shared" si="728"/>
        <v>No</v>
      </c>
      <c r="AC1215" t="str">
        <f>IF(OR(Tax!K69="Q1 2025",Tax!K69="Q2 2025"),"Yes","No")</f>
        <v>No</v>
      </c>
      <c r="AD1215" s="178" t="str">
        <f t="shared" si="729"/>
        <v>No</v>
      </c>
      <c r="AE1215" t="str">
        <f>IF(OR(Tax!K69="Q3 2025",Tax!K69="Q4 2025"),"Yes","No")</f>
        <v>No</v>
      </c>
      <c r="AF1215" s="178" t="str">
        <f t="shared" si="730"/>
        <v>No</v>
      </c>
      <c r="AG1215" t="str">
        <f>IF(OR(Tax!K69="Q1 2026",Tax!K69="Q2 2026"),"Yes","No")</f>
        <v>No</v>
      </c>
      <c r="AH1215" s="178" t="str">
        <f t="shared" si="731"/>
        <v>No</v>
      </c>
      <c r="AI1215" t="str">
        <f>IF(OR(Tax!K69="Q3 2026",Tax!K69="Q4 2026"),"Yes","No")</f>
        <v>No</v>
      </c>
      <c r="AJ1215" s="178" t="str">
        <f t="shared" si="732"/>
        <v>No</v>
      </c>
      <c r="AK1215" t="str">
        <f>IF(OR(Tax!K69="Q1 2027",Tax!K69="Q2 2027"),"Yes","No")</f>
        <v>No</v>
      </c>
      <c r="AL1215" s="178" t="str">
        <f t="shared" si="733"/>
        <v>No</v>
      </c>
      <c r="AM1215" t="str">
        <f>IF(OR(Tax!K69="Q3 2027",Tax!K69="Q4 2027"),"Yes","No")</f>
        <v>No</v>
      </c>
      <c r="AN1215" s="178" t="str">
        <f t="shared" si="734"/>
        <v>No</v>
      </c>
      <c r="AO1215" t="str">
        <f>IF(OR(Tax!K69="Q1 2028",Tax!K69="Q2 2028"),"Yes","No")</f>
        <v>No</v>
      </c>
      <c r="AP1215" s="178" t="str">
        <f t="shared" si="735"/>
        <v>No</v>
      </c>
      <c r="AQ1215" t="str">
        <f>IF(OR(Tax!K69="Q3 2028",Tax!K69="Q4 2028"),"Yes","No")</f>
        <v>No</v>
      </c>
      <c r="AR1215" s="178" t="str">
        <f t="shared" si="736"/>
        <v>No</v>
      </c>
      <c r="AS1215" t="str">
        <f>IF(OR(Tax!K69="Q1 2029",Tax!K69="Q2 2029"),"Yes","No")</f>
        <v>No</v>
      </c>
      <c r="AT1215" s="178" t="str">
        <f t="shared" si="737"/>
        <v>No</v>
      </c>
      <c r="AU1215" t="str">
        <f>IF(OR(Tax!K69="Q3 2029",Tax!K69="Q4 2029"),"Yes","No")</f>
        <v>No</v>
      </c>
      <c r="AV1215" s="178" t="str">
        <f t="shared" si="738"/>
        <v>No</v>
      </c>
      <c r="AW1215" t="str">
        <f>IF(OR(Tax!K69="Q1 2030",Tax!K69="Q2 2030"),"Yes","No")</f>
        <v>No</v>
      </c>
      <c r="AX1215" s="178" t="str">
        <f t="shared" si="739"/>
        <v>No</v>
      </c>
      <c r="AY1215" t="str">
        <f>IF(OR(Tax!K69="Q3 2030",Tax!K69="Q4 2030"),"Yes","No")</f>
        <v>No</v>
      </c>
      <c r="AZ1215" s="178" t="str">
        <f t="shared" si="740"/>
        <v>No</v>
      </c>
      <c r="BA1215" t="str">
        <f>IF(Tax!K69="","No","Yes")</f>
        <v>No</v>
      </c>
      <c r="BB1215" s="178" t="str">
        <f t="shared" si="741"/>
        <v>No</v>
      </c>
      <c r="BC1215" s="178" t="str">
        <f t="shared" si="742"/>
        <v>No</v>
      </c>
      <c r="BD1215" s="174"/>
    </row>
    <row r="1216" spans="1:56" s="175" customFormat="1" ht="23.65" thickBot="1" x14ac:dyDescent="0.5">
      <c r="A1216" s="177">
        <v>66</v>
      </c>
      <c r="B1216" s="71" t="s">
        <v>809</v>
      </c>
      <c r="C1216" t="str">
        <f>IF(Tax!E70="Yes","Yes","No")</f>
        <v>No</v>
      </c>
      <c r="D1216" t="str">
        <f>IF(AND(C1216="No",Tax!F70="Yes"),"Yes","No")</f>
        <v>No</v>
      </c>
      <c r="E1216" t="str">
        <f>IF(AND(C1216="No",Tax!F70="N/A"),"N/A","No")</f>
        <v>No</v>
      </c>
      <c r="F1216">
        <f>IF(OR(Tax!F70="Yes",Tax!F70="N/A"),0,1)</f>
        <v>1</v>
      </c>
      <c r="G1216" t="str">
        <f>IF(OR(Tax!K70="Q3 2019",Tax!K70="Q4 2019"),"Yes","No")</f>
        <v>No</v>
      </c>
      <c r="H1216" s="178" t="str">
        <f t="shared" si="743"/>
        <v>No</v>
      </c>
      <c r="I1216" t="str">
        <f>IF(OR(Tax!K70="Q1 2020",Tax!K70="Q2 2020"),"Yes","No")</f>
        <v>No</v>
      </c>
      <c r="J1216" s="178" t="str">
        <f t="shared" ref="J1216:J1234" si="744">IF(AND(C1216="No",D1216="No",E1216="No",I1216="Yes"),"Yes","No")</f>
        <v>No</v>
      </c>
      <c r="K1216" t="str">
        <f>IF(OR(Tax!K70="Q3 2020",Tax!K70="Q4 2020"),"Yes","No")</f>
        <v>No</v>
      </c>
      <c r="L1216" s="178" t="str">
        <f t="shared" ref="L1216:L1234" si="745">IF(AND(C1216="No",D1216="No",E1216="No",K1216="Yes"),"Yes","No")</f>
        <v>No</v>
      </c>
      <c r="M1216" t="str">
        <f>IF(OR(Tax!K70="Q1 2021",Tax!K70="Q2 2021"),"Yes","No")</f>
        <v>No</v>
      </c>
      <c r="N1216" s="178" t="str">
        <f t="shared" ref="N1216:N1234" si="746">IF(AND(C1216="No",D1216="No",E1216="No",M1216="Yes"),"Yes","No")</f>
        <v>No</v>
      </c>
      <c r="O1216" t="str">
        <f>IF(OR(Tax!K70="Q3 2021",Tax!K70="Q4 2021"),"Yes","No")</f>
        <v>No</v>
      </c>
      <c r="P1216" s="178" t="str">
        <f t="shared" ref="P1216:P1234" si="747">IF(AND(C1216="No",D1216="No",E1216="No",O1216="Yes"),"Yes","No")</f>
        <v>No</v>
      </c>
      <c r="Q1216" t="str">
        <f>IF(OR(Tax!K70="Q1 2022",Tax!K70="Q2 2022"),"Yes","No")</f>
        <v>No</v>
      </c>
      <c r="R1216" s="178" t="str">
        <f t="shared" ref="R1216:R1234" si="748">IF(AND(C1216="No",D1216="No",E1216="No",Q1216="Yes"),"Yes","No")</f>
        <v>No</v>
      </c>
      <c r="S1216" t="str">
        <f>IF(OR(Tax!K70="Q3 2022",Tax!K70="Q4 2022"),"Yes","No")</f>
        <v>No</v>
      </c>
      <c r="T1216" s="178" t="str">
        <f t="shared" ref="T1216:T1234" si="749">IF(AND(C1216="No",D1216="No",E1216="No",S1216="Yes"),"Yes","No")</f>
        <v>No</v>
      </c>
      <c r="U1216" t="str">
        <f>IF(OR(Tax!K70="Q1 2023",Tax!K70="Q2 2023"),"Yes","No")</f>
        <v>No</v>
      </c>
      <c r="V1216" s="178" t="str">
        <f t="shared" ref="V1216:V1234" si="750">IF(AND(C1216="No",D1216="No",E1216="No",U1216="Yes"),"Yes","No")</f>
        <v>No</v>
      </c>
      <c r="W1216" t="str">
        <f>IF(OR(Tax!K70="Q3 2023",Tax!K70="Q4 2023"),"Yes","No")</f>
        <v>No</v>
      </c>
      <c r="X1216" s="178" t="str">
        <f t="shared" ref="X1216:X1234" si="751">IF(AND(C1216="No",D1216="No",E1216="No",W1216="Yes"),"Yes","No")</f>
        <v>No</v>
      </c>
      <c r="Y1216" t="str">
        <f>IF(OR(Tax!K70="Q1 2024",Tax!K70="Q2 2024"),"Yes","No")</f>
        <v>No</v>
      </c>
      <c r="Z1216" s="178" t="str">
        <f t="shared" ref="Z1216:Z1234" si="752">IF(AND(C1216="No",D1216="No",E1216="No",Y1216="Yes"),"Yes","No")</f>
        <v>No</v>
      </c>
      <c r="AA1216" t="str">
        <f>IF(OR(Tax!K70="Q3 2024",Tax!K70="Q4 2024"),"Yes","No")</f>
        <v>No</v>
      </c>
      <c r="AB1216" s="178" t="str">
        <f t="shared" ref="AB1216:AB1234" si="753">IF(AND(C1216="No",D1216="No",E1216="No",AA1216="Yes"),"Yes","No")</f>
        <v>No</v>
      </c>
      <c r="AC1216" t="str">
        <f>IF(OR(Tax!K70="Q1 2025",Tax!K70="Q2 2025"),"Yes","No")</f>
        <v>No</v>
      </c>
      <c r="AD1216" s="178" t="str">
        <f t="shared" ref="AD1216:AD1234" si="754">IF(AND(C1216="No",D1216="No",E1216="No",AC1216="Yes"),"Yes","No")</f>
        <v>No</v>
      </c>
      <c r="AE1216" t="str">
        <f>IF(OR(Tax!K70="Q3 2025",Tax!K70="Q4 2025"),"Yes","No")</f>
        <v>No</v>
      </c>
      <c r="AF1216" s="178" t="str">
        <f t="shared" ref="AF1216:AF1234" si="755">IF(AND(C1216="No",D1216="No",E1216="No",AE1216="Yes"),"Yes","No")</f>
        <v>No</v>
      </c>
      <c r="AG1216" t="str">
        <f>IF(OR(Tax!K70="Q1 2026",Tax!K70="Q2 2026"),"Yes","No")</f>
        <v>No</v>
      </c>
      <c r="AH1216" s="178" t="str">
        <f t="shared" ref="AH1216:AH1234" si="756">IF(AND(C1216="No",D1216="No",E1216="No",AG1216="Yes"),"Yes","No")</f>
        <v>No</v>
      </c>
      <c r="AI1216" t="str">
        <f>IF(OR(Tax!K70="Q3 2026",Tax!K70="Q4 2026"),"Yes","No")</f>
        <v>No</v>
      </c>
      <c r="AJ1216" s="178" t="str">
        <f t="shared" ref="AJ1216:AJ1234" si="757">IF(AND(C1216="No",D1216="No",E1216="No",AI1216="Yes"),"Yes","No")</f>
        <v>No</v>
      </c>
      <c r="AK1216" t="str">
        <f>IF(OR(Tax!K70="Q1 2027",Tax!K70="Q2 2027"),"Yes","No")</f>
        <v>No</v>
      </c>
      <c r="AL1216" s="178" t="str">
        <f t="shared" ref="AL1216:AL1234" si="758">IF(AND(C1216="No",D1216="No",E1216="No",AK1216="Yes"),"Yes","No")</f>
        <v>No</v>
      </c>
      <c r="AM1216" t="str">
        <f>IF(OR(Tax!K70="Q3 2027",Tax!K70="Q4 2027"),"Yes","No")</f>
        <v>No</v>
      </c>
      <c r="AN1216" s="178" t="str">
        <f t="shared" ref="AN1216:AN1234" si="759">IF(AND(C1216="No",D1216="No",E1216="No",AM1216="Yes"),"Yes","No")</f>
        <v>No</v>
      </c>
      <c r="AO1216" t="str">
        <f>IF(OR(Tax!K70="Q1 2028",Tax!K70="Q2 2028"),"Yes","No")</f>
        <v>No</v>
      </c>
      <c r="AP1216" s="178" t="str">
        <f t="shared" ref="AP1216:AP1234" si="760">IF(AND(C1216="No",D1216="No",E1216="No",AO1216="Yes"),"Yes","No")</f>
        <v>No</v>
      </c>
      <c r="AQ1216" t="str">
        <f>IF(OR(Tax!K70="Q3 2028",Tax!K70="Q4 2028"),"Yes","No")</f>
        <v>No</v>
      </c>
      <c r="AR1216" s="178" t="str">
        <f t="shared" ref="AR1216:AR1234" si="761">IF(AND(C1216="No",D1216="No",E1216="No",AQ1216="Yes"),"Yes","No")</f>
        <v>No</v>
      </c>
      <c r="AS1216" t="str">
        <f>IF(OR(Tax!K70="Q1 2029",Tax!K70="Q2 2029"),"Yes","No")</f>
        <v>No</v>
      </c>
      <c r="AT1216" s="178" t="str">
        <f t="shared" ref="AT1216:AT1234" si="762">IF(AND(C1216="No",D1216="No",E1216="No",AS1216="Yes"),"Yes","No")</f>
        <v>No</v>
      </c>
      <c r="AU1216" t="str">
        <f>IF(OR(Tax!K70="Q3 2029",Tax!K70="Q4 2029"),"Yes","No")</f>
        <v>No</v>
      </c>
      <c r="AV1216" s="178" t="str">
        <f t="shared" ref="AV1216:AV1234" si="763">IF(AND(C1216="No",D1216="No",E1216="No",AU1216="Yes"),"Yes","No")</f>
        <v>No</v>
      </c>
      <c r="AW1216" t="str">
        <f>IF(OR(Tax!K70="Q1 2030",Tax!K70="Q2 2030"),"Yes","No")</f>
        <v>No</v>
      </c>
      <c r="AX1216" s="178" t="str">
        <f t="shared" ref="AX1216:AX1234" si="764">IF(AND(C1216="No",D1216="No",E1216="No",AW1216="Yes"),"Yes","No")</f>
        <v>No</v>
      </c>
      <c r="AY1216" t="str">
        <f>IF(OR(Tax!K70="Q3 2030",Tax!K70="Q4 2030"),"Yes","No")</f>
        <v>No</v>
      </c>
      <c r="AZ1216" s="178" t="str">
        <f t="shared" ref="AZ1216:AZ1234" si="765">IF(AND(C1216="No",D1216="No",E1216="No",AY1216="Yes"),"Yes","No")</f>
        <v>No</v>
      </c>
      <c r="BA1216" t="str">
        <f>IF(Tax!K70="","No","Yes")</f>
        <v>No</v>
      </c>
      <c r="BB1216" s="178" t="str">
        <f t="shared" ref="BB1216:BB1234" si="766">IF(AND(C1216="No",D1216="No",E1216="No",BA1216="Yes"),"Yes","No")</f>
        <v>No</v>
      </c>
      <c r="BC1216" s="178" t="str">
        <f t="shared" ref="BC1216:BC1234" si="767">IF(AND(C1216="No",D1216="No",E1216="No",BB1216="No"),"Yes","No")</f>
        <v>Yes</v>
      </c>
      <c r="BD1216" s="174"/>
    </row>
    <row r="1217" spans="1:56" s="175" customFormat="1" ht="23.65" thickBot="1" x14ac:dyDescent="0.5">
      <c r="A1217" s="177">
        <v>67</v>
      </c>
      <c r="B1217" s="70" t="s">
        <v>1926</v>
      </c>
      <c r="C1217" t="str">
        <f>IF(Tax!E71="Yes","Yes","No")</f>
        <v>Yes</v>
      </c>
      <c r="D1217" t="str">
        <f>IF(AND(C1217="No",Tax!F71="Yes"),"Yes","No")</f>
        <v>No</v>
      </c>
      <c r="E1217" t="str">
        <f>IF(AND(C1217="No",Tax!F71="N/A"),"N/A","No")</f>
        <v>No</v>
      </c>
      <c r="F1217">
        <f>IF(OR(Tax!F71="Yes",Tax!F71="N/A"),0,1)</f>
        <v>1</v>
      </c>
      <c r="G1217" t="str">
        <f>IF(OR(Tax!K71="Q3 2019",Tax!K71="Q4 2019"),"Yes","No")</f>
        <v>No</v>
      </c>
      <c r="H1217" s="178" t="str">
        <f t="shared" si="743"/>
        <v>No</v>
      </c>
      <c r="I1217" t="str">
        <f>IF(OR(Tax!K71="Q1 2020",Tax!K71="Q2 2020"),"Yes","No")</f>
        <v>No</v>
      </c>
      <c r="J1217" s="178" t="str">
        <f t="shared" si="744"/>
        <v>No</v>
      </c>
      <c r="K1217" t="str">
        <f>IF(OR(Tax!K71="Q3 2020",Tax!K71="Q4 2020"),"Yes","No")</f>
        <v>No</v>
      </c>
      <c r="L1217" s="178" t="str">
        <f t="shared" si="745"/>
        <v>No</v>
      </c>
      <c r="M1217" t="str">
        <f>IF(OR(Tax!K71="Q1 2021",Tax!K71="Q2 2021"),"Yes","No")</f>
        <v>No</v>
      </c>
      <c r="N1217" s="178" t="str">
        <f t="shared" si="746"/>
        <v>No</v>
      </c>
      <c r="O1217" t="str">
        <f>IF(OR(Tax!K71="Q3 2021",Tax!K71="Q4 2021"),"Yes","No")</f>
        <v>No</v>
      </c>
      <c r="P1217" s="178" t="str">
        <f t="shared" si="747"/>
        <v>No</v>
      </c>
      <c r="Q1217" t="str">
        <f>IF(OR(Tax!K71="Q1 2022",Tax!K71="Q2 2022"),"Yes","No")</f>
        <v>No</v>
      </c>
      <c r="R1217" s="178" t="str">
        <f t="shared" si="748"/>
        <v>No</v>
      </c>
      <c r="S1217" t="str">
        <f>IF(OR(Tax!K71="Q3 2022",Tax!K71="Q4 2022"),"Yes","No")</f>
        <v>No</v>
      </c>
      <c r="T1217" s="178" t="str">
        <f t="shared" si="749"/>
        <v>No</v>
      </c>
      <c r="U1217" t="str">
        <f>IF(OR(Tax!K71="Q1 2023",Tax!K71="Q2 2023"),"Yes","No")</f>
        <v>No</v>
      </c>
      <c r="V1217" s="178" t="str">
        <f t="shared" si="750"/>
        <v>No</v>
      </c>
      <c r="W1217" t="str">
        <f>IF(OR(Tax!K71="Q3 2023",Tax!K71="Q4 2023"),"Yes","No")</f>
        <v>No</v>
      </c>
      <c r="X1217" s="178" t="str">
        <f t="shared" si="751"/>
        <v>No</v>
      </c>
      <c r="Y1217" t="str">
        <f>IF(OR(Tax!K71="Q1 2024",Tax!K71="Q2 2024"),"Yes","No")</f>
        <v>No</v>
      </c>
      <c r="Z1217" s="178" t="str">
        <f t="shared" si="752"/>
        <v>No</v>
      </c>
      <c r="AA1217" t="str">
        <f>IF(OR(Tax!K71="Q3 2024",Tax!K71="Q4 2024"),"Yes","No")</f>
        <v>No</v>
      </c>
      <c r="AB1217" s="178" t="str">
        <f t="shared" si="753"/>
        <v>No</v>
      </c>
      <c r="AC1217" t="str">
        <f>IF(OR(Tax!K71="Q1 2025",Tax!K71="Q2 2025"),"Yes","No")</f>
        <v>No</v>
      </c>
      <c r="AD1217" s="178" t="str">
        <f t="shared" si="754"/>
        <v>No</v>
      </c>
      <c r="AE1217" t="str">
        <f>IF(OR(Tax!K71="Q3 2025",Tax!K71="Q4 2025"),"Yes","No")</f>
        <v>No</v>
      </c>
      <c r="AF1217" s="178" t="str">
        <f t="shared" si="755"/>
        <v>No</v>
      </c>
      <c r="AG1217" t="str">
        <f>IF(OR(Tax!K71="Q1 2026",Tax!K71="Q2 2026"),"Yes","No")</f>
        <v>No</v>
      </c>
      <c r="AH1217" s="178" t="str">
        <f t="shared" si="756"/>
        <v>No</v>
      </c>
      <c r="AI1217" t="str">
        <f>IF(OR(Tax!K71="Q3 2026",Tax!K71="Q4 2026"),"Yes","No")</f>
        <v>No</v>
      </c>
      <c r="AJ1217" s="178" t="str">
        <f t="shared" si="757"/>
        <v>No</v>
      </c>
      <c r="AK1217" t="str">
        <f>IF(OR(Tax!K71="Q1 2027",Tax!K71="Q2 2027"),"Yes","No")</f>
        <v>No</v>
      </c>
      <c r="AL1217" s="178" t="str">
        <f t="shared" si="758"/>
        <v>No</v>
      </c>
      <c r="AM1217" t="str">
        <f>IF(OR(Tax!K71="Q3 2027",Tax!K71="Q4 2027"),"Yes","No")</f>
        <v>No</v>
      </c>
      <c r="AN1217" s="178" t="str">
        <f t="shared" si="759"/>
        <v>No</v>
      </c>
      <c r="AO1217" t="str">
        <f>IF(OR(Tax!K71="Q1 2028",Tax!K71="Q2 2028"),"Yes","No")</f>
        <v>No</v>
      </c>
      <c r="AP1217" s="178" t="str">
        <f t="shared" si="760"/>
        <v>No</v>
      </c>
      <c r="AQ1217" t="str">
        <f>IF(OR(Tax!K71="Q3 2028",Tax!K71="Q4 2028"),"Yes","No")</f>
        <v>No</v>
      </c>
      <c r="AR1217" s="178" t="str">
        <f t="shared" si="761"/>
        <v>No</v>
      </c>
      <c r="AS1217" t="str">
        <f>IF(OR(Tax!K71="Q1 2029",Tax!K71="Q2 2029"),"Yes","No")</f>
        <v>No</v>
      </c>
      <c r="AT1217" s="178" t="str">
        <f t="shared" si="762"/>
        <v>No</v>
      </c>
      <c r="AU1217" t="str">
        <f>IF(OR(Tax!K71="Q3 2029",Tax!K71="Q4 2029"),"Yes","No")</f>
        <v>No</v>
      </c>
      <c r="AV1217" s="178" t="str">
        <f t="shared" si="763"/>
        <v>No</v>
      </c>
      <c r="AW1217" t="str">
        <f>IF(OR(Tax!K71="Q1 2030",Tax!K71="Q2 2030"),"Yes","No")</f>
        <v>No</v>
      </c>
      <c r="AX1217" s="178" t="str">
        <f t="shared" si="764"/>
        <v>No</v>
      </c>
      <c r="AY1217" t="str">
        <f>IF(OR(Tax!K71="Q3 2030",Tax!K71="Q4 2030"),"Yes","No")</f>
        <v>No</v>
      </c>
      <c r="AZ1217" s="178" t="str">
        <f t="shared" si="765"/>
        <v>No</v>
      </c>
      <c r="BA1217" t="str">
        <f>IF(Tax!K71="","No","Yes")</f>
        <v>No</v>
      </c>
      <c r="BB1217" s="178" t="str">
        <f t="shared" si="766"/>
        <v>No</v>
      </c>
      <c r="BC1217" s="178" t="str">
        <f t="shared" si="767"/>
        <v>No</v>
      </c>
      <c r="BD1217" s="174"/>
    </row>
    <row r="1218" spans="1:56" s="175" customFormat="1" ht="14.65" thickBot="1" x14ac:dyDescent="0.5">
      <c r="A1218" s="177">
        <v>68</v>
      </c>
      <c r="B1218" s="70" t="s">
        <v>1927</v>
      </c>
      <c r="C1218" t="str">
        <f>IF(Tax!E72="Yes","Yes","No")</f>
        <v>Yes</v>
      </c>
      <c r="D1218" t="str">
        <f>IF(AND(C1218="No",Tax!F72="Yes"),"Yes","No")</f>
        <v>No</v>
      </c>
      <c r="E1218" t="str">
        <f>IF(AND(C1218="No",Tax!F72="N/A"),"N/A","No")</f>
        <v>No</v>
      </c>
      <c r="F1218">
        <f>IF(OR(Tax!F72="Yes",Tax!F72="N/A"),0,1)</f>
        <v>1</v>
      </c>
      <c r="G1218" t="str">
        <f>IF(OR(Tax!K72="Q3 2019",Tax!K72="Q4 2019"),"Yes","No")</f>
        <v>No</v>
      </c>
      <c r="H1218" s="178" t="str">
        <f t="shared" si="743"/>
        <v>No</v>
      </c>
      <c r="I1218" t="str">
        <f>IF(OR(Tax!K72="Q1 2020",Tax!K72="Q2 2020"),"Yes","No")</f>
        <v>No</v>
      </c>
      <c r="J1218" s="178" t="str">
        <f t="shared" si="744"/>
        <v>No</v>
      </c>
      <c r="K1218" t="str">
        <f>IF(OR(Tax!K72="Q3 2020",Tax!K72="Q4 2020"),"Yes","No")</f>
        <v>No</v>
      </c>
      <c r="L1218" s="178" t="str">
        <f t="shared" si="745"/>
        <v>No</v>
      </c>
      <c r="M1218" t="str">
        <f>IF(OR(Tax!K72="Q1 2021",Tax!K72="Q2 2021"),"Yes","No")</f>
        <v>No</v>
      </c>
      <c r="N1218" s="178" t="str">
        <f t="shared" si="746"/>
        <v>No</v>
      </c>
      <c r="O1218" t="str">
        <f>IF(OR(Tax!K72="Q3 2021",Tax!K72="Q4 2021"),"Yes","No")</f>
        <v>No</v>
      </c>
      <c r="P1218" s="178" t="str">
        <f t="shared" si="747"/>
        <v>No</v>
      </c>
      <c r="Q1218" t="str">
        <f>IF(OR(Tax!K72="Q1 2022",Tax!K72="Q2 2022"),"Yes","No")</f>
        <v>No</v>
      </c>
      <c r="R1218" s="178" t="str">
        <f t="shared" si="748"/>
        <v>No</v>
      </c>
      <c r="S1218" t="str">
        <f>IF(OR(Tax!K72="Q3 2022",Tax!K72="Q4 2022"),"Yes","No")</f>
        <v>No</v>
      </c>
      <c r="T1218" s="178" t="str">
        <f t="shared" si="749"/>
        <v>No</v>
      </c>
      <c r="U1218" t="str">
        <f>IF(OR(Tax!K72="Q1 2023",Tax!K72="Q2 2023"),"Yes","No")</f>
        <v>No</v>
      </c>
      <c r="V1218" s="178" t="str">
        <f t="shared" si="750"/>
        <v>No</v>
      </c>
      <c r="W1218" t="str">
        <f>IF(OR(Tax!K72="Q3 2023",Tax!K72="Q4 2023"),"Yes","No")</f>
        <v>No</v>
      </c>
      <c r="X1218" s="178" t="str">
        <f t="shared" si="751"/>
        <v>No</v>
      </c>
      <c r="Y1218" t="str">
        <f>IF(OR(Tax!K72="Q1 2024",Tax!K72="Q2 2024"),"Yes","No")</f>
        <v>No</v>
      </c>
      <c r="Z1218" s="178" t="str">
        <f t="shared" si="752"/>
        <v>No</v>
      </c>
      <c r="AA1218" t="str">
        <f>IF(OR(Tax!K72="Q3 2024",Tax!K72="Q4 2024"),"Yes","No")</f>
        <v>No</v>
      </c>
      <c r="AB1218" s="178" t="str">
        <f t="shared" si="753"/>
        <v>No</v>
      </c>
      <c r="AC1218" t="str">
        <f>IF(OR(Tax!K72="Q1 2025",Tax!K72="Q2 2025"),"Yes","No")</f>
        <v>No</v>
      </c>
      <c r="AD1218" s="178" t="str">
        <f t="shared" si="754"/>
        <v>No</v>
      </c>
      <c r="AE1218" t="str">
        <f>IF(OR(Tax!K72="Q3 2025",Tax!K72="Q4 2025"),"Yes","No")</f>
        <v>No</v>
      </c>
      <c r="AF1218" s="178" t="str">
        <f t="shared" si="755"/>
        <v>No</v>
      </c>
      <c r="AG1218" t="str">
        <f>IF(OR(Tax!K72="Q1 2026",Tax!K72="Q2 2026"),"Yes","No")</f>
        <v>No</v>
      </c>
      <c r="AH1218" s="178" t="str">
        <f t="shared" si="756"/>
        <v>No</v>
      </c>
      <c r="AI1218" t="str">
        <f>IF(OR(Tax!K72="Q3 2026",Tax!K72="Q4 2026"),"Yes","No")</f>
        <v>No</v>
      </c>
      <c r="AJ1218" s="178" t="str">
        <f t="shared" si="757"/>
        <v>No</v>
      </c>
      <c r="AK1218" t="str">
        <f>IF(OR(Tax!K72="Q1 2027",Tax!K72="Q2 2027"),"Yes","No")</f>
        <v>No</v>
      </c>
      <c r="AL1218" s="178" t="str">
        <f t="shared" si="758"/>
        <v>No</v>
      </c>
      <c r="AM1218" t="str">
        <f>IF(OR(Tax!K72="Q3 2027",Tax!K72="Q4 2027"),"Yes","No")</f>
        <v>No</v>
      </c>
      <c r="AN1218" s="178" t="str">
        <f t="shared" si="759"/>
        <v>No</v>
      </c>
      <c r="AO1218" t="str">
        <f>IF(OR(Tax!K72="Q1 2028",Tax!K72="Q2 2028"),"Yes","No")</f>
        <v>No</v>
      </c>
      <c r="AP1218" s="178" t="str">
        <f t="shared" si="760"/>
        <v>No</v>
      </c>
      <c r="AQ1218" t="str">
        <f>IF(OR(Tax!K72="Q3 2028",Tax!K72="Q4 2028"),"Yes","No")</f>
        <v>No</v>
      </c>
      <c r="AR1218" s="178" t="str">
        <f t="shared" si="761"/>
        <v>No</v>
      </c>
      <c r="AS1218" t="str">
        <f>IF(OR(Tax!K72="Q1 2029",Tax!K72="Q2 2029"),"Yes","No")</f>
        <v>No</v>
      </c>
      <c r="AT1218" s="178" t="str">
        <f t="shared" si="762"/>
        <v>No</v>
      </c>
      <c r="AU1218" t="str">
        <f>IF(OR(Tax!K72="Q3 2029",Tax!K72="Q4 2029"),"Yes","No")</f>
        <v>No</v>
      </c>
      <c r="AV1218" s="178" t="str">
        <f t="shared" si="763"/>
        <v>No</v>
      </c>
      <c r="AW1218" t="str">
        <f>IF(OR(Tax!K72="Q1 2030",Tax!K72="Q2 2030"),"Yes","No")</f>
        <v>No</v>
      </c>
      <c r="AX1218" s="178" t="str">
        <f t="shared" si="764"/>
        <v>No</v>
      </c>
      <c r="AY1218" t="str">
        <f>IF(OR(Tax!K72="Q3 2030",Tax!K72="Q4 2030"),"Yes","No")</f>
        <v>No</v>
      </c>
      <c r="AZ1218" s="178" t="str">
        <f t="shared" si="765"/>
        <v>No</v>
      </c>
      <c r="BA1218" t="str">
        <f>IF(Tax!K72="","No","Yes")</f>
        <v>No</v>
      </c>
      <c r="BB1218" s="178" t="str">
        <f t="shared" si="766"/>
        <v>No</v>
      </c>
      <c r="BC1218" s="178" t="str">
        <f t="shared" si="767"/>
        <v>No</v>
      </c>
      <c r="BD1218" s="174"/>
    </row>
    <row r="1219" spans="1:56" s="175" customFormat="1" ht="35.25" thickBot="1" x14ac:dyDescent="0.5">
      <c r="A1219" s="177">
        <v>69</v>
      </c>
      <c r="B1219" s="71" t="s">
        <v>1928</v>
      </c>
      <c r="C1219" t="str">
        <f>IF(Tax!E73="Yes","Yes","No")</f>
        <v>No</v>
      </c>
      <c r="D1219" t="str">
        <f>IF(AND(C1219="No",Tax!F73="Yes"),"Yes","No")</f>
        <v>No</v>
      </c>
      <c r="E1219" t="str">
        <f>IF(AND(C1219="No",Tax!F73="N/A"),"N/A","No")</f>
        <v>No</v>
      </c>
      <c r="F1219">
        <f>IF(OR(Tax!F73="Yes",Tax!F73="N/A"),0,1)</f>
        <v>1</v>
      </c>
      <c r="G1219" t="str">
        <f>IF(OR(Tax!K73="Q3 2019",Tax!K73="Q4 2019"),"Yes","No")</f>
        <v>No</v>
      </c>
      <c r="H1219" s="178" t="str">
        <f t="shared" si="743"/>
        <v>No</v>
      </c>
      <c r="I1219" t="str">
        <f>IF(OR(Tax!K73="Q1 2020",Tax!K73="Q2 2020"),"Yes","No")</f>
        <v>No</v>
      </c>
      <c r="J1219" s="178" t="str">
        <f t="shared" si="744"/>
        <v>No</v>
      </c>
      <c r="K1219" t="str">
        <f>IF(OR(Tax!K73="Q3 2020",Tax!K73="Q4 2020"),"Yes","No")</f>
        <v>No</v>
      </c>
      <c r="L1219" s="178" t="str">
        <f t="shared" si="745"/>
        <v>No</v>
      </c>
      <c r="M1219" t="str">
        <f>IF(OR(Tax!K73="Q1 2021",Tax!K73="Q2 2021"),"Yes","No")</f>
        <v>No</v>
      </c>
      <c r="N1219" s="178" t="str">
        <f t="shared" si="746"/>
        <v>No</v>
      </c>
      <c r="O1219" t="str">
        <f>IF(OR(Tax!K73="Q3 2021",Tax!K73="Q4 2021"),"Yes","No")</f>
        <v>No</v>
      </c>
      <c r="P1219" s="178" t="str">
        <f t="shared" si="747"/>
        <v>No</v>
      </c>
      <c r="Q1219" t="str">
        <f>IF(OR(Tax!K73="Q1 2022",Tax!K73="Q2 2022"),"Yes","No")</f>
        <v>No</v>
      </c>
      <c r="R1219" s="178" t="str">
        <f t="shared" si="748"/>
        <v>No</v>
      </c>
      <c r="S1219" t="str">
        <f>IF(OR(Tax!K73="Q3 2022",Tax!K73="Q4 2022"),"Yes","No")</f>
        <v>No</v>
      </c>
      <c r="T1219" s="178" t="str">
        <f t="shared" si="749"/>
        <v>No</v>
      </c>
      <c r="U1219" t="str">
        <f>IF(OR(Tax!K73="Q1 2023",Tax!K73="Q2 2023"),"Yes","No")</f>
        <v>No</v>
      </c>
      <c r="V1219" s="178" t="str">
        <f t="shared" si="750"/>
        <v>No</v>
      </c>
      <c r="W1219" t="str">
        <f>IF(OR(Tax!K73="Q3 2023",Tax!K73="Q4 2023"),"Yes","No")</f>
        <v>No</v>
      </c>
      <c r="X1219" s="178" t="str">
        <f t="shared" si="751"/>
        <v>No</v>
      </c>
      <c r="Y1219" t="str">
        <f>IF(OR(Tax!K73="Q1 2024",Tax!K73="Q2 2024"),"Yes","No")</f>
        <v>No</v>
      </c>
      <c r="Z1219" s="178" t="str">
        <f t="shared" si="752"/>
        <v>No</v>
      </c>
      <c r="AA1219" t="str">
        <f>IF(OR(Tax!K73="Q3 2024",Tax!K73="Q4 2024"),"Yes","No")</f>
        <v>No</v>
      </c>
      <c r="AB1219" s="178" t="str">
        <f t="shared" si="753"/>
        <v>No</v>
      </c>
      <c r="AC1219" t="str">
        <f>IF(OR(Tax!K73="Q1 2025",Tax!K73="Q2 2025"),"Yes","No")</f>
        <v>No</v>
      </c>
      <c r="AD1219" s="178" t="str">
        <f t="shared" si="754"/>
        <v>No</v>
      </c>
      <c r="AE1219" t="str">
        <f>IF(OR(Tax!K73="Q3 2025",Tax!K73="Q4 2025"),"Yes","No")</f>
        <v>No</v>
      </c>
      <c r="AF1219" s="178" t="str">
        <f t="shared" si="755"/>
        <v>No</v>
      </c>
      <c r="AG1219" t="str">
        <f>IF(OR(Tax!K73="Q1 2026",Tax!K73="Q2 2026"),"Yes","No")</f>
        <v>No</v>
      </c>
      <c r="AH1219" s="178" t="str">
        <f t="shared" si="756"/>
        <v>No</v>
      </c>
      <c r="AI1219" t="str">
        <f>IF(OR(Tax!K73="Q3 2026",Tax!K73="Q4 2026"),"Yes","No")</f>
        <v>No</v>
      </c>
      <c r="AJ1219" s="178" t="str">
        <f t="shared" si="757"/>
        <v>No</v>
      </c>
      <c r="AK1219" t="str">
        <f>IF(OR(Tax!K73="Q1 2027",Tax!K73="Q2 2027"),"Yes","No")</f>
        <v>No</v>
      </c>
      <c r="AL1219" s="178" t="str">
        <f t="shared" si="758"/>
        <v>No</v>
      </c>
      <c r="AM1219" t="str">
        <f>IF(OR(Tax!K73="Q3 2027",Tax!K73="Q4 2027"),"Yes","No")</f>
        <v>No</v>
      </c>
      <c r="AN1219" s="178" t="str">
        <f t="shared" si="759"/>
        <v>No</v>
      </c>
      <c r="AO1219" t="str">
        <f>IF(OR(Tax!K73="Q1 2028",Tax!K73="Q2 2028"),"Yes","No")</f>
        <v>No</v>
      </c>
      <c r="AP1219" s="178" t="str">
        <f t="shared" si="760"/>
        <v>No</v>
      </c>
      <c r="AQ1219" t="str">
        <f>IF(OR(Tax!K73="Q3 2028",Tax!K73="Q4 2028"),"Yes","No")</f>
        <v>No</v>
      </c>
      <c r="AR1219" s="178" t="str">
        <f t="shared" si="761"/>
        <v>No</v>
      </c>
      <c r="AS1219" t="str">
        <f>IF(OR(Tax!K73="Q1 2029",Tax!K73="Q2 2029"),"Yes","No")</f>
        <v>No</v>
      </c>
      <c r="AT1219" s="178" t="str">
        <f t="shared" si="762"/>
        <v>No</v>
      </c>
      <c r="AU1219" t="str">
        <f>IF(OR(Tax!K73="Q3 2029",Tax!K73="Q4 2029"),"Yes","No")</f>
        <v>No</v>
      </c>
      <c r="AV1219" s="178" t="str">
        <f t="shared" si="763"/>
        <v>No</v>
      </c>
      <c r="AW1219" t="str">
        <f>IF(OR(Tax!K73="Q1 2030",Tax!K73="Q2 2030"),"Yes","No")</f>
        <v>No</v>
      </c>
      <c r="AX1219" s="178" t="str">
        <f t="shared" si="764"/>
        <v>No</v>
      </c>
      <c r="AY1219" t="str">
        <f>IF(OR(Tax!K73="Q3 2030",Tax!K73="Q4 2030"),"Yes","No")</f>
        <v>No</v>
      </c>
      <c r="AZ1219" s="178" t="str">
        <f t="shared" si="765"/>
        <v>No</v>
      </c>
      <c r="BA1219" t="str">
        <f>IF(Tax!K73="","No","Yes")</f>
        <v>No</v>
      </c>
      <c r="BB1219" s="178" t="str">
        <f t="shared" si="766"/>
        <v>No</v>
      </c>
      <c r="BC1219" s="178" t="str">
        <f t="shared" si="767"/>
        <v>Yes</v>
      </c>
      <c r="BD1219" s="174"/>
    </row>
    <row r="1220" spans="1:56" s="175" customFormat="1" ht="23.65" thickBot="1" x14ac:dyDescent="0.5">
      <c r="A1220" s="177">
        <v>70</v>
      </c>
      <c r="B1220" s="70" t="s">
        <v>1929</v>
      </c>
      <c r="C1220" t="str">
        <f>IF(Tax!E74="Yes","Yes","No")</f>
        <v>Yes</v>
      </c>
      <c r="D1220" t="str">
        <f>IF(AND(C1220="No",Tax!F74="Yes"),"Yes","No")</f>
        <v>No</v>
      </c>
      <c r="E1220" t="str">
        <f>IF(AND(C1220="No",Tax!F74="N/A"),"N/A","No")</f>
        <v>No</v>
      </c>
      <c r="F1220">
        <f>IF(OR(Tax!F74="Yes",Tax!F74="N/A"),0,1)</f>
        <v>1</v>
      </c>
      <c r="G1220" t="str">
        <f>IF(OR(Tax!K74="Q3 2019",Tax!K74="Q4 2019"),"Yes","No")</f>
        <v>No</v>
      </c>
      <c r="H1220" s="178" t="str">
        <f t="shared" si="743"/>
        <v>No</v>
      </c>
      <c r="I1220" t="str">
        <f>IF(OR(Tax!K74="Q1 2020",Tax!K74="Q2 2020"),"Yes","No")</f>
        <v>No</v>
      </c>
      <c r="J1220" s="178" t="str">
        <f t="shared" si="744"/>
        <v>No</v>
      </c>
      <c r="K1220" t="str">
        <f>IF(OR(Tax!K74="Q3 2020",Tax!K74="Q4 2020"),"Yes","No")</f>
        <v>No</v>
      </c>
      <c r="L1220" s="178" t="str">
        <f t="shared" si="745"/>
        <v>No</v>
      </c>
      <c r="M1220" t="str">
        <f>IF(OR(Tax!K74="Q1 2021",Tax!K74="Q2 2021"),"Yes","No")</f>
        <v>No</v>
      </c>
      <c r="N1220" s="178" t="str">
        <f t="shared" si="746"/>
        <v>No</v>
      </c>
      <c r="O1220" t="str">
        <f>IF(OR(Tax!K74="Q3 2021",Tax!K74="Q4 2021"),"Yes","No")</f>
        <v>No</v>
      </c>
      <c r="P1220" s="178" t="str">
        <f t="shared" si="747"/>
        <v>No</v>
      </c>
      <c r="Q1220" t="str">
        <f>IF(OR(Tax!K74="Q1 2022",Tax!K74="Q2 2022"),"Yes","No")</f>
        <v>No</v>
      </c>
      <c r="R1220" s="178" t="str">
        <f t="shared" si="748"/>
        <v>No</v>
      </c>
      <c r="S1220" t="str">
        <f>IF(OR(Tax!K74="Q3 2022",Tax!K74="Q4 2022"),"Yes","No")</f>
        <v>No</v>
      </c>
      <c r="T1220" s="178" t="str">
        <f t="shared" si="749"/>
        <v>No</v>
      </c>
      <c r="U1220" t="str">
        <f>IF(OR(Tax!K74="Q1 2023",Tax!K74="Q2 2023"),"Yes","No")</f>
        <v>No</v>
      </c>
      <c r="V1220" s="178" t="str">
        <f t="shared" si="750"/>
        <v>No</v>
      </c>
      <c r="W1220" t="str">
        <f>IF(OR(Tax!K74="Q3 2023",Tax!K74="Q4 2023"),"Yes","No")</f>
        <v>No</v>
      </c>
      <c r="X1220" s="178" t="str">
        <f t="shared" si="751"/>
        <v>No</v>
      </c>
      <c r="Y1220" t="str">
        <f>IF(OR(Tax!K74="Q1 2024",Tax!K74="Q2 2024"),"Yes","No")</f>
        <v>No</v>
      </c>
      <c r="Z1220" s="178" t="str">
        <f t="shared" si="752"/>
        <v>No</v>
      </c>
      <c r="AA1220" t="str">
        <f>IF(OR(Tax!K74="Q3 2024",Tax!K74="Q4 2024"),"Yes","No")</f>
        <v>No</v>
      </c>
      <c r="AB1220" s="178" t="str">
        <f t="shared" si="753"/>
        <v>No</v>
      </c>
      <c r="AC1220" t="str">
        <f>IF(OR(Tax!K74="Q1 2025",Tax!K74="Q2 2025"),"Yes","No")</f>
        <v>No</v>
      </c>
      <c r="AD1220" s="178" t="str">
        <f t="shared" si="754"/>
        <v>No</v>
      </c>
      <c r="AE1220" t="str">
        <f>IF(OR(Tax!K74="Q3 2025",Tax!K74="Q4 2025"),"Yes","No")</f>
        <v>No</v>
      </c>
      <c r="AF1220" s="178" t="str">
        <f t="shared" si="755"/>
        <v>No</v>
      </c>
      <c r="AG1220" t="str">
        <f>IF(OR(Tax!K74="Q1 2026",Tax!K74="Q2 2026"),"Yes","No")</f>
        <v>No</v>
      </c>
      <c r="AH1220" s="178" t="str">
        <f t="shared" si="756"/>
        <v>No</v>
      </c>
      <c r="AI1220" t="str">
        <f>IF(OR(Tax!K74="Q3 2026",Tax!K74="Q4 2026"),"Yes","No")</f>
        <v>No</v>
      </c>
      <c r="AJ1220" s="178" t="str">
        <f t="shared" si="757"/>
        <v>No</v>
      </c>
      <c r="AK1220" t="str">
        <f>IF(OR(Tax!K74="Q1 2027",Tax!K74="Q2 2027"),"Yes","No")</f>
        <v>No</v>
      </c>
      <c r="AL1220" s="178" t="str">
        <f t="shared" si="758"/>
        <v>No</v>
      </c>
      <c r="AM1220" t="str">
        <f>IF(OR(Tax!K74="Q3 2027",Tax!K74="Q4 2027"),"Yes","No")</f>
        <v>No</v>
      </c>
      <c r="AN1220" s="178" t="str">
        <f t="shared" si="759"/>
        <v>No</v>
      </c>
      <c r="AO1220" t="str">
        <f>IF(OR(Tax!K74="Q1 2028",Tax!K74="Q2 2028"),"Yes","No")</f>
        <v>No</v>
      </c>
      <c r="AP1220" s="178" t="str">
        <f t="shared" si="760"/>
        <v>No</v>
      </c>
      <c r="AQ1220" t="str">
        <f>IF(OR(Tax!K74="Q3 2028",Tax!K74="Q4 2028"),"Yes","No")</f>
        <v>No</v>
      </c>
      <c r="AR1220" s="178" t="str">
        <f t="shared" si="761"/>
        <v>No</v>
      </c>
      <c r="AS1220" t="str">
        <f>IF(OR(Tax!K74="Q1 2029",Tax!K74="Q2 2029"),"Yes","No")</f>
        <v>No</v>
      </c>
      <c r="AT1220" s="178" t="str">
        <f t="shared" si="762"/>
        <v>No</v>
      </c>
      <c r="AU1220" t="str">
        <f>IF(OR(Tax!K74="Q3 2029",Tax!K74="Q4 2029"),"Yes","No")</f>
        <v>No</v>
      </c>
      <c r="AV1220" s="178" t="str">
        <f t="shared" si="763"/>
        <v>No</v>
      </c>
      <c r="AW1220" t="str">
        <f>IF(OR(Tax!K74="Q1 2030",Tax!K74="Q2 2030"),"Yes","No")</f>
        <v>No</v>
      </c>
      <c r="AX1220" s="178" t="str">
        <f t="shared" si="764"/>
        <v>No</v>
      </c>
      <c r="AY1220" t="str">
        <f>IF(OR(Tax!K74="Q3 2030",Tax!K74="Q4 2030"),"Yes","No")</f>
        <v>No</v>
      </c>
      <c r="AZ1220" s="178" t="str">
        <f t="shared" si="765"/>
        <v>No</v>
      </c>
      <c r="BA1220" t="str">
        <f>IF(Tax!K74="","No","Yes")</f>
        <v>No</v>
      </c>
      <c r="BB1220" s="178" t="str">
        <f t="shared" si="766"/>
        <v>No</v>
      </c>
      <c r="BC1220" s="178" t="str">
        <f t="shared" si="767"/>
        <v>No</v>
      </c>
      <c r="BD1220" s="174"/>
    </row>
    <row r="1221" spans="1:56" s="175" customFormat="1" ht="23.65" thickBot="1" x14ac:dyDescent="0.5">
      <c r="A1221" s="177">
        <v>71</v>
      </c>
      <c r="B1221" s="71" t="s">
        <v>260</v>
      </c>
      <c r="C1221" t="str">
        <f>IF(Tax!E75="Yes","Yes","No")</f>
        <v>No</v>
      </c>
      <c r="D1221" t="str">
        <f>IF(AND(C1221="No",Tax!F75="Yes"),"Yes","No")</f>
        <v>No</v>
      </c>
      <c r="E1221" t="str">
        <f>IF(AND(C1221="No",Tax!F75="N/A"),"N/A","No")</f>
        <v>No</v>
      </c>
      <c r="F1221">
        <f>IF(OR(Tax!F75="Yes",Tax!F75="N/A"),0,1)</f>
        <v>1</v>
      </c>
      <c r="G1221" t="str">
        <f>IF(OR(Tax!K75="Q3 2019",Tax!K75="Q4 2019"),"Yes","No")</f>
        <v>No</v>
      </c>
      <c r="H1221" s="178" t="str">
        <f t="shared" si="743"/>
        <v>No</v>
      </c>
      <c r="I1221" t="str">
        <f>IF(OR(Tax!K75="Q1 2020",Tax!K75="Q2 2020"),"Yes","No")</f>
        <v>No</v>
      </c>
      <c r="J1221" s="178" t="str">
        <f t="shared" si="744"/>
        <v>No</v>
      </c>
      <c r="K1221" t="str">
        <f>IF(OR(Tax!K75="Q3 2020",Tax!K75="Q4 2020"),"Yes","No")</f>
        <v>No</v>
      </c>
      <c r="L1221" s="178" t="str">
        <f t="shared" si="745"/>
        <v>No</v>
      </c>
      <c r="M1221" t="str">
        <f>IF(OR(Tax!K75="Q1 2021",Tax!K75="Q2 2021"),"Yes","No")</f>
        <v>No</v>
      </c>
      <c r="N1221" s="178" t="str">
        <f t="shared" si="746"/>
        <v>No</v>
      </c>
      <c r="O1221" t="str">
        <f>IF(OR(Tax!K75="Q3 2021",Tax!K75="Q4 2021"),"Yes","No")</f>
        <v>No</v>
      </c>
      <c r="P1221" s="178" t="str">
        <f t="shared" si="747"/>
        <v>No</v>
      </c>
      <c r="Q1221" t="str">
        <f>IF(OR(Tax!K75="Q1 2022",Tax!K75="Q2 2022"),"Yes","No")</f>
        <v>No</v>
      </c>
      <c r="R1221" s="178" t="str">
        <f t="shared" si="748"/>
        <v>No</v>
      </c>
      <c r="S1221" t="str">
        <f>IF(OR(Tax!K75="Q3 2022",Tax!K75="Q4 2022"),"Yes","No")</f>
        <v>No</v>
      </c>
      <c r="T1221" s="178" t="str">
        <f t="shared" si="749"/>
        <v>No</v>
      </c>
      <c r="U1221" t="str">
        <f>IF(OR(Tax!K75="Q1 2023",Tax!K75="Q2 2023"),"Yes","No")</f>
        <v>No</v>
      </c>
      <c r="V1221" s="178" t="str">
        <f t="shared" si="750"/>
        <v>No</v>
      </c>
      <c r="W1221" t="str">
        <f>IF(OR(Tax!K75="Q3 2023",Tax!K75="Q4 2023"),"Yes","No")</f>
        <v>No</v>
      </c>
      <c r="X1221" s="178" t="str">
        <f t="shared" si="751"/>
        <v>No</v>
      </c>
      <c r="Y1221" t="str">
        <f>IF(OR(Tax!K75="Q1 2024",Tax!K75="Q2 2024"),"Yes","No")</f>
        <v>No</v>
      </c>
      <c r="Z1221" s="178" t="str">
        <f t="shared" si="752"/>
        <v>No</v>
      </c>
      <c r="AA1221" t="str">
        <f>IF(OR(Tax!K75="Q3 2024",Tax!K75="Q4 2024"),"Yes","No")</f>
        <v>No</v>
      </c>
      <c r="AB1221" s="178" t="str">
        <f t="shared" si="753"/>
        <v>No</v>
      </c>
      <c r="AC1221" t="str">
        <f>IF(OR(Tax!K75="Q1 2025",Tax!K75="Q2 2025"),"Yes","No")</f>
        <v>No</v>
      </c>
      <c r="AD1221" s="178" t="str">
        <f t="shared" si="754"/>
        <v>No</v>
      </c>
      <c r="AE1221" t="str">
        <f>IF(OR(Tax!K75="Q3 2025",Tax!K75="Q4 2025"),"Yes","No")</f>
        <v>No</v>
      </c>
      <c r="AF1221" s="178" t="str">
        <f t="shared" si="755"/>
        <v>No</v>
      </c>
      <c r="AG1221" t="str">
        <f>IF(OR(Tax!K75="Q1 2026",Tax!K75="Q2 2026"),"Yes","No")</f>
        <v>No</v>
      </c>
      <c r="AH1221" s="178" t="str">
        <f t="shared" si="756"/>
        <v>No</v>
      </c>
      <c r="AI1221" t="str">
        <f>IF(OR(Tax!K75="Q3 2026",Tax!K75="Q4 2026"),"Yes","No")</f>
        <v>No</v>
      </c>
      <c r="AJ1221" s="178" t="str">
        <f t="shared" si="757"/>
        <v>No</v>
      </c>
      <c r="AK1221" t="str">
        <f>IF(OR(Tax!K75="Q1 2027",Tax!K75="Q2 2027"),"Yes","No")</f>
        <v>No</v>
      </c>
      <c r="AL1221" s="178" t="str">
        <f t="shared" si="758"/>
        <v>No</v>
      </c>
      <c r="AM1221" t="str">
        <f>IF(OR(Tax!K75="Q3 2027",Tax!K75="Q4 2027"),"Yes","No")</f>
        <v>No</v>
      </c>
      <c r="AN1221" s="178" t="str">
        <f t="shared" si="759"/>
        <v>No</v>
      </c>
      <c r="AO1221" t="str">
        <f>IF(OR(Tax!K75="Q1 2028",Tax!K75="Q2 2028"),"Yes","No")</f>
        <v>No</v>
      </c>
      <c r="AP1221" s="178" t="str">
        <f t="shared" si="760"/>
        <v>No</v>
      </c>
      <c r="AQ1221" t="str">
        <f>IF(OR(Tax!K75="Q3 2028",Tax!K75="Q4 2028"),"Yes","No")</f>
        <v>No</v>
      </c>
      <c r="AR1221" s="178" t="str">
        <f t="shared" si="761"/>
        <v>No</v>
      </c>
      <c r="AS1221" t="str">
        <f>IF(OR(Tax!K75="Q1 2029",Tax!K75="Q2 2029"),"Yes","No")</f>
        <v>No</v>
      </c>
      <c r="AT1221" s="178" t="str">
        <f t="shared" si="762"/>
        <v>No</v>
      </c>
      <c r="AU1221" t="str">
        <f>IF(OR(Tax!K75="Q3 2029",Tax!K75="Q4 2029"),"Yes","No")</f>
        <v>No</v>
      </c>
      <c r="AV1221" s="178" t="str">
        <f t="shared" si="763"/>
        <v>No</v>
      </c>
      <c r="AW1221" t="str">
        <f>IF(OR(Tax!K75="Q1 2030",Tax!K75="Q2 2030"),"Yes","No")</f>
        <v>No</v>
      </c>
      <c r="AX1221" s="178" t="str">
        <f t="shared" si="764"/>
        <v>No</v>
      </c>
      <c r="AY1221" t="str">
        <f>IF(OR(Tax!K75="Q3 2030",Tax!K75="Q4 2030"),"Yes","No")</f>
        <v>No</v>
      </c>
      <c r="AZ1221" s="178" t="str">
        <f t="shared" si="765"/>
        <v>No</v>
      </c>
      <c r="BA1221" t="str">
        <f>IF(Tax!K75="","No","Yes")</f>
        <v>No</v>
      </c>
      <c r="BB1221" s="178" t="str">
        <f t="shared" si="766"/>
        <v>No</v>
      </c>
      <c r="BC1221" s="178" t="str">
        <f t="shared" si="767"/>
        <v>Yes</v>
      </c>
      <c r="BD1221" s="174"/>
    </row>
    <row r="1222" spans="1:56" s="175" customFormat="1" ht="23.65" thickBot="1" x14ac:dyDescent="0.5">
      <c r="A1222" s="177">
        <v>72</v>
      </c>
      <c r="B1222" s="71" t="s">
        <v>261</v>
      </c>
      <c r="C1222" t="str">
        <f>IF(Tax!E76="Yes","Yes","No")</f>
        <v>No</v>
      </c>
      <c r="D1222" t="str">
        <f>IF(AND(C1222="No",Tax!F76="Yes"),"Yes","No")</f>
        <v>No</v>
      </c>
      <c r="E1222" t="str">
        <f>IF(AND(C1222="No",Tax!F76="N/A"),"N/A","No")</f>
        <v>No</v>
      </c>
      <c r="F1222">
        <f>IF(OR(Tax!F76="Yes",Tax!F76="N/A"),0,1)</f>
        <v>1</v>
      </c>
      <c r="G1222" t="str">
        <f>IF(OR(Tax!K76="Q3 2019",Tax!K76="Q4 2019"),"Yes","No")</f>
        <v>No</v>
      </c>
      <c r="H1222" s="178" t="str">
        <f t="shared" si="743"/>
        <v>No</v>
      </c>
      <c r="I1222" t="str">
        <f>IF(OR(Tax!K76="Q1 2020",Tax!K76="Q2 2020"),"Yes","No")</f>
        <v>No</v>
      </c>
      <c r="J1222" s="178" t="str">
        <f t="shared" si="744"/>
        <v>No</v>
      </c>
      <c r="K1222" t="str">
        <f>IF(OR(Tax!K76="Q3 2020",Tax!K76="Q4 2020"),"Yes","No")</f>
        <v>No</v>
      </c>
      <c r="L1222" s="178" t="str">
        <f t="shared" si="745"/>
        <v>No</v>
      </c>
      <c r="M1222" t="str">
        <f>IF(OR(Tax!K76="Q1 2021",Tax!K76="Q2 2021"),"Yes","No")</f>
        <v>No</v>
      </c>
      <c r="N1222" s="178" t="str">
        <f t="shared" si="746"/>
        <v>No</v>
      </c>
      <c r="O1222" t="str">
        <f>IF(OR(Tax!K76="Q3 2021",Tax!K76="Q4 2021"),"Yes","No")</f>
        <v>No</v>
      </c>
      <c r="P1222" s="178" t="str">
        <f t="shared" si="747"/>
        <v>No</v>
      </c>
      <c r="Q1222" t="str">
        <f>IF(OR(Tax!K76="Q1 2022",Tax!K76="Q2 2022"),"Yes","No")</f>
        <v>No</v>
      </c>
      <c r="R1222" s="178" t="str">
        <f t="shared" si="748"/>
        <v>No</v>
      </c>
      <c r="S1222" t="str">
        <f>IF(OR(Tax!K76="Q3 2022",Tax!K76="Q4 2022"),"Yes","No")</f>
        <v>No</v>
      </c>
      <c r="T1222" s="178" t="str">
        <f t="shared" si="749"/>
        <v>No</v>
      </c>
      <c r="U1222" t="str">
        <f>IF(OR(Tax!K76="Q1 2023",Tax!K76="Q2 2023"),"Yes","No")</f>
        <v>No</v>
      </c>
      <c r="V1222" s="178" t="str">
        <f t="shared" si="750"/>
        <v>No</v>
      </c>
      <c r="W1222" t="str">
        <f>IF(OR(Tax!K76="Q3 2023",Tax!K76="Q4 2023"),"Yes","No")</f>
        <v>No</v>
      </c>
      <c r="X1222" s="178" t="str">
        <f t="shared" si="751"/>
        <v>No</v>
      </c>
      <c r="Y1222" t="str">
        <f>IF(OR(Tax!K76="Q1 2024",Tax!K76="Q2 2024"),"Yes","No")</f>
        <v>No</v>
      </c>
      <c r="Z1222" s="178" t="str">
        <f t="shared" si="752"/>
        <v>No</v>
      </c>
      <c r="AA1222" t="str">
        <f>IF(OR(Tax!K76="Q3 2024",Tax!K76="Q4 2024"),"Yes","No")</f>
        <v>No</v>
      </c>
      <c r="AB1222" s="178" t="str">
        <f t="shared" si="753"/>
        <v>No</v>
      </c>
      <c r="AC1222" t="str">
        <f>IF(OR(Tax!K76="Q1 2025",Tax!K76="Q2 2025"),"Yes","No")</f>
        <v>No</v>
      </c>
      <c r="AD1222" s="178" t="str">
        <f t="shared" si="754"/>
        <v>No</v>
      </c>
      <c r="AE1222" t="str">
        <f>IF(OR(Tax!K76="Q3 2025",Tax!K76="Q4 2025"),"Yes","No")</f>
        <v>No</v>
      </c>
      <c r="AF1222" s="178" t="str">
        <f t="shared" si="755"/>
        <v>No</v>
      </c>
      <c r="AG1222" t="str">
        <f>IF(OR(Tax!K76="Q1 2026",Tax!K76="Q2 2026"),"Yes","No")</f>
        <v>No</v>
      </c>
      <c r="AH1222" s="178" t="str">
        <f t="shared" si="756"/>
        <v>No</v>
      </c>
      <c r="AI1222" t="str">
        <f>IF(OR(Tax!K76="Q3 2026",Tax!K76="Q4 2026"),"Yes","No")</f>
        <v>No</v>
      </c>
      <c r="AJ1222" s="178" t="str">
        <f t="shared" si="757"/>
        <v>No</v>
      </c>
      <c r="AK1222" t="str">
        <f>IF(OR(Tax!K76="Q1 2027",Tax!K76="Q2 2027"),"Yes","No")</f>
        <v>No</v>
      </c>
      <c r="AL1222" s="178" t="str">
        <f t="shared" si="758"/>
        <v>No</v>
      </c>
      <c r="AM1222" t="str">
        <f>IF(OR(Tax!K76="Q3 2027",Tax!K76="Q4 2027"),"Yes","No")</f>
        <v>No</v>
      </c>
      <c r="AN1222" s="178" t="str">
        <f t="shared" si="759"/>
        <v>No</v>
      </c>
      <c r="AO1222" t="str">
        <f>IF(OR(Tax!K76="Q1 2028",Tax!K76="Q2 2028"),"Yes","No")</f>
        <v>No</v>
      </c>
      <c r="AP1222" s="178" t="str">
        <f t="shared" si="760"/>
        <v>No</v>
      </c>
      <c r="AQ1222" t="str">
        <f>IF(OR(Tax!K76="Q3 2028",Tax!K76="Q4 2028"),"Yes","No")</f>
        <v>No</v>
      </c>
      <c r="AR1222" s="178" t="str">
        <f t="shared" si="761"/>
        <v>No</v>
      </c>
      <c r="AS1222" t="str">
        <f>IF(OR(Tax!K76="Q1 2029",Tax!K76="Q2 2029"),"Yes","No")</f>
        <v>No</v>
      </c>
      <c r="AT1222" s="178" t="str">
        <f t="shared" si="762"/>
        <v>No</v>
      </c>
      <c r="AU1222" t="str">
        <f>IF(OR(Tax!K76="Q3 2029",Tax!K76="Q4 2029"),"Yes","No")</f>
        <v>No</v>
      </c>
      <c r="AV1222" s="178" t="str">
        <f t="shared" si="763"/>
        <v>No</v>
      </c>
      <c r="AW1222" t="str">
        <f>IF(OR(Tax!K76="Q1 2030",Tax!K76="Q2 2030"),"Yes","No")</f>
        <v>No</v>
      </c>
      <c r="AX1222" s="178" t="str">
        <f t="shared" si="764"/>
        <v>No</v>
      </c>
      <c r="AY1222" t="str">
        <f>IF(OR(Tax!K76="Q3 2030",Tax!K76="Q4 2030"),"Yes","No")</f>
        <v>No</v>
      </c>
      <c r="AZ1222" s="178" t="str">
        <f t="shared" si="765"/>
        <v>No</v>
      </c>
      <c r="BA1222" t="str">
        <f>IF(Tax!K76="","No","Yes")</f>
        <v>No</v>
      </c>
      <c r="BB1222" s="178" t="str">
        <f t="shared" si="766"/>
        <v>No</v>
      </c>
      <c r="BC1222" s="178" t="str">
        <f t="shared" si="767"/>
        <v>Yes</v>
      </c>
      <c r="BD1222" s="174"/>
    </row>
    <row r="1223" spans="1:56" s="175" customFormat="1" ht="23.65" thickBot="1" x14ac:dyDescent="0.5">
      <c r="A1223" s="177">
        <v>73</v>
      </c>
      <c r="B1223" s="71" t="s">
        <v>1930</v>
      </c>
      <c r="C1223" t="str">
        <f>IF(Tax!E77="Yes","Yes","No")</f>
        <v>No</v>
      </c>
      <c r="D1223" t="str">
        <f>IF(AND(C1223="No",Tax!F77="Yes"),"Yes","No")</f>
        <v>No</v>
      </c>
      <c r="E1223" t="str">
        <f>IF(AND(C1223="No",Tax!F77="N/A"),"N/A","No")</f>
        <v>No</v>
      </c>
      <c r="F1223">
        <f>IF(OR(Tax!F77="Yes",Tax!F77="N/A"),0,1)</f>
        <v>1</v>
      </c>
      <c r="G1223" t="str">
        <f>IF(OR(Tax!K77="Q3 2019",Tax!K77="Q4 2019"),"Yes","No")</f>
        <v>No</v>
      </c>
      <c r="H1223" s="178" t="str">
        <f t="shared" si="743"/>
        <v>No</v>
      </c>
      <c r="I1223" t="str">
        <f>IF(OR(Tax!K77="Q1 2020",Tax!K77="Q2 2020"),"Yes","No")</f>
        <v>No</v>
      </c>
      <c r="J1223" s="178" t="str">
        <f t="shared" si="744"/>
        <v>No</v>
      </c>
      <c r="K1223" t="str">
        <f>IF(OR(Tax!K77="Q3 2020",Tax!K77="Q4 2020"),"Yes","No")</f>
        <v>No</v>
      </c>
      <c r="L1223" s="178" t="str">
        <f t="shared" si="745"/>
        <v>No</v>
      </c>
      <c r="M1223" t="str">
        <f>IF(OR(Tax!K77="Q1 2021",Tax!K77="Q2 2021"),"Yes","No")</f>
        <v>No</v>
      </c>
      <c r="N1223" s="178" t="str">
        <f t="shared" si="746"/>
        <v>No</v>
      </c>
      <c r="O1223" t="str">
        <f>IF(OR(Tax!K77="Q3 2021",Tax!K77="Q4 2021"),"Yes","No")</f>
        <v>No</v>
      </c>
      <c r="P1223" s="178" t="str">
        <f t="shared" si="747"/>
        <v>No</v>
      </c>
      <c r="Q1223" t="str">
        <f>IF(OR(Tax!K77="Q1 2022",Tax!K77="Q2 2022"),"Yes","No")</f>
        <v>No</v>
      </c>
      <c r="R1223" s="178" t="str">
        <f t="shared" si="748"/>
        <v>No</v>
      </c>
      <c r="S1223" t="str">
        <f>IF(OR(Tax!K77="Q3 2022",Tax!K77="Q4 2022"),"Yes","No")</f>
        <v>No</v>
      </c>
      <c r="T1223" s="178" t="str">
        <f t="shared" si="749"/>
        <v>No</v>
      </c>
      <c r="U1223" t="str">
        <f>IF(OR(Tax!K77="Q1 2023",Tax!K77="Q2 2023"),"Yes","No")</f>
        <v>No</v>
      </c>
      <c r="V1223" s="178" t="str">
        <f t="shared" si="750"/>
        <v>No</v>
      </c>
      <c r="W1223" t="str">
        <f>IF(OR(Tax!K77="Q3 2023",Tax!K77="Q4 2023"),"Yes","No")</f>
        <v>No</v>
      </c>
      <c r="X1223" s="178" t="str">
        <f t="shared" si="751"/>
        <v>No</v>
      </c>
      <c r="Y1223" t="str">
        <f>IF(OR(Tax!K77="Q1 2024",Tax!K77="Q2 2024"),"Yes","No")</f>
        <v>No</v>
      </c>
      <c r="Z1223" s="178" t="str">
        <f t="shared" si="752"/>
        <v>No</v>
      </c>
      <c r="AA1223" t="str">
        <f>IF(OR(Tax!K77="Q3 2024",Tax!K77="Q4 2024"),"Yes","No")</f>
        <v>No</v>
      </c>
      <c r="AB1223" s="178" t="str">
        <f t="shared" si="753"/>
        <v>No</v>
      </c>
      <c r="AC1223" t="str">
        <f>IF(OR(Tax!K77="Q1 2025",Tax!K77="Q2 2025"),"Yes","No")</f>
        <v>No</v>
      </c>
      <c r="AD1223" s="178" t="str">
        <f t="shared" si="754"/>
        <v>No</v>
      </c>
      <c r="AE1223" t="str">
        <f>IF(OR(Tax!K77="Q3 2025",Tax!K77="Q4 2025"),"Yes","No")</f>
        <v>No</v>
      </c>
      <c r="AF1223" s="178" t="str">
        <f t="shared" si="755"/>
        <v>No</v>
      </c>
      <c r="AG1223" t="str">
        <f>IF(OR(Tax!K77="Q1 2026",Tax!K77="Q2 2026"),"Yes","No")</f>
        <v>No</v>
      </c>
      <c r="AH1223" s="178" t="str">
        <f t="shared" si="756"/>
        <v>No</v>
      </c>
      <c r="AI1223" t="str">
        <f>IF(OR(Tax!K77="Q3 2026",Tax!K77="Q4 2026"),"Yes","No")</f>
        <v>No</v>
      </c>
      <c r="AJ1223" s="178" t="str">
        <f t="shared" si="757"/>
        <v>No</v>
      </c>
      <c r="AK1223" t="str">
        <f>IF(OR(Tax!K77="Q1 2027",Tax!K77="Q2 2027"),"Yes","No")</f>
        <v>No</v>
      </c>
      <c r="AL1223" s="178" t="str">
        <f t="shared" si="758"/>
        <v>No</v>
      </c>
      <c r="AM1223" t="str">
        <f>IF(OR(Tax!K77="Q3 2027",Tax!K77="Q4 2027"),"Yes","No")</f>
        <v>No</v>
      </c>
      <c r="AN1223" s="178" t="str">
        <f t="shared" si="759"/>
        <v>No</v>
      </c>
      <c r="AO1223" t="str">
        <f>IF(OR(Tax!K77="Q1 2028",Tax!K77="Q2 2028"),"Yes","No")</f>
        <v>No</v>
      </c>
      <c r="AP1223" s="178" t="str">
        <f t="shared" si="760"/>
        <v>No</v>
      </c>
      <c r="AQ1223" t="str">
        <f>IF(OR(Tax!K77="Q3 2028",Tax!K77="Q4 2028"),"Yes","No")</f>
        <v>No</v>
      </c>
      <c r="AR1223" s="178" t="str">
        <f t="shared" si="761"/>
        <v>No</v>
      </c>
      <c r="AS1223" t="str">
        <f>IF(OR(Tax!K77="Q1 2029",Tax!K77="Q2 2029"),"Yes","No")</f>
        <v>No</v>
      </c>
      <c r="AT1223" s="178" t="str">
        <f t="shared" si="762"/>
        <v>No</v>
      </c>
      <c r="AU1223" t="str">
        <f>IF(OR(Tax!K77="Q3 2029",Tax!K77="Q4 2029"),"Yes","No")</f>
        <v>No</v>
      </c>
      <c r="AV1223" s="178" t="str">
        <f t="shared" si="763"/>
        <v>No</v>
      </c>
      <c r="AW1223" t="str">
        <f>IF(OR(Tax!K77="Q1 2030",Tax!K77="Q2 2030"),"Yes","No")</f>
        <v>No</v>
      </c>
      <c r="AX1223" s="178" t="str">
        <f t="shared" si="764"/>
        <v>No</v>
      </c>
      <c r="AY1223" t="str">
        <f>IF(OR(Tax!K77="Q3 2030",Tax!K77="Q4 2030"),"Yes","No")</f>
        <v>No</v>
      </c>
      <c r="AZ1223" s="178" t="str">
        <f t="shared" si="765"/>
        <v>No</v>
      </c>
      <c r="BA1223" t="str">
        <f>IF(Tax!K77="","No","Yes")</f>
        <v>No</v>
      </c>
      <c r="BB1223" s="178" t="str">
        <f t="shared" si="766"/>
        <v>No</v>
      </c>
      <c r="BC1223" s="178" t="str">
        <f t="shared" si="767"/>
        <v>Yes</v>
      </c>
      <c r="BD1223" s="174"/>
    </row>
    <row r="1224" spans="1:56" s="175" customFormat="1" ht="23.65" thickBot="1" x14ac:dyDescent="0.5">
      <c r="A1224" s="177">
        <v>74</v>
      </c>
      <c r="B1224" s="71" t="s">
        <v>817</v>
      </c>
      <c r="C1224" t="str">
        <f>IF(Tax!E78="Yes","Yes","No")</f>
        <v>No</v>
      </c>
      <c r="D1224" t="str">
        <f>IF(AND(C1224="No",Tax!F78="Yes"),"Yes","No")</f>
        <v>No</v>
      </c>
      <c r="E1224" t="str">
        <f>IF(AND(C1224="No",Tax!F78="N/A"),"N/A","No")</f>
        <v>No</v>
      </c>
      <c r="F1224">
        <f>IF(OR(Tax!F78="Yes",Tax!F78="N/A"),0,1)</f>
        <v>1</v>
      </c>
      <c r="G1224" t="str">
        <f>IF(OR(Tax!K78="Q3 2019",Tax!K78="Q4 2019"),"Yes","No")</f>
        <v>No</v>
      </c>
      <c r="H1224" s="178" t="str">
        <f t="shared" si="743"/>
        <v>No</v>
      </c>
      <c r="I1224" t="str">
        <f>IF(OR(Tax!K78="Q1 2020",Tax!K78="Q2 2020"),"Yes","No")</f>
        <v>No</v>
      </c>
      <c r="J1224" s="178" t="str">
        <f t="shared" si="744"/>
        <v>No</v>
      </c>
      <c r="K1224" t="str">
        <f>IF(OR(Tax!K78="Q3 2020",Tax!K78="Q4 2020"),"Yes","No")</f>
        <v>No</v>
      </c>
      <c r="L1224" s="178" t="str">
        <f t="shared" si="745"/>
        <v>No</v>
      </c>
      <c r="M1224" t="str">
        <f>IF(OR(Tax!K78="Q1 2021",Tax!K78="Q2 2021"),"Yes","No")</f>
        <v>No</v>
      </c>
      <c r="N1224" s="178" t="str">
        <f t="shared" si="746"/>
        <v>No</v>
      </c>
      <c r="O1224" t="str">
        <f>IF(OR(Tax!K78="Q3 2021",Tax!K78="Q4 2021"),"Yes","No")</f>
        <v>No</v>
      </c>
      <c r="P1224" s="178" t="str">
        <f t="shared" si="747"/>
        <v>No</v>
      </c>
      <c r="Q1224" t="str">
        <f>IF(OR(Tax!K78="Q1 2022",Tax!K78="Q2 2022"),"Yes","No")</f>
        <v>No</v>
      </c>
      <c r="R1224" s="178" t="str">
        <f t="shared" si="748"/>
        <v>No</v>
      </c>
      <c r="S1224" t="str">
        <f>IF(OR(Tax!K78="Q3 2022",Tax!K78="Q4 2022"),"Yes","No")</f>
        <v>No</v>
      </c>
      <c r="T1224" s="178" t="str">
        <f t="shared" si="749"/>
        <v>No</v>
      </c>
      <c r="U1224" t="str">
        <f>IF(OR(Tax!K78="Q1 2023",Tax!K78="Q2 2023"),"Yes","No")</f>
        <v>No</v>
      </c>
      <c r="V1224" s="178" t="str">
        <f t="shared" si="750"/>
        <v>No</v>
      </c>
      <c r="W1224" t="str">
        <f>IF(OR(Tax!K78="Q3 2023",Tax!K78="Q4 2023"),"Yes","No")</f>
        <v>No</v>
      </c>
      <c r="X1224" s="178" t="str">
        <f t="shared" si="751"/>
        <v>No</v>
      </c>
      <c r="Y1224" t="str">
        <f>IF(OR(Tax!K78="Q1 2024",Tax!K78="Q2 2024"),"Yes","No")</f>
        <v>No</v>
      </c>
      <c r="Z1224" s="178" t="str">
        <f t="shared" si="752"/>
        <v>No</v>
      </c>
      <c r="AA1224" t="str">
        <f>IF(OR(Tax!K78="Q3 2024",Tax!K78="Q4 2024"),"Yes","No")</f>
        <v>No</v>
      </c>
      <c r="AB1224" s="178" t="str">
        <f t="shared" si="753"/>
        <v>No</v>
      </c>
      <c r="AC1224" t="str">
        <f>IF(OR(Tax!K78="Q1 2025",Tax!K78="Q2 2025"),"Yes","No")</f>
        <v>No</v>
      </c>
      <c r="AD1224" s="178" t="str">
        <f t="shared" si="754"/>
        <v>No</v>
      </c>
      <c r="AE1224" t="str">
        <f>IF(OR(Tax!K78="Q3 2025",Tax!K78="Q4 2025"),"Yes","No")</f>
        <v>No</v>
      </c>
      <c r="AF1224" s="178" t="str">
        <f t="shared" si="755"/>
        <v>No</v>
      </c>
      <c r="AG1224" t="str">
        <f>IF(OR(Tax!K78="Q1 2026",Tax!K78="Q2 2026"),"Yes","No")</f>
        <v>No</v>
      </c>
      <c r="AH1224" s="178" t="str">
        <f t="shared" si="756"/>
        <v>No</v>
      </c>
      <c r="AI1224" t="str">
        <f>IF(OR(Tax!K78="Q3 2026",Tax!K78="Q4 2026"),"Yes","No")</f>
        <v>No</v>
      </c>
      <c r="AJ1224" s="178" t="str">
        <f t="shared" si="757"/>
        <v>No</v>
      </c>
      <c r="AK1224" t="str">
        <f>IF(OR(Tax!K78="Q1 2027",Tax!K78="Q2 2027"),"Yes","No")</f>
        <v>No</v>
      </c>
      <c r="AL1224" s="178" t="str">
        <f t="shared" si="758"/>
        <v>No</v>
      </c>
      <c r="AM1224" t="str">
        <f>IF(OR(Tax!K78="Q3 2027",Tax!K78="Q4 2027"),"Yes","No")</f>
        <v>No</v>
      </c>
      <c r="AN1224" s="178" t="str">
        <f t="shared" si="759"/>
        <v>No</v>
      </c>
      <c r="AO1224" t="str">
        <f>IF(OR(Tax!K78="Q1 2028",Tax!K78="Q2 2028"),"Yes","No")</f>
        <v>No</v>
      </c>
      <c r="AP1224" s="178" t="str">
        <f t="shared" si="760"/>
        <v>No</v>
      </c>
      <c r="AQ1224" t="str">
        <f>IF(OR(Tax!K78="Q3 2028",Tax!K78="Q4 2028"),"Yes","No")</f>
        <v>No</v>
      </c>
      <c r="AR1224" s="178" t="str">
        <f t="shared" si="761"/>
        <v>No</v>
      </c>
      <c r="AS1224" t="str">
        <f>IF(OR(Tax!K78="Q1 2029",Tax!K78="Q2 2029"),"Yes","No")</f>
        <v>No</v>
      </c>
      <c r="AT1224" s="178" t="str">
        <f t="shared" si="762"/>
        <v>No</v>
      </c>
      <c r="AU1224" t="str">
        <f>IF(OR(Tax!K78="Q3 2029",Tax!K78="Q4 2029"),"Yes","No")</f>
        <v>No</v>
      </c>
      <c r="AV1224" s="178" t="str">
        <f t="shared" si="763"/>
        <v>No</v>
      </c>
      <c r="AW1224" t="str">
        <f>IF(OR(Tax!K78="Q1 2030",Tax!K78="Q2 2030"),"Yes","No")</f>
        <v>No</v>
      </c>
      <c r="AX1224" s="178" t="str">
        <f t="shared" si="764"/>
        <v>No</v>
      </c>
      <c r="AY1224" t="str">
        <f>IF(OR(Tax!K78="Q3 2030",Tax!K78="Q4 2030"),"Yes","No")</f>
        <v>No</v>
      </c>
      <c r="AZ1224" s="178" t="str">
        <f t="shared" si="765"/>
        <v>No</v>
      </c>
      <c r="BA1224" t="str">
        <f>IF(Tax!K78="","No","Yes")</f>
        <v>No</v>
      </c>
      <c r="BB1224" s="178" t="str">
        <f t="shared" si="766"/>
        <v>No</v>
      </c>
      <c r="BC1224" s="178" t="str">
        <f t="shared" si="767"/>
        <v>Yes</v>
      </c>
      <c r="BD1224" s="174"/>
    </row>
    <row r="1225" spans="1:56" s="175" customFormat="1" ht="23.65" thickBot="1" x14ac:dyDescent="0.5">
      <c r="A1225" s="177">
        <v>75</v>
      </c>
      <c r="B1225" s="71" t="s">
        <v>263</v>
      </c>
      <c r="C1225" t="str">
        <f>IF(Tax!E79="Yes","Yes","No")</f>
        <v>No</v>
      </c>
      <c r="D1225" t="str">
        <f>IF(AND(C1225="No",Tax!F79="Yes"),"Yes","No")</f>
        <v>No</v>
      </c>
      <c r="E1225" t="str">
        <f>IF(AND(C1225="No",Tax!F79="N/A"),"N/A","No")</f>
        <v>No</v>
      </c>
      <c r="F1225">
        <f>IF(OR(Tax!F79="Yes",Tax!F79="N/A"),0,1)</f>
        <v>1</v>
      </c>
      <c r="G1225" t="str">
        <f>IF(OR(Tax!K79="Q3 2019",Tax!K79="Q4 2019"),"Yes","No")</f>
        <v>No</v>
      </c>
      <c r="H1225" s="178" t="str">
        <f t="shared" si="743"/>
        <v>No</v>
      </c>
      <c r="I1225" t="str">
        <f>IF(OR(Tax!K79="Q1 2020",Tax!K79="Q2 2020"),"Yes","No")</f>
        <v>No</v>
      </c>
      <c r="J1225" s="178" t="str">
        <f t="shared" si="744"/>
        <v>No</v>
      </c>
      <c r="K1225" t="str">
        <f>IF(OR(Tax!K79="Q3 2020",Tax!K79="Q4 2020"),"Yes","No")</f>
        <v>No</v>
      </c>
      <c r="L1225" s="178" t="str">
        <f t="shared" si="745"/>
        <v>No</v>
      </c>
      <c r="M1225" t="str">
        <f>IF(OR(Tax!K79="Q1 2021",Tax!K79="Q2 2021"),"Yes","No")</f>
        <v>No</v>
      </c>
      <c r="N1225" s="178" t="str">
        <f t="shared" si="746"/>
        <v>No</v>
      </c>
      <c r="O1225" t="str">
        <f>IF(OR(Tax!K79="Q3 2021",Tax!K79="Q4 2021"),"Yes","No")</f>
        <v>No</v>
      </c>
      <c r="P1225" s="178" t="str">
        <f t="shared" si="747"/>
        <v>No</v>
      </c>
      <c r="Q1225" t="str">
        <f>IF(OR(Tax!K79="Q1 2022",Tax!K79="Q2 2022"),"Yes","No")</f>
        <v>No</v>
      </c>
      <c r="R1225" s="178" t="str">
        <f t="shared" si="748"/>
        <v>No</v>
      </c>
      <c r="S1225" t="str">
        <f>IF(OR(Tax!K79="Q3 2022",Tax!K79="Q4 2022"),"Yes","No")</f>
        <v>No</v>
      </c>
      <c r="T1225" s="178" t="str">
        <f t="shared" si="749"/>
        <v>No</v>
      </c>
      <c r="U1225" t="str">
        <f>IF(OR(Tax!K79="Q1 2023",Tax!K79="Q2 2023"),"Yes","No")</f>
        <v>No</v>
      </c>
      <c r="V1225" s="178" t="str">
        <f t="shared" si="750"/>
        <v>No</v>
      </c>
      <c r="W1225" t="str">
        <f>IF(OR(Tax!K79="Q3 2023",Tax!K79="Q4 2023"),"Yes","No")</f>
        <v>No</v>
      </c>
      <c r="X1225" s="178" t="str">
        <f t="shared" si="751"/>
        <v>No</v>
      </c>
      <c r="Y1225" t="str">
        <f>IF(OR(Tax!K79="Q1 2024",Tax!K79="Q2 2024"),"Yes","No")</f>
        <v>No</v>
      </c>
      <c r="Z1225" s="178" t="str">
        <f t="shared" si="752"/>
        <v>No</v>
      </c>
      <c r="AA1225" t="str">
        <f>IF(OR(Tax!K79="Q3 2024",Tax!K79="Q4 2024"),"Yes","No")</f>
        <v>No</v>
      </c>
      <c r="AB1225" s="178" t="str">
        <f t="shared" si="753"/>
        <v>No</v>
      </c>
      <c r="AC1225" t="str">
        <f>IF(OR(Tax!K79="Q1 2025",Tax!K79="Q2 2025"),"Yes","No")</f>
        <v>No</v>
      </c>
      <c r="AD1225" s="178" t="str">
        <f t="shared" si="754"/>
        <v>No</v>
      </c>
      <c r="AE1225" t="str">
        <f>IF(OR(Tax!K79="Q3 2025",Tax!K79="Q4 2025"),"Yes","No")</f>
        <v>No</v>
      </c>
      <c r="AF1225" s="178" t="str">
        <f t="shared" si="755"/>
        <v>No</v>
      </c>
      <c r="AG1225" t="str">
        <f>IF(OR(Tax!K79="Q1 2026",Tax!K79="Q2 2026"),"Yes","No")</f>
        <v>No</v>
      </c>
      <c r="AH1225" s="178" t="str">
        <f t="shared" si="756"/>
        <v>No</v>
      </c>
      <c r="AI1225" t="str">
        <f>IF(OR(Tax!K79="Q3 2026",Tax!K79="Q4 2026"),"Yes","No")</f>
        <v>No</v>
      </c>
      <c r="AJ1225" s="178" t="str">
        <f t="shared" si="757"/>
        <v>No</v>
      </c>
      <c r="AK1225" t="str">
        <f>IF(OR(Tax!K79="Q1 2027",Tax!K79="Q2 2027"),"Yes","No")</f>
        <v>No</v>
      </c>
      <c r="AL1225" s="178" t="str">
        <f t="shared" si="758"/>
        <v>No</v>
      </c>
      <c r="AM1225" t="str">
        <f>IF(OR(Tax!K79="Q3 2027",Tax!K79="Q4 2027"),"Yes","No")</f>
        <v>No</v>
      </c>
      <c r="AN1225" s="178" t="str">
        <f t="shared" si="759"/>
        <v>No</v>
      </c>
      <c r="AO1225" t="str">
        <f>IF(OR(Tax!K79="Q1 2028",Tax!K79="Q2 2028"),"Yes","No")</f>
        <v>No</v>
      </c>
      <c r="AP1225" s="178" t="str">
        <f t="shared" si="760"/>
        <v>No</v>
      </c>
      <c r="AQ1225" t="str">
        <f>IF(OR(Tax!K79="Q3 2028",Tax!K79="Q4 2028"),"Yes","No")</f>
        <v>No</v>
      </c>
      <c r="AR1225" s="178" t="str">
        <f t="shared" si="761"/>
        <v>No</v>
      </c>
      <c r="AS1225" t="str">
        <f>IF(OR(Tax!K79="Q1 2029",Tax!K79="Q2 2029"),"Yes","No")</f>
        <v>No</v>
      </c>
      <c r="AT1225" s="178" t="str">
        <f t="shared" si="762"/>
        <v>No</v>
      </c>
      <c r="AU1225" t="str">
        <f>IF(OR(Tax!K79="Q3 2029",Tax!K79="Q4 2029"),"Yes","No")</f>
        <v>No</v>
      </c>
      <c r="AV1225" s="178" t="str">
        <f t="shared" si="763"/>
        <v>No</v>
      </c>
      <c r="AW1225" t="str">
        <f>IF(OR(Tax!K79="Q1 2030",Tax!K79="Q2 2030"),"Yes","No")</f>
        <v>No</v>
      </c>
      <c r="AX1225" s="178" t="str">
        <f t="shared" si="764"/>
        <v>No</v>
      </c>
      <c r="AY1225" t="str">
        <f>IF(OR(Tax!K79="Q3 2030",Tax!K79="Q4 2030"),"Yes","No")</f>
        <v>No</v>
      </c>
      <c r="AZ1225" s="178" t="str">
        <f t="shared" si="765"/>
        <v>No</v>
      </c>
      <c r="BA1225" t="str">
        <f>IF(Tax!K79="","No","Yes")</f>
        <v>No</v>
      </c>
      <c r="BB1225" s="178" t="str">
        <f t="shared" si="766"/>
        <v>No</v>
      </c>
      <c r="BC1225" s="178" t="str">
        <f t="shared" si="767"/>
        <v>Yes</v>
      </c>
      <c r="BD1225" s="174"/>
    </row>
    <row r="1226" spans="1:56" s="175" customFormat="1" ht="14.65" thickBot="1" x14ac:dyDescent="0.5">
      <c r="A1226" s="177">
        <v>76</v>
      </c>
      <c r="B1226" s="71" t="s">
        <v>818</v>
      </c>
      <c r="C1226" t="str">
        <f>IF(Tax!E80="Yes","Yes","No")</f>
        <v>No</v>
      </c>
      <c r="D1226" t="str">
        <f>IF(AND(C1226="No",Tax!F80="Yes"),"Yes","No")</f>
        <v>No</v>
      </c>
      <c r="E1226" t="str">
        <f>IF(AND(C1226="No",Tax!F80="N/A"),"N/A","No")</f>
        <v>No</v>
      </c>
      <c r="F1226">
        <f>IF(OR(Tax!F80="Yes",Tax!F80="N/A"),0,1)</f>
        <v>1</v>
      </c>
      <c r="G1226" t="str">
        <f>IF(OR(Tax!K80="Q3 2019",Tax!K80="Q4 2019"),"Yes","No")</f>
        <v>No</v>
      </c>
      <c r="H1226" s="178" t="str">
        <f t="shared" si="743"/>
        <v>No</v>
      </c>
      <c r="I1226" t="str">
        <f>IF(OR(Tax!K80="Q1 2020",Tax!K80="Q2 2020"),"Yes","No")</f>
        <v>No</v>
      </c>
      <c r="J1226" s="178" t="str">
        <f t="shared" si="744"/>
        <v>No</v>
      </c>
      <c r="K1226" t="str">
        <f>IF(OR(Tax!K80="Q3 2020",Tax!K80="Q4 2020"),"Yes","No")</f>
        <v>No</v>
      </c>
      <c r="L1226" s="178" t="str">
        <f t="shared" si="745"/>
        <v>No</v>
      </c>
      <c r="M1226" t="str">
        <f>IF(OR(Tax!K80="Q1 2021",Tax!K80="Q2 2021"),"Yes","No")</f>
        <v>No</v>
      </c>
      <c r="N1226" s="178" t="str">
        <f t="shared" si="746"/>
        <v>No</v>
      </c>
      <c r="O1226" t="str">
        <f>IF(OR(Tax!K80="Q3 2021",Tax!K80="Q4 2021"),"Yes","No")</f>
        <v>No</v>
      </c>
      <c r="P1226" s="178" t="str">
        <f t="shared" si="747"/>
        <v>No</v>
      </c>
      <c r="Q1226" t="str">
        <f>IF(OR(Tax!K80="Q1 2022",Tax!K80="Q2 2022"),"Yes","No")</f>
        <v>No</v>
      </c>
      <c r="R1226" s="178" t="str">
        <f t="shared" si="748"/>
        <v>No</v>
      </c>
      <c r="S1226" t="str">
        <f>IF(OR(Tax!K80="Q3 2022",Tax!K80="Q4 2022"),"Yes","No")</f>
        <v>No</v>
      </c>
      <c r="T1226" s="178" t="str">
        <f t="shared" si="749"/>
        <v>No</v>
      </c>
      <c r="U1226" t="str">
        <f>IF(OR(Tax!K80="Q1 2023",Tax!K80="Q2 2023"),"Yes","No")</f>
        <v>No</v>
      </c>
      <c r="V1226" s="178" t="str">
        <f t="shared" si="750"/>
        <v>No</v>
      </c>
      <c r="W1226" t="str">
        <f>IF(OR(Tax!K80="Q3 2023",Tax!K80="Q4 2023"),"Yes","No")</f>
        <v>No</v>
      </c>
      <c r="X1226" s="178" t="str">
        <f t="shared" si="751"/>
        <v>No</v>
      </c>
      <c r="Y1226" t="str">
        <f>IF(OR(Tax!K80="Q1 2024",Tax!K80="Q2 2024"),"Yes","No")</f>
        <v>No</v>
      </c>
      <c r="Z1226" s="178" t="str">
        <f t="shared" si="752"/>
        <v>No</v>
      </c>
      <c r="AA1226" t="str">
        <f>IF(OR(Tax!K80="Q3 2024",Tax!K80="Q4 2024"),"Yes","No")</f>
        <v>No</v>
      </c>
      <c r="AB1226" s="178" t="str">
        <f t="shared" si="753"/>
        <v>No</v>
      </c>
      <c r="AC1226" t="str">
        <f>IF(OR(Tax!K80="Q1 2025",Tax!K80="Q2 2025"),"Yes","No")</f>
        <v>No</v>
      </c>
      <c r="AD1226" s="178" t="str">
        <f t="shared" si="754"/>
        <v>No</v>
      </c>
      <c r="AE1226" t="str">
        <f>IF(OR(Tax!K80="Q3 2025",Tax!K80="Q4 2025"),"Yes","No")</f>
        <v>No</v>
      </c>
      <c r="AF1226" s="178" t="str">
        <f t="shared" si="755"/>
        <v>No</v>
      </c>
      <c r="AG1226" t="str">
        <f>IF(OR(Tax!K80="Q1 2026",Tax!K80="Q2 2026"),"Yes","No")</f>
        <v>No</v>
      </c>
      <c r="AH1226" s="178" t="str">
        <f t="shared" si="756"/>
        <v>No</v>
      </c>
      <c r="AI1226" t="str">
        <f>IF(OR(Tax!K80="Q3 2026",Tax!K80="Q4 2026"),"Yes","No")</f>
        <v>No</v>
      </c>
      <c r="AJ1226" s="178" t="str">
        <f t="shared" si="757"/>
        <v>No</v>
      </c>
      <c r="AK1226" t="str">
        <f>IF(OR(Tax!K80="Q1 2027",Tax!K80="Q2 2027"),"Yes","No")</f>
        <v>No</v>
      </c>
      <c r="AL1226" s="178" t="str">
        <f t="shared" si="758"/>
        <v>No</v>
      </c>
      <c r="AM1226" t="str">
        <f>IF(OR(Tax!K80="Q3 2027",Tax!K80="Q4 2027"),"Yes","No")</f>
        <v>No</v>
      </c>
      <c r="AN1226" s="178" t="str">
        <f t="shared" si="759"/>
        <v>No</v>
      </c>
      <c r="AO1226" t="str">
        <f>IF(OR(Tax!K80="Q1 2028",Tax!K80="Q2 2028"),"Yes","No")</f>
        <v>No</v>
      </c>
      <c r="AP1226" s="178" t="str">
        <f t="shared" si="760"/>
        <v>No</v>
      </c>
      <c r="AQ1226" t="str">
        <f>IF(OR(Tax!K80="Q3 2028",Tax!K80="Q4 2028"),"Yes","No")</f>
        <v>No</v>
      </c>
      <c r="AR1226" s="178" t="str">
        <f t="shared" si="761"/>
        <v>No</v>
      </c>
      <c r="AS1226" t="str">
        <f>IF(OR(Tax!K80="Q1 2029",Tax!K80="Q2 2029"),"Yes","No")</f>
        <v>No</v>
      </c>
      <c r="AT1226" s="178" t="str">
        <f t="shared" si="762"/>
        <v>No</v>
      </c>
      <c r="AU1226" t="str">
        <f>IF(OR(Tax!K80="Q3 2029",Tax!K80="Q4 2029"),"Yes","No")</f>
        <v>No</v>
      </c>
      <c r="AV1226" s="178" t="str">
        <f t="shared" si="763"/>
        <v>No</v>
      </c>
      <c r="AW1226" t="str">
        <f>IF(OR(Tax!K80="Q1 2030",Tax!K80="Q2 2030"),"Yes","No")</f>
        <v>No</v>
      </c>
      <c r="AX1226" s="178" t="str">
        <f t="shared" si="764"/>
        <v>No</v>
      </c>
      <c r="AY1226" t="str">
        <f>IF(OR(Tax!K80="Q3 2030",Tax!K80="Q4 2030"),"Yes","No")</f>
        <v>No</v>
      </c>
      <c r="AZ1226" s="178" t="str">
        <f t="shared" si="765"/>
        <v>No</v>
      </c>
      <c r="BA1226" t="str">
        <f>IF(Tax!K80="","No","Yes")</f>
        <v>No</v>
      </c>
      <c r="BB1226" s="178" t="str">
        <f t="shared" si="766"/>
        <v>No</v>
      </c>
      <c r="BC1226" s="178" t="str">
        <f t="shared" si="767"/>
        <v>Yes</v>
      </c>
      <c r="BD1226" s="174"/>
    </row>
    <row r="1227" spans="1:56" s="175" customFormat="1" ht="14.65" thickBot="1" x14ac:dyDescent="0.5">
      <c r="A1227" s="177">
        <v>77</v>
      </c>
      <c r="B1227" s="109" t="s">
        <v>264</v>
      </c>
      <c r="C1227" t="str">
        <f>IF(Tax!E81="Yes","Yes","No")</f>
        <v>No</v>
      </c>
      <c r="D1227" t="str">
        <f>IF(AND(C1227="No",Tax!F81="Yes"),"Yes","No")</f>
        <v>No</v>
      </c>
      <c r="E1227" t="str">
        <f>IF(AND(C1227="No",Tax!F81="N/A"),"N/A","No")</f>
        <v>No</v>
      </c>
      <c r="F1227">
        <f>IF(OR(Tax!F81="Yes",Tax!F81="N/A"),0,1)</f>
        <v>1</v>
      </c>
      <c r="G1227" t="str">
        <f>IF(OR(Tax!K81="Q3 2019",Tax!K81="Q4 2019"),"Yes","No")</f>
        <v>No</v>
      </c>
      <c r="H1227" s="178" t="str">
        <f t="shared" si="743"/>
        <v>No</v>
      </c>
      <c r="I1227" t="str">
        <f>IF(OR(Tax!K81="Q1 2020",Tax!K81="Q2 2020"),"Yes","No")</f>
        <v>No</v>
      </c>
      <c r="J1227" s="178" t="str">
        <f t="shared" si="744"/>
        <v>No</v>
      </c>
      <c r="K1227" t="str">
        <f>IF(OR(Tax!K81="Q3 2020",Tax!K81="Q4 2020"),"Yes","No")</f>
        <v>No</v>
      </c>
      <c r="L1227" s="178" t="str">
        <f t="shared" si="745"/>
        <v>No</v>
      </c>
      <c r="M1227" t="str">
        <f>IF(OR(Tax!K81="Q1 2021",Tax!K81="Q2 2021"),"Yes","No")</f>
        <v>No</v>
      </c>
      <c r="N1227" s="178" t="str">
        <f t="shared" si="746"/>
        <v>No</v>
      </c>
      <c r="O1227" t="str">
        <f>IF(OR(Tax!K81="Q3 2021",Tax!K81="Q4 2021"),"Yes","No")</f>
        <v>No</v>
      </c>
      <c r="P1227" s="178" t="str">
        <f t="shared" si="747"/>
        <v>No</v>
      </c>
      <c r="Q1227" t="str">
        <f>IF(OR(Tax!K81="Q1 2022",Tax!K81="Q2 2022"),"Yes","No")</f>
        <v>No</v>
      </c>
      <c r="R1227" s="178" t="str">
        <f t="shared" si="748"/>
        <v>No</v>
      </c>
      <c r="S1227" t="str">
        <f>IF(OR(Tax!K81="Q3 2022",Tax!K81="Q4 2022"),"Yes","No")</f>
        <v>No</v>
      </c>
      <c r="T1227" s="178" t="str">
        <f t="shared" si="749"/>
        <v>No</v>
      </c>
      <c r="U1227" t="str">
        <f>IF(OR(Tax!K81="Q1 2023",Tax!K81="Q2 2023"),"Yes","No")</f>
        <v>No</v>
      </c>
      <c r="V1227" s="178" t="str">
        <f t="shared" si="750"/>
        <v>No</v>
      </c>
      <c r="W1227" t="str">
        <f>IF(OR(Tax!K81="Q3 2023",Tax!K81="Q4 2023"),"Yes","No")</f>
        <v>No</v>
      </c>
      <c r="X1227" s="178" t="str">
        <f t="shared" si="751"/>
        <v>No</v>
      </c>
      <c r="Y1227" t="str">
        <f>IF(OR(Tax!K81="Q1 2024",Tax!K81="Q2 2024"),"Yes","No")</f>
        <v>No</v>
      </c>
      <c r="Z1227" s="178" t="str">
        <f t="shared" si="752"/>
        <v>No</v>
      </c>
      <c r="AA1227" t="str">
        <f>IF(OR(Tax!K81="Q3 2024",Tax!K81="Q4 2024"),"Yes","No")</f>
        <v>No</v>
      </c>
      <c r="AB1227" s="178" t="str">
        <f t="shared" si="753"/>
        <v>No</v>
      </c>
      <c r="AC1227" t="str">
        <f>IF(OR(Tax!K81="Q1 2025",Tax!K81="Q2 2025"),"Yes","No")</f>
        <v>No</v>
      </c>
      <c r="AD1227" s="178" t="str">
        <f t="shared" si="754"/>
        <v>No</v>
      </c>
      <c r="AE1227" t="str">
        <f>IF(OR(Tax!K81="Q3 2025",Tax!K81="Q4 2025"),"Yes","No")</f>
        <v>No</v>
      </c>
      <c r="AF1227" s="178" t="str">
        <f t="shared" si="755"/>
        <v>No</v>
      </c>
      <c r="AG1227" t="str">
        <f>IF(OR(Tax!K81="Q1 2026",Tax!K81="Q2 2026"),"Yes","No")</f>
        <v>No</v>
      </c>
      <c r="AH1227" s="178" t="str">
        <f t="shared" si="756"/>
        <v>No</v>
      </c>
      <c r="AI1227" t="str">
        <f>IF(OR(Tax!K81="Q3 2026",Tax!K81="Q4 2026"),"Yes","No")</f>
        <v>No</v>
      </c>
      <c r="AJ1227" s="178" t="str">
        <f t="shared" si="757"/>
        <v>No</v>
      </c>
      <c r="AK1227" t="str">
        <f>IF(OR(Tax!K81="Q1 2027",Tax!K81="Q2 2027"),"Yes","No")</f>
        <v>No</v>
      </c>
      <c r="AL1227" s="178" t="str">
        <f t="shared" si="758"/>
        <v>No</v>
      </c>
      <c r="AM1227" t="str">
        <f>IF(OR(Tax!K81="Q3 2027",Tax!K81="Q4 2027"),"Yes","No")</f>
        <v>No</v>
      </c>
      <c r="AN1227" s="178" t="str">
        <f t="shared" si="759"/>
        <v>No</v>
      </c>
      <c r="AO1227" t="str">
        <f>IF(OR(Tax!K81="Q1 2028",Tax!K81="Q2 2028"),"Yes","No")</f>
        <v>No</v>
      </c>
      <c r="AP1227" s="178" t="str">
        <f t="shared" si="760"/>
        <v>No</v>
      </c>
      <c r="AQ1227" t="str">
        <f>IF(OR(Tax!K81="Q3 2028",Tax!K81="Q4 2028"),"Yes","No")</f>
        <v>No</v>
      </c>
      <c r="AR1227" s="178" t="str">
        <f t="shared" si="761"/>
        <v>No</v>
      </c>
      <c r="AS1227" t="str">
        <f>IF(OR(Tax!K81="Q1 2029",Tax!K81="Q2 2029"),"Yes","No")</f>
        <v>No</v>
      </c>
      <c r="AT1227" s="178" t="str">
        <f t="shared" si="762"/>
        <v>No</v>
      </c>
      <c r="AU1227" t="str">
        <f>IF(OR(Tax!K81="Q3 2029",Tax!K81="Q4 2029"),"Yes","No")</f>
        <v>No</v>
      </c>
      <c r="AV1227" s="178" t="str">
        <f t="shared" si="763"/>
        <v>No</v>
      </c>
      <c r="AW1227" t="str">
        <f>IF(OR(Tax!K81="Q1 2030",Tax!K81="Q2 2030"),"Yes","No")</f>
        <v>No</v>
      </c>
      <c r="AX1227" s="178" t="str">
        <f t="shared" si="764"/>
        <v>No</v>
      </c>
      <c r="AY1227" t="str">
        <f>IF(OR(Tax!K81="Q3 2030",Tax!K81="Q4 2030"),"Yes","No")</f>
        <v>No</v>
      </c>
      <c r="AZ1227" s="178" t="str">
        <f t="shared" si="765"/>
        <v>No</v>
      </c>
      <c r="BA1227" t="str">
        <f>IF(Tax!K81="","No","Yes")</f>
        <v>No</v>
      </c>
      <c r="BB1227" s="178" t="str">
        <f t="shared" si="766"/>
        <v>No</v>
      </c>
      <c r="BC1227" s="178" t="str">
        <f t="shared" si="767"/>
        <v>Yes</v>
      </c>
      <c r="BD1227" s="174"/>
    </row>
    <row r="1228" spans="1:56" s="175" customFormat="1" ht="23.65" thickBot="1" x14ac:dyDescent="0.5">
      <c r="A1228" s="177">
        <v>78</v>
      </c>
      <c r="B1228" s="109" t="s">
        <v>265</v>
      </c>
      <c r="C1228" t="str">
        <f>IF(Tax!E82="Yes","Yes","No")</f>
        <v>No</v>
      </c>
      <c r="D1228" t="str">
        <f>IF(AND(C1228="No",Tax!F82="Yes"),"Yes","No")</f>
        <v>No</v>
      </c>
      <c r="E1228" t="str">
        <f>IF(AND(C1228="No",Tax!F82="N/A"),"N/A","No")</f>
        <v>No</v>
      </c>
      <c r="F1228">
        <f>IF(OR(Tax!F82="Yes",Tax!F82="N/A"),0,1)</f>
        <v>1</v>
      </c>
      <c r="G1228" t="str">
        <f>IF(OR(Tax!K82="Q3 2019",Tax!K82="Q4 2019"),"Yes","No")</f>
        <v>No</v>
      </c>
      <c r="H1228" s="178" t="str">
        <f t="shared" si="743"/>
        <v>No</v>
      </c>
      <c r="I1228" t="str">
        <f>IF(OR(Tax!K82="Q1 2020",Tax!K82="Q2 2020"),"Yes","No")</f>
        <v>No</v>
      </c>
      <c r="J1228" s="178" t="str">
        <f t="shared" si="744"/>
        <v>No</v>
      </c>
      <c r="K1228" t="str">
        <f>IF(OR(Tax!K82="Q3 2020",Tax!K82="Q4 2020"),"Yes","No")</f>
        <v>No</v>
      </c>
      <c r="L1228" s="178" t="str">
        <f t="shared" si="745"/>
        <v>No</v>
      </c>
      <c r="M1228" t="str">
        <f>IF(OR(Tax!K82="Q1 2021",Tax!K82="Q2 2021"),"Yes","No")</f>
        <v>No</v>
      </c>
      <c r="N1228" s="178" t="str">
        <f t="shared" si="746"/>
        <v>No</v>
      </c>
      <c r="O1228" t="str">
        <f>IF(OR(Tax!K82="Q3 2021",Tax!K82="Q4 2021"),"Yes","No")</f>
        <v>No</v>
      </c>
      <c r="P1228" s="178" t="str">
        <f t="shared" si="747"/>
        <v>No</v>
      </c>
      <c r="Q1228" t="str">
        <f>IF(OR(Tax!K82="Q1 2022",Tax!K82="Q2 2022"),"Yes","No")</f>
        <v>No</v>
      </c>
      <c r="R1228" s="178" t="str">
        <f t="shared" si="748"/>
        <v>No</v>
      </c>
      <c r="S1228" t="str">
        <f>IF(OR(Tax!K82="Q3 2022",Tax!K82="Q4 2022"),"Yes","No")</f>
        <v>No</v>
      </c>
      <c r="T1228" s="178" t="str">
        <f t="shared" si="749"/>
        <v>No</v>
      </c>
      <c r="U1228" t="str">
        <f>IF(OR(Tax!K82="Q1 2023",Tax!K82="Q2 2023"),"Yes","No")</f>
        <v>No</v>
      </c>
      <c r="V1228" s="178" t="str">
        <f t="shared" si="750"/>
        <v>No</v>
      </c>
      <c r="W1228" t="str">
        <f>IF(OR(Tax!K82="Q3 2023",Tax!K82="Q4 2023"),"Yes","No")</f>
        <v>No</v>
      </c>
      <c r="X1228" s="178" t="str">
        <f t="shared" si="751"/>
        <v>No</v>
      </c>
      <c r="Y1228" t="str">
        <f>IF(OR(Tax!K82="Q1 2024",Tax!K82="Q2 2024"),"Yes","No")</f>
        <v>No</v>
      </c>
      <c r="Z1228" s="178" t="str">
        <f t="shared" si="752"/>
        <v>No</v>
      </c>
      <c r="AA1228" t="str">
        <f>IF(OR(Tax!K82="Q3 2024",Tax!K82="Q4 2024"),"Yes","No")</f>
        <v>No</v>
      </c>
      <c r="AB1228" s="178" t="str">
        <f t="shared" si="753"/>
        <v>No</v>
      </c>
      <c r="AC1228" t="str">
        <f>IF(OR(Tax!K82="Q1 2025",Tax!K82="Q2 2025"),"Yes","No")</f>
        <v>No</v>
      </c>
      <c r="AD1228" s="178" t="str">
        <f t="shared" si="754"/>
        <v>No</v>
      </c>
      <c r="AE1228" t="str">
        <f>IF(OR(Tax!K82="Q3 2025",Tax!K82="Q4 2025"),"Yes","No")</f>
        <v>No</v>
      </c>
      <c r="AF1228" s="178" t="str">
        <f t="shared" si="755"/>
        <v>No</v>
      </c>
      <c r="AG1228" t="str">
        <f>IF(OR(Tax!K82="Q1 2026",Tax!K82="Q2 2026"),"Yes","No")</f>
        <v>No</v>
      </c>
      <c r="AH1228" s="178" t="str">
        <f t="shared" si="756"/>
        <v>No</v>
      </c>
      <c r="AI1228" t="str">
        <f>IF(OR(Tax!K82="Q3 2026",Tax!K82="Q4 2026"),"Yes","No")</f>
        <v>No</v>
      </c>
      <c r="AJ1228" s="178" t="str">
        <f t="shared" si="757"/>
        <v>No</v>
      </c>
      <c r="AK1228" t="str">
        <f>IF(OR(Tax!K82="Q1 2027",Tax!K82="Q2 2027"),"Yes","No")</f>
        <v>No</v>
      </c>
      <c r="AL1228" s="178" t="str">
        <f t="shared" si="758"/>
        <v>No</v>
      </c>
      <c r="AM1228" t="str">
        <f>IF(OR(Tax!K82="Q3 2027",Tax!K82="Q4 2027"),"Yes","No")</f>
        <v>No</v>
      </c>
      <c r="AN1228" s="178" t="str">
        <f t="shared" si="759"/>
        <v>No</v>
      </c>
      <c r="AO1228" t="str">
        <f>IF(OR(Tax!K82="Q1 2028",Tax!K82="Q2 2028"),"Yes","No")</f>
        <v>No</v>
      </c>
      <c r="AP1228" s="178" t="str">
        <f t="shared" si="760"/>
        <v>No</v>
      </c>
      <c r="AQ1228" t="str">
        <f>IF(OR(Tax!K82="Q3 2028",Tax!K82="Q4 2028"),"Yes","No")</f>
        <v>No</v>
      </c>
      <c r="AR1228" s="178" t="str">
        <f t="shared" si="761"/>
        <v>No</v>
      </c>
      <c r="AS1228" t="str">
        <f>IF(OR(Tax!K82="Q1 2029",Tax!K82="Q2 2029"),"Yes","No")</f>
        <v>No</v>
      </c>
      <c r="AT1228" s="178" t="str">
        <f t="shared" si="762"/>
        <v>No</v>
      </c>
      <c r="AU1228" t="str">
        <f>IF(OR(Tax!K82="Q3 2029",Tax!K82="Q4 2029"),"Yes","No")</f>
        <v>No</v>
      </c>
      <c r="AV1228" s="178" t="str">
        <f t="shared" si="763"/>
        <v>No</v>
      </c>
      <c r="AW1228" t="str">
        <f>IF(OR(Tax!K82="Q1 2030",Tax!K82="Q2 2030"),"Yes","No")</f>
        <v>No</v>
      </c>
      <c r="AX1228" s="178" t="str">
        <f t="shared" si="764"/>
        <v>No</v>
      </c>
      <c r="AY1228" t="str">
        <f>IF(OR(Tax!K82="Q3 2030",Tax!K82="Q4 2030"),"Yes","No")</f>
        <v>No</v>
      </c>
      <c r="AZ1228" s="178" t="str">
        <f t="shared" si="765"/>
        <v>No</v>
      </c>
      <c r="BA1228" t="str">
        <f>IF(Tax!K82="","No","Yes")</f>
        <v>No</v>
      </c>
      <c r="BB1228" s="178" t="str">
        <f t="shared" si="766"/>
        <v>No</v>
      </c>
      <c r="BC1228" s="178" t="str">
        <f t="shared" si="767"/>
        <v>Yes</v>
      </c>
      <c r="BD1228" s="174"/>
    </row>
    <row r="1229" spans="1:56" s="175" customFormat="1" ht="23.65" thickBot="1" x14ac:dyDescent="0.5">
      <c r="A1229" s="177">
        <v>79</v>
      </c>
      <c r="B1229" s="109" t="s">
        <v>266</v>
      </c>
      <c r="C1229" t="str">
        <f>IF(Tax!E83="Yes","Yes","No")</f>
        <v>No</v>
      </c>
      <c r="D1229" t="str">
        <f>IF(AND(C1229="No",Tax!F83="Yes"),"Yes","No")</f>
        <v>No</v>
      </c>
      <c r="E1229" t="str">
        <f>IF(AND(C1229="No",Tax!F83="N/A"),"N/A","No")</f>
        <v>No</v>
      </c>
      <c r="F1229">
        <f>IF(OR(Tax!F83="Yes",Tax!F83="N/A"),0,1)</f>
        <v>1</v>
      </c>
      <c r="G1229" t="str">
        <f>IF(OR(Tax!K83="Q3 2019",Tax!K83="Q4 2019"),"Yes","No")</f>
        <v>No</v>
      </c>
      <c r="H1229" s="178" t="str">
        <f t="shared" si="743"/>
        <v>No</v>
      </c>
      <c r="I1229" t="str">
        <f>IF(OR(Tax!K83="Q1 2020",Tax!K83="Q2 2020"),"Yes","No")</f>
        <v>No</v>
      </c>
      <c r="J1229" s="178" t="str">
        <f t="shared" si="744"/>
        <v>No</v>
      </c>
      <c r="K1229" t="str">
        <f>IF(OR(Tax!K83="Q3 2020",Tax!K83="Q4 2020"),"Yes","No")</f>
        <v>No</v>
      </c>
      <c r="L1229" s="178" t="str">
        <f t="shared" si="745"/>
        <v>No</v>
      </c>
      <c r="M1229" t="str">
        <f>IF(OR(Tax!K83="Q1 2021",Tax!K83="Q2 2021"),"Yes","No")</f>
        <v>No</v>
      </c>
      <c r="N1229" s="178" t="str">
        <f t="shared" si="746"/>
        <v>No</v>
      </c>
      <c r="O1229" t="str">
        <f>IF(OR(Tax!K83="Q3 2021",Tax!K83="Q4 2021"),"Yes","No")</f>
        <v>No</v>
      </c>
      <c r="P1229" s="178" t="str">
        <f t="shared" si="747"/>
        <v>No</v>
      </c>
      <c r="Q1229" t="str">
        <f>IF(OR(Tax!K83="Q1 2022",Tax!K83="Q2 2022"),"Yes","No")</f>
        <v>No</v>
      </c>
      <c r="R1229" s="178" t="str">
        <f t="shared" si="748"/>
        <v>No</v>
      </c>
      <c r="S1229" t="str">
        <f>IF(OR(Tax!K83="Q3 2022",Tax!K83="Q4 2022"),"Yes","No")</f>
        <v>No</v>
      </c>
      <c r="T1229" s="178" t="str">
        <f t="shared" si="749"/>
        <v>No</v>
      </c>
      <c r="U1229" t="str">
        <f>IF(OR(Tax!K83="Q1 2023",Tax!K83="Q2 2023"),"Yes","No")</f>
        <v>No</v>
      </c>
      <c r="V1229" s="178" t="str">
        <f t="shared" si="750"/>
        <v>No</v>
      </c>
      <c r="W1229" t="str">
        <f>IF(OR(Tax!K83="Q3 2023",Tax!K83="Q4 2023"),"Yes","No")</f>
        <v>No</v>
      </c>
      <c r="X1229" s="178" t="str">
        <f t="shared" si="751"/>
        <v>No</v>
      </c>
      <c r="Y1229" t="str">
        <f>IF(OR(Tax!K83="Q1 2024",Tax!K83="Q2 2024"),"Yes","No")</f>
        <v>No</v>
      </c>
      <c r="Z1229" s="178" t="str">
        <f t="shared" si="752"/>
        <v>No</v>
      </c>
      <c r="AA1229" t="str">
        <f>IF(OR(Tax!K83="Q3 2024",Tax!K83="Q4 2024"),"Yes","No")</f>
        <v>No</v>
      </c>
      <c r="AB1229" s="178" t="str">
        <f t="shared" si="753"/>
        <v>No</v>
      </c>
      <c r="AC1229" t="str">
        <f>IF(OR(Tax!K83="Q1 2025",Tax!K83="Q2 2025"),"Yes","No")</f>
        <v>No</v>
      </c>
      <c r="AD1229" s="178" t="str">
        <f t="shared" si="754"/>
        <v>No</v>
      </c>
      <c r="AE1229" t="str">
        <f>IF(OR(Tax!K83="Q3 2025",Tax!K83="Q4 2025"),"Yes","No")</f>
        <v>No</v>
      </c>
      <c r="AF1229" s="178" t="str">
        <f t="shared" si="755"/>
        <v>No</v>
      </c>
      <c r="AG1229" t="str">
        <f>IF(OR(Tax!K83="Q1 2026",Tax!K83="Q2 2026"),"Yes","No")</f>
        <v>No</v>
      </c>
      <c r="AH1229" s="178" t="str">
        <f t="shared" si="756"/>
        <v>No</v>
      </c>
      <c r="AI1229" t="str">
        <f>IF(OR(Tax!K83="Q3 2026",Tax!K83="Q4 2026"),"Yes","No")</f>
        <v>No</v>
      </c>
      <c r="AJ1229" s="178" t="str">
        <f t="shared" si="757"/>
        <v>No</v>
      </c>
      <c r="AK1229" t="str">
        <f>IF(OR(Tax!K83="Q1 2027",Tax!K83="Q2 2027"),"Yes","No")</f>
        <v>No</v>
      </c>
      <c r="AL1229" s="178" t="str">
        <f t="shared" si="758"/>
        <v>No</v>
      </c>
      <c r="AM1229" t="str">
        <f>IF(OR(Tax!K83="Q3 2027",Tax!K83="Q4 2027"),"Yes","No")</f>
        <v>No</v>
      </c>
      <c r="AN1229" s="178" t="str">
        <f t="shared" si="759"/>
        <v>No</v>
      </c>
      <c r="AO1229" t="str">
        <f>IF(OR(Tax!K83="Q1 2028",Tax!K83="Q2 2028"),"Yes","No")</f>
        <v>No</v>
      </c>
      <c r="AP1229" s="178" t="str">
        <f t="shared" si="760"/>
        <v>No</v>
      </c>
      <c r="AQ1229" t="str">
        <f>IF(OR(Tax!K83="Q3 2028",Tax!K83="Q4 2028"),"Yes","No")</f>
        <v>No</v>
      </c>
      <c r="AR1229" s="178" t="str">
        <f t="shared" si="761"/>
        <v>No</v>
      </c>
      <c r="AS1229" t="str">
        <f>IF(OR(Tax!K83="Q1 2029",Tax!K83="Q2 2029"),"Yes","No")</f>
        <v>No</v>
      </c>
      <c r="AT1229" s="178" t="str">
        <f t="shared" si="762"/>
        <v>No</v>
      </c>
      <c r="AU1229" t="str">
        <f>IF(OR(Tax!K83="Q3 2029",Tax!K83="Q4 2029"),"Yes","No")</f>
        <v>No</v>
      </c>
      <c r="AV1229" s="178" t="str">
        <f t="shared" si="763"/>
        <v>No</v>
      </c>
      <c r="AW1229" t="str">
        <f>IF(OR(Tax!K83="Q1 2030",Tax!K83="Q2 2030"),"Yes","No")</f>
        <v>No</v>
      </c>
      <c r="AX1229" s="178" t="str">
        <f t="shared" si="764"/>
        <v>No</v>
      </c>
      <c r="AY1229" t="str">
        <f>IF(OR(Tax!K83="Q3 2030",Tax!K83="Q4 2030"),"Yes","No")</f>
        <v>No</v>
      </c>
      <c r="AZ1229" s="178" t="str">
        <f t="shared" si="765"/>
        <v>No</v>
      </c>
      <c r="BA1229" t="str">
        <f>IF(Tax!K83="","No","Yes")</f>
        <v>No</v>
      </c>
      <c r="BB1229" s="178" t="str">
        <f t="shared" si="766"/>
        <v>No</v>
      </c>
      <c r="BC1229" s="178" t="str">
        <f t="shared" si="767"/>
        <v>Yes</v>
      </c>
      <c r="BD1229" s="174"/>
    </row>
    <row r="1230" spans="1:56" s="175" customFormat="1" ht="35.25" thickBot="1" x14ac:dyDescent="0.5">
      <c r="A1230" s="177">
        <v>80</v>
      </c>
      <c r="B1230" s="109" t="s">
        <v>1931</v>
      </c>
      <c r="C1230" t="str">
        <f>IF(Tax!E84="Yes","Yes","No")</f>
        <v>No</v>
      </c>
      <c r="D1230" t="str">
        <f>IF(AND(C1230="No",Tax!F84="Yes"),"Yes","No")</f>
        <v>No</v>
      </c>
      <c r="E1230" t="str">
        <f>IF(AND(C1230="No",Tax!F84="N/A"),"N/A","No")</f>
        <v>No</v>
      </c>
      <c r="F1230">
        <f>IF(OR(Tax!F84="Yes",Tax!F84="N/A"),0,1)</f>
        <v>1</v>
      </c>
      <c r="G1230" t="str">
        <f>IF(OR(Tax!K84="Q3 2019",Tax!K84="Q4 2019"),"Yes","No")</f>
        <v>No</v>
      </c>
      <c r="H1230" s="178" t="str">
        <f t="shared" si="743"/>
        <v>No</v>
      </c>
      <c r="I1230" t="str">
        <f>IF(OR(Tax!K84="Q1 2020",Tax!K84="Q2 2020"),"Yes","No")</f>
        <v>No</v>
      </c>
      <c r="J1230" s="178" t="str">
        <f t="shared" si="744"/>
        <v>No</v>
      </c>
      <c r="K1230" t="str">
        <f>IF(OR(Tax!K84="Q3 2020",Tax!K84="Q4 2020"),"Yes","No")</f>
        <v>No</v>
      </c>
      <c r="L1230" s="178" t="str">
        <f t="shared" si="745"/>
        <v>No</v>
      </c>
      <c r="M1230" t="str">
        <f>IF(OR(Tax!K84="Q1 2021",Tax!K84="Q2 2021"),"Yes","No")</f>
        <v>No</v>
      </c>
      <c r="N1230" s="178" t="str">
        <f t="shared" si="746"/>
        <v>No</v>
      </c>
      <c r="O1230" t="str">
        <f>IF(OR(Tax!K84="Q3 2021",Tax!K84="Q4 2021"),"Yes","No")</f>
        <v>No</v>
      </c>
      <c r="P1230" s="178" t="str">
        <f t="shared" si="747"/>
        <v>No</v>
      </c>
      <c r="Q1230" t="str">
        <f>IF(OR(Tax!K84="Q1 2022",Tax!K84="Q2 2022"),"Yes","No")</f>
        <v>No</v>
      </c>
      <c r="R1230" s="178" t="str">
        <f t="shared" si="748"/>
        <v>No</v>
      </c>
      <c r="S1230" t="str">
        <f>IF(OR(Tax!K84="Q3 2022",Tax!K84="Q4 2022"),"Yes","No")</f>
        <v>No</v>
      </c>
      <c r="T1230" s="178" t="str">
        <f t="shared" si="749"/>
        <v>No</v>
      </c>
      <c r="U1230" t="str">
        <f>IF(OR(Tax!K84="Q1 2023",Tax!K84="Q2 2023"),"Yes","No")</f>
        <v>No</v>
      </c>
      <c r="V1230" s="178" t="str">
        <f t="shared" si="750"/>
        <v>No</v>
      </c>
      <c r="W1230" t="str">
        <f>IF(OR(Tax!K84="Q3 2023",Tax!K84="Q4 2023"),"Yes","No")</f>
        <v>No</v>
      </c>
      <c r="X1230" s="178" t="str">
        <f t="shared" si="751"/>
        <v>No</v>
      </c>
      <c r="Y1230" t="str">
        <f>IF(OR(Tax!K84="Q1 2024",Tax!K84="Q2 2024"),"Yes","No")</f>
        <v>No</v>
      </c>
      <c r="Z1230" s="178" t="str">
        <f t="shared" si="752"/>
        <v>No</v>
      </c>
      <c r="AA1230" t="str">
        <f>IF(OR(Tax!K84="Q3 2024",Tax!K84="Q4 2024"),"Yes","No")</f>
        <v>No</v>
      </c>
      <c r="AB1230" s="178" t="str">
        <f t="shared" si="753"/>
        <v>No</v>
      </c>
      <c r="AC1230" t="str">
        <f>IF(OR(Tax!K84="Q1 2025",Tax!K84="Q2 2025"),"Yes","No")</f>
        <v>No</v>
      </c>
      <c r="AD1230" s="178" t="str">
        <f t="shared" si="754"/>
        <v>No</v>
      </c>
      <c r="AE1230" t="str">
        <f>IF(OR(Tax!K84="Q3 2025",Tax!K84="Q4 2025"),"Yes","No")</f>
        <v>No</v>
      </c>
      <c r="AF1230" s="178" t="str">
        <f t="shared" si="755"/>
        <v>No</v>
      </c>
      <c r="AG1230" t="str">
        <f>IF(OR(Tax!K84="Q1 2026",Tax!K84="Q2 2026"),"Yes","No")</f>
        <v>No</v>
      </c>
      <c r="AH1230" s="178" t="str">
        <f t="shared" si="756"/>
        <v>No</v>
      </c>
      <c r="AI1230" t="str">
        <f>IF(OR(Tax!K84="Q3 2026",Tax!K84="Q4 2026"),"Yes","No")</f>
        <v>No</v>
      </c>
      <c r="AJ1230" s="178" t="str">
        <f t="shared" si="757"/>
        <v>No</v>
      </c>
      <c r="AK1230" t="str">
        <f>IF(OR(Tax!K84="Q1 2027",Tax!K84="Q2 2027"),"Yes","No")</f>
        <v>No</v>
      </c>
      <c r="AL1230" s="178" t="str">
        <f t="shared" si="758"/>
        <v>No</v>
      </c>
      <c r="AM1230" t="str">
        <f>IF(OR(Tax!K84="Q3 2027",Tax!K84="Q4 2027"),"Yes","No")</f>
        <v>No</v>
      </c>
      <c r="AN1230" s="178" t="str">
        <f t="shared" si="759"/>
        <v>No</v>
      </c>
      <c r="AO1230" t="str">
        <f>IF(OR(Tax!K84="Q1 2028",Tax!K84="Q2 2028"),"Yes","No")</f>
        <v>No</v>
      </c>
      <c r="AP1230" s="178" t="str">
        <f t="shared" si="760"/>
        <v>No</v>
      </c>
      <c r="AQ1230" t="str">
        <f>IF(OR(Tax!K84="Q3 2028",Tax!K84="Q4 2028"),"Yes","No")</f>
        <v>No</v>
      </c>
      <c r="AR1230" s="178" t="str">
        <f t="shared" si="761"/>
        <v>No</v>
      </c>
      <c r="AS1230" t="str">
        <f>IF(OR(Tax!K84="Q1 2029",Tax!K84="Q2 2029"),"Yes","No")</f>
        <v>No</v>
      </c>
      <c r="AT1230" s="178" t="str">
        <f t="shared" si="762"/>
        <v>No</v>
      </c>
      <c r="AU1230" t="str">
        <f>IF(OR(Tax!K84="Q3 2029",Tax!K84="Q4 2029"),"Yes","No")</f>
        <v>No</v>
      </c>
      <c r="AV1230" s="178" t="str">
        <f t="shared" si="763"/>
        <v>No</v>
      </c>
      <c r="AW1230" t="str">
        <f>IF(OR(Tax!K84="Q1 2030",Tax!K84="Q2 2030"),"Yes","No")</f>
        <v>No</v>
      </c>
      <c r="AX1230" s="178" t="str">
        <f t="shared" si="764"/>
        <v>No</v>
      </c>
      <c r="AY1230" t="str">
        <f>IF(OR(Tax!K84="Q3 2030",Tax!K84="Q4 2030"),"Yes","No")</f>
        <v>No</v>
      </c>
      <c r="AZ1230" s="178" t="str">
        <f t="shared" si="765"/>
        <v>No</v>
      </c>
      <c r="BA1230" t="str">
        <f>IF(Tax!K84="","No","Yes")</f>
        <v>No</v>
      </c>
      <c r="BB1230" s="178" t="str">
        <f t="shared" si="766"/>
        <v>No</v>
      </c>
      <c r="BC1230" s="178" t="str">
        <f t="shared" si="767"/>
        <v>Yes</v>
      </c>
      <c r="BD1230" s="174"/>
    </row>
    <row r="1231" spans="1:56" s="175" customFormat="1" ht="23.65" thickBot="1" x14ac:dyDescent="0.5">
      <c r="A1231" s="177">
        <v>81</v>
      </c>
      <c r="B1231" s="109" t="s">
        <v>269</v>
      </c>
      <c r="C1231" t="str">
        <f>IF(Tax!E85="Yes","Yes","No")</f>
        <v>No</v>
      </c>
      <c r="D1231" t="str">
        <f>IF(AND(C1231="No",Tax!F85="Yes"),"Yes","No")</f>
        <v>No</v>
      </c>
      <c r="E1231" t="str">
        <f>IF(AND(C1231="No",Tax!F85="N/A"),"N/A","No")</f>
        <v>No</v>
      </c>
      <c r="F1231">
        <f>IF(OR(Tax!F85="Yes",Tax!F85="N/A"),0,1)</f>
        <v>1</v>
      </c>
      <c r="G1231" t="str">
        <f>IF(OR(Tax!K85="Q3 2019",Tax!K85="Q4 2019"),"Yes","No")</f>
        <v>No</v>
      </c>
      <c r="H1231" s="178" t="str">
        <f t="shared" si="743"/>
        <v>No</v>
      </c>
      <c r="I1231" t="str">
        <f>IF(OR(Tax!K85="Q1 2020",Tax!K85="Q2 2020"),"Yes","No")</f>
        <v>No</v>
      </c>
      <c r="J1231" s="178" t="str">
        <f t="shared" si="744"/>
        <v>No</v>
      </c>
      <c r="K1231" t="str">
        <f>IF(OR(Tax!K85="Q3 2020",Tax!K85="Q4 2020"),"Yes","No")</f>
        <v>No</v>
      </c>
      <c r="L1231" s="178" t="str">
        <f t="shared" si="745"/>
        <v>No</v>
      </c>
      <c r="M1231" t="str">
        <f>IF(OR(Tax!K85="Q1 2021",Tax!K85="Q2 2021"),"Yes","No")</f>
        <v>No</v>
      </c>
      <c r="N1231" s="178" t="str">
        <f t="shared" si="746"/>
        <v>No</v>
      </c>
      <c r="O1231" t="str">
        <f>IF(OR(Tax!K85="Q3 2021",Tax!K85="Q4 2021"),"Yes","No")</f>
        <v>No</v>
      </c>
      <c r="P1231" s="178" t="str">
        <f t="shared" si="747"/>
        <v>No</v>
      </c>
      <c r="Q1231" t="str">
        <f>IF(OR(Tax!K85="Q1 2022",Tax!K85="Q2 2022"),"Yes","No")</f>
        <v>No</v>
      </c>
      <c r="R1231" s="178" t="str">
        <f t="shared" si="748"/>
        <v>No</v>
      </c>
      <c r="S1231" t="str">
        <f>IF(OR(Tax!K85="Q3 2022",Tax!K85="Q4 2022"),"Yes","No")</f>
        <v>No</v>
      </c>
      <c r="T1231" s="178" t="str">
        <f t="shared" si="749"/>
        <v>No</v>
      </c>
      <c r="U1231" t="str">
        <f>IF(OR(Tax!K85="Q1 2023",Tax!K85="Q2 2023"),"Yes","No")</f>
        <v>No</v>
      </c>
      <c r="V1231" s="178" t="str">
        <f t="shared" si="750"/>
        <v>No</v>
      </c>
      <c r="W1231" t="str">
        <f>IF(OR(Tax!K85="Q3 2023",Tax!K85="Q4 2023"),"Yes","No")</f>
        <v>No</v>
      </c>
      <c r="X1231" s="178" t="str">
        <f t="shared" si="751"/>
        <v>No</v>
      </c>
      <c r="Y1231" t="str">
        <f>IF(OR(Tax!K85="Q1 2024",Tax!K85="Q2 2024"),"Yes","No")</f>
        <v>No</v>
      </c>
      <c r="Z1231" s="178" t="str">
        <f t="shared" si="752"/>
        <v>No</v>
      </c>
      <c r="AA1231" t="str">
        <f>IF(OR(Tax!K85="Q3 2024",Tax!K85="Q4 2024"),"Yes","No")</f>
        <v>No</v>
      </c>
      <c r="AB1231" s="178" t="str">
        <f t="shared" si="753"/>
        <v>No</v>
      </c>
      <c r="AC1231" t="str">
        <f>IF(OR(Tax!K85="Q1 2025",Tax!K85="Q2 2025"),"Yes","No")</f>
        <v>No</v>
      </c>
      <c r="AD1231" s="178" t="str">
        <f t="shared" si="754"/>
        <v>No</v>
      </c>
      <c r="AE1231" t="str">
        <f>IF(OR(Tax!K85="Q3 2025",Tax!K85="Q4 2025"),"Yes","No")</f>
        <v>No</v>
      </c>
      <c r="AF1231" s="178" t="str">
        <f t="shared" si="755"/>
        <v>No</v>
      </c>
      <c r="AG1231" t="str">
        <f>IF(OR(Tax!K85="Q1 2026",Tax!K85="Q2 2026"),"Yes","No")</f>
        <v>No</v>
      </c>
      <c r="AH1231" s="178" t="str">
        <f t="shared" si="756"/>
        <v>No</v>
      </c>
      <c r="AI1231" t="str">
        <f>IF(OR(Tax!K85="Q3 2026",Tax!K85="Q4 2026"),"Yes","No")</f>
        <v>No</v>
      </c>
      <c r="AJ1231" s="178" t="str">
        <f t="shared" si="757"/>
        <v>No</v>
      </c>
      <c r="AK1231" t="str">
        <f>IF(OR(Tax!K85="Q1 2027",Tax!K85="Q2 2027"),"Yes","No")</f>
        <v>No</v>
      </c>
      <c r="AL1231" s="178" t="str">
        <f t="shared" si="758"/>
        <v>No</v>
      </c>
      <c r="AM1231" t="str">
        <f>IF(OR(Tax!K85="Q3 2027",Tax!K85="Q4 2027"),"Yes","No")</f>
        <v>No</v>
      </c>
      <c r="AN1231" s="178" t="str">
        <f t="shared" si="759"/>
        <v>No</v>
      </c>
      <c r="AO1231" t="str">
        <f>IF(OR(Tax!K85="Q1 2028",Tax!K85="Q2 2028"),"Yes","No")</f>
        <v>No</v>
      </c>
      <c r="AP1231" s="178" t="str">
        <f t="shared" si="760"/>
        <v>No</v>
      </c>
      <c r="AQ1231" t="str">
        <f>IF(OR(Tax!K85="Q3 2028",Tax!K85="Q4 2028"),"Yes","No")</f>
        <v>No</v>
      </c>
      <c r="AR1231" s="178" t="str">
        <f t="shared" si="761"/>
        <v>No</v>
      </c>
      <c r="AS1231" t="str">
        <f>IF(OR(Tax!K85="Q1 2029",Tax!K85="Q2 2029"),"Yes","No")</f>
        <v>No</v>
      </c>
      <c r="AT1231" s="178" t="str">
        <f t="shared" si="762"/>
        <v>No</v>
      </c>
      <c r="AU1231" t="str">
        <f>IF(OR(Tax!K85="Q3 2029",Tax!K85="Q4 2029"),"Yes","No")</f>
        <v>No</v>
      </c>
      <c r="AV1231" s="178" t="str">
        <f t="shared" si="763"/>
        <v>No</v>
      </c>
      <c r="AW1231" t="str">
        <f>IF(OR(Tax!K85="Q1 2030",Tax!K85="Q2 2030"),"Yes","No")</f>
        <v>No</v>
      </c>
      <c r="AX1231" s="178" t="str">
        <f t="shared" si="764"/>
        <v>No</v>
      </c>
      <c r="AY1231" t="str">
        <f>IF(OR(Tax!K85="Q3 2030",Tax!K85="Q4 2030"),"Yes","No")</f>
        <v>No</v>
      </c>
      <c r="AZ1231" s="178" t="str">
        <f t="shared" si="765"/>
        <v>No</v>
      </c>
      <c r="BA1231" t="str">
        <f>IF(Tax!K85="","No","Yes")</f>
        <v>No</v>
      </c>
      <c r="BB1231" s="178" t="str">
        <f t="shared" si="766"/>
        <v>No</v>
      </c>
      <c r="BC1231" s="178" t="str">
        <f t="shared" si="767"/>
        <v>Yes</v>
      </c>
      <c r="BD1231" s="174"/>
    </row>
    <row r="1232" spans="1:56" s="175" customFormat="1" ht="23.65" thickBot="1" x14ac:dyDescent="0.5">
      <c r="A1232" s="177">
        <v>82</v>
      </c>
      <c r="B1232" s="109" t="s">
        <v>1932</v>
      </c>
      <c r="C1232" t="str">
        <f>IF(Tax!E86="Yes","Yes","No")</f>
        <v>No</v>
      </c>
      <c r="D1232" t="str">
        <f>IF(AND(C1232="No",Tax!F86="Yes"),"Yes","No")</f>
        <v>No</v>
      </c>
      <c r="E1232" t="str">
        <f>IF(AND(C1232="No",Tax!F86="N/A"),"N/A","No")</f>
        <v>No</v>
      </c>
      <c r="F1232">
        <f>IF(OR(Tax!F86="Yes",Tax!F86="N/A"),0,1)</f>
        <v>1</v>
      </c>
      <c r="G1232" t="str">
        <f>IF(OR(Tax!K86="Q3 2019",Tax!K86="Q4 2019"),"Yes","No")</f>
        <v>No</v>
      </c>
      <c r="H1232" s="178" t="str">
        <f t="shared" si="743"/>
        <v>No</v>
      </c>
      <c r="I1232" t="str">
        <f>IF(OR(Tax!K86="Q1 2020",Tax!K86="Q2 2020"),"Yes","No")</f>
        <v>No</v>
      </c>
      <c r="J1232" s="178" t="str">
        <f t="shared" si="744"/>
        <v>No</v>
      </c>
      <c r="K1232" t="str">
        <f>IF(OR(Tax!K86="Q3 2020",Tax!K86="Q4 2020"),"Yes","No")</f>
        <v>No</v>
      </c>
      <c r="L1232" s="178" t="str">
        <f t="shared" si="745"/>
        <v>No</v>
      </c>
      <c r="M1232" t="str">
        <f>IF(OR(Tax!K86="Q1 2021",Tax!K86="Q2 2021"),"Yes","No")</f>
        <v>No</v>
      </c>
      <c r="N1232" s="178" t="str">
        <f t="shared" si="746"/>
        <v>No</v>
      </c>
      <c r="O1232" t="str">
        <f>IF(OR(Tax!K86="Q3 2021",Tax!K86="Q4 2021"),"Yes","No")</f>
        <v>No</v>
      </c>
      <c r="P1232" s="178" t="str">
        <f t="shared" si="747"/>
        <v>No</v>
      </c>
      <c r="Q1232" t="str">
        <f>IF(OR(Tax!K86="Q1 2022",Tax!K86="Q2 2022"),"Yes","No")</f>
        <v>No</v>
      </c>
      <c r="R1232" s="178" t="str">
        <f t="shared" si="748"/>
        <v>No</v>
      </c>
      <c r="S1232" t="str">
        <f>IF(OR(Tax!K86="Q3 2022",Tax!K86="Q4 2022"),"Yes","No")</f>
        <v>No</v>
      </c>
      <c r="T1232" s="178" t="str">
        <f t="shared" si="749"/>
        <v>No</v>
      </c>
      <c r="U1232" t="str">
        <f>IF(OR(Tax!K86="Q1 2023",Tax!K86="Q2 2023"),"Yes","No")</f>
        <v>No</v>
      </c>
      <c r="V1232" s="178" t="str">
        <f t="shared" si="750"/>
        <v>No</v>
      </c>
      <c r="W1232" t="str">
        <f>IF(OR(Tax!K86="Q3 2023",Tax!K86="Q4 2023"),"Yes","No")</f>
        <v>No</v>
      </c>
      <c r="X1232" s="178" t="str">
        <f t="shared" si="751"/>
        <v>No</v>
      </c>
      <c r="Y1232" t="str">
        <f>IF(OR(Tax!K86="Q1 2024",Tax!K86="Q2 2024"),"Yes","No")</f>
        <v>No</v>
      </c>
      <c r="Z1232" s="178" t="str">
        <f t="shared" si="752"/>
        <v>No</v>
      </c>
      <c r="AA1232" t="str">
        <f>IF(OR(Tax!K86="Q3 2024",Tax!K86="Q4 2024"),"Yes","No")</f>
        <v>No</v>
      </c>
      <c r="AB1232" s="178" t="str">
        <f t="shared" si="753"/>
        <v>No</v>
      </c>
      <c r="AC1232" t="str">
        <f>IF(OR(Tax!K86="Q1 2025",Tax!K86="Q2 2025"),"Yes","No")</f>
        <v>No</v>
      </c>
      <c r="AD1232" s="178" t="str">
        <f t="shared" si="754"/>
        <v>No</v>
      </c>
      <c r="AE1232" t="str">
        <f>IF(OR(Tax!K86="Q3 2025",Tax!K86="Q4 2025"),"Yes","No")</f>
        <v>No</v>
      </c>
      <c r="AF1232" s="178" t="str">
        <f t="shared" si="755"/>
        <v>No</v>
      </c>
      <c r="AG1232" t="str">
        <f>IF(OR(Tax!K86="Q1 2026",Tax!K86="Q2 2026"),"Yes","No")</f>
        <v>No</v>
      </c>
      <c r="AH1232" s="178" t="str">
        <f t="shared" si="756"/>
        <v>No</v>
      </c>
      <c r="AI1232" t="str">
        <f>IF(OR(Tax!K86="Q3 2026",Tax!K86="Q4 2026"),"Yes","No")</f>
        <v>No</v>
      </c>
      <c r="AJ1232" s="178" t="str">
        <f t="shared" si="757"/>
        <v>No</v>
      </c>
      <c r="AK1232" t="str">
        <f>IF(OR(Tax!K86="Q1 2027",Tax!K86="Q2 2027"),"Yes","No")</f>
        <v>No</v>
      </c>
      <c r="AL1232" s="178" t="str">
        <f t="shared" si="758"/>
        <v>No</v>
      </c>
      <c r="AM1232" t="str">
        <f>IF(OR(Tax!K86="Q3 2027",Tax!K86="Q4 2027"),"Yes","No")</f>
        <v>No</v>
      </c>
      <c r="AN1232" s="178" t="str">
        <f t="shared" si="759"/>
        <v>No</v>
      </c>
      <c r="AO1232" t="str">
        <f>IF(OR(Tax!K86="Q1 2028",Tax!K86="Q2 2028"),"Yes","No")</f>
        <v>No</v>
      </c>
      <c r="AP1232" s="178" t="str">
        <f t="shared" si="760"/>
        <v>No</v>
      </c>
      <c r="AQ1232" t="str">
        <f>IF(OR(Tax!K86="Q3 2028",Tax!K86="Q4 2028"),"Yes","No")</f>
        <v>No</v>
      </c>
      <c r="AR1232" s="178" t="str">
        <f t="shared" si="761"/>
        <v>No</v>
      </c>
      <c r="AS1232" t="str">
        <f>IF(OR(Tax!K86="Q1 2029",Tax!K86="Q2 2029"),"Yes","No")</f>
        <v>No</v>
      </c>
      <c r="AT1232" s="178" t="str">
        <f t="shared" si="762"/>
        <v>No</v>
      </c>
      <c r="AU1232" t="str">
        <f>IF(OR(Tax!K86="Q3 2029",Tax!K86="Q4 2029"),"Yes","No")</f>
        <v>No</v>
      </c>
      <c r="AV1232" s="178" t="str">
        <f t="shared" si="763"/>
        <v>No</v>
      </c>
      <c r="AW1232" t="str">
        <f>IF(OR(Tax!K86="Q1 2030",Tax!K86="Q2 2030"),"Yes","No")</f>
        <v>No</v>
      </c>
      <c r="AX1232" s="178" t="str">
        <f t="shared" si="764"/>
        <v>No</v>
      </c>
      <c r="AY1232" t="str">
        <f>IF(OR(Tax!K86="Q3 2030",Tax!K86="Q4 2030"),"Yes","No")</f>
        <v>No</v>
      </c>
      <c r="AZ1232" s="178" t="str">
        <f t="shared" si="765"/>
        <v>No</v>
      </c>
      <c r="BA1232" t="str">
        <f>IF(Tax!K86="","No","Yes")</f>
        <v>No</v>
      </c>
      <c r="BB1232" s="178" t="str">
        <f t="shared" si="766"/>
        <v>No</v>
      </c>
      <c r="BC1232" s="178" t="str">
        <f t="shared" si="767"/>
        <v>Yes</v>
      </c>
      <c r="BD1232" s="174"/>
    </row>
    <row r="1233" spans="1:56" s="175" customFormat="1" ht="14.65" thickBot="1" x14ac:dyDescent="0.5">
      <c r="A1233" s="177">
        <v>83</v>
      </c>
      <c r="B1233" s="74" t="s">
        <v>1933</v>
      </c>
      <c r="C1233" t="str">
        <f>IF(Tax!E87="Yes","Yes","No")</f>
        <v>Yes</v>
      </c>
      <c r="D1233" t="str">
        <f>IF(AND(C1233="No",Tax!F87="Yes"),"Yes","No")</f>
        <v>No</v>
      </c>
      <c r="E1233" t="str">
        <f>IF(AND(C1233="No",Tax!F87="N/A"),"N/A","No")</f>
        <v>No</v>
      </c>
      <c r="F1233">
        <f>IF(OR(Tax!F87="Yes",Tax!F87="N/A"),0,1)</f>
        <v>1</v>
      </c>
      <c r="G1233" t="str">
        <f>IF(OR(Tax!K87="Q3 2019",Tax!K87="Q4 2019"),"Yes","No")</f>
        <v>No</v>
      </c>
      <c r="H1233" s="178" t="str">
        <f t="shared" si="743"/>
        <v>No</v>
      </c>
      <c r="I1233" t="str">
        <f>IF(OR(Tax!K87="Q1 2020",Tax!K87="Q2 2020"),"Yes","No")</f>
        <v>No</v>
      </c>
      <c r="J1233" s="178" t="str">
        <f t="shared" si="744"/>
        <v>No</v>
      </c>
      <c r="K1233" t="str">
        <f>IF(OR(Tax!K87="Q3 2020",Tax!K87="Q4 2020"),"Yes","No")</f>
        <v>No</v>
      </c>
      <c r="L1233" s="178" t="str">
        <f t="shared" si="745"/>
        <v>No</v>
      </c>
      <c r="M1233" t="str">
        <f>IF(OR(Tax!K87="Q1 2021",Tax!K87="Q2 2021"),"Yes","No")</f>
        <v>No</v>
      </c>
      <c r="N1233" s="178" t="str">
        <f t="shared" si="746"/>
        <v>No</v>
      </c>
      <c r="O1233" t="str">
        <f>IF(OR(Tax!K87="Q3 2021",Tax!K87="Q4 2021"),"Yes","No")</f>
        <v>No</v>
      </c>
      <c r="P1233" s="178" t="str">
        <f t="shared" si="747"/>
        <v>No</v>
      </c>
      <c r="Q1233" t="str">
        <f>IF(OR(Tax!K87="Q1 2022",Tax!K87="Q2 2022"),"Yes","No")</f>
        <v>No</v>
      </c>
      <c r="R1233" s="178" t="str">
        <f t="shared" si="748"/>
        <v>No</v>
      </c>
      <c r="S1233" t="str">
        <f>IF(OR(Tax!K87="Q3 2022",Tax!K87="Q4 2022"),"Yes","No")</f>
        <v>No</v>
      </c>
      <c r="T1233" s="178" t="str">
        <f t="shared" si="749"/>
        <v>No</v>
      </c>
      <c r="U1233" t="str">
        <f>IF(OR(Tax!K87="Q1 2023",Tax!K87="Q2 2023"),"Yes","No")</f>
        <v>No</v>
      </c>
      <c r="V1233" s="178" t="str">
        <f t="shared" si="750"/>
        <v>No</v>
      </c>
      <c r="W1233" t="str">
        <f>IF(OR(Tax!K87="Q3 2023",Tax!K87="Q4 2023"),"Yes","No")</f>
        <v>No</v>
      </c>
      <c r="X1233" s="178" t="str">
        <f t="shared" si="751"/>
        <v>No</v>
      </c>
      <c r="Y1233" t="str">
        <f>IF(OR(Tax!K87="Q1 2024",Tax!K87="Q2 2024"),"Yes","No")</f>
        <v>No</v>
      </c>
      <c r="Z1233" s="178" t="str">
        <f t="shared" si="752"/>
        <v>No</v>
      </c>
      <c r="AA1233" t="str">
        <f>IF(OR(Tax!K87="Q3 2024",Tax!K87="Q4 2024"),"Yes","No")</f>
        <v>No</v>
      </c>
      <c r="AB1233" s="178" t="str">
        <f t="shared" si="753"/>
        <v>No</v>
      </c>
      <c r="AC1233" t="str">
        <f>IF(OR(Tax!K87="Q1 2025",Tax!K87="Q2 2025"),"Yes","No")</f>
        <v>No</v>
      </c>
      <c r="AD1233" s="178" t="str">
        <f t="shared" si="754"/>
        <v>No</v>
      </c>
      <c r="AE1233" t="str">
        <f>IF(OR(Tax!K87="Q3 2025",Tax!K87="Q4 2025"),"Yes","No")</f>
        <v>No</v>
      </c>
      <c r="AF1233" s="178" t="str">
        <f t="shared" si="755"/>
        <v>No</v>
      </c>
      <c r="AG1233" t="str">
        <f>IF(OR(Tax!K87="Q1 2026",Tax!K87="Q2 2026"),"Yes","No")</f>
        <v>No</v>
      </c>
      <c r="AH1233" s="178" t="str">
        <f t="shared" si="756"/>
        <v>No</v>
      </c>
      <c r="AI1233" t="str">
        <f>IF(OR(Tax!K87="Q3 2026",Tax!K87="Q4 2026"),"Yes","No")</f>
        <v>No</v>
      </c>
      <c r="AJ1233" s="178" t="str">
        <f t="shared" si="757"/>
        <v>No</v>
      </c>
      <c r="AK1233" t="str">
        <f>IF(OR(Tax!K87="Q1 2027",Tax!K87="Q2 2027"),"Yes","No")</f>
        <v>No</v>
      </c>
      <c r="AL1233" s="178" t="str">
        <f t="shared" si="758"/>
        <v>No</v>
      </c>
      <c r="AM1233" t="str">
        <f>IF(OR(Tax!K87="Q3 2027",Tax!K87="Q4 2027"),"Yes","No")</f>
        <v>No</v>
      </c>
      <c r="AN1233" s="178" t="str">
        <f t="shared" si="759"/>
        <v>No</v>
      </c>
      <c r="AO1233" t="str">
        <f>IF(OR(Tax!K87="Q1 2028",Tax!K87="Q2 2028"),"Yes","No")</f>
        <v>No</v>
      </c>
      <c r="AP1233" s="178" t="str">
        <f t="shared" si="760"/>
        <v>No</v>
      </c>
      <c r="AQ1233" t="str">
        <f>IF(OR(Tax!K87="Q3 2028",Tax!K87="Q4 2028"),"Yes","No")</f>
        <v>No</v>
      </c>
      <c r="AR1233" s="178" t="str">
        <f t="shared" si="761"/>
        <v>No</v>
      </c>
      <c r="AS1233" t="str">
        <f>IF(OR(Tax!K87="Q1 2029",Tax!K87="Q2 2029"),"Yes","No")</f>
        <v>No</v>
      </c>
      <c r="AT1233" s="178" t="str">
        <f t="shared" si="762"/>
        <v>No</v>
      </c>
      <c r="AU1233" t="str">
        <f>IF(OR(Tax!K87="Q3 2029",Tax!K87="Q4 2029"),"Yes","No")</f>
        <v>No</v>
      </c>
      <c r="AV1233" s="178" t="str">
        <f t="shared" si="763"/>
        <v>No</v>
      </c>
      <c r="AW1233" t="str">
        <f>IF(OR(Tax!K87="Q1 2030",Tax!K87="Q2 2030"),"Yes","No")</f>
        <v>No</v>
      </c>
      <c r="AX1233" s="178" t="str">
        <f t="shared" si="764"/>
        <v>No</v>
      </c>
      <c r="AY1233" t="str">
        <f>IF(OR(Tax!K87="Q3 2030",Tax!K87="Q4 2030"),"Yes","No")</f>
        <v>No</v>
      </c>
      <c r="AZ1233" s="178" t="str">
        <f t="shared" si="765"/>
        <v>No</v>
      </c>
      <c r="BA1233" t="str">
        <f>IF(Tax!K87="","No","Yes")</f>
        <v>No</v>
      </c>
      <c r="BB1233" s="178" t="str">
        <f t="shared" si="766"/>
        <v>No</v>
      </c>
      <c r="BC1233" s="178" t="str">
        <f t="shared" si="767"/>
        <v>No</v>
      </c>
      <c r="BD1233" s="174"/>
    </row>
    <row r="1234" spans="1:56" s="175" customFormat="1" ht="23.65" thickBot="1" x14ac:dyDescent="0.5">
      <c r="A1234" s="177">
        <v>84</v>
      </c>
      <c r="B1234" s="74" t="s">
        <v>1934</v>
      </c>
      <c r="C1234" t="str">
        <f>IF(Tax!E88="Yes","Yes","No")</f>
        <v>Yes</v>
      </c>
      <c r="D1234" t="str">
        <f>IF(AND(C1234="No",Tax!F88="Yes"),"Yes","No")</f>
        <v>No</v>
      </c>
      <c r="E1234" t="str">
        <f>IF(AND(C1234="No",Tax!F88="N/A"),"N/A","No")</f>
        <v>No</v>
      </c>
      <c r="F1234">
        <f>IF(OR(Tax!F88="Yes",Tax!F88="N/A"),0,1)</f>
        <v>1</v>
      </c>
      <c r="G1234" t="str">
        <f>IF(OR(Tax!K88="Q3 2019",Tax!K88="Q4 2019"),"Yes","No")</f>
        <v>No</v>
      </c>
      <c r="H1234" s="178" t="str">
        <f t="shared" si="743"/>
        <v>No</v>
      </c>
      <c r="I1234" t="str">
        <f>IF(OR(Tax!K88="Q1 2020",Tax!K88="Q2 2020"),"Yes","No")</f>
        <v>No</v>
      </c>
      <c r="J1234" s="178" t="str">
        <f t="shared" si="744"/>
        <v>No</v>
      </c>
      <c r="K1234" t="str">
        <f>IF(OR(Tax!K88="Q3 2020",Tax!K88="Q4 2020"),"Yes","No")</f>
        <v>No</v>
      </c>
      <c r="L1234" s="178" t="str">
        <f t="shared" si="745"/>
        <v>No</v>
      </c>
      <c r="M1234" t="str">
        <f>IF(OR(Tax!K88="Q1 2021",Tax!K88="Q2 2021"),"Yes","No")</f>
        <v>No</v>
      </c>
      <c r="N1234" s="178" t="str">
        <f t="shared" si="746"/>
        <v>No</v>
      </c>
      <c r="O1234" t="str">
        <f>IF(OR(Tax!K88="Q3 2021",Tax!K88="Q4 2021"),"Yes","No")</f>
        <v>No</v>
      </c>
      <c r="P1234" s="178" t="str">
        <f t="shared" si="747"/>
        <v>No</v>
      </c>
      <c r="Q1234" t="str">
        <f>IF(OR(Tax!K88="Q1 2022",Tax!K88="Q2 2022"),"Yes","No")</f>
        <v>No</v>
      </c>
      <c r="R1234" s="178" t="str">
        <f t="shared" si="748"/>
        <v>No</v>
      </c>
      <c r="S1234" t="str">
        <f>IF(OR(Tax!K88="Q3 2022",Tax!K88="Q4 2022"),"Yes","No")</f>
        <v>No</v>
      </c>
      <c r="T1234" s="178" t="str">
        <f t="shared" si="749"/>
        <v>No</v>
      </c>
      <c r="U1234" t="str">
        <f>IF(OR(Tax!K88="Q1 2023",Tax!K88="Q2 2023"),"Yes","No")</f>
        <v>No</v>
      </c>
      <c r="V1234" s="178" t="str">
        <f t="shared" si="750"/>
        <v>No</v>
      </c>
      <c r="W1234" t="str">
        <f>IF(OR(Tax!K88="Q3 2023",Tax!K88="Q4 2023"),"Yes","No")</f>
        <v>No</v>
      </c>
      <c r="X1234" s="178" t="str">
        <f t="shared" si="751"/>
        <v>No</v>
      </c>
      <c r="Y1234" t="str">
        <f>IF(OR(Tax!K88="Q1 2024",Tax!K88="Q2 2024"),"Yes","No")</f>
        <v>No</v>
      </c>
      <c r="Z1234" s="178" t="str">
        <f t="shared" si="752"/>
        <v>No</v>
      </c>
      <c r="AA1234" t="str">
        <f>IF(OR(Tax!K88="Q3 2024",Tax!K88="Q4 2024"),"Yes","No")</f>
        <v>No</v>
      </c>
      <c r="AB1234" s="178" t="str">
        <f t="shared" si="753"/>
        <v>No</v>
      </c>
      <c r="AC1234" t="str">
        <f>IF(OR(Tax!K88="Q1 2025",Tax!K88="Q2 2025"),"Yes","No")</f>
        <v>No</v>
      </c>
      <c r="AD1234" s="178" t="str">
        <f t="shared" si="754"/>
        <v>No</v>
      </c>
      <c r="AE1234" t="str">
        <f>IF(OR(Tax!K88="Q3 2025",Tax!K88="Q4 2025"),"Yes","No")</f>
        <v>No</v>
      </c>
      <c r="AF1234" s="178" t="str">
        <f t="shared" si="755"/>
        <v>No</v>
      </c>
      <c r="AG1234" t="str">
        <f>IF(OR(Tax!K88="Q1 2026",Tax!K88="Q2 2026"),"Yes","No")</f>
        <v>No</v>
      </c>
      <c r="AH1234" s="178" t="str">
        <f t="shared" si="756"/>
        <v>No</v>
      </c>
      <c r="AI1234" t="str">
        <f>IF(OR(Tax!K88="Q3 2026",Tax!K88="Q4 2026"),"Yes","No")</f>
        <v>No</v>
      </c>
      <c r="AJ1234" s="178" t="str">
        <f t="shared" si="757"/>
        <v>No</v>
      </c>
      <c r="AK1234" t="str">
        <f>IF(OR(Tax!K88="Q1 2027",Tax!K88="Q2 2027"),"Yes","No")</f>
        <v>No</v>
      </c>
      <c r="AL1234" s="178" t="str">
        <f t="shared" si="758"/>
        <v>No</v>
      </c>
      <c r="AM1234" t="str">
        <f>IF(OR(Tax!K88="Q3 2027",Tax!K88="Q4 2027"),"Yes","No")</f>
        <v>No</v>
      </c>
      <c r="AN1234" s="178" t="str">
        <f t="shared" si="759"/>
        <v>No</v>
      </c>
      <c r="AO1234" t="str">
        <f>IF(OR(Tax!K88="Q1 2028",Tax!K88="Q2 2028"),"Yes","No")</f>
        <v>No</v>
      </c>
      <c r="AP1234" s="178" t="str">
        <f t="shared" si="760"/>
        <v>No</v>
      </c>
      <c r="AQ1234" t="str">
        <f>IF(OR(Tax!K88="Q3 2028",Tax!K88="Q4 2028"),"Yes","No")</f>
        <v>No</v>
      </c>
      <c r="AR1234" s="178" t="str">
        <f t="shared" si="761"/>
        <v>No</v>
      </c>
      <c r="AS1234" t="str">
        <f>IF(OR(Tax!K88="Q1 2029",Tax!K88="Q2 2029"),"Yes","No")</f>
        <v>No</v>
      </c>
      <c r="AT1234" s="178" t="str">
        <f t="shared" si="762"/>
        <v>No</v>
      </c>
      <c r="AU1234" t="str">
        <f>IF(OR(Tax!K88="Q3 2029",Tax!K88="Q4 2029"),"Yes","No")</f>
        <v>No</v>
      </c>
      <c r="AV1234" s="178" t="str">
        <f t="shared" si="763"/>
        <v>No</v>
      </c>
      <c r="AW1234" t="str">
        <f>IF(OR(Tax!K88="Q1 2030",Tax!K88="Q2 2030"),"Yes","No")</f>
        <v>No</v>
      </c>
      <c r="AX1234" s="178" t="str">
        <f t="shared" si="764"/>
        <v>No</v>
      </c>
      <c r="AY1234" t="str">
        <f>IF(OR(Tax!K88="Q3 2030",Tax!K88="Q4 2030"),"Yes","No")</f>
        <v>No</v>
      </c>
      <c r="AZ1234" s="178" t="str">
        <f t="shared" si="765"/>
        <v>No</v>
      </c>
      <c r="BA1234" t="str">
        <f>IF(Tax!K88="","No","Yes")</f>
        <v>No</v>
      </c>
      <c r="BB1234" s="178" t="str">
        <f t="shared" si="766"/>
        <v>No</v>
      </c>
      <c r="BC1234" s="178" t="str">
        <f t="shared" si="767"/>
        <v>No</v>
      </c>
      <c r="BD1234" s="174"/>
    </row>
    <row r="1235" spans="1:56" s="175" customFormat="1" x14ac:dyDescent="0.45">
      <c r="A1235" s="173"/>
      <c r="B1235" s="173"/>
      <c r="C1235" s="173"/>
      <c r="D1235" s="173"/>
      <c r="E1235" s="174"/>
      <c r="F1235" s="174"/>
      <c r="G1235" s="174"/>
      <c r="H1235" s="174"/>
      <c r="I1235" s="174"/>
      <c r="J1235" s="174"/>
      <c r="K1235" s="174"/>
      <c r="L1235" s="174"/>
      <c r="M1235" s="174"/>
      <c r="N1235" s="174"/>
      <c r="O1235" s="174"/>
      <c r="P1235" s="174"/>
      <c r="Q1235" s="174"/>
      <c r="R1235" s="174"/>
      <c r="S1235" s="174"/>
      <c r="T1235" s="174"/>
      <c r="U1235" s="174"/>
      <c r="V1235" s="174"/>
      <c r="W1235" s="174"/>
      <c r="X1235" s="174"/>
      <c r="Y1235" s="174"/>
      <c r="Z1235" s="174"/>
      <c r="AA1235" s="174"/>
      <c r="AB1235" s="174"/>
      <c r="AC1235" s="174"/>
      <c r="AD1235" s="174"/>
      <c r="AE1235" s="174"/>
      <c r="AF1235" s="174"/>
      <c r="AG1235" s="174"/>
      <c r="AH1235" s="174"/>
      <c r="AI1235" s="174"/>
      <c r="AJ1235" s="174"/>
      <c r="AK1235" s="174"/>
      <c r="AL1235" s="174"/>
      <c r="AM1235" s="174"/>
      <c r="AN1235" s="174"/>
      <c r="AO1235" s="174"/>
      <c r="AP1235" s="174"/>
      <c r="AQ1235" s="174"/>
      <c r="AR1235" s="174"/>
      <c r="AS1235" s="174"/>
      <c r="AT1235" s="174"/>
      <c r="AU1235" s="174"/>
      <c r="AV1235" s="174"/>
      <c r="AW1235" s="174"/>
      <c r="AX1235" s="174"/>
      <c r="AY1235" s="174"/>
      <c r="AZ1235" s="174"/>
      <c r="BA1235" s="174"/>
      <c r="BB1235" s="174"/>
      <c r="BC1235" s="174"/>
      <c r="BD1235" s="174"/>
    </row>
    <row r="1236" spans="1:56" s="175" customFormat="1" x14ac:dyDescent="0.45">
      <c r="A1236" s="173"/>
      <c r="B1236" s="173"/>
      <c r="C1236" s="173"/>
      <c r="D1236" s="173"/>
      <c r="E1236" s="174"/>
      <c r="F1236" s="174"/>
      <c r="G1236" s="174"/>
      <c r="H1236" s="174"/>
      <c r="I1236" s="174"/>
      <c r="J1236" s="174"/>
      <c r="K1236" s="174"/>
      <c r="L1236" s="174"/>
      <c r="M1236" s="174"/>
      <c r="N1236" s="174"/>
      <c r="O1236" s="174"/>
      <c r="P1236" s="174"/>
      <c r="Q1236" s="174"/>
      <c r="R1236" s="174"/>
      <c r="S1236" s="174"/>
      <c r="T1236" s="174"/>
      <c r="U1236" s="174"/>
      <c r="V1236" s="174"/>
      <c r="W1236" s="174"/>
      <c r="X1236" s="174"/>
      <c r="Y1236" s="174"/>
      <c r="Z1236" s="174"/>
      <c r="AA1236" s="174"/>
      <c r="AB1236" s="174"/>
      <c r="AC1236" s="174"/>
      <c r="AD1236" s="174"/>
      <c r="AE1236" s="174"/>
      <c r="AF1236" s="174"/>
      <c r="AG1236" s="174"/>
      <c r="AH1236" s="174"/>
      <c r="AI1236" s="174"/>
      <c r="AJ1236" s="174"/>
      <c r="AK1236" s="174"/>
      <c r="AL1236" s="174"/>
      <c r="AM1236" s="174"/>
      <c r="AN1236" s="174"/>
      <c r="AO1236" s="174"/>
      <c r="AP1236" s="174"/>
      <c r="AQ1236" s="174"/>
      <c r="AR1236" s="174"/>
      <c r="AS1236" s="174"/>
      <c r="AT1236" s="174"/>
      <c r="AU1236" s="174"/>
      <c r="AV1236" s="174"/>
      <c r="AW1236" s="174"/>
      <c r="AX1236" s="174"/>
      <c r="AY1236" s="174"/>
      <c r="AZ1236" s="174"/>
      <c r="BA1236" s="174"/>
      <c r="BB1236" s="174"/>
      <c r="BC1236" s="174"/>
      <c r="BD1236" s="174"/>
    </row>
    <row r="1237" spans="1:56" s="175" customFormat="1" x14ac:dyDescent="0.45">
      <c r="A1237" s="173"/>
      <c r="B1237" s="163" t="s">
        <v>1966</v>
      </c>
      <c r="C1237" s="176">
        <f>COUNTIF(C1239:C1310,"Yes")</f>
        <v>12</v>
      </c>
      <c r="D1237" s="176">
        <f>COUNTIF(D1239:D1310,"Yes")</f>
        <v>0</v>
      </c>
      <c r="E1237" s="176">
        <f>COUNTIF(E1239:E1310,"N/A")</f>
        <v>0</v>
      </c>
      <c r="F1237" s="176">
        <f>COUNTIF(F1239:F1310,"1")</f>
        <v>72</v>
      </c>
      <c r="G1237" s="176"/>
      <c r="H1237" s="176">
        <f>COUNTIF(H1239:H1310,"Yes")</f>
        <v>0</v>
      </c>
      <c r="I1237" s="176"/>
      <c r="J1237" s="176">
        <f>COUNTIF(J1239:J1310,"Yes")</f>
        <v>0</v>
      </c>
      <c r="K1237" s="176"/>
      <c r="L1237" s="176">
        <f>COUNTIF(L1239:L1310,"Yes")</f>
        <v>0</v>
      </c>
      <c r="M1237" s="176"/>
      <c r="N1237" s="176">
        <f>COUNTIF(N1239:N1310,"Yes")</f>
        <v>0</v>
      </c>
      <c r="O1237" s="176"/>
      <c r="P1237" s="176">
        <f>COUNTIF(P1239:P1310,"Yes")</f>
        <v>0</v>
      </c>
      <c r="Q1237" s="176"/>
      <c r="R1237" s="176">
        <f>COUNTIF(R1239:R1310,"Yes")</f>
        <v>0</v>
      </c>
      <c r="S1237" s="176"/>
      <c r="T1237" s="176">
        <f>COUNTIF(T1239:T1310,"Yes")</f>
        <v>0</v>
      </c>
      <c r="U1237" s="176"/>
      <c r="V1237" s="176">
        <f>COUNTIF(V1239:V1310,"Yes")</f>
        <v>0</v>
      </c>
      <c r="W1237" s="176"/>
      <c r="X1237" s="176">
        <f>COUNTIF(X1239:X1310,"Yes")</f>
        <v>0</v>
      </c>
      <c r="Y1237" s="176"/>
      <c r="Z1237" s="176">
        <f>COUNTIF(Z1239:Z1310,"Yes")</f>
        <v>0</v>
      </c>
      <c r="AA1237" s="176"/>
      <c r="AB1237" s="176">
        <f>COUNTIF(AB1239:AB1310,"Yes")</f>
        <v>0</v>
      </c>
      <c r="AC1237" s="176"/>
      <c r="AD1237" s="176">
        <f>COUNTIF(AD1239:AD1310,"Yes")</f>
        <v>0</v>
      </c>
      <c r="AE1237" s="176"/>
      <c r="AF1237" s="176">
        <f>COUNTIF(AF1239:AF1310,"Yes")</f>
        <v>0</v>
      </c>
      <c r="AG1237" s="176"/>
      <c r="AH1237" s="176">
        <f>COUNTIF(AH1239:AH1310,"Yes")</f>
        <v>0</v>
      </c>
      <c r="AI1237" s="176"/>
      <c r="AJ1237" s="176">
        <f>COUNTIF(AJ1239:AJ1310,"Yes")</f>
        <v>0</v>
      </c>
      <c r="AK1237" s="176"/>
      <c r="AL1237" s="176">
        <f>COUNTIF(AL1239:AL1310,"Yes")</f>
        <v>0</v>
      </c>
      <c r="AM1237" s="176"/>
      <c r="AN1237" s="176">
        <f>COUNTIF(AN1239:AN1310,"Yes")</f>
        <v>0</v>
      </c>
      <c r="AO1237" s="176"/>
      <c r="AP1237" s="176">
        <f>COUNTIF(AP1239:AP1310,"Yes")</f>
        <v>0</v>
      </c>
      <c r="AQ1237" s="176"/>
      <c r="AR1237" s="176">
        <f>COUNTIF(AR1239:AR1310,"Yes")</f>
        <v>0</v>
      </c>
      <c r="AS1237" s="176"/>
      <c r="AT1237" s="176">
        <f>COUNTIF(AT1239:AT1310,"Yes")</f>
        <v>0</v>
      </c>
      <c r="AU1237" s="176"/>
      <c r="AV1237" s="176">
        <f>COUNTIF(AV1239:AV1310,"Yes")</f>
        <v>0</v>
      </c>
      <c r="AW1237" s="176"/>
      <c r="AX1237" s="176">
        <f>COUNTIF(AX1239:AX1310,"Yes")</f>
        <v>0</v>
      </c>
      <c r="AY1237" s="176"/>
      <c r="AZ1237" s="176">
        <f>COUNTIF(AZ1239:AZ1310,"Yes")</f>
        <v>0</v>
      </c>
      <c r="BA1237" s="176"/>
      <c r="BB1237" s="176">
        <f>COUNTIF(BB1239:BB1310,"Yes")</f>
        <v>0</v>
      </c>
      <c r="BC1237" s="176">
        <f>COUNTIF(BC1239:BC1310,"Yes")</f>
        <v>60</v>
      </c>
      <c r="BD1237" s="176">
        <f>SUM(C1237+D1237+E1237+BB1237+BC1237)</f>
        <v>72</v>
      </c>
    </row>
    <row r="1238" spans="1:56" s="175" customFormat="1" x14ac:dyDescent="0.45">
      <c r="A1238" s="173"/>
      <c r="B1238" s="173"/>
      <c r="C1238" s="173"/>
      <c r="D1238" s="173"/>
      <c r="E1238" s="174"/>
      <c r="F1238" s="174"/>
      <c r="G1238" s="174"/>
      <c r="H1238" s="174"/>
      <c r="I1238" s="174"/>
      <c r="J1238" s="174"/>
      <c r="K1238" s="174"/>
      <c r="L1238" s="174"/>
      <c r="M1238" s="174"/>
      <c r="N1238" s="174"/>
      <c r="O1238" s="174"/>
      <c r="P1238" s="174"/>
      <c r="Q1238" s="174"/>
      <c r="R1238" s="174"/>
      <c r="S1238" s="174"/>
      <c r="T1238" s="174"/>
      <c r="U1238" s="174"/>
      <c r="V1238" s="174"/>
      <c r="W1238" s="174"/>
      <c r="X1238" s="174"/>
      <c r="Y1238" s="174"/>
      <c r="Z1238" s="174"/>
      <c r="AA1238" s="174"/>
      <c r="AB1238" s="174"/>
      <c r="AC1238" s="174"/>
      <c r="AD1238" s="174"/>
      <c r="AE1238" s="174"/>
      <c r="AF1238" s="174"/>
      <c r="AG1238" s="174"/>
      <c r="AH1238" s="174"/>
      <c r="AI1238" s="174"/>
      <c r="AJ1238" s="174"/>
      <c r="AK1238" s="174"/>
      <c r="AL1238" s="174"/>
      <c r="AM1238" s="174"/>
      <c r="AN1238" s="174"/>
      <c r="AO1238" s="174"/>
      <c r="AP1238" s="174"/>
      <c r="AQ1238" s="174"/>
      <c r="AR1238" s="174"/>
      <c r="AS1238" s="174"/>
      <c r="AT1238" s="174"/>
      <c r="AU1238" s="174"/>
      <c r="AV1238" s="174"/>
      <c r="AW1238" s="174"/>
      <c r="AX1238" s="174"/>
      <c r="AY1238" s="174"/>
      <c r="AZ1238" s="174"/>
      <c r="BA1238" s="174"/>
      <c r="BB1238" s="174"/>
      <c r="BC1238" s="174"/>
      <c r="BD1238" s="174"/>
    </row>
    <row r="1239" spans="1:56" s="175" customFormat="1" ht="23.65" thickBot="1" x14ac:dyDescent="0.5">
      <c r="A1239" s="177">
        <v>1</v>
      </c>
      <c r="B1239" s="50" t="s">
        <v>826</v>
      </c>
      <c r="C1239" t="str">
        <f>IF(IA!E5="Yes","Yes","No")</f>
        <v>Yes</v>
      </c>
      <c r="D1239" t="str">
        <f>IF(AND(C1239="No",IA!F5="Yes"),"Yes","No")</f>
        <v>No</v>
      </c>
      <c r="E1239" t="str">
        <f>IF(AND(C1239="No",IA!F5="N/A"),"N/A","No")</f>
        <v>No</v>
      </c>
      <c r="F1239">
        <f>IF(OR(IA!F5="Yes",IA!F5="N/A"),0,1)</f>
        <v>1</v>
      </c>
      <c r="G1239" t="str">
        <f>IF(OR(IA!K5="Q3 2019",IA!K5="Q4 2019"),"Yes","No")</f>
        <v>No</v>
      </c>
      <c r="H1239" s="178" t="str">
        <f t="shared" ref="H1239:H1302" si="768">IF(AND(C1239="No",D1239="No",E1239="No",G1239="Yes"),"Yes","No")</f>
        <v>No</v>
      </c>
      <c r="I1239" t="str">
        <f>IF(OR(IA!K5="Q1 2020",IA!K5="Q2 2020"),"Yes","No")</f>
        <v>No</v>
      </c>
      <c r="J1239" s="178" t="str">
        <f t="shared" ref="J1239" si="769">IF(AND(C1239="No",D1239="No",E1239="No",I1239="Yes"),"Yes","No")</f>
        <v>No</v>
      </c>
      <c r="K1239" t="str">
        <f>IF(OR(IA!K5="Q3 2020",IA!K5="Q4 2020"),"Yes","No")</f>
        <v>No</v>
      </c>
      <c r="L1239" s="178" t="str">
        <f t="shared" ref="L1239" si="770">IF(AND(C1239="No",D1239="No",E1239="No",K1239="Yes"),"Yes","No")</f>
        <v>No</v>
      </c>
      <c r="M1239" t="str">
        <f>IF(OR(IA!K5="Q1 2021",IA!K5="Q2 2021"),"Yes","No")</f>
        <v>No</v>
      </c>
      <c r="N1239" s="178" t="str">
        <f t="shared" ref="N1239" si="771">IF(AND(C1239="No",D1239="No",E1239="No",M1239="Yes"),"Yes","No")</f>
        <v>No</v>
      </c>
      <c r="O1239" t="str">
        <f>IF(OR(IA!K5="Q3 2021",IA!K5="Q4 2021"),"Yes","No")</f>
        <v>No</v>
      </c>
      <c r="P1239" s="178" t="str">
        <f t="shared" ref="P1239" si="772">IF(AND(C1239="No",D1239="No",E1239="No",O1239="Yes"),"Yes","No")</f>
        <v>No</v>
      </c>
      <c r="Q1239" t="str">
        <f>IF(OR(IA!K5="Q1 2022",IA!K5="Q2 2022"),"Yes","No")</f>
        <v>No</v>
      </c>
      <c r="R1239" s="178" t="str">
        <f t="shared" ref="R1239" si="773">IF(AND(C1239="No",D1239="No",E1239="No",Q1239="Yes"),"Yes","No")</f>
        <v>No</v>
      </c>
      <c r="S1239" t="str">
        <f>IF(OR(IA!K5="Q3 2022",IA!K5="Q4 2022"),"Yes","No")</f>
        <v>No</v>
      </c>
      <c r="T1239" s="178" t="str">
        <f t="shared" ref="T1239" si="774">IF(AND(C1239="No",D1239="No",E1239="No",S1239="Yes"),"Yes","No")</f>
        <v>No</v>
      </c>
      <c r="U1239" t="str">
        <f>IF(OR(IA!K5="Q1 2023",IA!K5="Q2 2023"),"Yes","No")</f>
        <v>No</v>
      </c>
      <c r="V1239" s="178" t="str">
        <f t="shared" ref="V1239" si="775">IF(AND(C1239="No",D1239="No",E1239="No",U1239="Yes"),"Yes","No")</f>
        <v>No</v>
      </c>
      <c r="W1239" t="str">
        <f>IF(OR(IA!K5="Q3 2023",IA!K5="Q4 2023"),"Yes","No")</f>
        <v>No</v>
      </c>
      <c r="X1239" s="178" t="str">
        <f t="shared" ref="X1239" si="776">IF(AND(C1239="No",D1239="No",E1239="No",W1239="Yes"),"Yes","No")</f>
        <v>No</v>
      </c>
      <c r="Y1239" t="str">
        <f>IF(OR(IA!K5="Q1 2024",IA!K5="Q2 2024"),"Yes","No")</f>
        <v>No</v>
      </c>
      <c r="Z1239" s="178" t="str">
        <f t="shared" ref="Z1239" si="777">IF(AND(C1239="No",D1239="No",E1239="No",Y1239="Yes"),"Yes","No")</f>
        <v>No</v>
      </c>
      <c r="AA1239" t="str">
        <f>IF(OR(IA!K5="Q3 2024",IA!K5="Q4 2024"),"Yes","No")</f>
        <v>No</v>
      </c>
      <c r="AB1239" s="178" t="str">
        <f t="shared" ref="AB1239" si="778">IF(AND(C1239="No",D1239="No",E1239="No",AA1239="Yes"),"Yes","No")</f>
        <v>No</v>
      </c>
      <c r="AC1239" t="str">
        <f>IF(OR(IA!K5="Q1 2025",IA!K5="Q2 2025"),"Yes","No")</f>
        <v>No</v>
      </c>
      <c r="AD1239" s="178" t="str">
        <f t="shared" ref="AD1239" si="779">IF(AND(C1239="No",D1239="No",E1239="No",AC1239="Yes"),"Yes","No")</f>
        <v>No</v>
      </c>
      <c r="AE1239" t="str">
        <f>IF(OR(IA!K5="Q3 2025",IA!K5="Q4 2025"),"Yes","No")</f>
        <v>No</v>
      </c>
      <c r="AF1239" s="178" t="str">
        <f t="shared" ref="AF1239" si="780">IF(AND(C1239="No",D1239="No",E1239="No",AE1239="Yes"),"Yes","No")</f>
        <v>No</v>
      </c>
      <c r="AG1239" t="str">
        <f>IF(OR(IA!K5="Q1 2026",IA!K5="Q2 2026"),"Yes","No")</f>
        <v>No</v>
      </c>
      <c r="AH1239" s="178" t="str">
        <f t="shared" ref="AH1239" si="781">IF(AND(C1239="No",D1239="No",E1239="No",AG1239="Yes"),"Yes","No")</f>
        <v>No</v>
      </c>
      <c r="AI1239" t="str">
        <f>IF(OR(IA!K5="Q3 2026",IA!K5="Q4 2026"),"Yes","No")</f>
        <v>No</v>
      </c>
      <c r="AJ1239" s="178" t="str">
        <f t="shared" ref="AJ1239" si="782">IF(AND(C1239="No",D1239="No",E1239="No",AI1239="Yes"),"Yes","No")</f>
        <v>No</v>
      </c>
      <c r="AK1239" t="str">
        <f>IF(OR(IA!K5="Q1 2027",IA!K5="Q2 2027"),"Yes","No")</f>
        <v>No</v>
      </c>
      <c r="AL1239" s="178" t="str">
        <f t="shared" ref="AL1239" si="783">IF(AND(C1239="No",D1239="No",E1239="No",AK1239="Yes"),"Yes","No")</f>
        <v>No</v>
      </c>
      <c r="AM1239" t="str">
        <f>IF(OR(IA!K5="Q3 2027",IA!K5="Q4 2027"),"Yes","No")</f>
        <v>No</v>
      </c>
      <c r="AN1239" s="178" t="str">
        <f t="shared" ref="AN1239" si="784">IF(AND(C1239="No",D1239="No",E1239="No",AM1239="Yes"),"Yes","No")</f>
        <v>No</v>
      </c>
      <c r="AO1239" t="str">
        <f>IF(OR(IA!K5="Q1 2028",IA!K5="Q2 2028"),"Yes","No")</f>
        <v>No</v>
      </c>
      <c r="AP1239" s="178" t="str">
        <f t="shared" ref="AP1239" si="785">IF(AND(C1239="No",D1239="No",E1239="No",AO1239="Yes"),"Yes","No")</f>
        <v>No</v>
      </c>
      <c r="AQ1239" t="str">
        <f>IF(OR(IA!K5="Q3 2028",IA!K5="Q4 2028"),"Yes","No")</f>
        <v>No</v>
      </c>
      <c r="AR1239" s="178" t="str">
        <f t="shared" ref="AR1239" si="786">IF(AND(C1239="No",D1239="No",E1239="No",AQ1239="Yes"),"Yes","No")</f>
        <v>No</v>
      </c>
      <c r="AS1239" t="str">
        <f>IF(OR(IA!K5="Q1 2029",IA!K5="Q2 2029"),"Yes","No")</f>
        <v>No</v>
      </c>
      <c r="AT1239" s="178" t="str">
        <f t="shared" ref="AT1239" si="787">IF(AND(C1239="No",D1239="No",E1239="No",AS1239="Yes"),"Yes","No")</f>
        <v>No</v>
      </c>
      <c r="AU1239" t="str">
        <f>IF(OR(IA!K5="Q3 2029",IA!K5="Q4 2029"),"Yes","No")</f>
        <v>No</v>
      </c>
      <c r="AV1239" s="178" t="str">
        <f t="shared" ref="AV1239" si="788">IF(AND(C1239="No",D1239="No",E1239="No",AU1239="Yes"),"Yes","No")</f>
        <v>No</v>
      </c>
      <c r="AW1239" t="str">
        <f>IF(OR(IA!K5="Q1 2030",IA!K5="Q2 2030"),"Yes","No")</f>
        <v>No</v>
      </c>
      <c r="AX1239" s="178" t="str">
        <f t="shared" ref="AX1239" si="789">IF(AND(C1239="No",D1239="No",E1239="No",AW1239="Yes"),"Yes","No")</f>
        <v>No</v>
      </c>
      <c r="AY1239" t="str">
        <f>IF(OR(IA!K5="Q3 2030",IA!K5="Q4 2030"),"Yes","No")</f>
        <v>No</v>
      </c>
      <c r="AZ1239" s="178" t="str">
        <f t="shared" ref="AZ1239" si="790">IF(AND(C1239="No",D1239="No",E1239="No",AY1239="Yes"),"Yes","No")</f>
        <v>No</v>
      </c>
      <c r="BA1239" t="str">
        <f>IF(IA!K5="","No","Yes")</f>
        <v>No</v>
      </c>
      <c r="BB1239" s="178" t="str">
        <f t="shared" ref="BB1239" si="791">IF(AND(C1239="No",D1239="No",E1239="No",BA1239="Yes"),"Yes","No")</f>
        <v>No</v>
      </c>
      <c r="BC1239" s="178" t="str">
        <f t="shared" ref="BC1239" si="792">IF(AND(C1239="No",D1239="No",E1239="No",BB1239="No"),"Yes","No")</f>
        <v>No</v>
      </c>
      <c r="BD1239" s="174"/>
    </row>
    <row r="1240" spans="1:56" s="175" customFormat="1" ht="35.25" thickBot="1" x14ac:dyDescent="0.5">
      <c r="A1240" s="177">
        <v>2</v>
      </c>
      <c r="B1240" s="48" t="s">
        <v>827</v>
      </c>
      <c r="C1240" t="str">
        <f>IF(IA!E6="Yes","Yes","No")</f>
        <v>No</v>
      </c>
      <c r="D1240" t="str">
        <f>IF(AND(C1240="No",IA!F6="Yes"),"Yes","No")</f>
        <v>No</v>
      </c>
      <c r="E1240" t="str">
        <f>IF(AND(C1240="No",IA!F6="N/A"),"N/A","No")</f>
        <v>No</v>
      </c>
      <c r="F1240">
        <f>IF(OR(IA!F6="Yes",IA!F6="N/A"),0,1)</f>
        <v>1</v>
      </c>
      <c r="G1240" t="str">
        <f>IF(OR(IA!K6="Q3 2019",IA!K6="Q4 2019"),"Yes","No")</f>
        <v>No</v>
      </c>
      <c r="H1240" s="178" t="str">
        <f t="shared" si="768"/>
        <v>No</v>
      </c>
      <c r="I1240" t="str">
        <f>IF(OR(IA!K6="Q1 2020",IA!K6="Q2 2020"),"Yes","No")</f>
        <v>No</v>
      </c>
      <c r="J1240" s="178" t="str">
        <f t="shared" ref="J1240:J1303" si="793">IF(AND(C1240="No",D1240="No",E1240="No",I1240="Yes"),"Yes","No")</f>
        <v>No</v>
      </c>
      <c r="K1240" t="str">
        <f>IF(OR(IA!K6="Q3 2020",IA!K6="Q4 2020"),"Yes","No")</f>
        <v>No</v>
      </c>
      <c r="L1240" s="178" t="str">
        <f t="shared" ref="L1240:L1303" si="794">IF(AND(C1240="No",D1240="No",E1240="No",K1240="Yes"),"Yes","No")</f>
        <v>No</v>
      </c>
      <c r="M1240" t="str">
        <f>IF(OR(IA!K6="Q1 2021",IA!K6="Q2 2021"),"Yes","No")</f>
        <v>No</v>
      </c>
      <c r="N1240" s="178" t="str">
        <f t="shared" ref="N1240:N1303" si="795">IF(AND(C1240="No",D1240="No",E1240="No",M1240="Yes"),"Yes","No")</f>
        <v>No</v>
      </c>
      <c r="O1240" t="str">
        <f>IF(OR(IA!K6="Q3 2021",IA!K6="Q4 2021"),"Yes","No")</f>
        <v>No</v>
      </c>
      <c r="P1240" s="178" t="str">
        <f t="shared" ref="P1240:P1303" si="796">IF(AND(C1240="No",D1240="No",E1240="No",O1240="Yes"),"Yes","No")</f>
        <v>No</v>
      </c>
      <c r="Q1240" t="str">
        <f>IF(OR(IA!K6="Q1 2022",IA!K6="Q2 2022"),"Yes","No")</f>
        <v>No</v>
      </c>
      <c r="R1240" s="178" t="str">
        <f t="shared" ref="R1240:R1303" si="797">IF(AND(C1240="No",D1240="No",E1240="No",Q1240="Yes"),"Yes","No")</f>
        <v>No</v>
      </c>
      <c r="S1240" t="str">
        <f>IF(OR(IA!K6="Q3 2022",IA!K6="Q4 2022"),"Yes","No")</f>
        <v>No</v>
      </c>
      <c r="T1240" s="178" t="str">
        <f t="shared" ref="T1240:T1303" si="798">IF(AND(C1240="No",D1240="No",E1240="No",S1240="Yes"),"Yes","No")</f>
        <v>No</v>
      </c>
      <c r="U1240" t="str">
        <f>IF(OR(IA!K6="Q1 2023",IA!K6="Q2 2023"),"Yes","No")</f>
        <v>No</v>
      </c>
      <c r="V1240" s="178" t="str">
        <f t="shared" ref="V1240:V1303" si="799">IF(AND(C1240="No",D1240="No",E1240="No",U1240="Yes"),"Yes","No")</f>
        <v>No</v>
      </c>
      <c r="W1240" t="str">
        <f>IF(OR(IA!K6="Q3 2023",IA!K6="Q4 2023"),"Yes","No")</f>
        <v>No</v>
      </c>
      <c r="X1240" s="178" t="str">
        <f t="shared" ref="X1240:X1303" si="800">IF(AND(C1240="No",D1240="No",E1240="No",W1240="Yes"),"Yes","No")</f>
        <v>No</v>
      </c>
      <c r="Y1240" t="str">
        <f>IF(OR(IA!K6="Q1 2024",IA!K6="Q2 2024"),"Yes","No")</f>
        <v>No</v>
      </c>
      <c r="Z1240" s="178" t="str">
        <f t="shared" ref="Z1240:Z1303" si="801">IF(AND(C1240="No",D1240="No",E1240="No",Y1240="Yes"),"Yes","No")</f>
        <v>No</v>
      </c>
      <c r="AA1240" t="str">
        <f>IF(OR(IA!K6="Q3 2024",IA!K6="Q4 2024"),"Yes","No")</f>
        <v>No</v>
      </c>
      <c r="AB1240" s="178" t="str">
        <f t="shared" ref="AB1240:AB1303" si="802">IF(AND(C1240="No",D1240="No",E1240="No",AA1240="Yes"),"Yes","No")</f>
        <v>No</v>
      </c>
      <c r="AC1240" t="str">
        <f>IF(OR(IA!K6="Q1 2025",IA!K6="Q2 2025"),"Yes","No")</f>
        <v>No</v>
      </c>
      <c r="AD1240" s="178" t="str">
        <f t="shared" ref="AD1240:AD1303" si="803">IF(AND(C1240="No",D1240="No",E1240="No",AC1240="Yes"),"Yes","No")</f>
        <v>No</v>
      </c>
      <c r="AE1240" t="str">
        <f>IF(OR(IA!K6="Q3 2025",IA!K6="Q4 2025"),"Yes","No")</f>
        <v>No</v>
      </c>
      <c r="AF1240" s="178" t="str">
        <f t="shared" ref="AF1240:AF1303" si="804">IF(AND(C1240="No",D1240="No",E1240="No",AE1240="Yes"),"Yes","No")</f>
        <v>No</v>
      </c>
      <c r="AG1240" t="str">
        <f>IF(OR(IA!K6="Q1 2026",IA!K6="Q2 2026"),"Yes","No")</f>
        <v>No</v>
      </c>
      <c r="AH1240" s="178" t="str">
        <f t="shared" ref="AH1240:AH1303" si="805">IF(AND(C1240="No",D1240="No",E1240="No",AG1240="Yes"),"Yes","No")</f>
        <v>No</v>
      </c>
      <c r="AI1240" t="str">
        <f>IF(OR(IA!K6="Q3 2026",IA!K6="Q4 2026"),"Yes","No")</f>
        <v>No</v>
      </c>
      <c r="AJ1240" s="178" t="str">
        <f t="shared" ref="AJ1240:AJ1303" si="806">IF(AND(C1240="No",D1240="No",E1240="No",AI1240="Yes"),"Yes","No")</f>
        <v>No</v>
      </c>
      <c r="AK1240" t="str">
        <f>IF(OR(IA!K6="Q1 2027",IA!K6="Q2 2027"),"Yes","No")</f>
        <v>No</v>
      </c>
      <c r="AL1240" s="178" t="str">
        <f t="shared" ref="AL1240:AL1303" si="807">IF(AND(C1240="No",D1240="No",E1240="No",AK1240="Yes"),"Yes","No")</f>
        <v>No</v>
      </c>
      <c r="AM1240" t="str">
        <f>IF(OR(IA!K6="Q3 2027",IA!K6="Q4 2027"),"Yes","No")</f>
        <v>No</v>
      </c>
      <c r="AN1240" s="178" t="str">
        <f t="shared" ref="AN1240:AN1303" si="808">IF(AND(C1240="No",D1240="No",E1240="No",AM1240="Yes"),"Yes","No")</f>
        <v>No</v>
      </c>
      <c r="AO1240" t="str">
        <f>IF(OR(IA!K6="Q1 2028",IA!K6="Q2 2028"),"Yes","No")</f>
        <v>No</v>
      </c>
      <c r="AP1240" s="178" t="str">
        <f t="shared" ref="AP1240:AP1303" si="809">IF(AND(C1240="No",D1240="No",E1240="No",AO1240="Yes"),"Yes","No")</f>
        <v>No</v>
      </c>
      <c r="AQ1240" t="str">
        <f>IF(OR(IA!K6="Q3 2028",IA!K6="Q4 2028"),"Yes","No")</f>
        <v>No</v>
      </c>
      <c r="AR1240" s="178" t="str">
        <f t="shared" ref="AR1240:AR1303" si="810">IF(AND(C1240="No",D1240="No",E1240="No",AQ1240="Yes"),"Yes","No")</f>
        <v>No</v>
      </c>
      <c r="AS1240" t="str">
        <f>IF(OR(IA!K6="Q1 2029",IA!K6="Q2 2029"),"Yes","No")</f>
        <v>No</v>
      </c>
      <c r="AT1240" s="178" t="str">
        <f t="shared" ref="AT1240:AT1303" si="811">IF(AND(C1240="No",D1240="No",E1240="No",AS1240="Yes"),"Yes","No")</f>
        <v>No</v>
      </c>
      <c r="AU1240" t="str">
        <f>IF(OR(IA!K6="Q3 2029",IA!K6="Q4 2029"),"Yes","No")</f>
        <v>No</v>
      </c>
      <c r="AV1240" s="178" t="str">
        <f t="shared" ref="AV1240:AV1303" si="812">IF(AND(C1240="No",D1240="No",E1240="No",AU1240="Yes"),"Yes","No")</f>
        <v>No</v>
      </c>
      <c r="AW1240" t="str">
        <f>IF(OR(IA!K6="Q1 2030",IA!K6="Q2 2030"),"Yes","No")</f>
        <v>No</v>
      </c>
      <c r="AX1240" s="178" t="str">
        <f t="shared" ref="AX1240:AX1303" si="813">IF(AND(C1240="No",D1240="No",E1240="No",AW1240="Yes"),"Yes","No")</f>
        <v>No</v>
      </c>
      <c r="AY1240" t="str">
        <f>IF(OR(IA!K6="Q3 2030",IA!K6="Q4 2030"),"Yes","No")</f>
        <v>No</v>
      </c>
      <c r="AZ1240" s="178" t="str">
        <f t="shared" ref="AZ1240:AZ1303" si="814">IF(AND(C1240="No",D1240="No",E1240="No",AY1240="Yes"),"Yes","No")</f>
        <v>No</v>
      </c>
      <c r="BA1240" t="str">
        <f>IF(IA!K6="","No","Yes")</f>
        <v>No</v>
      </c>
      <c r="BB1240" s="178" t="str">
        <f t="shared" ref="BB1240:BB1303" si="815">IF(AND(C1240="No",D1240="No",E1240="No",BA1240="Yes"),"Yes","No")</f>
        <v>No</v>
      </c>
      <c r="BC1240" s="178" t="str">
        <f t="shared" ref="BC1240:BC1303" si="816">IF(AND(C1240="No",D1240="No",E1240="No",BB1240="No"),"Yes","No")</f>
        <v>Yes</v>
      </c>
      <c r="BD1240" s="174"/>
    </row>
    <row r="1241" spans="1:56" s="175" customFormat="1" ht="35.25" thickBot="1" x14ac:dyDescent="0.5">
      <c r="A1241" s="177">
        <v>3</v>
      </c>
      <c r="B1241" s="50" t="s">
        <v>828</v>
      </c>
      <c r="C1241" t="str">
        <f>IF(IA!E7="Yes","Yes","No")</f>
        <v>Yes</v>
      </c>
      <c r="D1241" t="str">
        <f>IF(AND(C1241="No",IA!F7="Yes"),"Yes","No")</f>
        <v>No</v>
      </c>
      <c r="E1241" t="str">
        <f>IF(AND(C1241="No",IA!F7="N/A"),"N/A","No")</f>
        <v>No</v>
      </c>
      <c r="F1241">
        <f>IF(OR(IA!F7="Yes",IA!F7="N/A"),0,1)</f>
        <v>1</v>
      </c>
      <c r="G1241" t="str">
        <f>IF(OR(IA!K7="Q3 2019",IA!K7="Q4 2019"),"Yes","No")</f>
        <v>No</v>
      </c>
      <c r="H1241" s="178" t="str">
        <f t="shared" si="768"/>
        <v>No</v>
      </c>
      <c r="I1241" t="str">
        <f>IF(OR(IA!K7="Q1 2020",IA!K7="Q2 2020"),"Yes","No")</f>
        <v>No</v>
      </c>
      <c r="J1241" s="178" t="str">
        <f t="shared" si="793"/>
        <v>No</v>
      </c>
      <c r="K1241" t="str">
        <f>IF(OR(IA!K7="Q3 2020",IA!K7="Q4 2020"),"Yes","No")</f>
        <v>No</v>
      </c>
      <c r="L1241" s="178" t="str">
        <f t="shared" si="794"/>
        <v>No</v>
      </c>
      <c r="M1241" t="str">
        <f>IF(OR(IA!K7="Q1 2021",IA!K7="Q2 2021"),"Yes","No")</f>
        <v>No</v>
      </c>
      <c r="N1241" s="178" t="str">
        <f t="shared" si="795"/>
        <v>No</v>
      </c>
      <c r="O1241" t="str">
        <f>IF(OR(IA!K7="Q3 2021",IA!K7="Q4 2021"),"Yes","No")</f>
        <v>No</v>
      </c>
      <c r="P1241" s="178" t="str">
        <f t="shared" si="796"/>
        <v>No</v>
      </c>
      <c r="Q1241" t="str">
        <f>IF(OR(IA!K7="Q1 2022",IA!K7="Q2 2022"),"Yes","No")</f>
        <v>No</v>
      </c>
      <c r="R1241" s="178" t="str">
        <f t="shared" si="797"/>
        <v>No</v>
      </c>
      <c r="S1241" t="str">
        <f>IF(OR(IA!K7="Q3 2022",IA!K7="Q4 2022"),"Yes","No")</f>
        <v>No</v>
      </c>
      <c r="T1241" s="178" t="str">
        <f t="shared" si="798"/>
        <v>No</v>
      </c>
      <c r="U1241" t="str">
        <f>IF(OR(IA!K7="Q1 2023",IA!K7="Q2 2023"),"Yes","No")</f>
        <v>No</v>
      </c>
      <c r="V1241" s="178" t="str">
        <f t="shared" si="799"/>
        <v>No</v>
      </c>
      <c r="W1241" t="str">
        <f>IF(OR(IA!K7="Q3 2023",IA!K7="Q4 2023"),"Yes","No")</f>
        <v>No</v>
      </c>
      <c r="X1241" s="178" t="str">
        <f t="shared" si="800"/>
        <v>No</v>
      </c>
      <c r="Y1241" t="str">
        <f>IF(OR(IA!K7="Q1 2024",IA!K7="Q2 2024"),"Yes","No")</f>
        <v>No</v>
      </c>
      <c r="Z1241" s="178" t="str">
        <f t="shared" si="801"/>
        <v>No</v>
      </c>
      <c r="AA1241" t="str">
        <f>IF(OR(IA!K7="Q3 2024",IA!K7="Q4 2024"),"Yes","No")</f>
        <v>No</v>
      </c>
      <c r="AB1241" s="178" t="str">
        <f t="shared" si="802"/>
        <v>No</v>
      </c>
      <c r="AC1241" t="str">
        <f>IF(OR(IA!K7="Q1 2025",IA!K7="Q2 2025"),"Yes","No")</f>
        <v>No</v>
      </c>
      <c r="AD1241" s="178" t="str">
        <f t="shared" si="803"/>
        <v>No</v>
      </c>
      <c r="AE1241" t="str">
        <f>IF(OR(IA!K7="Q3 2025",IA!K7="Q4 2025"),"Yes","No")</f>
        <v>No</v>
      </c>
      <c r="AF1241" s="178" t="str">
        <f t="shared" si="804"/>
        <v>No</v>
      </c>
      <c r="AG1241" t="str">
        <f>IF(OR(IA!K7="Q1 2026",IA!K7="Q2 2026"),"Yes","No")</f>
        <v>No</v>
      </c>
      <c r="AH1241" s="178" t="str">
        <f t="shared" si="805"/>
        <v>No</v>
      </c>
      <c r="AI1241" t="str">
        <f>IF(OR(IA!K7="Q3 2026",IA!K7="Q4 2026"),"Yes","No")</f>
        <v>No</v>
      </c>
      <c r="AJ1241" s="178" t="str">
        <f t="shared" si="806"/>
        <v>No</v>
      </c>
      <c r="AK1241" t="str">
        <f>IF(OR(IA!K7="Q1 2027",IA!K7="Q2 2027"),"Yes","No")</f>
        <v>No</v>
      </c>
      <c r="AL1241" s="178" t="str">
        <f t="shared" si="807"/>
        <v>No</v>
      </c>
      <c r="AM1241" t="str">
        <f>IF(OR(IA!K7="Q3 2027",IA!K7="Q4 2027"),"Yes","No")</f>
        <v>No</v>
      </c>
      <c r="AN1241" s="178" t="str">
        <f t="shared" si="808"/>
        <v>No</v>
      </c>
      <c r="AO1241" t="str">
        <f>IF(OR(IA!K7="Q1 2028",IA!K7="Q2 2028"),"Yes","No")</f>
        <v>No</v>
      </c>
      <c r="AP1241" s="178" t="str">
        <f t="shared" si="809"/>
        <v>No</v>
      </c>
      <c r="AQ1241" t="str">
        <f>IF(OR(IA!K7="Q3 2028",IA!K7="Q4 2028"),"Yes","No")</f>
        <v>No</v>
      </c>
      <c r="AR1241" s="178" t="str">
        <f t="shared" si="810"/>
        <v>No</v>
      </c>
      <c r="AS1241" t="str">
        <f>IF(OR(IA!K7="Q1 2029",IA!K7="Q2 2029"),"Yes","No")</f>
        <v>No</v>
      </c>
      <c r="AT1241" s="178" t="str">
        <f t="shared" si="811"/>
        <v>No</v>
      </c>
      <c r="AU1241" t="str">
        <f>IF(OR(IA!K7="Q3 2029",IA!K7="Q4 2029"),"Yes","No")</f>
        <v>No</v>
      </c>
      <c r="AV1241" s="178" t="str">
        <f t="shared" si="812"/>
        <v>No</v>
      </c>
      <c r="AW1241" t="str">
        <f>IF(OR(IA!K7="Q1 2030",IA!K7="Q2 2030"),"Yes","No")</f>
        <v>No</v>
      </c>
      <c r="AX1241" s="178" t="str">
        <f t="shared" si="813"/>
        <v>No</v>
      </c>
      <c r="AY1241" t="str">
        <f>IF(OR(IA!K7="Q3 2030",IA!K7="Q4 2030"),"Yes","No")</f>
        <v>No</v>
      </c>
      <c r="AZ1241" s="178" t="str">
        <f t="shared" si="814"/>
        <v>No</v>
      </c>
      <c r="BA1241" t="str">
        <f>IF(IA!K7="","No","Yes")</f>
        <v>No</v>
      </c>
      <c r="BB1241" s="178" t="str">
        <f t="shared" si="815"/>
        <v>No</v>
      </c>
      <c r="BC1241" s="178" t="str">
        <f t="shared" si="816"/>
        <v>No</v>
      </c>
      <c r="BD1241" s="174"/>
    </row>
    <row r="1242" spans="1:56" s="175" customFormat="1" ht="23.65" thickBot="1" x14ac:dyDescent="0.5">
      <c r="A1242" s="177">
        <v>4</v>
      </c>
      <c r="B1242" s="48" t="s">
        <v>830</v>
      </c>
      <c r="C1242" t="str">
        <f>IF(IA!E8="Yes","Yes","No")</f>
        <v>No</v>
      </c>
      <c r="D1242" t="str">
        <f>IF(AND(C1242="No",IA!F8="Yes"),"Yes","No")</f>
        <v>No</v>
      </c>
      <c r="E1242" t="str">
        <f>IF(AND(C1242="No",IA!F8="N/A"),"N/A","No")</f>
        <v>No</v>
      </c>
      <c r="F1242">
        <f>IF(OR(IA!F8="Yes",IA!F8="N/A"),0,1)</f>
        <v>1</v>
      </c>
      <c r="G1242" t="str">
        <f>IF(OR(IA!K8="Q3 2019",IA!K8="Q4 2019"),"Yes","No")</f>
        <v>No</v>
      </c>
      <c r="H1242" s="178" t="str">
        <f t="shared" si="768"/>
        <v>No</v>
      </c>
      <c r="I1242" t="str">
        <f>IF(OR(IA!K8="Q1 2020",IA!K8="Q2 2020"),"Yes","No")</f>
        <v>No</v>
      </c>
      <c r="J1242" s="178" t="str">
        <f t="shared" si="793"/>
        <v>No</v>
      </c>
      <c r="K1242" t="str">
        <f>IF(OR(IA!K8="Q3 2020",IA!K8="Q4 2020"),"Yes","No")</f>
        <v>No</v>
      </c>
      <c r="L1242" s="178" t="str">
        <f t="shared" si="794"/>
        <v>No</v>
      </c>
      <c r="M1242" t="str">
        <f>IF(OR(IA!K8="Q1 2021",IA!K8="Q2 2021"),"Yes","No")</f>
        <v>No</v>
      </c>
      <c r="N1242" s="178" t="str">
        <f t="shared" si="795"/>
        <v>No</v>
      </c>
      <c r="O1242" t="str">
        <f>IF(OR(IA!K8="Q3 2021",IA!K8="Q4 2021"),"Yes","No")</f>
        <v>No</v>
      </c>
      <c r="P1242" s="178" t="str">
        <f t="shared" si="796"/>
        <v>No</v>
      </c>
      <c r="Q1242" t="str">
        <f>IF(OR(IA!K8="Q1 2022",IA!K8="Q2 2022"),"Yes","No")</f>
        <v>No</v>
      </c>
      <c r="R1242" s="178" t="str">
        <f t="shared" si="797"/>
        <v>No</v>
      </c>
      <c r="S1242" t="str">
        <f>IF(OR(IA!K8="Q3 2022",IA!K8="Q4 2022"),"Yes","No")</f>
        <v>No</v>
      </c>
      <c r="T1242" s="178" t="str">
        <f t="shared" si="798"/>
        <v>No</v>
      </c>
      <c r="U1242" t="str">
        <f>IF(OR(IA!K8="Q1 2023",IA!K8="Q2 2023"),"Yes","No")</f>
        <v>No</v>
      </c>
      <c r="V1242" s="178" t="str">
        <f t="shared" si="799"/>
        <v>No</v>
      </c>
      <c r="W1242" t="str">
        <f>IF(OR(IA!K8="Q3 2023",IA!K8="Q4 2023"),"Yes","No")</f>
        <v>No</v>
      </c>
      <c r="X1242" s="178" t="str">
        <f t="shared" si="800"/>
        <v>No</v>
      </c>
      <c r="Y1242" t="str">
        <f>IF(OR(IA!K8="Q1 2024",IA!K8="Q2 2024"),"Yes","No")</f>
        <v>No</v>
      </c>
      <c r="Z1242" s="178" t="str">
        <f t="shared" si="801"/>
        <v>No</v>
      </c>
      <c r="AA1242" t="str">
        <f>IF(OR(IA!K8="Q3 2024",IA!K8="Q4 2024"),"Yes","No")</f>
        <v>No</v>
      </c>
      <c r="AB1242" s="178" t="str">
        <f t="shared" si="802"/>
        <v>No</v>
      </c>
      <c r="AC1242" t="str">
        <f>IF(OR(IA!K8="Q1 2025",IA!K8="Q2 2025"),"Yes","No")</f>
        <v>No</v>
      </c>
      <c r="AD1242" s="178" t="str">
        <f t="shared" si="803"/>
        <v>No</v>
      </c>
      <c r="AE1242" t="str">
        <f>IF(OR(IA!K8="Q3 2025",IA!K8="Q4 2025"),"Yes","No")</f>
        <v>No</v>
      </c>
      <c r="AF1242" s="178" t="str">
        <f t="shared" si="804"/>
        <v>No</v>
      </c>
      <c r="AG1242" t="str">
        <f>IF(OR(IA!K8="Q1 2026",IA!K8="Q2 2026"),"Yes","No")</f>
        <v>No</v>
      </c>
      <c r="AH1242" s="178" t="str">
        <f t="shared" si="805"/>
        <v>No</v>
      </c>
      <c r="AI1242" t="str">
        <f>IF(OR(IA!K8="Q3 2026",IA!K8="Q4 2026"),"Yes","No")</f>
        <v>No</v>
      </c>
      <c r="AJ1242" s="178" t="str">
        <f t="shared" si="806"/>
        <v>No</v>
      </c>
      <c r="AK1242" t="str">
        <f>IF(OR(IA!K8="Q1 2027",IA!K8="Q2 2027"),"Yes","No")</f>
        <v>No</v>
      </c>
      <c r="AL1242" s="178" t="str">
        <f t="shared" si="807"/>
        <v>No</v>
      </c>
      <c r="AM1242" t="str">
        <f>IF(OR(IA!K8="Q3 2027",IA!K8="Q4 2027"),"Yes","No")</f>
        <v>No</v>
      </c>
      <c r="AN1242" s="178" t="str">
        <f t="shared" si="808"/>
        <v>No</v>
      </c>
      <c r="AO1242" t="str">
        <f>IF(OR(IA!K8="Q1 2028",IA!K8="Q2 2028"),"Yes","No")</f>
        <v>No</v>
      </c>
      <c r="AP1242" s="178" t="str">
        <f t="shared" si="809"/>
        <v>No</v>
      </c>
      <c r="AQ1242" t="str">
        <f>IF(OR(IA!K8="Q3 2028",IA!K8="Q4 2028"),"Yes","No")</f>
        <v>No</v>
      </c>
      <c r="AR1242" s="178" t="str">
        <f t="shared" si="810"/>
        <v>No</v>
      </c>
      <c r="AS1242" t="str">
        <f>IF(OR(IA!K8="Q1 2029",IA!K8="Q2 2029"),"Yes","No")</f>
        <v>No</v>
      </c>
      <c r="AT1242" s="178" t="str">
        <f t="shared" si="811"/>
        <v>No</v>
      </c>
      <c r="AU1242" t="str">
        <f>IF(OR(IA!K8="Q3 2029",IA!K8="Q4 2029"),"Yes","No")</f>
        <v>No</v>
      </c>
      <c r="AV1242" s="178" t="str">
        <f t="shared" si="812"/>
        <v>No</v>
      </c>
      <c r="AW1242" t="str">
        <f>IF(OR(IA!K8="Q1 2030",IA!K8="Q2 2030"),"Yes","No")</f>
        <v>No</v>
      </c>
      <c r="AX1242" s="178" t="str">
        <f t="shared" si="813"/>
        <v>No</v>
      </c>
      <c r="AY1242" t="str">
        <f>IF(OR(IA!K8="Q3 2030",IA!K8="Q4 2030"),"Yes","No")</f>
        <v>No</v>
      </c>
      <c r="AZ1242" s="178" t="str">
        <f t="shared" si="814"/>
        <v>No</v>
      </c>
      <c r="BA1242" t="str">
        <f>IF(IA!K8="","No","Yes")</f>
        <v>No</v>
      </c>
      <c r="BB1242" s="178" t="str">
        <f t="shared" si="815"/>
        <v>No</v>
      </c>
      <c r="BC1242" s="178" t="str">
        <f t="shared" si="816"/>
        <v>Yes</v>
      </c>
      <c r="BD1242" s="174"/>
    </row>
    <row r="1243" spans="1:56" s="175" customFormat="1" ht="23.65" thickBot="1" x14ac:dyDescent="0.5">
      <c r="A1243" s="177">
        <v>5</v>
      </c>
      <c r="B1243" s="48" t="s">
        <v>831</v>
      </c>
      <c r="C1243" t="str">
        <f>IF(IA!E9="Yes","Yes","No")</f>
        <v>No</v>
      </c>
      <c r="D1243" t="str">
        <f>IF(AND(C1243="No",IA!F9="Yes"),"Yes","No")</f>
        <v>No</v>
      </c>
      <c r="E1243" t="str">
        <f>IF(AND(C1243="No",IA!F9="N/A"),"N/A","No")</f>
        <v>No</v>
      </c>
      <c r="F1243">
        <f>IF(OR(IA!F9="Yes",IA!F9="N/A"),0,1)</f>
        <v>1</v>
      </c>
      <c r="G1243" t="str">
        <f>IF(OR(IA!K9="Q3 2019",IA!K9="Q4 2019"),"Yes","No")</f>
        <v>No</v>
      </c>
      <c r="H1243" s="178" t="str">
        <f t="shared" si="768"/>
        <v>No</v>
      </c>
      <c r="I1243" t="str">
        <f>IF(OR(IA!K9="Q1 2020",IA!K9="Q2 2020"),"Yes","No")</f>
        <v>No</v>
      </c>
      <c r="J1243" s="178" t="str">
        <f t="shared" si="793"/>
        <v>No</v>
      </c>
      <c r="K1243" t="str">
        <f>IF(OR(IA!K9="Q3 2020",IA!K9="Q4 2020"),"Yes","No")</f>
        <v>No</v>
      </c>
      <c r="L1243" s="178" t="str">
        <f t="shared" si="794"/>
        <v>No</v>
      </c>
      <c r="M1243" t="str">
        <f>IF(OR(IA!K9="Q1 2021",IA!K9="Q2 2021"),"Yes","No")</f>
        <v>No</v>
      </c>
      <c r="N1243" s="178" t="str">
        <f t="shared" si="795"/>
        <v>No</v>
      </c>
      <c r="O1243" t="str">
        <f>IF(OR(IA!K9="Q3 2021",IA!K9="Q4 2021"),"Yes","No")</f>
        <v>No</v>
      </c>
      <c r="P1243" s="178" t="str">
        <f t="shared" si="796"/>
        <v>No</v>
      </c>
      <c r="Q1243" t="str">
        <f>IF(OR(IA!K9="Q1 2022",IA!K9="Q2 2022"),"Yes","No")</f>
        <v>No</v>
      </c>
      <c r="R1243" s="178" t="str">
        <f t="shared" si="797"/>
        <v>No</v>
      </c>
      <c r="S1243" t="str">
        <f>IF(OR(IA!K9="Q3 2022",IA!K9="Q4 2022"),"Yes","No")</f>
        <v>No</v>
      </c>
      <c r="T1243" s="178" t="str">
        <f t="shared" si="798"/>
        <v>No</v>
      </c>
      <c r="U1243" t="str">
        <f>IF(OR(IA!K9="Q1 2023",IA!K9="Q2 2023"),"Yes","No")</f>
        <v>No</v>
      </c>
      <c r="V1243" s="178" t="str">
        <f t="shared" si="799"/>
        <v>No</v>
      </c>
      <c r="W1243" t="str">
        <f>IF(OR(IA!K9="Q3 2023",IA!K9="Q4 2023"),"Yes","No")</f>
        <v>No</v>
      </c>
      <c r="X1243" s="178" t="str">
        <f t="shared" si="800"/>
        <v>No</v>
      </c>
      <c r="Y1243" t="str">
        <f>IF(OR(IA!K9="Q1 2024",IA!K9="Q2 2024"),"Yes","No")</f>
        <v>No</v>
      </c>
      <c r="Z1243" s="178" t="str">
        <f t="shared" si="801"/>
        <v>No</v>
      </c>
      <c r="AA1243" t="str">
        <f>IF(OR(IA!K9="Q3 2024",IA!K9="Q4 2024"),"Yes","No")</f>
        <v>No</v>
      </c>
      <c r="AB1243" s="178" t="str">
        <f t="shared" si="802"/>
        <v>No</v>
      </c>
      <c r="AC1243" t="str">
        <f>IF(OR(IA!K9="Q1 2025",IA!K9="Q2 2025"),"Yes","No")</f>
        <v>No</v>
      </c>
      <c r="AD1243" s="178" t="str">
        <f t="shared" si="803"/>
        <v>No</v>
      </c>
      <c r="AE1243" t="str">
        <f>IF(OR(IA!K9="Q3 2025",IA!K9="Q4 2025"),"Yes","No")</f>
        <v>No</v>
      </c>
      <c r="AF1243" s="178" t="str">
        <f t="shared" si="804"/>
        <v>No</v>
      </c>
      <c r="AG1243" t="str">
        <f>IF(OR(IA!K9="Q1 2026",IA!K9="Q2 2026"),"Yes","No")</f>
        <v>No</v>
      </c>
      <c r="AH1243" s="178" t="str">
        <f t="shared" si="805"/>
        <v>No</v>
      </c>
      <c r="AI1243" t="str">
        <f>IF(OR(IA!K9="Q3 2026",IA!K9="Q4 2026"),"Yes","No")</f>
        <v>No</v>
      </c>
      <c r="AJ1243" s="178" t="str">
        <f t="shared" si="806"/>
        <v>No</v>
      </c>
      <c r="AK1243" t="str">
        <f>IF(OR(IA!K9="Q1 2027",IA!K9="Q2 2027"),"Yes","No")</f>
        <v>No</v>
      </c>
      <c r="AL1243" s="178" t="str">
        <f t="shared" si="807"/>
        <v>No</v>
      </c>
      <c r="AM1243" t="str">
        <f>IF(OR(IA!K9="Q3 2027",IA!K9="Q4 2027"),"Yes","No")</f>
        <v>No</v>
      </c>
      <c r="AN1243" s="178" t="str">
        <f t="shared" si="808"/>
        <v>No</v>
      </c>
      <c r="AO1243" t="str">
        <f>IF(OR(IA!K9="Q1 2028",IA!K9="Q2 2028"),"Yes","No")</f>
        <v>No</v>
      </c>
      <c r="AP1243" s="178" t="str">
        <f t="shared" si="809"/>
        <v>No</v>
      </c>
      <c r="AQ1243" t="str">
        <f>IF(OR(IA!K9="Q3 2028",IA!K9="Q4 2028"),"Yes","No")</f>
        <v>No</v>
      </c>
      <c r="AR1243" s="178" t="str">
        <f t="shared" si="810"/>
        <v>No</v>
      </c>
      <c r="AS1243" t="str">
        <f>IF(OR(IA!K9="Q1 2029",IA!K9="Q2 2029"),"Yes","No")</f>
        <v>No</v>
      </c>
      <c r="AT1243" s="178" t="str">
        <f t="shared" si="811"/>
        <v>No</v>
      </c>
      <c r="AU1243" t="str">
        <f>IF(OR(IA!K9="Q3 2029",IA!K9="Q4 2029"),"Yes","No")</f>
        <v>No</v>
      </c>
      <c r="AV1243" s="178" t="str">
        <f t="shared" si="812"/>
        <v>No</v>
      </c>
      <c r="AW1243" t="str">
        <f>IF(OR(IA!K9="Q1 2030",IA!K9="Q2 2030"),"Yes","No")</f>
        <v>No</v>
      </c>
      <c r="AX1243" s="178" t="str">
        <f t="shared" si="813"/>
        <v>No</v>
      </c>
      <c r="AY1243" t="str">
        <f>IF(OR(IA!K9="Q3 2030",IA!K9="Q4 2030"),"Yes","No")</f>
        <v>No</v>
      </c>
      <c r="AZ1243" s="178" t="str">
        <f t="shared" si="814"/>
        <v>No</v>
      </c>
      <c r="BA1243" t="str">
        <f>IF(IA!K9="","No","Yes")</f>
        <v>No</v>
      </c>
      <c r="BB1243" s="178" t="str">
        <f t="shared" si="815"/>
        <v>No</v>
      </c>
      <c r="BC1243" s="178" t="str">
        <f t="shared" si="816"/>
        <v>Yes</v>
      </c>
      <c r="BD1243" s="174"/>
    </row>
    <row r="1244" spans="1:56" s="175" customFormat="1" ht="23.65" thickBot="1" x14ac:dyDescent="0.5">
      <c r="A1244" s="177">
        <v>6</v>
      </c>
      <c r="B1244" s="48" t="s">
        <v>832</v>
      </c>
      <c r="C1244" t="str">
        <f>IF(IA!E10="Yes","Yes","No")</f>
        <v>No</v>
      </c>
      <c r="D1244" t="str">
        <f>IF(AND(C1244="No",IA!F10="Yes"),"Yes","No")</f>
        <v>No</v>
      </c>
      <c r="E1244" t="str">
        <f>IF(AND(C1244="No",IA!F10="N/A"),"N/A","No")</f>
        <v>No</v>
      </c>
      <c r="F1244">
        <f>IF(OR(IA!F10="Yes",IA!F10="N/A"),0,1)</f>
        <v>1</v>
      </c>
      <c r="G1244" t="str">
        <f>IF(OR(IA!K10="Q3 2019",IA!K10="Q4 2019"),"Yes","No")</f>
        <v>No</v>
      </c>
      <c r="H1244" s="178" t="str">
        <f t="shared" si="768"/>
        <v>No</v>
      </c>
      <c r="I1244" t="str">
        <f>IF(OR(IA!K10="Q1 2020",IA!K10="Q2 2020"),"Yes","No")</f>
        <v>No</v>
      </c>
      <c r="J1244" s="178" t="str">
        <f t="shared" si="793"/>
        <v>No</v>
      </c>
      <c r="K1244" t="str">
        <f>IF(OR(IA!K10="Q3 2020",IA!K10="Q4 2020"),"Yes","No")</f>
        <v>No</v>
      </c>
      <c r="L1244" s="178" t="str">
        <f t="shared" si="794"/>
        <v>No</v>
      </c>
      <c r="M1244" t="str">
        <f>IF(OR(IA!K10="Q1 2021",IA!K10="Q2 2021"),"Yes","No")</f>
        <v>No</v>
      </c>
      <c r="N1244" s="178" t="str">
        <f t="shared" si="795"/>
        <v>No</v>
      </c>
      <c r="O1244" t="str">
        <f>IF(OR(IA!K10="Q3 2021",IA!K10="Q4 2021"),"Yes","No")</f>
        <v>No</v>
      </c>
      <c r="P1244" s="178" t="str">
        <f t="shared" si="796"/>
        <v>No</v>
      </c>
      <c r="Q1244" t="str">
        <f>IF(OR(IA!K10="Q1 2022",IA!K10="Q2 2022"),"Yes","No")</f>
        <v>No</v>
      </c>
      <c r="R1244" s="178" t="str">
        <f t="shared" si="797"/>
        <v>No</v>
      </c>
      <c r="S1244" t="str">
        <f>IF(OR(IA!K10="Q3 2022",IA!K10="Q4 2022"),"Yes","No")</f>
        <v>No</v>
      </c>
      <c r="T1244" s="178" t="str">
        <f t="shared" si="798"/>
        <v>No</v>
      </c>
      <c r="U1244" t="str">
        <f>IF(OR(IA!K10="Q1 2023",IA!K10="Q2 2023"),"Yes","No")</f>
        <v>No</v>
      </c>
      <c r="V1244" s="178" t="str">
        <f t="shared" si="799"/>
        <v>No</v>
      </c>
      <c r="W1244" t="str">
        <f>IF(OR(IA!K10="Q3 2023",IA!K10="Q4 2023"),"Yes","No")</f>
        <v>No</v>
      </c>
      <c r="X1244" s="178" t="str">
        <f t="shared" si="800"/>
        <v>No</v>
      </c>
      <c r="Y1244" t="str">
        <f>IF(OR(IA!K10="Q1 2024",IA!K10="Q2 2024"),"Yes","No")</f>
        <v>No</v>
      </c>
      <c r="Z1244" s="178" t="str">
        <f t="shared" si="801"/>
        <v>No</v>
      </c>
      <c r="AA1244" t="str">
        <f>IF(OR(IA!K10="Q3 2024",IA!K10="Q4 2024"),"Yes","No")</f>
        <v>No</v>
      </c>
      <c r="AB1244" s="178" t="str">
        <f t="shared" si="802"/>
        <v>No</v>
      </c>
      <c r="AC1244" t="str">
        <f>IF(OR(IA!K10="Q1 2025",IA!K10="Q2 2025"),"Yes","No")</f>
        <v>No</v>
      </c>
      <c r="AD1244" s="178" t="str">
        <f t="shared" si="803"/>
        <v>No</v>
      </c>
      <c r="AE1244" t="str">
        <f>IF(OR(IA!K10="Q3 2025",IA!K10="Q4 2025"),"Yes","No")</f>
        <v>No</v>
      </c>
      <c r="AF1244" s="178" t="str">
        <f t="shared" si="804"/>
        <v>No</v>
      </c>
      <c r="AG1244" t="str">
        <f>IF(OR(IA!K10="Q1 2026",IA!K10="Q2 2026"),"Yes","No")</f>
        <v>No</v>
      </c>
      <c r="AH1244" s="178" t="str">
        <f t="shared" si="805"/>
        <v>No</v>
      </c>
      <c r="AI1244" t="str">
        <f>IF(OR(IA!K10="Q3 2026",IA!K10="Q4 2026"),"Yes","No")</f>
        <v>No</v>
      </c>
      <c r="AJ1244" s="178" t="str">
        <f t="shared" si="806"/>
        <v>No</v>
      </c>
      <c r="AK1244" t="str">
        <f>IF(OR(IA!K10="Q1 2027",IA!K10="Q2 2027"),"Yes","No")</f>
        <v>No</v>
      </c>
      <c r="AL1244" s="178" t="str">
        <f t="shared" si="807"/>
        <v>No</v>
      </c>
      <c r="AM1244" t="str">
        <f>IF(OR(IA!K10="Q3 2027",IA!K10="Q4 2027"),"Yes","No")</f>
        <v>No</v>
      </c>
      <c r="AN1244" s="178" t="str">
        <f t="shared" si="808"/>
        <v>No</v>
      </c>
      <c r="AO1244" t="str">
        <f>IF(OR(IA!K10="Q1 2028",IA!K10="Q2 2028"),"Yes","No")</f>
        <v>No</v>
      </c>
      <c r="AP1244" s="178" t="str">
        <f t="shared" si="809"/>
        <v>No</v>
      </c>
      <c r="AQ1244" t="str">
        <f>IF(OR(IA!K10="Q3 2028",IA!K10="Q4 2028"),"Yes","No")</f>
        <v>No</v>
      </c>
      <c r="AR1244" s="178" t="str">
        <f t="shared" si="810"/>
        <v>No</v>
      </c>
      <c r="AS1244" t="str">
        <f>IF(OR(IA!K10="Q1 2029",IA!K10="Q2 2029"),"Yes","No")</f>
        <v>No</v>
      </c>
      <c r="AT1244" s="178" t="str">
        <f t="shared" si="811"/>
        <v>No</v>
      </c>
      <c r="AU1244" t="str">
        <f>IF(OR(IA!K10="Q3 2029",IA!K10="Q4 2029"),"Yes","No")</f>
        <v>No</v>
      </c>
      <c r="AV1244" s="178" t="str">
        <f t="shared" si="812"/>
        <v>No</v>
      </c>
      <c r="AW1244" t="str">
        <f>IF(OR(IA!K10="Q1 2030",IA!K10="Q2 2030"),"Yes","No")</f>
        <v>No</v>
      </c>
      <c r="AX1244" s="178" t="str">
        <f t="shared" si="813"/>
        <v>No</v>
      </c>
      <c r="AY1244" t="str">
        <f>IF(OR(IA!K10="Q3 2030",IA!K10="Q4 2030"),"Yes","No")</f>
        <v>No</v>
      </c>
      <c r="AZ1244" s="178" t="str">
        <f t="shared" si="814"/>
        <v>No</v>
      </c>
      <c r="BA1244" t="str">
        <f>IF(IA!K10="","No","Yes")</f>
        <v>No</v>
      </c>
      <c r="BB1244" s="178" t="str">
        <f t="shared" si="815"/>
        <v>No</v>
      </c>
      <c r="BC1244" s="178" t="str">
        <f t="shared" si="816"/>
        <v>Yes</v>
      </c>
      <c r="BD1244" s="174"/>
    </row>
    <row r="1245" spans="1:56" s="175" customFormat="1" ht="23.65" thickBot="1" x14ac:dyDescent="0.5">
      <c r="A1245" s="177">
        <v>7</v>
      </c>
      <c r="B1245" s="48" t="s">
        <v>834</v>
      </c>
      <c r="C1245" t="str">
        <f>IF(IA!E11="Yes","Yes","No")</f>
        <v>No</v>
      </c>
      <c r="D1245" t="str">
        <f>IF(AND(C1245="No",IA!F11="Yes"),"Yes","No")</f>
        <v>No</v>
      </c>
      <c r="E1245" t="str">
        <f>IF(AND(C1245="No",IA!F11="N/A"),"N/A","No")</f>
        <v>No</v>
      </c>
      <c r="F1245">
        <f>IF(OR(IA!F11="Yes",IA!F11="N/A"),0,1)</f>
        <v>1</v>
      </c>
      <c r="G1245" t="str">
        <f>IF(OR(IA!K11="Q3 2019",IA!K11="Q4 2019"),"Yes","No")</f>
        <v>No</v>
      </c>
      <c r="H1245" s="178" t="str">
        <f t="shared" si="768"/>
        <v>No</v>
      </c>
      <c r="I1245" t="str">
        <f>IF(OR(IA!K11="Q1 2020",IA!K11="Q2 2020"),"Yes","No")</f>
        <v>No</v>
      </c>
      <c r="J1245" s="178" t="str">
        <f t="shared" si="793"/>
        <v>No</v>
      </c>
      <c r="K1245" t="str">
        <f>IF(OR(IA!K11="Q3 2020",IA!K11="Q4 2020"),"Yes","No")</f>
        <v>No</v>
      </c>
      <c r="L1245" s="178" t="str">
        <f t="shared" si="794"/>
        <v>No</v>
      </c>
      <c r="M1245" t="str">
        <f>IF(OR(IA!K11="Q1 2021",IA!K11="Q2 2021"),"Yes","No")</f>
        <v>No</v>
      </c>
      <c r="N1245" s="178" t="str">
        <f t="shared" si="795"/>
        <v>No</v>
      </c>
      <c r="O1245" t="str">
        <f>IF(OR(IA!K11="Q3 2021",IA!K11="Q4 2021"),"Yes","No")</f>
        <v>No</v>
      </c>
      <c r="P1245" s="178" t="str">
        <f t="shared" si="796"/>
        <v>No</v>
      </c>
      <c r="Q1245" t="str">
        <f>IF(OR(IA!K11="Q1 2022",IA!K11="Q2 2022"),"Yes","No")</f>
        <v>No</v>
      </c>
      <c r="R1245" s="178" t="str">
        <f t="shared" si="797"/>
        <v>No</v>
      </c>
      <c r="S1245" t="str">
        <f>IF(OR(IA!K11="Q3 2022",IA!K11="Q4 2022"),"Yes","No")</f>
        <v>No</v>
      </c>
      <c r="T1245" s="178" t="str">
        <f t="shared" si="798"/>
        <v>No</v>
      </c>
      <c r="U1245" t="str">
        <f>IF(OR(IA!K11="Q1 2023",IA!K11="Q2 2023"),"Yes","No")</f>
        <v>No</v>
      </c>
      <c r="V1245" s="178" t="str">
        <f t="shared" si="799"/>
        <v>No</v>
      </c>
      <c r="W1245" t="str">
        <f>IF(OR(IA!K11="Q3 2023",IA!K11="Q4 2023"),"Yes","No")</f>
        <v>No</v>
      </c>
      <c r="X1245" s="178" t="str">
        <f t="shared" si="800"/>
        <v>No</v>
      </c>
      <c r="Y1245" t="str">
        <f>IF(OR(IA!K11="Q1 2024",IA!K11="Q2 2024"),"Yes","No")</f>
        <v>No</v>
      </c>
      <c r="Z1245" s="178" t="str">
        <f t="shared" si="801"/>
        <v>No</v>
      </c>
      <c r="AA1245" t="str">
        <f>IF(OR(IA!K11="Q3 2024",IA!K11="Q4 2024"),"Yes","No")</f>
        <v>No</v>
      </c>
      <c r="AB1245" s="178" t="str">
        <f t="shared" si="802"/>
        <v>No</v>
      </c>
      <c r="AC1245" t="str">
        <f>IF(OR(IA!K11="Q1 2025",IA!K11="Q2 2025"),"Yes","No")</f>
        <v>No</v>
      </c>
      <c r="AD1245" s="178" t="str">
        <f t="shared" si="803"/>
        <v>No</v>
      </c>
      <c r="AE1245" t="str">
        <f>IF(OR(IA!K11="Q3 2025",IA!K11="Q4 2025"),"Yes","No")</f>
        <v>No</v>
      </c>
      <c r="AF1245" s="178" t="str">
        <f t="shared" si="804"/>
        <v>No</v>
      </c>
      <c r="AG1245" t="str">
        <f>IF(OR(IA!K11="Q1 2026",IA!K11="Q2 2026"),"Yes","No")</f>
        <v>No</v>
      </c>
      <c r="AH1245" s="178" t="str">
        <f t="shared" si="805"/>
        <v>No</v>
      </c>
      <c r="AI1245" t="str">
        <f>IF(OR(IA!K11="Q3 2026",IA!K11="Q4 2026"),"Yes","No")</f>
        <v>No</v>
      </c>
      <c r="AJ1245" s="178" t="str">
        <f t="shared" si="806"/>
        <v>No</v>
      </c>
      <c r="AK1245" t="str">
        <f>IF(OR(IA!K11="Q1 2027",IA!K11="Q2 2027"),"Yes","No")</f>
        <v>No</v>
      </c>
      <c r="AL1245" s="178" t="str">
        <f t="shared" si="807"/>
        <v>No</v>
      </c>
      <c r="AM1245" t="str">
        <f>IF(OR(IA!K11="Q3 2027",IA!K11="Q4 2027"),"Yes","No")</f>
        <v>No</v>
      </c>
      <c r="AN1245" s="178" t="str">
        <f t="shared" si="808"/>
        <v>No</v>
      </c>
      <c r="AO1245" t="str">
        <f>IF(OR(IA!K11="Q1 2028",IA!K11="Q2 2028"),"Yes","No")</f>
        <v>No</v>
      </c>
      <c r="AP1245" s="178" t="str">
        <f t="shared" si="809"/>
        <v>No</v>
      </c>
      <c r="AQ1245" t="str">
        <f>IF(OR(IA!K11="Q3 2028",IA!K11="Q4 2028"),"Yes","No")</f>
        <v>No</v>
      </c>
      <c r="AR1245" s="178" t="str">
        <f t="shared" si="810"/>
        <v>No</v>
      </c>
      <c r="AS1245" t="str">
        <f>IF(OR(IA!K11="Q1 2029",IA!K11="Q2 2029"),"Yes","No")</f>
        <v>No</v>
      </c>
      <c r="AT1245" s="178" t="str">
        <f t="shared" si="811"/>
        <v>No</v>
      </c>
      <c r="AU1245" t="str">
        <f>IF(OR(IA!K11="Q3 2029",IA!K11="Q4 2029"),"Yes","No")</f>
        <v>No</v>
      </c>
      <c r="AV1245" s="178" t="str">
        <f t="shared" si="812"/>
        <v>No</v>
      </c>
      <c r="AW1245" t="str">
        <f>IF(OR(IA!K11="Q1 2030",IA!K11="Q2 2030"),"Yes","No")</f>
        <v>No</v>
      </c>
      <c r="AX1245" s="178" t="str">
        <f t="shared" si="813"/>
        <v>No</v>
      </c>
      <c r="AY1245" t="str">
        <f>IF(OR(IA!K11="Q3 2030",IA!K11="Q4 2030"),"Yes","No")</f>
        <v>No</v>
      </c>
      <c r="AZ1245" s="178" t="str">
        <f t="shared" si="814"/>
        <v>No</v>
      </c>
      <c r="BA1245" t="str">
        <f>IF(IA!K11="","No","Yes")</f>
        <v>No</v>
      </c>
      <c r="BB1245" s="178" t="str">
        <f t="shared" si="815"/>
        <v>No</v>
      </c>
      <c r="BC1245" s="178" t="str">
        <f t="shared" si="816"/>
        <v>Yes</v>
      </c>
      <c r="BD1245" s="174"/>
    </row>
    <row r="1246" spans="1:56" s="175" customFormat="1" ht="35.25" thickBot="1" x14ac:dyDescent="0.5">
      <c r="A1246" s="177">
        <v>8</v>
      </c>
      <c r="B1246" s="48" t="s">
        <v>835</v>
      </c>
      <c r="C1246" t="str">
        <f>IF(IA!E12="Yes","Yes","No")</f>
        <v>No</v>
      </c>
      <c r="D1246" t="str">
        <f>IF(AND(C1246="No",IA!F12="Yes"),"Yes","No")</f>
        <v>No</v>
      </c>
      <c r="E1246" t="str">
        <f>IF(AND(C1246="No",IA!F12="N/A"),"N/A","No")</f>
        <v>No</v>
      </c>
      <c r="F1246">
        <f>IF(OR(IA!F12="Yes",IA!F12="N/A"),0,1)</f>
        <v>1</v>
      </c>
      <c r="G1246" t="str">
        <f>IF(OR(IA!K12="Q3 2019",IA!K12="Q4 2019"),"Yes","No")</f>
        <v>No</v>
      </c>
      <c r="H1246" s="178" t="str">
        <f t="shared" si="768"/>
        <v>No</v>
      </c>
      <c r="I1246" t="str">
        <f>IF(OR(IA!K12="Q1 2020",IA!K12="Q2 2020"),"Yes","No")</f>
        <v>No</v>
      </c>
      <c r="J1246" s="178" t="str">
        <f t="shared" si="793"/>
        <v>No</v>
      </c>
      <c r="K1246" t="str">
        <f>IF(OR(IA!K12="Q3 2020",IA!K12="Q4 2020"),"Yes","No")</f>
        <v>No</v>
      </c>
      <c r="L1246" s="178" t="str">
        <f t="shared" si="794"/>
        <v>No</v>
      </c>
      <c r="M1246" t="str">
        <f>IF(OR(IA!K12="Q1 2021",IA!K12="Q2 2021"),"Yes","No")</f>
        <v>No</v>
      </c>
      <c r="N1246" s="178" t="str">
        <f t="shared" si="795"/>
        <v>No</v>
      </c>
      <c r="O1246" t="str">
        <f>IF(OR(IA!K12="Q3 2021",IA!K12="Q4 2021"),"Yes","No")</f>
        <v>No</v>
      </c>
      <c r="P1246" s="178" t="str">
        <f t="shared" si="796"/>
        <v>No</v>
      </c>
      <c r="Q1246" t="str">
        <f>IF(OR(IA!K12="Q1 2022",IA!K12="Q2 2022"),"Yes","No")</f>
        <v>No</v>
      </c>
      <c r="R1246" s="178" t="str">
        <f t="shared" si="797"/>
        <v>No</v>
      </c>
      <c r="S1246" t="str">
        <f>IF(OR(IA!K12="Q3 2022",IA!K12="Q4 2022"),"Yes","No")</f>
        <v>No</v>
      </c>
      <c r="T1246" s="178" t="str">
        <f t="shared" si="798"/>
        <v>No</v>
      </c>
      <c r="U1246" t="str">
        <f>IF(OR(IA!K12="Q1 2023",IA!K12="Q2 2023"),"Yes","No")</f>
        <v>No</v>
      </c>
      <c r="V1246" s="178" t="str">
        <f t="shared" si="799"/>
        <v>No</v>
      </c>
      <c r="W1246" t="str">
        <f>IF(OR(IA!K12="Q3 2023",IA!K12="Q4 2023"),"Yes","No")</f>
        <v>No</v>
      </c>
      <c r="X1246" s="178" t="str">
        <f t="shared" si="800"/>
        <v>No</v>
      </c>
      <c r="Y1246" t="str">
        <f>IF(OR(IA!K12="Q1 2024",IA!K12="Q2 2024"),"Yes","No")</f>
        <v>No</v>
      </c>
      <c r="Z1246" s="178" t="str">
        <f t="shared" si="801"/>
        <v>No</v>
      </c>
      <c r="AA1246" t="str">
        <f>IF(OR(IA!K12="Q3 2024",IA!K12="Q4 2024"),"Yes","No")</f>
        <v>No</v>
      </c>
      <c r="AB1246" s="178" t="str">
        <f t="shared" si="802"/>
        <v>No</v>
      </c>
      <c r="AC1246" t="str">
        <f>IF(OR(IA!K12="Q1 2025",IA!K12="Q2 2025"),"Yes","No")</f>
        <v>No</v>
      </c>
      <c r="AD1246" s="178" t="str">
        <f t="shared" si="803"/>
        <v>No</v>
      </c>
      <c r="AE1246" t="str">
        <f>IF(OR(IA!K12="Q3 2025",IA!K12="Q4 2025"),"Yes","No")</f>
        <v>No</v>
      </c>
      <c r="AF1246" s="178" t="str">
        <f t="shared" si="804"/>
        <v>No</v>
      </c>
      <c r="AG1246" t="str">
        <f>IF(OR(IA!K12="Q1 2026",IA!K12="Q2 2026"),"Yes","No")</f>
        <v>No</v>
      </c>
      <c r="AH1246" s="178" t="str">
        <f t="shared" si="805"/>
        <v>No</v>
      </c>
      <c r="AI1246" t="str">
        <f>IF(OR(IA!K12="Q3 2026",IA!K12="Q4 2026"),"Yes","No")</f>
        <v>No</v>
      </c>
      <c r="AJ1246" s="178" t="str">
        <f t="shared" si="806"/>
        <v>No</v>
      </c>
      <c r="AK1246" t="str">
        <f>IF(OR(IA!K12="Q1 2027",IA!K12="Q2 2027"),"Yes","No")</f>
        <v>No</v>
      </c>
      <c r="AL1246" s="178" t="str">
        <f t="shared" si="807"/>
        <v>No</v>
      </c>
      <c r="AM1246" t="str">
        <f>IF(OR(IA!K12="Q3 2027",IA!K12="Q4 2027"),"Yes","No")</f>
        <v>No</v>
      </c>
      <c r="AN1246" s="178" t="str">
        <f t="shared" si="808"/>
        <v>No</v>
      </c>
      <c r="AO1246" t="str">
        <f>IF(OR(IA!K12="Q1 2028",IA!K12="Q2 2028"),"Yes","No")</f>
        <v>No</v>
      </c>
      <c r="AP1246" s="178" t="str">
        <f t="shared" si="809"/>
        <v>No</v>
      </c>
      <c r="AQ1246" t="str">
        <f>IF(OR(IA!K12="Q3 2028",IA!K12="Q4 2028"),"Yes","No")</f>
        <v>No</v>
      </c>
      <c r="AR1246" s="178" t="str">
        <f t="shared" si="810"/>
        <v>No</v>
      </c>
      <c r="AS1246" t="str">
        <f>IF(OR(IA!K12="Q1 2029",IA!K12="Q2 2029"),"Yes","No")</f>
        <v>No</v>
      </c>
      <c r="AT1246" s="178" t="str">
        <f t="shared" si="811"/>
        <v>No</v>
      </c>
      <c r="AU1246" t="str">
        <f>IF(OR(IA!K12="Q3 2029",IA!K12="Q4 2029"),"Yes","No")</f>
        <v>No</v>
      </c>
      <c r="AV1246" s="178" t="str">
        <f t="shared" si="812"/>
        <v>No</v>
      </c>
      <c r="AW1246" t="str">
        <f>IF(OR(IA!K12="Q1 2030",IA!K12="Q2 2030"),"Yes","No")</f>
        <v>No</v>
      </c>
      <c r="AX1246" s="178" t="str">
        <f t="shared" si="813"/>
        <v>No</v>
      </c>
      <c r="AY1246" t="str">
        <f>IF(OR(IA!K12="Q3 2030",IA!K12="Q4 2030"),"Yes","No")</f>
        <v>No</v>
      </c>
      <c r="AZ1246" s="178" t="str">
        <f t="shared" si="814"/>
        <v>No</v>
      </c>
      <c r="BA1246" t="str">
        <f>IF(IA!K12="","No","Yes")</f>
        <v>No</v>
      </c>
      <c r="BB1246" s="178" t="str">
        <f t="shared" si="815"/>
        <v>No</v>
      </c>
      <c r="BC1246" s="178" t="str">
        <f t="shared" si="816"/>
        <v>Yes</v>
      </c>
      <c r="BD1246" s="174"/>
    </row>
    <row r="1247" spans="1:56" s="175" customFormat="1" ht="14.65" thickBot="1" x14ac:dyDescent="0.5">
      <c r="A1247" s="177">
        <v>9</v>
      </c>
      <c r="B1247" s="48" t="s">
        <v>836</v>
      </c>
      <c r="C1247" t="str">
        <f>IF(IA!E13="Yes","Yes","No")</f>
        <v>No</v>
      </c>
      <c r="D1247" t="str">
        <f>IF(AND(C1247="No",IA!F13="Yes"),"Yes","No")</f>
        <v>No</v>
      </c>
      <c r="E1247" t="str">
        <f>IF(AND(C1247="No",IA!F13="N/A"),"N/A","No")</f>
        <v>No</v>
      </c>
      <c r="F1247">
        <f>IF(OR(IA!F13="Yes",IA!F13="N/A"),0,1)</f>
        <v>1</v>
      </c>
      <c r="G1247" t="str">
        <f>IF(OR(IA!K13="Q3 2019",IA!K13="Q4 2019"),"Yes","No")</f>
        <v>No</v>
      </c>
      <c r="H1247" s="178" t="str">
        <f t="shared" si="768"/>
        <v>No</v>
      </c>
      <c r="I1247" t="str">
        <f>IF(OR(IA!K13="Q1 2020",IA!K13="Q2 2020"),"Yes","No")</f>
        <v>No</v>
      </c>
      <c r="J1247" s="178" t="str">
        <f t="shared" si="793"/>
        <v>No</v>
      </c>
      <c r="K1247" t="str">
        <f>IF(OR(IA!K13="Q3 2020",IA!K13="Q4 2020"),"Yes","No")</f>
        <v>No</v>
      </c>
      <c r="L1247" s="178" t="str">
        <f t="shared" si="794"/>
        <v>No</v>
      </c>
      <c r="M1247" t="str">
        <f>IF(OR(IA!K13="Q1 2021",IA!K13="Q2 2021"),"Yes","No")</f>
        <v>No</v>
      </c>
      <c r="N1247" s="178" t="str">
        <f t="shared" si="795"/>
        <v>No</v>
      </c>
      <c r="O1247" t="str">
        <f>IF(OR(IA!K13="Q3 2021",IA!K13="Q4 2021"),"Yes","No")</f>
        <v>No</v>
      </c>
      <c r="P1247" s="178" t="str">
        <f t="shared" si="796"/>
        <v>No</v>
      </c>
      <c r="Q1247" t="str">
        <f>IF(OR(IA!K13="Q1 2022",IA!K13="Q2 2022"),"Yes","No")</f>
        <v>No</v>
      </c>
      <c r="R1247" s="178" t="str">
        <f t="shared" si="797"/>
        <v>No</v>
      </c>
      <c r="S1247" t="str">
        <f>IF(OR(IA!K13="Q3 2022",IA!K13="Q4 2022"),"Yes","No")</f>
        <v>No</v>
      </c>
      <c r="T1247" s="178" t="str">
        <f t="shared" si="798"/>
        <v>No</v>
      </c>
      <c r="U1247" t="str">
        <f>IF(OR(IA!K13="Q1 2023",IA!K13="Q2 2023"),"Yes","No")</f>
        <v>No</v>
      </c>
      <c r="V1247" s="178" t="str">
        <f t="shared" si="799"/>
        <v>No</v>
      </c>
      <c r="W1247" t="str">
        <f>IF(OR(IA!K13="Q3 2023",IA!K13="Q4 2023"),"Yes","No")</f>
        <v>No</v>
      </c>
      <c r="X1247" s="178" t="str">
        <f t="shared" si="800"/>
        <v>No</v>
      </c>
      <c r="Y1247" t="str">
        <f>IF(OR(IA!K13="Q1 2024",IA!K13="Q2 2024"),"Yes","No")</f>
        <v>No</v>
      </c>
      <c r="Z1247" s="178" t="str">
        <f t="shared" si="801"/>
        <v>No</v>
      </c>
      <c r="AA1247" t="str">
        <f>IF(OR(IA!K13="Q3 2024",IA!K13="Q4 2024"),"Yes","No")</f>
        <v>No</v>
      </c>
      <c r="AB1247" s="178" t="str">
        <f t="shared" si="802"/>
        <v>No</v>
      </c>
      <c r="AC1247" t="str">
        <f>IF(OR(IA!K13="Q1 2025",IA!K13="Q2 2025"),"Yes","No")</f>
        <v>No</v>
      </c>
      <c r="AD1247" s="178" t="str">
        <f t="shared" si="803"/>
        <v>No</v>
      </c>
      <c r="AE1247" t="str">
        <f>IF(OR(IA!K13="Q3 2025",IA!K13="Q4 2025"),"Yes","No")</f>
        <v>No</v>
      </c>
      <c r="AF1247" s="178" t="str">
        <f t="shared" si="804"/>
        <v>No</v>
      </c>
      <c r="AG1247" t="str">
        <f>IF(OR(IA!K13="Q1 2026",IA!K13="Q2 2026"),"Yes","No")</f>
        <v>No</v>
      </c>
      <c r="AH1247" s="178" t="str">
        <f t="shared" si="805"/>
        <v>No</v>
      </c>
      <c r="AI1247" t="str">
        <f>IF(OR(IA!K13="Q3 2026",IA!K13="Q4 2026"),"Yes","No")</f>
        <v>No</v>
      </c>
      <c r="AJ1247" s="178" t="str">
        <f t="shared" si="806"/>
        <v>No</v>
      </c>
      <c r="AK1247" t="str">
        <f>IF(OR(IA!K13="Q1 2027",IA!K13="Q2 2027"),"Yes","No")</f>
        <v>No</v>
      </c>
      <c r="AL1247" s="178" t="str">
        <f t="shared" si="807"/>
        <v>No</v>
      </c>
      <c r="AM1247" t="str">
        <f>IF(OR(IA!K13="Q3 2027",IA!K13="Q4 2027"),"Yes","No")</f>
        <v>No</v>
      </c>
      <c r="AN1247" s="178" t="str">
        <f t="shared" si="808"/>
        <v>No</v>
      </c>
      <c r="AO1247" t="str">
        <f>IF(OR(IA!K13="Q1 2028",IA!K13="Q2 2028"),"Yes","No")</f>
        <v>No</v>
      </c>
      <c r="AP1247" s="178" t="str">
        <f t="shared" si="809"/>
        <v>No</v>
      </c>
      <c r="AQ1247" t="str">
        <f>IF(OR(IA!K13="Q3 2028",IA!K13="Q4 2028"),"Yes","No")</f>
        <v>No</v>
      </c>
      <c r="AR1247" s="178" t="str">
        <f t="shared" si="810"/>
        <v>No</v>
      </c>
      <c r="AS1247" t="str">
        <f>IF(OR(IA!K13="Q1 2029",IA!K13="Q2 2029"),"Yes","No")</f>
        <v>No</v>
      </c>
      <c r="AT1247" s="178" t="str">
        <f t="shared" si="811"/>
        <v>No</v>
      </c>
      <c r="AU1247" t="str">
        <f>IF(OR(IA!K13="Q3 2029",IA!K13="Q4 2029"),"Yes","No")</f>
        <v>No</v>
      </c>
      <c r="AV1247" s="178" t="str">
        <f t="shared" si="812"/>
        <v>No</v>
      </c>
      <c r="AW1247" t="str">
        <f>IF(OR(IA!K13="Q1 2030",IA!K13="Q2 2030"),"Yes","No")</f>
        <v>No</v>
      </c>
      <c r="AX1247" s="178" t="str">
        <f t="shared" si="813"/>
        <v>No</v>
      </c>
      <c r="AY1247" t="str">
        <f>IF(OR(IA!K13="Q3 2030",IA!K13="Q4 2030"),"Yes","No")</f>
        <v>No</v>
      </c>
      <c r="AZ1247" s="178" t="str">
        <f t="shared" si="814"/>
        <v>No</v>
      </c>
      <c r="BA1247" t="str">
        <f>IF(IA!K13="","No","Yes")</f>
        <v>No</v>
      </c>
      <c r="BB1247" s="178" t="str">
        <f t="shared" si="815"/>
        <v>No</v>
      </c>
      <c r="BC1247" s="178" t="str">
        <f t="shared" si="816"/>
        <v>Yes</v>
      </c>
      <c r="BD1247" s="174"/>
    </row>
    <row r="1248" spans="1:56" s="175" customFormat="1" ht="23.65" thickBot="1" x14ac:dyDescent="0.5">
      <c r="A1248" s="177">
        <v>10</v>
      </c>
      <c r="B1248" s="48" t="s">
        <v>837</v>
      </c>
      <c r="C1248" t="str">
        <f>IF(IA!E14="Yes","Yes","No")</f>
        <v>No</v>
      </c>
      <c r="D1248" t="str">
        <f>IF(AND(C1248="No",IA!F14="Yes"),"Yes","No")</f>
        <v>No</v>
      </c>
      <c r="E1248" t="str">
        <f>IF(AND(C1248="No",IA!F14="N/A"),"N/A","No")</f>
        <v>No</v>
      </c>
      <c r="F1248">
        <f>IF(OR(IA!F14="Yes",IA!F14="N/A"),0,1)</f>
        <v>1</v>
      </c>
      <c r="G1248" t="str">
        <f>IF(OR(IA!K14="Q3 2019",IA!K14="Q4 2019"),"Yes","No")</f>
        <v>No</v>
      </c>
      <c r="H1248" s="178" t="str">
        <f t="shared" si="768"/>
        <v>No</v>
      </c>
      <c r="I1248" t="str">
        <f>IF(OR(IA!K14="Q1 2020",IA!K14="Q2 2020"),"Yes","No")</f>
        <v>No</v>
      </c>
      <c r="J1248" s="178" t="str">
        <f t="shared" si="793"/>
        <v>No</v>
      </c>
      <c r="K1248" t="str">
        <f>IF(OR(IA!K14="Q3 2020",IA!K14="Q4 2020"),"Yes","No")</f>
        <v>No</v>
      </c>
      <c r="L1248" s="178" t="str">
        <f t="shared" si="794"/>
        <v>No</v>
      </c>
      <c r="M1248" t="str">
        <f>IF(OR(IA!K14="Q1 2021",IA!K14="Q2 2021"),"Yes","No")</f>
        <v>No</v>
      </c>
      <c r="N1248" s="178" t="str">
        <f t="shared" si="795"/>
        <v>No</v>
      </c>
      <c r="O1248" t="str">
        <f>IF(OR(IA!K14="Q3 2021",IA!K14="Q4 2021"),"Yes","No")</f>
        <v>No</v>
      </c>
      <c r="P1248" s="178" t="str">
        <f t="shared" si="796"/>
        <v>No</v>
      </c>
      <c r="Q1248" t="str">
        <f>IF(OR(IA!K14="Q1 2022",IA!K14="Q2 2022"),"Yes","No")</f>
        <v>No</v>
      </c>
      <c r="R1248" s="178" t="str">
        <f t="shared" si="797"/>
        <v>No</v>
      </c>
      <c r="S1248" t="str">
        <f>IF(OR(IA!K14="Q3 2022",IA!K14="Q4 2022"),"Yes","No")</f>
        <v>No</v>
      </c>
      <c r="T1248" s="178" t="str">
        <f t="shared" si="798"/>
        <v>No</v>
      </c>
      <c r="U1248" t="str">
        <f>IF(OR(IA!K14="Q1 2023",IA!K14="Q2 2023"),"Yes","No")</f>
        <v>No</v>
      </c>
      <c r="V1248" s="178" t="str">
        <f t="shared" si="799"/>
        <v>No</v>
      </c>
      <c r="W1248" t="str">
        <f>IF(OR(IA!K14="Q3 2023",IA!K14="Q4 2023"),"Yes","No")</f>
        <v>No</v>
      </c>
      <c r="X1248" s="178" t="str">
        <f t="shared" si="800"/>
        <v>No</v>
      </c>
      <c r="Y1248" t="str">
        <f>IF(OR(IA!K14="Q1 2024",IA!K14="Q2 2024"),"Yes","No")</f>
        <v>No</v>
      </c>
      <c r="Z1248" s="178" t="str">
        <f t="shared" si="801"/>
        <v>No</v>
      </c>
      <c r="AA1248" t="str">
        <f>IF(OR(IA!K14="Q3 2024",IA!K14="Q4 2024"),"Yes","No")</f>
        <v>No</v>
      </c>
      <c r="AB1248" s="178" t="str">
        <f t="shared" si="802"/>
        <v>No</v>
      </c>
      <c r="AC1248" t="str">
        <f>IF(OR(IA!K14="Q1 2025",IA!K14="Q2 2025"),"Yes","No")</f>
        <v>No</v>
      </c>
      <c r="AD1248" s="178" t="str">
        <f t="shared" si="803"/>
        <v>No</v>
      </c>
      <c r="AE1248" t="str">
        <f>IF(OR(IA!K14="Q3 2025",IA!K14="Q4 2025"),"Yes","No")</f>
        <v>No</v>
      </c>
      <c r="AF1248" s="178" t="str">
        <f t="shared" si="804"/>
        <v>No</v>
      </c>
      <c r="AG1248" t="str">
        <f>IF(OR(IA!K14="Q1 2026",IA!K14="Q2 2026"),"Yes","No")</f>
        <v>No</v>
      </c>
      <c r="AH1248" s="178" t="str">
        <f t="shared" si="805"/>
        <v>No</v>
      </c>
      <c r="AI1248" t="str">
        <f>IF(OR(IA!K14="Q3 2026",IA!K14="Q4 2026"),"Yes","No")</f>
        <v>No</v>
      </c>
      <c r="AJ1248" s="178" t="str">
        <f t="shared" si="806"/>
        <v>No</v>
      </c>
      <c r="AK1248" t="str">
        <f>IF(OR(IA!K14="Q1 2027",IA!K14="Q2 2027"),"Yes","No")</f>
        <v>No</v>
      </c>
      <c r="AL1248" s="178" t="str">
        <f t="shared" si="807"/>
        <v>No</v>
      </c>
      <c r="AM1248" t="str">
        <f>IF(OR(IA!K14="Q3 2027",IA!K14="Q4 2027"),"Yes","No")</f>
        <v>No</v>
      </c>
      <c r="AN1248" s="178" t="str">
        <f t="shared" si="808"/>
        <v>No</v>
      </c>
      <c r="AO1248" t="str">
        <f>IF(OR(IA!K14="Q1 2028",IA!K14="Q2 2028"),"Yes","No")</f>
        <v>No</v>
      </c>
      <c r="AP1248" s="178" t="str">
        <f t="shared" si="809"/>
        <v>No</v>
      </c>
      <c r="AQ1248" t="str">
        <f>IF(OR(IA!K14="Q3 2028",IA!K14="Q4 2028"),"Yes","No")</f>
        <v>No</v>
      </c>
      <c r="AR1248" s="178" t="str">
        <f t="shared" si="810"/>
        <v>No</v>
      </c>
      <c r="AS1248" t="str">
        <f>IF(OR(IA!K14="Q1 2029",IA!K14="Q2 2029"),"Yes","No")</f>
        <v>No</v>
      </c>
      <c r="AT1248" s="178" t="str">
        <f t="shared" si="811"/>
        <v>No</v>
      </c>
      <c r="AU1248" t="str">
        <f>IF(OR(IA!K14="Q3 2029",IA!K14="Q4 2029"),"Yes","No")</f>
        <v>No</v>
      </c>
      <c r="AV1248" s="178" t="str">
        <f t="shared" si="812"/>
        <v>No</v>
      </c>
      <c r="AW1248" t="str">
        <f>IF(OR(IA!K14="Q1 2030",IA!K14="Q2 2030"),"Yes","No")</f>
        <v>No</v>
      </c>
      <c r="AX1248" s="178" t="str">
        <f t="shared" si="813"/>
        <v>No</v>
      </c>
      <c r="AY1248" t="str">
        <f>IF(OR(IA!K14="Q3 2030",IA!K14="Q4 2030"),"Yes","No")</f>
        <v>No</v>
      </c>
      <c r="AZ1248" s="178" t="str">
        <f t="shared" si="814"/>
        <v>No</v>
      </c>
      <c r="BA1248" t="str">
        <f>IF(IA!K14="","No","Yes")</f>
        <v>No</v>
      </c>
      <c r="BB1248" s="178" t="str">
        <f t="shared" si="815"/>
        <v>No</v>
      </c>
      <c r="BC1248" s="178" t="str">
        <f t="shared" si="816"/>
        <v>Yes</v>
      </c>
      <c r="BD1248" s="174"/>
    </row>
    <row r="1249" spans="1:56" s="175" customFormat="1" ht="23.65" thickBot="1" x14ac:dyDescent="0.5">
      <c r="A1249" s="177">
        <v>11</v>
      </c>
      <c r="B1249" s="86" t="s">
        <v>838</v>
      </c>
      <c r="C1249" t="str">
        <f>IF(IA!E15="Yes","Yes","No")</f>
        <v>No</v>
      </c>
      <c r="D1249" t="str">
        <f>IF(AND(C1249="No",IA!F15="Yes"),"Yes","No")</f>
        <v>No</v>
      </c>
      <c r="E1249" t="str">
        <f>IF(AND(C1249="No",IA!F15="N/A"),"N/A","No")</f>
        <v>No</v>
      </c>
      <c r="F1249">
        <f>IF(OR(IA!F15="Yes",IA!F15="N/A"),0,1)</f>
        <v>1</v>
      </c>
      <c r="G1249" t="str">
        <f>IF(OR(IA!K15="Q3 2019",IA!K15="Q4 2019"),"Yes","No")</f>
        <v>No</v>
      </c>
      <c r="H1249" s="178" t="str">
        <f t="shared" si="768"/>
        <v>No</v>
      </c>
      <c r="I1249" t="str">
        <f>IF(OR(IA!K15="Q1 2020",IA!K15="Q2 2020"),"Yes","No")</f>
        <v>No</v>
      </c>
      <c r="J1249" s="178" t="str">
        <f t="shared" si="793"/>
        <v>No</v>
      </c>
      <c r="K1249" t="str">
        <f>IF(OR(IA!K15="Q3 2020",IA!K15="Q4 2020"),"Yes","No")</f>
        <v>No</v>
      </c>
      <c r="L1249" s="178" t="str">
        <f t="shared" si="794"/>
        <v>No</v>
      </c>
      <c r="M1249" t="str">
        <f>IF(OR(IA!K15="Q1 2021",IA!K15="Q2 2021"),"Yes","No")</f>
        <v>No</v>
      </c>
      <c r="N1249" s="178" t="str">
        <f t="shared" si="795"/>
        <v>No</v>
      </c>
      <c r="O1249" t="str">
        <f>IF(OR(IA!K15="Q3 2021",IA!K15="Q4 2021"),"Yes","No")</f>
        <v>No</v>
      </c>
      <c r="P1249" s="178" t="str">
        <f t="shared" si="796"/>
        <v>No</v>
      </c>
      <c r="Q1249" t="str">
        <f>IF(OR(IA!K15="Q1 2022",IA!K15="Q2 2022"),"Yes","No")</f>
        <v>No</v>
      </c>
      <c r="R1249" s="178" t="str">
        <f t="shared" si="797"/>
        <v>No</v>
      </c>
      <c r="S1249" t="str">
        <f>IF(OR(IA!K15="Q3 2022",IA!K15="Q4 2022"),"Yes","No")</f>
        <v>No</v>
      </c>
      <c r="T1249" s="178" t="str">
        <f t="shared" si="798"/>
        <v>No</v>
      </c>
      <c r="U1249" t="str">
        <f>IF(OR(IA!K15="Q1 2023",IA!K15="Q2 2023"),"Yes","No")</f>
        <v>No</v>
      </c>
      <c r="V1249" s="178" t="str">
        <f t="shared" si="799"/>
        <v>No</v>
      </c>
      <c r="W1249" t="str">
        <f>IF(OR(IA!K15="Q3 2023",IA!K15="Q4 2023"),"Yes","No")</f>
        <v>No</v>
      </c>
      <c r="X1249" s="178" t="str">
        <f t="shared" si="800"/>
        <v>No</v>
      </c>
      <c r="Y1249" t="str">
        <f>IF(OR(IA!K15="Q1 2024",IA!K15="Q2 2024"),"Yes","No")</f>
        <v>No</v>
      </c>
      <c r="Z1249" s="178" t="str">
        <f t="shared" si="801"/>
        <v>No</v>
      </c>
      <c r="AA1249" t="str">
        <f>IF(OR(IA!K15="Q3 2024",IA!K15="Q4 2024"),"Yes","No")</f>
        <v>No</v>
      </c>
      <c r="AB1249" s="178" t="str">
        <f t="shared" si="802"/>
        <v>No</v>
      </c>
      <c r="AC1249" t="str">
        <f>IF(OR(IA!K15="Q1 2025",IA!K15="Q2 2025"),"Yes","No")</f>
        <v>No</v>
      </c>
      <c r="AD1249" s="178" t="str">
        <f t="shared" si="803"/>
        <v>No</v>
      </c>
      <c r="AE1249" t="str">
        <f>IF(OR(IA!K15="Q3 2025",IA!K15="Q4 2025"),"Yes","No")</f>
        <v>No</v>
      </c>
      <c r="AF1249" s="178" t="str">
        <f t="shared" si="804"/>
        <v>No</v>
      </c>
      <c r="AG1249" t="str">
        <f>IF(OR(IA!K15="Q1 2026",IA!K15="Q2 2026"),"Yes","No")</f>
        <v>No</v>
      </c>
      <c r="AH1249" s="178" t="str">
        <f t="shared" si="805"/>
        <v>No</v>
      </c>
      <c r="AI1249" t="str">
        <f>IF(OR(IA!K15="Q3 2026",IA!K15="Q4 2026"),"Yes","No")</f>
        <v>No</v>
      </c>
      <c r="AJ1249" s="178" t="str">
        <f t="shared" si="806"/>
        <v>No</v>
      </c>
      <c r="AK1249" t="str">
        <f>IF(OR(IA!K15="Q1 2027",IA!K15="Q2 2027"),"Yes","No")</f>
        <v>No</v>
      </c>
      <c r="AL1249" s="178" t="str">
        <f t="shared" si="807"/>
        <v>No</v>
      </c>
      <c r="AM1249" t="str">
        <f>IF(OR(IA!K15="Q3 2027",IA!K15="Q4 2027"),"Yes","No")</f>
        <v>No</v>
      </c>
      <c r="AN1249" s="178" t="str">
        <f t="shared" si="808"/>
        <v>No</v>
      </c>
      <c r="AO1249" t="str">
        <f>IF(OR(IA!K15="Q1 2028",IA!K15="Q2 2028"),"Yes","No")</f>
        <v>No</v>
      </c>
      <c r="AP1249" s="178" t="str">
        <f t="shared" si="809"/>
        <v>No</v>
      </c>
      <c r="AQ1249" t="str">
        <f>IF(OR(IA!K15="Q3 2028",IA!K15="Q4 2028"),"Yes","No")</f>
        <v>No</v>
      </c>
      <c r="AR1249" s="178" t="str">
        <f t="shared" si="810"/>
        <v>No</v>
      </c>
      <c r="AS1249" t="str">
        <f>IF(OR(IA!K15="Q1 2029",IA!K15="Q2 2029"),"Yes","No")</f>
        <v>No</v>
      </c>
      <c r="AT1249" s="178" t="str">
        <f t="shared" si="811"/>
        <v>No</v>
      </c>
      <c r="AU1249" t="str">
        <f>IF(OR(IA!K15="Q3 2029",IA!K15="Q4 2029"),"Yes","No")</f>
        <v>No</v>
      </c>
      <c r="AV1249" s="178" t="str">
        <f t="shared" si="812"/>
        <v>No</v>
      </c>
      <c r="AW1249" t="str">
        <f>IF(OR(IA!K15="Q1 2030",IA!K15="Q2 2030"),"Yes","No")</f>
        <v>No</v>
      </c>
      <c r="AX1249" s="178" t="str">
        <f t="shared" si="813"/>
        <v>No</v>
      </c>
      <c r="AY1249" t="str">
        <f>IF(OR(IA!K15="Q3 2030",IA!K15="Q4 2030"),"Yes","No")</f>
        <v>No</v>
      </c>
      <c r="AZ1249" s="178" t="str">
        <f t="shared" si="814"/>
        <v>No</v>
      </c>
      <c r="BA1249" t="str">
        <f>IF(IA!K15="","No","Yes")</f>
        <v>No</v>
      </c>
      <c r="BB1249" s="178" t="str">
        <f t="shared" si="815"/>
        <v>No</v>
      </c>
      <c r="BC1249" s="178" t="str">
        <f t="shared" si="816"/>
        <v>Yes</v>
      </c>
      <c r="BD1249" s="174"/>
    </row>
    <row r="1250" spans="1:56" s="175" customFormat="1" ht="23.65" thickBot="1" x14ac:dyDescent="0.5">
      <c r="A1250" s="177">
        <v>12</v>
      </c>
      <c r="B1250" s="86" t="s">
        <v>840</v>
      </c>
      <c r="C1250" t="str">
        <f>IF(IA!E16="Yes","Yes","No")</f>
        <v>No</v>
      </c>
      <c r="D1250" t="str">
        <f>IF(AND(C1250="No",IA!F16="Yes"),"Yes","No")</f>
        <v>No</v>
      </c>
      <c r="E1250" t="str">
        <f>IF(AND(C1250="No",IA!F16="N/A"),"N/A","No")</f>
        <v>No</v>
      </c>
      <c r="F1250">
        <f>IF(OR(IA!F16="Yes",IA!F16="N/A"),0,1)</f>
        <v>1</v>
      </c>
      <c r="G1250" t="str">
        <f>IF(OR(IA!K16="Q3 2019",IA!K16="Q4 2019"),"Yes","No")</f>
        <v>No</v>
      </c>
      <c r="H1250" s="178" t="str">
        <f t="shared" si="768"/>
        <v>No</v>
      </c>
      <c r="I1250" t="str">
        <f>IF(OR(IA!K16="Q1 2020",IA!K16="Q2 2020"),"Yes","No")</f>
        <v>No</v>
      </c>
      <c r="J1250" s="178" t="str">
        <f t="shared" si="793"/>
        <v>No</v>
      </c>
      <c r="K1250" t="str">
        <f>IF(OR(IA!K16="Q3 2020",IA!K16="Q4 2020"),"Yes","No")</f>
        <v>No</v>
      </c>
      <c r="L1250" s="178" t="str">
        <f t="shared" si="794"/>
        <v>No</v>
      </c>
      <c r="M1250" t="str">
        <f>IF(OR(IA!K16="Q1 2021",IA!K16="Q2 2021"),"Yes","No")</f>
        <v>No</v>
      </c>
      <c r="N1250" s="178" t="str">
        <f t="shared" si="795"/>
        <v>No</v>
      </c>
      <c r="O1250" t="str">
        <f>IF(OR(IA!K16="Q3 2021",IA!K16="Q4 2021"),"Yes","No")</f>
        <v>No</v>
      </c>
      <c r="P1250" s="178" t="str">
        <f t="shared" si="796"/>
        <v>No</v>
      </c>
      <c r="Q1250" t="str">
        <f>IF(OR(IA!K16="Q1 2022",IA!K16="Q2 2022"),"Yes","No")</f>
        <v>No</v>
      </c>
      <c r="R1250" s="178" t="str">
        <f t="shared" si="797"/>
        <v>No</v>
      </c>
      <c r="S1250" t="str">
        <f>IF(OR(IA!K16="Q3 2022",IA!K16="Q4 2022"),"Yes","No")</f>
        <v>No</v>
      </c>
      <c r="T1250" s="178" t="str">
        <f t="shared" si="798"/>
        <v>No</v>
      </c>
      <c r="U1250" t="str">
        <f>IF(OR(IA!K16="Q1 2023",IA!K16="Q2 2023"),"Yes","No")</f>
        <v>No</v>
      </c>
      <c r="V1250" s="178" t="str">
        <f t="shared" si="799"/>
        <v>No</v>
      </c>
      <c r="W1250" t="str">
        <f>IF(OR(IA!K16="Q3 2023",IA!K16="Q4 2023"),"Yes","No")</f>
        <v>No</v>
      </c>
      <c r="X1250" s="178" t="str">
        <f t="shared" si="800"/>
        <v>No</v>
      </c>
      <c r="Y1250" t="str">
        <f>IF(OR(IA!K16="Q1 2024",IA!K16="Q2 2024"),"Yes","No")</f>
        <v>No</v>
      </c>
      <c r="Z1250" s="178" t="str">
        <f t="shared" si="801"/>
        <v>No</v>
      </c>
      <c r="AA1250" t="str">
        <f>IF(OR(IA!K16="Q3 2024",IA!K16="Q4 2024"),"Yes","No")</f>
        <v>No</v>
      </c>
      <c r="AB1250" s="178" t="str">
        <f t="shared" si="802"/>
        <v>No</v>
      </c>
      <c r="AC1250" t="str">
        <f>IF(OR(IA!K16="Q1 2025",IA!K16="Q2 2025"),"Yes","No")</f>
        <v>No</v>
      </c>
      <c r="AD1250" s="178" t="str">
        <f t="shared" si="803"/>
        <v>No</v>
      </c>
      <c r="AE1250" t="str">
        <f>IF(OR(IA!K16="Q3 2025",IA!K16="Q4 2025"),"Yes","No")</f>
        <v>No</v>
      </c>
      <c r="AF1250" s="178" t="str">
        <f t="shared" si="804"/>
        <v>No</v>
      </c>
      <c r="AG1250" t="str">
        <f>IF(OR(IA!K16="Q1 2026",IA!K16="Q2 2026"),"Yes","No")</f>
        <v>No</v>
      </c>
      <c r="AH1250" s="178" t="str">
        <f t="shared" si="805"/>
        <v>No</v>
      </c>
      <c r="AI1250" t="str">
        <f>IF(OR(IA!K16="Q3 2026",IA!K16="Q4 2026"),"Yes","No")</f>
        <v>No</v>
      </c>
      <c r="AJ1250" s="178" t="str">
        <f t="shared" si="806"/>
        <v>No</v>
      </c>
      <c r="AK1250" t="str">
        <f>IF(OR(IA!K16="Q1 2027",IA!K16="Q2 2027"),"Yes","No")</f>
        <v>No</v>
      </c>
      <c r="AL1250" s="178" t="str">
        <f t="shared" si="807"/>
        <v>No</v>
      </c>
      <c r="AM1250" t="str">
        <f>IF(OR(IA!K16="Q3 2027",IA!K16="Q4 2027"),"Yes","No")</f>
        <v>No</v>
      </c>
      <c r="AN1250" s="178" t="str">
        <f t="shared" si="808"/>
        <v>No</v>
      </c>
      <c r="AO1250" t="str">
        <f>IF(OR(IA!K16="Q1 2028",IA!K16="Q2 2028"),"Yes","No")</f>
        <v>No</v>
      </c>
      <c r="AP1250" s="178" t="str">
        <f t="shared" si="809"/>
        <v>No</v>
      </c>
      <c r="AQ1250" t="str">
        <f>IF(OR(IA!K16="Q3 2028",IA!K16="Q4 2028"),"Yes","No")</f>
        <v>No</v>
      </c>
      <c r="AR1250" s="178" t="str">
        <f t="shared" si="810"/>
        <v>No</v>
      </c>
      <c r="AS1250" t="str">
        <f>IF(OR(IA!K16="Q1 2029",IA!K16="Q2 2029"),"Yes","No")</f>
        <v>No</v>
      </c>
      <c r="AT1250" s="178" t="str">
        <f t="shared" si="811"/>
        <v>No</v>
      </c>
      <c r="AU1250" t="str">
        <f>IF(OR(IA!K16="Q3 2029",IA!K16="Q4 2029"),"Yes","No")</f>
        <v>No</v>
      </c>
      <c r="AV1250" s="178" t="str">
        <f t="shared" si="812"/>
        <v>No</v>
      </c>
      <c r="AW1250" t="str">
        <f>IF(OR(IA!K16="Q1 2030",IA!K16="Q2 2030"),"Yes","No")</f>
        <v>No</v>
      </c>
      <c r="AX1250" s="178" t="str">
        <f t="shared" si="813"/>
        <v>No</v>
      </c>
      <c r="AY1250" t="str">
        <f>IF(OR(IA!K16="Q3 2030",IA!K16="Q4 2030"),"Yes","No")</f>
        <v>No</v>
      </c>
      <c r="AZ1250" s="178" t="str">
        <f t="shared" si="814"/>
        <v>No</v>
      </c>
      <c r="BA1250" t="str">
        <f>IF(IA!K16="","No","Yes")</f>
        <v>No</v>
      </c>
      <c r="BB1250" s="178" t="str">
        <f t="shared" si="815"/>
        <v>No</v>
      </c>
      <c r="BC1250" s="178" t="str">
        <f t="shared" si="816"/>
        <v>Yes</v>
      </c>
      <c r="BD1250" s="174"/>
    </row>
    <row r="1251" spans="1:56" s="175" customFormat="1" ht="46.9" thickBot="1" x14ac:dyDescent="0.5">
      <c r="A1251" s="177">
        <v>13</v>
      </c>
      <c r="B1251" s="48" t="s">
        <v>841</v>
      </c>
      <c r="C1251" t="str">
        <f>IF(IA!E17="Yes","Yes","No")</f>
        <v>No</v>
      </c>
      <c r="D1251" t="str">
        <f>IF(AND(C1251="No",IA!F17="Yes"),"Yes","No")</f>
        <v>No</v>
      </c>
      <c r="E1251" t="str">
        <f>IF(AND(C1251="No",IA!F17="N/A"),"N/A","No")</f>
        <v>No</v>
      </c>
      <c r="F1251">
        <f>IF(OR(IA!F17="Yes",IA!F17="N/A"),0,1)</f>
        <v>1</v>
      </c>
      <c r="G1251" t="str">
        <f>IF(OR(IA!K17="Q3 2019",IA!K17="Q4 2019"),"Yes","No")</f>
        <v>No</v>
      </c>
      <c r="H1251" s="178" t="str">
        <f t="shared" si="768"/>
        <v>No</v>
      </c>
      <c r="I1251" t="str">
        <f>IF(OR(IA!K17="Q1 2020",IA!K17="Q2 2020"),"Yes","No")</f>
        <v>No</v>
      </c>
      <c r="J1251" s="178" t="str">
        <f t="shared" si="793"/>
        <v>No</v>
      </c>
      <c r="K1251" t="str">
        <f>IF(OR(IA!K17="Q3 2020",IA!K17="Q4 2020"),"Yes","No")</f>
        <v>No</v>
      </c>
      <c r="L1251" s="178" t="str">
        <f t="shared" si="794"/>
        <v>No</v>
      </c>
      <c r="M1251" t="str">
        <f>IF(OR(IA!K17="Q1 2021",IA!K17="Q2 2021"),"Yes","No")</f>
        <v>No</v>
      </c>
      <c r="N1251" s="178" t="str">
        <f t="shared" si="795"/>
        <v>No</v>
      </c>
      <c r="O1251" t="str">
        <f>IF(OR(IA!K17="Q3 2021",IA!K17="Q4 2021"),"Yes","No")</f>
        <v>No</v>
      </c>
      <c r="P1251" s="178" t="str">
        <f t="shared" si="796"/>
        <v>No</v>
      </c>
      <c r="Q1251" t="str">
        <f>IF(OR(IA!K17="Q1 2022",IA!K17="Q2 2022"),"Yes","No")</f>
        <v>No</v>
      </c>
      <c r="R1251" s="178" t="str">
        <f t="shared" si="797"/>
        <v>No</v>
      </c>
      <c r="S1251" t="str">
        <f>IF(OR(IA!K17="Q3 2022",IA!K17="Q4 2022"),"Yes","No")</f>
        <v>No</v>
      </c>
      <c r="T1251" s="178" t="str">
        <f t="shared" si="798"/>
        <v>No</v>
      </c>
      <c r="U1251" t="str">
        <f>IF(OR(IA!K17="Q1 2023",IA!K17="Q2 2023"),"Yes","No")</f>
        <v>No</v>
      </c>
      <c r="V1251" s="178" t="str">
        <f t="shared" si="799"/>
        <v>No</v>
      </c>
      <c r="W1251" t="str">
        <f>IF(OR(IA!K17="Q3 2023",IA!K17="Q4 2023"),"Yes","No")</f>
        <v>No</v>
      </c>
      <c r="X1251" s="178" t="str">
        <f t="shared" si="800"/>
        <v>No</v>
      </c>
      <c r="Y1251" t="str">
        <f>IF(OR(IA!K17="Q1 2024",IA!K17="Q2 2024"),"Yes","No")</f>
        <v>No</v>
      </c>
      <c r="Z1251" s="178" t="str">
        <f t="shared" si="801"/>
        <v>No</v>
      </c>
      <c r="AA1251" t="str">
        <f>IF(OR(IA!K17="Q3 2024",IA!K17="Q4 2024"),"Yes","No")</f>
        <v>No</v>
      </c>
      <c r="AB1251" s="178" t="str">
        <f t="shared" si="802"/>
        <v>No</v>
      </c>
      <c r="AC1251" t="str">
        <f>IF(OR(IA!K17="Q1 2025",IA!K17="Q2 2025"),"Yes","No")</f>
        <v>No</v>
      </c>
      <c r="AD1251" s="178" t="str">
        <f t="shared" si="803"/>
        <v>No</v>
      </c>
      <c r="AE1251" t="str">
        <f>IF(OR(IA!K17="Q3 2025",IA!K17="Q4 2025"),"Yes","No")</f>
        <v>No</v>
      </c>
      <c r="AF1251" s="178" t="str">
        <f t="shared" si="804"/>
        <v>No</v>
      </c>
      <c r="AG1251" t="str">
        <f>IF(OR(IA!K17="Q1 2026",IA!K17="Q2 2026"),"Yes","No")</f>
        <v>No</v>
      </c>
      <c r="AH1251" s="178" t="str">
        <f t="shared" si="805"/>
        <v>No</v>
      </c>
      <c r="AI1251" t="str">
        <f>IF(OR(IA!K17="Q3 2026",IA!K17="Q4 2026"),"Yes","No")</f>
        <v>No</v>
      </c>
      <c r="AJ1251" s="178" t="str">
        <f t="shared" si="806"/>
        <v>No</v>
      </c>
      <c r="AK1251" t="str">
        <f>IF(OR(IA!K17="Q1 2027",IA!K17="Q2 2027"),"Yes","No")</f>
        <v>No</v>
      </c>
      <c r="AL1251" s="178" t="str">
        <f t="shared" si="807"/>
        <v>No</v>
      </c>
      <c r="AM1251" t="str">
        <f>IF(OR(IA!K17="Q3 2027",IA!K17="Q4 2027"),"Yes","No")</f>
        <v>No</v>
      </c>
      <c r="AN1251" s="178" t="str">
        <f t="shared" si="808"/>
        <v>No</v>
      </c>
      <c r="AO1251" t="str">
        <f>IF(OR(IA!K17="Q1 2028",IA!K17="Q2 2028"),"Yes","No")</f>
        <v>No</v>
      </c>
      <c r="AP1251" s="178" t="str">
        <f t="shared" si="809"/>
        <v>No</v>
      </c>
      <c r="AQ1251" t="str">
        <f>IF(OR(IA!K17="Q3 2028",IA!K17="Q4 2028"),"Yes","No")</f>
        <v>No</v>
      </c>
      <c r="AR1251" s="178" t="str">
        <f t="shared" si="810"/>
        <v>No</v>
      </c>
      <c r="AS1251" t="str">
        <f>IF(OR(IA!K17="Q1 2029",IA!K17="Q2 2029"),"Yes","No")</f>
        <v>No</v>
      </c>
      <c r="AT1251" s="178" t="str">
        <f t="shared" si="811"/>
        <v>No</v>
      </c>
      <c r="AU1251" t="str">
        <f>IF(OR(IA!K17="Q3 2029",IA!K17="Q4 2029"),"Yes","No")</f>
        <v>No</v>
      </c>
      <c r="AV1251" s="178" t="str">
        <f t="shared" si="812"/>
        <v>No</v>
      </c>
      <c r="AW1251" t="str">
        <f>IF(OR(IA!K17="Q1 2030",IA!K17="Q2 2030"),"Yes","No")</f>
        <v>No</v>
      </c>
      <c r="AX1251" s="178" t="str">
        <f t="shared" si="813"/>
        <v>No</v>
      </c>
      <c r="AY1251" t="str">
        <f>IF(OR(IA!K17="Q3 2030",IA!K17="Q4 2030"),"Yes","No")</f>
        <v>No</v>
      </c>
      <c r="AZ1251" s="178" t="str">
        <f t="shared" si="814"/>
        <v>No</v>
      </c>
      <c r="BA1251" t="str">
        <f>IF(IA!K17="","No","Yes")</f>
        <v>No</v>
      </c>
      <c r="BB1251" s="178" t="str">
        <f t="shared" si="815"/>
        <v>No</v>
      </c>
      <c r="BC1251" s="178" t="str">
        <f t="shared" si="816"/>
        <v>Yes</v>
      </c>
      <c r="BD1251" s="174"/>
    </row>
    <row r="1252" spans="1:56" s="175" customFormat="1" ht="23.65" thickBot="1" x14ac:dyDescent="0.5">
      <c r="A1252" s="177">
        <v>14</v>
      </c>
      <c r="B1252" s="48" t="s">
        <v>844</v>
      </c>
      <c r="C1252" t="str">
        <f>IF(IA!E18="Yes","Yes","No")</f>
        <v>No</v>
      </c>
      <c r="D1252" t="str">
        <f>IF(AND(C1252="No",IA!F18="Yes"),"Yes","No")</f>
        <v>No</v>
      </c>
      <c r="E1252" t="str">
        <f>IF(AND(C1252="No",IA!F18="N/A"),"N/A","No")</f>
        <v>No</v>
      </c>
      <c r="F1252">
        <f>IF(OR(IA!F18="Yes",IA!F18="N/A"),0,1)</f>
        <v>1</v>
      </c>
      <c r="G1252" t="str">
        <f>IF(OR(IA!K18="Q3 2019",IA!K18="Q4 2019"),"Yes","No")</f>
        <v>No</v>
      </c>
      <c r="H1252" s="178" t="str">
        <f t="shared" si="768"/>
        <v>No</v>
      </c>
      <c r="I1252" t="str">
        <f>IF(OR(IA!K18="Q1 2020",IA!K18="Q2 2020"),"Yes","No")</f>
        <v>No</v>
      </c>
      <c r="J1252" s="178" t="str">
        <f t="shared" si="793"/>
        <v>No</v>
      </c>
      <c r="K1252" t="str">
        <f>IF(OR(IA!K18="Q3 2020",IA!K18="Q4 2020"),"Yes","No")</f>
        <v>No</v>
      </c>
      <c r="L1252" s="178" t="str">
        <f t="shared" si="794"/>
        <v>No</v>
      </c>
      <c r="M1252" t="str">
        <f>IF(OR(IA!K18="Q1 2021",IA!K18="Q2 2021"),"Yes","No")</f>
        <v>No</v>
      </c>
      <c r="N1252" s="178" t="str">
        <f t="shared" si="795"/>
        <v>No</v>
      </c>
      <c r="O1252" t="str">
        <f>IF(OR(IA!K18="Q3 2021",IA!K18="Q4 2021"),"Yes","No")</f>
        <v>No</v>
      </c>
      <c r="P1252" s="178" t="str">
        <f t="shared" si="796"/>
        <v>No</v>
      </c>
      <c r="Q1252" t="str">
        <f>IF(OR(IA!K18="Q1 2022",IA!K18="Q2 2022"),"Yes","No")</f>
        <v>No</v>
      </c>
      <c r="R1252" s="178" t="str">
        <f t="shared" si="797"/>
        <v>No</v>
      </c>
      <c r="S1252" t="str">
        <f>IF(OR(IA!K18="Q3 2022",IA!K18="Q4 2022"),"Yes","No")</f>
        <v>No</v>
      </c>
      <c r="T1252" s="178" t="str">
        <f t="shared" si="798"/>
        <v>No</v>
      </c>
      <c r="U1252" t="str">
        <f>IF(OR(IA!K18="Q1 2023",IA!K18="Q2 2023"),"Yes","No")</f>
        <v>No</v>
      </c>
      <c r="V1252" s="178" t="str">
        <f t="shared" si="799"/>
        <v>No</v>
      </c>
      <c r="W1252" t="str">
        <f>IF(OR(IA!K18="Q3 2023",IA!K18="Q4 2023"),"Yes","No")</f>
        <v>No</v>
      </c>
      <c r="X1252" s="178" t="str">
        <f t="shared" si="800"/>
        <v>No</v>
      </c>
      <c r="Y1252" t="str">
        <f>IF(OR(IA!K18="Q1 2024",IA!K18="Q2 2024"),"Yes","No")</f>
        <v>No</v>
      </c>
      <c r="Z1252" s="178" t="str">
        <f t="shared" si="801"/>
        <v>No</v>
      </c>
      <c r="AA1252" t="str">
        <f>IF(OR(IA!K18="Q3 2024",IA!K18="Q4 2024"),"Yes","No")</f>
        <v>No</v>
      </c>
      <c r="AB1252" s="178" t="str">
        <f t="shared" si="802"/>
        <v>No</v>
      </c>
      <c r="AC1252" t="str">
        <f>IF(OR(IA!K18="Q1 2025",IA!K18="Q2 2025"),"Yes","No")</f>
        <v>No</v>
      </c>
      <c r="AD1252" s="178" t="str">
        <f t="shared" si="803"/>
        <v>No</v>
      </c>
      <c r="AE1252" t="str">
        <f>IF(OR(IA!K18="Q3 2025",IA!K18="Q4 2025"),"Yes","No")</f>
        <v>No</v>
      </c>
      <c r="AF1252" s="178" t="str">
        <f t="shared" si="804"/>
        <v>No</v>
      </c>
      <c r="AG1252" t="str">
        <f>IF(OR(IA!K18="Q1 2026",IA!K18="Q2 2026"),"Yes","No")</f>
        <v>No</v>
      </c>
      <c r="AH1252" s="178" t="str">
        <f t="shared" si="805"/>
        <v>No</v>
      </c>
      <c r="AI1252" t="str">
        <f>IF(OR(IA!K18="Q3 2026",IA!K18="Q4 2026"),"Yes","No")</f>
        <v>No</v>
      </c>
      <c r="AJ1252" s="178" t="str">
        <f t="shared" si="806"/>
        <v>No</v>
      </c>
      <c r="AK1252" t="str">
        <f>IF(OR(IA!K18="Q1 2027",IA!K18="Q2 2027"),"Yes","No")</f>
        <v>No</v>
      </c>
      <c r="AL1252" s="178" t="str">
        <f t="shared" si="807"/>
        <v>No</v>
      </c>
      <c r="AM1252" t="str">
        <f>IF(OR(IA!K18="Q3 2027",IA!K18="Q4 2027"),"Yes","No")</f>
        <v>No</v>
      </c>
      <c r="AN1252" s="178" t="str">
        <f t="shared" si="808"/>
        <v>No</v>
      </c>
      <c r="AO1252" t="str">
        <f>IF(OR(IA!K18="Q1 2028",IA!K18="Q2 2028"),"Yes","No")</f>
        <v>No</v>
      </c>
      <c r="AP1252" s="178" t="str">
        <f t="shared" si="809"/>
        <v>No</v>
      </c>
      <c r="AQ1252" t="str">
        <f>IF(OR(IA!K18="Q3 2028",IA!K18="Q4 2028"),"Yes","No")</f>
        <v>No</v>
      </c>
      <c r="AR1252" s="178" t="str">
        <f t="shared" si="810"/>
        <v>No</v>
      </c>
      <c r="AS1252" t="str">
        <f>IF(OR(IA!K18="Q1 2029",IA!K18="Q2 2029"),"Yes","No")</f>
        <v>No</v>
      </c>
      <c r="AT1252" s="178" t="str">
        <f t="shared" si="811"/>
        <v>No</v>
      </c>
      <c r="AU1252" t="str">
        <f>IF(OR(IA!K18="Q3 2029",IA!K18="Q4 2029"),"Yes","No")</f>
        <v>No</v>
      </c>
      <c r="AV1252" s="178" t="str">
        <f t="shared" si="812"/>
        <v>No</v>
      </c>
      <c r="AW1252" t="str">
        <f>IF(OR(IA!K18="Q1 2030",IA!K18="Q2 2030"),"Yes","No")</f>
        <v>No</v>
      </c>
      <c r="AX1252" s="178" t="str">
        <f t="shared" si="813"/>
        <v>No</v>
      </c>
      <c r="AY1252" t="str">
        <f>IF(OR(IA!K18="Q3 2030",IA!K18="Q4 2030"),"Yes","No")</f>
        <v>No</v>
      </c>
      <c r="AZ1252" s="178" t="str">
        <f t="shared" si="814"/>
        <v>No</v>
      </c>
      <c r="BA1252" t="str">
        <f>IF(IA!K18="","No","Yes")</f>
        <v>No</v>
      </c>
      <c r="BB1252" s="178" t="str">
        <f t="shared" si="815"/>
        <v>No</v>
      </c>
      <c r="BC1252" s="178" t="str">
        <f t="shared" si="816"/>
        <v>Yes</v>
      </c>
      <c r="BD1252" s="174"/>
    </row>
    <row r="1253" spans="1:56" s="175" customFormat="1" ht="46.9" thickBot="1" x14ac:dyDescent="0.5">
      <c r="A1253" s="177">
        <v>15</v>
      </c>
      <c r="B1253" s="48" t="s">
        <v>845</v>
      </c>
      <c r="C1253" t="str">
        <f>IF(IA!E19="Yes","Yes","No")</f>
        <v>No</v>
      </c>
      <c r="D1253" t="str">
        <f>IF(AND(C1253="No",IA!F19="Yes"),"Yes","No")</f>
        <v>No</v>
      </c>
      <c r="E1253" t="str">
        <f>IF(AND(C1253="No",IA!F19="N/A"),"N/A","No")</f>
        <v>No</v>
      </c>
      <c r="F1253">
        <f>IF(OR(IA!F19="Yes",IA!F19="N/A"),0,1)</f>
        <v>1</v>
      </c>
      <c r="G1253" t="str">
        <f>IF(OR(IA!K19="Q3 2019",IA!K19="Q4 2019"),"Yes","No")</f>
        <v>No</v>
      </c>
      <c r="H1253" s="178" t="str">
        <f t="shared" si="768"/>
        <v>No</v>
      </c>
      <c r="I1253" t="str">
        <f>IF(OR(IA!K19="Q1 2020",IA!K19="Q2 2020"),"Yes","No")</f>
        <v>No</v>
      </c>
      <c r="J1253" s="178" t="str">
        <f t="shared" si="793"/>
        <v>No</v>
      </c>
      <c r="K1253" t="str">
        <f>IF(OR(IA!K19="Q3 2020",IA!K19="Q4 2020"),"Yes","No")</f>
        <v>No</v>
      </c>
      <c r="L1253" s="178" t="str">
        <f t="shared" si="794"/>
        <v>No</v>
      </c>
      <c r="M1253" t="str">
        <f>IF(OR(IA!K19="Q1 2021",IA!K19="Q2 2021"),"Yes","No")</f>
        <v>No</v>
      </c>
      <c r="N1253" s="178" t="str">
        <f t="shared" si="795"/>
        <v>No</v>
      </c>
      <c r="O1253" t="str">
        <f>IF(OR(IA!K19="Q3 2021",IA!K19="Q4 2021"),"Yes","No")</f>
        <v>No</v>
      </c>
      <c r="P1253" s="178" t="str">
        <f t="shared" si="796"/>
        <v>No</v>
      </c>
      <c r="Q1253" t="str">
        <f>IF(OR(IA!K19="Q1 2022",IA!K19="Q2 2022"),"Yes","No")</f>
        <v>No</v>
      </c>
      <c r="R1253" s="178" t="str">
        <f t="shared" si="797"/>
        <v>No</v>
      </c>
      <c r="S1253" t="str">
        <f>IF(OR(IA!K19="Q3 2022",IA!K19="Q4 2022"),"Yes","No")</f>
        <v>No</v>
      </c>
      <c r="T1253" s="178" t="str">
        <f t="shared" si="798"/>
        <v>No</v>
      </c>
      <c r="U1253" t="str">
        <f>IF(OR(IA!K19="Q1 2023",IA!K19="Q2 2023"),"Yes","No")</f>
        <v>No</v>
      </c>
      <c r="V1253" s="178" t="str">
        <f t="shared" si="799"/>
        <v>No</v>
      </c>
      <c r="W1253" t="str">
        <f>IF(OR(IA!K19="Q3 2023",IA!K19="Q4 2023"),"Yes","No")</f>
        <v>No</v>
      </c>
      <c r="X1253" s="178" t="str">
        <f t="shared" si="800"/>
        <v>No</v>
      </c>
      <c r="Y1253" t="str">
        <f>IF(OR(IA!K19="Q1 2024",IA!K19="Q2 2024"),"Yes","No")</f>
        <v>No</v>
      </c>
      <c r="Z1253" s="178" t="str">
        <f t="shared" si="801"/>
        <v>No</v>
      </c>
      <c r="AA1253" t="str">
        <f>IF(OR(IA!K19="Q3 2024",IA!K19="Q4 2024"),"Yes","No")</f>
        <v>No</v>
      </c>
      <c r="AB1253" s="178" t="str">
        <f t="shared" si="802"/>
        <v>No</v>
      </c>
      <c r="AC1253" t="str">
        <f>IF(OR(IA!K19="Q1 2025",IA!K19="Q2 2025"),"Yes","No")</f>
        <v>No</v>
      </c>
      <c r="AD1253" s="178" t="str">
        <f t="shared" si="803"/>
        <v>No</v>
      </c>
      <c r="AE1253" t="str">
        <f>IF(OR(IA!K19="Q3 2025",IA!K19="Q4 2025"),"Yes","No")</f>
        <v>No</v>
      </c>
      <c r="AF1253" s="178" t="str">
        <f t="shared" si="804"/>
        <v>No</v>
      </c>
      <c r="AG1253" t="str">
        <f>IF(OR(IA!K19="Q1 2026",IA!K19="Q2 2026"),"Yes","No")</f>
        <v>No</v>
      </c>
      <c r="AH1253" s="178" t="str">
        <f t="shared" si="805"/>
        <v>No</v>
      </c>
      <c r="AI1253" t="str">
        <f>IF(OR(IA!K19="Q3 2026",IA!K19="Q4 2026"),"Yes","No")</f>
        <v>No</v>
      </c>
      <c r="AJ1253" s="178" t="str">
        <f t="shared" si="806"/>
        <v>No</v>
      </c>
      <c r="AK1253" t="str">
        <f>IF(OR(IA!K19="Q1 2027",IA!K19="Q2 2027"),"Yes","No")</f>
        <v>No</v>
      </c>
      <c r="AL1253" s="178" t="str">
        <f t="shared" si="807"/>
        <v>No</v>
      </c>
      <c r="AM1253" t="str">
        <f>IF(OR(IA!K19="Q3 2027",IA!K19="Q4 2027"),"Yes","No")</f>
        <v>No</v>
      </c>
      <c r="AN1253" s="178" t="str">
        <f t="shared" si="808"/>
        <v>No</v>
      </c>
      <c r="AO1253" t="str">
        <f>IF(OR(IA!K19="Q1 2028",IA!K19="Q2 2028"),"Yes","No")</f>
        <v>No</v>
      </c>
      <c r="AP1253" s="178" t="str">
        <f t="shared" si="809"/>
        <v>No</v>
      </c>
      <c r="AQ1253" t="str">
        <f>IF(OR(IA!K19="Q3 2028",IA!K19="Q4 2028"),"Yes","No")</f>
        <v>No</v>
      </c>
      <c r="AR1253" s="178" t="str">
        <f t="shared" si="810"/>
        <v>No</v>
      </c>
      <c r="AS1253" t="str">
        <f>IF(OR(IA!K19="Q1 2029",IA!K19="Q2 2029"),"Yes","No")</f>
        <v>No</v>
      </c>
      <c r="AT1253" s="178" t="str">
        <f t="shared" si="811"/>
        <v>No</v>
      </c>
      <c r="AU1253" t="str">
        <f>IF(OR(IA!K19="Q3 2029",IA!K19="Q4 2029"),"Yes","No")</f>
        <v>No</v>
      </c>
      <c r="AV1253" s="178" t="str">
        <f t="shared" si="812"/>
        <v>No</v>
      </c>
      <c r="AW1253" t="str">
        <f>IF(OR(IA!K19="Q1 2030",IA!K19="Q2 2030"),"Yes","No")</f>
        <v>No</v>
      </c>
      <c r="AX1253" s="178" t="str">
        <f t="shared" si="813"/>
        <v>No</v>
      </c>
      <c r="AY1253" t="str">
        <f>IF(OR(IA!K19="Q3 2030",IA!K19="Q4 2030"),"Yes","No")</f>
        <v>No</v>
      </c>
      <c r="AZ1253" s="178" t="str">
        <f t="shared" si="814"/>
        <v>No</v>
      </c>
      <c r="BA1253" t="str">
        <f>IF(IA!K19="","No","Yes")</f>
        <v>No</v>
      </c>
      <c r="BB1253" s="178" t="str">
        <f t="shared" si="815"/>
        <v>No</v>
      </c>
      <c r="BC1253" s="178" t="str">
        <f t="shared" si="816"/>
        <v>Yes</v>
      </c>
      <c r="BD1253" s="174"/>
    </row>
    <row r="1254" spans="1:56" s="175" customFormat="1" ht="23.65" thickBot="1" x14ac:dyDescent="0.5">
      <c r="A1254" s="177">
        <v>16</v>
      </c>
      <c r="B1254" s="50" t="s">
        <v>846</v>
      </c>
      <c r="C1254" t="str">
        <f>IF(IA!E20="Yes","Yes","No")</f>
        <v>Yes</v>
      </c>
      <c r="D1254" t="str">
        <f>IF(AND(C1254="No",IA!F20="Yes"),"Yes","No")</f>
        <v>No</v>
      </c>
      <c r="E1254" t="str">
        <f>IF(AND(C1254="No",IA!F20="N/A"),"N/A","No")</f>
        <v>No</v>
      </c>
      <c r="F1254">
        <f>IF(OR(IA!F20="Yes",IA!F20="N/A"),0,1)</f>
        <v>1</v>
      </c>
      <c r="G1254" t="str">
        <f>IF(OR(IA!K20="Q3 2019",IA!K20="Q4 2019"),"Yes","No")</f>
        <v>No</v>
      </c>
      <c r="H1254" s="178" t="str">
        <f t="shared" si="768"/>
        <v>No</v>
      </c>
      <c r="I1254" t="str">
        <f>IF(OR(IA!K20="Q1 2020",IA!K20="Q2 2020"),"Yes","No")</f>
        <v>No</v>
      </c>
      <c r="J1254" s="178" t="str">
        <f t="shared" si="793"/>
        <v>No</v>
      </c>
      <c r="K1254" t="str">
        <f>IF(OR(IA!K20="Q3 2020",IA!K20="Q4 2020"),"Yes","No")</f>
        <v>No</v>
      </c>
      <c r="L1254" s="178" t="str">
        <f t="shared" si="794"/>
        <v>No</v>
      </c>
      <c r="M1254" t="str">
        <f>IF(OR(IA!K20="Q1 2021",IA!K20="Q2 2021"),"Yes","No")</f>
        <v>No</v>
      </c>
      <c r="N1254" s="178" t="str">
        <f t="shared" si="795"/>
        <v>No</v>
      </c>
      <c r="O1254" t="str">
        <f>IF(OR(IA!K20="Q3 2021",IA!K20="Q4 2021"),"Yes","No")</f>
        <v>No</v>
      </c>
      <c r="P1254" s="178" t="str">
        <f t="shared" si="796"/>
        <v>No</v>
      </c>
      <c r="Q1254" t="str">
        <f>IF(OR(IA!K20="Q1 2022",IA!K20="Q2 2022"),"Yes","No")</f>
        <v>No</v>
      </c>
      <c r="R1254" s="178" t="str">
        <f t="shared" si="797"/>
        <v>No</v>
      </c>
      <c r="S1254" t="str">
        <f>IF(OR(IA!K20="Q3 2022",IA!K20="Q4 2022"),"Yes","No")</f>
        <v>No</v>
      </c>
      <c r="T1254" s="178" t="str">
        <f t="shared" si="798"/>
        <v>No</v>
      </c>
      <c r="U1254" t="str">
        <f>IF(OR(IA!K20="Q1 2023",IA!K20="Q2 2023"),"Yes","No")</f>
        <v>No</v>
      </c>
      <c r="V1254" s="178" t="str">
        <f t="shared" si="799"/>
        <v>No</v>
      </c>
      <c r="W1254" t="str">
        <f>IF(OR(IA!K20="Q3 2023",IA!K20="Q4 2023"),"Yes","No")</f>
        <v>No</v>
      </c>
      <c r="X1254" s="178" t="str">
        <f t="shared" si="800"/>
        <v>No</v>
      </c>
      <c r="Y1254" t="str">
        <f>IF(OR(IA!K20="Q1 2024",IA!K20="Q2 2024"),"Yes","No")</f>
        <v>No</v>
      </c>
      <c r="Z1254" s="178" t="str">
        <f t="shared" si="801"/>
        <v>No</v>
      </c>
      <c r="AA1254" t="str">
        <f>IF(OR(IA!K20="Q3 2024",IA!K20="Q4 2024"),"Yes","No")</f>
        <v>No</v>
      </c>
      <c r="AB1254" s="178" t="str">
        <f t="shared" si="802"/>
        <v>No</v>
      </c>
      <c r="AC1254" t="str">
        <f>IF(OR(IA!K20="Q1 2025",IA!K20="Q2 2025"),"Yes","No")</f>
        <v>No</v>
      </c>
      <c r="AD1254" s="178" t="str">
        <f t="shared" si="803"/>
        <v>No</v>
      </c>
      <c r="AE1254" t="str">
        <f>IF(OR(IA!K20="Q3 2025",IA!K20="Q4 2025"),"Yes","No")</f>
        <v>No</v>
      </c>
      <c r="AF1254" s="178" t="str">
        <f t="shared" si="804"/>
        <v>No</v>
      </c>
      <c r="AG1254" t="str">
        <f>IF(OR(IA!K20="Q1 2026",IA!K20="Q2 2026"),"Yes","No")</f>
        <v>No</v>
      </c>
      <c r="AH1254" s="178" t="str">
        <f t="shared" si="805"/>
        <v>No</v>
      </c>
      <c r="AI1254" t="str">
        <f>IF(OR(IA!K20="Q3 2026",IA!K20="Q4 2026"),"Yes","No")</f>
        <v>No</v>
      </c>
      <c r="AJ1254" s="178" t="str">
        <f t="shared" si="806"/>
        <v>No</v>
      </c>
      <c r="AK1254" t="str">
        <f>IF(OR(IA!K20="Q1 2027",IA!K20="Q2 2027"),"Yes","No")</f>
        <v>No</v>
      </c>
      <c r="AL1254" s="178" t="str">
        <f t="shared" si="807"/>
        <v>No</v>
      </c>
      <c r="AM1254" t="str">
        <f>IF(OR(IA!K20="Q3 2027",IA!K20="Q4 2027"),"Yes","No")</f>
        <v>No</v>
      </c>
      <c r="AN1254" s="178" t="str">
        <f t="shared" si="808"/>
        <v>No</v>
      </c>
      <c r="AO1254" t="str">
        <f>IF(OR(IA!K20="Q1 2028",IA!K20="Q2 2028"),"Yes","No")</f>
        <v>No</v>
      </c>
      <c r="AP1254" s="178" t="str">
        <f t="shared" si="809"/>
        <v>No</v>
      </c>
      <c r="AQ1254" t="str">
        <f>IF(OR(IA!K20="Q3 2028",IA!K20="Q4 2028"),"Yes","No")</f>
        <v>No</v>
      </c>
      <c r="AR1254" s="178" t="str">
        <f t="shared" si="810"/>
        <v>No</v>
      </c>
      <c r="AS1254" t="str">
        <f>IF(OR(IA!K20="Q1 2029",IA!K20="Q2 2029"),"Yes","No")</f>
        <v>No</v>
      </c>
      <c r="AT1254" s="178" t="str">
        <f t="shared" si="811"/>
        <v>No</v>
      </c>
      <c r="AU1254" t="str">
        <f>IF(OR(IA!K20="Q3 2029",IA!K20="Q4 2029"),"Yes","No")</f>
        <v>No</v>
      </c>
      <c r="AV1254" s="178" t="str">
        <f t="shared" si="812"/>
        <v>No</v>
      </c>
      <c r="AW1254" t="str">
        <f>IF(OR(IA!K20="Q1 2030",IA!K20="Q2 2030"),"Yes","No")</f>
        <v>No</v>
      </c>
      <c r="AX1254" s="178" t="str">
        <f t="shared" si="813"/>
        <v>No</v>
      </c>
      <c r="AY1254" t="str">
        <f>IF(OR(IA!K20="Q3 2030",IA!K20="Q4 2030"),"Yes","No")</f>
        <v>No</v>
      </c>
      <c r="AZ1254" s="178" t="str">
        <f t="shared" si="814"/>
        <v>No</v>
      </c>
      <c r="BA1254" t="str">
        <f>IF(IA!K20="","No","Yes")</f>
        <v>No</v>
      </c>
      <c r="BB1254" s="178" t="str">
        <f t="shared" si="815"/>
        <v>No</v>
      </c>
      <c r="BC1254" s="178" t="str">
        <f t="shared" si="816"/>
        <v>No</v>
      </c>
      <c r="BD1254" s="174"/>
    </row>
    <row r="1255" spans="1:56" s="175" customFormat="1" ht="23.65" thickBot="1" x14ac:dyDescent="0.5">
      <c r="A1255" s="177">
        <v>17</v>
      </c>
      <c r="B1255" s="48" t="s">
        <v>847</v>
      </c>
      <c r="C1255" t="str">
        <f>IF(IA!E21="Yes","Yes","No")</f>
        <v>No</v>
      </c>
      <c r="D1255" t="str">
        <f>IF(AND(C1255="No",IA!F21="Yes"),"Yes","No")</f>
        <v>No</v>
      </c>
      <c r="E1255" t="str">
        <f>IF(AND(C1255="No",IA!F21="N/A"),"N/A","No")</f>
        <v>No</v>
      </c>
      <c r="F1255">
        <f>IF(OR(IA!F21="Yes",IA!F21="N/A"),0,1)</f>
        <v>1</v>
      </c>
      <c r="G1255" t="str">
        <f>IF(OR(IA!K21="Q3 2019",IA!K21="Q4 2019"),"Yes","No")</f>
        <v>No</v>
      </c>
      <c r="H1255" s="178" t="str">
        <f t="shared" si="768"/>
        <v>No</v>
      </c>
      <c r="I1255" t="str">
        <f>IF(OR(IA!K21="Q1 2020",IA!K21="Q2 2020"),"Yes","No")</f>
        <v>No</v>
      </c>
      <c r="J1255" s="178" t="str">
        <f t="shared" si="793"/>
        <v>No</v>
      </c>
      <c r="K1255" t="str">
        <f>IF(OR(IA!K21="Q3 2020",IA!K21="Q4 2020"),"Yes","No")</f>
        <v>No</v>
      </c>
      <c r="L1255" s="178" t="str">
        <f t="shared" si="794"/>
        <v>No</v>
      </c>
      <c r="M1255" t="str">
        <f>IF(OR(IA!K21="Q1 2021",IA!K21="Q2 2021"),"Yes","No")</f>
        <v>No</v>
      </c>
      <c r="N1255" s="178" t="str">
        <f t="shared" si="795"/>
        <v>No</v>
      </c>
      <c r="O1255" t="str">
        <f>IF(OR(IA!K21="Q3 2021",IA!K21="Q4 2021"),"Yes","No")</f>
        <v>No</v>
      </c>
      <c r="P1255" s="178" t="str">
        <f t="shared" si="796"/>
        <v>No</v>
      </c>
      <c r="Q1255" t="str">
        <f>IF(OR(IA!K21="Q1 2022",IA!K21="Q2 2022"),"Yes","No")</f>
        <v>No</v>
      </c>
      <c r="R1255" s="178" t="str">
        <f t="shared" si="797"/>
        <v>No</v>
      </c>
      <c r="S1255" t="str">
        <f>IF(OR(IA!K21="Q3 2022",IA!K21="Q4 2022"),"Yes","No")</f>
        <v>No</v>
      </c>
      <c r="T1255" s="178" t="str">
        <f t="shared" si="798"/>
        <v>No</v>
      </c>
      <c r="U1255" t="str">
        <f>IF(OR(IA!K21="Q1 2023",IA!K21="Q2 2023"),"Yes","No")</f>
        <v>No</v>
      </c>
      <c r="V1255" s="178" t="str">
        <f t="shared" si="799"/>
        <v>No</v>
      </c>
      <c r="W1255" t="str">
        <f>IF(OR(IA!K21="Q3 2023",IA!K21="Q4 2023"),"Yes","No")</f>
        <v>No</v>
      </c>
      <c r="X1255" s="178" t="str">
        <f t="shared" si="800"/>
        <v>No</v>
      </c>
      <c r="Y1255" t="str">
        <f>IF(OR(IA!K21="Q1 2024",IA!K21="Q2 2024"),"Yes","No")</f>
        <v>No</v>
      </c>
      <c r="Z1255" s="178" t="str">
        <f t="shared" si="801"/>
        <v>No</v>
      </c>
      <c r="AA1255" t="str">
        <f>IF(OR(IA!K21="Q3 2024",IA!K21="Q4 2024"),"Yes","No")</f>
        <v>No</v>
      </c>
      <c r="AB1255" s="178" t="str">
        <f t="shared" si="802"/>
        <v>No</v>
      </c>
      <c r="AC1255" t="str">
        <f>IF(OR(IA!K21="Q1 2025",IA!K21="Q2 2025"),"Yes","No")</f>
        <v>No</v>
      </c>
      <c r="AD1255" s="178" t="str">
        <f t="shared" si="803"/>
        <v>No</v>
      </c>
      <c r="AE1255" t="str">
        <f>IF(OR(IA!K21="Q3 2025",IA!K21="Q4 2025"),"Yes","No")</f>
        <v>No</v>
      </c>
      <c r="AF1255" s="178" t="str">
        <f t="shared" si="804"/>
        <v>No</v>
      </c>
      <c r="AG1255" t="str">
        <f>IF(OR(IA!K21="Q1 2026",IA!K21="Q2 2026"),"Yes","No")</f>
        <v>No</v>
      </c>
      <c r="AH1255" s="178" t="str">
        <f t="shared" si="805"/>
        <v>No</v>
      </c>
      <c r="AI1255" t="str">
        <f>IF(OR(IA!K21="Q3 2026",IA!K21="Q4 2026"),"Yes","No")</f>
        <v>No</v>
      </c>
      <c r="AJ1255" s="178" t="str">
        <f t="shared" si="806"/>
        <v>No</v>
      </c>
      <c r="AK1255" t="str">
        <f>IF(OR(IA!K21="Q1 2027",IA!K21="Q2 2027"),"Yes","No")</f>
        <v>No</v>
      </c>
      <c r="AL1255" s="178" t="str">
        <f t="shared" si="807"/>
        <v>No</v>
      </c>
      <c r="AM1255" t="str">
        <f>IF(OR(IA!K21="Q3 2027",IA!K21="Q4 2027"),"Yes","No")</f>
        <v>No</v>
      </c>
      <c r="AN1255" s="178" t="str">
        <f t="shared" si="808"/>
        <v>No</v>
      </c>
      <c r="AO1255" t="str">
        <f>IF(OR(IA!K21="Q1 2028",IA!K21="Q2 2028"),"Yes","No")</f>
        <v>No</v>
      </c>
      <c r="AP1255" s="178" t="str">
        <f t="shared" si="809"/>
        <v>No</v>
      </c>
      <c r="AQ1255" t="str">
        <f>IF(OR(IA!K21="Q3 2028",IA!K21="Q4 2028"),"Yes","No")</f>
        <v>No</v>
      </c>
      <c r="AR1255" s="178" t="str">
        <f t="shared" si="810"/>
        <v>No</v>
      </c>
      <c r="AS1255" t="str">
        <f>IF(OR(IA!K21="Q1 2029",IA!K21="Q2 2029"),"Yes","No")</f>
        <v>No</v>
      </c>
      <c r="AT1255" s="178" t="str">
        <f t="shared" si="811"/>
        <v>No</v>
      </c>
      <c r="AU1255" t="str">
        <f>IF(OR(IA!K21="Q3 2029",IA!K21="Q4 2029"),"Yes","No")</f>
        <v>No</v>
      </c>
      <c r="AV1255" s="178" t="str">
        <f t="shared" si="812"/>
        <v>No</v>
      </c>
      <c r="AW1255" t="str">
        <f>IF(OR(IA!K21="Q1 2030",IA!K21="Q2 2030"),"Yes","No")</f>
        <v>No</v>
      </c>
      <c r="AX1255" s="178" t="str">
        <f t="shared" si="813"/>
        <v>No</v>
      </c>
      <c r="AY1255" t="str">
        <f>IF(OR(IA!K21="Q3 2030",IA!K21="Q4 2030"),"Yes","No")</f>
        <v>No</v>
      </c>
      <c r="AZ1255" s="178" t="str">
        <f t="shared" si="814"/>
        <v>No</v>
      </c>
      <c r="BA1255" t="str">
        <f>IF(IA!K21="","No","Yes")</f>
        <v>No</v>
      </c>
      <c r="BB1255" s="178" t="str">
        <f t="shared" si="815"/>
        <v>No</v>
      </c>
      <c r="BC1255" s="178" t="str">
        <f t="shared" si="816"/>
        <v>Yes</v>
      </c>
      <c r="BD1255" s="174"/>
    </row>
    <row r="1256" spans="1:56" s="175" customFormat="1" ht="116.65" thickBot="1" x14ac:dyDescent="0.5">
      <c r="A1256" s="177">
        <v>18</v>
      </c>
      <c r="B1256" s="48" t="s">
        <v>848</v>
      </c>
      <c r="C1256" t="str">
        <f>IF(IA!E22="Yes","Yes","No")</f>
        <v>No</v>
      </c>
      <c r="D1256" t="str">
        <f>IF(AND(C1256="No",IA!F22="Yes"),"Yes","No")</f>
        <v>No</v>
      </c>
      <c r="E1256" t="str">
        <f>IF(AND(C1256="No",IA!F22="N/A"),"N/A","No")</f>
        <v>No</v>
      </c>
      <c r="F1256">
        <f>IF(OR(IA!F22="Yes",IA!F22="N/A"),0,1)</f>
        <v>1</v>
      </c>
      <c r="G1256" t="str">
        <f>IF(OR(IA!K22="Q3 2019",IA!K22="Q4 2019"),"Yes","No")</f>
        <v>No</v>
      </c>
      <c r="H1256" s="178" t="str">
        <f t="shared" si="768"/>
        <v>No</v>
      </c>
      <c r="I1256" t="str">
        <f>IF(OR(IA!K22="Q1 2020",IA!K22="Q2 2020"),"Yes","No")</f>
        <v>No</v>
      </c>
      <c r="J1256" s="178" t="str">
        <f t="shared" si="793"/>
        <v>No</v>
      </c>
      <c r="K1256" t="str">
        <f>IF(OR(IA!K22="Q3 2020",IA!K22="Q4 2020"),"Yes","No")</f>
        <v>No</v>
      </c>
      <c r="L1256" s="178" t="str">
        <f t="shared" si="794"/>
        <v>No</v>
      </c>
      <c r="M1256" t="str">
        <f>IF(OR(IA!K22="Q1 2021",IA!K22="Q2 2021"),"Yes","No")</f>
        <v>No</v>
      </c>
      <c r="N1256" s="178" t="str">
        <f t="shared" si="795"/>
        <v>No</v>
      </c>
      <c r="O1256" t="str">
        <f>IF(OR(IA!K22="Q3 2021",IA!K22="Q4 2021"),"Yes","No")</f>
        <v>No</v>
      </c>
      <c r="P1256" s="178" t="str">
        <f t="shared" si="796"/>
        <v>No</v>
      </c>
      <c r="Q1256" t="str">
        <f>IF(OR(IA!K22="Q1 2022",IA!K22="Q2 2022"),"Yes","No")</f>
        <v>No</v>
      </c>
      <c r="R1256" s="178" t="str">
        <f t="shared" si="797"/>
        <v>No</v>
      </c>
      <c r="S1256" t="str">
        <f>IF(OR(IA!K22="Q3 2022",IA!K22="Q4 2022"),"Yes","No")</f>
        <v>No</v>
      </c>
      <c r="T1256" s="178" t="str">
        <f t="shared" si="798"/>
        <v>No</v>
      </c>
      <c r="U1256" t="str">
        <f>IF(OR(IA!K22="Q1 2023",IA!K22="Q2 2023"),"Yes","No")</f>
        <v>No</v>
      </c>
      <c r="V1256" s="178" t="str">
        <f t="shared" si="799"/>
        <v>No</v>
      </c>
      <c r="W1256" t="str">
        <f>IF(OR(IA!K22="Q3 2023",IA!K22="Q4 2023"),"Yes","No")</f>
        <v>No</v>
      </c>
      <c r="X1256" s="178" t="str">
        <f t="shared" si="800"/>
        <v>No</v>
      </c>
      <c r="Y1256" t="str">
        <f>IF(OR(IA!K22="Q1 2024",IA!K22="Q2 2024"),"Yes","No")</f>
        <v>No</v>
      </c>
      <c r="Z1256" s="178" t="str">
        <f t="shared" si="801"/>
        <v>No</v>
      </c>
      <c r="AA1256" t="str">
        <f>IF(OR(IA!K22="Q3 2024",IA!K22="Q4 2024"),"Yes","No")</f>
        <v>No</v>
      </c>
      <c r="AB1256" s="178" t="str">
        <f t="shared" si="802"/>
        <v>No</v>
      </c>
      <c r="AC1256" t="str">
        <f>IF(OR(IA!K22="Q1 2025",IA!K22="Q2 2025"),"Yes","No")</f>
        <v>No</v>
      </c>
      <c r="AD1256" s="178" t="str">
        <f t="shared" si="803"/>
        <v>No</v>
      </c>
      <c r="AE1256" t="str">
        <f>IF(OR(IA!K22="Q3 2025",IA!K22="Q4 2025"),"Yes","No")</f>
        <v>No</v>
      </c>
      <c r="AF1256" s="178" t="str">
        <f t="shared" si="804"/>
        <v>No</v>
      </c>
      <c r="AG1256" t="str">
        <f>IF(OR(IA!K22="Q1 2026",IA!K22="Q2 2026"),"Yes","No")</f>
        <v>No</v>
      </c>
      <c r="AH1256" s="178" t="str">
        <f t="shared" si="805"/>
        <v>No</v>
      </c>
      <c r="AI1256" t="str">
        <f>IF(OR(IA!K22="Q3 2026",IA!K22="Q4 2026"),"Yes","No")</f>
        <v>No</v>
      </c>
      <c r="AJ1256" s="178" t="str">
        <f t="shared" si="806"/>
        <v>No</v>
      </c>
      <c r="AK1256" t="str">
        <f>IF(OR(IA!K22="Q1 2027",IA!K22="Q2 2027"),"Yes","No")</f>
        <v>No</v>
      </c>
      <c r="AL1256" s="178" t="str">
        <f t="shared" si="807"/>
        <v>No</v>
      </c>
      <c r="AM1256" t="str">
        <f>IF(OR(IA!K22="Q3 2027",IA!K22="Q4 2027"),"Yes","No")</f>
        <v>No</v>
      </c>
      <c r="AN1256" s="178" t="str">
        <f t="shared" si="808"/>
        <v>No</v>
      </c>
      <c r="AO1256" t="str">
        <f>IF(OR(IA!K22="Q1 2028",IA!K22="Q2 2028"),"Yes","No")</f>
        <v>No</v>
      </c>
      <c r="AP1256" s="178" t="str">
        <f t="shared" si="809"/>
        <v>No</v>
      </c>
      <c r="AQ1256" t="str">
        <f>IF(OR(IA!K22="Q3 2028",IA!K22="Q4 2028"),"Yes","No")</f>
        <v>No</v>
      </c>
      <c r="AR1256" s="178" t="str">
        <f t="shared" si="810"/>
        <v>No</v>
      </c>
      <c r="AS1256" t="str">
        <f>IF(OR(IA!K22="Q1 2029",IA!K22="Q2 2029"),"Yes","No")</f>
        <v>No</v>
      </c>
      <c r="AT1256" s="178" t="str">
        <f t="shared" si="811"/>
        <v>No</v>
      </c>
      <c r="AU1256" t="str">
        <f>IF(OR(IA!K22="Q3 2029",IA!K22="Q4 2029"),"Yes","No")</f>
        <v>No</v>
      </c>
      <c r="AV1256" s="178" t="str">
        <f t="shared" si="812"/>
        <v>No</v>
      </c>
      <c r="AW1256" t="str">
        <f>IF(OR(IA!K22="Q1 2030",IA!K22="Q2 2030"),"Yes","No")</f>
        <v>No</v>
      </c>
      <c r="AX1256" s="178" t="str">
        <f t="shared" si="813"/>
        <v>No</v>
      </c>
      <c r="AY1256" t="str">
        <f>IF(OR(IA!K22="Q3 2030",IA!K22="Q4 2030"),"Yes","No")</f>
        <v>No</v>
      </c>
      <c r="AZ1256" s="178" t="str">
        <f t="shared" si="814"/>
        <v>No</v>
      </c>
      <c r="BA1256" t="str">
        <f>IF(IA!K22="","No","Yes")</f>
        <v>No</v>
      </c>
      <c r="BB1256" s="178" t="str">
        <f t="shared" si="815"/>
        <v>No</v>
      </c>
      <c r="BC1256" s="178" t="str">
        <f t="shared" si="816"/>
        <v>Yes</v>
      </c>
      <c r="BD1256" s="174"/>
    </row>
    <row r="1257" spans="1:56" s="175" customFormat="1" ht="46.9" thickBot="1" x14ac:dyDescent="0.5">
      <c r="A1257" s="177">
        <v>19</v>
      </c>
      <c r="B1257" s="48" t="s">
        <v>849</v>
      </c>
      <c r="C1257" t="str">
        <f>IF(IA!E23="Yes","Yes","No")</f>
        <v>No</v>
      </c>
      <c r="D1257" t="str">
        <f>IF(AND(C1257="No",IA!F23="Yes"),"Yes","No")</f>
        <v>No</v>
      </c>
      <c r="E1257" t="str">
        <f>IF(AND(C1257="No",IA!F23="N/A"),"N/A","No")</f>
        <v>No</v>
      </c>
      <c r="F1257">
        <f>IF(OR(IA!F23="Yes",IA!F23="N/A"),0,1)</f>
        <v>1</v>
      </c>
      <c r="G1257" t="str">
        <f>IF(OR(IA!K23="Q3 2019",IA!K23="Q4 2019"),"Yes","No")</f>
        <v>No</v>
      </c>
      <c r="H1257" s="178" t="str">
        <f t="shared" si="768"/>
        <v>No</v>
      </c>
      <c r="I1257" t="str">
        <f>IF(OR(IA!K23="Q1 2020",IA!K23="Q2 2020"),"Yes","No")</f>
        <v>No</v>
      </c>
      <c r="J1257" s="178" t="str">
        <f t="shared" si="793"/>
        <v>No</v>
      </c>
      <c r="K1257" t="str">
        <f>IF(OR(IA!K23="Q3 2020",IA!K23="Q4 2020"),"Yes","No")</f>
        <v>No</v>
      </c>
      <c r="L1257" s="178" t="str">
        <f t="shared" si="794"/>
        <v>No</v>
      </c>
      <c r="M1257" t="str">
        <f>IF(OR(IA!K23="Q1 2021",IA!K23="Q2 2021"),"Yes","No")</f>
        <v>No</v>
      </c>
      <c r="N1257" s="178" t="str">
        <f t="shared" si="795"/>
        <v>No</v>
      </c>
      <c r="O1257" t="str">
        <f>IF(OR(IA!K23="Q3 2021",IA!K23="Q4 2021"),"Yes","No")</f>
        <v>No</v>
      </c>
      <c r="P1257" s="178" t="str">
        <f t="shared" si="796"/>
        <v>No</v>
      </c>
      <c r="Q1257" t="str">
        <f>IF(OR(IA!K23="Q1 2022",IA!K23="Q2 2022"),"Yes","No")</f>
        <v>No</v>
      </c>
      <c r="R1257" s="178" t="str">
        <f t="shared" si="797"/>
        <v>No</v>
      </c>
      <c r="S1257" t="str">
        <f>IF(OR(IA!K23="Q3 2022",IA!K23="Q4 2022"),"Yes","No")</f>
        <v>No</v>
      </c>
      <c r="T1257" s="178" t="str">
        <f t="shared" si="798"/>
        <v>No</v>
      </c>
      <c r="U1257" t="str">
        <f>IF(OR(IA!K23="Q1 2023",IA!K23="Q2 2023"),"Yes","No")</f>
        <v>No</v>
      </c>
      <c r="V1257" s="178" t="str">
        <f t="shared" si="799"/>
        <v>No</v>
      </c>
      <c r="W1257" t="str">
        <f>IF(OR(IA!K23="Q3 2023",IA!K23="Q4 2023"),"Yes","No")</f>
        <v>No</v>
      </c>
      <c r="X1257" s="178" t="str">
        <f t="shared" si="800"/>
        <v>No</v>
      </c>
      <c r="Y1257" t="str">
        <f>IF(OR(IA!K23="Q1 2024",IA!K23="Q2 2024"),"Yes","No")</f>
        <v>No</v>
      </c>
      <c r="Z1257" s="178" t="str">
        <f t="shared" si="801"/>
        <v>No</v>
      </c>
      <c r="AA1257" t="str">
        <f>IF(OR(IA!K23="Q3 2024",IA!K23="Q4 2024"),"Yes","No")</f>
        <v>No</v>
      </c>
      <c r="AB1257" s="178" t="str">
        <f t="shared" si="802"/>
        <v>No</v>
      </c>
      <c r="AC1257" t="str">
        <f>IF(OR(IA!K23="Q1 2025",IA!K23="Q2 2025"),"Yes","No")</f>
        <v>No</v>
      </c>
      <c r="AD1257" s="178" t="str">
        <f t="shared" si="803"/>
        <v>No</v>
      </c>
      <c r="AE1257" t="str">
        <f>IF(OR(IA!K23="Q3 2025",IA!K23="Q4 2025"),"Yes","No")</f>
        <v>No</v>
      </c>
      <c r="AF1257" s="178" t="str">
        <f t="shared" si="804"/>
        <v>No</v>
      </c>
      <c r="AG1257" t="str">
        <f>IF(OR(IA!K23="Q1 2026",IA!K23="Q2 2026"),"Yes","No")</f>
        <v>No</v>
      </c>
      <c r="AH1257" s="178" t="str">
        <f t="shared" si="805"/>
        <v>No</v>
      </c>
      <c r="AI1257" t="str">
        <f>IF(OR(IA!K23="Q3 2026",IA!K23="Q4 2026"),"Yes","No")</f>
        <v>No</v>
      </c>
      <c r="AJ1257" s="178" t="str">
        <f t="shared" si="806"/>
        <v>No</v>
      </c>
      <c r="AK1257" t="str">
        <f>IF(OR(IA!K23="Q1 2027",IA!K23="Q2 2027"),"Yes","No")</f>
        <v>No</v>
      </c>
      <c r="AL1257" s="178" t="str">
        <f t="shared" si="807"/>
        <v>No</v>
      </c>
      <c r="AM1257" t="str">
        <f>IF(OR(IA!K23="Q3 2027",IA!K23="Q4 2027"),"Yes","No")</f>
        <v>No</v>
      </c>
      <c r="AN1257" s="178" t="str">
        <f t="shared" si="808"/>
        <v>No</v>
      </c>
      <c r="AO1257" t="str">
        <f>IF(OR(IA!K23="Q1 2028",IA!K23="Q2 2028"),"Yes","No")</f>
        <v>No</v>
      </c>
      <c r="AP1257" s="178" t="str">
        <f t="shared" si="809"/>
        <v>No</v>
      </c>
      <c r="AQ1257" t="str">
        <f>IF(OR(IA!K23="Q3 2028",IA!K23="Q4 2028"),"Yes","No")</f>
        <v>No</v>
      </c>
      <c r="AR1257" s="178" t="str">
        <f t="shared" si="810"/>
        <v>No</v>
      </c>
      <c r="AS1257" t="str">
        <f>IF(OR(IA!K23="Q1 2029",IA!K23="Q2 2029"),"Yes","No")</f>
        <v>No</v>
      </c>
      <c r="AT1257" s="178" t="str">
        <f t="shared" si="811"/>
        <v>No</v>
      </c>
      <c r="AU1257" t="str">
        <f>IF(OR(IA!K23="Q3 2029",IA!K23="Q4 2029"),"Yes","No")</f>
        <v>No</v>
      </c>
      <c r="AV1257" s="178" t="str">
        <f t="shared" si="812"/>
        <v>No</v>
      </c>
      <c r="AW1257" t="str">
        <f>IF(OR(IA!K23="Q1 2030",IA!K23="Q2 2030"),"Yes","No")</f>
        <v>No</v>
      </c>
      <c r="AX1257" s="178" t="str">
        <f t="shared" si="813"/>
        <v>No</v>
      </c>
      <c r="AY1257" t="str">
        <f>IF(OR(IA!K23="Q3 2030",IA!K23="Q4 2030"),"Yes","No")</f>
        <v>No</v>
      </c>
      <c r="AZ1257" s="178" t="str">
        <f t="shared" si="814"/>
        <v>No</v>
      </c>
      <c r="BA1257" t="str">
        <f>IF(IA!K23="","No","Yes")</f>
        <v>No</v>
      </c>
      <c r="BB1257" s="178" t="str">
        <f t="shared" si="815"/>
        <v>No</v>
      </c>
      <c r="BC1257" s="178" t="str">
        <f t="shared" si="816"/>
        <v>Yes</v>
      </c>
      <c r="BD1257" s="174"/>
    </row>
    <row r="1258" spans="1:56" s="175" customFormat="1" ht="35.25" thickBot="1" x14ac:dyDescent="0.5">
      <c r="A1258" s="177">
        <v>20</v>
      </c>
      <c r="B1258" s="48" t="s">
        <v>850</v>
      </c>
      <c r="C1258" t="str">
        <f>IF(IA!E24="Yes","Yes","No")</f>
        <v>No</v>
      </c>
      <c r="D1258" t="str">
        <f>IF(AND(C1258="No",IA!F24="Yes"),"Yes","No")</f>
        <v>No</v>
      </c>
      <c r="E1258" t="str">
        <f>IF(AND(C1258="No",IA!F24="N/A"),"N/A","No")</f>
        <v>No</v>
      </c>
      <c r="F1258">
        <f>IF(OR(IA!F24="Yes",IA!F24="N/A"),0,1)</f>
        <v>1</v>
      </c>
      <c r="G1258" t="str">
        <f>IF(OR(IA!K24="Q3 2019",IA!K24="Q4 2019"),"Yes","No")</f>
        <v>No</v>
      </c>
      <c r="H1258" s="178" t="str">
        <f t="shared" si="768"/>
        <v>No</v>
      </c>
      <c r="I1258" t="str">
        <f>IF(OR(IA!K24="Q1 2020",IA!K24="Q2 2020"),"Yes","No")</f>
        <v>No</v>
      </c>
      <c r="J1258" s="178" t="str">
        <f t="shared" si="793"/>
        <v>No</v>
      </c>
      <c r="K1258" t="str">
        <f>IF(OR(IA!K24="Q3 2020",IA!K24="Q4 2020"),"Yes","No")</f>
        <v>No</v>
      </c>
      <c r="L1258" s="178" t="str">
        <f t="shared" si="794"/>
        <v>No</v>
      </c>
      <c r="M1258" t="str">
        <f>IF(OR(IA!K24="Q1 2021",IA!K24="Q2 2021"),"Yes","No")</f>
        <v>No</v>
      </c>
      <c r="N1258" s="178" t="str">
        <f t="shared" si="795"/>
        <v>No</v>
      </c>
      <c r="O1258" t="str">
        <f>IF(OR(IA!K24="Q3 2021",IA!K24="Q4 2021"),"Yes","No")</f>
        <v>No</v>
      </c>
      <c r="P1258" s="178" t="str">
        <f t="shared" si="796"/>
        <v>No</v>
      </c>
      <c r="Q1258" t="str">
        <f>IF(OR(IA!K24="Q1 2022",IA!K24="Q2 2022"),"Yes","No")</f>
        <v>No</v>
      </c>
      <c r="R1258" s="178" t="str">
        <f t="shared" si="797"/>
        <v>No</v>
      </c>
      <c r="S1258" t="str">
        <f>IF(OR(IA!K24="Q3 2022",IA!K24="Q4 2022"),"Yes","No")</f>
        <v>No</v>
      </c>
      <c r="T1258" s="178" t="str">
        <f t="shared" si="798"/>
        <v>No</v>
      </c>
      <c r="U1258" t="str">
        <f>IF(OR(IA!K24="Q1 2023",IA!K24="Q2 2023"),"Yes","No")</f>
        <v>No</v>
      </c>
      <c r="V1258" s="178" t="str">
        <f t="shared" si="799"/>
        <v>No</v>
      </c>
      <c r="W1258" t="str">
        <f>IF(OR(IA!K24="Q3 2023",IA!K24="Q4 2023"),"Yes","No")</f>
        <v>No</v>
      </c>
      <c r="X1258" s="178" t="str">
        <f t="shared" si="800"/>
        <v>No</v>
      </c>
      <c r="Y1258" t="str">
        <f>IF(OR(IA!K24="Q1 2024",IA!K24="Q2 2024"),"Yes","No")</f>
        <v>No</v>
      </c>
      <c r="Z1258" s="178" t="str">
        <f t="shared" si="801"/>
        <v>No</v>
      </c>
      <c r="AA1258" t="str">
        <f>IF(OR(IA!K24="Q3 2024",IA!K24="Q4 2024"),"Yes","No")</f>
        <v>No</v>
      </c>
      <c r="AB1258" s="178" t="str">
        <f t="shared" si="802"/>
        <v>No</v>
      </c>
      <c r="AC1258" t="str">
        <f>IF(OR(IA!K24="Q1 2025",IA!K24="Q2 2025"),"Yes","No")</f>
        <v>No</v>
      </c>
      <c r="AD1258" s="178" t="str">
        <f t="shared" si="803"/>
        <v>No</v>
      </c>
      <c r="AE1258" t="str">
        <f>IF(OR(IA!K24="Q3 2025",IA!K24="Q4 2025"),"Yes","No")</f>
        <v>No</v>
      </c>
      <c r="AF1258" s="178" t="str">
        <f t="shared" si="804"/>
        <v>No</v>
      </c>
      <c r="AG1258" t="str">
        <f>IF(OR(IA!K24="Q1 2026",IA!K24="Q2 2026"),"Yes","No")</f>
        <v>No</v>
      </c>
      <c r="AH1258" s="178" t="str">
        <f t="shared" si="805"/>
        <v>No</v>
      </c>
      <c r="AI1258" t="str">
        <f>IF(OR(IA!K24="Q3 2026",IA!K24="Q4 2026"),"Yes","No")</f>
        <v>No</v>
      </c>
      <c r="AJ1258" s="178" t="str">
        <f t="shared" si="806"/>
        <v>No</v>
      </c>
      <c r="AK1258" t="str">
        <f>IF(OR(IA!K24="Q1 2027",IA!K24="Q2 2027"),"Yes","No")</f>
        <v>No</v>
      </c>
      <c r="AL1258" s="178" t="str">
        <f t="shared" si="807"/>
        <v>No</v>
      </c>
      <c r="AM1258" t="str">
        <f>IF(OR(IA!K24="Q3 2027",IA!K24="Q4 2027"),"Yes","No")</f>
        <v>No</v>
      </c>
      <c r="AN1258" s="178" t="str">
        <f t="shared" si="808"/>
        <v>No</v>
      </c>
      <c r="AO1258" t="str">
        <f>IF(OR(IA!K24="Q1 2028",IA!K24="Q2 2028"),"Yes","No")</f>
        <v>No</v>
      </c>
      <c r="AP1258" s="178" t="str">
        <f t="shared" si="809"/>
        <v>No</v>
      </c>
      <c r="AQ1258" t="str">
        <f>IF(OR(IA!K24="Q3 2028",IA!K24="Q4 2028"),"Yes","No")</f>
        <v>No</v>
      </c>
      <c r="AR1258" s="178" t="str">
        <f t="shared" si="810"/>
        <v>No</v>
      </c>
      <c r="AS1258" t="str">
        <f>IF(OR(IA!K24="Q1 2029",IA!K24="Q2 2029"),"Yes","No")</f>
        <v>No</v>
      </c>
      <c r="AT1258" s="178" t="str">
        <f t="shared" si="811"/>
        <v>No</v>
      </c>
      <c r="AU1258" t="str">
        <f>IF(OR(IA!K24="Q3 2029",IA!K24="Q4 2029"),"Yes","No")</f>
        <v>No</v>
      </c>
      <c r="AV1258" s="178" t="str">
        <f t="shared" si="812"/>
        <v>No</v>
      </c>
      <c r="AW1258" t="str">
        <f>IF(OR(IA!K24="Q1 2030",IA!K24="Q2 2030"),"Yes","No")</f>
        <v>No</v>
      </c>
      <c r="AX1258" s="178" t="str">
        <f t="shared" si="813"/>
        <v>No</v>
      </c>
      <c r="AY1258" t="str">
        <f>IF(OR(IA!K24="Q3 2030",IA!K24="Q4 2030"),"Yes","No")</f>
        <v>No</v>
      </c>
      <c r="AZ1258" s="178" t="str">
        <f t="shared" si="814"/>
        <v>No</v>
      </c>
      <c r="BA1258" t="str">
        <f>IF(IA!K24="","No","Yes")</f>
        <v>No</v>
      </c>
      <c r="BB1258" s="178" t="str">
        <f t="shared" si="815"/>
        <v>No</v>
      </c>
      <c r="BC1258" s="178" t="str">
        <f t="shared" si="816"/>
        <v>Yes</v>
      </c>
      <c r="BD1258" s="174"/>
    </row>
    <row r="1259" spans="1:56" s="175" customFormat="1" ht="23.65" thickBot="1" x14ac:dyDescent="0.5">
      <c r="A1259" s="177">
        <v>21</v>
      </c>
      <c r="B1259" s="48" t="s">
        <v>851</v>
      </c>
      <c r="C1259" t="str">
        <f>IF(IA!E25="Yes","Yes","No")</f>
        <v>No</v>
      </c>
      <c r="D1259" t="str">
        <f>IF(AND(C1259="No",IA!F25="Yes"),"Yes","No")</f>
        <v>No</v>
      </c>
      <c r="E1259" t="str">
        <f>IF(AND(C1259="No",IA!F25="N/A"),"N/A","No")</f>
        <v>No</v>
      </c>
      <c r="F1259">
        <f>IF(OR(IA!F25="Yes",IA!F25="N/A"),0,1)</f>
        <v>1</v>
      </c>
      <c r="G1259" t="str">
        <f>IF(OR(IA!K25="Q3 2019",IA!K25="Q4 2019"),"Yes","No")</f>
        <v>No</v>
      </c>
      <c r="H1259" s="178" t="str">
        <f t="shared" si="768"/>
        <v>No</v>
      </c>
      <c r="I1259" t="str">
        <f>IF(OR(IA!K25="Q1 2020",IA!K25="Q2 2020"),"Yes","No")</f>
        <v>No</v>
      </c>
      <c r="J1259" s="178" t="str">
        <f t="shared" si="793"/>
        <v>No</v>
      </c>
      <c r="K1259" t="str">
        <f>IF(OR(IA!K25="Q3 2020",IA!K25="Q4 2020"),"Yes","No")</f>
        <v>No</v>
      </c>
      <c r="L1259" s="178" t="str">
        <f t="shared" si="794"/>
        <v>No</v>
      </c>
      <c r="M1259" t="str">
        <f>IF(OR(IA!K25="Q1 2021",IA!K25="Q2 2021"),"Yes","No")</f>
        <v>No</v>
      </c>
      <c r="N1259" s="178" t="str">
        <f t="shared" si="795"/>
        <v>No</v>
      </c>
      <c r="O1259" t="str">
        <f>IF(OR(IA!K25="Q3 2021",IA!K25="Q4 2021"),"Yes","No")</f>
        <v>No</v>
      </c>
      <c r="P1259" s="178" t="str">
        <f t="shared" si="796"/>
        <v>No</v>
      </c>
      <c r="Q1259" t="str">
        <f>IF(OR(IA!K25="Q1 2022",IA!K25="Q2 2022"),"Yes","No")</f>
        <v>No</v>
      </c>
      <c r="R1259" s="178" t="str">
        <f t="shared" si="797"/>
        <v>No</v>
      </c>
      <c r="S1259" t="str">
        <f>IF(OR(IA!K25="Q3 2022",IA!K25="Q4 2022"),"Yes","No")</f>
        <v>No</v>
      </c>
      <c r="T1259" s="178" t="str">
        <f t="shared" si="798"/>
        <v>No</v>
      </c>
      <c r="U1259" t="str">
        <f>IF(OR(IA!K25="Q1 2023",IA!K25="Q2 2023"),"Yes","No")</f>
        <v>No</v>
      </c>
      <c r="V1259" s="178" t="str">
        <f t="shared" si="799"/>
        <v>No</v>
      </c>
      <c r="W1259" t="str">
        <f>IF(OR(IA!K25="Q3 2023",IA!K25="Q4 2023"),"Yes","No")</f>
        <v>No</v>
      </c>
      <c r="X1259" s="178" t="str">
        <f t="shared" si="800"/>
        <v>No</v>
      </c>
      <c r="Y1259" t="str">
        <f>IF(OR(IA!K25="Q1 2024",IA!K25="Q2 2024"),"Yes","No")</f>
        <v>No</v>
      </c>
      <c r="Z1259" s="178" t="str">
        <f t="shared" si="801"/>
        <v>No</v>
      </c>
      <c r="AA1259" t="str">
        <f>IF(OR(IA!K25="Q3 2024",IA!K25="Q4 2024"),"Yes","No")</f>
        <v>No</v>
      </c>
      <c r="AB1259" s="178" t="str">
        <f t="shared" si="802"/>
        <v>No</v>
      </c>
      <c r="AC1259" t="str">
        <f>IF(OR(IA!K25="Q1 2025",IA!K25="Q2 2025"),"Yes","No")</f>
        <v>No</v>
      </c>
      <c r="AD1259" s="178" t="str">
        <f t="shared" si="803"/>
        <v>No</v>
      </c>
      <c r="AE1259" t="str">
        <f>IF(OR(IA!K25="Q3 2025",IA!K25="Q4 2025"),"Yes","No")</f>
        <v>No</v>
      </c>
      <c r="AF1259" s="178" t="str">
        <f t="shared" si="804"/>
        <v>No</v>
      </c>
      <c r="AG1259" t="str">
        <f>IF(OR(IA!K25="Q1 2026",IA!K25="Q2 2026"),"Yes","No")</f>
        <v>No</v>
      </c>
      <c r="AH1259" s="178" t="str">
        <f t="shared" si="805"/>
        <v>No</v>
      </c>
      <c r="AI1259" t="str">
        <f>IF(OR(IA!K25="Q3 2026",IA!K25="Q4 2026"),"Yes","No")</f>
        <v>No</v>
      </c>
      <c r="AJ1259" s="178" t="str">
        <f t="shared" si="806"/>
        <v>No</v>
      </c>
      <c r="AK1259" t="str">
        <f>IF(OR(IA!K25="Q1 2027",IA!K25="Q2 2027"),"Yes","No")</f>
        <v>No</v>
      </c>
      <c r="AL1259" s="178" t="str">
        <f t="shared" si="807"/>
        <v>No</v>
      </c>
      <c r="AM1259" t="str">
        <f>IF(OR(IA!K25="Q3 2027",IA!K25="Q4 2027"),"Yes","No")</f>
        <v>No</v>
      </c>
      <c r="AN1259" s="178" t="str">
        <f t="shared" si="808"/>
        <v>No</v>
      </c>
      <c r="AO1259" t="str">
        <f>IF(OR(IA!K25="Q1 2028",IA!K25="Q2 2028"),"Yes","No")</f>
        <v>No</v>
      </c>
      <c r="AP1259" s="178" t="str">
        <f t="shared" si="809"/>
        <v>No</v>
      </c>
      <c r="AQ1259" t="str">
        <f>IF(OR(IA!K25="Q3 2028",IA!K25="Q4 2028"),"Yes","No")</f>
        <v>No</v>
      </c>
      <c r="AR1259" s="178" t="str">
        <f t="shared" si="810"/>
        <v>No</v>
      </c>
      <c r="AS1259" t="str">
        <f>IF(OR(IA!K25="Q1 2029",IA!K25="Q2 2029"),"Yes","No")</f>
        <v>No</v>
      </c>
      <c r="AT1259" s="178" t="str">
        <f t="shared" si="811"/>
        <v>No</v>
      </c>
      <c r="AU1259" t="str">
        <f>IF(OR(IA!K25="Q3 2029",IA!K25="Q4 2029"),"Yes","No")</f>
        <v>No</v>
      </c>
      <c r="AV1259" s="178" t="str">
        <f t="shared" si="812"/>
        <v>No</v>
      </c>
      <c r="AW1259" t="str">
        <f>IF(OR(IA!K25="Q1 2030",IA!K25="Q2 2030"),"Yes","No")</f>
        <v>No</v>
      </c>
      <c r="AX1259" s="178" t="str">
        <f t="shared" si="813"/>
        <v>No</v>
      </c>
      <c r="AY1259" t="str">
        <f>IF(OR(IA!K25="Q3 2030",IA!K25="Q4 2030"),"Yes","No")</f>
        <v>No</v>
      </c>
      <c r="AZ1259" s="178" t="str">
        <f t="shared" si="814"/>
        <v>No</v>
      </c>
      <c r="BA1259" t="str">
        <f>IF(IA!K25="","No","Yes")</f>
        <v>No</v>
      </c>
      <c r="BB1259" s="178" t="str">
        <f t="shared" si="815"/>
        <v>No</v>
      </c>
      <c r="BC1259" s="178" t="str">
        <f t="shared" si="816"/>
        <v>Yes</v>
      </c>
      <c r="BD1259" s="174"/>
    </row>
    <row r="1260" spans="1:56" s="175" customFormat="1" ht="35.25" thickBot="1" x14ac:dyDescent="0.5">
      <c r="A1260" s="177">
        <v>22</v>
      </c>
      <c r="B1260" s="48" t="s">
        <v>854</v>
      </c>
      <c r="C1260" t="str">
        <f>IF(IA!E26="Yes","Yes","No")</f>
        <v>No</v>
      </c>
      <c r="D1260" t="str">
        <f>IF(AND(C1260="No",IA!F26="Yes"),"Yes","No")</f>
        <v>No</v>
      </c>
      <c r="E1260" t="str">
        <f>IF(AND(C1260="No",IA!F26="N/A"),"N/A","No")</f>
        <v>No</v>
      </c>
      <c r="F1260">
        <f>IF(OR(IA!F26="Yes",IA!F26="N/A"),0,1)</f>
        <v>1</v>
      </c>
      <c r="G1260" t="str">
        <f>IF(OR(IA!K26="Q3 2019",IA!K26="Q4 2019"),"Yes","No")</f>
        <v>No</v>
      </c>
      <c r="H1260" s="178" t="str">
        <f t="shared" si="768"/>
        <v>No</v>
      </c>
      <c r="I1260" t="str">
        <f>IF(OR(IA!K26="Q1 2020",IA!K26="Q2 2020"),"Yes","No")</f>
        <v>No</v>
      </c>
      <c r="J1260" s="178" t="str">
        <f t="shared" si="793"/>
        <v>No</v>
      </c>
      <c r="K1260" t="str">
        <f>IF(OR(IA!K26="Q3 2020",IA!K26="Q4 2020"),"Yes","No")</f>
        <v>No</v>
      </c>
      <c r="L1260" s="178" t="str">
        <f t="shared" si="794"/>
        <v>No</v>
      </c>
      <c r="M1260" t="str">
        <f>IF(OR(IA!K26="Q1 2021",IA!K26="Q2 2021"),"Yes","No")</f>
        <v>No</v>
      </c>
      <c r="N1260" s="178" t="str">
        <f t="shared" si="795"/>
        <v>No</v>
      </c>
      <c r="O1260" t="str">
        <f>IF(OR(IA!K26="Q3 2021",IA!K26="Q4 2021"),"Yes","No")</f>
        <v>No</v>
      </c>
      <c r="P1260" s="178" t="str">
        <f t="shared" si="796"/>
        <v>No</v>
      </c>
      <c r="Q1260" t="str">
        <f>IF(OR(IA!K26="Q1 2022",IA!K26="Q2 2022"),"Yes","No")</f>
        <v>No</v>
      </c>
      <c r="R1260" s="178" t="str">
        <f t="shared" si="797"/>
        <v>No</v>
      </c>
      <c r="S1260" t="str">
        <f>IF(OR(IA!K26="Q3 2022",IA!K26="Q4 2022"),"Yes","No")</f>
        <v>No</v>
      </c>
      <c r="T1260" s="178" t="str">
        <f t="shared" si="798"/>
        <v>No</v>
      </c>
      <c r="U1260" t="str">
        <f>IF(OR(IA!K26="Q1 2023",IA!K26="Q2 2023"),"Yes","No")</f>
        <v>No</v>
      </c>
      <c r="V1260" s="178" t="str">
        <f t="shared" si="799"/>
        <v>No</v>
      </c>
      <c r="W1260" t="str">
        <f>IF(OR(IA!K26="Q3 2023",IA!K26="Q4 2023"),"Yes","No")</f>
        <v>No</v>
      </c>
      <c r="X1260" s="178" t="str">
        <f t="shared" si="800"/>
        <v>No</v>
      </c>
      <c r="Y1260" t="str">
        <f>IF(OR(IA!K26="Q1 2024",IA!K26="Q2 2024"),"Yes","No")</f>
        <v>No</v>
      </c>
      <c r="Z1260" s="178" t="str">
        <f t="shared" si="801"/>
        <v>No</v>
      </c>
      <c r="AA1260" t="str">
        <f>IF(OR(IA!K26="Q3 2024",IA!K26="Q4 2024"),"Yes","No")</f>
        <v>No</v>
      </c>
      <c r="AB1260" s="178" t="str">
        <f t="shared" si="802"/>
        <v>No</v>
      </c>
      <c r="AC1260" t="str">
        <f>IF(OR(IA!K26="Q1 2025",IA!K26="Q2 2025"),"Yes","No")</f>
        <v>No</v>
      </c>
      <c r="AD1260" s="178" t="str">
        <f t="shared" si="803"/>
        <v>No</v>
      </c>
      <c r="AE1260" t="str">
        <f>IF(OR(IA!K26="Q3 2025",IA!K26="Q4 2025"),"Yes","No")</f>
        <v>No</v>
      </c>
      <c r="AF1260" s="178" t="str">
        <f t="shared" si="804"/>
        <v>No</v>
      </c>
      <c r="AG1260" t="str">
        <f>IF(OR(IA!K26="Q1 2026",IA!K26="Q2 2026"),"Yes","No")</f>
        <v>No</v>
      </c>
      <c r="AH1260" s="178" t="str">
        <f t="shared" si="805"/>
        <v>No</v>
      </c>
      <c r="AI1260" t="str">
        <f>IF(OR(IA!K26="Q3 2026",IA!K26="Q4 2026"),"Yes","No")</f>
        <v>No</v>
      </c>
      <c r="AJ1260" s="178" t="str">
        <f t="shared" si="806"/>
        <v>No</v>
      </c>
      <c r="AK1260" t="str">
        <f>IF(OR(IA!K26="Q1 2027",IA!K26="Q2 2027"),"Yes","No")</f>
        <v>No</v>
      </c>
      <c r="AL1260" s="178" t="str">
        <f t="shared" si="807"/>
        <v>No</v>
      </c>
      <c r="AM1260" t="str">
        <f>IF(OR(IA!K26="Q3 2027",IA!K26="Q4 2027"),"Yes","No")</f>
        <v>No</v>
      </c>
      <c r="AN1260" s="178" t="str">
        <f t="shared" si="808"/>
        <v>No</v>
      </c>
      <c r="AO1260" t="str">
        <f>IF(OR(IA!K26="Q1 2028",IA!K26="Q2 2028"),"Yes","No")</f>
        <v>No</v>
      </c>
      <c r="AP1260" s="178" t="str">
        <f t="shared" si="809"/>
        <v>No</v>
      </c>
      <c r="AQ1260" t="str">
        <f>IF(OR(IA!K26="Q3 2028",IA!K26="Q4 2028"),"Yes","No")</f>
        <v>No</v>
      </c>
      <c r="AR1260" s="178" t="str">
        <f t="shared" si="810"/>
        <v>No</v>
      </c>
      <c r="AS1260" t="str">
        <f>IF(OR(IA!K26="Q1 2029",IA!K26="Q2 2029"),"Yes","No")</f>
        <v>No</v>
      </c>
      <c r="AT1260" s="178" t="str">
        <f t="shared" si="811"/>
        <v>No</v>
      </c>
      <c r="AU1260" t="str">
        <f>IF(OR(IA!K26="Q3 2029",IA!K26="Q4 2029"),"Yes","No")</f>
        <v>No</v>
      </c>
      <c r="AV1260" s="178" t="str">
        <f t="shared" si="812"/>
        <v>No</v>
      </c>
      <c r="AW1260" t="str">
        <f>IF(OR(IA!K26="Q1 2030",IA!K26="Q2 2030"),"Yes","No")</f>
        <v>No</v>
      </c>
      <c r="AX1260" s="178" t="str">
        <f t="shared" si="813"/>
        <v>No</v>
      </c>
      <c r="AY1260" t="str">
        <f>IF(OR(IA!K26="Q3 2030",IA!K26="Q4 2030"),"Yes","No")</f>
        <v>No</v>
      </c>
      <c r="AZ1260" s="178" t="str">
        <f t="shared" si="814"/>
        <v>No</v>
      </c>
      <c r="BA1260" t="str">
        <f>IF(IA!K26="","No","Yes")</f>
        <v>No</v>
      </c>
      <c r="BB1260" s="178" t="str">
        <f t="shared" si="815"/>
        <v>No</v>
      </c>
      <c r="BC1260" s="178" t="str">
        <f t="shared" si="816"/>
        <v>Yes</v>
      </c>
      <c r="BD1260" s="174"/>
    </row>
    <row r="1261" spans="1:56" s="175" customFormat="1" ht="35.25" thickBot="1" x14ac:dyDescent="0.5">
      <c r="A1261" s="177">
        <v>23</v>
      </c>
      <c r="B1261" s="48" t="s">
        <v>855</v>
      </c>
      <c r="C1261" t="str">
        <f>IF(IA!E27="Yes","Yes","No")</f>
        <v>No</v>
      </c>
      <c r="D1261" t="str">
        <f>IF(AND(C1261="No",IA!F27="Yes"),"Yes","No")</f>
        <v>No</v>
      </c>
      <c r="E1261" t="str">
        <f>IF(AND(C1261="No",IA!F27="N/A"),"N/A","No")</f>
        <v>No</v>
      </c>
      <c r="F1261">
        <f>IF(OR(IA!F27="Yes",IA!F27="N/A"),0,1)</f>
        <v>1</v>
      </c>
      <c r="G1261" t="str">
        <f>IF(OR(IA!K27="Q3 2019",IA!K27="Q4 2019"),"Yes","No")</f>
        <v>No</v>
      </c>
      <c r="H1261" s="178" t="str">
        <f t="shared" si="768"/>
        <v>No</v>
      </c>
      <c r="I1261" t="str">
        <f>IF(OR(IA!K27="Q1 2020",IA!K27="Q2 2020"),"Yes","No")</f>
        <v>No</v>
      </c>
      <c r="J1261" s="178" t="str">
        <f t="shared" si="793"/>
        <v>No</v>
      </c>
      <c r="K1261" t="str">
        <f>IF(OR(IA!K27="Q3 2020",IA!K27="Q4 2020"),"Yes","No")</f>
        <v>No</v>
      </c>
      <c r="L1261" s="178" t="str">
        <f t="shared" si="794"/>
        <v>No</v>
      </c>
      <c r="M1261" t="str">
        <f>IF(OR(IA!K27="Q1 2021",IA!K27="Q2 2021"),"Yes","No")</f>
        <v>No</v>
      </c>
      <c r="N1261" s="178" t="str">
        <f t="shared" si="795"/>
        <v>No</v>
      </c>
      <c r="O1261" t="str">
        <f>IF(OR(IA!K27="Q3 2021",IA!K27="Q4 2021"),"Yes","No")</f>
        <v>No</v>
      </c>
      <c r="P1261" s="178" t="str">
        <f t="shared" si="796"/>
        <v>No</v>
      </c>
      <c r="Q1261" t="str">
        <f>IF(OR(IA!K27="Q1 2022",IA!K27="Q2 2022"),"Yes","No")</f>
        <v>No</v>
      </c>
      <c r="R1261" s="178" t="str">
        <f t="shared" si="797"/>
        <v>No</v>
      </c>
      <c r="S1261" t="str">
        <f>IF(OR(IA!K27="Q3 2022",IA!K27="Q4 2022"),"Yes","No")</f>
        <v>No</v>
      </c>
      <c r="T1261" s="178" t="str">
        <f t="shared" si="798"/>
        <v>No</v>
      </c>
      <c r="U1261" t="str">
        <f>IF(OR(IA!K27="Q1 2023",IA!K27="Q2 2023"),"Yes","No")</f>
        <v>No</v>
      </c>
      <c r="V1261" s="178" t="str">
        <f t="shared" si="799"/>
        <v>No</v>
      </c>
      <c r="W1261" t="str">
        <f>IF(OR(IA!K27="Q3 2023",IA!K27="Q4 2023"),"Yes","No")</f>
        <v>No</v>
      </c>
      <c r="X1261" s="178" t="str">
        <f t="shared" si="800"/>
        <v>No</v>
      </c>
      <c r="Y1261" t="str">
        <f>IF(OR(IA!K27="Q1 2024",IA!K27="Q2 2024"),"Yes","No")</f>
        <v>No</v>
      </c>
      <c r="Z1261" s="178" t="str">
        <f t="shared" si="801"/>
        <v>No</v>
      </c>
      <c r="AA1261" t="str">
        <f>IF(OR(IA!K27="Q3 2024",IA!K27="Q4 2024"),"Yes","No")</f>
        <v>No</v>
      </c>
      <c r="AB1261" s="178" t="str">
        <f t="shared" si="802"/>
        <v>No</v>
      </c>
      <c r="AC1261" t="str">
        <f>IF(OR(IA!K27="Q1 2025",IA!K27="Q2 2025"),"Yes","No")</f>
        <v>No</v>
      </c>
      <c r="AD1261" s="178" t="str">
        <f t="shared" si="803"/>
        <v>No</v>
      </c>
      <c r="AE1261" t="str">
        <f>IF(OR(IA!K27="Q3 2025",IA!K27="Q4 2025"),"Yes","No")</f>
        <v>No</v>
      </c>
      <c r="AF1261" s="178" t="str">
        <f t="shared" si="804"/>
        <v>No</v>
      </c>
      <c r="AG1261" t="str">
        <f>IF(OR(IA!K27="Q1 2026",IA!K27="Q2 2026"),"Yes","No")</f>
        <v>No</v>
      </c>
      <c r="AH1261" s="178" t="str">
        <f t="shared" si="805"/>
        <v>No</v>
      </c>
      <c r="AI1261" t="str">
        <f>IF(OR(IA!K27="Q3 2026",IA!K27="Q4 2026"),"Yes","No")</f>
        <v>No</v>
      </c>
      <c r="AJ1261" s="178" t="str">
        <f t="shared" si="806"/>
        <v>No</v>
      </c>
      <c r="AK1261" t="str">
        <f>IF(OR(IA!K27="Q1 2027",IA!K27="Q2 2027"),"Yes","No")</f>
        <v>No</v>
      </c>
      <c r="AL1261" s="178" t="str">
        <f t="shared" si="807"/>
        <v>No</v>
      </c>
      <c r="AM1261" t="str">
        <f>IF(OR(IA!K27="Q3 2027",IA!K27="Q4 2027"),"Yes","No")</f>
        <v>No</v>
      </c>
      <c r="AN1261" s="178" t="str">
        <f t="shared" si="808"/>
        <v>No</v>
      </c>
      <c r="AO1261" t="str">
        <f>IF(OR(IA!K27="Q1 2028",IA!K27="Q2 2028"),"Yes","No")</f>
        <v>No</v>
      </c>
      <c r="AP1261" s="178" t="str">
        <f t="shared" si="809"/>
        <v>No</v>
      </c>
      <c r="AQ1261" t="str">
        <f>IF(OR(IA!K27="Q3 2028",IA!K27="Q4 2028"),"Yes","No")</f>
        <v>No</v>
      </c>
      <c r="AR1261" s="178" t="str">
        <f t="shared" si="810"/>
        <v>No</v>
      </c>
      <c r="AS1261" t="str">
        <f>IF(OR(IA!K27="Q1 2029",IA!K27="Q2 2029"),"Yes","No")</f>
        <v>No</v>
      </c>
      <c r="AT1261" s="178" t="str">
        <f t="shared" si="811"/>
        <v>No</v>
      </c>
      <c r="AU1261" t="str">
        <f>IF(OR(IA!K27="Q3 2029",IA!K27="Q4 2029"),"Yes","No")</f>
        <v>No</v>
      </c>
      <c r="AV1261" s="178" t="str">
        <f t="shared" si="812"/>
        <v>No</v>
      </c>
      <c r="AW1261" t="str">
        <f>IF(OR(IA!K27="Q1 2030",IA!K27="Q2 2030"),"Yes","No")</f>
        <v>No</v>
      </c>
      <c r="AX1261" s="178" t="str">
        <f t="shared" si="813"/>
        <v>No</v>
      </c>
      <c r="AY1261" t="str">
        <f>IF(OR(IA!K27="Q3 2030",IA!K27="Q4 2030"),"Yes","No")</f>
        <v>No</v>
      </c>
      <c r="AZ1261" s="178" t="str">
        <f t="shared" si="814"/>
        <v>No</v>
      </c>
      <c r="BA1261" t="str">
        <f>IF(IA!K27="","No","Yes")</f>
        <v>No</v>
      </c>
      <c r="BB1261" s="178" t="str">
        <f t="shared" si="815"/>
        <v>No</v>
      </c>
      <c r="BC1261" s="178" t="str">
        <f t="shared" si="816"/>
        <v>Yes</v>
      </c>
      <c r="BD1261" s="174"/>
    </row>
    <row r="1262" spans="1:56" s="175" customFormat="1" ht="23.65" thickBot="1" x14ac:dyDescent="0.5">
      <c r="A1262" s="177">
        <v>24</v>
      </c>
      <c r="B1262" s="94" t="s">
        <v>856</v>
      </c>
      <c r="C1262" t="str">
        <f>IF(IA!E28="Yes","Yes","No")</f>
        <v>No</v>
      </c>
      <c r="D1262" t="str">
        <f>IF(AND(C1262="No",IA!F28="Yes"),"Yes","No")</f>
        <v>No</v>
      </c>
      <c r="E1262" t="str">
        <f>IF(AND(C1262="No",IA!F28="N/A"),"N/A","No")</f>
        <v>No</v>
      </c>
      <c r="F1262">
        <f>IF(OR(IA!F28="Yes",IA!F28="N/A"),0,1)</f>
        <v>1</v>
      </c>
      <c r="G1262" t="str">
        <f>IF(OR(IA!K28="Q3 2019",IA!K28="Q4 2019"),"Yes","No")</f>
        <v>No</v>
      </c>
      <c r="H1262" s="178" t="str">
        <f t="shared" si="768"/>
        <v>No</v>
      </c>
      <c r="I1262" t="str">
        <f>IF(OR(IA!K28="Q1 2020",IA!K28="Q2 2020"),"Yes","No")</f>
        <v>No</v>
      </c>
      <c r="J1262" s="178" t="str">
        <f t="shared" si="793"/>
        <v>No</v>
      </c>
      <c r="K1262" t="str">
        <f>IF(OR(IA!K28="Q3 2020",IA!K28="Q4 2020"),"Yes","No")</f>
        <v>No</v>
      </c>
      <c r="L1262" s="178" t="str">
        <f t="shared" si="794"/>
        <v>No</v>
      </c>
      <c r="M1262" t="str">
        <f>IF(OR(IA!K28="Q1 2021",IA!K28="Q2 2021"),"Yes","No")</f>
        <v>No</v>
      </c>
      <c r="N1262" s="178" t="str">
        <f t="shared" si="795"/>
        <v>No</v>
      </c>
      <c r="O1262" t="str">
        <f>IF(OR(IA!K28="Q3 2021",IA!K28="Q4 2021"),"Yes","No")</f>
        <v>No</v>
      </c>
      <c r="P1262" s="178" t="str">
        <f t="shared" si="796"/>
        <v>No</v>
      </c>
      <c r="Q1262" t="str">
        <f>IF(OR(IA!K28="Q1 2022",IA!K28="Q2 2022"),"Yes","No")</f>
        <v>No</v>
      </c>
      <c r="R1262" s="178" t="str">
        <f t="shared" si="797"/>
        <v>No</v>
      </c>
      <c r="S1262" t="str">
        <f>IF(OR(IA!K28="Q3 2022",IA!K28="Q4 2022"),"Yes","No")</f>
        <v>No</v>
      </c>
      <c r="T1262" s="178" t="str">
        <f t="shared" si="798"/>
        <v>No</v>
      </c>
      <c r="U1262" t="str">
        <f>IF(OR(IA!K28="Q1 2023",IA!K28="Q2 2023"),"Yes","No")</f>
        <v>No</v>
      </c>
      <c r="V1262" s="178" t="str">
        <f t="shared" si="799"/>
        <v>No</v>
      </c>
      <c r="W1262" t="str">
        <f>IF(OR(IA!K28="Q3 2023",IA!K28="Q4 2023"),"Yes","No")</f>
        <v>No</v>
      </c>
      <c r="X1262" s="178" t="str">
        <f t="shared" si="800"/>
        <v>No</v>
      </c>
      <c r="Y1262" t="str">
        <f>IF(OR(IA!K28="Q1 2024",IA!K28="Q2 2024"),"Yes","No")</f>
        <v>No</v>
      </c>
      <c r="Z1262" s="178" t="str">
        <f t="shared" si="801"/>
        <v>No</v>
      </c>
      <c r="AA1262" t="str">
        <f>IF(OR(IA!K28="Q3 2024",IA!K28="Q4 2024"),"Yes","No")</f>
        <v>No</v>
      </c>
      <c r="AB1262" s="178" t="str">
        <f t="shared" si="802"/>
        <v>No</v>
      </c>
      <c r="AC1262" t="str">
        <f>IF(OR(IA!K28="Q1 2025",IA!K28="Q2 2025"),"Yes","No")</f>
        <v>No</v>
      </c>
      <c r="AD1262" s="178" t="str">
        <f t="shared" si="803"/>
        <v>No</v>
      </c>
      <c r="AE1262" t="str">
        <f>IF(OR(IA!K28="Q3 2025",IA!K28="Q4 2025"),"Yes","No")</f>
        <v>No</v>
      </c>
      <c r="AF1262" s="178" t="str">
        <f t="shared" si="804"/>
        <v>No</v>
      </c>
      <c r="AG1262" t="str">
        <f>IF(OR(IA!K28="Q1 2026",IA!K28="Q2 2026"),"Yes","No")</f>
        <v>No</v>
      </c>
      <c r="AH1262" s="178" t="str">
        <f t="shared" si="805"/>
        <v>No</v>
      </c>
      <c r="AI1262" t="str">
        <f>IF(OR(IA!K28="Q3 2026",IA!K28="Q4 2026"),"Yes","No")</f>
        <v>No</v>
      </c>
      <c r="AJ1262" s="178" t="str">
        <f t="shared" si="806"/>
        <v>No</v>
      </c>
      <c r="AK1262" t="str">
        <f>IF(OR(IA!K28="Q1 2027",IA!K28="Q2 2027"),"Yes","No")</f>
        <v>No</v>
      </c>
      <c r="AL1262" s="178" t="str">
        <f t="shared" si="807"/>
        <v>No</v>
      </c>
      <c r="AM1262" t="str">
        <f>IF(OR(IA!K28="Q3 2027",IA!K28="Q4 2027"),"Yes","No")</f>
        <v>No</v>
      </c>
      <c r="AN1262" s="178" t="str">
        <f t="shared" si="808"/>
        <v>No</v>
      </c>
      <c r="AO1262" t="str">
        <f>IF(OR(IA!K28="Q1 2028",IA!K28="Q2 2028"),"Yes","No")</f>
        <v>No</v>
      </c>
      <c r="AP1262" s="178" t="str">
        <f t="shared" si="809"/>
        <v>No</v>
      </c>
      <c r="AQ1262" t="str">
        <f>IF(OR(IA!K28="Q3 2028",IA!K28="Q4 2028"),"Yes","No")</f>
        <v>No</v>
      </c>
      <c r="AR1262" s="178" t="str">
        <f t="shared" si="810"/>
        <v>No</v>
      </c>
      <c r="AS1262" t="str">
        <f>IF(OR(IA!K28="Q1 2029",IA!K28="Q2 2029"),"Yes","No")</f>
        <v>No</v>
      </c>
      <c r="AT1262" s="178" t="str">
        <f t="shared" si="811"/>
        <v>No</v>
      </c>
      <c r="AU1262" t="str">
        <f>IF(OR(IA!K28="Q3 2029",IA!K28="Q4 2029"),"Yes","No")</f>
        <v>No</v>
      </c>
      <c r="AV1262" s="178" t="str">
        <f t="shared" si="812"/>
        <v>No</v>
      </c>
      <c r="AW1262" t="str">
        <f>IF(OR(IA!K28="Q1 2030",IA!K28="Q2 2030"),"Yes","No")</f>
        <v>No</v>
      </c>
      <c r="AX1262" s="178" t="str">
        <f t="shared" si="813"/>
        <v>No</v>
      </c>
      <c r="AY1262" t="str">
        <f>IF(OR(IA!K28="Q3 2030",IA!K28="Q4 2030"),"Yes","No")</f>
        <v>No</v>
      </c>
      <c r="AZ1262" s="178" t="str">
        <f t="shared" si="814"/>
        <v>No</v>
      </c>
      <c r="BA1262" t="str">
        <f>IF(IA!K28="","No","Yes")</f>
        <v>No</v>
      </c>
      <c r="BB1262" s="178" t="str">
        <f t="shared" si="815"/>
        <v>No</v>
      </c>
      <c r="BC1262" s="178" t="str">
        <f t="shared" si="816"/>
        <v>Yes</v>
      </c>
      <c r="BD1262" s="174"/>
    </row>
    <row r="1263" spans="1:56" s="175" customFormat="1" ht="23.65" thickBot="1" x14ac:dyDescent="0.5">
      <c r="A1263" s="177">
        <v>25</v>
      </c>
      <c r="B1263" s="48" t="s">
        <v>858</v>
      </c>
      <c r="C1263" t="str">
        <f>IF(IA!E29="Yes","Yes","No")</f>
        <v>No</v>
      </c>
      <c r="D1263" t="str">
        <f>IF(AND(C1263="No",IA!F29="Yes"),"Yes","No")</f>
        <v>No</v>
      </c>
      <c r="E1263" t="str">
        <f>IF(AND(C1263="No",IA!F29="N/A"),"N/A","No")</f>
        <v>No</v>
      </c>
      <c r="F1263">
        <f>IF(OR(IA!F29="Yes",IA!F29="N/A"),0,1)</f>
        <v>1</v>
      </c>
      <c r="G1263" t="str">
        <f>IF(OR(IA!K29="Q3 2019",IA!K29="Q4 2019"),"Yes","No")</f>
        <v>No</v>
      </c>
      <c r="H1263" s="178" t="str">
        <f t="shared" si="768"/>
        <v>No</v>
      </c>
      <c r="I1263" t="str">
        <f>IF(OR(IA!K29="Q1 2020",IA!K29="Q2 2020"),"Yes","No")</f>
        <v>No</v>
      </c>
      <c r="J1263" s="178" t="str">
        <f t="shared" si="793"/>
        <v>No</v>
      </c>
      <c r="K1263" t="str">
        <f>IF(OR(IA!K29="Q3 2020",IA!K29="Q4 2020"),"Yes","No")</f>
        <v>No</v>
      </c>
      <c r="L1263" s="178" t="str">
        <f t="shared" si="794"/>
        <v>No</v>
      </c>
      <c r="M1263" t="str">
        <f>IF(OR(IA!K29="Q1 2021",IA!K29="Q2 2021"),"Yes","No")</f>
        <v>No</v>
      </c>
      <c r="N1263" s="178" t="str">
        <f t="shared" si="795"/>
        <v>No</v>
      </c>
      <c r="O1263" t="str">
        <f>IF(OR(IA!K29="Q3 2021",IA!K29="Q4 2021"),"Yes","No")</f>
        <v>No</v>
      </c>
      <c r="P1263" s="178" t="str">
        <f t="shared" si="796"/>
        <v>No</v>
      </c>
      <c r="Q1263" t="str">
        <f>IF(OR(IA!K29="Q1 2022",IA!K29="Q2 2022"),"Yes","No")</f>
        <v>No</v>
      </c>
      <c r="R1263" s="178" t="str">
        <f t="shared" si="797"/>
        <v>No</v>
      </c>
      <c r="S1263" t="str">
        <f>IF(OR(IA!K29="Q3 2022",IA!K29="Q4 2022"),"Yes","No")</f>
        <v>No</v>
      </c>
      <c r="T1263" s="178" t="str">
        <f t="shared" si="798"/>
        <v>No</v>
      </c>
      <c r="U1263" t="str">
        <f>IF(OR(IA!K29="Q1 2023",IA!K29="Q2 2023"),"Yes","No")</f>
        <v>No</v>
      </c>
      <c r="V1263" s="178" t="str">
        <f t="shared" si="799"/>
        <v>No</v>
      </c>
      <c r="W1263" t="str">
        <f>IF(OR(IA!K29="Q3 2023",IA!K29="Q4 2023"),"Yes","No")</f>
        <v>No</v>
      </c>
      <c r="X1263" s="178" t="str">
        <f t="shared" si="800"/>
        <v>No</v>
      </c>
      <c r="Y1263" t="str">
        <f>IF(OR(IA!K29="Q1 2024",IA!K29="Q2 2024"),"Yes","No")</f>
        <v>No</v>
      </c>
      <c r="Z1263" s="178" t="str">
        <f t="shared" si="801"/>
        <v>No</v>
      </c>
      <c r="AA1263" t="str">
        <f>IF(OR(IA!K29="Q3 2024",IA!K29="Q4 2024"),"Yes","No")</f>
        <v>No</v>
      </c>
      <c r="AB1263" s="178" t="str">
        <f t="shared" si="802"/>
        <v>No</v>
      </c>
      <c r="AC1263" t="str">
        <f>IF(OR(IA!K29="Q1 2025",IA!K29="Q2 2025"),"Yes","No")</f>
        <v>No</v>
      </c>
      <c r="AD1263" s="178" t="str">
        <f t="shared" si="803"/>
        <v>No</v>
      </c>
      <c r="AE1263" t="str">
        <f>IF(OR(IA!K29="Q3 2025",IA!K29="Q4 2025"),"Yes","No")</f>
        <v>No</v>
      </c>
      <c r="AF1263" s="178" t="str">
        <f t="shared" si="804"/>
        <v>No</v>
      </c>
      <c r="AG1263" t="str">
        <f>IF(OR(IA!K29="Q1 2026",IA!K29="Q2 2026"),"Yes","No")</f>
        <v>No</v>
      </c>
      <c r="AH1263" s="178" t="str">
        <f t="shared" si="805"/>
        <v>No</v>
      </c>
      <c r="AI1263" t="str">
        <f>IF(OR(IA!K29="Q3 2026",IA!K29="Q4 2026"),"Yes","No")</f>
        <v>No</v>
      </c>
      <c r="AJ1263" s="178" t="str">
        <f t="shared" si="806"/>
        <v>No</v>
      </c>
      <c r="AK1263" t="str">
        <f>IF(OR(IA!K29="Q1 2027",IA!K29="Q2 2027"),"Yes","No")</f>
        <v>No</v>
      </c>
      <c r="AL1263" s="178" t="str">
        <f t="shared" si="807"/>
        <v>No</v>
      </c>
      <c r="AM1263" t="str">
        <f>IF(OR(IA!K29="Q3 2027",IA!K29="Q4 2027"),"Yes","No")</f>
        <v>No</v>
      </c>
      <c r="AN1263" s="178" t="str">
        <f t="shared" si="808"/>
        <v>No</v>
      </c>
      <c r="AO1263" t="str">
        <f>IF(OR(IA!K29="Q1 2028",IA!K29="Q2 2028"),"Yes","No")</f>
        <v>No</v>
      </c>
      <c r="AP1263" s="178" t="str">
        <f t="shared" si="809"/>
        <v>No</v>
      </c>
      <c r="AQ1263" t="str">
        <f>IF(OR(IA!K29="Q3 2028",IA!K29="Q4 2028"),"Yes","No")</f>
        <v>No</v>
      </c>
      <c r="AR1263" s="178" t="str">
        <f t="shared" si="810"/>
        <v>No</v>
      </c>
      <c r="AS1263" t="str">
        <f>IF(OR(IA!K29="Q1 2029",IA!K29="Q2 2029"),"Yes","No")</f>
        <v>No</v>
      </c>
      <c r="AT1263" s="178" t="str">
        <f t="shared" si="811"/>
        <v>No</v>
      </c>
      <c r="AU1263" t="str">
        <f>IF(OR(IA!K29="Q3 2029",IA!K29="Q4 2029"),"Yes","No")</f>
        <v>No</v>
      </c>
      <c r="AV1263" s="178" t="str">
        <f t="shared" si="812"/>
        <v>No</v>
      </c>
      <c r="AW1263" t="str">
        <f>IF(OR(IA!K29="Q1 2030",IA!K29="Q2 2030"),"Yes","No")</f>
        <v>No</v>
      </c>
      <c r="AX1263" s="178" t="str">
        <f t="shared" si="813"/>
        <v>No</v>
      </c>
      <c r="AY1263" t="str">
        <f>IF(OR(IA!K29="Q3 2030",IA!K29="Q4 2030"),"Yes","No")</f>
        <v>No</v>
      </c>
      <c r="AZ1263" s="178" t="str">
        <f t="shared" si="814"/>
        <v>No</v>
      </c>
      <c r="BA1263" t="str">
        <f>IF(IA!K29="","No","Yes")</f>
        <v>No</v>
      </c>
      <c r="BB1263" s="178" t="str">
        <f t="shared" si="815"/>
        <v>No</v>
      </c>
      <c r="BC1263" s="178" t="str">
        <f t="shared" si="816"/>
        <v>Yes</v>
      </c>
      <c r="BD1263" s="174"/>
    </row>
    <row r="1264" spans="1:56" s="175" customFormat="1" ht="35.25" thickBot="1" x14ac:dyDescent="0.5">
      <c r="A1264" s="177">
        <v>26</v>
      </c>
      <c r="B1264" s="48" t="s">
        <v>859</v>
      </c>
      <c r="C1264" t="str">
        <f>IF(IA!E30="Yes","Yes","No")</f>
        <v>No</v>
      </c>
      <c r="D1264" t="str">
        <f>IF(AND(C1264="No",IA!F30="Yes"),"Yes","No")</f>
        <v>No</v>
      </c>
      <c r="E1264" t="str">
        <f>IF(AND(C1264="No",IA!F30="N/A"),"N/A","No")</f>
        <v>No</v>
      </c>
      <c r="F1264">
        <f>IF(OR(IA!F30="Yes",IA!F30="N/A"),0,1)</f>
        <v>1</v>
      </c>
      <c r="G1264" t="str">
        <f>IF(OR(IA!K30="Q3 2019",IA!K30="Q4 2019"),"Yes","No")</f>
        <v>No</v>
      </c>
      <c r="H1264" s="178" t="str">
        <f t="shared" si="768"/>
        <v>No</v>
      </c>
      <c r="I1264" t="str">
        <f>IF(OR(IA!K30="Q1 2020",IA!K30="Q2 2020"),"Yes","No")</f>
        <v>No</v>
      </c>
      <c r="J1264" s="178" t="str">
        <f t="shared" si="793"/>
        <v>No</v>
      </c>
      <c r="K1264" t="str">
        <f>IF(OR(IA!K30="Q3 2020",IA!K30="Q4 2020"),"Yes","No")</f>
        <v>No</v>
      </c>
      <c r="L1264" s="178" t="str">
        <f t="shared" si="794"/>
        <v>No</v>
      </c>
      <c r="M1264" t="str">
        <f>IF(OR(IA!K30="Q1 2021",IA!K30="Q2 2021"),"Yes","No")</f>
        <v>No</v>
      </c>
      <c r="N1264" s="178" t="str">
        <f t="shared" si="795"/>
        <v>No</v>
      </c>
      <c r="O1264" t="str">
        <f>IF(OR(IA!K30="Q3 2021",IA!K30="Q4 2021"),"Yes","No")</f>
        <v>No</v>
      </c>
      <c r="P1264" s="178" t="str">
        <f t="shared" si="796"/>
        <v>No</v>
      </c>
      <c r="Q1264" t="str">
        <f>IF(OR(IA!K30="Q1 2022",IA!K30="Q2 2022"),"Yes","No")</f>
        <v>No</v>
      </c>
      <c r="R1264" s="178" t="str">
        <f t="shared" si="797"/>
        <v>No</v>
      </c>
      <c r="S1264" t="str">
        <f>IF(OR(IA!K30="Q3 2022",IA!K30="Q4 2022"),"Yes","No")</f>
        <v>No</v>
      </c>
      <c r="T1264" s="178" t="str">
        <f t="shared" si="798"/>
        <v>No</v>
      </c>
      <c r="U1264" t="str">
        <f>IF(OR(IA!K30="Q1 2023",IA!K30="Q2 2023"),"Yes","No")</f>
        <v>No</v>
      </c>
      <c r="V1264" s="178" t="str">
        <f t="shared" si="799"/>
        <v>No</v>
      </c>
      <c r="W1264" t="str">
        <f>IF(OR(IA!K30="Q3 2023",IA!K30="Q4 2023"),"Yes","No")</f>
        <v>No</v>
      </c>
      <c r="X1264" s="178" t="str">
        <f t="shared" si="800"/>
        <v>No</v>
      </c>
      <c r="Y1264" t="str">
        <f>IF(OR(IA!K30="Q1 2024",IA!K30="Q2 2024"),"Yes","No")</f>
        <v>No</v>
      </c>
      <c r="Z1264" s="178" t="str">
        <f t="shared" si="801"/>
        <v>No</v>
      </c>
      <c r="AA1264" t="str">
        <f>IF(OR(IA!K30="Q3 2024",IA!K30="Q4 2024"),"Yes","No")</f>
        <v>No</v>
      </c>
      <c r="AB1264" s="178" t="str">
        <f t="shared" si="802"/>
        <v>No</v>
      </c>
      <c r="AC1264" t="str">
        <f>IF(OR(IA!K30="Q1 2025",IA!K30="Q2 2025"),"Yes","No")</f>
        <v>No</v>
      </c>
      <c r="AD1264" s="178" t="str">
        <f t="shared" si="803"/>
        <v>No</v>
      </c>
      <c r="AE1264" t="str">
        <f>IF(OR(IA!K30="Q3 2025",IA!K30="Q4 2025"),"Yes","No")</f>
        <v>No</v>
      </c>
      <c r="AF1264" s="178" t="str">
        <f t="shared" si="804"/>
        <v>No</v>
      </c>
      <c r="AG1264" t="str">
        <f>IF(OR(IA!K30="Q1 2026",IA!K30="Q2 2026"),"Yes","No")</f>
        <v>No</v>
      </c>
      <c r="AH1264" s="178" t="str">
        <f t="shared" si="805"/>
        <v>No</v>
      </c>
      <c r="AI1264" t="str">
        <f>IF(OR(IA!K30="Q3 2026",IA!K30="Q4 2026"),"Yes","No")</f>
        <v>No</v>
      </c>
      <c r="AJ1264" s="178" t="str">
        <f t="shared" si="806"/>
        <v>No</v>
      </c>
      <c r="AK1264" t="str">
        <f>IF(OR(IA!K30="Q1 2027",IA!K30="Q2 2027"),"Yes","No")</f>
        <v>No</v>
      </c>
      <c r="AL1264" s="178" t="str">
        <f t="shared" si="807"/>
        <v>No</v>
      </c>
      <c r="AM1264" t="str">
        <f>IF(OR(IA!K30="Q3 2027",IA!K30="Q4 2027"),"Yes","No")</f>
        <v>No</v>
      </c>
      <c r="AN1264" s="178" t="str">
        <f t="shared" si="808"/>
        <v>No</v>
      </c>
      <c r="AO1264" t="str">
        <f>IF(OR(IA!K30="Q1 2028",IA!K30="Q2 2028"),"Yes","No")</f>
        <v>No</v>
      </c>
      <c r="AP1264" s="178" t="str">
        <f t="shared" si="809"/>
        <v>No</v>
      </c>
      <c r="AQ1264" t="str">
        <f>IF(OR(IA!K30="Q3 2028",IA!K30="Q4 2028"),"Yes","No")</f>
        <v>No</v>
      </c>
      <c r="AR1264" s="178" t="str">
        <f t="shared" si="810"/>
        <v>No</v>
      </c>
      <c r="AS1264" t="str">
        <f>IF(OR(IA!K30="Q1 2029",IA!K30="Q2 2029"),"Yes","No")</f>
        <v>No</v>
      </c>
      <c r="AT1264" s="178" t="str">
        <f t="shared" si="811"/>
        <v>No</v>
      </c>
      <c r="AU1264" t="str">
        <f>IF(OR(IA!K30="Q3 2029",IA!K30="Q4 2029"),"Yes","No")</f>
        <v>No</v>
      </c>
      <c r="AV1264" s="178" t="str">
        <f t="shared" si="812"/>
        <v>No</v>
      </c>
      <c r="AW1264" t="str">
        <f>IF(OR(IA!K30="Q1 2030",IA!K30="Q2 2030"),"Yes","No")</f>
        <v>No</v>
      </c>
      <c r="AX1264" s="178" t="str">
        <f t="shared" si="813"/>
        <v>No</v>
      </c>
      <c r="AY1264" t="str">
        <f>IF(OR(IA!K30="Q3 2030",IA!K30="Q4 2030"),"Yes","No")</f>
        <v>No</v>
      </c>
      <c r="AZ1264" s="178" t="str">
        <f t="shared" si="814"/>
        <v>No</v>
      </c>
      <c r="BA1264" t="str">
        <f>IF(IA!K30="","No","Yes")</f>
        <v>No</v>
      </c>
      <c r="BB1264" s="178" t="str">
        <f t="shared" si="815"/>
        <v>No</v>
      </c>
      <c r="BC1264" s="178" t="str">
        <f t="shared" si="816"/>
        <v>Yes</v>
      </c>
      <c r="BD1264" s="174"/>
    </row>
    <row r="1265" spans="1:56" s="175" customFormat="1" ht="23.65" thickBot="1" x14ac:dyDescent="0.5">
      <c r="A1265" s="177">
        <v>27</v>
      </c>
      <c r="B1265" s="48" t="s">
        <v>861</v>
      </c>
      <c r="C1265" t="str">
        <f>IF(IA!E31="Yes","Yes","No")</f>
        <v>No</v>
      </c>
      <c r="D1265" t="str">
        <f>IF(AND(C1265="No",IA!F31="Yes"),"Yes","No")</f>
        <v>No</v>
      </c>
      <c r="E1265" t="str">
        <f>IF(AND(C1265="No",IA!F31="N/A"),"N/A","No")</f>
        <v>No</v>
      </c>
      <c r="F1265">
        <f>IF(OR(IA!F31="Yes",IA!F31="N/A"),0,1)</f>
        <v>1</v>
      </c>
      <c r="G1265" t="str">
        <f>IF(OR(IA!K31="Q3 2019",IA!K31="Q4 2019"),"Yes","No")</f>
        <v>No</v>
      </c>
      <c r="H1265" s="178" t="str">
        <f t="shared" si="768"/>
        <v>No</v>
      </c>
      <c r="I1265" t="str">
        <f>IF(OR(IA!K31="Q1 2020",IA!K31="Q2 2020"),"Yes","No")</f>
        <v>No</v>
      </c>
      <c r="J1265" s="178" t="str">
        <f t="shared" si="793"/>
        <v>No</v>
      </c>
      <c r="K1265" t="str">
        <f>IF(OR(IA!K31="Q3 2020",IA!K31="Q4 2020"),"Yes","No")</f>
        <v>No</v>
      </c>
      <c r="L1265" s="178" t="str">
        <f t="shared" si="794"/>
        <v>No</v>
      </c>
      <c r="M1265" t="str">
        <f>IF(OR(IA!K31="Q1 2021",IA!K31="Q2 2021"),"Yes","No")</f>
        <v>No</v>
      </c>
      <c r="N1265" s="178" t="str">
        <f t="shared" si="795"/>
        <v>No</v>
      </c>
      <c r="O1265" t="str">
        <f>IF(OR(IA!K31="Q3 2021",IA!K31="Q4 2021"),"Yes","No")</f>
        <v>No</v>
      </c>
      <c r="P1265" s="178" t="str">
        <f t="shared" si="796"/>
        <v>No</v>
      </c>
      <c r="Q1265" t="str">
        <f>IF(OR(IA!K31="Q1 2022",IA!K31="Q2 2022"),"Yes","No")</f>
        <v>No</v>
      </c>
      <c r="R1265" s="178" t="str">
        <f t="shared" si="797"/>
        <v>No</v>
      </c>
      <c r="S1265" t="str">
        <f>IF(OR(IA!K31="Q3 2022",IA!K31="Q4 2022"),"Yes","No")</f>
        <v>No</v>
      </c>
      <c r="T1265" s="178" t="str">
        <f t="shared" si="798"/>
        <v>No</v>
      </c>
      <c r="U1265" t="str">
        <f>IF(OR(IA!K31="Q1 2023",IA!K31="Q2 2023"),"Yes","No")</f>
        <v>No</v>
      </c>
      <c r="V1265" s="178" t="str">
        <f t="shared" si="799"/>
        <v>No</v>
      </c>
      <c r="W1265" t="str">
        <f>IF(OR(IA!K31="Q3 2023",IA!K31="Q4 2023"),"Yes","No")</f>
        <v>No</v>
      </c>
      <c r="X1265" s="178" t="str">
        <f t="shared" si="800"/>
        <v>No</v>
      </c>
      <c r="Y1265" t="str">
        <f>IF(OR(IA!K31="Q1 2024",IA!K31="Q2 2024"),"Yes","No")</f>
        <v>No</v>
      </c>
      <c r="Z1265" s="178" t="str">
        <f t="shared" si="801"/>
        <v>No</v>
      </c>
      <c r="AA1265" t="str">
        <f>IF(OR(IA!K31="Q3 2024",IA!K31="Q4 2024"),"Yes","No")</f>
        <v>No</v>
      </c>
      <c r="AB1265" s="178" t="str">
        <f t="shared" si="802"/>
        <v>No</v>
      </c>
      <c r="AC1265" t="str">
        <f>IF(OR(IA!K31="Q1 2025",IA!K31="Q2 2025"),"Yes","No")</f>
        <v>No</v>
      </c>
      <c r="AD1265" s="178" t="str">
        <f t="shared" si="803"/>
        <v>No</v>
      </c>
      <c r="AE1265" t="str">
        <f>IF(OR(IA!K31="Q3 2025",IA!K31="Q4 2025"),"Yes","No")</f>
        <v>No</v>
      </c>
      <c r="AF1265" s="178" t="str">
        <f t="shared" si="804"/>
        <v>No</v>
      </c>
      <c r="AG1265" t="str">
        <f>IF(OR(IA!K31="Q1 2026",IA!K31="Q2 2026"),"Yes","No")</f>
        <v>No</v>
      </c>
      <c r="AH1265" s="178" t="str">
        <f t="shared" si="805"/>
        <v>No</v>
      </c>
      <c r="AI1265" t="str">
        <f>IF(OR(IA!K31="Q3 2026",IA!K31="Q4 2026"),"Yes","No")</f>
        <v>No</v>
      </c>
      <c r="AJ1265" s="178" t="str">
        <f t="shared" si="806"/>
        <v>No</v>
      </c>
      <c r="AK1265" t="str">
        <f>IF(OR(IA!K31="Q1 2027",IA!K31="Q2 2027"),"Yes","No")</f>
        <v>No</v>
      </c>
      <c r="AL1265" s="178" t="str">
        <f t="shared" si="807"/>
        <v>No</v>
      </c>
      <c r="AM1265" t="str">
        <f>IF(OR(IA!K31="Q3 2027",IA!K31="Q4 2027"),"Yes","No")</f>
        <v>No</v>
      </c>
      <c r="AN1265" s="178" t="str">
        <f t="shared" si="808"/>
        <v>No</v>
      </c>
      <c r="AO1265" t="str">
        <f>IF(OR(IA!K31="Q1 2028",IA!K31="Q2 2028"),"Yes","No")</f>
        <v>No</v>
      </c>
      <c r="AP1265" s="178" t="str">
        <f t="shared" si="809"/>
        <v>No</v>
      </c>
      <c r="AQ1265" t="str">
        <f>IF(OR(IA!K31="Q3 2028",IA!K31="Q4 2028"),"Yes","No")</f>
        <v>No</v>
      </c>
      <c r="AR1265" s="178" t="str">
        <f t="shared" si="810"/>
        <v>No</v>
      </c>
      <c r="AS1265" t="str">
        <f>IF(OR(IA!K31="Q1 2029",IA!K31="Q2 2029"),"Yes","No")</f>
        <v>No</v>
      </c>
      <c r="AT1265" s="178" t="str">
        <f t="shared" si="811"/>
        <v>No</v>
      </c>
      <c r="AU1265" t="str">
        <f>IF(OR(IA!K31="Q3 2029",IA!K31="Q4 2029"),"Yes","No")</f>
        <v>No</v>
      </c>
      <c r="AV1265" s="178" t="str">
        <f t="shared" si="812"/>
        <v>No</v>
      </c>
      <c r="AW1265" t="str">
        <f>IF(OR(IA!K31="Q1 2030",IA!K31="Q2 2030"),"Yes","No")</f>
        <v>No</v>
      </c>
      <c r="AX1265" s="178" t="str">
        <f t="shared" si="813"/>
        <v>No</v>
      </c>
      <c r="AY1265" t="str">
        <f>IF(OR(IA!K31="Q3 2030",IA!K31="Q4 2030"),"Yes","No")</f>
        <v>No</v>
      </c>
      <c r="AZ1265" s="178" t="str">
        <f t="shared" si="814"/>
        <v>No</v>
      </c>
      <c r="BA1265" t="str">
        <f>IF(IA!K31="","No","Yes")</f>
        <v>No</v>
      </c>
      <c r="BB1265" s="178" t="str">
        <f t="shared" si="815"/>
        <v>No</v>
      </c>
      <c r="BC1265" s="178" t="str">
        <f t="shared" si="816"/>
        <v>Yes</v>
      </c>
      <c r="BD1265" s="174"/>
    </row>
    <row r="1266" spans="1:56" s="175" customFormat="1" ht="23.65" thickBot="1" x14ac:dyDescent="0.5">
      <c r="A1266" s="177">
        <v>28</v>
      </c>
      <c r="B1266" s="48" t="s">
        <v>862</v>
      </c>
      <c r="C1266" t="str">
        <f>IF(IA!E32="Yes","Yes","No")</f>
        <v>No</v>
      </c>
      <c r="D1266" t="str">
        <f>IF(AND(C1266="No",IA!F32="Yes"),"Yes","No")</f>
        <v>No</v>
      </c>
      <c r="E1266" t="str">
        <f>IF(AND(C1266="No",IA!F32="N/A"),"N/A","No")</f>
        <v>No</v>
      </c>
      <c r="F1266">
        <f>IF(OR(IA!F32="Yes",IA!F32="N/A"),0,1)</f>
        <v>1</v>
      </c>
      <c r="G1266" t="str">
        <f>IF(OR(IA!K32="Q3 2019",IA!K32="Q4 2019"),"Yes","No")</f>
        <v>No</v>
      </c>
      <c r="H1266" s="178" t="str">
        <f t="shared" si="768"/>
        <v>No</v>
      </c>
      <c r="I1266" t="str">
        <f>IF(OR(IA!K32="Q1 2020",IA!K32="Q2 2020"),"Yes","No")</f>
        <v>No</v>
      </c>
      <c r="J1266" s="178" t="str">
        <f t="shared" si="793"/>
        <v>No</v>
      </c>
      <c r="K1266" t="str">
        <f>IF(OR(IA!K32="Q3 2020",IA!K32="Q4 2020"),"Yes","No")</f>
        <v>No</v>
      </c>
      <c r="L1266" s="178" t="str">
        <f t="shared" si="794"/>
        <v>No</v>
      </c>
      <c r="M1266" t="str">
        <f>IF(OR(IA!K32="Q1 2021",IA!K32="Q2 2021"),"Yes","No")</f>
        <v>No</v>
      </c>
      <c r="N1266" s="178" t="str">
        <f t="shared" si="795"/>
        <v>No</v>
      </c>
      <c r="O1266" t="str">
        <f>IF(OR(IA!K32="Q3 2021",IA!K32="Q4 2021"),"Yes","No")</f>
        <v>No</v>
      </c>
      <c r="P1266" s="178" t="str">
        <f t="shared" si="796"/>
        <v>No</v>
      </c>
      <c r="Q1266" t="str">
        <f>IF(OR(IA!K32="Q1 2022",IA!K32="Q2 2022"),"Yes","No")</f>
        <v>No</v>
      </c>
      <c r="R1266" s="178" t="str">
        <f t="shared" si="797"/>
        <v>No</v>
      </c>
      <c r="S1266" t="str">
        <f>IF(OR(IA!K32="Q3 2022",IA!K32="Q4 2022"),"Yes","No")</f>
        <v>No</v>
      </c>
      <c r="T1266" s="178" t="str">
        <f t="shared" si="798"/>
        <v>No</v>
      </c>
      <c r="U1266" t="str">
        <f>IF(OR(IA!K32="Q1 2023",IA!K32="Q2 2023"),"Yes","No")</f>
        <v>No</v>
      </c>
      <c r="V1266" s="178" t="str">
        <f t="shared" si="799"/>
        <v>No</v>
      </c>
      <c r="W1266" t="str">
        <f>IF(OR(IA!K32="Q3 2023",IA!K32="Q4 2023"),"Yes","No")</f>
        <v>No</v>
      </c>
      <c r="X1266" s="178" t="str">
        <f t="shared" si="800"/>
        <v>No</v>
      </c>
      <c r="Y1266" t="str">
        <f>IF(OR(IA!K32="Q1 2024",IA!K32="Q2 2024"),"Yes","No")</f>
        <v>No</v>
      </c>
      <c r="Z1266" s="178" t="str">
        <f t="shared" si="801"/>
        <v>No</v>
      </c>
      <c r="AA1266" t="str">
        <f>IF(OR(IA!K32="Q3 2024",IA!K32="Q4 2024"),"Yes","No")</f>
        <v>No</v>
      </c>
      <c r="AB1266" s="178" t="str">
        <f t="shared" si="802"/>
        <v>No</v>
      </c>
      <c r="AC1266" t="str">
        <f>IF(OR(IA!K32="Q1 2025",IA!K32="Q2 2025"),"Yes","No")</f>
        <v>No</v>
      </c>
      <c r="AD1266" s="178" t="str">
        <f t="shared" si="803"/>
        <v>No</v>
      </c>
      <c r="AE1266" t="str">
        <f>IF(OR(IA!K32="Q3 2025",IA!K32="Q4 2025"),"Yes","No")</f>
        <v>No</v>
      </c>
      <c r="AF1266" s="178" t="str">
        <f t="shared" si="804"/>
        <v>No</v>
      </c>
      <c r="AG1266" t="str">
        <f>IF(OR(IA!K32="Q1 2026",IA!K32="Q2 2026"),"Yes","No")</f>
        <v>No</v>
      </c>
      <c r="AH1266" s="178" t="str">
        <f t="shared" si="805"/>
        <v>No</v>
      </c>
      <c r="AI1266" t="str">
        <f>IF(OR(IA!K32="Q3 2026",IA!K32="Q4 2026"),"Yes","No")</f>
        <v>No</v>
      </c>
      <c r="AJ1266" s="178" t="str">
        <f t="shared" si="806"/>
        <v>No</v>
      </c>
      <c r="AK1266" t="str">
        <f>IF(OR(IA!K32="Q1 2027",IA!K32="Q2 2027"),"Yes","No")</f>
        <v>No</v>
      </c>
      <c r="AL1266" s="178" t="str">
        <f t="shared" si="807"/>
        <v>No</v>
      </c>
      <c r="AM1266" t="str">
        <f>IF(OR(IA!K32="Q3 2027",IA!K32="Q4 2027"),"Yes","No")</f>
        <v>No</v>
      </c>
      <c r="AN1266" s="178" t="str">
        <f t="shared" si="808"/>
        <v>No</v>
      </c>
      <c r="AO1266" t="str">
        <f>IF(OR(IA!K32="Q1 2028",IA!K32="Q2 2028"),"Yes","No")</f>
        <v>No</v>
      </c>
      <c r="AP1266" s="178" t="str">
        <f t="shared" si="809"/>
        <v>No</v>
      </c>
      <c r="AQ1266" t="str">
        <f>IF(OR(IA!K32="Q3 2028",IA!K32="Q4 2028"),"Yes","No")</f>
        <v>No</v>
      </c>
      <c r="AR1266" s="178" t="str">
        <f t="shared" si="810"/>
        <v>No</v>
      </c>
      <c r="AS1266" t="str">
        <f>IF(OR(IA!K32="Q1 2029",IA!K32="Q2 2029"),"Yes","No")</f>
        <v>No</v>
      </c>
      <c r="AT1266" s="178" t="str">
        <f t="shared" si="811"/>
        <v>No</v>
      </c>
      <c r="AU1266" t="str">
        <f>IF(OR(IA!K32="Q3 2029",IA!K32="Q4 2029"),"Yes","No")</f>
        <v>No</v>
      </c>
      <c r="AV1266" s="178" t="str">
        <f t="shared" si="812"/>
        <v>No</v>
      </c>
      <c r="AW1266" t="str">
        <f>IF(OR(IA!K32="Q1 2030",IA!K32="Q2 2030"),"Yes","No")</f>
        <v>No</v>
      </c>
      <c r="AX1266" s="178" t="str">
        <f t="shared" si="813"/>
        <v>No</v>
      </c>
      <c r="AY1266" t="str">
        <f>IF(OR(IA!K32="Q3 2030",IA!K32="Q4 2030"),"Yes","No")</f>
        <v>No</v>
      </c>
      <c r="AZ1266" s="178" t="str">
        <f t="shared" si="814"/>
        <v>No</v>
      </c>
      <c r="BA1266" t="str">
        <f>IF(IA!K32="","No","Yes")</f>
        <v>No</v>
      </c>
      <c r="BB1266" s="178" t="str">
        <f t="shared" si="815"/>
        <v>No</v>
      </c>
      <c r="BC1266" s="178" t="str">
        <f t="shared" si="816"/>
        <v>Yes</v>
      </c>
      <c r="BD1266" s="174"/>
    </row>
    <row r="1267" spans="1:56" s="175" customFormat="1" ht="46.9" thickBot="1" x14ac:dyDescent="0.5">
      <c r="A1267" s="177">
        <v>29</v>
      </c>
      <c r="B1267" s="48" t="s">
        <v>865</v>
      </c>
      <c r="C1267" t="str">
        <f>IF(IA!E33="Yes","Yes","No")</f>
        <v>No</v>
      </c>
      <c r="D1267" t="str">
        <f>IF(AND(C1267="No",IA!F33="Yes"),"Yes","No")</f>
        <v>No</v>
      </c>
      <c r="E1267" t="str">
        <f>IF(AND(C1267="No",IA!F33="N/A"),"N/A","No")</f>
        <v>No</v>
      </c>
      <c r="F1267">
        <f>IF(OR(IA!F33="Yes",IA!F33="N/A"),0,1)</f>
        <v>1</v>
      </c>
      <c r="G1267" t="str">
        <f>IF(OR(IA!K33="Q3 2019",IA!K33="Q4 2019"),"Yes","No")</f>
        <v>No</v>
      </c>
      <c r="H1267" s="178" t="str">
        <f t="shared" si="768"/>
        <v>No</v>
      </c>
      <c r="I1267" t="str">
        <f>IF(OR(IA!K33="Q1 2020",IA!K33="Q2 2020"),"Yes","No")</f>
        <v>No</v>
      </c>
      <c r="J1267" s="178" t="str">
        <f t="shared" si="793"/>
        <v>No</v>
      </c>
      <c r="K1267" t="str">
        <f>IF(OR(IA!K33="Q3 2020",IA!K33="Q4 2020"),"Yes","No")</f>
        <v>No</v>
      </c>
      <c r="L1267" s="178" t="str">
        <f t="shared" si="794"/>
        <v>No</v>
      </c>
      <c r="M1267" t="str">
        <f>IF(OR(IA!K33="Q1 2021",IA!K33="Q2 2021"),"Yes","No")</f>
        <v>No</v>
      </c>
      <c r="N1267" s="178" t="str">
        <f t="shared" si="795"/>
        <v>No</v>
      </c>
      <c r="O1267" t="str">
        <f>IF(OR(IA!K33="Q3 2021",IA!K33="Q4 2021"),"Yes","No")</f>
        <v>No</v>
      </c>
      <c r="P1267" s="178" t="str">
        <f t="shared" si="796"/>
        <v>No</v>
      </c>
      <c r="Q1267" t="str">
        <f>IF(OR(IA!K33="Q1 2022",IA!K33="Q2 2022"),"Yes","No")</f>
        <v>No</v>
      </c>
      <c r="R1267" s="178" t="str">
        <f t="shared" si="797"/>
        <v>No</v>
      </c>
      <c r="S1267" t="str">
        <f>IF(OR(IA!K33="Q3 2022",IA!K33="Q4 2022"),"Yes","No")</f>
        <v>No</v>
      </c>
      <c r="T1267" s="178" t="str">
        <f t="shared" si="798"/>
        <v>No</v>
      </c>
      <c r="U1267" t="str">
        <f>IF(OR(IA!K33="Q1 2023",IA!K33="Q2 2023"),"Yes","No")</f>
        <v>No</v>
      </c>
      <c r="V1267" s="178" t="str">
        <f t="shared" si="799"/>
        <v>No</v>
      </c>
      <c r="W1267" t="str">
        <f>IF(OR(IA!K33="Q3 2023",IA!K33="Q4 2023"),"Yes","No")</f>
        <v>No</v>
      </c>
      <c r="X1267" s="178" t="str">
        <f t="shared" si="800"/>
        <v>No</v>
      </c>
      <c r="Y1267" t="str">
        <f>IF(OR(IA!K33="Q1 2024",IA!K33="Q2 2024"),"Yes","No")</f>
        <v>No</v>
      </c>
      <c r="Z1267" s="178" t="str">
        <f t="shared" si="801"/>
        <v>No</v>
      </c>
      <c r="AA1267" t="str">
        <f>IF(OR(IA!K33="Q3 2024",IA!K33="Q4 2024"),"Yes","No")</f>
        <v>No</v>
      </c>
      <c r="AB1267" s="178" t="str">
        <f t="shared" si="802"/>
        <v>No</v>
      </c>
      <c r="AC1267" t="str">
        <f>IF(OR(IA!K33="Q1 2025",IA!K33="Q2 2025"),"Yes","No")</f>
        <v>No</v>
      </c>
      <c r="AD1267" s="178" t="str">
        <f t="shared" si="803"/>
        <v>No</v>
      </c>
      <c r="AE1267" t="str">
        <f>IF(OR(IA!K33="Q3 2025",IA!K33="Q4 2025"),"Yes","No")</f>
        <v>No</v>
      </c>
      <c r="AF1267" s="178" t="str">
        <f t="shared" si="804"/>
        <v>No</v>
      </c>
      <c r="AG1267" t="str">
        <f>IF(OR(IA!K33="Q1 2026",IA!K33="Q2 2026"),"Yes","No")</f>
        <v>No</v>
      </c>
      <c r="AH1267" s="178" t="str">
        <f t="shared" si="805"/>
        <v>No</v>
      </c>
      <c r="AI1267" t="str">
        <f>IF(OR(IA!K33="Q3 2026",IA!K33="Q4 2026"),"Yes","No")</f>
        <v>No</v>
      </c>
      <c r="AJ1267" s="178" t="str">
        <f t="shared" si="806"/>
        <v>No</v>
      </c>
      <c r="AK1267" t="str">
        <f>IF(OR(IA!K33="Q1 2027",IA!K33="Q2 2027"),"Yes","No")</f>
        <v>No</v>
      </c>
      <c r="AL1267" s="178" t="str">
        <f t="shared" si="807"/>
        <v>No</v>
      </c>
      <c r="AM1267" t="str">
        <f>IF(OR(IA!K33="Q3 2027",IA!K33="Q4 2027"),"Yes","No")</f>
        <v>No</v>
      </c>
      <c r="AN1267" s="178" t="str">
        <f t="shared" si="808"/>
        <v>No</v>
      </c>
      <c r="AO1267" t="str">
        <f>IF(OR(IA!K33="Q1 2028",IA!K33="Q2 2028"),"Yes","No")</f>
        <v>No</v>
      </c>
      <c r="AP1267" s="178" t="str">
        <f t="shared" si="809"/>
        <v>No</v>
      </c>
      <c r="AQ1267" t="str">
        <f>IF(OR(IA!K33="Q3 2028",IA!K33="Q4 2028"),"Yes","No")</f>
        <v>No</v>
      </c>
      <c r="AR1267" s="178" t="str">
        <f t="shared" si="810"/>
        <v>No</v>
      </c>
      <c r="AS1267" t="str">
        <f>IF(OR(IA!K33="Q1 2029",IA!K33="Q2 2029"),"Yes","No")</f>
        <v>No</v>
      </c>
      <c r="AT1267" s="178" t="str">
        <f t="shared" si="811"/>
        <v>No</v>
      </c>
      <c r="AU1267" t="str">
        <f>IF(OR(IA!K33="Q3 2029",IA!K33="Q4 2029"),"Yes","No")</f>
        <v>No</v>
      </c>
      <c r="AV1267" s="178" t="str">
        <f t="shared" si="812"/>
        <v>No</v>
      </c>
      <c r="AW1267" t="str">
        <f>IF(OR(IA!K33="Q1 2030",IA!K33="Q2 2030"),"Yes","No")</f>
        <v>No</v>
      </c>
      <c r="AX1267" s="178" t="str">
        <f t="shared" si="813"/>
        <v>No</v>
      </c>
      <c r="AY1267" t="str">
        <f>IF(OR(IA!K33="Q3 2030",IA!K33="Q4 2030"),"Yes","No")</f>
        <v>No</v>
      </c>
      <c r="AZ1267" s="178" t="str">
        <f t="shared" si="814"/>
        <v>No</v>
      </c>
      <c r="BA1267" t="str">
        <f>IF(IA!K33="","No","Yes")</f>
        <v>No</v>
      </c>
      <c r="BB1267" s="178" t="str">
        <f t="shared" si="815"/>
        <v>No</v>
      </c>
      <c r="BC1267" s="178" t="str">
        <f t="shared" si="816"/>
        <v>Yes</v>
      </c>
      <c r="BD1267" s="174"/>
    </row>
    <row r="1268" spans="1:56" s="175" customFormat="1" ht="14.65" thickBot="1" x14ac:dyDescent="0.5">
      <c r="A1268" s="177">
        <v>30</v>
      </c>
      <c r="B1268" s="48" t="s">
        <v>866</v>
      </c>
      <c r="C1268" t="str">
        <f>IF(IA!E34="Yes","Yes","No")</f>
        <v>No</v>
      </c>
      <c r="D1268" t="str">
        <f>IF(AND(C1268="No",IA!F34="Yes"),"Yes","No")</f>
        <v>No</v>
      </c>
      <c r="E1268" t="str">
        <f>IF(AND(C1268="No",IA!F34="N/A"),"N/A","No")</f>
        <v>No</v>
      </c>
      <c r="F1268">
        <f>IF(OR(IA!F34="Yes",IA!F34="N/A"),0,1)</f>
        <v>1</v>
      </c>
      <c r="G1268" t="str">
        <f>IF(OR(IA!K34="Q3 2019",IA!K34="Q4 2019"),"Yes","No")</f>
        <v>No</v>
      </c>
      <c r="H1268" s="178" t="str">
        <f t="shared" si="768"/>
        <v>No</v>
      </c>
      <c r="I1268" t="str">
        <f>IF(OR(IA!K34="Q1 2020",IA!K34="Q2 2020"),"Yes","No")</f>
        <v>No</v>
      </c>
      <c r="J1268" s="178" t="str">
        <f t="shared" si="793"/>
        <v>No</v>
      </c>
      <c r="K1268" t="str">
        <f>IF(OR(IA!K34="Q3 2020",IA!K34="Q4 2020"),"Yes","No")</f>
        <v>No</v>
      </c>
      <c r="L1268" s="178" t="str">
        <f t="shared" si="794"/>
        <v>No</v>
      </c>
      <c r="M1268" t="str">
        <f>IF(OR(IA!K34="Q1 2021",IA!K34="Q2 2021"),"Yes","No")</f>
        <v>No</v>
      </c>
      <c r="N1268" s="178" t="str">
        <f t="shared" si="795"/>
        <v>No</v>
      </c>
      <c r="O1268" t="str">
        <f>IF(OR(IA!K34="Q3 2021",IA!K34="Q4 2021"),"Yes","No")</f>
        <v>No</v>
      </c>
      <c r="P1268" s="178" t="str">
        <f t="shared" si="796"/>
        <v>No</v>
      </c>
      <c r="Q1268" t="str">
        <f>IF(OR(IA!K34="Q1 2022",IA!K34="Q2 2022"),"Yes","No")</f>
        <v>No</v>
      </c>
      <c r="R1268" s="178" t="str">
        <f t="shared" si="797"/>
        <v>No</v>
      </c>
      <c r="S1268" t="str">
        <f>IF(OR(IA!K34="Q3 2022",IA!K34="Q4 2022"),"Yes","No")</f>
        <v>No</v>
      </c>
      <c r="T1268" s="178" t="str">
        <f t="shared" si="798"/>
        <v>No</v>
      </c>
      <c r="U1268" t="str">
        <f>IF(OR(IA!K34="Q1 2023",IA!K34="Q2 2023"),"Yes","No")</f>
        <v>No</v>
      </c>
      <c r="V1268" s="178" t="str">
        <f t="shared" si="799"/>
        <v>No</v>
      </c>
      <c r="W1268" t="str">
        <f>IF(OR(IA!K34="Q3 2023",IA!K34="Q4 2023"),"Yes","No")</f>
        <v>No</v>
      </c>
      <c r="X1268" s="178" t="str">
        <f t="shared" si="800"/>
        <v>No</v>
      </c>
      <c r="Y1268" t="str">
        <f>IF(OR(IA!K34="Q1 2024",IA!K34="Q2 2024"),"Yes","No")</f>
        <v>No</v>
      </c>
      <c r="Z1268" s="178" t="str">
        <f t="shared" si="801"/>
        <v>No</v>
      </c>
      <c r="AA1268" t="str">
        <f>IF(OR(IA!K34="Q3 2024",IA!K34="Q4 2024"),"Yes","No")</f>
        <v>No</v>
      </c>
      <c r="AB1268" s="178" t="str">
        <f t="shared" si="802"/>
        <v>No</v>
      </c>
      <c r="AC1268" t="str">
        <f>IF(OR(IA!K34="Q1 2025",IA!K34="Q2 2025"),"Yes","No")</f>
        <v>No</v>
      </c>
      <c r="AD1268" s="178" t="str">
        <f t="shared" si="803"/>
        <v>No</v>
      </c>
      <c r="AE1268" t="str">
        <f>IF(OR(IA!K34="Q3 2025",IA!K34="Q4 2025"),"Yes","No")</f>
        <v>No</v>
      </c>
      <c r="AF1268" s="178" t="str">
        <f t="shared" si="804"/>
        <v>No</v>
      </c>
      <c r="AG1268" t="str">
        <f>IF(OR(IA!K34="Q1 2026",IA!K34="Q2 2026"),"Yes","No")</f>
        <v>No</v>
      </c>
      <c r="AH1268" s="178" t="str">
        <f t="shared" si="805"/>
        <v>No</v>
      </c>
      <c r="AI1268" t="str">
        <f>IF(OR(IA!K34="Q3 2026",IA!K34="Q4 2026"),"Yes","No")</f>
        <v>No</v>
      </c>
      <c r="AJ1268" s="178" t="str">
        <f t="shared" si="806"/>
        <v>No</v>
      </c>
      <c r="AK1268" t="str">
        <f>IF(OR(IA!K34="Q1 2027",IA!K34="Q2 2027"),"Yes","No")</f>
        <v>No</v>
      </c>
      <c r="AL1268" s="178" t="str">
        <f t="shared" si="807"/>
        <v>No</v>
      </c>
      <c r="AM1268" t="str">
        <f>IF(OR(IA!K34="Q3 2027",IA!K34="Q4 2027"),"Yes","No")</f>
        <v>No</v>
      </c>
      <c r="AN1268" s="178" t="str">
        <f t="shared" si="808"/>
        <v>No</v>
      </c>
      <c r="AO1268" t="str">
        <f>IF(OR(IA!K34="Q1 2028",IA!K34="Q2 2028"),"Yes","No")</f>
        <v>No</v>
      </c>
      <c r="AP1268" s="178" t="str">
        <f t="shared" si="809"/>
        <v>No</v>
      </c>
      <c r="AQ1268" t="str">
        <f>IF(OR(IA!K34="Q3 2028",IA!K34="Q4 2028"),"Yes","No")</f>
        <v>No</v>
      </c>
      <c r="AR1268" s="178" t="str">
        <f t="shared" si="810"/>
        <v>No</v>
      </c>
      <c r="AS1268" t="str">
        <f>IF(OR(IA!K34="Q1 2029",IA!K34="Q2 2029"),"Yes","No")</f>
        <v>No</v>
      </c>
      <c r="AT1268" s="178" t="str">
        <f t="shared" si="811"/>
        <v>No</v>
      </c>
      <c r="AU1268" t="str">
        <f>IF(OR(IA!K34="Q3 2029",IA!K34="Q4 2029"),"Yes","No")</f>
        <v>No</v>
      </c>
      <c r="AV1268" s="178" t="str">
        <f t="shared" si="812"/>
        <v>No</v>
      </c>
      <c r="AW1268" t="str">
        <f>IF(OR(IA!K34="Q1 2030",IA!K34="Q2 2030"),"Yes","No")</f>
        <v>No</v>
      </c>
      <c r="AX1268" s="178" t="str">
        <f t="shared" si="813"/>
        <v>No</v>
      </c>
      <c r="AY1268" t="str">
        <f>IF(OR(IA!K34="Q3 2030",IA!K34="Q4 2030"),"Yes","No")</f>
        <v>No</v>
      </c>
      <c r="AZ1268" s="178" t="str">
        <f t="shared" si="814"/>
        <v>No</v>
      </c>
      <c r="BA1268" t="str">
        <f>IF(IA!K34="","No","Yes")</f>
        <v>No</v>
      </c>
      <c r="BB1268" s="178" t="str">
        <f t="shared" si="815"/>
        <v>No</v>
      </c>
      <c r="BC1268" s="178" t="str">
        <f t="shared" si="816"/>
        <v>Yes</v>
      </c>
      <c r="BD1268" s="174"/>
    </row>
    <row r="1269" spans="1:56" s="175" customFormat="1" ht="23.65" thickBot="1" x14ac:dyDescent="0.5">
      <c r="A1269" s="177">
        <v>31</v>
      </c>
      <c r="B1269" s="48" t="s">
        <v>867</v>
      </c>
      <c r="C1269" t="str">
        <f>IF(IA!E35="Yes","Yes","No")</f>
        <v>No</v>
      </c>
      <c r="D1269" t="str">
        <f>IF(AND(C1269="No",IA!F35="Yes"),"Yes","No")</f>
        <v>No</v>
      </c>
      <c r="E1269" t="str">
        <f>IF(AND(C1269="No",IA!F35="N/A"),"N/A","No")</f>
        <v>No</v>
      </c>
      <c r="F1269">
        <f>IF(OR(IA!F35="Yes",IA!F35="N/A"),0,1)</f>
        <v>1</v>
      </c>
      <c r="G1269" t="str">
        <f>IF(OR(IA!K35="Q3 2019",IA!K35="Q4 2019"),"Yes","No")</f>
        <v>No</v>
      </c>
      <c r="H1269" s="178" t="str">
        <f t="shared" si="768"/>
        <v>No</v>
      </c>
      <c r="I1269" t="str">
        <f>IF(OR(IA!K35="Q1 2020",IA!K35="Q2 2020"),"Yes","No")</f>
        <v>No</v>
      </c>
      <c r="J1269" s="178" t="str">
        <f t="shared" si="793"/>
        <v>No</v>
      </c>
      <c r="K1269" t="str">
        <f>IF(OR(IA!K35="Q3 2020",IA!K35="Q4 2020"),"Yes","No")</f>
        <v>No</v>
      </c>
      <c r="L1269" s="178" t="str">
        <f t="shared" si="794"/>
        <v>No</v>
      </c>
      <c r="M1269" t="str">
        <f>IF(OR(IA!K35="Q1 2021",IA!K35="Q2 2021"),"Yes","No")</f>
        <v>No</v>
      </c>
      <c r="N1269" s="178" t="str">
        <f t="shared" si="795"/>
        <v>No</v>
      </c>
      <c r="O1269" t="str">
        <f>IF(OR(IA!K35="Q3 2021",IA!K35="Q4 2021"),"Yes","No")</f>
        <v>No</v>
      </c>
      <c r="P1269" s="178" t="str">
        <f t="shared" si="796"/>
        <v>No</v>
      </c>
      <c r="Q1269" t="str">
        <f>IF(OR(IA!K35="Q1 2022",IA!K35="Q2 2022"),"Yes","No")</f>
        <v>No</v>
      </c>
      <c r="R1269" s="178" t="str">
        <f t="shared" si="797"/>
        <v>No</v>
      </c>
      <c r="S1269" t="str">
        <f>IF(OR(IA!K35="Q3 2022",IA!K35="Q4 2022"),"Yes","No")</f>
        <v>No</v>
      </c>
      <c r="T1269" s="178" t="str">
        <f t="shared" si="798"/>
        <v>No</v>
      </c>
      <c r="U1269" t="str">
        <f>IF(OR(IA!K35="Q1 2023",IA!K35="Q2 2023"),"Yes","No")</f>
        <v>No</v>
      </c>
      <c r="V1269" s="178" t="str">
        <f t="shared" si="799"/>
        <v>No</v>
      </c>
      <c r="W1269" t="str">
        <f>IF(OR(IA!K35="Q3 2023",IA!K35="Q4 2023"),"Yes","No")</f>
        <v>No</v>
      </c>
      <c r="X1269" s="178" t="str">
        <f t="shared" si="800"/>
        <v>No</v>
      </c>
      <c r="Y1269" t="str">
        <f>IF(OR(IA!K35="Q1 2024",IA!K35="Q2 2024"),"Yes","No")</f>
        <v>No</v>
      </c>
      <c r="Z1269" s="178" t="str">
        <f t="shared" si="801"/>
        <v>No</v>
      </c>
      <c r="AA1269" t="str">
        <f>IF(OR(IA!K35="Q3 2024",IA!K35="Q4 2024"),"Yes","No")</f>
        <v>No</v>
      </c>
      <c r="AB1269" s="178" t="str">
        <f t="shared" si="802"/>
        <v>No</v>
      </c>
      <c r="AC1269" t="str">
        <f>IF(OR(IA!K35="Q1 2025",IA!K35="Q2 2025"),"Yes","No")</f>
        <v>No</v>
      </c>
      <c r="AD1269" s="178" t="str">
        <f t="shared" si="803"/>
        <v>No</v>
      </c>
      <c r="AE1269" t="str">
        <f>IF(OR(IA!K35="Q3 2025",IA!K35="Q4 2025"),"Yes","No")</f>
        <v>No</v>
      </c>
      <c r="AF1269" s="178" t="str">
        <f t="shared" si="804"/>
        <v>No</v>
      </c>
      <c r="AG1269" t="str">
        <f>IF(OR(IA!K35="Q1 2026",IA!K35="Q2 2026"),"Yes","No")</f>
        <v>No</v>
      </c>
      <c r="AH1269" s="178" t="str">
        <f t="shared" si="805"/>
        <v>No</v>
      </c>
      <c r="AI1269" t="str">
        <f>IF(OR(IA!K35="Q3 2026",IA!K35="Q4 2026"),"Yes","No")</f>
        <v>No</v>
      </c>
      <c r="AJ1269" s="178" t="str">
        <f t="shared" si="806"/>
        <v>No</v>
      </c>
      <c r="AK1269" t="str">
        <f>IF(OR(IA!K35="Q1 2027",IA!K35="Q2 2027"),"Yes","No")</f>
        <v>No</v>
      </c>
      <c r="AL1269" s="178" t="str">
        <f t="shared" si="807"/>
        <v>No</v>
      </c>
      <c r="AM1269" t="str">
        <f>IF(OR(IA!K35="Q3 2027",IA!K35="Q4 2027"),"Yes","No")</f>
        <v>No</v>
      </c>
      <c r="AN1269" s="178" t="str">
        <f t="shared" si="808"/>
        <v>No</v>
      </c>
      <c r="AO1269" t="str">
        <f>IF(OR(IA!K35="Q1 2028",IA!K35="Q2 2028"),"Yes","No")</f>
        <v>No</v>
      </c>
      <c r="AP1269" s="178" t="str">
        <f t="shared" si="809"/>
        <v>No</v>
      </c>
      <c r="AQ1269" t="str">
        <f>IF(OR(IA!K35="Q3 2028",IA!K35="Q4 2028"),"Yes","No")</f>
        <v>No</v>
      </c>
      <c r="AR1269" s="178" t="str">
        <f t="shared" si="810"/>
        <v>No</v>
      </c>
      <c r="AS1269" t="str">
        <f>IF(OR(IA!K35="Q1 2029",IA!K35="Q2 2029"),"Yes","No")</f>
        <v>No</v>
      </c>
      <c r="AT1269" s="178" t="str">
        <f t="shared" si="811"/>
        <v>No</v>
      </c>
      <c r="AU1269" t="str">
        <f>IF(OR(IA!K35="Q3 2029",IA!K35="Q4 2029"),"Yes","No")</f>
        <v>No</v>
      </c>
      <c r="AV1269" s="178" t="str">
        <f t="shared" si="812"/>
        <v>No</v>
      </c>
      <c r="AW1269" t="str">
        <f>IF(OR(IA!K35="Q1 2030",IA!K35="Q2 2030"),"Yes","No")</f>
        <v>No</v>
      </c>
      <c r="AX1269" s="178" t="str">
        <f t="shared" si="813"/>
        <v>No</v>
      </c>
      <c r="AY1269" t="str">
        <f>IF(OR(IA!K35="Q3 2030",IA!K35="Q4 2030"),"Yes","No")</f>
        <v>No</v>
      </c>
      <c r="AZ1269" s="178" t="str">
        <f t="shared" si="814"/>
        <v>No</v>
      </c>
      <c r="BA1269" t="str">
        <f>IF(IA!K35="","No","Yes")</f>
        <v>No</v>
      </c>
      <c r="BB1269" s="178" t="str">
        <f t="shared" si="815"/>
        <v>No</v>
      </c>
      <c r="BC1269" s="178" t="str">
        <f t="shared" si="816"/>
        <v>Yes</v>
      </c>
      <c r="BD1269" s="174"/>
    </row>
    <row r="1270" spans="1:56" s="175" customFormat="1" ht="14.65" thickBot="1" x14ac:dyDescent="0.5">
      <c r="A1270" s="177">
        <v>32</v>
      </c>
      <c r="B1270" s="48" t="s">
        <v>868</v>
      </c>
      <c r="C1270" t="str">
        <f>IF(IA!E36="Yes","Yes","No")</f>
        <v>No</v>
      </c>
      <c r="D1270" t="str">
        <f>IF(AND(C1270="No",IA!F36="Yes"),"Yes","No")</f>
        <v>No</v>
      </c>
      <c r="E1270" t="str">
        <f>IF(AND(C1270="No",IA!F36="N/A"),"N/A","No")</f>
        <v>No</v>
      </c>
      <c r="F1270">
        <f>IF(OR(IA!F36="Yes",IA!F36="N/A"),0,1)</f>
        <v>1</v>
      </c>
      <c r="G1270" t="str">
        <f>IF(OR(IA!K36="Q3 2019",IA!K36="Q4 2019"),"Yes","No")</f>
        <v>No</v>
      </c>
      <c r="H1270" s="178" t="str">
        <f t="shared" si="768"/>
        <v>No</v>
      </c>
      <c r="I1270" t="str">
        <f>IF(OR(IA!K36="Q1 2020",IA!K36="Q2 2020"),"Yes","No")</f>
        <v>No</v>
      </c>
      <c r="J1270" s="178" t="str">
        <f t="shared" si="793"/>
        <v>No</v>
      </c>
      <c r="K1270" t="str">
        <f>IF(OR(IA!K36="Q3 2020",IA!K36="Q4 2020"),"Yes","No")</f>
        <v>No</v>
      </c>
      <c r="L1270" s="178" t="str">
        <f t="shared" si="794"/>
        <v>No</v>
      </c>
      <c r="M1270" t="str">
        <f>IF(OR(IA!K36="Q1 2021",IA!K36="Q2 2021"),"Yes","No")</f>
        <v>No</v>
      </c>
      <c r="N1270" s="178" t="str">
        <f t="shared" si="795"/>
        <v>No</v>
      </c>
      <c r="O1270" t="str">
        <f>IF(OR(IA!K36="Q3 2021",IA!K36="Q4 2021"),"Yes","No")</f>
        <v>No</v>
      </c>
      <c r="P1270" s="178" t="str">
        <f t="shared" si="796"/>
        <v>No</v>
      </c>
      <c r="Q1270" t="str">
        <f>IF(OR(IA!K36="Q1 2022",IA!K36="Q2 2022"),"Yes","No")</f>
        <v>No</v>
      </c>
      <c r="R1270" s="178" t="str">
        <f t="shared" si="797"/>
        <v>No</v>
      </c>
      <c r="S1270" t="str">
        <f>IF(OR(IA!K36="Q3 2022",IA!K36="Q4 2022"),"Yes","No")</f>
        <v>No</v>
      </c>
      <c r="T1270" s="178" t="str">
        <f t="shared" si="798"/>
        <v>No</v>
      </c>
      <c r="U1270" t="str">
        <f>IF(OR(IA!K36="Q1 2023",IA!K36="Q2 2023"),"Yes","No")</f>
        <v>No</v>
      </c>
      <c r="V1270" s="178" t="str">
        <f t="shared" si="799"/>
        <v>No</v>
      </c>
      <c r="W1270" t="str">
        <f>IF(OR(IA!K36="Q3 2023",IA!K36="Q4 2023"),"Yes","No")</f>
        <v>No</v>
      </c>
      <c r="X1270" s="178" t="str">
        <f t="shared" si="800"/>
        <v>No</v>
      </c>
      <c r="Y1270" t="str">
        <f>IF(OR(IA!K36="Q1 2024",IA!K36="Q2 2024"),"Yes","No")</f>
        <v>No</v>
      </c>
      <c r="Z1270" s="178" t="str">
        <f t="shared" si="801"/>
        <v>No</v>
      </c>
      <c r="AA1270" t="str">
        <f>IF(OR(IA!K36="Q3 2024",IA!K36="Q4 2024"),"Yes","No")</f>
        <v>No</v>
      </c>
      <c r="AB1270" s="178" t="str">
        <f t="shared" si="802"/>
        <v>No</v>
      </c>
      <c r="AC1270" t="str">
        <f>IF(OR(IA!K36="Q1 2025",IA!K36="Q2 2025"),"Yes","No")</f>
        <v>No</v>
      </c>
      <c r="AD1270" s="178" t="str">
        <f t="shared" si="803"/>
        <v>No</v>
      </c>
      <c r="AE1270" t="str">
        <f>IF(OR(IA!K36="Q3 2025",IA!K36="Q4 2025"),"Yes","No")</f>
        <v>No</v>
      </c>
      <c r="AF1270" s="178" t="str">
        <f t="shared" si="804"/>
        <v>No</v>
      </c>
      <c r="AG1270" t="str">
        <f>IF(OR(IA!K36="Q1 2026",IA!K36="Q2 2026"),"Yes","No")</f>
        <v>No</v>
      </c>
      <c r="AH1270" s="178" t="str">
        <f t="shared" si="805"/>
        <v>No</v>
      </c>
      <c r="AI1270" t="str">
        <f>IF(OR(IA!K36="Q3 2026",IA!K36="Q4 2026"),"Yes","No")</f>
        <v>No</v>
      </c>
      <c r="AJ1270" s="178" t="str">
        <f t="shared" si="806"/>
        <v>No</v>
      </c>
      <c r="AK1270" t="str">
        <f>IF(OR(IA!K36="Q1 2027",IA!K36="Q2 2027"),"Yes","No")</f>
        <v>No</v>
      </c>
      <c r="AL1270" s="178" t="str">
        <f t="shared" si="807"/>
        <v>No</v>
      </c>
      <c r="AM1270" t="str">
        <f>IF(OR(IA!K36="Q3 2027",IA!K36="Q4 2027"),"Yes","No")</f>
        <v>No</v>
      </c>
      <c r="AN1270" s="178" t="str">
        <f t="shared" si="808"/>
        <v>No</v>
      </c>
      <c r="AO1270" t="str">
        <f>IF(OR(IA!K36="Q1 2028",IA!K36="Q2 2028"),"Yes","No")</f>
        <v>No</v>
      </c>
      <c r="AP1270" s="178" t="str">
        <f t="shared" si="809"/>
        <v>No</v>
      </c>
      <c r="AQ1270" t="str">
        <f>IF(OR(IA!K36="Q3 2028",IA!K36="Q4 2028"),"Yes","No")</f>
        <v>No</v>
      </c>
      <c r="AR1270" s="178" t="str">
        <f t="shared" si="810"/>
        <v>No</v>
      </c>
      <c r="AS1270" t="str">
        <f>IF(OR(IA!K36="Q1 2029",IA!K36="Q2 2029"),"Yes","No")</f>
        <v>No</v>
      </c>
      <c r="AT1270" s="178" t="str">
        <f t="shared" si="811"/>
        <v>No</v>
      </c>
      <c r="AU1270" t="str">
        <f>IF(OR(IA!K36="Q3 2029",IA!K36="Q4 2029"),"Yes","No")</f>
        <v>No</v>
      </c>
      <c r="AV1270" s="178" t="str">
        <f t="shared" si="812"/>
        <v>No</v>
      </c>
      <c r="AW1270" t="str">
        <f>IF(OR(IA!K36="Q1 2030",IA!K36="Q2 2030"),"Yes","No")</f>
        <v>No</v>
      </c>
      <c r="AX1270" s="178" t="str">
        <f t="shared" si="813"/>
        <v>No</v>
      </c>
      <c r="AY1270" t="str">
        <f>IF(OR(IA!K36="Q3 2030",IA!K36="Q4 2030"),"Yes","No")</f>
        <v>No</v>
      </c>
      <c r="AZ1270" s="178" t="str">
        <f t="shared" si="814"/>
        <v>No</v>
      </c>
      <c r="BA1270" t="str">
        <f>IF(IA!K36="","No","Yes")</f>
        <v>No</v>
      </c>
      <c r="BB1270" s="178" t="str">
        <f t="shared" si="815"/>
        <v>No</v>
      </c>
      <c r="BC1270" s="178" t="str">
        <f t="shared" si="816"/>
        <v>Yes</v>
      </c>
      <c r="BD1270" s="174"/>
    </row>
    <row r="1271" spans="1:56" s="175" customFormat="1" ht="23.65" thickBot="1" x14ac:dyDescent="0.5">
      <c r="A1271" s="177">
        <v>33</v>
      </c>
      <c r="B1271" s="48" t="s">
        <v>869</v>
      </c>
      <c r="C1271" t="str">
        <f>IF(IA!E37="Yes","Yes","No")</f>
        <v>No</v>
      </c>
      <c r="D1271" t="str">
        <f>IF(AND(C1271="No",IA!F37="Yes"),"Yes","No")</f>
        <v>No</v>
      </c>
      <c r="E1271" t="str">
        <f>IF(AND(C1271="No",IA!F37="N/A"),"N/A","No")</f>
        <v>No</v>
      </c>
      <c r="F1271">
        <f>IF(OR(IA!F37="Yes",IA!F37="N/A"),0,1)</f>
        <v>1</v>
      </c>
      <c r="G1271" t="str">
        <f>IF(OR(IA!K37="Q3 2019",IA!K37="Q4 2019"),"Yes","No")</f>
        <v>No</v>
      </c>
      <c r="H1271" s="178" t="str">
        <f t="shared" si="768"/>
        <v>No</v>
      </c>
      <c r="I1271" t="str">
        <f>IF(OR(IA!K37="Q1 2020",IA!K37="Q2 2020"),"Yes","No")</f>
        <v>No</v>
      </c>
      <c r="J1271" s="178" t="str">
        <f t="shared" si="793"/>
        <v>No</v>
      </c>
      <c r="K1271" t="str">
        <f>IF(OR(IA!K37="Q3 2020",IA!K37="Q4 2020"),"Yes","No")</f>
        <v>No</v>
      </c>
      <c r="L1271" s="178" t="str">
        <f t="shared" si="794"/>
        <v>No</v>
      </c>
      <c r="M1271" t="str">
        <f>IF(OR(IA!K37="Q1 2021",IA!K37="Q2 2021"),"Yes","No")</f>
        <v>No</v>
      </c>
      <c r="N1271" s="178" t="str">
        <f t="shared" si="795"/>
        <v>No</v>
      </c>
      <c r="O1271" t="str">
        <f>IF(OR(IA!K37="Q3 2021",IA!K37="Q4 2021"),"Yes","No")</f>
        <v>No</v>
      </c>
      <c r="P1271" s="178" t="str">
        <f t="shared" si="796"/>
        <v>No</v>
      </c>
      <c r="Q1271" t="str">
        <f>IF(OR(IA!K37="Q1 2022",IA!K37="Q2 2022"),"Yes","No")</f>
        <v>No</v>
      </c>
      <c r="R1271" s="178" t="str">
        <f t="shared" si="797"/>
        <v>No</v>
      </c>
      <c r="S1271" t="str">
        <f>IF(OR(IA!K37="Q3 2022",IA!K37="Q4 2022"),"Yes","No")</f>
        <v>No</v>
      </c>
      <c r="T1271" s="178" t="str">
        <f t="shared" si="798"/>
        <v>No</v>
      </c>
      <c r="U1271" t="str">
        <f>IF(OR(IA!K37="Q1 2023",IA!K37="Q2 2023"),"Yes","No")</f>
        <v>No</v>
      </c>
      <c r="V1271" s="178" t="str">
        <f t="shared" si="799"/>
        <v>No</v>
      </c>
      <c r="W1271" t="str">
        <f>IF(OR(IA!K37="Q3 2023",IA!K37="Q4 2023"),"Yes","No")</f>
        <v>No</v>
      </c>
      <c r="X1271" s="178" t="str">
        <f t="shared" si="800"/>
        <v>No</v>
      </c>
      <c r="Y1271" t="str">
        <f>IF(OR(IA!K37="Q1 2024",IA!K37="Q2 2024"),"Yes","No")</f>
        <v>No</v>
      </c>
      <c r="Z1271" s="178" t="str">
        <f t="shared" si="801"/>
        <v>No</v>
      </c>
      <c r="AA1271" t="str">
        <f>IF(OR(IA!K37="Q3 2024",IA!K37="Q4 2024"),"Yes","No")</f>
        <v>No</v>
      </c>
      <c r="AB1271" s="178" t="str">
        <f t="shared" si="802"/>
        <v>No</v>
      </c>
      <c r="AC1271" t="str">
        <f>IF(OR(IA!K37="Q1 2025",IA!K37="Q2 2025"),"Yes","No")</f>
        <v>No</v>
      </c>
      <c r="AD1271" s="178" t="str">
        <f t="shared" si="803"/>
        <v>No</v>
      </c>
      <c r="AE1271" t="str">
        <f>IF(OR(IA!K37="Q3 2025",IA!K37="Q4 2025"),"Yes","No")</f>
        <v>No</v>
      </c>
      <c r="AF1271" s="178" t="str">
        <f t="shared" si="804"/>
        <v>No</v>
      </c>
      <c r="AG1271" t="str">
        <f>IF(OR(IA!K37="Q1 2026",IA!K37="Q2 2026"),"Yes","No")</f>
        <v>No</v>
      </c>
      <c r="AH1271" s="178" t="str">
        <f t="shared" si="805"/>
        <v>No</v>
      </c>
      <c r="AI1271" t="str">
        <f>IF(OR(IA!K37="Q3 2026",IA!K37="Q4 2026"),"Yes","No")</f>
        <v>No</v>
      </c>
      <c r="AJ1271" s="178" t="str">
        <f t="shared" si="806"/>
        <v>No</v>
      </c>
      <c r="AK1271" t="str">
        <f>IF(OR(IA!K37="Q1 2027",IA!K37="Q2 2027"),"Yes","No")</f>
        <v>No</v>
      </c>
      <c r="AL1271" s="178" t="str">
        <f t="shared" si="807"/>
        <v>No</v>
      </c>
      <c r="AM1271" t="str">
        <f>IF(OR(IA!K37="Q3 2027",IA!K37="Q4 2027"),"Yes","No")</f>
        <v>No</v>
      </c>
      <c r="AN1271" s="178" t="str">
        <f t="shared" si="808"/>
        <v>No</v>
      </c>
      <c r="AO1271" t="str">
        <f>IF(OR(IA!K37="Q1 2028",IA!K37="Q2 2028"),"Yes","No")</f>
        <v>No</v>
      </c>
      <c r="AP1271" s="178" t="str">
        <f t="shared" si="809"/>
        <v>No</v>
      </c>
      <c r="AQ1271" t="str">
        <f>IF(OR(IA!K37="Q3 2028",IA!K37="Q4 2028"),"Yes","No")</f>
        <v>No</v>
      </c>
      <c r="AR1271" s="178" t="str">
        <f t="shared" si="810"/>
        <v>No</v>
      </c>
      <c r="AS1271" t="str">
        <f>IF(OR(IA!K37="Q1 2029",IA!K37="Q2 2029"),"Yes","No")</f>
        <v>No</v>
      </c>
      <c r="AT1271" s="178" t="str">
        <f t="shared" si="811"/>
        <v>No</v>
      </c>
      <c r="AU1271" t="str">
        <f>IF(OR(IA!K37="Q3 2029",IA!K37="Q4 2029"),"Yes","No")</f>
        <v>No</v>
      </c>
      <c r="AV1271" s="178" t="str">
        <f t="shared" si="812"/>
        <v>No</v>
      </c>
      <c r="AW1271" t="str">
        <f>IF(OR(IA!K37="Q1 2030",IA!K37="Q2 2030"),"Yes","No")</f>
        <v>No</v>
      </c>
      <c r="AX1271" s="178" t="str">
        <f t="shared" si="813"/>
        <v>No</v>
      </c>
      <c r="AY1271" t="str">
        <f>IF(OR(IA!K37="Q3 2030",IA!K37="Q4 2030"),"Yes","No")</f>
        <v>No</v>
      </c>
      <c r="AZ1271" s="178" t="str">
        <f t="shared" si="814"/>
        <v>No</v>
      </c>
      <c r="BA1271" t="str">
        <f>IF(IA!K37="","No","Yes")</f>
        <v>No</v>
      </c>
      <c r="BB1271" s="178" t="str">
        <f t="shared" si="815"/>
        <v>No</v>
      </c>
      <c r="BC1271" s="178" t="str">
        <f t="shared" si="816"/>
        <v>Yes</v>
      </c>
      <c r="BD1271" s="174"/>
    </row>
    <row r="1272" spans="1:56" s="175" customFormat="1" ht="23.65" thickBot="1" x14ac:dyDescent="0.5">
      <c r="A1272" s="177">
        <v>34</v>
      </c>
      <c r="B1272" s="48" t="s">
        <v>870</v>
      </c>
      <c r="C1272" t="str">
        <f>IF(IA!E38="Yes","Yes","No")</f>
        <v>No</v>
      </c>
      <c r="D1272" t="str">
        <f>IF(AND(C1272="No",IA!F38="Yes"),"Yes","No")</f>
        <v>No</v>
      </c>
      <c r="E1272" t="str">
        <f>IF(AND(C1272="No",IA!F38="N/A"),"N/A","No")</f>
        <v>No</v>
      </c>
      <c r="F1272">
        <f>IF(OR(IA!F38="Yes",IA!F38="N/A"),0,1)</f>
        <v>1</v>
      </c>
      <c r="G1272" t="str">
        <f>IF(OR(IA!K38="Q3 2019",IA!K38="Q4 2019"),"Yes","No")</f>
        <v>No</v>
      </c>
      <c r="H1272" s="178" t="str">
        <f t="shared" si="768"/>
        <v>No</v>
      </c>
      <c r="I1272" t="str">
        <f>IF(OR(IA!K38="Q1 2020",IA!K38="Q2 2020"),"Yes","No")</f>
        <v>No</v>
      </c>
      <c r="J1272" s="178" t="str">
        <f t="shared" si="793"/>
        <v>No</v>
      </c>
      <c r="K1272" t="str">
        <f>IF(OR(IA!K38="Q3 2020",IA!K38="Q4 2020"),"Yes","No")</f>
        <v>No</v>
      </c>
      <c r="L1272" s="178" t="str">
        <f t="shared" si="794"/>
        <v>No</v>
      </c>
      <c r="M1272" t="str">
        <f>IF(OR(IA!K38="Q1 2021",IA!K38="Q2 2021"),"Yes","No")</f>
        <v>No</v>
      </c>
      <c r="N1272" s="178" t="str">
        <f t="shared" si="795"/>
        <v>No</v>
      </c>
      <c r="O1272" t="str">
        <f>IF(OR(IA!K38="Q3 2021",IA!K38="Q4 2021"),"Yes","No")</f>
        <v>No</v>
      </c>
      <c r="P1272" s="178" t="str">
        <f t="shared" si="796"/>
        <v>No</v>
      </c>
      <c r="Q1272" t="str">
        <f>IF(OR(IA!K38="Q1 2022",IA!K38="Q2 2022"),"Yes","No")</f>
        <v>No</v>
      </c>
      <c r="R1272" s="178" t="str">
        <f t="shared" si="797"/>
        <v>No</v>
      </c>
      <c r="S1272" t="str">
        <f>IF(OR(IA!K38="Q3 2022",IA!K38="Q4 2022"),"Yes","No")</f>
        <v>No</v>
      </c>
      <c r="T1272" s="178" t="str">
        <f t="shared" si="798"/>
        <v>No</v>
      </c>
      <c r="U1272" t="str">
        <f>IF(OR(IA!K38="Q1 2023",IA!K38="Q2 2023"),"Yes","No")</f>
        <v>No</v>
      </c>
      <c r="V1272" s="178" t="str">
        <f t="shared" si="799"/>
        <v>No</v>
      </c>
      <c r="W1272" t="str">
        <f>IF(OR(IA!K38="Q3 2023",IA!K38="Q4 2023"),"Yes","No")</f>
        <v>No</v>
      </c>
      <c r="X1272" s="178" t="str">
        <f t="shared" si="800"/>
        <v>No</v>
      </c>
      <c r="Y1272" t="str">
        <f>IF(OR(IA!K38="Q1 2024",IA!K38="Q2 2024"),"Yes","No")</f>
        <v>No</v>
      </c>
      <c r="Z1272" s="178" t="str">
        <f t="shared" si="801"/>
        <v>No</v>
      </c>
      <c r="AA1272" t="str">
        <f>IF(OR(IA!K38="Q3 2024",IA!K38="Q4 2024"),"Yes","No")</f>
        <v>No</v>
      </c>
      <c r="AB1272" s="178" t="str">
        <f t="shared" si="802"/>
        <v>No</v>
      </c>
      <c r="AC1272" t="str">
        <f>IF(OR(IA!K38="Q1 2025",IA!K38="Q2 2025"),"Yes","No")</f>
        <v>No</v>
      </c>
      <c r="AD1272" s="178" t="str">
        <f t="shared" si="803"/>
        <v>No</v>
      </c>
      <c r="AE1272" t="str">
        <f>IF(OR(IA!K38="Q3 2025",IA!K38="Q4 2025"),"Yes","No")</f>
        <v>No</v>
      </c>
      <c r="AF1272" s="178" t="str">
        <f t="shared" si="804"/>
        <v>No</v>
      </c>
      <c r="AG1272" t="str">
        <f>IF(OR(IA!K38="Q1 2026",IA!K38="Q2 2026"),"Yes","No")</f>
        <v>No</v>
      </c>
      <c r="AH1272" s="178" t="str">
        <f t="shared" si="805"/>
        <v>No</v>
      </c>
      <c r="AI1272" t="str">
        <f>IF(OR(IA!K38="Q3 2026",IA!K38="Q4 2026"),"Yes","No")</f>
        <v>No</v>
      </c>
      <c r="AJ1272" s="178" t="str">
        <f t="shared" si="806"/>
        <v>No</v>
      </c>
      <c r="AK1272" t="str">
        <f>IF(OR(IA!K38="Q1 2027",IA!K38="Q2 2027"),"Yes","No")</f>
        <v>No</v>
      </c>
      <c r="AL1272" s="178" t="str">
        <f t="shared" si="807"/>
        <v>No</v>
      </c>
      <c r="AM1272" t="str">
        <f>IF(OR(IA!K38="Q3 2027",IA!K38="Q4 2027"),"Yes","No")</f>
        <v>No</v>
      </c>
      <c r="AN1272" s="178" t="str">
        <f t="shared" si="808"/>
        <v>No</v>
      </c>
      <c r="AO1272" t="str">
        <f>IF(OR(IA!K38="Q1 2028",IA!K38="Q2 2028"),"Yes","No")</f>
        <v>No</v>
      </c>
      <c r="AP1272" s="178" t="str">
        <f t="shared" si="809"/>
        <v>No</v>
      </c>
      <c r="AQ1272" t="str">
        <f>IF(OR(IA!K38="Q3 2028",IA!K38="Q4 2028"),"Yes","No")</f>
        <v>No</v>
      </c>
      <c r="AR1272" s="178" t="str">
        <f t="shared" si="810"/>
        <v>No</v>
      </c>
      <c r="AS1272" t="str">
        <f>IF(OR(IA!K38="Q1 2029",IA!K38="Q2 2029"),"Yes","No")</f>
        <v>No</v>
      </c>
      <c r="AT1272" s="178" t="str">
        <f t="shared" si="811"/>
        <v>No</v>
      </c>
      <c r="AU1272" t="str">
        <f>IF(OR(IA!K38="Q3 2029",IA!K38="Q4 2029"),"Yes","No")</f>
        <v>No</v>
      </c>
      <c r="AV1272" s="178" t="str">
        <f t="shared" si="812"/>
        <v>No</v>
      </c>
      <c r="AW1272" t="str">
        <f>IF(OR(IA!K38="Q1 2030",IA!K38="Q2 2030"),"Yes","No")</f>
        <v>No</v>
      </c>
      <c r="AX1272" s="178" t="str">
        <f t="shared" si="813"/>
        <v>No</v>
      </c>
      <c r="AY1272" t="str">
        <f>IF(OR(IA!K38="Q3 2030",IA!K38="Q4 2030"),"Yes","No")</f>
        <v>No</v>
      </c>
      <c r="AZ1272" s="178" t="str">
        <f t="shared" si="814"/>
        <v>No</v>
      </c>
      <c r="BA1272" t="str">
        <f>IF(IA!K38="","No","Yes")</f>
        <v>No</v>
      </c>
      <c r="BB1272" s="178" t="str">
        <f t="shared" si="815"/>
        <v>No</v>
      </c>
      <c r="BC1272" s="178" t="str">
        <f t="shared" si="816"/>
        <v>Yes</v>
      </c>
      <c r="BD1272" s="174"/>
    </row>
    <row r="1273" spans="1:56" s="175" customFormat="1" ht="14.65" thickBot="1" x14ac:dyDescent="0.5">
      <c r="A1273" s="177">
        <v>35</v>
      </c>
      <c r="B1273" s="48" t="s">
        <v>872</v>
      </c>
      <c r="C1273" t="str">
        <f>IF(IA!E39="Yes","Yes","No")</f>
        <v>No</v>
      </c>
      <c r="D1273" t="str">
        <f>IF(AND(C1273="No",IA!F39="Yes"),"Yes","No")</f>
        <v>No</v>
      </c>
      <c r="E1273" t="str">
        <f>IF(AND(C1273="No",IA!F39="N/A"),"N/A","No")</f>
        <v>No</v>
      </c>
      <c r="F1273">
        <f>IF(OR(IA!F39="Yes",IA!F39="N/A"),0,1)</f>
        <v>1</v>
      </c>
      <c r="G1273" t="str">
        <f>IF(OR(IA!K39="Q3 2019",IA!K39="Q4 2019"),"Yes","No")</f>
        <v>No</v>
      </c>
      <c r="H1273" s="178" t="str">
        <f t="shared" si="768"/>
        <v>No</v>
      </c>
      <c r="I1273" t="str">
        <f>IF(OR(IA!K39="Q1 2020",IA!K39="Q2 2020"),"Yes","No")</f>
        <v>No</v>
      </c>
      <c r="J1273" s="178" t="str">
        <f t="shared" si="793"/>
        <v>No</v>
      </c>
      <c r="K1273" t="str">
        <f>IF(OR(IA!K39="Q3 2020",IA!K39="Q4 2020"),"Yes","No")</f>
        <v>No</v>
      </c>
      <c r="L1273" s="178" t="str">
        <f t="shared" si="794"/>
        <v>No</v>
      </c>
      <c r="M1273" t="str">
        <f>IF(OR(IA!K39="Q1 2021",IA!K39="Q2 2021"),"Yes","No")</f>
        <v>No</v>
      </c>
      <c r="N1273" s="178" t="str">
        <f t="shared" si="795"/>
        <v>No</v>
      </c>
      <c r="O1273" t="str">
        <f>IF(OR(IA!K39="Q3 2021",IA!K39="Q4 2021"),"Yes","No")</f>
        <v>No</v>
      </c>
      <c r="P1273" s="178" t="str">
        <f t="shared" si="796"/>
        <v>No</v>
      </c>
      <c r="Q1273" t="str">
        <f>IF(OR(IA!K39="Q1 2022",IA!K39="Q2 2022"),"Yes","No")</f>
        <v>No</v>
      </c>
      <c r="R1273" s="178" t="str">
        <f t="shared" si="797"/>
        <v>No</v>
      </c>
      <c r="S1273" t="str">
        <f>IF(OR(IA!K39="Q3 2022",IA!K39="Q4 2022"),"Yes","No")</f>
        <v>No</v>
      </c>
      <c r="T1273" s="178" t="str">
        <f t="shared" si="798"/>
        <v>No</v>
      </c>
      <c r="U1273" t="str">
        <f>IF(OR(IA!K39="Q1 2023",IA!K39="Q2 2023"),"Yes","No")</f>
        <v>No</v>
      </c>
      <c r="V1273" s="178" t="str">
        <f t="shared" si="799"/>
        <v>No</v>
      </c>
      <c r="W1273" t="str">
        <f>IF(OR(IA!K39="Q3 2023",IA!K39="Q4 2023"),"Yes","No")</f>
        <v>No</v>
      </c>
      <c r="X1273" s="178" t="str">
        <f t="shared" si="800"/>
        <v>No</v>
      </c>
      <c r="Y1273" t="str">
        <f>IF(OR(IA!K39="Q1 2024",IA!K39="Q2 2024"),"Yes","No")</f>
        <v>No</v>
      </c>
      <c r="Z1273" s="178" t="str">
        <f t="shared" si="801"/>
        <v>No</v>
      </c>
      <c r="AA1273" t="str">
        <f>IF(OR(IA!K39="Q3 2024",IA!K39="Q4 2024"),"Yes","No")</f>
        <v>No</v>
      </c>
      <c r="AB1273" s="178" t="str">
        <f t="shared" si="802"/>
        <v>No</v>
      </c>
      <c r="AC1273" t="str">
        <f>IF(OR(IA!K39="Q1 2025",IA!K39="Q2 2025"),"Yes","No")</f>
        <v>No</v>
      </c>
      <c r="AD1273" s="178" t="str">
        <f t="shared" si="803"/>
        <v>No</v>
      </c>
      <c r="AE1273" t="str">
        <f>IF(OR(IA!K39="Q3 2025",IA!K39="Q4 2025"),"Yes","No")</f>
        <v>No</v>
      </c>
      <c r="AF1273" s="178" t="str">
        <f t="shared" si="804"/>
        <v>No</v>
      </c>
      <c r="AG1273" t="str">
        <f>IF(OR(IA!K39="Q1 2026",IA!K39="Q2 2026"),"Yes","No")</f>
        <v>No</v>
      </c>
      <c r="AH1273" s="178" t="str">
        <f t="shared" si="805"/>
        <v>No</v>
      </c>
      <c r="AI1273" t="str">
        <f>IF(OR(IA!K39="Q3 2026",IA!K39="Q4 2026"),"Yes","No")</f>
        <v>No</v>
      </c>
      <c r="AJ1273" s="178" t="str">
        <f t="shared" si="806"/>
        <v>No</v>
      </c>
      <c r="AK1273" t="str">
        <f>IF(OR(IA!K39="Q1 2027",IA!K39="Q2 2027"),"Yes","No")</f>
        <v>No</v>
      </c>
      <c r="AL1273" s="178" t="str">
        <f t="shared" si="807"/>
        <v>No</v>
      </c>
      <c r="AM1273" t="str">
        <f>IF(OR(IA!K39="Q3 2027",IA!K39="Q4 2027"),"Yes","No")</f>
        <v>No</v>
      </c>
      <c r="AN1273" s="178" t="str">
        <f t="shared" si="808"/>
        <v>No</v>
      </c>
      <c r="AO1273" t="str">
        <f>IF(OR(IA!K39="Q1 2028",IA!K39="Q2 2028"),"Yes","No")</f>
        <v>No</v>
      </c>
      <c r="AP1273" s="178" t="str">
        <f t="shared" si="809"/>
        <v>No</v>
      </c>
      <c r="AQ1273" t="str">
        <f>IF(OR(IA!K39="Q3 2028",IA!K39="Q4 2028"),"Yes","No")</f>
        <v>No</v>
      </c>
      <c r="AR1273" s="178" t="str">
        <f t="shared" si="810"/>
        <v>No</v>
      </c>
      <c r="AS1273" t="str">
        <f>IF(OR(IA!K39="Q1 2029",IA!K39="Q2 2029"),"Yes","No")</f>
        <v>No</v>
      </c>
      <c r="AT1273" s="178" t="str">
        <f t="shared" si="811"/>
        <v>No</v>
      </c>
      <c r="AU1273" t="str">
        <f>IF(OR(IA!K39="Q3 2029",IA!K39="Q4 2029"),"Yes","No")</f>
        <v>No</v>
      </c>
      <c r="AV1273" s="178" t="str">
        <f t="shared" si="812"/>
        <v>No</v>
      </c>
      <c r="AW1273" t="str">
        <f>IF(OR(IA!K39="Q1 2030",IA!K39="Q2 2030"),"Yes","No")</f>
        <v>No</v>
      </c>
      <c r="AX1273" s="178" t="str">
        <f t="shared" si="813"/>
        <v>No</v>
      </c>
      <c r="AY1273" t="str">
        <f>IF(OR(IA!K39="Q3 2030",IA!K39="Q4 2030"),"Yes","No")</f>
        <v>No</v>
      </c>
      <c r="AZ1273" s="178" t="str">
        <f t="shared" si="814"/>
        <v>No</v>
      </c>
      <c r="BA1273" t="str">
        <f>IF(IA!K39="","No","Yes")</f>
        <v>No</v>
      </c>
      <c r="BB1273" s="178" t="str">
        <f t="shared" si="815"/>
        <v>No</v>
      </c>
      <c r="BC1273" s="178" t="str">
        <f t="shared" si="816"/>
        <v>Yes</v>
      </c>
      <c r="BD1273" s="174"/>
    </row>
    <row r="1274" spans="1:56" s="175" customFormat="1" ht="23.65" thickBot="1" x14ac:dyDescent="0.5">
      <c r="A1274" s="177">
        <v>36</v>
      </c>
      <c r="B1274" s="48" t="s">
        <v>873</v>
      </c>
      <c r="C1274" t="str">
        <f>IF(IA!E40="Yes","Yes","No")</f>
        <v>No</v>
      </c>
      <c r="D1274" t="str">
        <f>IF(AND(C1274="No",IA!F40="Yes"),"Yes","No")</f>
        <v>No</v>
      </c>
      <c r="E1274" t="str">
        <f>IF(AND(C1274="No",IA!F40="N/A"),"N/A","No")</f>
        <v>No</v>
      </c>
      <c r="F1274">
        <f>IF(OR(IA!F40="Yes",IA!F40="N/A"),0,1)</f>
        <v>1</v>
      </c>
      <c r="G1274" t="str">
        <f>IF(OR(IA!K40="Q3 2019",IA!K40="Q4 2019"),"Yes","No")</f>
        <v>No</v>
      </c>
      <c r="H1274" s="178" t="str">
        <f t="shared" si="768"/>
        <v>No</v>
      </c>
      <c r="I1274" t="str">
        <f>IF(OR(IA!K40="Q1 2020",IA!K40="Q2 2020"),"Yes","No")</f>
        <v>No</v>
      </c>
      <c r="J1274" s="178" t="str">
        <f t="shared" si="793"/>
        <v>No</v>
      </c>
      <c r="K1274" t="str">
        <f>IF(OR(IA!K40="Q3 2020",IA!K40="Q4 2020"),"Yes","No")</f>
        <v>No</v>
      </c>
      <c r="L1274" s="178" t="str">
        <f t="shared" si="794"/>
        <v>No</v>
      </c>
      <c r="M1274" t="str">
        <f>IF(OR(IA!K40="Q1 2021",IA!K40="Q2 2021"),"Yes","No")</f>
        <v>No</v>
      </c>
      <c r="N1274" s="178" t="str">
        <f t="shared" si="795"/>
        <v>No</v>
      </c>
      <c r="O1274" t="str">
        <f>IF(OR(IA!K40="Q3 2021",IA!K40="Q4 2021"),"Yes","No")</f>
        <v>No</v>
      </c>
      <c r="P1274" s="178" t="str">
        <f t="shared" si="796"/>
        <v>No</v>
      </c>
      <c r="Q1274" t="str">
        <f>IF(OR(IA!K40="Q1 2022",IA!K40="Q2 2022"),"Yes","No")</f>
        <v>No</v>
      </c>
      <c r="R1274" s="178" t="str">
        <f t="shared" si="797"/>
        <v>No</v>
      </c>
      <c r="S1274" t="str">
        <f>IF(OR(IA!K40="Q3 2022",IA!K40="Q4 2022"),"Yes","No")</f>
        <v>No</v>
      </c>
      <c r="T1274" s="178" t="str">
        <f t="shared" si="798"/>
        <v>No</v>
      </c>
      <c r="U1274" t="str">
        <f>IF(OR(IA!K40="Q1 2023",IA!K40="Q2 2023"),"Yes","No")</f>
        <v>No</v>
      </c>
      <c r="V1274" s="178" t="str">
        <f t="shared" si="799"/>
        <v>No</v>
      </c>
      <c r="W1274" t="str">
        <f>IF(OR(IA!K40="Q3 2023",IA!K40="Q4 2023"),"Yes","No")</f>
        <v>No</v>
      </c>
      <c r="X1274" s="178" t="str">
        <f t="shared" si="800"/>
        <v>No</v>
      </c>
      <c r="Y1274" t="str">
        <f>IF(OR(IA!K40="Q1 2024",IA!K40="Q2 2024"),"Yes","No")</f>
        <v>No</v>
      </c>
      <c r="Z1274" s="178" t="str">
        <f t="shared" si="801"/>
        <v>No</v>
      </c>
      <c r="AA1274" t="str">
        <f>IF(OR(IA!K40="Q3 2024",IA!K40="Q4 2024"),"Yes","No")</f>
        <v>No</v>
      </c>
      <c r="AB1274" s="178" t="str">
        <f t="shared" si="802"/>
        <v>No</v>
      </c>
      <c r="AC1274" t="str">
        <f>IF(OR(IA!K40="Q1 2025",IA!K40="Q2 2025"),"Yes","No")</f>
        <v>No</v>
      </c>
      <c r="AD1274" s="178" t="str">
        <f t="shared" si="803"/>
        <v>No</v>
      </c>
      <c r="AE1274" t="str">
        <f>IF(OR(IA!K40="Q3 2025",IA!K40="Q4 2025"),"Yes","No")</f>
        <v>No</v>
      </c>
      <c r="AF1274" s="178" t="str">
        <f t="shared" si="804"/>
        <v>No</v>
      </c>
      <c r="AG1274" t="str">
        <f>IF(OR(IA!K40="Q1 2026",IA!K40="Q2 2026"),"Yes","No")</f>
        <v>No</v>
      </c>
      <c r="AH1274" s="178" t="str">
        <f t="shared" si="805"/>
        <v>No</v>
      </c>
      <c r="AI1274" t="str">
        <f>IF(OR(IA!K40="Q3 2026",IA!K40="Q4 2026"),"Yes","No")</f>
        <v>No</v>
      </c>
      <c r="AJ1274" s="178" t="str">
        <f t="shared" si="806"/>
        <v>No</v>
      </c>
      <c r="AK1274" t="str">
        <f>IF(OR(IA!K40="Q1 2027",IA!K40="Q2 2027"),"Yes","No")</f>
        <v>No</v>
      </c>
      <c r="AL1274" s="178" t="str">
        <f t="shared" si="807"/>
        <v>No</v>
      </c>
      <c r="AM1274" t="str">
        <f>IF(OR(IA!K40="Q3 2027",IA!K40="Q4 2027"),"Yes","No")</f>
        <v>No</v>
      </c>
      <c r="AN1274" s="178" t="str">
        <f t="shared" si="808"/>
        <v>No</v>
      </c>
      <c r="AO1274" t="str">
        <f>IF(OR(IA!K40="Q1 2028",IA!K40="Q2 2028"),"Yes","No")</f>
        <v>No</v>
      </c>
      <c r="AP1274" s="178" t="str">
        <f t="shared" si="809"/>
        <v>No</v>
      </c>
      <c r="AQ1274" t="str">
        <f>IF(OR(IA!K40="Q3 2028",IA!K40="Q4 2028"),"Yes","No")</f>
        <v>No</v>
      </c>
      <c r="AR1274" s="178" t="str">
        <f t="shared" si="810"/>
        <v>No</v>
      </c>
      <c r="AS1274" t="str">
        <f>IF(OR(IA!K40="Q1 2029",IA!K40="Q2 2029"),"Yes","No")</f>
        <v>No</v>
      </c>
      <c r="AT1274" s="178" t="str">
        <f t="shared" si="811"/>
        <v>No</v>
      </c>
      <c r="AU1274" t="str">
        <f>IF(OR(IA!K40="Q3 2029",IA!K40="Q4 2029"),"Yes","No")</f>
        <v>No</v>
      </c>
      <c r="AV1274" s="178" t="str">
        <f t="shared" si="812"/>
        <v>No</v>
      </c>
      <c r="AW1274" t="str">
        <f>IF(OR(IA!K40="Q1 2030",IA!K40="Q2 2030"),"Yes","No")</f>
        <v>No</v>
      </c>
      <c r="AX1274" s="178" t="str">
        <f t="shared" si="813"/>
        <v>No</v>
      </c>
      <c r="AY1274" t="str">
        <f>IF(OR(IA!K40="Q3 2030",IA!K40="Q4 2030"),"Yes","No")</f>
        <v>No</v>
      </c>
      <c r="AZ1274" s="178" t="str">
        <f t="shared" si="814"/>
        <v>No</v>
      </c>
      <c r="BA1274" t="str">
        <f>IF(IA!K40="","No","Yes")</f>
        <v>No</v>
      </c>
      <c r="BB1274" s="178" t="str">
        <f t="shared" si="815"/>
        <v>No</v>
      </c>
      <c r="BC1274" s="178" t="str">
        <f t="shared" si="816"/>
        <v>Yes</v>
      </c>
      <c r="BD1274" s="174"/>
    </row>
    <row r="1275" spans="1:56" s="175" customFormat="1" ht="35.25" thickBot="1" x14ac:dyDescent="0.5">
      <c r="A1275" s="177">
        <v>37</v>
      </c>
      <c r="B1275" s="48" t="s">
        <v>874</v>
      </c>
      <c r="C1275" t="str">
        <f>IF(IA!E41="Yes","Yes","No")</f>
        <v>No</v>
      </c>
      <c r="D1275" t="str">
        <f>IF(AND(C1275="No",IA!F41="Yes"),"Yes","No")</f>
        <v>No</v>
      </c>
      <c r="E1275" t="str">
        <f>IF(AND(C1275="No",IA!F41="N/A"),"N/A","No")</f>
        <v>No</v>
      </c>
      <c r="F1275">
        <f>IF(OR(IA!F41="Yes",IA!F41="N/A"),0,1)</f>
        <v>1</v>
      </c>
      <c r="G1275" t="str">
        <f>IF(OR(IA!K41="Q3 2019",IA!K41="Q4 2019"),"Yes","No")</f>
        <v>No</v>
      </c>
      <c r="H1275" s="178" t="str">
        <f t="shared" si="768"/>
        <v>No</v>
      </c>
      <c r="I1275" t="str">
        <f>IF(OR(IA!K41="Q1 2020",IA!K41="Q2 2020"),"Yes","No")</f>
        <v>No</v>
      </c>
      <c r="J1275" s="178" t="str">
        <f t="shared" si="793"/>
        <v>No</v>
      </c>
      <c r="K1275" t="str">
        <f>IF(OR(IA!K41="Q3 2020",IA!K41="Q4 2020"),"Yes","No")</f>
        <v>No</v>
      </c>
      <c r="L1275" s="178" t="str">
        <f t="shared" si="794"/>
        <v>No</v>
      </c>
      <c r="M1275" t="str">
        <f>IF(OR(IA!K41="Q1 2021",IA!K41="Q2 2021"),"Yes","No")</f>
        <v>No</v>
      </c>
      <c r="N1275" s="178" t="str">
        <f t="shared" si="795"/>
        <v>No</v>
      </c>
      <c r="O1275" t="str">
        <f>IF(OR(IA!K41="Q3 2021",IA!K41="Q4 2021"),"Yes","No")</f>
        <v>No</v>
      </c>
      <c r="P1275" s="178" t="str">
        <f t="shared" si="796"/>
        <v>No</v>
      </c>
      <c r="Q1275" t="str">
        <f>IF(OR(IA!K41="Q1 2022",IA!K41="Q2 2022"),"Yes","No")</f>
        <v>No</v>
      </c>
      <c r="R1275" s="178" t="str">
        <f t="shared" si="797"/>
        <v>No</v>
      </c>
      <c r="S1275" t="str">
        <f>IF(OR(IA!K41="Q3 2022",IA!K41="Q4 2022"),"Yes","No")</f>
        <v>No</v>
      </c>
      <c r="T1275" s="178" t="str">
        <f t="shared" si="798"/>
        <v>No</v>
      </c>
      <c r="U1275" t="str">
        <f>IF(OR(IA!K41="Q1 2023",IA!K41="Q2 2023"),"Yes","No")</f>
        <v>No</v>
      </c>
      <c r="V1275" s="178" t="str">
        <f t="shared" si="799"/>
        <v>No</v>
      </c>
      <c r="W1275" t="str">
        <f>IF(OR(IA!K41="Q3 2023",IA!K41="Q4 2023"),"Yes","No")</f>
        <v>No</v>
      </c>
      <c r="X1275" s="178" t="str">
        <f t="shared" si="800"/>
        <v>No</v>
      </c>
      <c r="Y1275" t="str">
        <f>IF(OR(IA!K41="Q1 2024",IA!K41="Q2 2024"),"Yes","No")</f>
        <v>No</v>
      </c>
      <c r="Z1275" s="178" t="str">
        <f t="shared" si="801"/>
        <v>No</v>
      </c>
      <c r="AA1275" t="str">
        <f>IF(OR(IA!K41="Q3 2024",IA!K41="Q4 2024"),"Yes","No")</f>
        <v>No</v>
      </c>
      <c r="AB1275" s="178" t="str">
        <f t="shared" si="802"/>
        <v>No</v>
      </c>
      <c r="AC1275" t="str">
        <f>IF(OR(IA!K41="Q1 2025",IA!K41="Q2 2025"),"Yes","No")</f>
        <v>No</v>
      </c>
      <c r="AD1275" s="178" t="str">
        <f t="shared" si="803"/>
        <v>No</v>
      </c>
      <c r="AE1275" t="str">
        <f>IF(OR(IA!K41="Q3 2025",IA!K41="Q4 2025"),"Yes","No")</f>
        <v>No</v>
      </c>
      <c r="AF1275" s="178" t="str">
        <f t="shared" si="804"/>
        <v>No</v>
      </c>
      <c r="AG1275" t="str">
        <f>IF(OR(IA!K41="Q1 2026",IA!K41="Q2 2026"),"Yes","No")</f>
        <v>No</v>
      </c>
      <c r="AH1275" s="178" t="str">
        <f t="shared" si="805"/>
        <v>No</v>
      </c>
      <c r="AI1275" t="str">
        <f>IF(OR(IA!K41="Q3 2026",IA!K41="Q4 2026"),"Yes","No")</f>
        <v>No</v>
      </c>
      <c r="AJ1275" s="178" t="str">
        <f t="shared" si="806"/>
        <v>No</v>
      </c>
      <c r="AK1275" t="str">
        <f>IF(OR(IA!K41="Q1 2027",IA!K41="Q2 2027"),"Yes","No")</f>
        <v>No</v>
      </c>
      <c r="AL1275" s="178" t="str">
        <f t="shared" si="807"/>
        <v>No</v>
      </c>
      <c r="AM1275" t="str">
        <f>IF(OR(IA!K41="Q3 2027",IA!K41="Q4 2027"),"Yes","No")</f>
        <v>No</v>
      </c>
      <c r="AN1275" s="178" t="str">
        <f t="shared" si="808"/>
        <v>No</v>
      </c>
      <c r="AO1275" t="str">
        <f>IF(OR(IA!K41="Q1 2028",IA!K41="Q2 2028"),"Yes","No")</f>
        <v>No</v>
      </c>
      <c r="AP1275" s="178" t="str">
        <f t="shared" si="809"/>
        <v>No</v>
      </c>
      <c r="AQ1275" t="str">
        <f>IF(OR(IA!K41="Q3 2028",IA!K41="Q4 2028"),"Yes","No")</f>
        <v>No</v>
      </c>
      <c r="AR1275" s="178" t="str">
        <f t="shared" si="810"/>
        <v>No</v>
      </c>
      <c r="AS1275" t="str">
        <f>IF(OR(IA!K41="Q1 2029",IA!K41="Q2 2029"),"Yes","No")</f>
        <v>No</v>
      </c>
      <c r="AT1275" s="178" t="str">
        <f t="shared" si="811"/>
        <v>No</v>
      </c>
      <c r="AU1275" t="str">
        <f>IF(OR(IA!K41="Q3 2029",IA!K41="Q4 2029"),"Yes","No")</f>
        <v>No</v>
      </c>
      <c r="AV1275" s="178" t="str">
        <f t="shared" si="812"/>
        <v>No</v>
      </c>
      <c r="AW1275" t="str">
        <f>IF(OR(IA!K41="Q1 2030",IA!K41="Q2 2030"),"Yes","No")</f>
        <v>No</v>
      </c>
      <c r="AX1275" s="178" t="str">
        <f t="shared" si="813"/>
        <v>No</v>
      </c>
      <c r="AY1275" t="str">
        <f>IF(OR(IA!K41="Q3 2030",IA!K41="Q4 2030"),"Yes","No")</f>
        <v>No</v>
      </c>
      <c r="AZ1275" s="178" t="str">
        <f t="shared" si="814"/>
        <v>No</v>
      </c>
      <c r="BA1275" t="str">
        <f>IF(IA!K41="","No","Yes")</f>
        <v>No</v>
      </c>
      <c r="BB1275" s="178" t="str">
        <f t="shared" si="815"/>
        <v>No</v>
      </c>
      <c r="BC1275" s="178" t="str">
        <f t="shared" si="816"/>
        <v>Yes</v>
      </c>
      <c r="BD1275" s="174"/>
    </row>
    <row r="1276" spans="1:56" s="175" customFormat="1" ht="14.65" thickBot="1" x14ac:dyDescent="0.5">
      <c r="A1276" s="177">
        <v>38</v>
      </c>
      <c r="B1276" s="48" t="s">
        <v>875</v>
      </c>
      <c r="C1276" t="str">
        <f>IF(IA!E42="Yes","Yes","No")</f>
        <v>No</v>
      </c>
      <c r="D1276" t="str">
        <f>IF(AND(C1276="No",IA!F42="Yes"),"Yes","No")</f>
        <v>No</v>
      </c>
      <c r="E1276" t="str">
        <f>IF(AND(C1276="No",IA!F42="N/A"),"N/A","No")</f>
        <v>No</v>
      </c>
      <c r="F1276">
        <f>IF(OR(IA!F42="Yes",IA!F42="N/A"),0,1)</f>
        <v>1</v>
      </c>
      <c r="G1276" t="str">
        <f>IF(OR(IA!K42="Q3 2019",IA!K42="Q4 2019"),"Yes","No")</f>
        <v>No</v>
      </c>
      <c r="H1276" s="178" t="str">
        <f t="shared" si="768"/>
        <v>No</v>
      </c>
      <c r="I1276" t="str">
        <f>IF(OR(IA!K42="Q1 2020",IA!K42="Q2 2020"),"Yes","No")</f>
        <v>No</v>
      </c>
      <c r="J1276" s="178" t="str">
        <f t="shared" si="793"/>
        <v>No</v>
      </c>
      <c r="K1276" t="str">
        <f>IF(OR(IA!K42="Q3 2020",IA!K42="Q4 2020"),"Yes","No")</f>
        <v>No</v>
      </c>
      <c r="L1276" s="178" t="str">
        <f t="shared" si="794"/>
        <v>No</v>
      </c>
      <c r="M1276" t="str">
        <f>IF(OR(IA!K42="Q1 2021",IA!K42="Q2 2021"),"Yes","No")</f>
        <v>No</v>
      </c>
      <c r="N1276" s="178" t="str">
        <f t="shared" si="795"/>
        <v>No</v>
      </c>
      <c r="O1276" t="str">
        <f>IF(OR(IA!K42="Q3 2021",IA!K42="Q4 2021"),"Yes","No")</f>
        <v>No</v>
      </c>
      <c r="P1276" s="178" t="str">
        <f t="shared" si="796"/>
        <v>No</v>
      </c>
      <c r="Q1276" t="str">
        <f>IF(OR(IA!K42="Q1 2022",IA!K42="Q2 2022"),"Yes","No")</f>
        <v>No</v>
      </c>
      <c r="R1276" s="178" t="str">
        <f t="shared" si="797"/>
        <v>No</v>
      </c>
      <c r="S1276" t="str">
        <f>IF(OR(IA!K42="Q3 2022",IA!K42="Q4 2022"),"Yes","No")</f>
        <v>No</v>
      </c>
      <c r="T1276" s="178" t="str">
        <f t="shared" si="798"/>
        <v>No</v>
      </c>
      <c r="U1276" t="str">
        <f>IF(OR(IA!K42="Q1 2023",IA!K42="Q2 2023"),"Yes","No")</f>
        <v>No</v>
      </c>
      <c r="V1276" s="178" t="str">
        <f t="shared" si="799"/>
        <v>No</v>
      </c>
      <c r="W1276" t="str">
        <f>IF(OR(IA!K42="Q3 2023",IA!K42="Q4 2023"),"Yes","No")</f>
        <v>No</v>
      </c>
      <c r="X1276" s="178" t="str">
        <f t="shared" si="800"/>
        <v>No</v>
      </c>
      <c r="Y1276" t="str">
        <f>IF(OR(IA!K42="Q1 2024",IA!K42="Q2 2024"),"Yes","No")</f>
        <v>No</v>
      </c>
      <c r="Z1276" s="178" t="str">
        <f t="shared" si="801"/>
        <v>No</v>
      </c>
      <c r="AA1276" t="str">
        <f>IF(OR(IA!K42="Q3 2024",IA!K42="Q4 2024"),"Yes","No")</f>
        <v>No</v>
      </c>
      <c r="AB1276" s="178" t="str">
        <f t="shared" si="802"/>
        <v>No</v>
      </c>
      <c r="AC1276" t="str">
        <f>IF(OR(IA!K42="Q1 2025",IA!K42="Q2 2025"),"Yes","No")</f>
        <v>No</v>
      </c>
      <c r="AD1276" s="178" t="str">
        <f t="shared" si="803"/>
        <v>No</v>
      </c>
      <c r="AE1276" t="str">
        <f>IF(OR(IA!K42="Q3 2025",IA!K42="Q4 2025"),"Yes","No")</f>
        <v>No</v>
      </c>
      <c r="AF1276" s="178" t="str">
        <f t="shared" si="804"/>
        <v>No</v>
      </c>
      <c r="AG1276" t="str">
        <f>IF(OR(IA!K42="Q1 2026",IA!K42="Q2 2026"),"Yes","No")</f>
        <v>No</v>
      </c>
      <c r="AH1276" s="178" t="str">
        <f t="shared" si="805"/>
        <v>No</v>
      </c>
      <c r="AI1276" t="str">
        <f>IF(OR(IA!K42="Q3 2026",IA!K42="Q4 2026"),"Yes","No")</f>
        <v>No</v>
      </c>
      <c r="AJ1276" s="178" t="str">
        <f t="shared" si="806"/>
        <v>No</v>
      </c>
      <c r="AK1276" t="str">
        <f>IF(OR(IA!K42="Q1 2027",IA!K42="Q2 2027"),"Yes","No")</f>
        <v>No</v>
      </c>
      <c r="AL1276" s="178" t="str">
        <f t="shared" si="807"/>
        <v>No</v>
      </c>
      <c r="AM1276" t="str">
        <f>IF(OR(IA!K42="Q3 2027",IA!K42="Q4 2027"),"Yes","No")</f>
        <v>No</v>
      </c>
      <c r="AN1276" s="178" t="str">
        <f t="shared" si="808"/>
        <v>No</v>
      </c>
      <c r="AO1276" t="str">
        <f>IF(OR(IA!K42="Q1 2028",IA!K42="Q2 2028"),"Yes","No")</f>
        <v>No</v>
      </c>
      <c r="AP1276" s="178" t="str">
        <f t="shared" si="809"/>
        <v>No</v>
      </c>
      <c r="AQ1276" t="str">
        <f>IF(OR(IA!K42="Q3 2028",IA!K42="Q4 2028"),"Yes","No")</f>
        <v>No</v>
      </c>
      <c r="AR1276" s="178" t="str">
        <f t="shared" si="810"/>
        <v>No</v>
      </c>
      <c r="AS1276" t="str">
        <f>IF(OR(IA!K42="Q1 2029",IA!K42="Q2 2029"),"Yes","No")</f>
        <v>No</v>
      </c>
      <c r="AT1276" s="178" t="str">
        <f t="shared" si="811"/>
        <v>No</v>
      </c>
      <c r="AU1276" t="str">
        <f>IF(OR(IA!K42="Q3 2029",IA!K42="Q4 2029"),"Yes","No")</f>
        <v>No</v>
      </c>
      <c r="AV1276" s="178" t="str">
        <f t="shared" si="812"/>
        <v>No</v>
      </c>
      <c r="AW1276" t="str">
        <f>IF(OR(IA!K42="Q1 2030",IA!K42="Q2 2030"),"Yes","No")</f>
        <v>No</v>
      </c>
      <c r="AX1276" s="178" t="str">
        <f t="shared" si="813"/>
        <v>No</v>
      </c>
      <c r="AY1276" t="str">
        <f>IF(OR(IA!K42="Q3 2030",IA!K42="Q4 2030"),"Yes","No")</f>
        <v>No</v>
      </c>
      <c r="AZ1276" s="178" t="str">
        <f t="shared" si="814"/>
        <v>No</v>
      </c>
      <c r="BA1276" t="str">
        <f>IF(IA!K42="","No","Yes")</f>
        <v>No</v>
      </c>
      <c r="BB1276" s="178" t="str">
        <f t="shared" si="815"/>
        <v>No</v>
      </c>
      <c r="BC1276" s="178" t="str">
        <f t="shared" si="816"/>
        <v>Yes</v>
      </c>
      <c r="BD1276" s="174"/>
    </row>
    <row r="1277" spans="1:56" s="175" customFormat="1" ht="35.25" thickBot="1" x14ac:dyDescent="0.5">
      <c r="A1277" s="177">
        <v>39</v>
      </c>
      <c r="B1277" s="48" t="s">
        <v>876</v>
      </c>
      <c r="C1277" t="str">
        <f>IF(IA!E43="Yes","Yes","No")</f>
        <v>No</v>
      </c>
      <c r="D1277" t="str">
        <f>IF(AND(C1277="No",IA!F43="Yes"),"Yes","No")</f>
        <v>No</v>
      </c>
      <c r="E1277" t="str">
        <f>IF(AND(C1277="No",IA!F43="N/A"),"N/A","No")</f>
        <v>No</v>
      </c>
      <c r="F1277">
        <f>IF(OR(IA!F43="Yes",IA!F43="N/A"),0,1)</f>
        <v>1</v>
      </c>
      <c r="G1277" t="str">
        <f>IF(OR(IA!K43="Q3 2019",IA!K43="Q4 2019"),"Yes","No")</f>
        <v>No</v>
      </c>
      <c r="H1277" s="178" t="str">
        <f t="shared" si="768"/>
        <v>No</v>
      </c>
      <c r="I1277" t="str">
        <f>IF(OR(IA!K43="Q1 2020",IA!K43="Q2 2020"),"Yes","No")</f>
        <v>No</v>
      </c>
      <c r="J1277" s="178" t="str">
        <f t="shared" si="793"/>
        <v>No</v>
      </c>
      <c r="K1277" t="str">
        <f>IF(OR(IA!K43="Q3 2020",IA!K43="Q4 2020"),"Yes","No")</f>
        <v>No</v>
      </c>
      <c r="L1277" s="178" t="str">
        <f t="shared" si="794"/>
        <v>No</v>
      </c>
      <c r="M1277" t="str">
        <f>IF(OR(IA!K43="Q1 2021",IA!K43="Q2 2021"),"Yes","No")</f>
        <v>No</v>
      </c>
      <c r="N1277" s="178" t="str">
        <f t="shared" si="795"/>
        <v>No</v>
      </c>
      <c r="O1277" t="str">
        <f>IF(OR(IA!K43="Q3 2021",IA!K43="Q4 2021"),"Yes","No")</f>
        <v>No</v>
      </c>
      <c r="P1277" s="178" t="str">
        <f t="shared" si="796"/>
        <v>No</v>
      </c>
      <c r="Q1277" t="str">
        <f>IF(OR(IA!K43="Q1 2022",IA!K43="Q2 2022"),"Yes","No")</f>
        <v>No</v>
      </c>
      <c r="R1277" s="178" t="str">
        <f t="shared" si="797"/>
        <v>No</v>
      </c>
      <c r="S1277" t="str">
        <f>IF(OR(IA!K43="Q3 2022",IA!K43="Q4 2022"),"Yes","No")</f>
        <v>No</v>
      </c>
      <c r="T1277" s="178" t="str">
        <f t="shared" si="798"/>
        <v>No</v>
      </c>
      <c r="U1277" t="str">
        <f>IF(OR(IA!K43="Q1 2023",IA!K43="Q2 2023"),"Yes","No")</f>
        <v>No</v>
      </c>
      <c r="V1277" s="178" t="str">
        <f t="shared" si="799"/>
        <v>No</v>
      </c>
      <c r="W1277" t="str">
        <f>IF(OR(IA!K43="Q3 2023",IA!K43="Q4 2023"),"Yes","No")</f>
        <v>No</v>
      </c>
      <c r="X1277" s="178" t="str">
        <f t="shared" si="800"/>
        <v>No</v>
      </c>
      <c r="Y1277" t="str">
        <f>IF(OR(IA!K43="Q1 2024",IA!K43="Q2 2024"),"Yes","No")</f>
        <v>No</v>
      </c>
      <c r="Z1277" s="178" t="str">
        <f t="shared" si="801"/>
        <v>No</v>
      </c>
      <c r="AA1277" t="str">
        <f>IF(OR(IA!K43="Q3 2024",IA!K43="Q4 2024"),"Yes","No")</f>
        <v>No</v>
      </c>
      <c r="AB1277" s="178" t="str">
        <f t="shared" si="802"/>
        <v>No</v>
      </c>
      <c r="AC1277" t="str">
        <f>IF(OR(IA!K43="Q1 2025",IA!K43="Q2 2025"),"Yes","No")</f>
        <v>No</v>
      </c>
      <c r="AD1277" s="178" t="str">
        <f t="shared" si="803"/>
        <v>No</v>
      </c>
      <c r="AE1277" t="str">
        <f>IF(OR(IA!K43="Q3 2025",IA!K43="Q4 2025"),"Yes","No")</f>
        <v>No</v>
      </c>
      <c r="AF1277" s="178" t="str">
        <f t="shared" si="804"/>
        <v>No</v>
      </c>
      <c r="AG1277" t="str">
        <f>IF(OR(IA!K43="Q1 2026",IA!K43="Q2 2026"),"Yes","No")</f>
        <v>No</v>
      </c>
      <c r="AH1277" s="178" t="str">
        <f t="shared" si="805"/>
        <v>No</v>
      </c>
      <c r="AI1277" t="str">
        <f>IF(OR(IA!K43="Q3 2026",IA!K43="Q4 2026"),"Yes","No")</f>
        <v>No</v>
      </c>
      <c r="AJ1277" s="178" t="str">
        <f t="shared" si="806"/>
        <v>No</v>
      </c>
      <c r="AK1277" t="str">
        <f>IF(OR(IA!K43="Q1 2027",IA!K43="Q2 2027"),"Yes","No")</f>
        <v>No</v>
      </c>
      <c r="AL1277" s="178" t="str">
        <f t="shared" si="807"/>
        <v>No</v>
      </c>
      <c r="AM1277" t="str">
        <f>IF(OR(IA!K43="Q3 2027",IA!K43="Q4 2027"),"Yes","No")</f>
        <v>No</v>
      </c>
      <c r="AN1277" s="178" t="str">
        <f t="shared" si="808"/>
        <v>No</v>
      </c>
      <c r="AO1277" t="str">
        <f>IF(OR(IA!K43="Q1 2028",IA!K43="Q2 2028"),"Yes","No")</f>
        <v>No</v>
      </c>
      <c r="AP1277" s="178" t="str">
        <f t="shared" si="809"/>
        <v>No</v>
      </c>
      <c r="AQ1277" t="str">
        <f>IF(OR(IA!K43="Q3 2028",IA!K43="Q4 2028"),"Yes","No")</f>
        <v>No</v>
      </c>
      <c r="AR1277" s="178" t="str">
        <f t="shared" si="810"/>
        <v>No</v>
      </c>
      <c r="AS1277" t="str">
        <f>IF(OR(IA!K43="Q1 2029",IA!K43="Q2 2029"),"Yes","No")</f>
        <v>No</v>
      </c>
      <c r="AT1277" s="178" t="str">
        <f t="shared" si="811"/>
        <v>No</v>
      </c>
      <c r="AU1277" t="str">
        <f>IF(OR(IA!K43="Q3 2029",IA!K43="Q4 2029"),"Yes","No")</f>
        <v>No</v>
      </c>
      <c r="AV1277" s="178" t="str">
        <f t="shared" si="812"/>
        <v>No</v>
      </c>
      <c r="AW1277" t="str">
        <f>IF(OR(IA!K43="Q1 2030",IA!K43="Q2 2030"),"Yes","No")</f>
        <v>No</v>
      </c>
      <c r="AX1277" s="178" t="str">
        <f t="shared" si="813"/>
        <v>No</v>
      </c>
      <c r="AY1277" t="str">
        <f>IF(OR(IA!K43="Q3 2030",IA!K43="Q4 2030"),"Yes","No")</f>
        <v>No</v>
      </c>
      <c r="AZ1277" s="178" t="str">
        <f t="shared" si="814"/>
        <v>No</v>
      </c>
      <c r="BA1277" t="str">
        <f>IF(IA!K43="","No","Yes")</f>
        <v>No</v>
      </c>
      <c r="BB1277" s="178" t="str">
        <f t="shared" si="815"/>
        <v>No</v>
      </c>
      <c r="BC1277" s="178" t="str">
        <f t="shared" si="816"/>
        <v>Yes</v>
      </c>
      <c r="BD1277" s="174"/>
    </row>
    <row r="1278" spans="1:56" s="175" customFormat="1" ht="14.65" thickBot="1" x14ac:dyDescent="0.5">
      <c r="A1278" s="177">
        <v>40</v>
      </c>
      <c r="B1278" s="48" t="s">
        <v>878</v>
      </c>
      <c r="C1278" t="str">
        <f>IF(IA!E44="Yes","Yes","No")</f>
        <v>No</v>
      </c>
      <c r="D1278" t="str">
        <f>IF(AND(C1278="No",IA!F44="Yes"),"Yes","No")</f>
        <v>No</v>
      </c>
      <c r="E1278" t="str">
        <f>IF(AND(C1278="No",IA!F44="N/A"),"N/A","No")</f>
        <v>No</v>
      </c>
      <c r="F1278">
        <f>IF(OR(IA!F44="Yes",IA!F44="N/A"),0,1)</f>
        <v>1</v>
      </c>
      <c r="G1278" t="str">
        <f>IF(OR(IA!K44="Q3 2019",IA!K44="Q4 2019"),"Yes","No")</f>
        <v>No</v>
      </c>
      <c r="H1278" s="178" t="str">
        <f t="shared" si="768"/>
        <v>No</v>
      </c>
      <c r="I1278" t="str">
        <f>IF(OR(IA!K44="Q1 2020",IA!K44="Q2 2020"),"Yes","No")</f>
        <v>No</v>
      </c>
      <c r="J1278" s="178" t="str">
        <f t="shared" si="793"/>
        <v>No</v>
      </c>
      <c r="K1278" t="str">
        <f>IF(OR(IA!K44="Q3 2020",IA!K44="Q4 2020"),"Yes","No")</f>
        <v>No</v>
      </c>
      <c r="L1278" s="178" t="str">
        <f t="shared" si="794"/>
        <v>No</v>
      </c>
      <c r="M1278" t="str">
        <f>IF(OR(IA!K44="Q1 2021",IA!K44="Q2 2021"),"Yes","No")</f>
        <v>No</v>
      </c>
      <c r="N1278" s="178" t="str">
        <f t="shared" si="795"/>
        <v>No</v>
      </c>
      <c r="O1278" t="str">
        <f>IF(OR(IA!K44="Q3 2021",IA!K44="Q4 2021"),"Yes","No")</f>
        <v>No</v>
      </c>
      <c r="P1278" s="178" t="str">
        <f t="shared" si="796"/>
        <v>No</v>
      </c>
      <c r="Q1278" t="str">
        <f>IF(OR(IA!K44="Q1 2022",IA!K44="Q2 2022"),"Yes","No")</f>
        <v>No</v>
      </c>
      <c r="R1278" s="178" t="str">
        <f t="shared" si="797"/>
        <v>No</v>
      </c>
      <c r="S1278" t="str">
        <f>IF(OR(IA!K44="Q3 2022",IA!K44="Q4 2022"),"Yes","No")</f>
        <v>No</v>
      </c>
      <c r="T1278" s="178" t="str">
        <f t="shared" si="798"/>
        <v>No</v>
      </c>
      <c r="U1278" t="str">
        <f>IF(OR(IA!K44="Q1 2023",IA!K44="Q2 2023"),"Yes","No")</f>
        <v>No</v>
      </c>
      <c r="V1278" s="178" t="str">
        <f t="shared" si="799"/>
        <v>No</v>
      </c>
      <c r="W1278" t="str">
        <f>IF(OR(IA!K44="Q3 2023",IA!K44="Q4 2023"),"Yes","No")</f>
        <v>No</v>
      </c>
      <c r="X1278" s="178" t="str">
        <f t="shared" si="800"/>
        <v>No</v>
      </c>
      <c r="Y1278" t="str">
        <f>IF(OR(IA!K44="Q1 2024",IA!K44="Q2 2024"),"Yes","No")</f>
        <v>No</v>
      </c>
      <c r="Z1278" s="178" t="str">
        <f t="shared" si="801"/>
        <v>No</v>
      </c>
      <c r="AA1278" t="str">
        <f>IF(OR(IA!K44="Q3 2024",IA!K44="Q4 2024"),"Yes","No")</f>
        <v>No</v>
      </c>
      <c r="AB1278" s="178" t="str">
        <f t="shared" si="802"/>
        <v>No</v>
      </c>
      <c r="AC1278" t="str">
        <f>IF(OR(IA!K44="Q1 2025",IA!K44="Q2 2025"),"Yes","No")</f>
        <v>No</v>
      </c>
      <c r="AD1278" s="178" t="str">
        <f t="shared" si="803"/>
        <v>No</v>
      </c>
      <c r="AE1278" t="str">
        <f>IF(OR(IA!K44="Q3 2025",IA!K44="Q4 2025"),"Yes","No")</f>
        <v>No</v>
      </c>
      <c r="AF1278" s="178" t="str">
        <f t="shared" si="804"/>
        <v>No</v>
      </c>
      <c r="AG1278" t="str">
        <f>IF(OR(IA!K44="Q1 2026",IA!K44="Q2 2026"),"Yes","No")</f>
        <v>No</v>
      </c>
      <c r="AH1278" s="178" t="str">
        <f t="shared" si="805"/>
        <v>No</v>
      </c>
      <c r="AI1278" t="str">
        <f>IF(OR(IA!K44="Q3 2026",IA!K44="Q4 2026"),"Yes","No")</f>
        <v>No</v>
      </c>
      <c r="AJ1278" s="178" t="str">
        <f t="shared" si="806"/>
        <v>No</v>
      </c>
      <c r="AK1278" t="str">
        <f>IF(OR(IA!K44="Q1 2027",IA!K44="Q2 2027"),"Yes","No")</f>
        <v>No</v>
      </c>
      <c r="AL1278" s="178" t="str">
        <f t="shared" si="807"/>
        <v>No</v>
      </c>
      <c r="AM1278" t="str">
        <f>IF(OR(IA!K44="Q3 2027",IA!K44="Q4 2027"),"Yes","No")</f>
        <v>No</v>
      </c>
      <c r="AN1278" s="178" t="str">
        <f t="shared" si="808"/>
        <v>No</v>
      </c>
      <c r="AO1278" t="str">
        <f>IF(OR(IA!K44="Q1 2028",IA!K44="Q2 2028"),"Yes","No")</f>
        <v>No</v>
      </c>
      <c r="AP1278" s="178" t="str">
        <f t="shared" si="809"/>
        <v>No</v>
      </c>
      <c r="AQ1278" t="str">
        <f>IF(OR(IA!K44="Q3 2028",IA!K44="Q4 2028"),"Yes","No")</f>
        <v>No</v>
      </c>
      <c r="AR1278" s="178" t="str">
        <f t="shared" si="810"/>
        <v>No</v>
      </c>
      <c r="AS1278" t="str">
        <f>IF(OR(IA!K44="Q1 2029",IA!K44="Q2 2029"),"Yes","No")</f>
        <v>No</v>
      </c>
      <c r="AT1278" s="178" t="str">
        <f t="shared" si="811"/>
        <v>No</v>
      </c>
      <c r="AU1278" t="str">
        <f>IF(OR(IA!K44="Q3 2029",IA!K44="Q4 2029"),"Yes","No")</f>
        <v>No</v>
      </c>
      <c r="AV1278" s="178" t="str">
        <f t="shared" si="812"/>
        <v>No</v>
      </c>
      <c r="AW1278" t="str">
        <f>IF(OR(IA!K44="Q1 2030",IA!K44="Q2 2030"),"Yes","No")</f>
        <v>No</v>
      </c>
      <c r="AX1278" s="178" t="str">
        <f t="shared" si="813"/>
        <v>No</v>
      </c>
      <c r="AY1278" t="str">
        <f>IF(OR(IA!K44="Q3 2030",IA!K44="Q4 2030"),"Yes","No")</f>
        <v>No</v>
      </c>
      <c r="AZ1278" s="178" t="str">
        <f t="shared" si="814"/>
        <v>No</v>
      </c>
      <c r="BA1278" t="str">
        <f>IF(IA!K44="","No","Yes")</f>
        <v>No</v>
      </c>
      <c r="BB1278" s="178" t="str">
        <f t="shared" si="815"/>
        <v>No</v>
      </c>
      <c r="BC1278" s="178" t="str">
        <f t="shared" si="816"/>
        <v>Yes</v>
      </c>
      <c r="BD1278" s="174"/>
    </row>
    <row r="1279" spans="1:56" s="175" customFormat="1" ht="23.65" thickBot="1" x14ac:dyDescent="0.5">
      <c r="A1279" s="177">
        <v>41</v>
      </c>
      <c r="B1279" s="48" t="s">
        <v>880</v>
      </c>
      <c r="C1279" t="str">
        <f>IF(IA!E45="Yes","Yes","No")</f>
        <v>No</v>
      </c>
      <c r="D1279" t="str">
        <f>IF(AND(C1279="No",IA!F45="Yes"),"Yes","No")</f>
        <v>No</v>
      </c>
      <c r="E1279" t="str">
        <f>IF(AND(C1279="No",IA!F45="N/A"),"N/A","No")</f>
        <v>No</v>
      </c>
      <c r="F1279">
        <f>IF(OR(IA!F45="Yes",IA!F45="N/A"),0,1)</f>
        <v>1</v>
      </c>
      <c r="G1279" t="str">
        <f>IF(OR(IA!K45="Q3 2019",IA!K45="Q4 2019"),"Yes","No")</f>
        <v>No</v>
      </c>
      <c r="H1279" s="178" t="str">
        <f t="shared" si="768"/>
        <v>No</v>
      </c>
      <c r="I1279" t="str">
        <f>IF(OR(IA!K45="Q1 2020",IA!K45="Q2 2020"),"Yes","No")</f>
        <v>No</v>
      </c>
      <c r="J1279" s="178" t="str">
        <f t="shared" si="793"/>
        <v>No</v>
      </c>
      <c r="K1279" t="str">
        <f>IF(OR(IA!K45="Q3 2020",IA!K45="Q4 2020"),"Yes","No")</f>
        <v>No</v>
      </c>
      <c r="L1279" s="178" t="str">
        <f t="shared" si="794"/>
        <v>No</v>
      </c>
      <c r="M1279" t="str">
        <f>IF(OR(IA!K45="Q1 2021",IA!K45="Q2 2021"),"Yes","No")</f>
        <v>No</v>
      </c>
      <c r="N1279" s="178" t="str">
        <f t="shared" si="795"/>
        <v>No</v>
      </c>
      <c r="O1279" t="str">
        <f>IF(OR(IA!K45="Q3 2021",IA!K45="Q4 2021"),"Yes","No")</f>
        <v>No</v>
      </c>
      <c r="P1279" s="178" t="str">
        <f t="shared" si="796"/>
        <v>No</v>
      </c>
      <c r="Q1279" t="str">
        <f>IF(OR(IA!K45="Q1 2022",IA!K45="Q2 2022"),"Yes","No")</f>
        <v>No</v>
      </c>
      <c r="R1279" s="178" t="str">
        <f t="shared" si="797"/>
        <v>No</v>
      </c>
      <c r="S1279" t="str">
        <f>IF(OR(IA!K45="Q3 2022",IA!K45="Q4 2022"),"Yes","No")</f>
        <v>No</v>
      </c>
      <c r="T1279" s="178" t="str">
        <f t="shared" si="798"/>
        <v>No</v>
      </c>
      <c r="U1279" t="str">
        <f>IF(OR(IA!K45="Q1 2023",IA!K45="Q2 2023"),"Yes","No")</f>
        <v>No</v>
      </c>
      <c r="V1279" s="178" t="str">
        <f t="shared" si="799"/>
        <v>No</v>
      </c>
      <c r="W1279" t="str">
        <f>IF(OR(IA!K45="Q3 2023",IA!K45="Q4 2023"),"Yes","No")</f>
        <v>No</v>
      </c>
      <c r="X1279" s="178" t="str">
        <f t="shared" si="800"/>
        <v>No</v>
      </c>
      <c r="Y1279" t="str">
        <f>IF(OR(IA!K45="Q1 2024",IA!K45="Q2 2024"),"Yes","No")</f>
        <v>No</v>
      </c>
      <c r="Z1279" s="178" t="str">
        <f t="shared" si="801"/>
        <v>No</v>
      </c>
      <c r="AA1279" t="str">
        <f>IF(OR(IA!K45="Q3 2024",IA!K45="Q4 2024"),"Yes","No")</f>
        <v>No</v>
      </c>
      <c r="AB1279" s="178" t="str">
        <f t="shared" si="802"/>
        <v>No</v>
      </c>
      <c r="AC1279" t="str">
        <f>IF(OR(IA!K45="Q1 2025",IA!K45="Q2 2025"),"Yes","No")</f>
        <v>No</v>
      </c>
      <c r="AD1279" s="178" t="str">
        <f t="shared" si="803"/>
        <v>No</v>
      </c>
      <c r="AE1279" t="str">
        <f>IF(OR(IA!K45="Q3 2025",IA!K45="Q4 2025"),"Yes","No")</f>
        <v>No</v>
      </c>
      <c r="AF1279" s="178" t="str">
        <f t="shared" si="804"/>
        <v>No</v>
      </c>
      <c r="AG1279" t="str">
        <f>IF(OR(IA!K45="Q1 2026",IA!K45="Q2 2026"),"Yes","No")</f>
        <v>No</v>
      </c>
      <c r="AH1279" s="178" t="str">
        <f t="shared" si="805"/>
        <v>No</v>
      </c>
      <c r="AI1279" t="str">
        <f>IF(OR(IA!K45="Q3 2026",IA!K45="Q4 2026"),"Yes","No")</f>
        <v>No</v>
      </c>
      <c r="AJ1279" s="178" t="str">
        <f t="shared" si="806"/>
        <v>No</v>
      </c>
      <c r="AK1279" t="str">
        <f>IF(OR(IA!K45="Q1 2027",IA!K45="Q2 2027"),"Yes","No")</f>
        <v>No</v>
      </c>
      <c r="AL1279" s="178" t="str">
        <f t="shared" si="807"/>
        <v>No</v>
      </c>
      <c r="AM1279" t="str">
        <f>IF(OR(IA!K45="Q3 2027",IA!K45="Q4 2027"),"Yes","No")</f>
        <v>No</v>
      </c>
      <c r="AN1279" s="178" t="str">
        <f t="shared" si="808"/>
        <v>No</v>
      </c>
      <c r="AO1279" t="str">
        <f>IF(OR(IA!K45="Q1 2028",IA!K45="Q2 2028"),"Yes","No")</f>
        <v>No</v>
      </c>
      <c r="AP1279" s="178" t="str">
        <f t="shared" si="809"/>
        <v>No</v>
      </c>
      <c r="AQ1279" t="str">
        <f>IF(OR(IA!K45="Q3 2028",IA!K45="Q4 2028"),"Yes","No")</f>
        <v>No</v>
      </c>
      <c r="AR1279" s="178" t="str">
        <f t="shared" si="810"/>
        <v>No</v>
      </c>
      <c r="AS1279" t="str">
        <f>IF(OR(IA!K45="Q1 2029",IA!K45="Q2 2029"),"Yes","No")</f>
        <v>No</v>
      </c>
      <c r="AT1279" s="178" t="str">
        <f t="shared" si="811"/>
        <v>No</v>
      </c>
      <c r="AU1279" t="str">
        <f>IF(OR(IA!K45="Q3 2029",IA!K45="Q4 2029"),"Yes","No")</f>
        <v>No</v>
      </c>
      <c r="AV1279" s="178" t="str">
        <f t="shared" si="812"/>
        <v>No</v>
      </c>
      <c r="AW1279" t="str">
        <f>IF(OR(IA!K45="Q1 2030",IA!K45="Q2 2030"),"Yes","No")</f>
        <v>No</v>
      </c>
      <c r="AX1279" s="178" t="str">
        <f t="shared" si="813"/>
        <v>No</v>
      </c>
      <c r="AY1279" t="str">
        <f>IF(OR(IA!K45="Q3 2030",IA!K45="Q4 2030"),"Yes","No")</f>
        <v>No</v>
      </c>
      <c r="AZ1279" s="178" t="str">
        <f t="shared" si="814"/>
        <v>No</v>
      </c>
      <c r="BA1279" t="str">
        <f>IF(IA!K45="","No","Yes")</f>
        <v>No</v>
      </c>
      <c r="BB1279" s="178" t="str">
        <f t="shared" si="815"/>
        <v>No</v>
      </c>
      <c r="BC1279" s="178" t="str">
        <f t="shared" si="816"/>
        <v>Yes</v>
      </c>
      <c r="BD1279" s="174"/>
    </row>
    <row r="1280" spans="1:56" s="175" customFormat="1" ht="23.65" thickBot="1" x14ac:dyDescent="0.5">
      <c r="A1280" s="177">
        <v>42</v>
      </c>
      <c r="B1280" s="48" t="s">
        <v>881</v>
      </c>
      <c r="C1280" t="str">
        <f>IF(IA!E46="Yes","Yes","No")</f>
        <v>No</v>
      </c>
      <c r="D1280" t="str">
        <f>IF(AND(C1280="No",IA!F46="Yes"),"Yes","No")</f>
        <v>No</v>
      </c>
      <c r="E1280" t="str">
        <f>IF(AND(C1280="No",IA!F46="N/A"),"N/A","No")</f>
        <v>No</v>
      </c>
      <c r="F1280">
        <f>IF(OR(IA!F46="Yes",IA!F46="N/A"),0,1)</f>
        <v>1</v>
      </c>
      <c r="G1280" t="str">
        <f>IF(OR(IA!K46="Q3 2019",IA!K46="Q4 2019"),"Yes","No")</f>
        <v>No</v>
      </c>
      <c r="H1280" s="178" t="str">
        <f t="shared" si="768"/>
        <v>No</v>
      </c>
      <c r="I1280" t="str">
        <f>IF(OR(IA!K46="Q1 2020",IA!K46="Q2 2020"),"Yes","No")</f>
        <v>No</v>
      </c>
      <c r="J1280" s="178" t="str">
        <f t="shared" si="793"/>
        <v>No</v>
      </c>
      <c r="K1280" t="str">
        <f>IF(OR(IA!K46="Q3 2020",IA!K46="Q4 2020"),"Yes","No")</f>
        <v>No</v>
      </c>
      <c r="L1280" s="178" t="str">
        <f t="shared" si="794"/>
        <v>No</v>
      </c>
      <c r="M1280" t="str">
        <f>IF(OR(IA!K46="Q1 2021",IA!K46="Q2 2021"),"Yes","No")</f>
        <v>No</v>
      </c>
      <c r="N1280" s="178" t="str">
        <f t="shared" si="795"/>
        <v>No</v>
      </c>
      <c r="O1280" t="str">
        <f>IF(OR(IA!K46="Q3 2021",IA!K46="Q4 2021"),"Yes","No")</f>
        <v>No</v>
      </c>
      <c r="P1280" s="178" t="str">
        <f t="shared" si="796"/>
        <v>No</v>
      </c>
      <c r="Q1280" t="str">
        <f>IF(OR(IA!K46="Q1 2022",IA!K46="Q2 2022"),"Yes","No")</f>
        <v>No</v>
      </c>
      <c r="R1280" s="178" t="str">
        <f t="shared" si="797"/>
        <v>No</v>
      </c>
      <c r="S1280" t="str">
        <f>IF(OR(IA!K46="Q3 2022",IA!K46="Q4 2022"),"Yes","No")</f>
        <v>No</v>
      </c>
      <c r="T1280" s="178" t="str">
        <f t="shared" si="798"/>
        <v>No</v>
      </c>
      <c r="U1280" t="str">
        <f>IF(OR(IA!K46="Q1 2023",IA!K46="Q2 2023"),"Yes","No")</f>
        <v>No</v>
      </c>
      <c r="V1280" s="178" t="str">
        <f t="shared" si="799"/>
        <v>No</v>
      </c>
      <c r="W1280" t="str">
        <f>IF(OR(IA!K46="Q3 2023",IA!K46="Q4 2023"),"Yes","No")</f>
        <v>No</v>
      </c>
      <c r="X1280" s="178" t="str">
        <f t="shared" si="800"/>
        <v>No</v>
      </c>
      <c r="Y1280" t="str">
        <f>IF(OR(IA!K46="Q1 2024",IA!K46="Q2 2024"),"Yes","No")</f>
        <v>No</v>
      </c>
      <c r="Z1280" s="178" t="str">
        <f t="shared" si="801"/>
        <v>No</v>
      </c>
      <c r="AA1280" t="str">
        <f>IF(OR(IA!K46="Q3 2024",IA!K46="Q4 2024"),"Yes","No")</f>
        <v>No</v>
      </c>
      <c r="AB1280" s="178" t="str">
        <f t="shared" si="802"/>
        <v>No</v>
      </c>
      <c r="AC1280" t="str">
        <f>IF(OR(IA!K46="Q1 2025",IA!K46="Q2 2025"),"Yes","No")</f>
        <v>No</v>
      </c>
      <c r="AD1280" s="178" t="str">
        <f t="shared" si="803"/>
        <v>No</v>
      </c>
      <c r="AE1280" t="str">
        <f>IF(OR(IA!K46="Q3 2025",IA!K46="Q4 2025"),"Yes","No")</f>
        <v>No</v>
      </c>
      <c r="AF1280" s="178" t="str">
        <f t="shared" si="804"/>
        <v>No</v>
      </c>
      <c r="AG1280" t="str">
        <f>IF(OR(IA!K46="Q1 2026",IA!K46="Q2 2026"),"Yes","No")</f>
        <v>No</v>
      </c>
      <c r="AH1280" s="178" t="str">
        <f t="shared" si="805"/>
        <v>No</v>
      </c>
      <c r="AI1280" t="str">
        <f>IF(OR(IA!K46="Q3 2026",IA!K46="Q4 2026"),"Yes","No")</f>
        <v>No</v>
      </c>
      <c r="AJ1280" s="178" t="str">
        <f t="shared" si="806"/>
        <v>No</v>
      </c>
      <c r="AK1280" t="str">
        <f>IF(OR(IA!K46="Q1 2027",IA!K46="Q2 2027"),"Yes","No")</f>
        <v>No</v>
      </c>
      <c r="AL1280" s="178" t="str">
        <f t="shared" si="807"/>
        <v>No</v>
      </c>
      <c r="AM1280" t="str">
        <f>IF(OR(IA!K46="Q3 2027",IA!K46="Q4 2027"),"Yes","No")</f>
        <v>No</v>
      </c>
      <c r="AN1280" s="178" t="str">
        <f t="shared" si="808"/>
        <v>No</v>
      </c>
      <c r="AO1280" t="str">
        <f>IF(OR(IA!K46="Q1 2028",IA!K46="Q2 2028"),"Yes","No")</f>
        <v>No</v>
      </c>
      <c r="AP1280" s="178" t="str">
        <f t="shared" si="809"/>
        <v>No</v>
      </c>
      <c r="AQ1280" t="str">
        <f>IF(OR(IA!K46="Q3 2028",IA!K46="Q4 2028"),"Yes","No")</f>
        <v>No</v>
      </c>
      <c r="AR1280" s="178" t="str">
        <f t="shared" si="810"/>
        <v>No</v>
      </c>
      <c r="AS1280" t="str">
        <f>IF(OR(IA!K46="Q1 2029",IA!K46="Q2 2029"),"Yes","No")</f>
        <v>No</v>
      </c>
      <c r="AT1280" s="178" t="str">
        <f t="shared" si="811"/>
        <v>No</v>
      </c>
      <c r="AU1280" t="str">
        <f>IF(OR(IA!K46="Q3 2029",IA!K46="Q4 2029"),"Yes","No")</f>
        <v>No</v>
      </c>
      <c r="AV1280" s="178" t="str">
        <f t="shared" si="812"/>
        <v>No</v>
      </c>
      <c r="AW1280" t="str">
        <f>IF(OR(IA!K46="Q1 2030",IA!K46="Q2 2030"),"Yes","No")</f>
        <v>No</v>
      </c>
      <c r="AX1280" s="178" t="str">
        <f t="shared" si="813"/>
        <v>No</v>
      </c>
      <c r="AY1280" t="str">
        <f>IF(OR(IA!K46="Q3 2030",IA!K46="Q4 2030"),"Yes","No")</f>
        <v>No</v>
      </c>
      <c r="AZ1280" s="178" t="str">
        <f t="shared" si="814"/>
        <v>No</v>
      </c>
      <c r="BA1280" t="str">
        <f>IF(IA!K46="","No","Yes")</f>
        <v>No</v>
      </c>
      <c r="BB1280" s="178" t="str">
        <f t="shared" si="815"/>
        <v>No</v>
      </c>
      <c r="BC1280" s="178" t="str">
        <f t="shared" si="816"/>
        <v>Yes</v>
      </c>
      <c r="BD1280" s="174"/>
    </row>
    <row r="1281" spans="1:56" s="175" customFormat="1" ht="23.65" thickBot="1" x14ac:dyDescent="0.5">
      <c r="A1281" s="177">
        <v>43</v>
      </c>
      <c r="B1281" s="48" t="s">
        <v>882</v>
      </c>
      <c r="C1281" t="str">
        <f>IF(IA!E47="Yes","Yes","No")</f>
        <v>No</v>
      </c>
      <c r="D1281" t="str">
        <f>IF(AND(C1281="No",IA!F47="Yes"),"Yes","No")</f>
        <v>No</v>
      </c>
      <c r="E1281" t="str">
        <f>IF(AND(C1281="No",IA!F47="N/A"),"N/A","No")</f>
        <v>No</v>
      </c>
      <c r="F1281">
        <f>IF(OR(IA!F47="Yes",IA!F47="N/A"),0,1)</f>
        <v>1</v>
      </c>
      <c r="G1281" t="str">
        <f>IF(OR(IA!K47="Q3 2019",IA!K47="Q4 2019"),"Yes","No")</f>
        <v>No</v>
      </c>
      <c r="H1281" s="178" t="str">
        <f t="shared" si="768"/>
        <v>No</v>
      </c>
      <c r="I1281" t="str">
        <f>IF(OR(IA!K47="Q1 2020",IA!K47="Q2 2020"),"Yes","No")</f>
        <v>No</v>
      </c>
      <c r="J1281" s="178" t="str">
        <f t="shared" si="793"/>
        <v>No</v>
      </c>
      <c r="K1281" t="str">
        <f>IF(OR(IA!K47="Q3 2020",IA!K47="Q4 2020"),"Yes","No")</f>
        <v>No</v>
      </c>
      <c r="L1281" s="178" t="str">
        <f t="shared" si="794"/>
        <v>No</v>
      </c>
      <c r="M1281" t="str">
        <f>IF(OR(IA!K47="Q1 2021",IA!K47="Q2 2021"),"Yes","No")</f>
        <v>No</v>
      </c>
      <c r="N1281" s="178" t="str">
        <f t="shared" si="795"/>
        <v>No</v>
      </c>
      <c r="O1281" t="str">
        <f>IF(OR(IA!K47="Q3 2021",IA!K47="Q4 2021"),"Yes","No")</f>
        <v>No</v>
      </c>
      <c r="P1281" s="178" t="str">
        <f t="shared" si="796"/>
        <v>No</v>
      </c>
      <c r="Q1281" t="str">
        <f>IF(OR(IA!K47="Q1 2022",IA!K47="Q2 2022"),"Yes","No")</f>
        <v>No</v>
      </c>
      <c r="R1281" s="178" t="str">
        <f t="shared" si="797"/>
        <v>No</v>
      </c>
      <c r="S1281" t="str">
        <f>IF(OR(IA!K47="Q3 2022",IA!K47="Q4 2022"),"Yes","No")</f>
        <v>No</v>
      </c>
      <c r="T1281" s="178" t="str">
        <f t="shared" si="798"/>
        <v>No</v>
      </c>
      <c r="U1281" t="str">
        <f>IF(OR(IA!K47="Q1 2023",IA!K47="Q2 2023"),"Yes","No")</f>
        <v>No</v>
      </c>
      <c r="V1281" s="178" t="str">
        <f t="shared" si="799"/>
        <v>No</v>
      </c>
      <c r="W1281" t="str">
        <f>IF(OR(IA!K47="Q3 2023",IA!K47="Q4 2023"),"Yes","No")</f>
        <v>No</v>
      </c>
      <c r="X1281" s="178" t="str">
        <f t="shared" si="800"/>
        <v>No</v>
      </c>
      <c r="Y1281" t="str">
        <f>IF(OR(IA!K47="Q1 2024",IA!K47="Q2 2024"),"Yes","No")</f>
        <v>No</v>
      </c>
      <c r="Z1281" s="178" t="str">
        <f t="shared" si="801"/>
        <v>No</v>
      </c>
      <c r="AA1281" t="str">
        <f>IF(OR(IA!K47="Q3 2024",IA!K47="Q4 2024"),"Yes","No")</f>
        <v>No</v>
      </c>
      <c r="AB1281" s="178" t="str">
        <f t="shared" si="802"/>
        <v>No</v>
      </c>
      <c r="AC1281" t="str">
        <f>IF(OR(IA!K47="Q1 2025",IA!K47="Q2 2025"),"Yes","No")</f>
        <v>No</v>
      </c>
      <c r="AD1281" s="178" t="str">
        <f t="shared" si="803"/>
        <v>No</v>
      </c>
      <c r="AE1281" t="str">
        <f>IF(OR(IA!K47="Q3 2025",IA!K47="Q4 2025"),"Yes","No")</f>
        <v>No</v>
      </c>
      <c r="AF1281" s="178" t="str">
        <f t="shared" si="804"/>
        <v>No</v>
      </c>
      <c r="AG1281" t="str">
        <f>IF(OR(IA!K47="Q1 2026",IA!K47="Q2 2026"),"Yes","No")</f>
        <v>No</v>
      </c>
      <c r="AH1281" s="178" t="str">
        <f t="shared" si="805"/>
        <v>No</v>
      </c>
      <c r="AI1281" t="str">
        <f>IF(OR(IA!K47="Q3 2026",IA!K47="Q4 2026"),"Yes","No")</f>
        <v>No</v>
      </c>
      <c r="AJ1281" s="178" t="str">
        <f t="shared" si="806"/>
        <v>No</v>
      </c>
      <c r="AK1281" t="str">
        <f>IF(OR(IA!K47="Q1 2027",IA!K47="Q2 2027"),"Yes","No")</f>
        <v>No</v>
      </c>
      <c r="AL1281" s="178" t="str">
        <f t="shared" si="807"/>
        <v>No</v>
      </c>
      <c r="AM1281" t="str">
        <f>IF(OR(IA!K47="Q3 2027",IA!K47="Q4 2027"),"Yes","No")</f>
        <v>No</v>
      </c>
      <c r="AN1281" s="178" t="str">
        <f t="shared" si="808"/>
        <v>No</v>
      </c>
      <c r="AO1281" t="str">
        <f>IF(OR(IA!K47="Q1 2028",IA!K47="Q2 2028"),"Yes","No")</f>
        <v>No</v>
      </c>
      <c r="AP1281" s="178" t="str">
        <f t="shared" si="809"/>
        <v>No</v>
      </c>
      <c r="AQ1281" t="str">
        <f>IF(OR(IA!K47="Q3 2028",IA!K47="Q4 2028"),"Yes","No")</f>
        <v>No</v>
      </c>
      <c r="AR1281" s="178" t="str">
        <f t="shared" si="810"/>
        <v>No</v>
      </c>
      <c r="AS1281" t="str">
        <f>IF(OR(IA!K47="Q1 2029",IA!K47="Q2 2029"),"Yes","No")</f>
        <v>No</v>
      </c>
      <c r="AT1281" s="178" t="str">
        <f t="shared" si="811"/>
        <v>No</v>
      </c>
      <c r="AU1281" t="str">
        <f>IF(OR(IA!K47="Q3 2029",IA!K47="Q4 2029"),"Yes","No")</f>
        <v>No</v>
      </c>
      <c r="AV1281" s="178" t="str">
        <f t="shared" si="812"/>
        <v>No</v>
      </c>
      <c r="AW1281" t="str">
        <f>IF(OR(IA!K47="Q1 2030",IA!K47="Q2 2030"),"Yes","No")</f>
        <v>No</v>
      </c>
      <c r="AX1281" s="178" t="str">
        <f t="shared" si="813"/>
        <v>No</v>
      </c>
      <c r="AY1281" t="str">
        <f>IF(OR(IA!K47="Q3 2030",IA!K47="Q4 2030"),"Yes","No")</f>
        <v>No</v>
      </c>
      <c r="AZ1281" s="178" t="str">
        <f t="shared" si="814"/>
        <v>No</v>
      </c>
      <c r="BA1281" t="str">
        <f>IF(IA!K47="","No","Yes")</f>
        <v>No</v>
      </c>
      <c r="BB1281" s="178" t="str">
        <f t="shared" si="815"/>
        <v>No</v>
      </c>
      <c r="BC1281" s="178" t="str">
        <f t="shared" si="816"/>
        <v>Yes</v>
      </c>
      <c r="BD1281" s="174"/>
    </row>
    <row r="1282" spans="1:56" s="175" customFormat="1" ht="23.65" thickBot="1" x14ac:dyDescent="0.5">
      <c r="A1282" s="177">
        <v>44</v>
      </c>
      <c r="B1282" s="48" t="s">
        <v>883</v>
      </c>
      <c r="C1282" t="str">
        <f>IF(IA!E48="Yes","Yes","No")</f>
        <v>No</v>
      </c>
      <c r="D1282" t="str">
        <f>IF(AND(C1282="No",IA!F48="Yes"),"Yes","No")</f>
        <v>No</v>
      </c>
      <c r="E1282" t="str">
        <f>IF(AND(C1282="No",IA!F48="N/A"),"N/A","No")</f>
        <v>No</v>
      </c>
      <c r="F1282">
        <f>IF(OR(IA!F48="Yes",IA!F48="N/A"),0,1)</f>
        <v>1</v>
      </c>
      <c r="G1282" t="str">
        <f>IF(OR(IA!K48="Q3 2019",IA!K48="Q4 2019"),"Yes","No")</f>
        <v>No</v>
      </c>
      <c r="H1282" s="178" t="str">
        <f t="shared" si="768"/>
        <v>No</v>
      </c>
      <c r="I1282" t="str">
        <f>IF(OR(IA!K48="Q1 2020",IA!K48="Q2 2020"),"Yes","No")</f>
        <v>No</v>
      </c>
      <c r="J1282" s="178" t="str">
        <f t="shared" si="793"/>
        <v>No</v>
      </c>
      <c r="K1282" t="str">
        <f>IF(OR(IA!K48="Q3 2020",IA!K48="Q4 2020"),"Yes","No")</f>
        <v>No</v>
      </c>
      <c r="L1282" s="178" t="str">
        <f t="shared" si="794"/>
        <v>No</v>
      </c>
      <c r="M1282" t="str">
        <f>IF(OR(IA!K48="Q1 2021",IA!K48="Q2 2021"),"Yes","No")</f>
        <v>No</v>
      </c>
      <c r="N1282" s="178" t="str">
        <f t="shared" si="795"/>
        <v>No</v>
      </c>
      <c r="O1282" t="str">
        <f>IF(OR(IA!K48="Q3 2021",IA!K48="Q4 2021"),"Yes","No")</f>
        <v>No</v>
      </c>
      <c r="P1282" s="178" t="str">
        <f t="shared" si="796"/>
        <v>No</v>
      </c>
      <c r="Q1282" t="str">
        <f>IF(OR(IA!K48="Q1 2022",IA!K48="Q2 2022"),"Yes","No")</f>
        <v>No</v>
      </c>
      <c r="R1282" s="178" t="str">
        <f t="shared" si="797"/>
        <v>No</v>
      </c>
      <c r="S1282" t="str">
        <f>IF(OR(IA!K48="Q3 2022",IA!K48="Q4 2022"),"Yes","No")</f>
        <v>No</v>
      </c>
      <c r="T1282" s="178" t="str">
        <f t="shared" si="798"/>
        <v>No</v>
      </c>
      <c r="U1282" t="str">
        <f>IF(OR(IA!K48="Q1 2023",IA!K48="Q2 2023"),"Yes","No")</f>
        <v>No</v>
      </c>
      <c r="V1282" s="178" t="str">
        <f t="shared" si="799"/>
        <v>No</v>
      </c>
      <c r="W1282" t="str">
        <f>IF(OR(IA!K48="Q3 2023",IA!K48="Q4 2023"),"Yes","No")</f>
        <v>No</v>
      </c>
      <c r="X1282" s="178" t="str">
        <f t="shared" si="800"/>
        <v>No</v>
      </c>
      <c r="Y1282" t="str">
        <f>IF(OR(IA!K48="Q1 2024",IA!K48="Q2 2024"),"Yes","No")</f>
        <v>No</v>
      </c>
      <c r="Z1282" s="178" t="str">
        <f t="shared" si="801"/>
        <v>No</v>
      </c>
      <c r="AA1282" t="str">
        <f>IF(OR(IA!K48="Q3 2024",IA!K48="Q4 2024"),"Yes","No")</f>
        <v>No</v>
      </c>
      <c r="AB1282" s="178" t="str">
        <f t="shared" si="802"/>
        <v>No</v>
      </c>
      <c r="AC1282" t="str">
        <f>IF(OR(IA!K48="Q1 2025",IA!K48="Q2 2025"),"Yes","No")</f>
        <v>No</v>
      </c>
      <c r="AD1282" s="178" t="str">
        <f t="shared" si="803"/>
        <v>No</v>
      </c>
      <c r="AE1282" t="str">
        <f>IF(OR(IA!K48="Q3 2025",IA!K48="Q4 2025"),"Yes","No")</f>
        <v>No</v>
      </c>
      <c r="AF1282" s="178" t="str">
        <f t="shared" si="804"/>
        <v>No</v>
      </c>
      <c r="AG1282" t="str">
        <f>IF(OR(IA!K48="Q1 2026",IA!K48="Q2 2026"),"Yes","No")</f>
        <v>No</v>
      </c>
      <c r="AH1282" s="178" t="str">
        <f t="shared" si="805"/>
        <v>No</v>
      </c>
      <c r="AI1282" t="str">
        <f>IF(OR(IA!K48="Q3 2026",IA!K48="Q4 2026"),"Yes","No")</f>
        <v>No</v>
      </c>
      <c r="AJ1282" s="178" t="str">
        <f t="shared" si="806"/>
        <v>No</v>
      </c>
      <c r="AK1282" t="str">
        <f>IF(OR(IA!K48="Q1 2027",IA!K48="Q2 2027"),"Yes","No")</f>
        <v>No</v>
      </c>
      <c r="AL1282" s="178" t="str">
        <f t="shared" si="807"/>
        <v>No</v>
      </c>
      <c r="AM1282" t="str">
        <f>IF(OR(IA!K48="Q3 2027",IA!K48="Q4 2027"),"Yes","No")</f>
        <v>No</v>
      </c>
      <c r="AN1282" s="178" t="str">
        <f t="shared" si="808"/>
        <v>No</v>
      </c>
      <c r="AO1282" t="str">
        <f>IF(OR(IA!K48="Q1 2028",IA!K48="Q2 2028"),"Yes","No")</f>
        <v>No</v>
      </c>
      <c r="AP1282" s="178" t="str">
        <f t="shared" si="809"/>
        <v>No</v>
      </c>
      <c r="AQ1282" t="str">
        <f>IF(OR(IA!K48="Q3 2028",IA!K48="Q4 2028"),"Yes","No")</f>
        <v>No</v>
      </c>
      <c r="AR1282" s="178" t="str">
        <f t="shared" si="810"/>
        <v>No</v>
      </c>
      <c r="AS1282" t="str">
        <f>IF(OR(IA!K48="Q1 2029",IA!K48="Q2 2029"),"Yes","No")</f>
        <v>No</v>
      </c>
      <c r="AT1282" s="178" t="str">
        <f t="shared" si="811"/>
        <v>No</v>
      </c>
      <c r="AU1282" t="str">
        <f>IF(OR(IA!K48="Q3 2029",IA!K48="Q4 2029"),"Yes","No")</f>
        <v>No</v>
      </c>
      <c r="AV1282" s="178" t="str">
        <f t="shared" si="812"/>
        <v>No</v>
      </c>
      <c r="AW1282" t="str">
        <f>IF(OR(IA!K48="Q1 2030",IA!K48="Q2 2030"),"Yes","No")</f>
        <v>No</v>
      </c>
      <c r="AX1282" s="178" t="str">
        <f t="shared" si="813"/>
        <v>No</v>
      </c>
      <c r="AY1282" t="str">
        <f>IF(OR(IA!K48="Q3 2030",IA!K48="Q4 2030"),"Yes","No")</f>
        <v>No</v>
      </c>
      <c r="AZ1282" s="178" t="str">
        <f t="shared" si="814"/>
        <v>No</v>
      </c>
      <c r="BA1282" t="str">
        <f>IF(IA!K48="","No","Yes")</f>
        <v>No</v>
      </c>
      <c r="BB1282" s="178" t="str">
        <f t="shared" si="815"/>
        <v>No</v>
      </c>
      <c r="BC1282" s="178" t="str">
        <f t="shared" si="816"/>
        <v>Yes</v>
      </c>
      <c r="BD1282" s="174"/>
    </row>
    <row r="1283" spans="1:56" s="175" customFormat="1" ht="23.65" thickBot="1" x14ac:dyDescent="0.5">
      <c r="A1283" s="177">
        <v>45</v>
      </c>
      <c r="B1283" s="48" t="s">
        <v>884</v>
      </c>
      <c r="C1283" t="str">
        <f>IF(IA!E49="Yes","Yes","No")</f>
        <v>No</v>
      </c>
      <c r="D1283" t="str">
        <f>IF(AND(C1283="No",IA!F49="Yes"),"Yes","No")</f>
        <v>No</v>
      </c>
      <c r="E1283" t="str">
        <f>IF(AND(C1283="No",IA!F49="N/A"),"N/A","No")</f>
        <v>No</v>
      </c>
      <c r="F1283">
        <f>IF(OR(IA!F49="Yes",IA!F49="N/A"),0,1)</f>
        <v>1</v>
      </c>
      <c r="G1283" t="str">
        <f>IF(OR(IA!K49="Q3 2019",IA!K49="Q4 2019"),"Yes","No")</f>
        <v>No</v>
      </c>
      <c r="H1283" s="178" t="str">
        <f t="shared" si="768"/>
        <v>No</v>
      </c>
      <c r="I1283" t="str">
        <f>IF(OR(IA!K49="Q1 2020",IA!K49="Q2 2020"),"Yes","No")</f>
        <v>No</v>
      </c>
      <c r="J1283" s="178" t="str">
        <f t="shared" si="793"/>
        <v>No</v>
      </c>
      <c r="K1283" t="str">
        <f>IF(OR(IA!K49="Q3 2020",IA!K49="Q4 2020"),"Yes","No")</f>
        <v>No</v>
      </c>
      <c r="L1283" s="178" t="str">
        <f t="shared" si="794"/>
        <v>No</v>
      </c>
      <c r="M1283" t="str">
        <f>IF(OR(IA!K49="Q1 2021",IA!K49="Q2 2021"),"Yes","No")</f>
        <v>No</v>
      </c>
      <c r="N1283" s="178" t="str">
        <f t="shared" si="795"/>
        <v>No</v>
      </c>
      <c r="O1283" t="str">
        <f>IF(OR(IA!K49="Q3 2021",IA!K49="Q4 2021"),"Yes","No")</f>
        <v>No</v>
      </c>
      <c r="P1283" s="178" t="str">
        <f t="shared" si="796"/>
        <v>No</v>
      </c>
      <c r="Q1283" t="str">
        <f>IF(OR(IA!K49="Q1 2022",IA!K49="Q2 2022"),"Yes","No")</f>
        <v>No</v>
      </c>
      <c r="R1283" s="178" t="str">
        <f t="shared" si="797"/>
        <v>No</v>
      </c>
      <c r="S1283" t="str">
        <f>IF(OR(IA!K49="Q3 2022",IA!K49="Q4 2022"),"Yes","No")</f>
        <v>No</v>
      </c>
      <c r="T1283" s="178" t="str">
        <f t="shared" si="798"/>
        <v>No</v>
      </c>
      <c r="U1283" t="str">
        <f>IF(OR(IA!K49="Q1 2023",IA!K49="Q2 2023"),"Yes","No")</f>
        <v>No</v>
      </c>
      <c r="V1283" s="178" t="str">
        <f t="shared" si="799"/>
        <v>No</v>
      </c>
      <c r="W1283" t="str">
        <f>IF(OR(IA!K49="Q3 2023",IA!K49="Q4 2023"),"Yes","No")</f>
        <v>No</v>
      </c>
      <c r="X1283" s="178" t="str">
        <f t="shared" si="800"/>
        <v>No</v>
      </c>
      <c r="Y1283" t="str">
        <f>IF(OR(IA!K49="Q1 2024",IA!K49="Q2 2024"),"Yes","No")</f>
        <v>No</v>
      </c>
      <c r="Z1283" s="178" t="str">
        <f t="shared" si="801"/>
        <v>No</v>
      </c>
      <c r="AA1283" t="str">
        <f>IF(OR(IA!K49="Q3 2024",IA!K49="Q4 2024"),"Yes","No")</f>
        <v>No</v>
      </c>
      <c r="AB1283" s="178" t="str">
        <f t="shared" si="802"/>
        <v>No</v>
      </c>
      <c r="AC1283" t="str">
        <f>IF(OR(IA!K49="Q1 2025",IA!K49="Q2 2025"),"Yes","No")</f>
        <v>No</v>
      </c>
      <c r="AD1283" s="178" t="str">
        <f t="shared" si="803"/>
        <v>No</v>
      </c>
      <c r="AE1283" t="str">
        <f>IF(OR(IA!K49="Q3 2025",IA!K49="Q4 2025"),"Yes","No")</f>
        <v>No</v>
      </c>
      <c r="AF1283" s="178" t="str">
        <f t="shared" si="804"/>
        <v>No</v>
      </c>
      <c r="AG1283" t="str">
        <f>IF(OR(IA!K49="Q1 2026",IA!K49="Q2 2026"),"Yes","No")</f>
        <v>No</v>
      </c>
      <c r="AH1283" s="178" t="str">
        <f t="shared" si="805"/>
        <v>No</v>
      </c>
      <c r="AI1283" t="str">
        <f>IF(OR(IA!K49="Q3 2026",IA!K49="Q4 2026"),"Yes","No")</f>
        <v>No</v>
      </c>
      <c r="AJ1283" s="178" t="str">
        <f t="shared" si="806"/>
        <v>No</v>
      </c>
      <c r="AK1283" t="str">
        <f>IF(OR(IA!K49="Q1 2027",IA!K49="Q2 2027"),"Yes","No")</f>
        <v>No</v>
      </c>
      <c r="AL1283" s="178" t="str">
        <f t="shared" si="807"/>
        <v>No</v>
      </c>
      <c r="AM1283" t="str">
        <f>IF(OR(IA!K49="Q3 2027",IA!K49="Q4 2027"),"Yes","No")</f>
        <v>No</v>
      </c>
      <c r="AN1283" s="178" t="str">
        <f t="shared" si="808"/>
        <v>No</v>
      </c>
      <c r="AO1283" t="str">
        <f>IF(OR(IA!K49="Q1 2028",IA!K49="Q2 2028"),"Yes","No")</f>
        <v>No</v>
      </c>
      <c r="AP1283" s="178" t="str">
        <f t="shared" si="809"/>
        <v>No</v>
      </c>
      <c r="AQ1283" t="str">
        <f>IF(OR(IA!K49="Q3 2028",IA!K49="Q4 2028"),"Yes","No")</f>
        <v>No</v>
      </c>
      <c r="AR1283" s="178" t="str">
        <f t="shared" si="810"/>
        <v>No</v>
      </c>
      <c r="AS1283" t="str">
        <f>IF(OR(IA!K49="Q1 2029",IA!K49="Q2 2029"),"Yes","No")</f>
        <v>No</v>
      </c>
      <c r="AT1283" s="178" t="str">
        <f t="shared" si="811"/>
        <v>No</v>
      </c>
      <c r="AU1283" t="str">
        <f>IF(OR(IA!K49="Q3 2029",IA!K49="Q4 2029"),"Yes","No")</f>
        <v>No</v>
      </c>
      <c r="AV1283" s="178" t="str">
        <f t="shared" si="812"/>
        <v>No</v>
      </c>
      <c r="AW1283" t="str">
        <f>IF(OR(IA!K49="Q1 2030",IA!K49="Q2 2030"),"Yes","No")</f>
        <v>No</v>
      </c>
      <c r="AX1283" s="178" t="str">
        <f t="shared" si="813"/>
        <v>No</v>
      </c>
      <c r="AY1283" t="str">
        <f>IF(OR(IA!K49="Q3 2030",IA!K49="Q4 2030"),"Yes","No")</f>
        <v>No</v>
      </c>
      <c r="AZ1283" s="178" t="str">
        <f t="shared" si="814"/>
        <v>No</v>
      </c>
      <c r="BA1283" t="str">
        <f>IF(IA!K49="","No","Yes")</f>
        <v>No</v>
      </c>
      <c r="BB1283" s="178" t="str">
        <f t="shared" si="815"/>
        <v>No</v>
      </c>
      <c r="BC1283" s="178" t="str">
        <f t="shared" si="816"/>
        <v>Yes</v>
      </c>
      <c r="BD1283" s="174"/>
    </row>
    <row r="1284" spans="1:56" s="175" customFormat="1" ht="23.65" thickBot="1" x14ac:dyDescent="0.5">
      <c r="A1284" s="177">
        <v>46</v>
      </c>
      <c r="B1284" s="48" t="s">
        <v>885</v>
      </c>
      <c r="C1284" t="str">
        <f>IF(IA!E50="Yes","Yes","No")</f>
        <v>No</v>
      </c>
      <c r="D1284" t="str">
        <f>IF(AND(C1284="No",IA!F50="Yes"),"Yes","No")</f>
        <v>No</v>
      </c>
      <c r="E1284" t="str">
        <f>IF(AND(C1284="No",IA!F50="N/A"),"N/A","No")</f>
        <v>No</v>
      </c>
      <c r="F1284">
        <f>IF(OR(IA!F50="Yes",IA!F50="N/A"),0,1)</f>
        <v>1</v>
      </c>
      <c r="G1284" t="str">
        <f>IF(OR(IA!K50="Q3 2019",IA!K50="Q4 2019"),"Yes","No")</f>
        <v>No</v>
      </c>
      <c r="H1284" s="178" t="str">
        <f t="shared" si="768"/>
        <v>No</v>
      </c>
      <c r="I1284" t="str">
        <f>IF(OR(IA!K50="Q1 2020",IA!K50="Q2 2020"),"Yes","No")</f>
        <v>No</v>
      </c>
      <c r="J1284" s="178" t="str">
        <f t="shared" si="793"/>
        <v>No</v>
      </c>
      <c r="K1284" t="str">
        <f>IF(OR(IA!K50="Q3 2020",IA!K50="Q4 2020"),"Yes","No")</f>
        <v>No</v>
      </c>
      <c r="L1284" s="178" t="str">
        <f t="shared" si="794"/>
        <v>No</v>
      </c>
      <c r="M1284" t="str">
        <f>IF(OR(IA!K50="Q1 2021",IA!K50="Q2 2021"),"Yes","No")</f>
        <v>No</v>
      </c>
      <c r="N1284" s="178" t="str">
        <f t="shared" si="795"/>
        <v>No</v>
      </c>
      <c r="O1284" t="str">
        <f>IF(OR(IA!K50="Q3 2021",IA!K50="Q4 2021"),"Yes","No")</f>
        <v>No</v>
      </c>
      <c r="P1284" s="178" t="str">
        <f t="shared" si="796"/>
        <v>No</v>
      </c>
      <c r="Q1284" t="str">
        <f>IF(OR(IA!K50="Q1 2022",IA!K50="Q2 2022"),"Yes","No")</f>
        <v>No</v>
      </c>
      <c r="R1284" s="178" t="str">
        <f t="shared" si="797"/>
        <v>No</v>
      </c>
      <c r="S1284" t="str">
        <f>IF(OR(IA!K50="Q3 2022",IA!K50="Q4 2022"),"Yes","No")</f>
        <v>No</v>
      </c>
      <c r="T1284" s="178" t="str">
        <f t="shared" si="798"/>
        <v>No</v>
      </c>
      <c r="U1284" t="str">
        <f>IF(OR(IA!K50="Q1 2023",IA!K50="Q2 2023"),"Yes","No")</f>
        <v>No</v>
      </c>
      <c r="V1284" s="178" t="str">
        <f t="shared" si="799"/>
        <v>No</v>
      </c>
      <c r="W1284" t="str">
        <f>IF(OR(IA!K50="Q3 2023",IA!K50="Q4 2023"),"Yes","No")</f>
        <v>No</v>
      </c>
      <c r="X1284" s="178" t="str">
        <f t="shared" si="800"/>
        <v>No</v>
      </c>
      <c r="Y1284" t="str">
        <f>IF(OR(IA!K50="Q1 2024",IA!K50="Q2 2024"),"Yes","No")</f>
        <v>No</v>
      </c>
      <c r="Z1284" s="178" t="str">
        <f t="shared" si="801"/>
        <v>No</v>
      </c>
      <c r="AA1284" t="str">
        <f>IF(OR(IA!K50="Q3 2024",IA!K50="Q4 2024"),"Yes","No")</f>
        <v>No</v>
      </c>
      <c r="AB1284" s="178" t="str">
        <f t="shared" si="802"/>
        <v>No</v>
      </c>
      <c r="AC1284" t="str">
        <f>IF(OR(IA!K50="Q1 2025",IA!K50="Q2 2025"),"Yes","No")</f>
        <v>No</v>
      </c>
      <c r="AD1284" s="178" t="str">
        <f t="shared" si="803"/>
        <v>No</v>
      </c>
      <c r="AE1284" t="str">
        <f>IF(OR(IA!K50="Q3 2025",IA!K50="Q4 2025"),"Yes","No")</f>
        <v>No</v>
      </c>
      <c r="AF1284" s="178" t="str">
        <f t="shared" si="804"/>
        <v>No</v>
      </c>
      <c r="AG1284" t="str">
        <f>IF(OR(IA!K50="Q1 2026",IA!K50="Q2 2026"),"Yes","No")</f>
        <v>No</v>
      </c>
      <c r="AH1284" s="178" t="str">
        <f t="shared" si="805"/>
        <v>No</v>
      </c>
      <c r="AI1284" t="str">
        <f>IF(OR(IA!K50="Q3 2026",IA!K50="Q4 2026"),"Yes","No")</f>
        <v>No</v>
      </c>
      <c r="AJ1284" s="178" t="str">
        <f t="shared" si="806"/>
        <v>No</v>
      </c>
      <c r="AK1284" t="str">
        <f>IF(OR(IA!K50="Q1 2027",IA!K50="Q2 2027"),"Yes","No")</f>
        <v>No</v>
      </c>
      <c r="AL1284" s="178" t="str">
        <f t="shared" si="807"/>
        <v>No</v>
      </c>
      <c r="AM1284" t="str">
        <f>IF(OR(IA!K50="Q3 2027",IA!K50="Q4 2027"),"Yes","No")</f>
        <v>No</v>
      </c>
      <c r="AN1284" s="178" t="str">
        <f t="shared" si="808"/>
        <v>No</v>
      </c>
      <c r="AO1284" t="str">
        <f>IF(OR(IA!K50="Q1 2028",IA!K50="Q2 2028"),"Yes","No")</f>
        <v>No</v>
      </c>
      <c r="AP1284" s="178" t="str">
        <f t="shared" si="809"/>
        <v>No</v>
      </c>
      <c r="AQ1284" t="str">
        <f>IF(OR(IA!K50="Q3 2028",IA!K50="Q4 2028"),"Yes","No")</f>
        <v>No</v>
      </c>
      <c r="AR1284" s="178" t="str">
        <f t="shared" si="810"/>
        <v>No</v>
      </c>
      <c r="AS1284" t="str">
        <f>IF(OR(IA!K50="Q1 2029",IA!K50="Q2 2029"),"Yes","No")</f>
        <v>No</v>
      </c>
      <c r="AT1284" s="178" t="str">
        <f t="shared" si="811"/>
        <v>No</v>
      </c>
      <c r="AU1284" t="str">
        <f>IF(OR(IA!K50="Q3 2029",IA!K50="Q4 2029"),"Yes","No")</f>
        <v>No</v>
      </c>
      <c r="AV1284" s="178" t="str">
        <f t="shared" si="812"/>
        <v>No</v>
      </c>
      <c r="AW1284" t="str">
        <f>IF(OR(IA!K50="Q1 2030",IA!K50="Q2 2030"),"Yes","No")</f>
        <v>No</v>
      </c>
      <c r="AX1284" s="178" t="str">
        <f t="shared" si="813"/>
        <v>No</v>
      </c>
      <c r="AY1284" t="str">
        <f>IF(OR(IA!K50="Q3 2030",IA!K50="Q4 2030"),"Yes","No")</f>
        <v>No</v>
      </c>
      <c r="AZ1284" s="178" t="str">
        <f t="shared" si="814"/>
        <v>No</v>
      </c>
      <c r="BA1284" t="str">
        <f>IF(IA!K50="","No","Yes")</f>
        <v>No</v>
      </c>
      <c r="BB1284" s="178" t="str">
        <f t="shared" si="815"/>
        <v>No</v>
      </c>
      <c r="BC1284" s="178" t="str">
        <f t="shared" si="816"/>
        <v>Yes</v>
      </c>
      <c r="BD1284" s="174"/>
    </row>
    <row r="1285" spans="1:56" s="175" customFormat="1" ht="35.25" thickBot="1" x14ac:dyDescent="0.5">
      <c r="A1285" s="177">
        <v>47</v>
      </c>
      <c r="B1285" s="48" t="s">
        <v>886</v>
      </c>
      <c r="C1285" t="str">
        <f>IF(IA!E51="Yes","Yes","No")</f>
        <v>No</v>
      </c>
      <c r="D1285" t="str">
        <f>IF(AND(C1285="No",IA!F51="Yes"),"Yes","No")</f>
        <v>No</v>
      </c>
      <c r="E1285" t="str">
        <f>IF(AND(C1285="No",IA!F51="N/A"),"N/A","No")</f>
        <v>No</v>
      </c>
      <c r="F1285">
        <f>IF(OR(IA!F51="Yes",IA!F51="N/A"),0,1)</f>
        <v>1</v>
      </c>
      <c r="G1285" t="str">
        <f>IF(OR(IA!K51="Q3 2019",IA!K51="Q4 2019"),"Yes","No")</f>
        <v>No</v>
      </c>
      <c r="H1285" s="178" t="str">
        <f t="shared" si="768"/>
        <v>No</v>
      </c>
      <c r="I1285" t="str">
        <f>IF(OR(IA!K51="Q1 2020",IA!K51="Q2 2020"),"Yes","No")</f>
        <v>No</v>
      </c>
      <c r="J1285" s="178" t="str">
        <f t="shared" si="793"/>
        <v>No</v>
      </c>
      <c r="K1285" t="str">
        <f>IF(OR(IA!K51="Q3 2020",IA!K51="Q4 2020"),"Yes","No")</f>
        <v>No</v>
      </c>
      <c r="L1285" s="178" t="str">
        <f t="shared" si="794"/>
        <v>No</v>
      </c>
      <c r="M1285" t="str">
        <f>IF(OR(IA!K51="Q1 2021",IA!K51="Q2 2021"),"Yes","No")</f>
        <v>No</v>
      </c>
      <c r="N1285" s="178" t="str">
        <f t="shared" si="795"/>
        <v>No</v>
      </c>
      <c r="O1285" t="str">
        <f>IF(OR(IA!K51="Q3 2021",IA!K51="Q4 2021"),"Yes","No")</f>
        <v>No</v>
      </c>
      <c r="P1285" s="178" t="str">
        <f t="shared" si="796"/>
        <v>No</v>
      </c>
      <c r="Q1285" t="str">
        <f>IF(OR(IA!K51="Q1 2022",IA!K51="Q2 2022"),"Yes","No")</f>
        <v>No</v>
      </c>
      <c r="R1285" s="178" t="str">
        <f t="shared" si="797"/>
        <v>No</v>
      </c>
      <c r="S1285" t="str">
        <f>IF(OR(IA!K51="Q3 2022",IA!K51="Q4 2022"),"Yes","No")</f>
        <v>No</v>
      </c>
      <c r="T1285" s="178" t="str">
        <f t="shared" si="798"/>
        <v>No</v>
      </c>
      <c r="U1285" t="str">
        <f>IF(OR(IA!K51="Q1 2023",IA!K51="Q2 2023"),"Yes","No")</f>
        <v>No</v>
      </c>
      <c r="V1285" s="178" t="str">
        <f t="shared" si="799"/>
        <v>No</v>
      </c>
      <c r="W1285" t="str">
        <f>IF(OR(IA!K51="Q3 2023",IA!K51="Q4 2023"),"Yes","No")</f>
        <v>No</v>
      </c>
      <c r="X1285" s="178" t="str">
        <f t="shared" si="800"/>
        <v>No</v>
      </c>
      <c r="Y1285" t="str">
        <f>IF(OR(IA!K51="Q1 2024",IA!K51="Q2 2024"),"Yes","No")</f>
        <v>No</v>
      </c>
      <c r="Z1285" s="178" t="str">
        <f t="shared" si="801"/>
        <v>No</v>
      </c>
      <c r="AA1285" t="str">
        <f>IF(OR(IA!K51="Q3 2024",IA!K51="Q4 2024"),"Yes","No")</f>
        <v>No</v>
      </c>
      <c r="AB1285" s="178" t="str">
        <f t="shared" si="802"/>
        <v>No</v>
      </c>
      <c r="AC1285" t="str">
        <f>IF(OR(IA!K51="Q1 2025",IA!K51="Q2 2025"),"Yes","No")</f>
        <v>No</v>
      </c>
      <c r="AD1285" s="178" t="str">
        <f t="shared" si="803"/>
        <v>No</v>
      </c>
      <c r="AE1285" t="str">
        <f>IF(OR(IA!K51="Q3 2025",IA!K51="Q4 2025"),"Yes","No")</f>
        <v>No</v>
      </c>
      <c r="AF1285" s="178" t="str">
        <f t="shared" si="804"/>
        <v>No</v>
      </c>
      <c r="AG1285" t="str">
        <f>IF(OR(IA!K51="Q1 2026",IA!K51="Q2 2026"),"Yes","No")</f>
        <v>No</v>
      </c>
      <c r="AH1285" s="178" t="str">
        <f t="shared" si="805"/>
        <v>No</v>
      </c>
      <c r="AI1285" t="str">
        <f>IF(OR(IA!K51="Q3 2026",IA!K51="Q4 2026"),"Yes","No")</f>
        <v>No</v>
      </c>
      <c r="AJ1285" s="178" t="str">
        <f t="shared" si="806"/>
        <v>No</v>
      </c>
      <c r="AK1285" t="str">
        <f>IF(OR(IA!K51="Q1 2027",IA!K51="Q2 2027"),"Yes","No")</f>
        <v>No</v>
      </c>
      <c r="AL1285" s="178" t="str">
        <f t="shared" si="807"/>
        <v>No</v>
      </c>
      <c r="AM1285" t="str">
        <f>IF(OR(IA!K51="Q3 2027",IA!K51="Q4 2027"),"Yes","No")</f>
        <v>No</v>
      </c>
      <c r="AN1285" s="178" t="str">
        <f t="shared" si="808"/>
        <v>No</v>
      </c>
      <c r="AO1285" t="str">
        <f>IF(OR(IA!K51="Q1 2028",IA!K51="Q2 2028"),"Yes","No")</f>
        <v>No</v>
      </c>
      <c r="AP1285" s="178" t="str">
        <f t="shared" si="809"/>
        <v>No</v>
      </c>
      <c r="AQ1285" t="str">
        <f>IF(OR(IA!K51="Q3 2028",IA!K51="Q4 2028"),"Yes","No")</f>
        <v>No</v>
      </c>
      <c r="AR1285" s="178" t="str">
        <f t="shared" si="810"/>
        <v>No</v>
      </c>
      <c r="AS1285" t="str">
        <f>IF(OR(IA!K51="Q1 2029",IA!K51="Q2 2029"),"Yes","No")</f>
        <v>No</v>
      </c>
      <c r="AT1285" s="178" t="str">
        <f t="shared" si="811"/>
        <v>No</v>
      </c>
      <c r="AU1285" t="str">
        <f>IF(OR(IA!K51="Q3 2029",IA!K51="Q4 2029"),"Yes","No")</f>
        <v>No</v>
      </c>
      <c r="AV1285" s="178" t="str">
        <f t="shared" si="812"/>
        <v>No</v>
      </c>
      <c r="AW1285" t="str">
        <f>IF(OR(IA!K51="Q1 2030",IA!K51="Q2 2030"),"Yes","No")</f>
        <v>No</v>
      </c>
      <c r="AX1285" s="178" t="str">
        <f t="shared" si="813"/>
        <v>No</v>
      </c>
      <c r="AY1285" t="str">
        <f>IF(OR(IA!K51="Q3 2030",IA!K51="Q4 2030"),"Yes","No")</f>
        <v>No</v>
      </c>
      <c r="AZ1285" s="178" t="str">
        <f t="shared" si="814"/>
        <v>No</v>
      </c>
      <c r="BA1285" t="str">
        <f>IF(IA!K51="","No","Yes")</f>
        <v>No</v>
      </c>
      <c r="BB1285" s="178" t="str">
        <f t="shared" si="815"/>
        <v>No</v>
      </c>
      <c r="BC1285" s="178" t="str">
        <f t="shared" si="816"/>
        <v>Yes</v>
      </c>
      <c r="BD1285" s="174"/>
    </row>
    <row r="1286" spans="1:56" s="175" customFormat="1" ht="23.65" thickBot="1" x14ac:dyDescent="0.5">
      <c r="A1286" s="177">
        <v>48</v>
      </c>
      <c r="B1286" s="48" t="s">
        <v>887</v>
      </c>
      <c r="C1286" t="str">
        <f>IF(IA!E52="Yes","Yes","No")</f>
        <v>No</v>
      </c>
      <c r="D1286" t="str">
        <f>IF(AND(C1286="No",IA!F52="Yes"),"Yes","No")</f>
        <v>No</v>
      </c>
      <c r="E1286" t="str">
        <f>IF(AND(C1286="No",IA!F52="N/A"),"N/A","No")</f>
        <v>No</v>
      </c>
      <c r="F1286">
        <f>IF(OR(IA!F52="Yes",IA!F52="N/A"),0,1)</f>
        <v>1</v>
      </c>
      <c r="G1286" t="str">
        <f>IF(OR(IA!K52="Q3 2019",IA!K52="Q4 2019"),"Yes","No")</f>
        <v>No</v>
      </c>
      <c r="H1286" s="178" t="str">
        <f t="shared" si="768"/>
        <v>No</v>
      </c>
      <c r="I1286" t="str">
        <f>IF(OR(IA!K52="Q1 2020",IA!K52="Q2 2020"),"Yes","No")</f>
        <v>No</v>
      </c>
      <c r="J1286" s="178" t="str">
        <f t="shared" si="793"/>
        <v>No</v>
      </c>
      <c r="K1286" t="str">
        <f>IF(OR(IA!K52="Q3 2020",IA!K52="Q4 2020"),"Yes","No")</f>
        <v>No</v>
      </c>
      <c r="L1286" s="178" t="str">
        <f t="shared" si="794"/>
        <v>No</v>
      </c>
      <c r="M1286" t="str">
        <f>IF(OR(IA!K52="Q1 2021",IA!K52="Q2 2021"),"Yes","No")</f>
        <v>No</v>
      </c>
      <c r="N1286" s="178" t="str">
        <f t="shared" si="795"/>
        <v>No</v>
      </c>
      <c r="O1286" t="str">
        <f>IF(OR(IA!K52="Q3 2021",IA!K52="Q4 2021"),"Yes","No")</f>
        <v>No</v>
      </c>
      <c r="P1286" s="178" t="str">
        <f t="shared" si="796"/>
        <v>No</v>
      </c>
      <c r="Q1286" t="str">
        <f>IF(OR(IA!K52="Q1 2022",IA!K52="Q2 2022"),"Yes","No")</f>
        <v>No</v>
      </c>
      <c r="R1286" s="178" t="str">
        <f t="shared" si="797"/>
        <v>No</v>
      </c>
      <c r="S1286" t="str">
        <f>IF(OR(IA!K52="Q3 2022",IA!K52="Q4 2022"),"Yes","No")</f>
        <v>No</v>
      </c>
      <c r="T1286" s="178" t="str">
        <f t="shared" si="798"/>
        <v>No</v>
      </c>
      <c r="U1286" t="str">
        <f>IF(OR(IA!K52="Q1 2023",IA!K52="Q2 2023"),"Yes","No")</f>
        <v>No</v>
      </c>
      <c r="V1286" s="178" t="str">
        <f t="shared" si="799"/>
        <v>No</v>
      </c>
      <c r="W1286" t="str">
        <f>IF(OR(IA!K52="Q3 2023",IA!K52="Q4 2023"),"Yes","No")</f>
        <v>No</v>
      </c>
      <c r="X1286" s="178" t="str">
        <f t="shared" si="800"/>
        <v>No</v>
      </c>
      <c r="Y1286" t="str">
        <f>IF(OR(IA!K52="Q1 2024",IA!K52="Q2 2024"),"Yes","No")</f>
        <v>No</v>
      </c>
      <c r="Z1286" s="178" t="str">
        <f t="shared" si="801"/>
        <v>No</v>
      </c>
      <c r="AA1286" t="str">
        <f>IF(OR(IA!K52="Q3 2024",IA!K52="Q4 2024"),"Yes","No")</f>
        <v>No</v>
      </c>
      <c r="AB1286" s="178" t="str">
        <f t="shared" si="802"/>
        <v>No</v>
      </c>
      <c r="AC1286" t="str">
        <f>IF(OR(IA!K52="Q1 2025",IA!K52="Q2 2025"),"Yes","No")</f>
        <v>No</v>
      </c>
      <c r="AD1286" s="178" t="str">
        <f t="shared" si="803"/>
        <v>No</v>
      </c>
      <c r="AE1286" t="str">
        <f>IF(OR(IA!K52="Q3 2025",IA!K52="Q4 2025"),"Yes","No")</f>
        <v>No</v>
      </c>
      <c r="AF1286" s="178" t="str">
        <f t="shared" si="804"/>
        <v>No</v>
      </c>
      <c r="AG1286" t="str">
        <f>IF(OR(IA!K52="Q1 2026",IA!K52="Q2 2026"),"Yes","No")</f>
        <v>No</v>
      </c>
      <c r="AH1286" s="178" t="str">
        <f t="shared" si="805"/>
        <v>No</v>
      </c>
      <c r="AI1286" t="str">
        <f>IF(OR(IA!K52="Q3 2026",IA!K52="Q4 2026"),"Yes","No")</f>
        <v>No</v>
      </c>
      <c r="AJ1286" s="178" t="str">
        <f t="shared" si="806"/>
        <v>No</v>
      </c>
      <c r="AK1286" t="str">
        <f>IF(OR(IA!K52="Q1 2027",IA!K52="Q2 2027"),"Yes","No")</f>
        <v>No</v>
      </c>
      <c r="AL1286" s="178" t="str">
        <f t="shared" si="807"/>
        <v>No</v>
      </c>
      <c r="AM1286" t="str">
        <f>IF(OR(IA!K52="Q3 2027",IA!K52="Q4 2027"),"Yes","No")</f>
        <v>No</v>
      </c>
      <c r="AN1286" s="178" t="str">
        <f t="shared" si="808"/>
        <v>No</v>
      </c>
      <c r="AO1286" t="str">
        <f>IF(OR(IA!K52="Q1 2028",IA!K52="Q2 2028"),"Yes","No")</f>
        <v>No</v>
      </c>
      <c r="AP1286" s="178" t="str">
        <f t="shared" si="809"/>
        <v>No</v>
      </c>
      <c r="AQ1286" t="str">
        <f>IF(OR(IA!K52="Q3 2028",IA!K52="Q4 2028"),"Yes","No")</f>
        <v>No</v>
      </c>
      <c r="AR1286" s="178" t="str">
        <f t="shared" si="810"/>
        <v>No</v>
      </c>
      <c r="AS1286" t="str">
        <f>IF(OR(IA!K52="Q1 2029",IA!K52="Q2 2029"),"Yes","No")</f>
        <v>No</v>
      </c>
      <c r="AT1286" s="178" t="str">
        <f t="shared" si="811"/>
        <v>No</v>
      </c>
      <c r="AU1286" t="str">
        <f>IF(OR(IA!K52="Q3 2029",IA!K52="Q4 2029"),"Yes","No")</f>
        <v>No</v>
      </c>
      <c r="AV1286" s="178" t="str">
        <f t="shared" si="812"/>
        <v>No</v>
      </c>
      <c r="AW1286" t="str">
        <f>IF(OR(IA!K52="Q1 2030",IA!K52="Q2 2030"),"Yes","No")</f>
        <v>No</v>
      </c>
      <c r="AX1286" s="178" t="str">
        <f t="shared" si="813"/>
        <v>No</v>
      </c>
      <c r="AY1286" t="str">
        <f>IF(OR(IA!K52="Q3 2030",IA!K52="Q4 2030"),"Yes","No")</f>
        <v>No</v>
      </c>
      <c r="AZ1286" s="178" t="str">
        <f t="shared" si="814"/>
        <v>No</v>
      </c>
      <c r="BA1286" t="str">
        <f>IF(IA!K52="","No","Yes")</f>
        <v>No</v>
      </c>
      <c r="BB1286" s="178" t="str">
        <f t="shared" si="815"/>
        <v>No</v>
      </c>
      <c r="BC1286" s="178" t="str">
        <f t="shared" si="816"/>
        <v>Yes</v>
      </c>
      <c r="BD1286" s="174"/>
    </row>
    <row r="1287" spans="1:56" s="175" customFormat="1" ht="14.65" thickBot="1" x14ac:dyDescent="0.5">
      <c r="A1287" s="177">
        <v>49</v>
      </c>
      <c r="B1287" s="48" t="s">
        <v>888</v>
      </c>
      <c r="C1287" t="str">
        <f>IF(IA!E53="Yes","Yes","No")</f>
        <v>No</v>
      </c>
      <c r="D1287" t="str">
        <f>IF(AND(C1287="No",IA!F53="Yes"),"Yes","No")</f>
        <v>No</v>
      </c>
      <c r="E1287" t="str">
        <f>IF(AND(C1287="No",IA!F53="N/A"),"N/A","No")</f>
        <v>No</v>
      </c>
      <c r="F1287">
        <f>IF(OR(IA!F53="Yes",IA!F53="N/A"),0,1)</f>
        <v>1</v>
      </c>
      <c r="G1287" t="str">
        <f>IF(OR(IA!K53="Q3 2019",IA!K53="Q4 2019"),"Yes","No")</f>
        <v>No</v>
      </c>
      <c r="H1287" s="178" t="str">
        <f t="shared" si="768"/>
        <v>No</v>
      </c>
      <c r="I1287" t="str">
        <f>IF(OR(IA!K53="Q1 2020",IA!K53="Q2 2020"),"Yes","No")</f>
        <v>No</v>
      </c>
      <c r="J1287" s="178" t="str">
        <f t="shared" si="793"/>
        <v>No</v>
      </c>
      <c r="K1287" t="str">
        <f>IF(OR(IA!K53="Q3 2020",IA!K53="Q4 2020"),"Yes","No")</f>
        <v>No</v>
      </c>
      <c r="L1287" s="178" t="str">
        <f t="shared" si="794"/>
        <v>No</v>
      </c>
      <c r="M1287" t="str">
        <f>IF(OR(IA!K53="Q1 2021",IA!K53="Q2 2021"),"Yes","No")</f>
        <v>No</v>
      </c>
      <c r="N1287" s="178" t="str">
        <f t="shared" si="795"/>
        <v>No</v>
      </c>
      <c r="O1287" t="str">
        <f>IF(OR(IA!K53="Q3 2021",IA!K53="Q4 2021"),"Yes","No")</f>
        <v>No</v>
      </c>
      <c r="P1287" s="178" t="str">
        <f t="shared" si="796"/>
        <v>No</v>
      </c>
      <c r="Q1287" t="str">
        <f>IF(OR(IA!K53="Q1 2022",IA!K53="Q2 2022"),"Yes","No")</f>
        <v>No</v>
      </c>
      <c r="R1287" s="178" t="str">
        <f t="shared" si="797"/>
        <v>No</v>
      </c>
      <c r="S1287" t="str">
        <f>IF(OR(IA!K53="Q3 2022",IA!K53="Q4 2022"),"Yes","No")</f>
        <v>No</v>
      </c>
      <c r="T1287" s="178" t="str">
        <f t="shared" si="798"/>
        <v>No</v>
      </c>
      <c r="U1287" t="str">
        <f>IF(OR(IA!K53="Q1 2023",IA!K53="Q2 2023"),"Yes","No")</f>
        <v>No</v>
      </c>
      <c r="V1287" s="178" t="str">
        <f t="shared" si="799"/>
        <v>No</v>
      </c>
      <c r="W1287" t="str">
        <f>IF(OR(IA!K53="Q3 2023",IA!K53="Q4 2023"),"Yes","No")</f>
        <v>No</v>
      </c>
      <c r="X1287" s="178" t="str">
        <f t="shared" si="800"/>
        <v>No</v>
      </c>
      <c r="Y1287" t="str">
        <f>IF(OR(IA!K53="Q1 2024",IA!K53="Q2 2024"),"Yes","No")</f>
        <v>No</v>
      </c>
      <c r="Z1287" s="178" t="str">
        <f t="shared" si="801"/>
        <v>No</v>
      </c>
      <c r="AA1287" t="str">
        <f>IF(OR(IA!K53="Q3 2024",IA!K53="Q4 2024"),"Yes","No")</f>
        <v>No</v>
      </c>
      <c r="AB1287" s="178" t="str">
        <f t="shared" si="802"/>
        <v>No</v>
      </c>
      <c r="AC1287" t="str">
        <f>IF(OR(IA!K53="Q1 2025",IA!K53="Q2 2025"),"Yes","No")</f>
        <v>No</v>
      </c>
      <c r="AD1287" s="178" t="str">
        <f t="shared" si="803"/>
        <v>No</v>
      </c>
      <c r="AE1287" t="str">
        <f>IF(OR(IA!K53="Q3 2025",IA!K53="Q4 2025"),"Yes","No")</f>
        <v>No</v>
      </c>
      <c r="AF1287" s="178" t="str">
        <f t="shared" si="804"/>
        <v>No</v>
      </c>
      <c r="AG1287" t="str">
        <f>IF(OR(IA!K53="Q1 2026",IA!K53="Q2 2026"),"Yes","No")</f>
        <v>No</v>
      </c>
      <c r="AH1287" s="178" t="str">
        <f t="shared" si="805"/>
        <v>No</v>
      </c>
      <c r="AI1287" t="str">
        <f>IF(OR(IA!K53="Q3 2026",IA!K53="Q4 2026"),"Yes","No")</f>
        <v>No</v>
      </c>
      <c r="AJ1287" s="178" t="str">
        <f t="shared" si="806"/>
        <v>No</v>
      </c>
      <c r="AK1287" t="str">
        <f>IF(OR(IA!K53="Q1 2027",IA!K53="Q2 2027"),"Yes","No")</f>
        <v>No</v>
      </c>
      <c r="AL1287" s="178" t="str">
        <f t="shared" si="807"/>
        <v>No</v>
      </c>
      <c r="AM1287" t="str">
        <f>IF(OR(IA!K53="Q3 2027",IA!K53="Q4 2027"),"Yes","No")</f>
        <v>No</v>
      </c>
      <c r="AN1287" s="178" t="str">
        <f t="shared" si="808"/>
        <v>No</v>
      </c>
      <c r="AO1287" t="str">
        <f>IF(OR(IA!K53="Q1 2028",IA!K53="Q2 2028"),"Yes","No")</f>
        <v>No</v>
      </c>
      <c r="AP1287" s="178" t="str">
        <f t="shared" si="809"/>
        <v>No</v>
      </c>
      <c r="AQ1287" t="str">
        <f>IF(OR(IA!K53="Q3 2028",IA!K53="Q4 2028"),"Yes","No")</f>
        <v>No</v>
      </c>
      <c r="AR1287" s="178" t="str">
        <f t="shared" si="810"/>
        <v>No</v>
      </c>
      <c r="AS1287" t="str">
        <f>IF(OR(IA!K53="Q1 2029",IA!K53="Q2 2029"),"Yes","No")</f>
        <v>No</v>
      </c>
      <c r="AT1287" s="178" t="str">
        <f t="shared" si="811"/>
        <v>No</v>
      </c>
      <c r="AU1287" t="str">
        <f>IF(OR(IA!K53="Q3 2029",IA!K53="Q4 2029"),"Yes","No")</f>
        <v>No</v>
      </c>
      <c r="AV1287" s="178" t="str">
        <f t="shared" si="812"/>
        <v>No</v>
      </c>
      <c r="AW1287" t="str">
        <f>IF(OR(IA!K53="Q1 2030",IA!K53="Q2 2030"),"Yes","No")</f>
        <v>No</v>
      </c>
      <c r="AX1287" s="178" t="str">
        <f t="shared" si="813"/>
        <v>No</v>
      </c>
      <c r="AY1287" t="str">
        <f>IF(OR(IA!K53="Q3 2030",IA!K53="Q4 2030"),"Yes","No")</f>
        <v>No</v>
      </c>
      <c r="AZ1287" s="178" t="str">
        <f t="shared" si="814"/>
        <v>No</v>
      </c>
      <c r="BA1287" t="str">
        <f>IF(IA!K53="","No","Yes")</f>
        <v>No</v>
      </c>
      <c r="BB1287" s="178" t="str">
        <f t="shared" si="815"/>
        <v>No</v>
      </c>
      <c r="BC1287" s="178" t="str">
        <f t="shared" si="816"/>
        <v>Yes</v>
      </c>
      <c r="BD1287" s="174"/>
    </row>
    <row r="1288" spans="1:56" s="175" customFormat="1" ht="23.65" thickBot="1" x14ac:dyDescent="0.5">
      <c r="A1288" s="177">
        <v>50</v>
      </c>
      <c r="B1288" s="48" t="s">
        <v>889</v>
      </c>
      <c r="C1288" t="str">
        <f>IF(IA!E54="Yes","Yes","No")</f>
        <v>No</v>
      </c>
      <c r="D1288" t="str">
        <f>IF(AND(C1288="No",IA!F54="Yes"),"Yes","No")</f>
        <v>No</v>
      </c>
      <c r="E1288" t="str">
        <f>IF(AND(C1288="No",IA!F54="N/A"),"N/A","No")</f>
        <v>No</v>
      </c>
      <c r="F1288">
        <f>IF(OR(IA!F54="Yes",IA!F54="N/A"),0,1)</f>
        <v>1</v>
      </c>
      <c r="G1288" t="str">
        <f>IF(OR(IA!K54="Q3 2019",IA!K54="Q4 2019"),"Yes","No")</f>
        <v>No</v>
      </c>
      <c r="H1288" s="178" t="str">
        <f t="shared" si="768"/>
        <v>No</v>
      </c>
      <c r="I1288" t="str">
        <f>IF(OR(IA!K54="Q1 2020",IA!K54="Q2 2020"),"Yes","No")</f>
        <v>No</v>
      </c>
      <c r="J1288" s="178" t="str">
        <f t="shared" si="793"/>
        <v>No</v>
      </c>
      <c r="K1288" t="str">
        <f>IF(OR(IA!K54="Q3 2020",IA!K54="Q4 2020"),"Yes","No")</f>
        <v>No</v>
      </c>
      <c r="L1288" s="178" t="str">
        <f t="shared" si="794"/>
        <v>No</v>
      </c>
      <c r="M1288" t="str">
        <f>IF(OR(IA!K54="Q1 2021",IA!K54="Q2 2021"),"Yes","No")</f>
        <v>No</v>
      </c>
      <c r="N1288" s="178" t="str">
        <f t="shared" si="795"/>
        <v>No</v>
      </c>
      <c r="O1288" t="str">
        <f>IF(OR(IA!K54="Q3 2021",IA!K54="Q4 2021"),"Yes","No")</f>
        <v>No</v>
      </c>
      <c r="P1288" s="178" t="str">
        <f t="shared" si="796"/>
        <v>No</v>
      </c>
      <c r="Q1288" t="str">
        <f>IF(OR(IA!K54="Q1 2022",IA!K54="Q2 2022"),"Yes","No")</f>
        <v>No</v>
      </c>
      <c r="R1288" s="178" t="str">
        <f t="shared" si="797"/>
        <v>No</v>
      </c>
      <c r="S1288" t="str">
        <f>IF(OR(IA!K54="Q3 2022",IA!K54="Q4 2022"),"Yes","No")</f>
        <v>No</v>
      </c>
      <c r="T1288" s="178" t="str">
        <f t="shared" si="798"/>
        <v>No</v>
      </c>
      <c r="U1288" t="str">
        <f>IF(OR(IA!K54="Q1 2023",IA!K54="Q2 2023"),"Yes","No")</f>
        <v>No</v>
      </c>
      <c r="V1288" s="178" t="str">
        <f t="shared" si="799"/>
        <v>No</v>
      </c>
      <c r="W1288" t="str">
        <f>IF(OR(IA!K54="Q3 2023",IA!K54="Q4 2023"),"Yes","No")</f>
        <v>No</v>
      </c>
      <c r="X1288" s="178" t="str">
        <f t="shared" si="800"/>
        <v>No</v>
      </c>
      <c r="Y1288" t="str">
        <f>IF(OR(IA!K54="Q1 2024",IA!K54="Q2 2024"),"Yes","No")</f>
        <v>No</v>
      </c>
      <c r="Z1288" s="178" t="str">
        <f t="shared" si="801"/>
        <v>No</v>
      </c>
      <c r="AA1288" t="str">
        <f>IF(OR(IA!K54="Q3 2024",IA!K54="Q4 2024"),"Yes","No")</f>
        <v>No</v>
      </c>
      <c r="AB1288" s="178" t="str">
        <f t="shared" si="802"/>
        <v>No</v>
      </c>
      <c r="AC1288" t="str">
        <f>IF(OR(IA!K54="Q1 2025",IA!K54="Q2 2025"),"Yes","No")</f>
        <v>No</v>
      </c>
      <c r="AD1288" s="178" t="str">
        <f t="shared" si="803"/>
        <v>No</v>
      </c>
      <c r="AE1288" t="str">
        <f>IF(OR(IA!K54="Q3 2025",IA!K54="Q4 2025"),"Yes","No")</f>
        <v>No</v>
      </c>
      <c r="AF1288" s="178" t="str">
        <f t="shared" si="804"/>
        <v>No</v>
      </c>
      <c r="AG1288" t="str">
        <f>IF(OR(IA!K54="Q1 2026",IA!K54="Q2 2026"),"Yes","No")</f>
        <v>No</v>
      </c>
      <c r="AH1288" s="178" t="str">
        <f t="shared" si="805"/>
        <v>No</v>
      </c>
      <c r="AI1288" t="str">
        <f>IF(OR(IA!K54="Q3 2026",IA!K54="Q4 2026"),"Yes","No")</f>
        <v>No</v>
      </c>
      <c r="AJ1288" s="178" t="str">
        <f t="shared" si="806"/>
        <v>No</v>
      </c>
      <c r="AK1288" t="str">
        <f>IF(OR(IA!K54="Q1 2027",IA!K54="Q2 2027"),"Yes","No")</f>
        <v>No</v>
      </c>
      <c r="AL1288" s="178" t="str">
        <f t="shared" si="807"/>
        <v>No</v>
      </c>
      <c r="AM1288" t="str">
        <f>IF(OR(IA!K54="Q3 2027",IA!K54="Q4 2027"),"Yes","No")</f>
        <v>No</v>
      </c>
      <c r="AN1288" s="178" t="str">
        <f t="shared" si="808"/>
        <v>No</v>
      </c>
      <c r="AO1288" t="str">
        <f>IF(OR(IA!K54="Q1 2028",IA!K54="Q2 2028"),"Yes","No")</f>
        <v>No</v>
      </c>
      <c r="AP1288" s="178" t="str">
        <f t="shared" si="809"/>
        <v>No</v>
      </c>
      <c r="AQ1288" t="str">
        <f>IF(OR(IA!K54="Q3 2028",IA!K54="Q4 2028"),"Yes","No")</f>
        <v>No</v>
      </c>
      <c r="AR1288" s="178" t="str">
        <f t="shared" si="810"/>
        <v>No</v>
      </c>
      <c r="AS1288" t="str">
        <f>IF(OR(IA!K54="Q1 2029",IA!K54="Q2 2029"),"Yes","No")</f>
        <v>No</v>
      </c>
      <c r="AT1288" s="178" t="str">
        <f t="shared" si="811"/>
        <v>No</v>
      </c>
      <c r="AU1288" t="str">
        <f>IF(OR(IA!K54="Q3 2029",IA!K54="Q4 2029"),"Yes","No")</f>
        <v>No</v>
      </c>
      <c r="AV1288" s="178" t="str">
        <f t="shared" si="812"/>
        <v>No</v>
      </c>
      <c r="AW1288" t="str">
        <f>IF(OR(IA!K54="Q1 2030",IA!K54="Q2 2030"),"Yes","No")</f>
        <v>No</v>
      </c>
      <c r="AX1288" s="178" t="str">
        <f t="shared" si="813"/>
        <v>No</v>
      </c>
      <c r="AY1288" t="str">
        <f>IF(OR(IA!K54="Q3 2030",IA!K54="Q4 2030"),"Yes","No")</f>
        <v>No</v>
      </c>
      <c r="AZ1288" s="178" t="str">
        <f t="shared" si="814"/>
        <v>No</v>
      </c>
      <c r="BA1288" t="str">
        <f>IF(IA!K54="","No","Yes")</f>
        <v>No</v>
      </c>
      <c r="BB1288" s="178" t="str">
        <f t="shared" si="815"/>
        <v>No</v>
      </c>
      <c r="BC1288" s="178" t="str">
        <f t="shared" si="816"/>
        <v>Yes</v>
      </c>
      <c r="BD1288" s="174"/>
    </row>
    <row r="1289" spans="1:56" s="175" customFormat="1" ht="23.65" thickBot="1" x14ac:dyDescent="0.5">
      <c r="A1289" s="177">
        <v>51</v>
      </c>
      <c r="B1289" s="48" t="s">
        <v>890</v>
      </c>
      <c r="C1289" t="str">
        <f>IF(IA!E55="Yes","Yes","No")</f>
        <v>No</v>
      </c>
      <c r="D1289" t="str">
        <f>IF(AND(C1289="No",IA!F55="Yes"),"Yes","No")</f>
        <v>No</v>
      </c>
      <c r="E1289" t="str">
        <f>IF(AND(C1289="No",IA!F55="N/A"),"N/A","No")</f>
        <v>No</v>
      </c>
      <c r="F1289">
        <f>IF(OR(IA!F55="Yes",IA!F55="N/A"),0,1)</f>
        <v>1</v>
      </c>
      <c r="G1289" t="str">
        <f>IF(OR(IA!K55="Q3 2019",IA!K55="Q4 2019"),"Yes","No")</f>
        <v>No</v>
      </c>
      <c r="H1289" s="178" t="str">
        <f t="shared" si="768"/>
        <v>No</v>
      </c>
      <c r="I1289" t="str">
        <f>IF(OR(IA!K55="Q1 2020",IA!K55="Q2 2020"),"Yes","No")</f>
        <v>No</v>
      </c>
      <c r="J1289" s="178" t="str">
        <f t="shared" si="793"/>
        <v>No</v>
      </c>
      <c r="K1289" t="str">
        <f>IF(OR(IA!K55="Q3 2020",IA!K55="Q4 2020"),"Yes","No")</f>
        <v>No</v>
      </c>
      <c r="L1289" s="178" t="str">
        <f t="shared" si="794"/>
        <v>No</v>
      </c>
      <c r="M1289" t="str">
        <f>IF(OR(IA!K55="Q1 2021",IA!K55="Q2 2021"),"Yes","No")</f>
        <v>No</v>
      </c>
      <c r="N1289" s="178" t="str">
        <f t="shared" si="795"/>
        <v>No</v>
      </c>
      <c r="O1289" t="str">
        <f>IF(OR(IA!K55="Q3 2021",IA!K55="Q4 2021"),"Yes","No")</f>
        <v>No</v>
      </c>
      <c r="P1289" s="178" t="str">
        <f t="shared" si="796"/>
        <v>No</v>
      </c>
      <c r="Q1289" t="str">
        <f>IF(OR(IA!K55="Q1 2022",IA!K55="Q2 2022"),"Yes","No")</f>
        <v>No</v>
      </c>
      <c r="R1289" s="178" t="str">
        <f t="shared" si="797"/>
        <v>No</v>
      </c>
      <c r="S1289" t="str">
        <f>IF(OR(IA!K55="Q3 2022",IA!K55="Q4 2022"),"Yes","No")</f>
        <v>No</v>
      </c>
      <c r="T1289" s="178" t="str">
        <f t="shared" si="798"/>
        <v>No</v>
      </c>
      <c r="U1289" t="str">
        <f>IF(OR(IA!K55="Q1 2023",IA!K55="Q2 2023"),"Yes","No")</f>
        <v>No</v>
      </c>
      <c r="V1289" s="178" t="str">
        <f t="shared" si="799"/>
        <v>No</v>
      </c>
      <c r="W1289" t="str">
        <f>IF(OR(IA!K55="Q3 2023",IA!K55="Q4 2023"),"Yes","No")</f>
        <v>No</v>
      </c>
      <c r="X1289" s="178" t="str">
        <f t="shared" si="800"/>
        <v>No</v>
      </c>
      <c r="Y1289" t="str">
        <f>IF(OR(IA!K55="Q1 2024",IA!K55="Q2 2024"),"Yes","No")</f>
        <v>No</v>
      </c>
      <c r="Z1289" s="178" t="str">
        <f t="shared" si="801"/>
        <v>No</v>
      </c>
      <c r="AA1289" t="str">
        <f>IF(OR(IA!K55="Q3 2024",IA!K55="Q4 2024"),"Yes","No")</f>
        <v>No</v>
      </c>
      <c r="AB1289" s="178" t="str">
        <f t="shared" si="802"/>
        <v>No</v>
      </c>
      <c r="AC1289" t="str">
        <f>IF(OR(IA!K55="Q1 2025",IA!K55="Q2 2025"),"Yes","No")</f>
        <v>No</v>
      </c>
      <c r="AD1289" s="178" t="str">
        <f t="shared" si="803"/>
        <v>No</v>
      </c>
      <c r="AE1289" t="str">
        <f>IF(OR(IA!K55="Q3 2025",IA!K55="Q4 2025"),"Yes","No")</f>
        <v>No</v>
      </c>
      <c r="AF1289" s="178" t="str">
        <f t="shared" si="804"/>
        <v>No</v>
      </c>
      <c r="AG1289" t="str">
        <f>IF(OR(IA!K55="Q1 2026",IA!K55="Q2 2026"),"Yes","No")</f>
        <v>No</v>
      </c>
      <c r="AH1289" s="178" t="str">
        <f t="shared" si="805"/>
        <v>No</v>
      </c>
      <c r="AI1289" t="str">
        <f>IF(OR(IA!K55="Q3 2026",IA!K55="Q4 2026"),"Yes","No")</f>
        <v>No</v>
      </c>
      <c r="AJ1289" s="178" t="str">
        <f t="shared" si="806"/>
        <v>No</v>
      </c>
      <c r="AK1289" t="str">
        <f>IF(OR(IA!K55="Q1 2027",IA!K55="Q2 2027"),"Yes","No")</f>
        <v>No</v>
      </c>
      <c r="AL1289" s="178" t="str">
        <f t="shared" si="807"/>
        <v>No</v>
      </c>
      <c r="AM1289" t="str">
        <f>IF(OR(IA!K55="Q3 2027",IA!K55="Q4 2027"),"Yes","No")</f>
        <v>No</v>
      </c>
      <c r="AN1289" s="178" t="str">
        <f t="shared" si="808"/>
        <v>No</v>
      </c>
      <c r="AO1289" t="str">
        <f>IF(OR(IA!K55="Q1 2028",IA!K55="Q2 2028"),"Yes","No")</f>
        <v>No</v>
      </c>
      <c r="AP1289" s="178" t="str">
        <f t="shared" si="809"/>
        <v>No</v>
      </c>
      <c r="AQ1289" t="str">
        <f>IF(OR(IA!K55="Q3 2028",IA!K55="Q4 2028"),"Yes","No")</f>
        <v>No</v>
      </c>
      <c r="AR1289" s="178" t="str">
        <f t="shared" si="810"/>
        <v>No</v>
      </c>
      <c r="AS1289" t="str">
        <f>IF(OR(IA!K55="Q1 2029",IA!K55="Q2 2029"),"Yes","No")</f>
        <v>No</v>
      </c>
      <c r="AT1289" s="178" t="str">
        <f t="shared" si="811"/>
        <v>No</v>
      </c>
      <c r="AU1289" t="str">
        <f>IF(OR(IA!K55="Q3 2029",IA!K55="Q4 2029"),"Yes","No")</f>
        <v>No</v>
      </c>
      <c r="AV1289" s="178" t="str">
        <f t="shared" si="812"/>
        <v>No</v>
      </c>
      <c r="AW1289" t="str">
        <f>IF(OR(IA!K55="Q1 2030",IA!K55="Q2 2030"),"Yes","No")</f>
        <v>No</v>
      </c>
      <c r="AX1289" s="178" t="str">
        <f t="shared" si="813"/>
        <v>No</v>
      </c>
      <c r="AY1289" t="str">
        <f>IF(OR(IA!K55="Q3 2030",IA!K55="Q4 2030"),"Yes","No")</f>
        <v>No</v>
      </c>
      <c r="AZ1289" s="178" t="str">
        <f t="shared" si="814"/>
        <v>No</v>
      </c>
      <c r="BA1289" t="str">
        <f>IF(IA!K55="","No","Yes")</f>
        <v>No</v>
      </c>
      <c r="BB1289" s="178" t="str">
        <f t="shared" si="815"/>
        <v>No</v>
      </c>
      <c r="BC1289" s="178" t="str">
        <f t="shared" si="816"/>
        <v>Yes</v>
      </c>
      <c r="BD1289" s="174"/>
    </row>
    <row r="1290" spans="1:56" s="175" customFormat="1" ht="23.65" thickBot="1" x14ac:dyDescent="0.5">
      <c r="A1290" s="177">
        <v>52</v>
      </c>
      <c r="B1290" s="48" t="s">
        <v>891</v>
      </c>
      <c r="C1290" t="str">
        <f>IF(IA!E56="Yes","Yes","No")</f>
        <v>No</v>
      </c>
      <c r="D1290" t="str">
        <f>IF(AND(C1290="No",IA!F56="Yes"),"Yes","No")</f>
        <v>No</v>
      </c>
      <c r="E1290" t="str">
        <f>IF(AND(C1290="No",IA!F56="N/A"),"N/A","No")</f>
        <v>No</v>
      </c>
      <c r="F1290">
        <f>IF(OR(IA!F56="Yes",IA!F56="N/A"),0,1)</f>
        <v>1</v>
      </c>
      <c r="G1290" t="str">
        <f>IF(OR(IA!K56="Q3 2019",IA!K56="Q4 2019"),"Yes","No")</f>
        <v>No</v>
      </c>
      <c r="H1290" s="178" t="str">
        <f t="shared" si="768"/>
        <v>No</v>
      </c>
      <c r="I1290" t="str">
        <f>IF(OR(IA!K56="Q1 2020",IA!K56="Q2 2020"),"Yes","No")</f>
        <v>No</v>
      </c>
      <c r="J1290" s="178" t="str">
        <f t="shared" si="793"/>
        <v>No</v>
      </c>
      <c r="K1290" t="str">
        <f>IF(OR(IA!K56="Q3 2020",IA!K56="Q4 2020"),"Yes","No")</f>
        <v>No</v>
      </c>
      <c r="L1290" s="178" t="str">
        <f t="shared" si="794"/>
        <v>No</v>
      </c>
      <c r="M1290" t="str">
        <f>IF(OR(IA!K56="Q1 2021",IA!K56="Q2 2021"),"Yes","No")</f>
        <v>No</v>
      </c>
      <c r="N1290" s="178" t="str">
        <f t="shared" si="795"/>
        <v>No</v>
      </c>
      <c r="O1290" t="str">
        <f>IF(OR(IA!K56="Q3 2021",IA!K56="Q4 2021"),"Yes","No")</f>
        <v>No</v>
      </c>
      <c r="P1290" s="178" t="str">
        <f t="shared" si="796"/>
        <v>No</v>
      </c>
      <c r="Q1290" t="str">
        <f>IF(OR(IA!K56="Q1 2022",IA!K56="Q2 2022"),"Yes","No")</f>
        <v>No</v>
      </c>
      <c r="R1290" s="178" t="str">
        <f t="shared" si="797"/>
        <v>No</v>
      </c>
      <c r="S1290" t="str">
        <f>IF(OR(IA!K56="Q3 2022",IA!K56="Q4 2022"),"Yes","No")</f>
        <v>No</v>
      </c>
      <c r="T1290" s="178" t="str">
        <f t="shared" si="798"/>
        <v>No</v>
      </c>
      <c r="U1290" t="str">
        <f>IF(OR(IA!K56="Q1 2023",IA!K56="Q2 2023"),"Yes","No")</f>
        <v>No</v>
      </c>
      <c r="V1290" s="178" t="str">
        <f t="shared" si="799"/>
        <v>No</v>
      </c>
      <c r="W1290" t="str">
        <f>IF(OR(IA!K56="Q3 2023",IA!K56="Q4 2023"),"Yes","No")</f>
        <v>No</v>
      </c>
      <c r="X1290" s="178" t="str">
        <f t="shared" si="800"/>
        <v>No</v>
      </c>
      <c r="Y1290" t="str">
        <f>IF(OR(IA!K56="Q1 2024",IA!K56="Q2 2024"),"Yes","No")</f>
        <v>No</v>
      </c>
      <c r="Z1290" s="178" t="str">
        <f t="shared" si="801"/>
        <v>No</v>
      </c>
      <c r="AA1290" t="str">
        <f>IF(OR(IA!K56="Q3 2024",IA!K56="Q4 2024"),"Yes","No")</f>
        <v>No</v>
      </c>
      <c r="AB1290" s="178" t="str">
        <f t="shared" si="802"/>
        <v>No</v>
      </c>
      <c r="AC1290" t="str">
        <f>IF(OR(IA!K56="Q1 2025",IA!K56="Q2 2025"),"Yes","No")</f>
        <v>No</v>
      </c>
      <c r="AD1290" s="178" t="str">
        <f t="shared" si="803"/>
        <v>No</v>
      </c>
      <c r="AE1290" t="str">
        <f>IF(OR(IA!K56="Q3 2025",IA!K56="Q4 2025"),"Yes","No")</f>
        <v>No</v>
      </c>
      <c r="AF1290" s="178" t="str">
        <f t="shared" si="804"/>
        <v>No</v>
      </c>
      <c r="AG1290" t="str">
        <f>IF(OR(IA!K56="Q1 2026",IA!K56="Q2 2026"),"Yes","No")</f>
        <v>No</v>
      </c>
      <c r="AH1290" s="178" t="str">
        <f t="shared" si="805"/>
        <v>No</v>
      </c>
      <c r="AI1290" t="str">
        <f>IF(OR(IA!K56="Q3 2026",IA!K56="Q4 2026"),"Yes","No")</f>
        <v>No</v>
      </c>
      <c r="AJ1290" s="178" t="str">
        <f t="shared" si="806"/>
        <v>No</v>
      </c>
      <c r="AK1290" t="str">
        <f>IF(OR(IA!K56="Q1 2027",IA!K56="Q2 2027"),"Yes","No")</f>
        <v>No</v>
      </c>
      <c r="AL1290" s="178" t="str">
        <f t="shared" si="807"/>
        <v>No</v>
      </c>
      <c r="AM1290" t="str">
        <f>IF(OR(IA!K56="Q3 2027",IA!K56="Q4 2027"),"Yes","No")</f>
        <v>No</v>
      </c>
      <c r="AN1290" s="178" t="str">
        <f t="shared" si="808"/>
        <v>No</v>
      </c>
      <c r="AO1290" t="str">
        <f>IF(OR(IA!K56="Q1 2028",IA!K56="Q2 2028"),"Yes","No")</f>
        <v>No</v>
      </c>
      <c r="AP1290" s="178" t="str">
        <f t="shared" si="809"/>
        <v>No</v>
      </c>
      <c r="AQ1290" t="str">
        <f>IF(OR(IA!K56="Q3 2028",IA!K56="Q4 2028"),"Yes","No")</f>
        <v>No</v>
      </c>
      <c r="AR1290" s="178" t="str">
        <f t="shared" si="810"/>
        <v>No</v>
      </c>
      <c r="AS1290" t="str">
        <f>IF(OR(IA!K56="Q1 2029",IA!K56="Q2 2029"),"Yes","No")</f>
        <v>No</v>
      </c>
      <c r="AT1290" s="178" t="str">
        <f t="shared" si="811"/>
        <v>No</v>
      </c>
      <c r="AU1290" t="str">
        <f>IF(OR(IA!K56="Q3 2029",IA!K56="Q4 2029"),"Yes","No")</f>
        <v>No</v>
      </c>
      <c r="AV1290" s="178" t="str">
        <f t="shared" si="812"/>
        <v>No</v>
      </c>
      <c r="AW1290" t="str">
        <f>IF(OR(IA!K56="Q1 2030",IA!K56="Q2 2030"),"Yes","No")</f>
        <v>No</v>
      </c>
      <c r="AX1290" s="178" t="str">
        <f t="shared" si="813"/>
        <v>No</v>
      </c>
      <c r="AY1290" t="str">
        <f>IF(OR(IA!K56="Q3 2030",IA!K56="Q4 2030"),"Yes","No")</f>
        <v>No</v>
      </c>
      <c r="AZ1290" s="178" t="str">
        <f t="shared" si="814"/>
        <v>No</v>
      </c>
      <c r="BA1290" t="str">
        <f>IF(IA!K56="","No","Yes")</f>
        <v>No</v>
      </c>
      <c r="BB1290" s="178" t="str">
        <f t="shared" si="815"/>
        <v>No</v>
      </c>
      <c r="BC1290" s="178" t="str">
        <f t="shared" si="816"/>
        <v>Yes</v>
      </c>
      <c r="BD1290" s="174"/>
    </row>
    <row r="1291" spans="1:56" s="175" customFormat="1" ht="23.65" thickBot="1" x14ac:dyDescent="0.5">
      <c r="A1291" s="177">
        <v>53</v>
      </c>
      <c r="B1291" s="48" t="s">
        <v>892</v>
      </c>
      <c r="C1291" t="str">
        <f>IF(IA!E57="Yes","Yes","No")</f>
        <v>No</v>
      </c>
      <c r="D1291" t="str">
        <f>IF(AND(C1291="No",IA!F57="Yes"),"Yes","No")</f>
        <v>No</v>
      </c>
      <c r="E1291" t="str">
        <f>IF(AND(C1291="No",IA!F57="N/A"),"N/A","No")</f>
        <v>No</v>
      </c>
      <c r="F1291">
        <f>IF(OR(IA!F57="Yes",IA!F57="N/A"),0,1)</f>
        <v>1</v>
      </c>
      <c r="G1291" t="str">
        <f>IF(OR(IA!K57="Q3 2019",IA!K57="Q4 2019"),"Yes","No")</f>
        <v>No</v>
      </c>
      <c r="H1291" s="178" t="str">
        <f t="shared" si="768"/>
        <v>No</v>
      </c>
      <c r="I1291" t="str">
        <f>IF(OR(IA!K57="Q1 2020",IA!K57="Q2 2020"),"Yes","No")</f>
        <v>No</v>
      </c>
      <c r="J1291" s="178" t="str">
        <f t="shared" si="793"/>
        <v>No</v>
      </c>
      <c r="K1291" t="str">
        <f>IF(OR(IA!K57="Q3 2020",IA!K57="Q4 2020"),"Yes","No")</f>
        <v>No</v>
      </c>
      <c r="L1291" s="178" t="str">
        <f t="shared" si="794"/>
        <v>No</v>
      </c>
      <c r="M1291" t="str">
        <f>IF(OR(IA!K57="Q1 2021",IA!K57="Q2 2021"),"Yes","No")</f>
        <v>No</v>
      </c>
      <c r="N1291" s="178" t="str">
        <f t="shared" si="795"/>
        <v>No</v>
      </c>
      <c r="O1291" t="str">
        <f>IF(OR(IA!K57="Q3 2021",IA!K57="Q4 2021"),"Yes","No")</f>
        <v>No</v>
      </c>
      <c r="P1291" s="178" t="str">
        <f t="shared" si="796"/>
        <v>No</v>
      </c>
      <c r="Q1291" t="str">
        <f>IF(OR(IA!K57="Q1 2022",IA!K57="Q2 2022"),"Yes","No")</f>
        <v>No</v>
      </c>
      <c r="R1291" s="178" t="str">
        <f t="shared" si="797"/>
        <v>No</v>
      </c>
      <c r="S1291" t="str">
        <f>IF(OR(IA!K57="Q3 2022",IA!K57="Q4 2022"),"Yes","No")</f>
        <v>No</v>
      </c>
      <c r="T1291" s="178" t="str">
        <f t="shared" si="798"/>
        <v>No</v>
      </c>
      <c r="U1291" t="str">
        <f>IF(OR(IA!K57="Q1 2023",IA!K57="Q2 2023"),"Yes","No")</f>
        <v>No</v>
      </c>
      <c r="V1291" s="178" t="str">
        <f t="shared" si="799"/>
        <v>No</v>
      </c>
      <c r="W1291" t="str">
        <f>IF(OR(IA!K57="Q3 2023",IA!K57="Q4 2023"),"Yes","No")</f>
        <v>No</v>
      </c>
      <c r="X1291" s="178" t="str">
        <f t="shared" si="800"/>
        <v>No</v>
      </c>
      <c r="Y1291" t="str">
        <f>IF(OR(IA!K57="Q1 2024",IA!K57="Q2 2024"),"Yes","No")</f>
        <v>No</v>
      </c>
      <c r="Z1291" s="178" t="str">
        <f t="shared" si="801"/>
        <v>No</v>
      </c>
      <c r="AA1291" t="str">
        <f>IF(OR(IA!K57="Q3 2024",IA!K57="Q4 2024"),"Yes","No")</f>
        <v>No</v>
      </c>
      <c r="AB1291" s="178" t="str">
        <f t="shared" si="802"/>
        <v>No</v>
      </c>
      <c r="AC1291" t="str">
        <f>IF(OR(IA!K57="Q1 2025",IA!K57="Q2 2025"),"Yes","No")</f>
        <v>No</v>
      </c>
      <c r="AD1291" s="178" t="str">
        <f t="shared" si="803"/>
        <v>No</v>
      </c>
      <c r="AE1291" t="str">
        <f>IF(OR(IA!K57="Q3 2025",IA!K57="Q4 2025"),"Yes","No")</f>
        <v>No</v>
      </c>
      <c r="AF1291" s="178" t="str">
        <f t="shared" si="804"/>
        <v>No</v>
      </c>
      <c r="AG1291" t="str">
        <f>IF(OR(IA!K57="Q1 2026",IA!K57="Q2 2026"),"Yes","No")</f>
        <v>No</v>
      </c>
      <c r="AH1291" s="178" t="str">
        <f t="shared" si="805"/>
        <v>No</v>
      </c>
      <c r="AI1291" t="str">
        <f>IF(OR(IA!K57="Q3 2026",IA!K57="Q4 2026"),"Yes","No")</f>
        <v>No</v>
      </c>
      <c r="AJ1291" s="178" t="str">
        <f t="shared" si="806"/>
        <v>No</v>
      </c>
      <c r="AK1291" t="str">
        <f>IF(OR(IA!K57="Q1 2027",IA!K57="Q2 2027"),"Yes","No")</f>
        <v>No</v>
      </c>
      <c r="AL1291" s="178" t="str">
        <f t="shared" si="807"/>
        <v>No</v>
      </c>
      <c r="AM1291" t="str">
        <f>IF(OR(IA!K57="Q3 2027",IA!K57="Q4 2027"),"Yes","No")</f>
        <v>No</v>
      </c>
      <c r="AN1291" s="178" t="str">
        <f t="shared" si="808"/>
        <v>No</v>
      </c>
      <c r="AO1291" t="str">
        <f>IF(OR(IA!K57="Q1 2028",IA!K57="Q2 2028"),"Yes","No")</f>
        <v>No</v>
      </c>
      <c r="AP1291" s="178" t="str">
        <f t="shared" si="809"/>
        <v>No</v>
      </c>
      <c r="AQ1291" t="str">
        <f>IF(OR(IA!K57="Q3 2028",IA!K57="Q4 2028"),"Yes","No")</f>
        <v>No</v>
      </c>
      <c r="AR1291" s="178" t="str">
        <f t="shared" si="810"/>
        <v>No</v>
      </c>
      <c r="AS1291" t="str">
        <f>IF(OR(IA!K57="Q1 2029",IA!K57="Q2 2029"),"Yes","No")</f>
        <v>No</v>
      </c>
      <c r="AT1291" s="178" t="str">
        <f t="shared" si="811"/>
        <v>No</v>
      </c>
      <c r="AU1291" t="str">
        <f>IF(OR(IA!K57="Q3 2029",IA!K57="Q4 2029"),"Yes","No")</f>
        <v>No</v>
      </c>
      <c r="AV1291" s="178" t="str">
        <f t="shared" si="812"/>
        <v>No</v>
      </c>
      <c r="AW1291" t="str">
        <f>IF(OR(IA!K57="Q1 2030",IA!K57="Q2 2030"),"Yes","No")</f>
        <v>No</v>
      </c>
      <c r="AX1291" s="178" t="str">
        <f t="shared" si="813"/>
        <v>No</v>
      </c>
      <c r="AY1291" t="str">
        <f>IF(OR(IA!K57="Q3 2030",IA!K57="Q4 2030"),"Yes","No")</f>
        <v>No</v>
      </c>
      <c r="AZ1291" s="178" t="str">
        <f t="shared" si="814"/>
        <v>No</v>
      </c>
      <c r="BA1291" t="str">
        <f>IF(IA!K57="","No","Yes")</f>
        <v>No</v>
      </c>
      <c r="BB1291" s="178" t="str">
        <f t="shared" si="815"/>
        <v>No</v>
      </c>
      <c r="BC1291" s="178" t="str">
        <f t="shared" si="816"/>
        <v>Yes</v>
      </c>
      <c r="BD1291" s="174"/>
    </row>
    <row r="1292" spans="1:56" s="175" customFormat="1" ht="23.65" thickBot="1" x14ac:dyDescent="0.5">
      <c r="A1292" s="177">
        <v>54</v>
      </c>
      <c r="B1292" s="95" t="s">
        <v>893</v>
      </c>
      <c r="C1292" t="str">
        <f>IF(IA!E58="Yes","Yes","No")</f>
        <v>Yes</v>
      </c>
      <c r="D1292" t="str">
        <f>IF(AND(C1292="No",IA!F58="Yes"),"Yes","No")</f>
        <v>No</v>
      </c>
      <c r="E1292" t="str">
        <f>IF(AND(C1292="No",IA!F58="N/A"),"N/A","No")</f>
        <v>No</v>
      </c>
      <c r="F1292">
        <f>IF(OR(IA!F58="Yes",IA!F58="N/A"),0,1)</f>
        <v>1</v>
      </c>
      <c r="G1292" t="str">
        <f>IF(OR(IA!K58="Q3 2019",IA!K58="Q4 2019"),"Yes","No")</f>
        <v>No</v>
      </c>
      <c r="H1292" s="178" t="str">
        <f t="shared" si="768"/>
        <v>No</v>
      </c>
      <c r="I1292" t="str">
        <f>IF(OR(IA!K58="Q1 2020",IA!K58="Q2 2020"),"Yes","No")</f>
        <v>No</v>
      </c>
      <c r="J1292" s="178" t="str">
        <f t="shared" si="793"/>
        <v>No</v>
      </c>
      <c r="K1292" t="str">
        <f>IF(OR(IA!K58="Q3 2020",IA!K58="Q4 2020"),"Yes","No")</f>
        <v>No</v>
      </c>
      <c r="L1292" s="178" t="str">
        <f t="shared" si="794"/>
        <v>No</v>
      </c>
      <c r="M1292" t="str">
        <f>IF(OR(IA!K58="Q1 2021",IA!K58="Q2 2021"),"Yes","No")</f>
        <v>No</v>
      </c>
      <c r="N1292" s="178" t="str">
        <f t="shared" si="795"/>
        <v>No</v>
      </c>
      <c r="O1292" t="str">
        <f>IF(OR(IA!K58="Q3 2021",IA!K58="Q4 2021"),"Yes","No")</f>
        <v>No</v>
      </c>
      <c r="P1292" s="178" t="str">
        <f t="shared" si="796"/>
        <v>No</v>
      </c>
      <c r="Q1292" t="str">
        <f>IF(OR(IA!K58="Q1 2022",IA!K58="Q2 2022"),"Yes","No")</f>
        <v>No</v>
      </c>
      <c r="R1292" s="178" t="str">
        <f t="shared" si="797"/>
        <v>No</v>
      </c>
      <c r="S1292" t="str">
        <f>IF(OR(IA!K58="Q3 2022",IA!K58="Q4 2022"),"Yes","No")</f>
        <v>No</v>
      </c>
      <c r="T1292" s="178" t="str">
        <f t="shared" si="798"/>
        <v>No</v>
      </c>
      <c r="U1292" t="str">
        <f>IF(OR(IA!K58="Q1 2023",IA!K58="Q2 2023"),"Yes","No")</f>
        <v>No</v>
      </c>
      <c r="V1292" s="178" t="str">
        <f t="shared" si="799"/>
        <v>No</v>
      </c>
      <c r="W1292" t="str">
        <f>IF(OR(IA!K58="Q3 2023",IA!K58="Q4 2023"),"Yes","No")</f>
        <v>No</v>
      </c>
      <c r="X1292" s="178" t="str">
        <f t="shared" si="800"/>
        <v>No</v>
      </c>
      <c r="Y1292" t="str">
        <f>IF(OR(IA!K58="Q1 2024",IA!K58="Q2 2024"),"Yes","No")</f>
        <v>No</v>
      </c>
      <c r="Z1292" s="178" t="str">
        <f t="shared" si="801"/>
        <v>No</v>
      </c>
      <c r="AA1292" t="str">
        <f>IF(OR(IA!K58="Q3 2024",IA!K58="Q4 2024"),"Yes","No")</f>
        <v>No</v>
      </c>
      <c r="AB1292" s="178" t="str">
        <f t="shared" si="802"/>
        <v>No</v>
      </c>
      <c r="AC1292" t="str">
        <f>IF(OR(IA!K58="Q1 2025",IA!K58="Q2 2025"),"Yes","No")</f>
        <v>No</v>
      </c>
      <c r="AD1292" s="178" t="str">
        <f t="shared" si="803"/>
        <v>No</v>
      </c>
      <c r="AE1292" t="str">
        <f>IF(OR(IA!K58="Q3 2025",IA!K58="Q4 2025"),"Yes","No")</f>
        <v>No</v>
      </c>
      <c r="AF1292" s="178" t="str">
        <f t="shared" si="804"/>
        <v>No</v>
      </c>
      <c r="AG1292" t="str">
        <f>IF(OR(IA!K58="Q1 2026",IA!K58="Q2 2026"),"Yes","No")</f>
        <v>No</v>
      </c>
      <c r="AH1292" s="178" t="str">
        <f t="shared" si="805"/>
        <v>No</v>
      </c>
      <c r="AI1292" t="str">
        <f>IF(OR(IA!K58="Q3 2026",IA!K58="Q4 2026"),"Yes","No")</f>
        <v>No</v>
      </c>
      <c r="AJ1292" s="178" t="str">
        <f t="shared" si="806"/>
        <v>No</v>
      </c>
      <c r="AK1292" t="str">
        <f>IF(OR(IA!K58="Q1 2027",IA!K58="Q2 2027"),"Yes","No")</f>
        <v>No</v>
      </c>
      <c r="AL1292" s="178" t="str">
        <f t="shared" si="807"/>
        <v>No</v>
      </c>
      <c r="AM1292" t="str">
        <f>IF(OR(IA!K58="Q3 2027",IA!K58="Q4 2027"),"Yes","No")</f>
        <v>No</v>
      </c>
      <c r="AN1292" s="178" t="str">
        <f t="shared" si="808"/>
        <v>No</v>
      </c>
      <c r="AO1292" t="str">
        <f>IF(OR(IA!K58="Q1 2028",IA!K58="Q2 2028"),"Yes","No")</f>
        <v>No</v>
      </c>
      <c r="AP1292" s="178" t="str">
        <f t="shared" si="809"/>
        <v>No</v>
      </c>
      <c r="AQ1292" t="str">
        <f>IF(OR(IA!K58="Q3 2028",IA!K58="Q4 2028"),"Yes","No")</f>
        <v>No</v>
      </c>
      <c r="AR1292" s="178" t="str">
        <f t="shared" si="810"/>
        <v>No</v>
      </c>
      <c r="AS1292" t="str">
        <f>IF(OR(IA!K58="Q1 2029",IA!K58="Q2 2029"),"Yes","No")</f>
        <v>No</v>
      </c>
      <c r="AT1292" s="178" t="str">
        <f t="shared" si="811"/>
        <v>No</v>
      </c>
      <c r="AU1292" t="str">
        <f>IF(OR(IA!K58="Q3 2029",IA!K58="Q4 2029"),"Yes","No")</f>
        <v>No</v>
      </c>
      <c r="AV1292" s="178" t="str">
        <f t="shared" si="812"/>
        <v>No</v>
      </c>
      <c r="AW1292" t="str">
        <f>IF(OR(IA!K58="Q1 2030",IA!K58="Q2 2030"),"Yes","No")</f>
        <v>No</v>
      </c>
      <c r="AX1292" s="178" t="str">
        <f t="shared" si="813"/>
        <v>No</v>
      </c>
      <c r="AY1292" t="str">
        <f>IF(OR(IA!K58="Q3 2030",IA!K58="Q4 2030"),"Yes","No")</f>
        <v>No</v>
      </c>
      <c r="AZ1292" s="178" t="str">
        <f t="shared" si="814"/>
        <v>No</v>
      </c>
      <c r="BA1292" t="str">
        <f>IF(IA!K58="","No","Yes")</f>
        <v>No</v>
      </c>
      <c r="BB1292" s="178" t="str">
        <f t="shared" si="815"/>
        <v>No</v>
      </c>
      <c r="BC1292" s="178" t="str">
        <f t="shared" si="816"/>
        <v>No</v>
      </c>
      <c r="BD1292" s="174"/>
    </row>
    <row r="1293" spans="1:56" s="175" customFormat="1" ht="23.65" thickBot="1" x14ac:dyDescent="0.5">
      <c r="A1293" s="177">
        <v>55</v>
      </c>
      <c r="B1293" s="89" t="s">
        <v>894</v>
      </c>
      <c r="C1293" t="str">
        <f>IF(IA!E59="Yes","Yes","No")</f>
        <v>No</v>
      </c>
      <c r="D1293" t="str">
        <f>IF(AND(C1293="No",IA!F59="Yes"),"Yes","No")</f>
        <v>No</v>
      </c>
      <c r="E1293" t="str">
        <f>IF(AND(C1293="No",IA!F59="N/A"),"N/A","No")</f>
        <v>No</v>
      </c>
      <c r="F1293">
        <f>IF(OR(IA!F59="Yes",IA!F59="N/A"),0,1)</f>
        <v>1</v>
      </c>
      <c r="G1293" t="str">
        <f>IF(OR(IA!K59="Q3 2019",IA!K59="Q4 2019"),"Yes","No")</f>
        <v>No</v>
      </c>
      <c r="H1293" s="178" t="str">
        <f t="shared" si="768"/>
        <v>No</v>
      </c>
      <c r="I1293" t="str">
        <f>IF(OR(IA!K59="Q1 2020",IA!K59="Q2 2020"),"Yes","No")</f>
        <v>No</v>
      </c>
      <c r="J1293" s="178" t="str">
        <f t="shared" si="793"/>
        <v>No</v>
      </c>
      <c r="K1293" t="str">
        <f>IF(OR(IA!K59="Q3 2020",IA!K59="Q4 2020"),"Yes","No")</f>
        <v>No</v>
      </c>
      <c r="L1293" s="178" t="str">
        <f t="shared" si="794"/>
        <v>No</v>
      </c>
      <c r="M1293" t="str">
        <f>IF(OR(IA!K59="Q1 2021",IA!K59="Q2 2021"),"Yes","No")</f>
        <v>No</v>
      </c>
      <c r="N1293" s="178" t="str">
        <f t="shared" si="795"/>
        <v>No</v>
      </c>
      <c r="O1293" t="str">
        <f>IF(OR(IA!K59="Q3 2021",IA!K59="Q4 2021"),"Yes","No")</f>
        <v>No</v>
      </c>
      <c r="P1293" s="178" t="str">
        <f t="shared" si="796"/>
        <v>No</v>
      </c>
      <c r="Q1293" t="str">
        <f>IF(OR(IA!K59="Q1 2022",IA!K59="Q2 2022"),"Yes","No")</f>
        <v>No</v>
      </c>
      <c r="R1293" s="178" t="str">
        <f t="shared" si="797"/>
        <v>No</v>
      </c>
      <c r="S1293" t="str">
        <f>IF(OR(IA!K59="Q3 2022",IA!K59="Q4 2022"),"Yes","No")</f>
        <v>No</v>
      </c>
      <c r="T1293" s="178" t="str">
        <f t="shared" si="798"/>
        <v>No</v>
      </c>
      <c r="U1293" t="str">
        <f>IF(OR(IA!K59="Q1 2023",IA!K59="Q2 2023"),"Yes","No")</f>
        <v>No</v>
      </c>
      <c r="V1293" s="178" t="str">
        <f t="shared" si="799"/>
        <v>No</v>
      </c>
      <c r="W1293" t="str">
        <f>IF(OR(IA!K59="Q3 2023",IA!K59="Q4 2023"),"Yes","No")</f>
        <v>No</v>
      </c>
      <c r="X1293" s="178" t="str">
        <f t="shared" si="800"/>
        <v>No</v>
      </c>
      <c r="Y1293" t="str">
        <f>IF(OR(IA!K59="Q1 2024",IA!K59="Q2 2024"),"Yes","No")</f>
        <v>No</v>
      </c>
      <c r="Z1293" s="178" t="str">
        <f t="shared" si="801"/>
        <v>No</v>
      </c>
      <c r="AA1293" t="str">
        <f>IF(OR(IA!K59="Q3 2024",IA!K59="Q4 2024"),"Yes","No")</f>
        <v>No</v>
      </c>
      <c r="AB1293" s="178" t="str">
        <f t="shared" si="802"/>
        <v>No</v>
      </c>
      <c r="AC1293" t="str">
        <f>IF(OR(IA!K59="Q1 2025",IA!K59="Q2 2025"),"Yes","No")</f>
        <v>No</v>
      </c>
      <c r="AD1293" s="178" t="str">
        <f t="shared" si="803"/>
        <v>No</v>
      </c>
      <c r="AE1293" t="str">
        <f>IF(OR(IA!K59="Q3 2025",IA!K59="Q4 2025"),"Yes","No")</f>
        <v>No</v>
      </c>
      <c r="AF1293" s="178" t="str">
        <f t="shared" si="804"/>
        <v>No</v>
      </c>
      <c r="AG1293" t="str">
        <f>IF(OR(IA!K59="Q1 2026",IA!K59="Q2 2026"),"Yes","No")</f>
        <v>No</v>
      </c>
      <c r="AH1293" s="178" t="str">
        <f t="shared" si="805"/>
        <v>No</v>
      </c>
      <c r="AI1293" t="str">
        <f>IF(OR(IA!K59="Q3 2026",IA!K59="Q4 2026"),"Yes","No")</f>
        <v>No</v>
      </c>
      <c r="AJ1293" s="178" t="str">
        <f t="shared" si="806"/>
        <v>No</v>
      </c>
      <c r="AK1293" t="str">
        <f>IF(OR(IA!K59="Q1 2027",IA!K59="Q2 2027"),"Yes","No")</f>
        <v>No</v>
      </c>
      <c r="AL1293" s="178" t="str">
        <f t="shared" si="807"/>
        <v>No</v>
      </c>
      <c r="AM1293" t="str">
        <f>IF(OR(IA!K59="Q3 2027",IA!K59="Q4 2027"),"Yes","No")</f>
        <v>No</v>
      </c>
      <c r="AN1293" s="178" t="str">
        <f t="shared" si="808"/>
        <v>No</v>
      </c>
      <c r="AO1293" t="str">
        <f>IF(OR(IA!K59="Q1 2028",IA!K59="Q2 2028"),"Yes","No")</f>
        <v>No</v>
      </c>
      <c r="AP1293" s="178" t="str">
        <f t="shared" si="809"/>
        <v>No</v>
      </c>
      <c r="AQ1293" t="str">
        <f>IF(OR(IA!K59="Q3 2028",IA!K59="Q4 2028"),"Yes","No")</f>
        <v>No</v>
      </c>
      <c r="AR1293" s="178" t="str">
        <f t="shared" si="810"/>
        <v>No</v>
      </c>
      <c r="AS1293" t="str">
        <f>IF(OR(IA!K59="Q1 2029",IA!K59="Q2 2029"),"Yes","No")</f>
        <v>No</v>
      </c>
      <c r="AT1293" s="178" t="str">
        <f t="shared" si="811"/>
        <v>No</v>
      </c>
      <c r="AU1293" t="str">
        <f>IF(OR(IA!K59="Q3 2029",IA!K59="Q4 2029"),"Yes","No")</f>
        <v>No</v>
      </c>
      <c r="AV1293" s="178" t="str">
        <f t="shared" si="812"/>
        <v>No</v>
      </c>
      <c r="AW1293" t="str">
        <f>IF(OR(IA!K59="Q1 2030",IA!K59="Q2 2030"),"Yes","No")</f>
        <v>No</v>
      </c>
      <c r="AX1293" s="178" t="str">
        <f t="shared" si="813"/>
        <v>No</v>
      </c>
      <c r="AY1293" t="str">
        <f>IF(OR(IA!K59="Q3 2030",IA!K59="Q4 2030"),"Yes","No")</f>
        <v>No</v>
      </c>
      <c r="AZ1293" s="178" t="str">
        <f t="shared" si="814"/>
        <v>No</v>
      </c>
      <c r="BA1293" t="str">
        <f>IF(IA!K59="","No","Yes")</f>
        <v>No</v>
      </c>
      <c r="BB1293" s="178" t="str">
        <f t="shared" si="815"/>
        <v>No</v>
      </c>
      <c r="BC1293" s="178" t="str">
        <f t="shared" si="816"/>
        <v>Yes</v>
      </c>
      <c r="BD1293" s="174"/>
    </row>
    <row r="1294" spans="1:56" s="175" customFormat="1" ht="23.65" thickBot="1" x14ac:dyDescent="0.5">
      <c r="A1294" s="177">
        <v>56</v>
      </c>
      <c r="B1294" s="96" t="s">
        <v>395</v>
      </c>
      <c r="C1294" t="str">
        <f>IF(IA!E60="Yes","Yes","No")</f>
        <v>No</v>
      </c>
      <c r="D1294" t="str">
        <f>IF(AND(C1294="No",IA!F60="Yes"),"Yes","No")</f>
        <v>No</v>
      </c>
      <c r="E1294" t="str">
        <f>IF(AND(C1294="No",IA!F60="N/A"),"N/A","No")</f>
        <v>No</v>
      </c>
      <c r="F1294">
        <f>IF(OR(IA!F60="Yes",IA!F60="N/A"),0,1)</f>
        <v>1</v>
      </c>
      <c r="G1294" t="str">
        <f>IF(OR(IA!K60="Q3 2019",IA!K60="Q4 2019"),"Yes","No")</f>
        <v>No</v>
      </c>
      <c r="H1294" s="178" t="str">
        <f t="shared" si="768"/>
        <v>No</v>
      </c>
      <c r="I1294" t="str">
        <f>IF(OR(IA!K60="Q1 2020",IA!K60="Q2 2020"),"Yes","No")</f>
        <v>No</v>
      </c>
      <c r="J1294" s="178" t="str">
        <f t="shared" si="793"/>
        <v>No</v>
      </c>
      <c r="K1294" t="str">
        <f>IF(OR(IA!K60="Q3 2020",IA!K60="Q4 2020"),"Yes","No")</f>
        <v>No</v>
      </c>
      <c r="L1294" s="178" t="str">
        <f t="shared" si="794"/>
        <v>No</v>
      </c>
      <c r="M1294" t="str">
        <f>IF(OR(IA!K60="Q1 2021",IA!K60="Q2 2021"),"Yes","No")</f>
        <v>No</v>
      </c>
      <c r="N1294" s="178" t="str">
        <f t="shared" si="795"/>
        <v>No</v>
      </c>
      <c r="O1294" t="str">
        <f>IF(OR(IA!K60="Q3 2021",IA!K60="Q4 2021"),"Yes","No")</f>
        <v>No</v>
      </c>
      <c r="P1294" s="178" t="str">
        <f t="shared" si="796"/>
        <v>No</v>
      </c>
      <c r="Q1294" t="str">
        <f>IF(OR(IA!K60="Q1 2022",IA!K60="Q2 2022"),"Yes","No")</f>
        <v>No</v>
      </c>
      <c r="R1294" s="178" t="str">
        <f t="shared" si="797"/>
        <v>No</v>
      </c>
      <c r="S1294" t="str">
        <f>IF(OR(IA!K60="Q3 2022",IA!K60="Q4 2022"),"Yes","No")</f>
        <v>No</v>
      </c>
      <c r="T1294" s="178" t="str">
        <f t="shared" si="798"/>
        <v>No</v>
      </c>
      <c r="U1294" t="str">
        <f>IF(OR(IA!K60="Q1 2023",IA!K60="Q2 2023"),"Yes","No")</f>
        <v>No</v>
      </c>
      <c r="V1294" s="178" t="str">
        <f t="shared" si="799"/>
        <v>No</v>
      </c>
      <c r="W1294" t="str">
        <f>IF(OR(IA!K60="Q3 2023",IA!K60="Q4 2023"),"Yes","No")</f>
        <v>No</v>
      </c>
      <c r="X1294" s="178" t="str">
        <f t="shared" si="800"/>
        <v>No</v>
      </c>
      <c r="Y1294" t="str">
        <f>IF(OR(IA!K60="Q1 2024",IA!K60="Q2 2024"),"Yes","No")</f>
        <v>No</v>
      </c>
      <c r="Z1294" s="178" t="str">
        <f t="shared" si="801"/>
        <v>No</v>
      </c>
      <c r="AA1294" t="str">
        <f>IF(OR(IA!K60="Q3 2024",IA!K60="Q4 2024"),"Yes","No")</f>
        <v>No</v>
      </c>
      <c r="AB1294" s="178" t="str">
        <f t="shared" si="802"/>
        <v>No</v>
      </c>
      <c r="AC1294" t="str">
        <f>IF(OR(IA!K60="Q1 2025",IA!K60="Q2 2025"),"Yes","No")</f>
        <v>No</v>
      </c>
      <c r="AD1294" s="178" t="str">
        <f t="shared" si="803"/>
        <v>No</v>
      </c>
      <c r="AE1294" t="str">
        <f>IF(OR(IA!K60="Q3 2025",IA!K60="Q4 2025"),"Yes","No")</f>
        <v>No</v>
      </c>
      <c r="AF1294" s="178" t="str">
        <f t="shared" si="804"/>
        <v>No</v>
      </c>
      <c r="AG1294" t="str">
        <f>IF(OR(IA!K60="Q1 2026",IA!K60="Q2 2026"),"Yes","No")</f>
        <v>No</v>
      </c>
      <c r="AH1294" s="178" t="str">
        <f t="shared" si="805"/>
        <v>No</v>
      </c>
      <c r="AI1294" t="str">
        <f>IF(OR(IA!K60="Q3 2026",IA!K60="Q4 2026"),"Yes","No")</f>
        <v>No</v>
      </c>
      <c r="AJ1294" s="178" t="str">
        <f t="shared" si="806"/>
        <v>No</v>
      </c>
      <c r="AK1294" t="str">
        <f>IF(OR(IA!K60="Q1 2027",IA!K60="Q2 2027"),"Yes","No")</f>
        <v>No</v>
      </c>
      <c r="AL1294" s="178" t="str">
        <f t="shared" si="807"/>
        <v>No</v>
      </c>
      <c r="AM1294" t="str">
        <f>IF(OR(IA!K60="Q3 2027",IA!K60="Q4 2027"),"Yes","No")</f>
        <v>No</v>
      </c>
      <c r="AN1294" s="178" t="str">
        <f t="shared" si="808"/>
        <v>No</v>
      </c>
      <c r="AO1294" t="str">
        <f>IF(OR(IA!K60="Q1 2028",IA!K60="Q2 2028"),"Yes","No")</f>
        <v>No</v>
      </c>
      <c r="AP1294" s="178" t="str">
        <f t="shared" si="809"/>
        <v>No</v>
      </c>
      <c r="AQ1294" t="str">
        <f>IF(OR(IA!K60="Q3 2028",IA!K60="Q4 2028"),"Yes","No")</f>
        <v>No</v>
      </c>
      <c r="AR1294" s="178" t="str">
        <f t="shared" si="810"/>
        <v>No</v>
      </c>
      <c r="AS1294" t="str">
        <f>IF(OR(IA!K60="Q1 2029",IA!K60="Q2 2029"),"Yes","No")</f>
        <v>No</v>
      </c>
      <c r="AT1294" s="178" t="str">
        <f t="shared" si="811"/>
        <v>No</v>
      </c>
      <c r="AU1294" t="str">
        <f>IF(OR(IA!K60="Q3 2029",IA!K60="Q4 2029"),"Yes","No")</f>
        <v>No</v>
      </c>
      <c r="AV1294" s="178" t="str">
        <f t="shared" si="812"/>
        <v>No</v>
      </c>
      <c r="AW1294" t="str">
        <f>IF(OR(IA!K60="Q1 2030",IA!K60="Q2 2030"),"Yes","No")</f>
        <v>No</v>
      </c>
      <c r="AX1294" s="178" t="str">
        <f t="shared" si="813"/>
        <v>No</v>
      </c>
      <c r="AY1294" t="str">
        <f>IF(OR(IA!K60="Q3 2030",IA!K60="Q4 2030"),"Yes","No")</f>
        <v>No</v>
      </c>
      <c r="AZ1294" s="178" t="str">
        <f t="shared" si="814"/>
        <v>No</v>
      </c>
      <c r="BA1294" t="str">
        <f>IF(IA!K60="","No","Yes")</f>
        <v>No</v>
      </c>
      <c r="BB1294" s="178" t="str">
        <f t="shared" si="815"/>
        <v>No</v>
      </c>
      <c r="BC1294" s="178" t="str">
        <f t="shared" si="816"/>
        <v>Yes</v>
      </c>
      <c r="BD1294" s="174"/>
    </row>
    <row r="1295" spans="1:56" s="175" customFormat="1" ht="23.65" thickBot="1" x14ac:dyDescent="0.5">
      <c r="A1295" s="177">
        <v>57</v>
      </c>
      <c r="B1295" s="96" t="s">
        <v>895</v>
      </c>
      <c r="C1295" t="str">
        <f>IF(IA!E61="Yes","Yes","No")</f>
        <v>No</v>
      </c>
      <c r="D1295" t="str">
        <f>IF(AND(C1295="No",IA!F61="Yes"),"Yes","No")</f>
        <v>No</v>
      </c>
      <c r="E1295" t="str">
        <f>IF(AND(C1295="No",IA!F61="N/A"),"N/A","No")</f>
        <v>No</v>
      </c>
      <c r="F1295">
        <f>IF(OR(IA!F61="Yes",IA!F61="N/A"),0,1)</f>
        <v>1</v>
      </c>
      <c r="G1295" t="str">
        <f>IF(OR(IA!K61="Q3 2019",IA!K61="Q4 2019"),"Yes","No")</f>
        <v>No</v>
      </c>
      <c r="H1295" s="178" t="str">
        <f t="shared" si="768"/>
        <v>No</v>
      </c>
      <c r="I1295" t="str">
        <f>IF(OR(IA!K61="Q1 2020",IA!K61="Q2 2020"),"Yes","No")</f>
        <v>No</v>
      </c>
      <c r="J1295" s="178" t="str">
        <f t="shared" si="793"/>
        <v>No</v>
      </c>
      <c r="K1295" t="str">
        <f>IF(OR(IA!K61="Q3 2020",IA!K61="Q4 2020"),"Yes","No")</f>
        <v>No</v>
      </c>
      <c r="L1295" s="178" t="str">
        <f t="shared" si="794"/>
        <v>No</v>
      </c>
      <c r="M1295" t="str">
        <f>IF(OR(IA!K61="Q1 2021",IA!K61="Q2 2021"),"Yes","No")</f>
        <v>No</v>
      </c>
      <c r="N1295" s="178" t="str">
        <f t="shared" si="795"/>
        <v>No</v>
      </c>
      <c r="O1295" t="str">
        <f>IF(OR(IA!K61="Q3 2021",IA!K61="Q4 2021"),"Yes","No")</f>
        <v>No</v>
      </c>
      <c r="P1295" s="178" t="str">
        <f t="shared" si="796"/>
        <v>No</v>
      </c>
      <c r="Q1295" t="str">
        <f>IF(OR(IA!K61="Q1 2022",IA!K61="Q2 2022"),"Yes","No")</f>
        <v>No</v>
      </c>
      <c r="R1295" s="178" t="str">
        <f t="shared" si="797"/>
        <v>No</v>
      </c>
      <c r="S1295" t="str">
        <f>IF(OR(IA!K61="Q3 2022",IA!K61="Q4 2022"),"Yes","No")</f>
        <v>No</v>
      </c>
      <c r="T1295" s="178" t="str">
        <f t="shared" si="798"/>
        <v>No</v>
      </c>
      <c r="U1295" t="str">
        <f>IF(OR(IA!K61="Q1 2023",IA!K61="Q2 2023"),"Yes","No")</f>
        <v>No</v>
      </c>
      <c r="V1295" s="178" t="str">
        <f t="shared" si="799"/>
        <v>No</v>
      </c>
      <c r="W1295" t="str">
        <f>IF(OR(IA!K61="Q3 2023",IA!K61="Q4 2023"),"Yes","No")</f>
        <v>No</v>
      </c>
      <c r="X1295" s="178" t="str">
        <f t="shared" si="800"/>
        <v>No</v>
      </c>
      <c r="Y1295" t="str">
        <f>IF(OR(IA!K61="Q1 2024",IA!K61="Q2 2024"),"Yes","No")</f>
        <v>No</v>
      </c>
      <c r="Z1295" s="178" t="str">
        <f t="shared" si="801"/>
        <v>No</v>
      </c>
      <c r="AA1295" t="str">
        <f>IF(OR(IA!K61="Q3 2024",IA!K61="Q4 2024"),"Yes","No")</f>
        <v>No</v>
      </c>
      <c r="AB1295" s="178" t="str">
        <f t="shared" si="802"/>
        <v>No</v>
      </c>
      <c r="AC1295" t="str">
        <f>IF(OR(IA!K61="Q1 2025",IA!K61="Q2 2025"),"Yes","No")</f>
        <v>No</v>
      </c>
      <c r="AD1295" s="178" t="str">
        <f t="shared" si="803"/>
        <v>No</v>
      </c>
      <c r="AE1295" t="str">
        <f>IF(OR(IA!K61="Q3 2025",IA!K61="Q4 2025"),"Yes","No")</f>
        <v>No</v>
      </c>
      <c r="AF1295" s="178" t="str">
        <f t="shared" si="804"/>
        <v>No</v>
      </c>
      <c r="AG1295" t="str">
        <f>IF(OR(IA!K61="Q1 2026",IA!K61="Q2 2026"),"Yes","No")</f>
        <v>No</v>
      </c>
      <c r="AH1295" s="178" t="str">
        <f t="shared" si="805"/>
        <v>No</v>
      </c>
      <c r="AI1295" t="str">
        <f>IF(OR(IA!K61="Q3 2026",IA!K61="Q4 2026"),"Yes","No")</f>
        <v>No</v>
      </c>
      <c r="AJ1295" s="178" t="str">
        <f t="shared" si="806"/>
        <v>No</v>
      </c>
      <c r="AK1295" t="str">
        <f>IF(OR(IA!K61="Q1 2027",IA!K61="Q2 2027"),"Yes","No")</f>
        <v>No</v>
      </c>
      <c r="AL1295" s="178" t="str">
        <f t="shared" si="807"/>
        <v>No</v>
      </c>
      <c r="AM1295" t="str">
        <f>IF(OR(IA!K61="Q3 2027",IA!K61="Q4 2027"),"Yes","No")</f>
        <v>No</v>
      </c>
      <c r="AN1295" s="178" t="str">
        <f t="shared" si="808"/>
        <v>No</v>
      </c>
      <c r="AO1295" t="str">
        <f>IF(OR(IA!K61="Q1 2028",IA!K61="Q2 2028"),"Yes","No")</f>
        <v>No</v>
      </c>
      <c r="AP1295" s="178" t="str">
        <f t="shared" si="809"/>
        <v>No</v>
      </c>
      <c r="AQ1295" t="str">
        <f>IF(OR(IA!K61="Q3 2028",IA!K61="Q4 2028"),"Yes","No")</f>
        <v>No</v>
      </c>
      <c r="AR1295" s="178" t="str">
        <f t="shared" si="810"/>
        <v>No</v>
      </c>
      <c r="AS1295" t="str">
        <f>IF(OR(IA!K61="Q1 2029",IA!K61="Q2 2029"),"Yes","No")</f>
        <v>No</v>
      </c>
      <c r="AT1295" s="178" t="str">
        <f t="shared" si="811"/>
        <v>No</v>
      </c>
      <c r="AU1295" t="str">
        <f>IF(OR(IA!K61="Q3 2029",IA!K61="Q4 2029"),"Yes","No")</f>
        <v>No</v>
      </c>
      <c r="AV1295" s="178" t="str">
        <f t="shared" si="812"/>
        <v>No</v>
      </c>
      <c r="AW1295" t="str">
        <f>IF(OR(IA!K61="Q1 2030",IA!K61="Q2 2030"),"Yes","No")</f>
        <v>No</v>
      </c>
      <c r="AX1295" s="178" t="str">
        <f t="shared" si="813"/>
        <v>No</v>
      </c>
      <c r="AY1295" t="str">
        <f>IF(OR(IA!K61="Q3 2030",IA!K61="Q4 2030"),"Yes","No")</f>
        <v>No</v>
      </c>
      <c r="AZ1295" s="178" t="str">
        <f t="shared" si="814"/>
        <v>No</v>
      </c>
      <c r="BA1295" t="str">
        <f>IF(IA!K61="","No","Yes")</f>
        <v>No</v>
      </c>
      <c r="BB1295" s="178" t="str">
        <f t="shared" si="815"/>
        <v>No</v>
      </c>
      <c r="BC1295" s="178" t="str">
        <f t="shared" si="816"/>
        <v>Yes</v>
      </c>
      <c r="BD1295" s="174"/>
    </row>
    <row r="1296" spans="1:56" s="175" customFormat="1" ht="23.65" thickBot="1" x14ac:dyDescent="0.5">
      <c r="A1296" s="177">
        <v>58</v>
      </c>
      <c r="B1296" s="96" t="s">
        <v>896</v>
      </c>
      <c r="C1296" t="str">
        <f>IF(IA!E62="Yes","Yes","No")</f>
        <v>No</v>
      </c>
      <c r="D1296" t="str">
        <f>IF(AND(C1296="No",IA!F62="Yes"),"Yes","No")</f>
        <v>No</v>
      </c>
      <c r="E1296" t="str">
        <f>IF(AND(C1296="No",IA!F62="N/A"),"N/A","No")</f>
        <v>No</v>
      </c>
      <c r="F1296">
        <f>IF(OR(IA!F62="Yes",IA!F62="N/A"),0,1)</f>
        <v>1</v>
      </c>
      <c r="G1296" t="str">
        <f>IF(OR(IA!K62="Q3 2019",IA!K62="Q4 2019"),"Yes","No")</f>
        <v>No</v>
      </c>
      <c r="H1296" s="178" t="str">
        <f t="shared" si="768"/>
        <v>No</v>
      </c>
      <c r="I1296" t="str">
        <f>IF(OR(IA!K62="Q1 2020",IA!K62="Q2 2020"),"Yes","No")</f>
        <v>No</v>
      </c>
      <c r="J1296" s="178" t="str">
        <f t="shared" si="793"/>
        <v>No</v>
      </c>
      <c r="K1296" t="str">
        <f>IF(OR(IA!K62="Q3 2020",IA!K62="Q4 2020"),"Yes","No")</f>
        <v>No</v>
      </c>
      <c r="L1296" s="178" t="str">
        <f t="shared" si="794"/>
        <v>No</v>
      </c>
      <c r="M1296" t="str">
        <f>IF(OR(IA!K62="Q1 2021",IA!K62="Q2 2021"),"Yes","No")</f>
        <v>No</v>
      </c>
      <c r="N1296" s="178" t="str">
        <f t="shared" si="795"/>
        <v>No</v>
      </c>
      <c r="O1296" t="str">
        <f>IF(OR(IA!K62="Q3 2021",IA!K62="Q4 2021"),"Yes","No")</f>
        <v>No</v>
      </c>
      <c r="P1296" s="178" t="str">
        <f t="shared" si="796"/>
        <v>No</v>
      </c>
      <c r="Q1296" t="str">
        <f>IF(OR(IA!K62="Q1 2022",IA!K62="Q2 2022"),"Yes","No")</f>
        <v>No</v>
      </c>
      <c r="R1296" s="178" t="str">
        <f t="shared" si="797"/>
        <v>No</v>
      </c>
      <c r="S1296" t="str">
        <f>IF(OR(IA!K62="Q3 2022",IA!K62="Q4 2022"),"Yes","No")</f>
        <v>No</v>
      </c>
      <c r="T1296" s="178" t="str">
        <f t="shared" si="798"/>
        <v>No</v>
      </c>
      <c r="U1296" t="str">
        <f>IF(OR(IA!K62="Q1 2023",IA!K62="Q2 2023"),"Yes","No")</f>
        <v>No</v>
      </c>
      <c r="V1296" s="178" t="str">
        <f t="shared" si="799"/>
        <v>No</v>
      </c>
      <c r="W1296" t="str">
        <f>IF(OR(IA!K62="Q3 2023",IA!K62="Q4 2023"),"Yes","No")</f>
        <v>No</v>
      </c>
      <c r="X1296" s="178" t="str">
        <f t="shared" si="800"/>
        <v>No</v>
      </c>
      <c r="Y1296" t="str">
        <f>IF(OR(IA!K62="Q1 2024",IA!K62="Q2 2024"),"Yes","No")</f>
        <v>No</v>
      </c>
      <c r="Z1296" s="178" t="str">
        <f t="shared" si="801"/>
        <v>No</v>
      </c>
      <c r="AA1296" t="str">
        <f>IF(OR(IA!K62="Q3 2024",IA!K62="Q4 2024"),"Yes","No")</f>
        <v>No</v>
      </c>
      <c r="AB1296" s="178" t="str">
        <f t="shared" si="802"/>
        <v>No</v>
      </c>
      <c r="AC1296" t="str">
        <f>IF(OR(IA!K62="Q1 2025",IA!K62="Q2 2025"),"Yes","No")</f>
        <v>No</v>
      </c>
      <c r="AD1296" s="178" t="str">
        <f t="shared" si="803"/>
        <v>No</v>
      </c>
      <c r="AE1296" t="str">
        <f>IF(OR(IA!K62="Q3 2025",IA!K62="Q4 2025"),"Yes","No")</f>
        <v>No</v>
      </c>
      <c r="AF1296" s="178" t="str">
        <f t="shared" si="804"/>
        <v>No</v>
      </c>
      <c r="AG1296" t="str">
        <f>IF(OR(IA!K62="Q1 2026",IA!K62="Q2 2026"),"Yes","No")</f>
        <v>No</v>
      </c>
      <c r="AH1296" s="178" t="str">
        <f t="shared" si="805"/>
        <v>No</v>
      </c>
      <c r="AI1296" t="str">
        <f>IF(OR(IA!K62="Q3 2026",IA!K62="Q4 2026"),"Yes","No")</f>
        <v>No</v>
      </c>
      <c r="AJ1296" s="178" t="str">
        <f t="shared" si="806"/>
        <v>No</v>
      </c>
      <c r="AK1296" t="str">
        <f>IF(OR(IA!K62="Q1 2027",IA!K62="Q2 2027"),"Yes","No")</f>
        <v>No</v>
      </c>
      <c r="AL1296" s="178" t="str">
        <f t="shared" si="807"/>
        <v>No</v>
      </c>
      <c r="AM1296" t="str">
        <f>IF(OR(IA!K62="Q3 2027",IA!K62="Q4 2027"),"Yes","No")</f>
        <v>No</v>
      </c>
      <c r="AN1296" s="178" t="str">
        <f t="shared" si="808"/>
        <v>No</v>
      </c>
      <c r="AO1296" t="str">
        <f>IF(OR(IA!K62="Q1 2028",IA!K62="Q2 2028"),"Yes","No")</f>
        <v>No</v>
      </c>
      <c r="AP1296" s="178" t="str">
        <f t="shared" si="809"/>
        <v>No</v>
      </c>
      <c r="AQ1296" t="str">
        <f>IF(OR(IA!K62="Q3 2028",IA!K62="Q4 2028"),"Yes","No")</f>
        <v>No</v>
      </c>
      <c r="AR1296" s="178" t="str">
        <f t="shared" si="810"/>
        <v>No</v>
      </c>
      <c r="AS1296" t="str">
        <f>IF(OR(IA!K62="Q1 2029",IA!K62="Q2 2029"),"Yes","No")</f>
        <v>No</v>
      </c>
      <c r="AT1296" s="178" t="str">
        <f t="shared" si="811"/>
        <v>No</v>
      </c>
      <c r="AU1296" t="str">
        <f>IF(OR(IA!K62="Q3 2029",IA!K62="Q4 2029"),"Yes","No")</f>
        <v>No</v>
      </c>
      <c r="AV1296" s="178" t="str">
        <f t="shared" si="812"/>
        <v>No</v>
      </c>
      <c r="AW1296" t="str">
        <f>IF(OR(IA!K62="Q1 2030",IA!K62="Q2 2030"),"Yes","No")</f>
        <v>No</v>
      </c>
      <c r="AX1296" s="178" t="str">
        <f t="shared" si="813"/>
        <v>No</v>
      </c>
      <c r="AY1296" t="str">
        <f>IF(OR(IA!K62="Q3 2030",IA!K62="Q4 2030"),"Yes","No")</f>
        <v>No</v>
      </c>
      <c r="AZ1296" s="178" t="str">
        <f t="shared" si="814"/>
        <v>No</v>
      </c>
      <c r="BA1296" t="str">
        <f>IF(IA!K62="","No","Yes")</f>
        <v>No</v>
      </c>
      <c r="BB1296" s="178" t="str">
        <f t="shared" si="815"/>
        <v>No</v>
      </c>
      <c r="BC1296" s="178" t="str">
        <f t="shared" si="816"/>
        <v>Yes</v>
      </c>
      <c r="BD1296" s="174"/>
    </row>
    <row r="1297" spans="1:56" s="175" customFormat="1" ht="35.25" thickBot="1" x14ac:dyDescent="0.5">
      <c r="A1297" s="177">
        <v>59</v>
      </c>
      <c r="B1297" s="96" t="s">
        <v>897</v>
      </c>
      <c r="C1297" t="str">
        <f>IF(IA!E63="Yes","Yes","No")</f>
        <v>No</v>
      </c>
      <c r="D1297" t="str">
        <f>IF(AND(C1297="No",IA!F63="Yes"),"Yes","No")</f>
        <v>No</v>
      </c>
      <c r="E1297" t="str">
        <f>IF(AND(C1297="No",IA!F63="N/A"),"N/A","No")</f>
        <v>No</v>
      </c>
      <c r="F1297">
        <f>IF(OR(IA!F63="Yes",IA!F63="N/A"),0,1)</f>
        <v>1</v>
      </c>
      <c r="G1297" t="str">
        <f>IF(OR(IA!K63="Q3 2019",IA!K63="Q4 2019"),"Yes","No")</f>
        <v>No</v>
      </c>
      <c r="H1297" s="178" t="str">
        <f t="shared" si="768"/>
        <v>No</v>
      </c>
      <c r="I1297" t="str">
        <f>IF(OR(IA!K63="Q1 2020",IA!K63="Q2 2020"),"Yes","No")</f>
        <v>No</v>
      </c>
      <c r="J1297" s="178" t="str">
        <f t="shared" si="793"/>
        <v>No</v>
      </c>
      <c r="K1297" t="str">
        <f>IF(OR(IA!K63="Q3 2020",IA!K63="Q4 2020"),"Yes","No")</f>
        <v>No</v>
      </c>
      <c r="L1297" s="178" t="str">
        <f t="shared" si="794"/>
        <v>No</v>
      </c>
      <c r="M1297" t="str">
        <f>IF(OR(IA!K63="Q1 2021",IA!K63="Q2 2021"),"Yes","No")</f>
        <v>No</v>
      </c>
      <c r="N1297" s="178" t="str">
        <f t="shared" si="795"/>
        <v>No</v>
      </c>
      <c r="O1297" t="str">
        <f>IF(OR(IA!K63="Q3 2021",IA!K63="Q4 2021"),"Yes","No")</f>
        <v>No</v>
      </c>
      <c r="P1297" s="178" t="str">
        <f t="shared" si="796"/>
        <v>No</v>
      </c>
      <c r="Q1297" t="str">
        <f>IF(OR(IA!K63="Q1 2022",IA!K63="Q2 2022"),"Yes","No")</f>
        <v>No</v>
      </c>
      <c r="R1297" s="178" t="str">
        <f t="shared" si="797"/>
        <v>No</v>
      </c>
      <c r="S1297" t="str">
        <f>IF(OR(IA!K63="Q3 2022",IA!K63="Q4 2022"),"Yes","No")</f>
        <v>No</v>
      </c>
      <c r="T1297" s="178" t="str">
        <f t="shared" si="798"/>
        <v>No</v>
      </c>
      <c r="U1297" t="str">
        <f>IF(OR(IA!K63="Q1 2023",IA!K63="Q2 2023"),"Yes","No")</f>
        <v>No</v>
      </c>
      <c r="V1297" s="178" t="str">
        <f t="shared" si="799"/>
        <v>No</v>
      </c>
      <c r="W1297" t="str">
        <f>IF(OR(IA!K63="Q3 2023",IA!K63="Q4 2023"),"Yes","No")</f>
        <v>No</v>
      </c>
      <c r="X1297" s="178" t="str">
        <f t="shared" si="800"/>
        <v>No</v>
      </c>
      <c r="Y1297" t="str">
        <f>IF(OR(IA!K63="Q1 2024",IA!K63="Q2 2024"),"Yes","No")</f>
        <v>No</v>
      </c>
      <c r="Z1297" s="178" t="str">
        <f t="shared" si="801"/>
        <v>No</v>
      </c>
      <c r="AA1297" t="str">
        <f>IF(OR(IA!K63="Q3 2024",IA!K63="Q4 2024"),"Yes","No")</f>
        <v>No</v>
      </c>
      <c r="AB1297" s="178" t="str">
        <f t="shared" si="802"/>
        <v>No</v>
      </c>
      <c r="AC1297" t="str">
        <f>IF(OR(IA!K63="Q1 2025",IA!K63="Q2 2025"),"Yes","No")</f>
        <v>No</v>
      </c>
      <c r="AD1297" s="178" t="str">
        <f t="shared" si="803"/>
        <v>No</v>
      </c>
      <c r="AE1297" t="str">
        <f>IF(OR(IA!K63="Q3 2025",IA!K63="Q4 2025"),"Yes","No")</f>
        <v>No</v>
      </c>
      <c r="AF1297" s="178" t="str">
        <f t="shared" si="804"/>
        <v>No</v>
      </c>
      <c r="AG1297" t="str">
        <f>IF(OR(IA!K63="Q1 2026",IA!K63="Q2 2026"),"Yes","No")</f>
        <v>No</v>
      </c>
      <c r="AH1297" s="178" t="str">
        <f t="shared" si="805"/>
        <v>No</v>
      </c>
      <c r="AI1297" t="str">
        <f>IF(OR(IA!K63="Q3 2026",IA!K63="Q4 2026"),"Yes","No")</f>
        <v>No</v>
      </c>
      <c r="AJ1297" s="178" t="str">
        <f t="shared" si="806"/>
        <v>No</v>
      </c>
      <c r="AK1297" t="str">
        <f>IF(OR(IA!K63="Q1 2027",IA!K63="Q2 2027"),"Yes","No")</f>
        <v>No</v>
      </c>
      <c r="AL1297" s="178" t="str">
        <f t="shared" si="807"/>
        <v>No</v>
      </c>
      <c r="AM1297" t="str">
        <f>IF(OR(IA!K63="Q3 2027",IA!K63="Q4 2027"),"Yes","No")</f>
        <v>No</v>
      </c>
      <c r="AN1297" s="178" t="str">
        <f t="shared" si="808"/>
        <v>No</v>
      </c>
      <c r="AO1297" t="str">
        <f>IF(OR(IA!K63="Q1 2028",IA!K63="Q2 2028"),"Yes","No")</f>
        <v>No</v>
      </c>
      <c r="AP1297" s="178" t="str">
        <f t="shared" si="809"/>
        <v>No</v>
      </c>
      <c r="AQ1297" t="str">
        <f>IF(OR(IA!K63="Q3 2028",IA!K63="Q4 2028"),"Yes","No")</f>
        <v>No</v>
      </c>
      <c r="AR1297" s="178" t="str">
        <f t="shared" si="810"/>
        <v>No</v>
      </c>
      <c r="AS1297" t="str">
        <f>IF(OR(IA!K63="Q1 2029",IA!K63="Q2 2029"),"Yes","No")</f>
        <v>No</v>
      </c>
      <c r="AT1297" s="178" t="str">
        <f t="shared" si="811"/>
        <v>No</v>
      </c>
      <c r="AU1297" t="str">
        <f>IF(OR(IA!K63="Q3 2029",IA!K63="Q4 2029"),"Yes","No")</f>
        <v>No</v>
      </c>
      <c r="AV1297" s="178" t="str">
        <f t="shared" si="812"/>
        <v>No</v>
      </c>
      <c r="AW1297" t="str">
        <f>IF(OR(IA!K63="Q1 2030",IA!K63="Q2 2030"),"Yes","No")</f>
        <v>No</v>
      </c>
      <c r="AX1297" s="178" t="str">
        <f t="shared" si="813"/>
        <v>No</v>
      </c>
      <c r="AY1297" t="str">
        <f>IF(OR(IA!K63="Q3 2030",IA!K63="Q4 2030"),"Yes","No")</f>
        <v>No</v>
      </c>
      <c r="AZ1297" s="178" t="str">
        <f t="shared" si="814"/>
        <v>No</v>
      </c>
      <c r="BA1297" t="str">
        <f>IF(IA!K63="","No","Yes")</f>
        <v>No</v>
      </c>
      <c r="BB1297" s="178" t="str">
        <f t="shared" si="815"/>
        <v>No</v>
      </c>
      <c r="BC1297" s="178" t="str">
        <f t="shared" si="816"/>
        <v>Yes</v>
      </c>
      <c r="BD1297" s="174"/>
    </row>
    <row r="1298" spans="1:56" s="175" customFormat="1" ht="23.65" thickBot="1" x14ac:dyDescent="0.5">
      <c r="A1298" s="177">
        <v>60</v>
      </c>
      <c r="B1298" s="97" t="s">
        <v>898</v>
      </c>
      <c r="C1298" t="str">
        <f>IF(IA!E64="Yes","Yes","No")</f>
        <v>Yes</v>
      </c>
      <c r="D1298" t="str">
        <f>IF(AND(C1298="No",IA!F64="Yes"),"Yes","No")</f>
        <v>No</v>
      </c>
      <c r="E1298" t="str">
        <f>IF(AND(C1298="No",IA!F64="N/A"),"N/A","No")</f>
        <v>No</v>
      </c>
      <c r="F1298">
        <f>IF(OR(IA!F64="Yes",IA!F64="N/A"),0,1)</f>
        <v>1</v>
      </c>
      <c r="G1298" t="str">
        <f>IF(OR(IA!K64="Q3 2019",IA!K64="Q4 2019"),"Yes","No")</f>
        <v>No</v>
      </c>
      <c r="H1298" s="178" t="str">
        <f t="shared" si="768"/>
        <v>No</v>
      </c>
      <c r="I1298" t="str">
        <f>IF(OR(IA!K64="Q1 2020",IA!K64="Q2 2020"),"Yes","No")</f>
        <v>No</v>
      </c>
      <c r="J1298" s="178" t="str">
        <f t="shared" si="793"/>
        <v>No</v>
      </c>
      <c r="K1298" t="str">
        <f>IF(OR(IA!K64="Q3 2020",IA!K64="Q4 2020"),"Yes","No")</f>
        <v>No</v>
      </c>
      <c r="L1298" s="178" t="str">
        <f t="shared" si="794"/>
        <v>No</v>
      </c>
      <c r="M1298" t="str">
        <f>IF(OR(IA!K64="Q1 2021",IA!K64="Q2 2021"),"Yes","No")</f>
        <v>No</v>
      </c>
      <c r="N1298" s="178" t="str">
        <f t="shared" si="795"/>
        <v>No</v>
      </c>
      <c r="O1298" t="str">
        <f>IF(OR(IA!K64="Q3 2021",IA!K64="Q4 2021"),"Yes","No")</f>
        <v>No</v>
      </c>
      <c r="P1298" s="178" t="str">
        <f t="shared" si="796"/>
        <v>No</v>
      </c>
      <c r="Q1298" t="str">
        <f>IF(OR(IA!K64="Q1 2022",IA!K64="Q2 2022"),"Yes","No")</f>
        <v>No</v>
      </c>
      <c r="R1298" s="178" t="str">
        <f t="shared" si="797"/>
        <v>No</v>
      </c>
      <c r="S1298" t="str">
        <f>IF(OR(IA!K64="Q3 2022",IA!K64="Q4 2022"),"Yes","No")</f>
        <v>No</v>
      </c>
      <c r="T1298" s="178" t="str">
        <f t="shared" si="798"/>
        <v>No</v>
      </c>
      <c r="U1298" t="str">
        <f>IF(OR(IA!K64="Q1 2023",IA!K64="Q2 2023"),"Yes","No")</f>
        <v>No</v>
      </c>
      <c r="V1298" s="178" t="str">
        <f t="shared" si="799"/>
        <v>No</v>
      </c>
      <c r="W1298" t="str">
        <f>IF(OR(IA!K64="Q3 2023",IA!K64="Q4 2023"),"Yes","No")</f>
        <v>No</v>
      </c>
      <c r="X1298" s="178" t="str">
        <f t="shared" si="800"/>
        <v>No</v>
      </c>
      <c r="Y1298" t="str">
        <f>IF(OR(IA!K64="Q1 2024",IA!K64="Q2 2024"),"Yes","No")</f>
        <v>No</v>
      </c>
      <c r="Z1298" s="178" t="str">
        <f t="shared" si="801"/>
        <v>No</v>
      </c>
      <c r="AA1298" t="str">
        <f>IF(OR(IA!K64="Q3 2024",IA!K64="Q4 2024"),"Yes","No")</f>
        <v>No</v>
      </c>
      <c r="AB1298" s="178" t="str">
        <f t="shared" si="802"/>
        <v>No</v>
      </c>
      <c r="AC1298" t="str">
        <f>IF(OR(IA!K64="Q1 2025",IA!K64="Q2 2025"),"Yes","No")</f>
        <v>No</v>
      </c>
      <c r="AD1298" s="178" t="str">
        <f t="shared" si="803"/>
        <v>No</v>
      </c>
      <c r="AE1298" t="str">
        <f>IF(OR(IA!K64="Q3 2025",IA!K64="Q4 2025"),"Yes","No")</f>
        <v>No</v>
      </c>
      <c r="AF1298" s="178" t="str">
        <f t="shared" si="804"/>
        <v>No</v>
      </c>
      <c r="AG1298" t="str">
        <f>IF(OR(IA!K64="Q1 2026",IA!K64="Q2 2026"),"Yes","No")</f>
        <v>No</v>
      </c>
      <c r="AH1298" s="178" t="str">
        <f t="shared" si="805"/>
        <v>No</v>
      </c>
      <c r="AI1298" t="str">
        <f>IF(OR(IA!K64="Q3 2026",IA!K64="Q4 2026"),"Yes","No")</f>
        <v>No</v>
      </c>
      <c r="AJ1298" s="178" t="str">
        <f t="shared" si="806"/>
        <v>No</v>
      </c>
      <c r="AK1298" t="str">
        <f>IF(OR(IA!K64="Q1 2027",IA!K64="Q2 2027"),"Yes","No")</f>
        <v>No</v>
      </c>
      <c r="AL1298" s="178" t="str">
        <f t="shared" si="807"/>
        <v>No</v>
      </c>
      <c r="AM1298" t="str">
        <f>IF(OR(IA!K64="Q3 2027",IA!K64="Q4 2027"),"Yes","No")</f>
        <v>No</v>
      </c>
      <c r="AN1298" s="178" t="str">
        <f t="shared" si="808"/>
        <v>No</v>
      </c>
      <c r="AO1298" t="str">
        <f>IF(OR(IA!K64="Q1 2028",IA!K64="Q2 2028"),"Yes","No")</f>
        <v>No</v>
      </c>
      <c r="AP1298" s="178" t="str">
        <f t="shared" si="809"/>
        <v>No</v>
      </c>
      <c r="AQ1298" t="str">
        <f>IF(OR(IA!K64="Q3 2028",IA!K64="Q4 2028"),"Yes","No")</f>
        <v>No</v>
      </c>
      <c r="AR1298" s="178" t="str">
        <f t="shared" si="810"/>
        <v>No</v>
      </c>
      <c r="AS1298" t="str">
        <f>IF(OR(IA!K64="Q1 2029",IA!K64="Q2 2029"),"Yes","No")</f>
        <v>No</v>
      </c>
      <c r="AT1298" s="178" t="str">
        <f t="shared" si="811"/>
        <v>No</v>
      </c>
      <c r="AU1298" t="str">
        <f>IF(OR(IA!K64="Q3 2029",IA!K64="Q4 2029"),"Yes","No")</f>
        <v>No</v>
      </c>
      <c r="AV1298" s="178" t="str">
        <f t="shared" si="812"/>
        <v>No</v>
      </c>
      <c r="AW1298" t="str">
        <f>IF(OR(IA!K64="Q1 2030",IA!K64="Q2 2030"),"Yes","No")</f>
        <v>No</v>
      </c>
      <c r="AX1298" s="178" t="str">
        <f t="shared" si="813"/>
        <v>No</v>
      </c>
      <c r="AY1298" t="str">
        <f>IF(OR(IA!K64="Q3 2030",IA!K64="Q4 2030"),"Yes","No")</f>
        <v>No</v>
      </c>
      <c r="AZ1298" s="178" t="str">
        <f t="shared" si="814"/>
        <v>No</v>
      </c>
      <c r="BA1298" t="str">
        <f>IF(IA!K64="","No","Yes")</f>
        <v>No</v>
      </c>
      <c r="BB1298" s="178" t="str">
        <f t="shared" si="815"/>
        <v>No</v>
      </c>
      <c r="BC1298" s="178" t="str">
        <f t="shared" si="816"/>
        <v>No</v>
      </c>
      <c r="BD1298" s="174"/>
    </row>
    <row r="1299" spans="1:56" s="175" customFormat="1" ht="35.25" thickBot="1" x14ac:dyDescent="0.5">
      <c r="A1299" s="177">
        <v>61</v>
      </c>
      <c r="B1299" s="97" t="s">
        <v>899</v>
      </c>
      <c r="C1299" t="str">
        <f>IF(IA!E65="Yes","Yes","No")</f>
        <v>Yes</v>
      </c>
      <c r="D1299" t="str">
        <f>IF(AND(C1299="No",IA!F65="Yes"),"Yes","No")</f>
        <v>No</v>
      </c>
      <c r="E1299" t="str">
        <f>IF(AND(C1299="No",IA!F65="N/A"),"N/A","No")</f>
        <v>No</v>
      </c>
      <c r="F1299">
        <f>IF(OR(IA!F65="Yes",IA!F65="N/A"),0,1)</f>
        <v>1</v>
      </c>
      <c r="G1299" t="str">
        <f>IF(OR(IA!K65="Q3 2019",IA!K65="Q4 2019"),"Yes","No")</f>
        <v>No</v>
      </c>
      <c r="H1299" s="178" t="str">
        <f t="shared" si="768"/>
        <v>No</v>
      </c>
      <c r="I1299" t="str">
        <f>IF(OR(IA!K65="Q1 2020",IA!K65="Q2 2020"),"Yes","No")</f>
        <v>No</v>
      </c>
      <c r="J1299" s="178" t="str">
        <f t="shared" si="793"/>
        <v>No</v>
      </c>
      <c r="K1299" t="str">
        <f>IF(OR(IA!K65="Q3 2020",IA!K65="Q4 2020"),"Yes","No")</f>
        <v>No</v>
      </c>
      <c r="L1299" s="178" t="str">
        <f t="shared" si="794"/>
        <v>No</v>
      </c>
      <c r="M1299" t="str">
        <f>IF(OR(IA!K65="Q1 2021",IA!K65="Q2 2021"),"Yes","No")</f>
        <v>No</v>
      </c>
      <c r="N1299" s="178" t="str">
        <f t="shared" si="795"/>
        <v>No</v>
      </c>
      <c r="O1299" t="str">
        <f>IF(OR(IA!K65="Q3 2021",IA!K65="Q4 2021"),"Yes","No")</f>
        <v>No</v>
      </c>
      <c r="P1299" s="178" t="str">
        <f t="shared" si="796"/>
        <v>No</v>
      </c>
      <c r="Q1299" t="str">
        <f>IF(OR(IA!K65="Q1 2022",IA!K65="Q2 2022"),"Yes","No")</f>
        <v>No</v>
      </c>
      <c r="R1299" s="178" t="str">
        <f t="shared" si="797"/>
        <v>No</v>
      </c>
      <c r="S1299" t="str">
        <f>IF(OR(IA!K65="Q3 2022",IA!K65="Q4 2022"),"Yes","No")</f>
        <v>No</v>
      </c>
      <c r="T1299" s="178" t="str">
        <f t="shared" si="798"/>
        <v>No</v>
      </c>
      <c r="U1299" t="str">
        <f>IF(OR(IA!K65="Q1 2023",IA!K65="Q2 2023"),"Yes","No")</f>
        <v>No</v>
      </c>
      <c r="V1299" s="178" t="str">
        <f t="shared" si="799"/>
        <v>No</v>
      </c>
      <c r="W1299" t="str">
        <f>IF(OR(IA!K65="Q3 2023",IA!K65="Q4 2023"),"Yes","No")</f>
        <v>No</v>
      </c>
      <c r="X1299" s="178" t="str">
        <f t="shared" si="800"/>
        <v>No</v>
      </c>
      <c r="Y1299" t="str">
        <f>IF(OR(IA!K65="Q1 2024",IA!K65="Q2 2024"),"Yes","No")</f>
        <v>No</v>
      </c>
      <c r="Z1299" s="178" t="str">
        <f t="shared" si="801"/>
        <v>No</v>
      </c>
      <c r="AA1299" t="str">
        <f>IF(OR(IA!K65="Q3 2024",IA!K65="Q4 2024"),"Yes","No")</f>
        <v>No</v>
      </c>
      <c r="AB1299" s="178" t="str">
        <f t="shared" si="802"/>
        <v>No</v>
      </c>
      <c r="AC1299" t="str">
        <f>IF(OR(IA!K65="Q1 2025",IA!K65="Q2 2025"),"Yes","No")</f>
        <v>No</v>
      </c>
      <c r="AD1299" s="178" t="str">
        <f t="shared" si="803"/>
        <v>No</v>
      </c>
      <c r="AE1299" t="str">
        <f>IF(OR(IA!K65="Q3 2025",IA!K65="Q4 2025"),"Yes","No")</f>
        <v>No</v>
      </c>
      <c r="AF1299" s="178" t="str">
        <f t="shared" si="804"/>
        <v>No</v>
      </c>
      <c r="AG1299" t="str">
        <f>IF(OR(IA!K65="Q1 2026",IA!K65="Q2 2026"),"Yes","No")</f>
        <v>No</v>
      </c>
      <c r="AH1299" s="178" t="str">
        <f t="shared" si="805"/>
        <v>No</v>
      </c>
      <c r="AI1299" t="str">
        <f>IF(OR(IA!K65="Q3 2026",IA!K65="Q4 2026"),"Yes","No")</f>
        <v>No</v>
      </c>
      <c r="AJ1299" s="178" t="str">
        <f t="shared" si="806"/>
        <v>No</v>
      </c>
      <c r="AK1299" t="str">
        <f>IF(OR(IA!K65="Q1 2027",IA!K65="Q2 2027"),"Yes","No")</f>
        <v>No</v>
      </c>
      <c r="AL1299" s="178" t="str">
        <f t="shared" si="807"/>
        <v>No</v>
      </c>
      <c r="AM1299" t="str">
        <f>IF(OR(IA!K65="Q3 2027",IA!K65="Q4 2027"),"Yes","No")</f>
        <v>No</v>
      </c>
      <c r="AN1299" s="178" t="str">
        <f t="shared" si="808"/>
        <v>No</v>
      </c>
      <c r="AO1299" t="str">
        <f>IF(OR(IA!K65="Q1 2028",IA!K65="Q2 2028"),"Yes","No")</f>
        <v>No</v>
      </c>
      <c r="AP1299" s="178" t="str">
        <f t="shared" si="809"/>
        <v>No</v>
      </c>
      <c r="AQ1299" t="str">
        <f>IF(OR(IA!K65="Q3 2028",IA!K65="Q4 2028"),"Yes","No")</f>
        <v>No</v>
      </c>
      <c r="AR1299" s="178" t="str">
        <f t="shared" si="810"/>
        <v>No</v>
      </c>
      <c r="AS1299" t="str">
        <f>IF(OR(IA!K65="Q1 2029",IA!K65="Q2 2029"),"Yes","No")</f>
        <v>No</v>
      </c>
      <c r="AT1299" s="178" t="str">
        <f t="shared" si="811"/>
        <v>No</v>
      </c>
      <c r="AU1299" t="str">
        <f>IF(OR(IA!K65="Q3 2029",IA!K65="Q4 2029"),"Yes","No")</f>
        <v>No</v>
      </c>
      <c r="AV1299" s="178" t="str">
        <f t="shared" si="812"/>
        <v>No</v>
      </c>
      <c r="AW1299" t="str">
        <f>IF(OR(IA!K65="Q1 2030",IA!K65="Q2 2030"),"Yes","No")</f>
        <v>No</v>
      </c>
      <c r="AX1299" s="178" t="str">
        <f t="shared" si="813"/>
        <v>No</v>
      </c>
      <c r="AY1299" t="str">
        <f>IF(OR(IA!K65="Q3 2030",IA!K65="Q4 2030"),"Yes","No")</f>
        <v>No</v>
      </c>
      <c r="AZ1299" s="178" t="str">
        <f t="shared" si="814"/>
        <v>No</v>
      </c>
      <c r="BA1299" t="str">
        <f>IF(IA!K65="","No","Yes")</f>
        <v>No</v>
      </c>
      <c r="BB1299" s="178" t="str">
        <f t="shared" si="815"/>
        <v>No</v>
      </c>
      <c r="BC1299" s="178" t="str">
        <f t="shared" si="816"/>
        <v>No</v>
      </c>
      <c r="BD1299" s="174"/>
    </row>
    <row r="1300" spans="1:56" s="175" customFormat="1" ht="35.25" thickBot="1" x14ac:dyDescent="0.5">
      <c r="A1300" s="177">
        <v>62</v>
      </c>
      <c r="B1300" s="96" t="s">
        <v>900</v>
      </c>
      <c r="C1300" t="str">
        <f>IF(IA!E66="Yes","Yes","No")</f>
        <v>No</v>
      </c>
      <c r="D1300" t="str">
        <f>IF(AND(C1300="No",IA!F66="Yes"),"Yes","No")</f>
        <v>No</v>
      </c>
      <c r="E1300" t="str">
        <f>IF(AND(C1300="No",IA!F66="N/A"),"N/A","No")</f>
        <v>No</v>
      </c>
      <c r="F1300">
        <f>IF(OR(IA!F66="Yes",IA!F66="N/A"),0,1)</f>
        <v>1</v>
      </c>
      <c r="G1300" t="str">
        <f>IF(OR(IA!K66="Q3 2019",IA!K66="Q4 2019"),"Yes","No")</f>
        <v>No</v>
      </c>
      <c r="H1300" s="178" t="str">
        <f t="shared" si="768"/>
        <v>No</v>
      </c>
      <c r="I1300" t="str">
        <f>IF(OR(IA!K66="Q1 2020",IA!K66="Q2 2020"),"Yes","No")</f>
        <v>No</v>
      </c>
      <c r="J1300" s="178" t="str">
        <f t="shared" si="793"/>
        <v>No</v>
      </c>
      <c r="K1300" t="str">
        <f>IF(OR(IA!K66="Q3 2020",IA!K66="Q4 2020"),"Yes","No")</f>
        <v>No</v>
      </c>
      <c r="L1300" s="178" t="str">
        <f t="shared" si="794"/>
        <v>No</v>
      </c>
      <c r="M1300" t="str">
        <f>IF(OR(IA!K66="Q1 2021",IA!K66="Q2 2021"),"Yes","No")</f>
        <v>No</v>
      </c>
      <c r="N1300" s="178" t="str">
        <f t="shared" si="795"/>
        <v>No</v>
      </c>
      <c r="O1300" t="str">
        <f>IF(OR(IA!K66="Q3 2021",IA!K66="Q4 2021"),"Yes","No")</f>
        <v>No</v>
      </c>
      <c r="P1300" s="178" t="str">
        <f t="shared" si="796"/>
        <v>No</v>
      </c>
      <c r="Q1300" t="str">
        <f>IF(OR(IA!K66="Q1 2022",IA!K66="Q2 2022"),"Yes","No")</f>
        <v>No</v>
      </c>
      <c r="R1300" s="178" t="str">
        <f t="shared" si="797"/>
        <v>No</v>
      </c>
      <c r="S1300" t="str">
        <f>IF(OR(IA!K66="Q3 2022",IA!K66="Q4 2022"),"Yes","No")</f>
        <v>No</v>
      </c>
      <c r="T1300" s="178" t="str">
        <f t="shared" si="798"/>
        <v>No</v>
      </c>
      <c r="U1300" t="str">
        <f>IF(OR(IA!K66="Q1 2023",IA!K66="Q2 2023"),"Yes","No")</f>
        <v>No</v>
      </c>
      <c r="V1300" s="178" t="str">
        <f t="shared" si="799"/>
        <v>No</v>
      </c>
      <c r="W1300" t="str">
        <f>IF(OR(IA!K66="Q3 2023",IA!K66="Q4 2023"),"Yes","No")</f>
        <v>No</v>
      </c>
      <c r="X1300" s="178" t="str">
        <f t="shared" si="800"/>
        <v>No</v>
      </c>
      <c r="Y1300" t="str">
        <f>IF(OR(IA!K66="Q1 2024",IA!K66="Q2 2024"),"Yes","No")</f>
        <v>No</v>
      </c>
      <c r="Z1300" s="178" t="str">
        <f t="shared" si="801"/>
        <v>No</v>
      </c>
      <c r="AA1300" t="str">
        <f>IF(OR(IA!K66="Q3 2024",IA!K66="Q4 2024"),"Yes","No")</f>
        <v>No</v>
      </c>
      <c r="AB1300" s="178" t="str">
        <f t="shared" si="802"/>
        <v>No</v>
      </c>
      <c r="AC1300" t="str">
        <f>IF(OR(IA!K66="Q1 2025",IA!K66="Q2 2025"),"Yes","No")</f>
        <v>No</v>
      </c>
      <c r="AD1300" s="178" t="str">
        <f t="shared" si="803"/>
        <v>No</v>
      </c>
      <c r="AE1300" t="str">
        <f>IF(OR(IA!K66="Q3 2025",IA!K66="Q4 2025"),"Yes","No")</f>
        <v>No</v>
      </c>
      <c r="AF1300" s="178" t="str">
        <f t="shared" si="804"/>
        <v>No</v>
      </c>
      <c r="AG1300" t="str">
        <f>IF(OR(IA!K66="Q1 2026",IA!K66="Q2 2026"),"Yes","No")</f>
        <v>No</v>
      </c>
      <c r="AH1300" s="178" t="str">
        <f t="shared" si="805"/>
        <v>No</v>
      </c>
      <c r="AI1300" t="str">
        <f>IF(OR(IA!K66="Q3 2026",IA!K66="Q4 2026"),"Yes","No")</f>
        <v>No</v>
      </c>
      <c r="AJ1300" s="178" t="str">
        <f t="shared" si="806"/>
        <v>No</v>
      </c>
      <c r="AK1300" t="str">
        <f>IF(OR(IA!K66="Q1 2027",IA!K66="Q2 2027"),"Yes","No")</f>
        <v>No</v>
      </c>
      <c r="AL1300" s="178" t="str">
        <f t="shared" si="807"/>
        <v>No</v>
      </c>
      <c r="AM1300" t="str">
        <f>IF(OR(IA!K66="Q3 2027",IA!K66="Q4 2027"),"Yes","No")</f>
        <v>No</v>
      </c>
      <c r="AN1300" s="178" t="str">
        <f t="shared" si="808"/>
        <v>No</v>
      </c>
      <c r="AO1300" t="str">
        <f>IF(OR(IA!K66="Q1 2028",IA!K66="Q2 2028"),"Yes","No")</f>
        <v>No</v>
      </c>
      <c r="AP1300" s="178" t="str">
        <f t="shared" si="809"/>
        <v>No</v>
      </c>
      <c r="AQ1300" t="str">
        <f>IF(OR(IA!K66="Q3 2028",IA!K66="Q4 2028"),"Yes","No")</f>
        <v>No</v>
      </c>
      <c r="AR1300" s="178" t="str">
        <f t="shared" si="810"/>
        <v>No</v>
      </c>
      <c r="AS1300" t="str">
        <f>IF(OR(IA!K66="Q1 2029",IA!K66="Q2 2029"),"Yes","No")</f>
        <v>No</v>
      </c>
      <c r="AT1300" s="178" t="str">
        <f t="shared" si="811"/>
        <v>No</v>
      </c>
      <c r="AU1300" t="str">
        <f>IF(OR(IA!K66="Q3 2029",IA!K66="Q4 2029"),"Yes","No")</f>
        <v>No</v>
      </c>
      <c r="AV1300" s="178" t="str">
        <f t="shared" si="812"/>
        <v>No</v>
      </c>
      <c r="AW1300" t="str">
        <f>IF(OR(IA!K66="Q1 2030",IA!K66="Q2 2030"),"Yes","No")</f>
        <v>No</v>
      </c>
      <c r="AX1300" s="178" t="str">
        <f t="shared" si="813"/>
        <v>No</v>
      </c>
      <c r="AY1300" t="str">
        <f>IF(OR(IA!K66="Q3 2030",IA!K66="Q4 2030"),"Yes","No")</f>
        <v>No</v>
      </c>
      <c r="AZ1300" s="178" t="str">
        <f t="shared" si="814"/>
        <v>No</v>
      </c>
      <c r="BA1300" t="str">
        <f>IF(IA!K66="","No","Yes")</f>
        <v>No</v>
      </c>
      <c r="BB1300" s="178" t="str">
        <f t="shared" si="815"/>
        <v>No</v>
      </c>
      <c r="BC1300" s="178" t="str">
        <f t="shared" si="816"/>
        <v>Yes</v>
      </c>
      <c r="BD1300" s="174"/>
    </row>
    <row r="1301" spans="1:56" s="175" customFormat="1" ht="23.65" thickBot="1" x14ac:dyDescent="0.5">
      <c r="A1301" s="177">
        <v>63</v>
      </c>
      <c r="B1301" s="97" t="s">
        <v>901</v>
      </c>
      <c r="C1301" t="str">
        <f>IF(IA!E67="Yes","Yes","No")</f>
        <v>Yes</v>
      </c>
      <c r="D1301" t="str">
        <f>IF(AND(C1301="No",IA!F67="Yes"),"Yes","No")</f>
        <v>No</v>
      </c>
      <c r="E1301" t="str">
        <f>IF(AND(C1301="No",IA!F67="N/A"),"N/A","No")</f>
        <v>No</v>
      </c>
      <c r="F1301">
        <f>IF(OR(IA!F67="Yes",IA!F67="N/A"),0,1)</f>
        <v>1</v>
      </c>
      <c r="G1301" t="str">
        <f>IF(OR(IA!K67="Q3 2019",IA!K67="Q4 2019"),"Yes","No")</f>
        <v>No</v>
      </c>
      <c r="H1301" s="178" t="str">
        <f t="shared" si="768"/>
        <v>No</v>
      </c>
      <c r="I1301" t="str">
        <f>IF(OR(IA!K67="Q1 2020",IA!K67="Q2 2020"),"Yes","No")</f>
        <v>No</v>
      </c>
      <c r="J1301" s="178" t="str">
        <f t="shared" si="793"/>
        <v>No</v>
      </c>
      <c r="K1301" t="str">
        <f>IF(OR(IA!K67="Q3 2020",IA!K67="Q4 2020"),"Yes","No")</f>
        <v>No</v>
      </c>
      <c r="L1301" s="178" t="str">
        <f t="shared" si="794"/>
        <v>No</v>
      </c>
      <c r="M1301" t="str">
        <f>IF(OR(IA!K67="Q1 2021",IA!K67="Q2 2021"),"Yes","No")</f>
        <v>No</v>
      </c>
      <c r="N1301" s="178" t="str">
        <f t="shared" si="795"/>
        <v>No</v>
      </c>
      <c r="O1301" t="str">
        <f>IF(OR(IA!K67="Q3 2021",IA!K67="Q4 2021"),"Yes","No")</f>
        <v>No</v>
      </c>
      <c r="P1301" s="178" t="str">
        <f t="shared" si="796"/>
        <v>No</v>
      </c>
      <c r="Q1301" t="str">
        <f>IF(OR(IA!K67="Q1 2022",IA!K67="Q2 2022"),"Yes","No")</f>
        <v>No</v>
      </c>
      <c r="R1301" s="178" t="str">
        <f t="shared" si="797"/>
        <v>No</v>
      </c>
      <c r="S1301" t="str">
        <f>IF(OR(IA!K67="Q3 2022",IA!K67="Q4 2022"),"Yes","No")</f>
        <v>No</v>
      </c>
      <c r="T1301" s="178" t="str">
        <f t="shared" si="798"/>
        <v>No</v>
      </c>
      <c r="U1301" t="str">
        <f>IF(OR(IA!K67="Q1 2023",IA!K67="Q2 2023"),"Yes","No")</f>
        <v>No</v>
      </c>
      <c r="V1301" s="178" t="str">
        <f t="shared" si="799"/>
        <v>No</v>
      </c>
      <c r="W1301" t="str">
        <f>IF(OR(IA!K67="Q3 2023",IA!K67="Q4 2023"),"Yes","No")</f>
        <v>No</v>
      </c>
      <c r="X1301" s="178" t="str">
        <f t="shared" si="800"/>
        <v>No</v>
      </c>
      <c r="Y1301" t="str">
        <f>IF(OR(IA!K67="Q1 2024",IA!K67="Q2 2024"),"Yes","No")</f>
        <v>No</v>
      </c>
      <c r="Z1301" s="178" t="str">
        <f t="shared" si="801"/>
        <v>No</v>
      </c>
      <c r="AA1301" t="str">
        <f>IF(OR(IA!K67="Q3 2024",IA!K67="Q4 2024"),"Yes","No")</f>
        <v>No</v>
      </c>
      <c r="AB1301" s="178" t="str">
        <f t="shared" si="802"/>
        <v>No</v>
      </c>
      <c r="AC1301" t="str">
        <f>IF(OR(IA!K67="Q1 2025",IA!K67="Q2 2025"),"Yes","No")</f>
        <v>No</v>
      </c>
      <c r="AD1301" s="178" t="str">
        <f t="shared" si="803"/>
        <v>No</v>
      </c>
      <c r="AE1301" t="str">
        <f>IF(OR(IA!K67="Q3 2025",IA!K67="Q4 2025"),"Yes","No")</f>
        <v>No</v>
      </c>
      <c r="AF1301" s="178" t="str">
        <f t="shared" si="804"/>
        <v>No</v>
      </c>
      <c r="AG1301" t="str">
        <f>IF(OR(IA!K67="Q1 2026",IA!K67="Q2 2026"),"Yes","No")</f>
        <v>No</v>
      </c>
      <c r="AH1301" s="178" t="str">
        <f t="shared" si="805"/>
        <v>No</v>
      </c>
      <c r="AI1301" t="str">
        <f>IF(OR(IA!K67="Q3 2026",IA!K67="Q4 2026"),"Yes","No")</f>
        <v>No</v>
      </c>
      <c r="AJ1301" s="178" t="str">
        <f t="shared" si="806"/>
        <v>No</v>
      </c>
      <c r="AK1301" t="str">
        <f>IF(OR(IA!K67="Q1 2027",IA!K67="Q2 2027"),"Yes","No")</f>
        <v>No</v>
      </c>
      <c r="AL1301" s="178" t="str">
        <f t="shared" si="807"/>
        <v>No</v>
      </c>
      <c r="AM1301" t="str">
        <f>IF(OR(IA!K67="Q3 2027",IA!K67="Q4 2027"),"Yes","No")</f>
        <v>No</v>
      </c>
      <c r="AN1301" s="178" t="str">
        <f t="shared" si="808"/>
        <v>No</v>
      </c>
      <c r="AO1301" t="str">
        <f>IF(OR(IA!K67="Q1 2028",IA!K67="Q2 2028"),"Yes","No")</f>
        <v>No</v>
      </c>
      <c r="AP1301" s="178" t="str">
        <f t="shared" si="809"/>
        <v>No</v>
      </c>
      <c r="AQ1301" t="str">
        <f>IF(OR(IA!K67="Q3 2028",IA!K67="Q4 2028"),"Yes","No")</f>
        <v>No</v>
      </c>
      <c r="AR1301" s="178" t="str">
        <f t="shared" si="810"/>
        <v>No</v>
      </c>
      <c r="AS1301" t="str">
        <f>IF(OR(IA!K67="Q1 2029",IA!K67="Q2 2029"),"Yes","No")</f>
        <v>No</v>
      </c>
      <c r="AT1301" s="178" t="str">
        <f t="shared" si="811"/>
        <v>No</v>
      </c>
      <c r="AU1301" t="str">
        <f>IF(OR(IA!K67="Q3 2029",IA!K67="Q4 2029"),"Yes","No")</f>
        <v>No</v>
      </c>
      <c r="AV1301" s="178" t="str">
        <f t="shared" si="812"/>
        <v>No</v>
      </c>
      <c r="AW1301" t="str">
        <f>IF(OR(IA!K67="Q1 2030",IA!K67="Q2 2030"),"Yes","No")</f>
        <v>No</v>
      </c>
      <c r="AX1301" s="178" t="str">
        <f t="shared" si="813"/>
        <v>No</v>
      </c>
      <c r="AY1301" t="str">
        <f>IF(OR(IA!K67="Q3 2030",IA!K67="Q4 2030"),"Yes","No")</f>
        <v>No</v>
      </c>
      <c r="AZ1301" s="178" t="str">
        <f t="shared" si="814"/>
        <v>No</v>
      </c>
      <c r="BA1301" t="str">
        <f>IF(IA!K67="","No","Yes")</f>
        <v>No</v>
      </c>
      <c r="BB1301" s="178" t="str">
        <f t="shared" si="815"/>
        <v>No</v>
      </c>
      <c r="BC1301" s="178" t="str">
        <f t="shared" si="816"/>
        <v>No</v>
      </c>
      <c r="BD1301" s="174"/>
    </row>
    <row r="1302" spans="1:56" s="175" customFormat="1" ht="23.65" thickBot="1" x14ac:dyDescent="0.5">
      <c r="A1302" s="177">
        <v>64</v>
      </c>
      <c r="B1302" s="97" t="s">
        <v>902</v>
      </c>
      <c r="C1302" t="str">
        <f>IF(IA!E68="Yes","Yes","No")</f>
        <v>Yes</v>
      </c>
      <c r="D1302" t="str">
        <f>IF(AND(C1302="No",IA!F68="Yes"),"Yes","No")</f>
        <v>No</v>
      </c>
      <c r="E1302" t="str">
        <f>IF(AND(C1302="No",IA!F68="N/A"),"N/A","No")</f>
        <v>No</v>
      </c>
      <c r="F1302">
        <f>IF(OR(IA!F68="Yes",IA!F68="N/A"),0,1)</f>
        <v>1</v>
      </c>
      <c r="G1302" t="str">
        <f>IF(OR(IA!K68="Q3 2019",IA!K68="Q4 2019"),"Yes","No")</f>
        <v>No</v>
      </c>
      <c r="H1302" s="178" t="str">
        <f t="shared" si="768"/>
        <v>No</v>
      </c>
      <c r="I1302" t="str">
        <f>IF(OR(IA!K68="Q1 2020",IA!K68="Q2 2020"),"Yes","No")</f>
        <v>No</v>
      </c>
      <c r="J1302" s="178" t="str">
        <f t="shared" si="793"/>
        <v>No</v>
      </c>
      <c r="K1302" t="str">
        <f>IF(OR(IA!K68="Q3 2020",IA!K68="Q4 2020"),"Yes","No")</f>
        <v>No</v>
      </c>
      <c r="L1302" s="178" t="str">
        <f t="shared" si="794"/>
        <v>No</v>
      </c>
      <c r="M1302" t="str">
        <f>IF(OR(IA!K68="Q1 2021",IA!K68="Q2 2021"),"Yes","No")</f>
        <v>No</v>
      </c>
      <c r="N1302" s="178" t="str">
        <f t="shared" si="795"/>
        <v>No</v>
      </c>
      <c r="O1302" t="str">
        <f>IF(OR(IA!K68="Q3 2021",IA!K68="Q4 2021"),"Yes","No")</f>
        <v>No</v>
      </c>
      <c r="P1302" s="178" t="str">
        <f t="shared" si="796"/>
        <v>No</v>
      </c>
      <c r="Q1302" t="str">
        <f>IF(OR(IA!K68="Q1 2022",IA!K68="Q2 2022"),"Yes","No")</f>
        <v>No</v>
      </c>
      <c r="R1302" s="178" t="str">
        <f t="shared" si="797"/>
        <v>No</v>
      </c>
      <c r="S1302" t="str">
        <f>IF(OR(IA!K68="Q3 2022",IA!K68="Q4 2022"),"Yes","No")</f>
        <v>No</v>
      </c>
      <c r="T1302" s="178" t="str">
        <f t="shared" si="798"/>
        <v>No</v>
      </c>
      <c r="U1302" t="str">
        <f>IF(OR(IA!K68="Q1 2023",IA!K68="Q2 2023"),"Yes","No")</f>
        <v>No</v>
      </c>
      <c r="V1302" s="178" t="str">
        <f t="shared" si="799"/>
        <v>No</v>
      </c>
      <c r="W1302" t="str">
        <f>IF(OR(IA!K68="Q3 2023",IA!K68="Q4 2023"),"Yes","No")</f>
        <v>No</v>
      </c>
      <c r="X1302" s="178" t="str">
        <f t="shared" si="800"/>
        <v>No</v>
      </c>
      <c r="Y1302" t="str">
        <f>IF(OR(IA!K68="Q1 2024",IA!K68="Q2 2024"),"Yes","No")</f>
        <v>No</v>
      </c>
      <c r="Z1302" s="178" t="str">
        <f t="shared" si="801"/>
        <v>No</v>
      </c>
      <c r="AA1302" t="str">
        <f>IF(OR(IA!K68="Q3 2024",IA!K68="Q4 2024"),"Yes","No")</f>
        <v>No</v>
      </c>
      <c r="AB1302" s="178" t="str">
        <f t="shared" si="802"/>
        <v>No</v>
      </c>
      <c r="AC1302" t="str">
        <f>IF(OR(IA!K68="Q1 2025",IA!K68="Q2 2025"),"Yes","No")</f>
        <v>No</v>
      </c>
      <c r="AD1302" s="178" t="str">
        <f t="shared" si="803"/>
        <v>No</v>
      </c>
      <c r="AE1302" t="str">
        <f>IF(OR(IA!K68="Q3 2025",IA!K68="Q4 2025"),"Yes","No")</f>
        <v>No</v>
      </c>
      <c r="AF1302" s="178" t="str">
        <f t="shared" si="804"/>
        <v>No</v>
      </c>
      <c r="AG1302" t="str">
        <f>IF(OR(IA!K68="Q1 2026",IA!K68="Q2 2026"),"Yes","No")</f>
        <v>No</v>
      </c>
      <c r="AH1302" s="178" t="str">
        <f t="shared" si="805"/>
        <v>No</v>
      </c>
      <c r="AI1302" t="str">
        <f>IF(OR(IA!K68="Q3 2026",IA!K68="Q4 2026"),"Yes","No")</f>
        <v>No</v>
      </c>
      <c r="AJ1302" s="178" t="str">
        <f t="shared" si="806"/>
        <v>No</v>
      </c>
      <c r="AK1302" t="str">
        <f>IF(OR(IA!K68="Q1 2027",IA!K68="Q2 2027"),"Yes","No")</f>
        <v>No</v>
      </c>
      <c r="AL1302" s="178" t="str">
        <f t="shared" si="807"/>
        <v>No</v>
      </c>
      <c r="AM1302" t="str">
        <f>IF(OR(IA!K68="Q3 2027",IA!K68="Q4 2027"),"Yes","No")</f>
        <v>No</v>
      </c>
      <c r="AN1302" s="178" t="str">
        <f t="shared" si="808"/>
        <v>No</v>
      </c>
      <c r="AO1302" t="str">
        <f>IF(OR(IA!K68="Q1 2028",IA!K68="Q2 2028"),"Yes","No")</f>
        <v>No</v>
      </c>
      <c r="AP1302" s="178" t="str">
        <f t="shared" si="809"/>
        <v>No</v>
      </c>
      <c r="AQ1302" t="str">
        <f>IF(OR(IA!K68="Q3 2028",IA!K68="Q4 2028"),"Yes","No")</f>
        <v>No</v>
      </c>
      <c r="AR1302" s="178" t="str">
        <f t="shared" si="810"/>
        <v>No</v>
      </c>
      <c r="AS1302" t="str">
        <f>IF(OR(IA!K68="Q1 2029",IA!K68="Q2 2029"),"Yes","No")</f>
        <v>No</v>
      </c>
      <c r="AT1302" s="178" t="str">
        <f t="shared" si="811"/>
        <v>No</v>
      </c>
      <c r="AU1302" t="str">
        <f>IF(OR(IA!K68="Q3 2029",IA!K68="Q4 2029"),"Yes","No")</f>
        <v>No</v>
      </c>
      <c r="AV1302" s="178" t="str">
        <f t="shared" si="812"/>
        <v>No</v>
      </c>
      <c r="AW1302" t="str">
        <f>IF(OR(IA!K68="Q1 2030",IA!K68="Q2 2030"),"Yes","No")</f>
        <v>No</v>
      </c>
      <c r="AX1302" s="178" t="str">
        <f t="shared" si="813"/>
        <v>No</v>
      </c>
      <c r="AY1302" t="str">
        <f>IF(OR(IA!K68="Q3 2030",IA!K68="Q4 2030"),"Yes","No")</f>
        <v>No</v>
      </c>
      <c r="AZ1302" s="178" t="str">
        <f t="shared" si="814"/>
        <v>No</v>
      </c>
      <c r="BA1302" t="str">
        <f>IF(IA!K68="","No","Yes")</f>
        <v>No</v>
      </c>
      <c r="BB1302" s="178" t="str">
        <f t="shared" si="815"/>
        <v>No</v>
      </c>
      <c r="BC1302" s="178" t="str">
        <f t="shared" si="816"/>
        <v>No</v>
      </c>
      <c r="BD1302" s="174"/>
    </row>
    <row r="1303" spans="1:56" s="175" customFormat="1" ht="35.25" thickBot="1" x14ac:dyDescent="0.5">
      <c r="A1303" s="177">
        <v>65</v>
      </c>
      <c r="B1303" s="97" t="s">
        <v>903</v>
      </c>
      <c r="C1303" t="str">
        <f>IF(IA!E69="Yes","Yes","No")</f>
        <v>Yes</v>
      </c>
      <c r="D1303" t="str">
        <f>IF(AND(C1303="No",IA!F69="Yes"),"Yes","No")</f>
        <v>No</v>
      </c>
      <c r="E1303" t="str">
        <f>IF(AND(C1303="No",IA!F69="N/A"),"N/A","No")</f>
        <v>No</v>
      </c>
      <c r="F1303">
        <f>IF(OR(IA!F69="Yes",IA!F69="N/A"),0,1)</f>
        <v>1</v>
      </c>
      <c r="G1303" t="str">
        <f>IF(OR(IA!K69="Q3 2019",IA!K69="Q4 2019"),"Yes","No")</f>
        <v>No</v>
      </c>
      <c r="H1303" s="178" t="str">
        <f t="shared" ref="H1303:H1310" si="817">IF(AND(C1303="No",D1303="No",E1303="No",G1303="Yes"),"Yes","No")</f>
        <v>No</v>
      </c>
      <c r="I1303" t="str">
        <f>IF(OR(IA!K69="Q1 2020",IA!K69="Q2 2020"),"Yes","No")</f>
        <v>No</v>
      </c>
      <c r="J1303" s="178" t="str">
        <f t="shared" si="793"/>
        <v>No</v>
      </c>
      <c r="K1303" t="str">
        <f>IF(OR(IA!K69="Q3 2020",IA!K69="Q4 2020"),"Yes","No")</f>
        <v>No</v>
      </c>
      <c r="L1303" s="178" t="str">
        <f t="shared" si="794"/>
        <v>No</v>
      </c>
      <c r="M1303" t="str">
        <f>IF(OR(IA!K69="Q1 2021",IA!K69="Q2 2021"),"Yes","No")</f>
        <v>No</v>
      </c>
      <c r="N1303" s="178" t="str">
        <f t="shared" si="795"/>
        <v>No</v>
      </c>
      <c r="O1303" t="str">
        <f>IF(OR(IA!K69="Q3 2021",IA!K69="Q4 2021"),"Yes","No")</f>
        <v>No</v>
      </c>
      <c r="P1303" s="178" t="str">
        <f t="shared" si="796"/>
        <v>No</v>
      </c>
      <c r="Q1303" t="str">
        <f>IF(OR(IA!K69="Q1 2022",IA!K69="Q2 2022"),"Yes","No")</f>
        <v>No</v>
      </c>
      <c r="R1303" s="178" t="str">
        <f t="shared" si="797"/>
        <v>No</v>
      </c>
      <c r="S1303" t="str">
        <f>IF(OR(IA!K69="Q3 2022",IA!K69="Q4 2022"),"Yes","No")</f>
        <v>No</v>
      </c>
      <c r="T1303" s="178" t="str">
        <f t="shared" si="798"/>
        <v>No</v>
      </c>
      <c r="U1303" t="str">
        <f>IF(OR(IA!K69="Q1 2023",IA!K69="Q2 2023"),"Yes","No")</f>
        <v>No</v>
      </c>
      <c r="V1303" s="178" t="str">
        <f t="shared" si="799"/>
        <v>No</v>
      </c>
      <c r="W1303" t="str">
        <f>IF(OR(IA!K69="Q3 2023",IA!K69="Q4 2023"),"Yes","No")</f>
        <v>No</v>
      </c>
      <c r="X1303" s="178" t="str">
        <f t="shared" si="800"/>
        <v>No</v>
      </c>
      <c r="Y1303" t="str">
        <f>IF(OR(IA!K69="Q1 2024",IA!K69="Q2 2024"),"Yes","No")</f>
        <v>No</v>
      </c>
      <c r="Z1303" s="178" t="str">
        <f t="shared" si="801"/>
        <v>No</v>
      </c>
      <c r="AA1303" t="str">
        <f>IF(OR(IA!K69="Q3 2024",IA!K69="Q4 2024"),"Yes","No")</f>
        <v>No</v>
      </c>
      <c r="AB1303" s="178" t="str">
        <f t="shared" si="802"/>
        <v>No</v>
      </c>
      <c r="AC1303" t="str">
        <f>IF(OR(IA!K69="Q1 2025",IA!K69="Q2 2025"),"Yes","No")</f>
        <v>No</v>
      </c>
      <c r="AD1303" s="178" t="str">
        <f t="shared" si="803"/>
        <v>No</v>
      </c>
      <c r="AE1303" t="str">
        <f>IF(OR(IA!K69="Q3 2025",IA!K69="Q4 2025"),"Yes","No")</f>
        <v>No</v>
      </c>
      <c r="AF1303" s="178" t="str">
        <f t="shared" si="804"/>
        <v>No</v>
      </c>
      <c r="AG1303" t="str">
        <f>IF(OR(IA!K69="Q1 2026",IA!K69="Q2 2026"),"Yes","No")</f>
        <v>No</v>
      </c>
      <c r="AH1303" s="178" t="str">
        <f t="shared" si="805"/>
        <v>No</v>
      </c>
      <c r="AI1303" t="str">
        <f>IF(OR(IA!K69="Q3 2026",IA!K69="Q4 2026"),"Yes","No")</f>
        <v>No</v>
      </c>
      <c r="AJ1303" s="178" t="str">
        <f t="shared" si="806"/>
        <v>No</v>
      </c>
      <c r="AK1303" t="str">
        <f>IF(OR(IA!K69="Q1 2027",IA!K69="Q2 2027"),"Yes","No")</f>
        <v>No</v>
      </c>
      <c r="AL1303" s="178" t="str">
        <f t="shared" si="807"/>
        <v>No</v>
      </c>
      <c r="AM1303" t="str">
        <f>IF(OR(IA!K69="Q3 2027",IA!K69="Q4 2027"),"Yes","No")</f>
        <v>No</v>
      </c>
      <c r="AN1303" s="178" t="str">
        <f t="shared" si="808"/>
        <v>No</v>
      </c>
      <c r="AO1303" t="str">
        <f>IF(OR(IA!K69="Q1 2028",IA!K69="Q2 2028"),"Yes","No")</f>
        <v>No</v>
      </c>
      <c r="AP1303" s="178" t="str">
        <f t="shared" si="809"/>
        <v>No</v>
      </c>
      <c r="AQ1303" t="str">
        <f>IF(OR(IA!K69="Q3 2028",IA!K69="Q4 2028"),"Yes","No")</f>
        <v>No</v>
      </c>
      <c r="AR1303" s="178" t="str">
        <f t="shared" si="810"/>
        <v>No</v>
      </c>
      <c r="AS1303" t="str">
        <f>IF(OR(IA!K69="Q1 2029",IA!K69="Q2 2029"),"Yes","No")</f>
        <v>No</v>
      </c>
      <c r="AT1303" s="178" t="str">
        <f t="shared" si="811"/>
        <v>No</v>
      </c>
      <c r="AU1303" t="str">
        <f>IF(OR(IA!K69="Q3 2029",IA!K69="Q4 2029"),"Yes","No")</f>
        <v>No</v>
      </c>
      <c r="AV1303" s="178" t="str">
        <f t="shared" si="812"/>
        <v>No</v>
      </c>
      <c r="AW1303" t="str">
        <f>IF(OR(IA!K69="Q1 2030",IA!K69="Q2 2030"),"Yes","No")</f>
        <v>No</v>
      </c>
      <c r="AX1303" s="178" t="str">
        <f t="shared" si="813"/>
        <v>No</v>
      </c>
      <c r="AY1303" t="str">
        <f>IF(OR(IA!K69="Q3 2030",IA!K69="Q4 2030"),"Yes","No")</f>
        <v>No</v>
      </c>
      <c r="AZ1303" s="178" t="str">
        <f t="shared" si="814"/>
        <v>No</v>
      </c>
      <c r="BA1303" t="str">
        <f>IF(IA!K69="","No","Yes")</f>
        <v>No</v>
      </c>
      <c r="BB1303" s="178" t="str">
        <f t="shared" si="815"/>
        <v>No</v>
      </c>
      <c r="BC1303" s="178" t="str">
        <f t="shared" si="816"/>
        <v>No</v>
      </c>
      <c r="BD1303" s="174"/>
    </row>
    <row r="1304" spans="1:56" s="175" customFormat="1" ht="23.65" thickBot="1" x14ac:dyDescent="0.5">
      <c r="A1304" s="177">
        <v>66</v>
      </c>
      <c r="B1304" s="97" t="s">
        <v>405</v>
      </c>
      <c r="C1304" t="str">
        <f>IF(IA!E70="Yes","Yes","No")</f>
        <v>Yes</v>
      </c>
      <c r="D1304" t="str">
        <f>IF(AND(C1304="No",IA!F70="Yes"),"Yes","No")</f>
        <v>No</v>
      </c>
      <c r="E1304" t="str">
        <f>IF(AND(C1304="No",IA!F70="N/A"),"N/A","No")</f>
        <v>No</v>
      </c>
      <c r="F1304">
        <f>IF(OR(IA!F70="Yes",IA!F70="N/A"),0,1)</f>
        <v>1</v>
      </c>
      <c r="G1304" t="str">
        <f>IF(OR(IA!K70="Q3 2019",IA!K70="Q4 2019"),"Yes","No")</f>
        <v>No</v>
      </c>
      <c r="H1304" s="178" t="str">
        <f t="shared" si="817"/>
        <v>No</v>
      </c>
      <c r="I1304" t="str">
        <f>IF(OR(IA!K70="Q1 2020",IA!K70="Q2 2020"),"Yes","No")</f>
        <v>No</v>
      </c>
      <c r="J1304" s="178" t="str">
        <f t="shared" ref="J1304:J1310" si="818">IF(AND(C1304="No",D1304="No",E1304="No",I1304="Yes"),"Yes","No")</f>
        <v>No</v>
      </c>
      <c r="K1304" t="str">
        <f>IF(OR(IA!K70="Q3 2020",IA!K70="Q4 2020"),"Yes","No")</f>
        <v>No</v>
      </c>
      <c r="L1304" s="178" t="str">
        <f t="shared" ref="L1304:L1310" si="819">IF(AND(C1304="No",D1304="No",E1304="No",K1304="Yes"),"Yes","No")</f>
        <v>No</v>
      </c>
      <c r="M1304" t="str">
        <f>IF(OR(IA!K70="Q1 2021",IA!K70="Q2 2021"),"Yes","No")</f>
        <v>No</v>
      </c>
      <c r="N1304" s="178" t="str">
        <f t="shared" ref="N1304:N1310" si="820">IF(AND(C1304="No",D1304="No",E1304="No",M1304="Yes"),"Yes","No")</f>
        <v>No</v>
      </c>
      <c r="O1304" t="str">
        <f>IF(OR(IA!K70="Q3 2021",IA!K70="Q4 2021"),"Yes","No")</f>
        <v>No</v>
      </c>
      <c r="P1304" s="178" t="str">
        <f t="shared" ref="P1304:P1310" si="821">IF(AND(C1304="No",D1304="No",E1304="No",O1304="Yes"),"Yes","No")</f>
        <v>No</v>
      </c>
      <c r="Q1304" t="str">
        <f>IF(OR(IA!K70="Q1 2022",IA!K70="Q2 2022"),"Yes","No")</f>
        <v>No</v>
      </c>
      <c r="R1304" s="178" t="str">
        <f t="shared" ref="R1304:R1310" si="822">IF(AND(C1304="No",D1304="No",E1304="No",Q1304="Yes"),"Yes","No")</f>
        <v>No</v>
      </c>
      <c r="S1304" t="str">
        <f>IF(OR(IA!K70="Q3 2022",IA!K70="Q4 2022"),"Yes","No")</f>
        <v>No</v>
      </c>
      <c r="T1304" s="178" t="str">
        <f t="shared" ref="T1304:T1310" si="823">IF(AND(C1304="No",D1304="No",E1304="No",S1304="Yes"),"Yes","No")</f>
        <v>No</v>
      </c>
      <c r="U1304" t="str">
        <f>IF(OR(IA!K70="Q1 2023",IA!K70="Q2 2023"),"Yes","No")</f>
        <v>No</v>
      </c>
      <c r="V1304" s="178" t="str">
        <f t="shared" ref="V1304:V1310" si="824">IF(AND(C1304="No",D1304="No",E1304="No",U1304="Yes"),"Yes","No")</f>
        <v>No</v>
      </c>
      <c r="W1304" t="str">
        <f>IF(OR(IA!K70="Q3 2023",IA!K70="Q4 2023"),"Yes","No")</f>
        <v>No</v>
      </c>
      <c r="X1304" s="178" t="str">
        <f t="shared" ref="X1304:X1310" si="825">IF(AND(C1304="No",D1304="No",E1304="No",W1304="Yes"),"Yes","No")</f>
        <v>No</v>
      </c>
      <c r="Y1304" t="str">
        <f>IF(OR(IA!K70="Q1 2024",IA!K70="Q2 2024"),"Yes","No")</f>
        <v>No</v>
      </c>
      <c r="Z1304" s="178" t="str">
        <f t="shared" ref="Z1304:Z1310" si="826">IF(AND(C1304="No",D1304="No",E1304="No",Y1304="Yes"),"Yes","No")</f>
        <v>No</v>
      </c>
      <c r="AA1304" t="str">
        <f>IF(OR(IA!K70="Q3 2024",IA!K70="Q4 2024"),"Yes","No")</f>
        <v>No</v>
      </c>
      <c r="AB1304" s="178" t="str">
        <f t="shared" ref="AB1304:AB1310" si="827">IF(AND(C1304="No",D1304="No",E1304="No",AA1304="Yes"),"Yes","No")</f>
        <v>No</v>
      </c>
      <c r="AC1304" t="str">
        <f>IF(OR(IA!K70="Q1 2025",IA!K70="Q2 2025"),"Yes","No")</f>
        <v>No</v>
      </c>
      <c r="AD1304" s="178" t="str">
        <f t="shared" ref="AD1304:AD1310" si="828">IF(AND(C1304="No",D1304="No",E1304="No",AC1304="Yes"),"Yes","No")</f>
        <v>No</v>
      </c>
      <c r="AE1304" t="str">
        <f>IF(OR(IA!K70="Q3 2025",IA!K70="Q4 2025"),"Yes","No")</f>
        <v>No</v>
      </c>
      <c r="AF1304" s="178" t="str">
        <f t="shared" ref="AF1304:AF1310" si="829">IF(AND(C1304="No",D1304="No",E1304="No",AE1304="Yes"),"Yes","No")</f>
        <v>No</v>
      </c>
      <c r="AG1304" t="str">
        <f>IF(OR(IA!K70="Q1 2026",IA!K70="Q2 2026"),"Yes","No")</f>
        <v>No</v>
      </c>
      <c r="AH1304" s="178" t="str">
        <f t="shared" ref="AH1304:AH1310" si="830">IF(AND(C1304="No",D1304="No",E1304="No",AG1304="Yes"),"Yes","No")</f>
        <v>No</v>
      </c>
      <c r="AI1304" t="str">
        <f>IF(OR(IA!K70="Q3 2026",IA!K70="Q4 2026"),"Yes","No")</f>
        <v>No</v>
      </c>
      <c r="AJ1304" s="178" t="str">
        <f t="shared" ref="AJ1304:AJ1310" si="831">IF(AND(C1304="No",D1304="No",E1304="No",AI1304="Yes"),"Yes","No")</f>
        <v>No</v>
      </c>
      <c r="AK1304" t="str">
        <f>IF(OR(IA!K70="Q1 2027",IA!K70="Q2 2027"),"Yes","No")</f>
        <v>No</v>
      </c>
      <c r="AL1304" s="178" t="str">
        <f t="shared" ref="AL1304:AL1310" si="832">IF(AND(C1304="No",D1304="No",E1304="No",AK1304="Yes"),"Yes","No")</f>
        <v>No</v>
      </c>
      <c r="AM1304" t="str">
        <f>IF(OR(IA!K70="Q3 2027",IA!K70="Q4 2027"),"Yes","No")</f>
        <v>No</v>
      </c>
      <c r="AN1304" s="178" t="str">
        <f t="shared" ref="AN1304:AN1310" si="833">IF(AND(C1304="No",D1304="No",E1304="No",AM1304="Yes"),"Yes","No")</f>
        <v>No</v>
      </c>
      <c r="AO1304" t="str">
        <f>IF(OR(IA!K70="Q1 2028",IA!K70="Q2 2028"),"Yes","No")</f>
        <v>No</v>
      </c>
      <c r="AP1304" s="178" t="str">
        <f t="shared" ref="AP1304:AP1310" si="834">IF(AND(C1304="No",D1304="No",E1304="No",AO1304="Yes"),"Yes","No")</f>
        <v>No</v>
      </c>
      <c r="AQ1304" t="str">
        <f>IF(OR(IA!K70="Q3 2028",IA!K70="Q4 2028"),"Yes","No")</f>
        <v>No</v>
      </c>
      <c r="AR1304" s="178" t="str">
        <f t="shared" ref="AR1304:AR1310" si="835">IF(AND(C1304="No",D1304="No",E1304="No",AQ1304="Yes"),"Yes","No")</f>
        <v>No</v>
      </c>
      <c r="AS1304" t="str">
        <f>IF(OR(IA!K70="Q1 2029",IA!K70="Q2 2029"),"Yes","No")</f>
        <v>No</v>
      </c>
      <c r="AT1304" s="178" t="str">
        <f t="shared" ref="AT1304:AT1310" si="836">IF(AND(C1304="No",D1304="No",E1304="No",AS1304="Yes"),"Yes","No")</f>
        <v>No</v>
      </c>
      <c r="AU1304" t="str">
        <f>IF(OR(IA!K70="Q3 2029",IA!K70="Q4 2029"),"Yes","No")</f>
        <v>No</v>
      </c>
      <c r="AV1304" s="178" t="str">
        <f t="shared" ref="AV1304:AV1310" si="837">IF(AND(C1304="No",D1304="No",E1304="No",AU1304="Yes"),"Yes","No")</f>
        <v>No</v>
      </c>
      <c r="AW1304" t="str">
        <f>IF(OR(IA!K70="Q1 2030",IA!K70="Q2 2030"),"Yes","No")</f>
        <v>No</v>
      </c>
      <c r="AX1304" s="178" t="str">
        <f t="shared" ref="AX1304:AX1310" si="838">IF(AND(C1304="No",D1304="No",E1304="No",AW1304="Yes"),"Yes","No")</f>
        <v>No</v>
      </c>
      <c r="AY1304" t="str">
        <f>IF(OR(IA!K70="Q3 2030",IA!K70="Q4 2030"),"Yes","No")</f>
        <v>No</v>
      </c>
      <c r="AZ1304" s="178" t="str">
        <f t="shared" ref="AZ1304:AZ1310" si="839">IF(AND(C1304="No",D1304="No",E1304="No",AY1304="Yes"),"Yes","No")</f>
        <v>No</v>
      </c>
      <c r="BA1304" t="str">
        <f>IF(IA!K70="","No","Yes")</f>
        <v>No</v>
      </c>
      <c r="BB1304" s="178" t="str">
        <f t="shared" ref="BB1304:BB1310" si="840">IF(AND(C1304="No",D1304="No",E1304="No",BA1304="Yes"),"Yes","No")</f>
        <v>No</v>
      </c>
      <c r="BC1304" s="178" t="str">
        <f t="shared" ref="BC1304:BC1310" si="841">IF(AND(C1304="No",D1304="No",E1304="No",BB1304="No"),"Yes","No")</f>
        <v>No</v>
      </c>
      <c r="BD1304" s="174"/>
    </row>
    <row r="1305" spans="1:56" s="175" customFormat="1" ht="35.25" thickBot="1" x14ac:dyDescent="0.5">
      <c r="A1305" s="177">
        <v>67</v>
      </c>
      <c r="B1305" s="96" t="s">
        <v>904</v>
      </c>
      <c r="C1305" t="str">
        <f>IF(IA!E71="Yes","Yes","No")</f>
        <v>No</v>
      </c>
      <c r="D1305" t="str">
        <f>IF(AND(C1305="No",IA!F71="Yes"),"Yes","No")</f>
        <v>No</v>
      </c>
      <c r="E1305" t="str">
        <f>IF(AND(C1305="No",IA!F71="N/A"),"N/A","No")</f>
        <v>No</v>
      </c>
      <c r="F1305">
        <f>IF(OR(IA!F71="Yes",IA!F71="N/A"),0,1)</f>
        <v>1</v>
      </c>
      <c r="G1305" t="str">
        <f>IF(OR(IA!K71="Q3 2019",IA!K71="Q4 2019"),"Yes","No")</f>
        <v>No</v>
      </c>
      <c r="H1305" s="178" t="str">
        <f t="shared" si="817"/>
        <v>No</v>
      </c>
      <c r="I1305" t="str">
        <f>IF(OR(IA!K71="Q1 2020",IA!K71="Q2 2020"),"Yes","No")</f>
        <v>No</v>
      </c>
      <c r="J1305" s="178" t="str">
        <f t="shared" si="818"/>
        <v>No</v>
      </c>
      <c r="K1305" t="str">
        <f>IF(OR(IA!K71="Q3 2020",IA!K71="Q4 2020"),"Yes","No")</f>
        <v>No</v>
      </c>
      <c r="L1305" s="178" t="str">
        <f t="shared" si="819"/>
        <v>No</v>
      </c>
      <c r="M1305" t="str">
        <f>IF(OR(IA!K71="Q1 2021",IA!K71="Q2 2021"),"Yes","No")</f>
        <v>No</v>
      </c>
      <c r="N1305" s="178" t="str">
        <f t="shared" si="820"/>
        <v>No</v>
      </c>
      <c r="O1305" t="str">
        <f>IF(OR(IA!K71="Q3 2021",IA!K71="Q4 2021"),"Yes","No")</f>
        <v>No</v>
      </c>
      <c r="P1305" s="178" t="str">
        <f t="shared" si="821"/>
        <v>No</v>
      </c>
      <c r="Q1305" t="str">
        <f>IF(OR(IA!K71="Q1 2022",IA!K71="Q2 2022"),"Yes","No")</f>
        <v>No</v>
      </c>
      <c r="R1305" s="178" t="str">
        <f t="shared" si="822"/>
        <v>No</v>
      </c>
      <c r="S1305" t="str">
        <f>IF(OR(IA!K71="Q3 2022",IA!K71="Q4 2022"),"Yes","No")</f>
        <v>No</v>
      </c>
      <c r="T1305" s="178" t="str">
        <f t="shared" si="823"/>
        <v>No</v>
      </c>
      <c r="U1305" t="str">
        <f>IF(OR(IA!K71="Q1 2023",IA!K71="Q2 2023"),"Yes","No")</f>
        <v>No</v>
      </c>
      <c r="V1305" s="178" t="str">
        <f t="shared" si="824"/>
        <v>No</v>
      </c>
      <c r="W1305" t="str">
        <f>IF(OR(IA!K71="Q3 2023",IA!K71="Q4 2023"),"Yes","No")</f>
        <v>No</v>
      </c>
      <c r="X1305" s="178" t="str">
        <f t="shared" si="825"/>
        <v>No</v>
      </c>
      <c r="Y1305" t="str">
        <f>IF(OR(IA!K71="Q1 2024",IA!K71="Q2 2024"),"Yes","No")</f>
        <v>No</v>
      </c>
      <c r="Z1305" s="178" t="str">
        <f t="shared" si="826"/>
        <v>No</v>
      </c>
      <c r="AA1305" t="str">
        <f>IF(OR(IA!K71="Q3 2024",IA!K71="Q4 2024"),"Yes","No")</f>
        <v>No</v>
      </c>
      <c r="AB1305" s="178" t="str">
        <f t="shared" si="827"/>
        <v>No</v>
      </c>
      <c r="AC1305" t="str">
        <f>IF(OR(IA!K71="Q1 2025",IA!K71="Q2 2025"),"Yes","No")</f>
        <v>No</v>
      </c>
      <c r="AD1305" s="178" t="str">
        <f t="shared" si="828"/>
        <v>No</v>
      </c>
      <c r="AE1305" t="str">
        <f>IF(OR(IA!K71="Q3 2025",IA!K71="Q4 2025"),"Yes","No")</f>
        <v>No</v>
      </c>
      <c r="AF1305" s="178" t="str">
        <f t="shared" si="829"/>
        <v>No</v>
      </c>
      <c r="AG1305" t="str">
        <f>IF(OR(IA!K71="Q1 2026",IA!K71="Q2 2026"),"Yes","No")</f>
        <v>No</v>
      </c>
      <c r="AH1305" s="178" t="str">
        <f t="shared" si="830"/>
        <v>No</v>
      </c>
      <c r="AI1305" t="str">
        <f>IF(OR(IA!K71="Q3 2026",IA!K71="Q4 2026"),"Yes","No")</f>
        <v>No</v>
      </c>
      <c r="AJ1305" s="178" t="str">
        <f t="shared" si="831"/>
        <v>No</v>
      </c>
      <c r="AK1305" t="str">
        <f>IF(OR(IA!K71="Q1 2027",IA!K71="Q2 2027"),"Yes","No")</f>
        <v>No</v>
      </c>
      <c r="AL1305" s="178" t="str">
        <f t="shared" si="832"/>
        <v>No</v>
      </c>
      <c r="AM1305" t="str">
        <f>IF(OR(IA!K71="Q3 2027",IA!K71="Q4 2027"),"Yes","No")</f>
        <v>No</v>
      </c>
      <c r="AN1305" s="178" t="str">
        <f t="shared" si="833"/>
        <v>No</v>
      </c>
      <c r="AO1305" t="str">
        <f>IF(OR(IA!K71="Q1 2028",IA!K71="Q2 2028"),"Yes","No")</f>
        <v>No</v>
      </c>
      <c r="AP1305" s="178" t="str">
        <f t="shared" si="834"/>
        <v>No</v>
      </c>
      <c r="AQ1305" t="str">
        <f>IF(OR(IA!K71="Q3 2028",IA!K71="Q4 2028"),"Yes","No")</f>
        <v>No</v>
      </c>
      <c r="AR1305" s="178" t="str">
        <f t="shared" si="835"/>
        <v>No</v>
      </c>
      <c r="AS1305" t="str">
        <f>IF(OR(IA!K71="Q1 2029",IA!K71="Q2 2029"),"Yes","No")</f>
        <v>No</v>
      </c>
      <c r="AT1305" s="178" t="str">
        <f t="shared" si="836"/>
        <v>No</v>
      </c>
      <c r="AU1305" t="str">
        <f>IF(OR(IA!K71="Q3 2029",IA!K71="Q4 2029"),"Yes","No")</f>
        <v>No</v>
      </c>
      <c r="AV1305" s="178" t="str">
        <f t="shared" si="837"/>
        <v>No</v>
      </c>
      <c r="AW1305" t="str">
        <f>IF(OR(IA!K71="Q1 2030",IA!K71="Q2 2030"),"Yes","No")</f>
        <v>No</v>
      </c>
      <c r="AX1305" s="178" t="str">
        <f t="shared" si="838"/>
        <v>No</v>
      </c>
      <c r="AY1305" t="str">
        <f>IF(OR(IA!K71="Q3 2030",IA!K71="Q4 2030"),"Yes","No")</f>
        <v>No</v>
      </c>
      <c r="AZ1305" s="178" t="str">
        <f t="shared" si="839"/>
        <v>No</v>
      </c>
      <c r="BA1305" t="str">
        <f>IF(IA!K71="","No","Yes")</f>
        <v>No</v>
      </c>
      <c r="BB1305" s="178" t="str">
        <f t="shared" si="840"/>
        <v>No</v>
      </c>
      <c r="BC1305" s="178" t="str">
        <f t="shared" si="841"/>
        <v>Yes</v>
      </c>
      <c r="BD1305" s="174"/>
    </row>
    <row r="1306" spans="1:56" s="175" customFormat="1" ht="23.65" thickBot="1" x14ac:dyDescent="0.5">
      <c r="A1306" s="177">
        <v>68</v>
      </c>
      <c r="B1306" s="97" t="s">
        <v>906</v>
      </c>
      <c r="C1306" t="str">
        <f>IF(IA!E72="Yes","Yes","No")</f>
        <v>Yes</v>
      </c>
      <c r="D1306" t="str">
        <f>IF(AND(C1306="No",IA!F72="Yes"),"Yes","No")</f>
        <v>No</v>
      </c>
      <c r="E1306" t="str">
        <f>IF(AND(C1306="No",IA!F72="N/A"),"N/A","No")</f>
        <v>No</v>
      </c>
      <c r="F1306">
        <f>IF(OR(IA!F72="Yes",IA!F72="N/A"),0,1)</f>
        <v>1</v>
      </c>
      <c r="G1306" t="str">
        <f>IF(OR(IA!K72="Q3 2019",IA!K72="Q4 2019"),"Yes","No")</f>
        <v>No</v>
      </c>
      <c r="H1306" s="178" t="str">
        <f t="shared" si="817"/>
        <v>No</v>
      </c>
      <c r="I1306" t="str">
        <f>IF(OR(IA!K72="Q1 2020",IA!K72="Q2 2020"),"Yes","No")</f>
        <v>No</v>
      </c>
      <c r="J1306" s="178" t="str">
        <f t="shared" si="818"/>
        <v>No</v>
      </c>
      <c r="K1306" t="str">
        <f>IF(OR(IA!K72="Q3 2020",IA!K72="Q4 2020"),"Yes","No")</f>
        <v>No</v>
      </c>
      <c r="L1306" s="178" t="str">
        <f t="shared" si="819"/>
        <v>No</v>
      </c>
      <c r="M1306" t="str">
        <f>IF(OR(IA!K72="Q1 2021",IA!K72="Q2 2021"),"Yes","No")</f>
        <v>No</v>
      </c>
      <c r="N1306" s="178" t="str">
        <f t="shared" si="820"/>
        <v>No</v>
      </c>
      <c r="O1306" t="str">
        <f>IF(OR(IA!K72="Q3 2021",IA!K72="Q4 2021"),"Yes","No")</f>
        <v>No</v>
      </c>
      <c r="P1306" s="178" t="str">
        <f t="shared" si="821"/>
        <v>No</v>
      </c>
      <c r="Q1306" t="str">
        <f>IF(OR(IA!K72="Q1 2022",IA!K72="Q2 2022"),"Yes","No")</f>
        <v>No</v>
      </c>
      <c r="R1306" s="178" t="str">
        <f t="shared" si="822"/>
        <v>No</v>
      </c>
      <c r="S1306" t="str">
        <f>IF(OR(IA!K72="Q3 2022",IA!K72="Q4 2022"),"Yes","No")</f>
        <v>No</v>
      </c>
      <c r="T1306" s="178" t="str">
        <f t="shared" si="823"/>
        <v>No</v>
      </c>
      <c r="U1306" t="str">
        <f>IF(OR(IA!K72="Q1 2023",IA!K72="Q2 2023"),"Yes","No")</f>
        <v>No</v>
      </c>
      <c r="V1306" s="178" t="str">
        <f t="shared" si="824"/>
        <v>No</v>
      </c>
      <c r="W1306" t="str">
        <f>IF(OR(IA!K72="Q3 2023",IA!K72="Q4 2023"),"Yes","No")</f>
        <v>No</v>
      </c>
      <c r="X1306" s="178" t="str">
        <f t="shared" si="825"/>
        <v>No</v>
      </c>
      <c r="Y1306" t="str">
        <f>IF(OR(IA!K72="Q1 2024",IA!K72="Q2 2024"),"Yes","No")</f>
        <v>No</v>
      </c>
      <c r="Z1306" s="178" t="str">
        <f t="shared" si="826"/>
        <v>No</v>
      </c>
      <c r="AA1306" t="str">
        <f>IF(OR(IA!K72="Q3 2024",IA!K72="Q4 2024"),"Yes","No")</f>
        <v>No</v>
      </c>
      <c r="AB1306" s="178" t="str">
        <f t="shared" si="827"/>
        <v>No</v>
      </c>
      <c r="AC1306" t="str">
        <f>IF(OR(IA!K72="Q1 2025",IA!K72="Q2 2025"),"Yes","No")</f>
        <v>No</v>
      </c>
      <c r="AD1306" s="178" t="str">
        <f t="shared" si="828"/>
        <v>No</v>
      </c>
      <c r="AE1306" t="str">
        <f>IF(OR(IA!K72="Q3 2025",IA!K72="Q4 2025"),"Yes","No")</f>
        <v>No</v>
      </c>
      <c r="AF1306" s="178" t="str">
        <f t="shared" si="829"/>
        <v>No</v>
      </c>
      <c r="AG1306" t="str">
        <f>IF(OR(IA!K72="Q1 2026",IA!K72="Q2 2026"),"Yes","No")</f>
        <v>No</v>
      </c>
      <c r="AH1306" s="178" t="str">
        <f t="shared" si="830"/>
        <v>No</v>
      </c>
      <c r="AI1306" t="str">
        <f>IF(OR(IA!K72="Q3 2026",IA!K72="Q4 2026"),"Yes","No")</f>
        <v>No</v>
      </c>
      <c r="AJ1306" s="178" t="str">
        <f t="shared" si="831"/>
        <v>No</v>
      </c>
      <c r="AK1306" t="str">
        <f>IF(OR(IA!K72="Q1 2027",IA!K72="Q2 2027"),"Yes","No")</f>
        <v>No</v>
      </c>
      <c r="AL1306" s="178" t="str">
        <f t="shared" si="832"/>
        <v>No</v>
      </c>
      <c r="AM1306" t="str">
        <f>IF(OR(IA!K72="Q3 2027",IA!K72="Q4 2027"),"Yes","No")</f>
        <v>No</v>
      </c>
      <c r="AN1306" s="178" t="str">
        <f t="shared" si="833"/>
        <v>No</v>
      </c>
      <c r="AO1306" t="str">
        <f>IF(OR(IA!K72="Q1 2028",IA!K72="Q2 2028"),"Yes","No")</f>
        <v>No</v>
      </c>
      <c r="AP1306" s="178" t="str">
        <f t="shared" si="834"/>
        <v>No</v>
      </c>
      <c r="AQ1306" t="str">
        <f>IF(OR(IA!K72="Q3 2028",IA!K72="Q4 2028"),"Yes","No")</f>
        <v>No</v>
      </c>
      <c r="AR1306" s="178" t="str">
        <f t="shared" si="835"/>
        <v>No</v>
      </c>
      <c r="AS1306" t="str">
        <f>IF(OR(IA!K72="Q1 2029",IA!K72="Q2 2029"),"Yes","No")</f>
        <v>No</v>
      </c>
      <c r="AT1306" s="178" t="str">
        <f t="shared" si="836"/>
        <v>No</v>
      </c>
      <c r="AU1306" t="str">
        <f>IF(OR(IA!K72="Q3 2029",IA!K72="Q4 2029"),"Yes","No")</f>
        <v>No</v>
      </c>
      <c r="AV1306" s="178" t="str">
        <f t="shared" si="837"/>
        <v>No</v>
      </c>
      <c r="AW1306" t="str">
        <f>IF(OR(IA!K72="Q1 2030",IA!K72="Q2 2030"),"Yes","No")</f>
        <v>No</v>
      </c>
      <c r="AX1306" s="178" t="str">
        <f t="shared" si="838"/>
        <v>No</v>
      </c>
      <c r="AY1306" t="str">
        <f>IF(OR(IA!K72="Q3 2030",IA!K72="Q4 2030"),"Yes","No")</f>
        <v>No</v>
      </c>
      <c r="AZ1306" s="178" t="str">
        <f t="shared" si="839"/>
        <v>No</v>
      </c>
      <c r="BA1306" t="str">
        <f>IF(IA!K72="","No","Yes")</f>
        <v>No</v>
      </c>
      <c r="BB1306" s="178" t="str">
        <f t="shared" si="840"/>
        <v>No</v>
      </c>
      <c r="BC1306" s="178" t="str">
        <f t="shared" si="841"/>
        <v>No</v>
      </c>
      <c r="BD1306" s="174"/>
    </row>
    <row r="1307" spans="1:56" s="175" customFormat="1" ht="23.65" thickBot="1" x14ac:dyDescent="0.5">
      <c r="A1307" s="177">
        <v>69</v>
      </c>
      <c r="B1307" s="97" t="s">
        <v>907</v>
      </c>
      <c r="C1307" t="str">
        <f>IF(IA!E73="Yes","Yes","No")</f>
        <v>Yes</v>
      </c>
      <c r="D1307" t="str">
        <f>IF(AND(C1307="No",IA!F73="Yes"),"Yes","No")</f>
        <v>No</v>
      </c>
      <c r="E1307" t="str">
        <f>IF(AND(C1307="No",IA!F73="N/A"),"N/A","No")</f>
        <v>No</v>
      </c>
      <c r="F1307">
        <f>IF(OR(IA!F73="Yes",IA!F73="N/A"),0,1)</f>
        <v>1</v>
      </c>
      <c r="G1307" t="str">
        <f>IF(OR(IA!K73="Q3 2019",IA!K73="Q4 2019"),"Yes","No")</f>
        <v>No</v>
      </c>
      <c r="H1307" s="178" t="str">
        <f t="shared" si="817"/>
        <v>No</v>
      </c>
      <c r="I1307" t="str">
        <f>IF(OR(IA!K73="Q1 2020",IA!K73="Q2 2020"),"Yes","No")</f>
        <v>No</v>
      </c>
      <c r="J1307" s="178" t="str">
        <f t="shared" si="818"/>
        <v>No</v>
      </c>
      <c r="K1307" t="str">
        <f>IF(OR(IA!K73="Q3 2020",IA!K73="Q4 2020"),"Yes","No")</f>
        <v>No</v>
      </c>
      <c r="L1307" s="178" t="str">
        <f t="shared" si="819"/>
        <v>No</v>
      </c>
      <c r="M1307" t="str">
        <f>IF(OR(IA!K73="Q1 2021",IA!K73="Q2 2021"),"Yes","No")</f>
        <v>No</v>
      </c>
      <c r="N1307" s="178" t="str">
        <f t="shared" si="820"/>
        <v>No</v>
      </c>
      <c r="O1307" t="str">
        <f>IF(OR(IA!K73="Q3 2021",IA!K73="Q4 2021"),"Yes","No")</f>
        <v>No</v>
      </c>
      <c r="P1307" s="178" t="str">
        <f t="shared" si="821"/>
        <v>No</v>
      </c>
      <c r="Q1307" t="str">
        <f>IF(OR(IA!K73="Q1 2022",IA!K73="Q2 2022"),"Yes","No")</f>
        <v>No</v>
      </c>
      <c r="R1307" s="178" t="str">
        <f t="shared" si="822"/>
        <v>No</v>
      </c>
      <c r="S1307" t="str">
        <f>IF(OR(IA!K73="Q3 2022",IA!K73="Q4 2022"),"Yes","No")</f>
        <v>No</v>
      </c>
      <c r="T1307" s="178" t="str">
        <f t="shared" si="823"/>
        <v>No</v>
      </c>
      <c r="U1307" t="str">
        <f>IF(OR(IA!K73="Q1 2023",IA!K73="Q2 2023"),"Yes","No")</f>
        <v>No</v>
      </c>
      <c r="V1307" s="178" t="str">
        <f t="shared" si="824"/>
        <v>No</v>
      </c>
      <c r="W1307" t="str">
        <f>IF(OR(IA!K73="Q3 2023",IA!K73="Q4 2023"),"Yes","No")</f>
        <v>No</v>
      </c>
      <c r="X1307" s="178" t="str">
        <f t="shared" si="825"/>
        <v>No</v>
      </c>
      <c r="Y1307" t="str">
        <f>IF(OR(IA!K73="Q1 2024",IA!K73="Q2 2024"),"Yes","No")</f>
        <v>No</v>
      </c>
      <c r="Z1307" s="178" t="str">
        <f t="shared" si="826"/>
        <v>No</v>
      </c>
      <c r="AA1307" t="str">
        <f>IF(OR(IA!K73="Q3 2024",IA!K73="Q4 2024"),"Yes","No")</f>
        <v>No</v>
      </c>
      <c r="AB1307" s="178" t="str">
        <f t="shared" si="827"/>
        <v>No</v>
      </c>
      <c r="AC1307" t="str">
        <f>IF(OR(IA!K73="Q1 2025",IA!K73="Q2 2025"),"Yes","No")</f>
        <v>No</v>
      </c>
      <c r="AD1307" s="178" t="str">
        <f t="shared" si="828"/>
        <v>No</v>
      </c>
      <c r="AE1307" t="str">
        <f>IF(OR(IA!K73="Q3 2025",IA!K73="Q4 2025"),"Yes","No")</f>
        <v>No</v>
      </c>
      <c r="AF1307" s="178" t="str">
        <f t="shared" si="829"/>
        <v>No</v>
      </c>
      <c r="AG1307" t="str">
        <f>IF(OR(IA!K73="Q1 2026",IA!K73="Q2 2026"),"Yes","No")</f>
        <v>No</v>
      </c>
      <c r="AH1307" s="178" t="str">
        <f t="shared" si="830"/>
        <v>No</v>
      </c>
      <c r="AI1307" t="str">
        <f>IF(OR(IA!K73="Q3 2026",IA!K73="Q4 2026"),"Yes","No")</f>
        <v>No</v>
      </c>
      <c r="AJ1307" s="178" t="str">
        <f t="shared" si="831"/>
        <v>No</v>
      </c>
      <c r="AK1307" t="str">
        <f>IF(OR(IA!K73="Q1 2027",IA!K73="Q2 2027"),"Yes","No")</f>
        <v>No</v>
      </c>
      <c r="AL1307" s="178" t="str">
        <f t="shared" si="832"/>
        <v>No</v>
      </c>
      <c r="AM1307" t="str">
        <f>IF(OR(IA!K73="Q3 2027",IA!K73="Q4 2027"),"Yes","No")</f>
        <v>No</v>
      </c>
      <c r="AN1307" s="178" t="str">
        <f t="shared" si="833"/>
        <v>No</v>
      </c>
      <c r="AO1307" t="str">
        <f>IF(OR(IA!K73="Q1 2028",IA!K73="Q2 2028"),"Yes","No")</f>
        <v>No</v>
      </c>
      <c r="AP1307" s="178" t="str">
        <f t="shared" si="834"/>
        <v>No</v>
      </c>
      <c r="AQ1307" t="str">
        <f>IF(OR(IA!K73="Q3 2028",IA!K73="Q4 2028"),"Yes","No")</f>
        <v>No</v>
      </c>
      <c r="AR1307" s="178" t="str">
        <f t="shared" si="835"/>
        <v>No</v>
      </c>
      <c r="AS1307" t="str">
        <f>IF(OR(IA!K73="Q1 2029",IA!K73="Q2 2029"),"Yes","No")</f>
        <v>No</v>
      </c>
      <c r="AT1307" s="178" t="str">
        <f t="shared" si="836"/>
        <v>No</v>
      </c>
      <c r="AU1307" t="str">
        <f>IF(OR(IA!K73="Q3 2029",IA!K73="Q4 2029"),"Yes","No")</f>
        <v>No</v>
      </c>
      <c r="AV1307" s="178" t="str">
        <f t="shared" si="837"/>
        <v>No</v>
      </c>
      <c r="AW1307" t="str">
        <f>IF(OR(IA!K73="Q1 2030",IA!K73="Q2 2030"),"Yes","No")</f>
        <v>No</v>
      </c>
      <c r="AX1307" s="178" t="str">
        <f t="shared" si="838"/>
        <v>No</v>
      </c>
      <c r="AY1307" t="str">
        <f>IF(OR(IA!K73="Q3 2030",IA!K73="Q4 2030"),"Yes","No")</f>
        <v>No</v>
      </c>
      <c r="AZ1307" s="178" t="str">
        <f t="shared" si="839"/>
        <v>No</v>
      </c>
      <c r="BA1307" t="str">
        <f>IF(IA!K73="","No","Yes")</f>
        <v>No</v>
      </c>
      <c r="BB1307" s="178" t="str">
        <f t="shared" si="840"/>
        <v>No</v>
      </c>
      <c r="BC1307" s="178" t="str">
        <f t="shared" si="841"/>
        <v>No</v>
      </c>
      <c r="BD1307" s="174"/>
    </row>
    <row r="1308" spans="1:56" s="175" customFormat="1" ht="23.65" thickBot="1" x14ac:dyDescent="0.5">
      <c r="A1308" s="177">
        <v>70</v>
      </c>
      <c r="B1308" s="96" t="s">
        <v>908</v>
      </c>
      <c r="C1308" t="str">
        <f>IF(IA!E74="Yes","Yes","No")</f>
        <v>No</v>
      </c>
      <c r="D1308" t="str">
        <f>IF(AND(C1308="No",IA!F74="Yes"),"Yes","No")</f>
        <v>No</v>
      </c>
      <c r="E1308" t="str">
        <f>IF(AND(C1308="No",IA!F74="N/A"),"N/A","No")</f>
        <v>No</v>
      </c>
      <c r="F1308">
        <f>IF(OR(IA!F74="Yes",IA!F74="N/A"),0,1)</f>
        <v>1</v>
      </c>
      <c r="G1308" t="str">
        <f>IF(OR(IA!K74="Q3 2019",IA!K74="Q4 2019"),"Yes","No")</f>
        <v>No</v>
      </c>
      <c r="H1308" s="178" t="str">
        <f t="shared" si="817"/>
        <v>No</v>
      </c>
      <c r="I1308" t="str">
        <f>IF(OR(IA!K74="Q1 2020",IA!K74="Q2 2020"),"Yes","No")</f>
        <v>No</v>
      </c>
      <c r="J1308" s="178" t="str">
        <f t="shared" si="818"/>
        <v>No</v>
      </c>
      <c r="K1308" t="str">
        <f>IF(OR(IA!K74="Q3 2020",IA!K74="Q4 2020"),"Yes","No")</f>
        <v>No</v>
      </c>
      <c r="L1308" s="178" t="str">
        <f t="shared" si="819"/>
        <v>No</v>
      </c>
      <c r="M1308" t="str">
        <f>IF(OR(IA!K74="Q1 2021",IA!K74="Q2 2021"),"Yes","No")</f>
        <v>No</v>
      </c>
      <c r="N1308" s="178" t="str">
        <f t="shared" si="820"/>
        <v>No</v>
      </c>
      <c r="O1308" t="str">
        <f>IF(OR(IA!K74="Q3 2021",IA!K74="Q4 2021"),"Yes","No")</f>
        <v>No</v>
      </c>
      <c r="P1308" s="178" t="str">
        <f t="shared" si="821"/>
        <v>No</v>
      </c>
      <c r="Q1308" t="str">
        <f>IF(OR(IA!K74="Q1 2022",IA!K74="Q2 2022"),"Yes","No")</f>
        <v>No</v>
      </c>
      <c r="R1308" s="178" t="str">
        <f t="shared" si="822"/>
        <v>No</v>
      </c>
      <c r="S1308" t="str">
        <f>IF(OR(IA!K74="Q3 2022",IA!K74="Q4 2022"),"Yes","No")</f>
        <v>No</v>
      </c>
      <c r="T1308" s="178" t="str">
        <f t="shared" si="823"/>
        <v>No</v>
      </c>
      <c r="U1308" t="str">
        <f>IF(OR(IA!K74="Q1 2023",IA!K74="Q2 2023"),"Yes","No")</f>
        <v>No</v>
      </c>
      <c r="V1308" s="178" t="str">
        <f t="shared" si="824"/>
        <v>No</v>
      </c>
      <c r="W1308" t="str">
        <f>IF(OR(IA!K74="Q3 2023",IA!K74="Q4 2023"),"Yes","No")</f>
        <v>No</v>
      </c>
      <c r="X1308" s="178" t="str">
        <f t="shared" si="825"/>
        <v>No</v>
      </c>
      <c r="Y1308" t="str">
        <f>IF(OR(IA!K74="Q1 2024",IA!K74="Q2 2024"),"Yes","No")</f>
        <v>No</v>
      </c>
      <c r="Z1308" s="178" t="str">
        <f t="shared" si="826"/>
        <v>No</v>
      </c>
      <c r="AA1308" t="str">
        <f>IF(OR(IA!K74="Q3 2024",IA!K74="Q4 2024"),"Yes","No")</f>
        <v>No</v>
      </c>
      <c r="AB1308" s="178" t="str">
        <f t="shared" si="827"/>
        <v>No</v>
      </c>
      <c r="AC1308" t="str">
        <f>IF(OR(IA!K74="Q1 2025",IA!K74="Q2 2025"),"Yes","No")</f>
        <v>No</v>
      </c>
      <c r="AD1308" s="178" t="str">
        <f t="shared" si="828"/>
        <v>No</v>
      </c>
      <c r="AE1308" t="str">
        <f>IF(OR(IA!K74="Q3 2025",IA!K74="Q4 2025"),"Yes","No")</f>
        <v>No</v>
      </c>
      <c r="AF1308" s="178" t="str">
        <f t="shared" si="829"/>
        <v>No</v>
      </c>
      <c r="AG1308" t="str">
        <f>IF(OR(IA!K74="Q1 2026",IA!K74="Q2 2026"),"Yes","No")</f>
        <v>No</v>
      </c>
      <c r="AH1308" s="178" t="str">
        <f t="shared" si="830"/>
        <v>No</v>
      </c>
      <c r="AI1308" t="str">
        <f>IF(OR(IA!K74="Q3 2026",IA!K74="Q4 2026"),"Yes","No")</f>
        <v>No</v>
      </c>
      <c r="AJ1308" s="178" t="str">
        <f t="shared" si="831"/>
        <v>No</v>
      </c>
      <c r="AK1308" t="str">
        <f>IF(OR(IA!K74="Q1 2027",IA!K74="Q2 2027"),"Yes","No")</f>
        <v>No</v>
      </c>
      <c r="AL1308" s="178" t="str">
        <f t="shared" si="832"/>
        <v>No</v>
      </c>
      <c r="AM1308" t="str">
        <f>IF(OR(IA!K74="Q3 2027",IA!K74="Q4 2027"),"Yes","No")</f>
        <v>No</v>
      </c>
      <c r="AN1308" s="178" t="str">
        <f t="shared" si="833"/>
        <v>No</v>
      </c>
      <c r="AO1308" t="str">
        <f>IF(OR(IA!K74="Q1 2028",IA!K74="Q2 2028"),"Yes","No")</f>
        <v>No</v>
      </c>
      <c r="AP1308" s="178" t="str">
        <f t="shared" si="834"/>
        <v>No</v>
      </c>
      <c r="AQ1308" t="str">
        <f>IF(OR(IA!K74="Q3 2028",IA!K74="Q4 2028"),"Yes","No")</f>
        <v>No</v>
      </c>
      <c r="AR1308" s="178" t="str">
        <f t="shared" si="835"/>
        <v>No</v>
      </c>
      <c r="AS1308" t="str">
        <f>IF(OR(IA!K74="Q1 2029",IA!K74="Q2 2029"),"Yes","No")</f>
        <v>No</v>
      </c>
      <c r="AT1308" s="178" t="str">
        <f t="shared" si="836"/>
        <v>No</v>
      </c>
      <c r="AU1308" t="str">
        <f>IF(OR(IA!K74="Q3 2029",IA!K74="Q4 2029"),"Yes","No")</f>
        <v>No</v>
      </c>
      <c r="AV1308" s="178" t="str">
        <f t="shared" si="837"/>
        <v>No</v>
      </c>
      <c r="AW1308" t="str">
        <f>IF(OR(IA!K74="Q1 2030",IA!K74="Q2 2030"),"Yes","No")</f>
        <v>No</v>
      </c>
      <c r="AX1308" s="178" t="str">
        <f t="shared" si="838"/>
        <v>No</v>
      </c>
      <c r="AY1308" t="str">
        <f>IF(OR(IA!K74="Q3 2030",IA!K74="Q4 2030"),"Yes","No")</f>
        <v>No</v>
      </c>
      <c r="AZ1308" s="178" t="str">
        <f t="shared" si="839"/>
        <v>No</v>
      </c>
      <c r="BA1308" t="str">
        <f>IF(IA!K74="","No","Yes")</f>
        <v>No</v>
      </c>
      <c r="BB1308" s="178" t="str">
        <f t="shared" si="840"/>
        <v>No</v>
      </c>
      <c r="BC1308" s="178" t="str">
        <f t="shared" si="841"/>
        <v>Yes</v>
      </c>
      <c r="BD1308" s="174"/>
    </row>
    <row r="1309" spans="1:56" s="175" customFormat="1" ht="23.65" thickBot="1" x14ac:dyDescent="0.5">
      <c r="A1309" s="177">
        <v>71</v>
      </c>
      <c r="B1309" s="96" t="s">
        <v>909</v>
      </c>
      <c r="C1309" t="str">
        <f>IF(IA!E75="Yes","Yes","No")</f>
        <v>No</v>
      </c>
      <c r="D1309" t="str">
        <f>IF(AND(C1309="No",IA!F75="Yes"),"Yes","No")</f>
        <v>No</v>
      </c>
      <c r="E1309" t="str">
        <f>IF(AND(C1309="No",IA!F75="N/A"),"N/A","No")</f>
        <v>No</v>
      </c>
      <c r="F1309">
        <f>IF(OR(IA!F75="Yes",IA!F75="N/A"),0,1)</f>
        <v>1</v>
      </c>
      <c r="G1309" t="str">
        <f>IF(OR(IA!K75="Q3 2019",IA!K75="Q4 2019"),"Yes","No")</f>
        <v>No</v>
      </c>
      <c r="H1309" s="178" t="str">
        <f t="shared" si="817"/>
        <v>No</v>
      </c>
      <c r="I1309" t="str">
        <f>IF(OR(IA!K75="Q1 2020",IA!K75="Q2 2020"),"Yes","No")</f>
        <v>No</v>
      </c>
      <c r="J1309" s="178" t="str">
        <f t="shared" si="818"/>
        <v>No</v>
      </c>
      <c r="K1309" t="str">
        <f>IF(OR(IA!K75="Q3 2020",IA!K75="Q4 2020"),"Yes","No")</f>
        <v>No</v>
      </c>
      <c r="L1309" s="178" t="str">
        <f t="shared" si="819"/>
        <v>No</v>
      </c>
      <c r="M1309" t="str">
        <f>IF(OR(IA!K75="Q1 2021",IA!K75="Q2 2021"),"Yes","No")</f>
        <v>No</v>
      </c>
      <c r="N1309" s="178" t="str">
        <f t="shared" si="820"/>
        <v>No</v>
      </c>
      <c r="O1309" t="str">
        <f>IF(OR(IA!K75="Q3 2021",IA!K75="Q4 2021"),"Yes","No")</f>
        <v>No</v>
      </c>
      <c r="P1309" s="178" t="str">
        <f t="shared" si="821"/>
        <v>No</v>
      </c>
      <c r="Q1309" t="str">
        <f>IF(OR(IA!K75="Q1 2022",IA!K75="Q2 2022"),"Yes","No")</f>
        <v>No</v>
      </c>
      <c r="R1309" s="178" t="str">
        <f t="shared" si="822"/>
        <v>No</v>
      </c>
      <c r="S1309" t="str">
        <f>IF(OR(IA!K75="Q3 2022",IA!K75="Q4 2022"),"Yes","No")</f>
        <v>No</v>
      </c>
      <c r="T1309" s="178" t="str">
        <f t="shared" si="823"/>
        <v>No</v>
      </c>
      <c r="U1309" t="str">
        <f>IF(OR(IA!K75="Q1 2023",IA!K75="Q2 2023"),"Yes","No")</f>
        <v>No</v>
      </c>
      <c r="V1309" s="178" t="str">
        <f t="shared" si="824"/>
        <v>No</v>
      </c>
      <c r="W1309" t="str">
        <f>IF(OR(IA!K75="Q3 2023",IA!K75="Q4 2023"),"Yes","No")</f>
        <v>No</v>
      </c>
      <c r="X1309" s="178" t="str">
        <f t="shared" si="825"/>
        <v>No</v>
      </c>
      <c r="Y1309" t="str">
        <f>IF(OR(IA!K75="Q1 2024",IA!K75="Q2 2024"),"Yes","No")</f>
        <v>No</v>
      </c>
      <c r="Z1309" s="178" t="str">
        <f t="shared" si="826"/>
        <v>No</v>
      </c>
      <c r="AA1309" t="str">
        <f>IF(OR(IA!K75="Q3 2024",IA!K75="Q4 2024"),"Yes","No")</f>
        <v>No</v>
      </c>
      <c r="AB1309" s="178" t="str">
        <f t="shared" si="827"/>
        <v>No</v>
      </c>
      <c r="AC1309" t="str">
        <f>IF(OR(IA!K75="Q1 2025",IA!K75="Q2 2025"),"Yes","No")</f>
        <v>No</v>
      </c>
      <c r="AD1309" s="178" t="str">
        <f t="shared" si="828"/>
        <v>No</v>
      </c>
      <c r="AE1309" t="str">
        <f>IF(OR(IA!K75="Q3 2025",IA!K75="Q4 2025"),"Yes","No")</f>
        <v>No</v>
      </c>
      <c r="AF1309" s="178" t="str">
        <f t="shared" si="829"/>
        <v>No</v>
      </c>
      <c r="AG1309" t="str">
        <f>IF(OR(IA!K75="Q1 2026",IA!K75="Q2 2026"),"Yes","No")</f>
        <v>No</v>
      </c>
      <c r="AH1309" s="178" t="str">
        <f t="shared" si="830"/>
        <v>No</v>
      </c>
      <c r="AI1309" t="str">
        <f>IF(OR(IA!K75="Q3 2026",IA!K75="Q4 2026"),"Yes","No")</f>
        <v>No</v>
      </c>
      <c r="AJ1309" s="178" t="str">
        <f t="shared" si="831"/>
        <v>No</v>
      </c>
      <c r="AK1309" t="str">
        <f>IF(OR(IA!K75="Q1 2027",IA!K75="Q2 2027"),"Yes","No")</f>
        <v>No</v>
      </c>
      <c r="AL1309" s="178" t="str">
        <f t="shared" si="832"/>
        <v>No</v>
      </c>
      <c r="AM1309" t="str">
        <f>IF(OR(IA!K75="Q3 2027",IA!K75="Q4 2027"),"Yes","No")</f>
        <v>No</v>
      </c>
      <c r="AN1309" s="178" t="str">
        <f t="shared" si="833"/>
        <v>No</v>
      </c>
      <c r="AO1309" t="str">
        <f>IF(OR(IA!K75="Q1 2028",IA!K75="Q2 2028"),"Yes","No")</f>
        <v>No</v>
      </c>
      <c r="AP1309" s="178" t="str">
        <f t="shared" si="834"/>
        <v>No</v>
      </c>
      <c r="AQ1309" t="str">
        <f>IF(OR(IA!K75="Q3 2028",IA!K75="Q4 2028"),"Yes","No")</f>
        <v>No</v>
      </c>
      <c r="AR1309" s="178" t="str">
        <f t="shared" si="835"/>
        <v>No</v>
      </c>
      <c r="AS1309" t="str">
        <f>IF(OR(IA!K75="Q1 2029",IA!K75="Q2 2029"),"Yes","No")</f>
        <v>No</v>
      </c>
      <c r="AT1309" s="178" t="str">
        <f t="shared" si="836"/>
        <v>No</v>
      </c>
      <c r="AU1309" t="str">
        <f>IF(OR(IA!K75="Q3 2029",IA!K75="Q4 2029"),"Yes","No")</f>
        <v>No</v>
      </c>
      <c r="AV1309" s="178" t="str">
        <f t="shared" si="837"/>
        <v>No</v>
      </c>
      <c r="AW1309" t="str">
        <f>IF(OR(IA!K75="Q1 2030",IA!K75="Q2 2030"),"Yes","No")</f>
        <v>No</v>
      </c>
      <c r="AX1309" s="178" t="str">
        <f t="shared" si="838"/>
        <v>No</v>
      </c>
      <c r="AY1309" t="str">
        <f>IF(OR(IA!K75="Q3 2030",IA!K75="Q4 2030"),"Yes","No")</f>
        <v>No</v>
      </c>
      <c r="AZ1309" s="178" t="str">
        <f t="shared" si="839"/>
        <v>No</v>
      </c>
      <c r="BA1309" t="str">
        <f>IF(IA!K75="","No","Yes")</f>
        <v>No</v>
      </c>
      <c r="BB1309" s="178" t="str">
        <f t="shared" si="840"/>
        <v>No</v>
      </c>
      <c r="BC1309" s="178" t="str">
        <f t="shared" si="841"/>
        <v>Yes</v>
      </c>
      <c r="BD1309" s="174"/>
    </row>
    <row r="1310" spans="1:56" s="175" customFormat="1" ht="23.65" thickBot="1" x14ac:dyDescent="0.5">
      <c r="A1310" s="177">
        <v>72</v>
      </c>
      <c r="B1310" s="96" t="s">
        <v>910</v>
      </c>
      <c r="C1310" t="str">
        <f>IF(IA!E76="Yes","Yes","No")</f>
        <v>No</v>
      </c>
      <c r="D1310" t="str">
        <f>IF(AND(C1310="No",IA!F76="Yes"),"Yes","No")</f>
        <v>No</v>
      </c>
      <c r="E1310" t="str">
        <f>IF(AND(C1310="No",IA!F76="N/A"),"N/A","No")</f>
        <v>No</v>
      </c>
      <c r="F1310">
        <f>IF(OR(IA!F76="Yes",IA!F76="N/A"),0,1)</f>
        <v>1</v>
      </c>
      <c r="G1310" t="str">
        <f>IF(OR(IA!K76="Q3 2019",IA!K76="Q4 2019"),"Yes","No")</f>
        <v>No</v>
      </c>
      <c r="H1310" s="178" t="str">
        <f t="shared" si="817"/>
        <v>No</v>
      </c>
      <c r="I1310" t="str">
        <f>IF(OR(IA!K76="Q1 2020",IA!K76="Q2 2020"),"Yes","No")</f>
        <v>No</v>
      </c>
      <c r="J1310" s="178" t="str">
        <f t="shared" si="818"/>
        <v>No</v>
      </c>
      <c r="K1310" t="str">
        <f>IF(OR(IA!K76="Q3 2020",IA!K76="Q4 2020"),"Yes","No")</f>
        <v>No</v>
      </c>
      <c r="L1310" s="178" t="str">
        <f t="shared" si="819"/>
        <v>No</v>
      </c>
      <c r="M1310" t="str">
        <f>IF(OR(IA!K76="Q1 2021",IA!K76="Q2 2021"),"Yes","No")</f>
        <v>No</v>
      </c>
      <c r="N1310" s="178" t="str">
        <f t="shared" si="820"/>
        <v>No</v>
      </c>
      <c r="O1310" t="str">
        <f>IF(OR(IA!K76="Q3 2021",IA!K76="Q4 2021"),"Yes","No")</f>
        <v>No</v>
      </c>
      <c r="P1310" s="178" t="str">
        <f t="shared" si="821"/>
        <v>No</v>
      </c>
      <c r="Q1310" t="str">
        <f>IF(OR(IA!K76="Q1 2022",IA!K76="Q2 2022"),"Yes","No")</f>
        <v>No</v>
      </c>
      <c r="R1310" s="178" t="str">
        <f t="shared" si="822"/>
        <v>No</v>
      </c>
      <c r="S1310" t="str">
        <f>IF(OR(IA!K76="Q3 2022",IA!K76="Q4 2022"),"Yes","No")</f>
        <v>No</v>
      </c>
      <c r="T1310" s="178" t="str">
        <f t="shared" si="823"/>
        <v>No</v>
      </c>
      <c r="U1310" t="str">
        <f>IF(OR(IA!K76="Q1 2023",IA!K76="Q2 2023"),"Yes","No")</f>
        <v>No</v>
      </c>
      <c r="V1310" s="178" t="str">
        <f t="shared" si="824"/>
        <v>No</v>
      </c>
      <c r="W1310" t="str">
        <f>IF(OR(IA!K76="Q3 2023",IA!K76="Q4 2023"),"Yes","No")</f>
        <v>No</v>
      </c>
      <c r="X1310" s="178" t="str">
        <f t="shared" si="825"/>
        <v>No</v>
      </c>
      <c r="Y1310" t="str">
        <f>IF(OR(IA!K76="Q1 2024",IA!K76="Q2 2024"),"Yes","No")</f>
        <v>No</v>
      </c>
      <c r="Z1310" s="178" t="str">
        <f t="shared" si="826"/>
        <v>No</v>
      </c>
      <c r="AA1310" t="str">
        <f>IF(OR(IA!K76="Q3 2024",IA!K76="Q4 2024"),"Yes","No")</f>
        <v>No</v>
      </c>
      <c r="AB1310" s="178" t="str">
        <f t="shared" si="827"/>
        <v>No</v>
      </c>
      <c r="AC1310" t="str">
        <f>IF(OR(IA!K76="Q1 2025",IA!K76="Q2 2025"),"Yes","No")</f>
        <v>No</v>
      </c>
      <c r="AD1310" s="178" t="str">
        <f t="shared" si="828"/>
        <v>No</v>
      </c>
      <c r="AE1310" t="str">
        <f>IF(OR(IA!K76="Q3 2025",IA!K76="Q4 2025"),"Yes","No")</f>
        <v>No</v>
      </c>
      <c r="AF1310" s="178" t="str">
        <f t="shared" si="829"/>
        <v>No</v>
      </c>
      <c r="AG1310" t="str">
        <f>IF(OR(IA!K76="Q1 2026",IA!K76="Q2 2026"),"Yes","No")</f>
        <v>No</v>
      </c>
      <c r="AH1310" s="178" t="str">
        <f t="shared" si="830"/>
        <v>No</v>
      </c>
      <c r="AI1310" t="str">
        <f>IF(OR(IA!K76="Q3 2026",IA!K76="Q4 2026"),"Yes","No")</f>
        <v>No</v>
      </c>
      <c r="AJ1310" s="178" t="str">
        <f t="shared" si="831"/>
        <v>No</v>
      </c>
      <c r="AK1310" t="str">
        <f>IF(OR(IA!K76="Q1 2027",IA!K76="Q2 2027"),"Yes","No")</f>
        <v>No</v>
      </c>
      <c r="AL1310" s="178" t="str">
        <f t="shared" si="832"/>
        <v>No</v>
      </c>
      <c r="AM1310" t="str">
        <f>IF(OR(IA!K76="Q3 2027",IA!K76="Q4 2027"),"Yes","No")</f>
        <v>No</v>
      </c>
      <c r="AN1310" s="178" t="str">
        <f t="shared" si="833"/>
        <v>No</v>
      </c>
      <c r="AO1310" t="str">
        <f>IF(OR(IA!K76="Q1 2028",IA!K76="Q2 2028"),"Yes","No")</f>
        <v>No</v>
      </c>
      <c r="AP1310" s="178" t="str">
        <f t="shared" si="834"/>
        <v>No</v>
      </c>
      <c r="AQ1310" t="str">
        <f>IF(OR(IA!K76="Q3 2028",IA!K76="Q4 2028"),"Yes","No")</f>
        <v>No</v>
      </c>
      <c r="AR1310" s="178" t="str">
        <f t="shared" si="835"/>
        <v>No</v>
      </c>
      <c r="AS1310" t="str">
        <f>IF(OR(IA!K76="Q1 2029",IA!K76="Q2 2029"),"Yes","No")</f>
        <v>No</v>
      </c>
      <c r="AT1310" s="178" t="str">
        <f t="shared" si="836"/>
        <v>No</v>
      </c>
      <c r="AU1310" t="str">
        <f>IF(OR(IA!K76="Q3 2029",IA!K76="Q4 2029"),"Yes","No")</f>
        <v>No</v>
      </c>
      <c r="AV1310" s="178" t="str">
        <f t="shared" si="837"/>
        <v>No</v>
      </c>
      <c r="AW1310" t="str">
        <f>IF(OR(IA!K76="Q1 2030",IA!K76="Q2 2030"),"Yes","No")</f>
        <v>No</v>
      </c>
      <c r="AX1310" s="178" t="str">
        <f t="shared" si="838"/>
        <v>No</v>
      </c>
      <c r="AY1310" t="str">
        <f>IF(OR(IA!K76="Q3 2030",IA!K76="Q4 2030"),"Yes","No")</f>
        <v>No</v>
      </c>
      <c r="AZ1310" s="178" t="str">
        <f t="shared" si="839"/>
        <v>No</v>
      </c>
      <c r="BA1310" t="str">
        <f>IF(IA!K76="","No","Yes")</f>
        <v>No</v>
      </c>
      <c r="BB1310" s="178" t="str">
        <f t="shared" si="840"/>
        <v>No</v>
      </c>
      <c r="BC1310" s="178" t="str">
        <f t="shared" si="841"/>
        <v>Yes</v>
      </c>
      <c r="BD1310" s="174"/>
    </row>
    <row r="1311" spans="1:56" s="175" customFormat="1" x14ac:dyDescent="0.45">
      <c r="A1311" s="173"/>
      <c r="B1311" s="173"/>
      <c r="C1311" s="173"/>
      <c r="D1311" s="173"/>
      <c r="E1311" s="174"/>
      <c r="F1311" s="174"/>
      <c r="G1311" s="174"/>
      <c r="H1311" s="174"/>
      <c r="I1311" s="174"/>
      <c r="J1311" s="174"/>
      <c r="K1311" s="174"/>
      <c r="L1311" s="174"/>
      <c r="M1311" s="174"/>
      <c r="N1311" s="174"/>
      <c r="O1311" s="174"/>
      <c r="P1311" s="174"/>
      <c r="Q1311" s="174"/>
      <c r="R1311" s="174"/>
      <c r="S1311" s="174"/>
      <c r="T1311" s="174"/>
      <c r="U1311" s="174"/>
      <c r="V1311" s="174"/>
      <c r="W1311" s="174"/>
      <c r="X1311" s="174"/>
      <c r="Y1311" s="174"/>
      <c r="Z1311" s="174"/>
      <c r="AA1311" s="174"/>
      <c r="AB1311" s="174"/>
      <c r="AC1311" s="174"/>
      <c r="AD1311" s="174"/>
      <c r="AE1311" s="174"/>
      <c r="AF1311" s="174"/>
      <c r="AG1311" s="174"/>
      <c r="AH1311" s="174"/>
      <c r="AI1311" s="174"/>
      <c r="AJ1311" s="174"/>
      <c r="AK1311" s="174"/>
      <c r="AL1311" s="174"/>
      <c r="AM1311" s="174"/>
      <c r="AN1311" s="174"/>
      <c r="AO1311" s="174"/>
      <c r="AP1311" s="174"/>
      <c r="AQ1311" s="174"/>
      <c r="AR1311" s="174"/>
      <c r="AS1311" s="174"/>
      <c r="AT1311" s="174"/>
      <c r="AU1311" s="174"/>
      <c r="AV1311" s="174"/>
      <c r="AW1311" s="174"/>
      <c r="AX1311" s="174"/>
      <c r="AY1311" s="174"/>
      <c r="AZ1311" s="174"/>
      <c r="BA1311" s="174"/>
      <c r="BB1311" s="174"/>
      <c r="BC1311" s="174"/>
      <c r="BD1311" s="174"/>
    </row>
    <row r="1312" spans="1:56" s="175" customFormat="1" x14ac:dyDescent="0.45">
      <c r="A1312" s="173"/>
      <c r="B1312" s="173"/>
      <c r="C1312" s="173"/>
      <c r="D1312" s="173"/>
      <c r="E1312" s="174"/>
      <c r="F1312" s="174"/>
      <c r="G1312" s="174"/>
      <c r="H1312" s="174"/>
      <c r="I1312" s="174"/>
      <c r="J1312" s="174"/>
      <c r="K1312" s="174"/>
      <c r="L1312" s="174"/>
      <c r="M1312" s="174"/>
      <c r="N1312" s="174"/>
      <c r="O1312" s="174"/>
      <c r="P1312" s="174"/>
      <c r="Q1312" s="174"/>
      <c r="R1312" s="174"/>
      <c r="S1312" s="174"/>
      <c r="T1312" s="174"/>
      <c r="U1312" s="174"/>
      <c r="V1312" s="174"/>
      <c r="W1312" s="174"/>
      <c r="X1312" s="174"/>
      <c r="Y1312" s="174"/>
      <c r="Z1312" s="174"/>
      <c r="AA1312" s="174"/>
      <c r="AB1312" s="174"/>
      <c r="AC1312" s="174"/>
      <c r="AD1312" s="174"/>
      <c r="AE1312" s="174"/>
      <c r="AF1312" s="174"/>
      <c r="AG1312" s="174"/>
      <c r="AH1312" s="174"/>
      <c r="AI1312" s="174"/>
      <c r="AJ1312" s="174"/>
      <c r="AK1312" s="174"/>
      <c r="AL1312" s="174"/>
      <c r="AM1312" s="174"/>
      <c r="AN1312" s="174"/>
      <c r="AO1312" s="174"/>
      <c r="AP1312" s="174"/>
      <c r="AQ1312" s="174"/>
      <c r="AR1312" s="174"/>
      <c r="AS1312" s="174"/>
      <c r="AT1312" s="174"/>
      <c r="AU1312" s="174"/>
      <c r="AV1312" s="174"/>
      <c r="AW1312" s="174"/>
      <c r="AX1312" s="174"/>
      <c r="AY1312" s="174"/>
      <c r="AZ1312" s="174"/>
      <c r="BA1312" s="174"/>
      <c r="BB1312" s="174"/>
      <c r="BC1312" s="174"/>
      <c r="BD1312" s="174"/>
    </row>
    <row r="1313" spans="1:56" s="175" customFormat="1" x14ac:dyDescent="0.45">
      <c r="A1313" s="173"/>
      <c r="B1313" s="163" t="s">
        <v>1967</v>
      </c>
      <c r="C1313" s="176">
        <f>COUNTIF(C1315:C1457,"Yes")</f>
        <v>14</v>
      </c>
      <c r="D1313" s="176">
        <f>COUNTIF(D1315:D1457,"Yes")</f>
        <v>0</v>
      </c>
      <c r="E1313" s="176">
        <f>COUNTIF(E1315:E1457,"N/A")</f>
        <v>0</v>
      </c>
      <c r="F1313" s="176">
        <f>COUNTIF(F1315:F1457,"1")</f>
        <v>143</v>
      </c>
      <c r="G1313" s="176"/>
      <c r="H1313" s="176">
        <f>COUNTIF(H1315:H1457,"Yes")</f>
        <v>0</v>
      </c>
      <c r="I1313" s="176"/>
      <c r="J1313" s="176">
        <f>COUNTIF(J1315:J1457,"Yes")</f>
        <v>0</v>
      </c>
      <c r="K1313" s="176"/>
      <c r="L1313" s="176">
        <f>COUNTIF(L1315:L1457,"Yes")</f>
        <v>0</v>
      </c>
      <c r="M1313" s="176"/>
      <c r="N1313" s="176">
        <f>COUNTIF(N1315:N1457,"Yes")</f>
        <v>0</v>
      </c>
      <c r="O1313" s="176"/>
      <c r="P1313" s="176">
        <f>COUNTIF(P1315:P1457,"Yes")</f>
        <v>0</v>
      </c>
      <c r="Q1313" s="176"/>
      <c r="R1313" s="176">
        <f>COUNTIF(R1315:R1457,"Yes")</f>
        <v>0</v>
      </c>
      <c r="S1313" s="176"/>
      <c r="T1313" s="176">
        <f>COUNTIF(T1315:T1457,"Yes")</f>
        <v>0</v>
      </c>
      <c r="U1313" s="176"/>
      <c r="V1313" s="176">
        <f>COUNTIF(V1315:V1457,"Yes")</f>
        <v>0</v>
      </c>
      <c r="W1313" s="176"/>
      <c r="X1313" s="176">
        <f>COUNTIF(X1315:X1457,"Yes")</f>
        <v>0</v>
      </c>
      <c r="Y1313" s="176"/>
      <c r="Z1313" s="176">
        <f>COUNTIF(Z1315:Z1457,"Yes")</f>
        <v>0</v>
      </c>
      <c r="AA1313" s="176"/>
      <c r="AB1313" s="176">
        <f>COUNTIF(AB1315:AB1457,"Yes")</f>
        <v>0</v>
      </c>
      <c r="AC1313" s="176"/>
      <c r="AD1313" s="176">
        <f>COUNTIF(AD1315:AD1457,"Yes")</f>
        <v>0</v>
      </c>
      <c r="AE1313" s="176"/>
      <c r="AF1313" s="176">
        <f>COUNTIF(AF1315:AF1457,"Yes")</f>
        <v>0</v>
      </c>
      <c r="AG1313" s="176"/>
      <c r="AH1313" s="176">
        <f>COUNTIF(AH1315:AH1457,"Yes")</f>
        <v>0</v>
      </c>
      <c r="AI1313" s="176"/>
      <c r="AJ1313" s="176">
        <f>COUNTIF(AJ1315:AJ1457,"Yes")</f>
        <v>0</v>
      </c>
      <c r="AK1313" s="176"/>
      <c r="AL1313" s="176">
        <f>COUNTIF(AL1315:AL1457,"Yes")</f>
        <v>0</v>
      </c>
      <c r="AM1313" s="176"/>
      <c r="AN1313" s="176">
        <f>COUNTIF(AN1315:AN1457,"Yes")</f>
        <v>0</v>
      </c>
      <c r="AO1313" s="176"/>
      <c r="AP1313" s="176">
        <f>COUNTIF(AP1315:AP1457,"Yes")</f>
        <v>0</v>
      </c>
      <c r="AQ1313" s="176"/>
      <c r="AR1313" s="176">
        <f>COUNTIF(AR1315:AR1457,"Yes")</f>
        <v>0</v>
      </c>
      <c r="AS1313" s="176"/>
      <c r="AT1313" s="176">
        <f>COUNTIF(AT1315:AT1457,"Yes")</f>
        <v>0</v>
      </c>
      <c r="AU1313" s="176"/>
      <c r="AV1313" s="176">
        <f>COUNTIF(AV1315:AV1457,"Yes")</f>
        <v>0</v>
      </c>
      <c r="AW1313" s="176"/>
      <c r="AX1313" s="176">
        <f>COUNTIF(AX1315:AX1457,"Yes")</f>
        <v>0</v>
      </c>
      <c r="AY1313" s="176"/>
      <c r="AZ1313" s="176">
        <f>COUNTIF(AZ1315:AZ1457,"Yes")</f>
        <v>0</v>
      </c>
      <c r="BA1313" s="176"/>
      <c r="BB1313" s="176">
        <f>COUNTIF(BB1315:BB1457,"Yes")</f>
        <v>0</v>
      </c>
      <c r="BC1313" s="176">
        <f>COUNTIF(BC1315:BC1457,"Yes")</f>
        <v>129</v>
      </c>
      <c r="BD1313" s="176">
        <f>SUM(C1313+D1313+E1313+BB1313+BC1313)</f>
        <v>143</v>
      </c>
    </row>
    <row r="1314" spans="1:56" s="175" customFormat="1" x14ac:dyDescent="0.45">
      <c r="A1314" s="173"/>
      <c r="B1314" s="173"/>
      <c r="C1314" s="173"/>
      <c r="D1314" s="173"/>
      <c r="E1314" s="174"/>
      <c r="F1314" s="174"/>
      <c r="G1314" s="174"/>
      <c r="H1314" s="174"/>
      <c r="I1314" s="174"/>
      <c r="J1314" s="174"/>
      <c r="K1314" s="174"/>
      <c r="L1314" s="174"/>
      <c r="M1314" s="174"/>
      <c r="N1314" s="174"/>
      <c r="O1314" s="174"/>
      <c r="P1314" s="174"/>
      <c r="Q1314" s="174"/>
      <c r="R1314" s="174"/>
      <c r="S1314" s="174"/>
      <c r="T1314" s="174"/>
      <c r="U1314" s="174"/>
      <c r="V1314" s="174"/>
      <c r="W1314" s="174"/>
      <c r="X1314" s="174"/>
      <c r="Y1314" s="174"/>
      <c r="Z1314" s="174"/>
      <c r="AA1314" s="174"/>
      <c r="AB1314" s="174"/>
      <c r="AC1314" s="174"/>
      <c r="AD1314" s="174"/>
      <c r="AE1314" s="174"/>
      <c r="AF1314" s="174"/>
      <c r="AG1314" s="174"/>
      <c r="AH1314" s="174"/>
      <c r="AI1314" s="174"/>
      <c r="AJ1314" s="174"/>
      <c r="AK1314" s="174"/>
      <c r="AL1314" s="174"/>
      <c r="AM1314" s="174"/>
      <c r="AN1314" s="174"/>
      <c r="AO1314" s="174"/>
      <c r="AP1314" s="174"/>
      <c r="AQ1314" s="174"/>
      <c r="AR1314" s="174"/>
      <c r="AS1314" s="174"/>
      <c r="AT1314" s="174"/>
      <c r="AU1314" s="174"/>
      <c r="AV1314" s="174"/>
      <c r="AW1314" s="174"/>
      <c r="AX1314" s="174"/>
      <c r="AY1314" s="174"/>
      <c r="AZ1314" s="174"/>
      <c r="BA1314" s="174"/>
      <c r="BB1314" s="174"/>
      <c r="BC1314" s="174"/>
      <c r="BD1314" s="174"/>
    </row>
    <row r="1315" spans="1:56" s="175" customFormat="1" ht="35.25" thickBot="1" x14ac:dyDescent="0.5">
      <c r="A1315" s="177">
        <v>1</v>
      </c>
      <c r="B1315" s="51" t="s">
        <v>78</v>
      </c>
      <c r="C1315" t="str">
        <f>IF(CM!E5="Yes","Yes","No")</f>
        <v>No</v>
      </c>
      <c r="D1315" t="str">
        <f>IF(AND(C1315="No",CM!F5="Yes"),"Yes","No")</f>
        <v>No</v>
      </c>
      <c r="E1315" t="str">
        <f>IF(AND(C1315="No",CM!F5="N/A"),"N/A","No")</f>
        <v>No</v>
      </c>
      <c r="F1315">
        <f>IF(OR(CM!F5="Yes",CM!F5="N/A"),0,1)</f>
        <v>1</v>
      </c>
      <c r="G1315" t="str">
        <f>IF(OR(CM!K5="Q3 2019",CM!K5="Q4 2019"),"Yes","No")</f>
        <v>No</v>
      </c>
      <c r="H1315" s="178" t="str">
        <f t="shared" ref="H1315:H1378" si="842">IF(AND(C1315="No",D1315="No",E1315="No",G1315="Yes"),"Yes","No")</f>
        <v>No</v>
      </c>
      <c r="I1315" t="str">
        <f>IF(OR(CM!K5="Q1 2020",CM!K5="Q2 2020"),"Yes","No")</f>
        <v>No</v>
      </c>
      <c r="J1315" s="178" t="str">
        <f t="shared" ref="J1315" si="843">IF(AND(C1315="No",D1315="No",E1315="No",I1315="Yes"),"Yes","No")</f>
        <v>No</v>
      </c>
      <c r="K1315" t="str">
        <f>IF(OR(CM!K5="Q3 2020",CM!K5="Q4 2020"),"Yes","No")</f>
        <v>No</v>
      </c>
      <c r="L1315" s="178" t="str">
        <f t="shared" ref="L1315" si="844">IF(AND(C1315="No",D1315="No",E1315="No",K1315="Yes"),"Yes","No")</f>
        <v>No</v>
      </c>
      <c r="M1315" t="str">
        <f>IF(OR(CM!K5="Q1 2021",CM!K5="Q2 2021"),"Yes","No")</f>
        <v>No</v>
      </c>
      <c r="N1315" s="178" t="str">
        <f t="shared" ref="N1315" si="845">IF(AND(C1315="No",D1315="No",E1315="No",M1315="Yes"),"Yes","No")</f>
        <v>No</v>
      </c>
      <c r="O1315" t="str">
        <f>IF(OR(CM!K5="Q3 2021",CM!K5="Q4 2021"),"Yes","No")</f>
        <v>No</v>
      </c>
      <c r="P1315" s="178" t="str">
        <f t="shared" ref="P1315" si="846">IF(AND(C1315="No",D1315="No",E1315="No",O1315="Yes"),"Yes","No")</f>
        <v>No</v>
      </c>
      <c r="Q1315" t="str">
        <f>IF(OR(CM!K5="Q1 2022",CM!K5="Q2 2022"),"Yes","No")</f>
        <v>No</v>
      </c>
      <c r="R1315" s="178" t="str">
        <f t="shared" ref="R1315" si="847">IF(AND(C1315="No",D1315="No",E1315="No",Q1315="Yes"),"Yes","No")</f>
        <v>No</v>
      </c>
      <c r="S1315" t="str">
        <f>IF(OR(CM!K5="Q3 2022",CM!K5="Q4 2022"),"Yes","No")</f>
        <v>No</v>
      </c>
      <c r="T1315" s="178" t="str">
        <f t="shared" ref="T1315" si="848">IF(AND(C1315="No",D1315="No",E1315="No",S1315="Yes"),"Yes","No")</f>
        <v>No</v>
      </c>
      <c r="U1315" t="str">
        <f>IF(OR(CM!K5="Q1 2023",CM!K5="Q2 2023"),"Yes","No")</f>
        <v>No</v>
      </c>
      <c r="V1315" s="178" t="str">
        <f t="shared" ref="V1315" si="849">IF(AND(C1315="No",D1315="No",E1315="No",U1315="Yes"),"Yes","No")</f>
        <v>No</v>
      </c>
      <c r="W1315" t="str">
        <f>IF(OR(CM!K5="Q3 2023",CM!K5="Q4 2023"),"Yes","No")</f>
        <v>No</v>
      </c>
      <c r="X1315" s="178" t="str">
        <f t="shared" ref="X1315" si="850">IF(AND(C1315="No",D1315="No",E1315="No",W1315="Yes"),"Yes","No")</f>
        <v>No</v>
      </c>
      <c r="Y1315" t="str">
        <f>IF(OR(CM!K5="Q1 2024",CM!K5="Q2 2024"),"Yes","No")</f>
        <v>No</v>
      </c>
      <c r="Z1315" s="178" t="str">
        <f t="shared" ref="Z1315" si="851">IF(AND(C1315="No",D1315="No",E1315="No",Y1315="Yes"),"Yes","No")</f>
        <v>No</v>
      </c>
      <c r="AA1315" t="str">
        <f>IF(OR(IA!M81="Q3 2024",IA!M81="Q4 2024"),"Yes","No")</f>
        <v>No</v>
      </c>
      <c r="AB1315" s="178" t="str">
        <f t="shared" ref="AB1315" si="852">IF(AND(C1315="No",D1315="No",E1315="No",AA1315="Yes"),"Yes","No")</f>
        <v>No</v>
      </c>
      <c r="AC1315" t="str">
        <f>IF(OR(CM!K5="Q1 2025",CM!K5="Q2 2025"),"Yes","No")</f>
        <v>No</v>
      </c>
      <c r="AD1315" s="178" t="str">
        <f t="shared" ref="AD1315" si="853">IF(AND(C1315="No",D1315="No",E1315="No",AC1315="Yes"),"Yes","No")</f>
        <v>No</v>
      </c>
      <c r="AE1315" t="str">
        <f>IF(OR(CM!K5="Q3 2025",CM!K5="Q4 2025"),"Yes","No")</f>
        <v>No</v>
      </c>
      <c r="AF1315" s="178" t="str">
        <f t="shared" ref="AF1315" si="854">IF(AND(C1315="No",D1315="No",E1315="No",AE1315="Yes"),"Yes","No")</f>
        <v>No</v>
      </c>
      <c r="AG1315" t="str">
        <f>IF(OR(CM!K5="Q1 2026",CM!K5="Q2 2026"),"Yes","No")</f>
        <v>No</v>
      </c>
      <c r="AH1315" s="178" t="str">
        <f t="shared" ref="AH1315" si="855">IF(AND(C1315="No",D1315="No",E1315="No",AG1315="Yes"),"Yes","No")</f>
        <v>No</v>
      </c>
      <c r="AI1315" t="str">
        <f>IF(OR(CM!K5="Q3 2026",CM!K5="Q4 2026"),"Yes","No")</f>
        <v>No</v>
      </c>
      <c r="AJ1315" s="178" t="str">
        <f t="shared" ref="AJ1315" si="856">IF(AND(C1315="No",D1315="No",E1315="No",AI1315="Yes"),"Yes","No")</f>
        <v>No</v>
      </c>
      <c r="AK1315" t="str">
        <f>IF(OR(CM!K5="Q1 2027",CM!K5="Q2 2027"),"Yes","No")</f>
        <v>No</v>
      </c>
      <c r="AL1315" s="178" t="str">
        <f t="shared" ref="AL1315" si="857">IF(AND(C1315="No",D1315="No",E1315="No",AK1315="Yes"),"Yes","No")</f>
        <v>No</v>
      </c>
      <c r="AM1315" t="str">
        <f>IF(OR(CM!K5="Q3 2027",CM!K5="Q4 2027"),"Yes","No")</f>
        <v>No</v>
      </c>
      <c r="AN1315" s="178" t="str">
        <f t="shared" ref="AN1315" si="858">IF(AND(C1315="No",D1315="No",E1315="No",AM1315="Yes"),"Yes","No")</f>
        <v>No</v>
      </c>
      <c r="AO1315" t="str">
        <f>IF(OR(CM!K5="Q1 2028",CM!K5="Q2 2028"),"Yes","No")</f>
        <v>No</v>
      </c>
      <c r="AP1315" s="178" t="str">
        <f t="shared" ref="AP1315" si="859">IF(AND(C1315="No",D1315="No",E1315="No",AO1315="Yes"),"Yes","No")</f>
        <v>No</v>
      </c>
      <c r="AQ1315" t="str">
        <f>IF(OR(CM!K5="Q3 2028",CM!K5="Q4 2028"),"Yes","No")</f>
        <v>No</v>
      </c>
      <c r="AR1315" s="178" t="str">
        <f t="shared" ref="AR1315" si="860">IF(AND(C1315="No",D1315="No",E1315="No",AQ1315="Yes"),"Yes","No")</f>
        <v>No</v>
      </c>
      <c r="AS1315" t="str">
        <f>IF(OR(CM!K5="Q1 2029",CM!K5="Q2 2029"),"Yes","No")</f>
        <v>No</v>
      </c>
      <c r="AT1315" s="178" t="str">
        <f t="shared" ref="AT1315" si="861">IF(AND(C1315="No",D1315="No",E1315="No",AS1315="Yes"),"Yes","No")</f>
        <v>No</v>
      </c>
      <c r="AU1315" t="str">
        <f>IF(OR(CM!K5="Q3 2029",CM!K5="Q4 2029"),"Yes","No")</f>
        <v>No</v>
      </c>
      <c r="AV1315" s="178" t="str">
        <f t="shared" ref="AV1315" si="862">IF(AND(C1315="No",D1315="No",E1315="No",AU1315="Yes"),"Yes","No")</f>
        <v>No</v>
      </c>
      <c r="AW1315" t="str">
        <f>IF(OR(CM!K5="Q1 2030",CM!K5="Q2 2030"),"Yes","No")</f>
        <v>No</v>
      </c>
      <c r="AX1315" s="178" t="str">
        <f t="shared" ref="AX1315" si="863">IF(AND(C1315="No",D1315="No",E1315="No",AW1315="Yes"),"Yes","No")</f>
        <v>No</v>
      </c>
      <c r="AY1315" t="str">
        <f>IF(OR(CM!K5="Q3 2030",CM!K5="Q4 2030"),"Yes","No")</f>
        <v>No</v>
      </c>
      <c r="AZ1315" s="178" t="str">
        <f t="shared" ref="AZ1315" si="864">IF(AND(C1315="No",D1315="No",E1315="No",AY1315="Yes"),"Yes","No")</f>
        <v>No</v>
      </c>
      <c r="BA1315" t="str">
        <f>IF(CM!K5="","No","Yes")</f>
        <v>No</v>
      </c>
      <c r="BB1315" s="178" t="str">
        <f t="shared" ref="BB1315" si="865">IF(AND(C1315="No",D1315="No",E1315="No",BA1315="Yes"),"Yes","No")</f>
        <v>No</v>
      </c>
      <c r="BC1315" s="178" t="str">
        <f t="shared" ref="BC1315" si="866">IF(AND(C1315="No",D1315="No",E1315="No",BB1315="No"),"Yes","No")</f>
        <v>Yes</v>
      </c>
      <c r="BD1315" s="174"/>
    </row>
    <row r="1316" spans="1:56" s="175" customFormat="1" ht="23.65" thickBot="1" x14ac:dyDescent="0.5">
      <c r="A1316" s="177">
        <v>2</v>
      </c>
      <c r="B1316" s="51" t="s">
        <v>79</v>
      </c>
      <c r="C1316" t="str">
        <f>IF(CM!E6="Yes","Yes","No")</f>
        <v>No</v>
      </c>
      <c r="D1316" t="str">
        <f>IF(AND(C1316="No",CM!F6="Yes"),"Yes","No")</f>
        <v>No</v>
      </c>
      <c r="E1316" t="str">
        <f>IF(AND(C1316="No",CM!F6="N/A"),"N/A","No")</f>
        <v>No</v>
      </c>
      <c r="F1316">
        <f>IF(OR(CM!F6="Yes",CM!F6="N/A"),0,1)</f>
        <v>1</v>
      </c>
      <c r="G1316" t="str">
        <f>IF(OR(CM!K6="Q3 2019",CM!K6="Q4 2019"),"Yes","No")</f>
        <v>No</v>
      </c>
      <c r="H1316" s="178" t="str">
        <f t="shared" si="842"/>
        <v>No</v>
      </c>
      <c r="I1316" t="str">
        <f>IF(OR(CM!K6="Q1 2020",CM!K6="Q2 2020"),"Yes","No")</f>
        <v>No</v>
      </c>
      <c r="J1316" s="178" t="str">
        <f t="shared" ref="J1316:J1379" si="867">IF(AND(C1316="No",D1316="No",E1316="No",I1316="Yes"),"Yes","No")</f>
        <v>No</v>
      </c>
      <c r="K1316" t="str">
        <f>IF(OR(CM!K6="Q3 2020",CM!K6="Q4 2020"),"Yes","No")</f>
        <v>No</v>
      </c>
      <c r="L1316" s="178" t="str">
        <f t="shared" ref="L1316:L1379" si="868">IF(AND(C1316="No",D1316="No",E1316="No",K1316="Yes"),"Yes","No")</f>
        <v>No</v>
      </c>
      <c r="M1316" t="str">
        <f>IF(OR(CM!K6="Q1 2021",CM!K6="Q2 2021"),"Yes","No")</f>
        <v>No</v>
      </c>
      <c r="N1316" s="178" t="str">
        <f t="shared" ref="N1316:N1379" si="869">IF(AND(C1316="No",D1316="No",E1316="No",M1316="Yes"),"Yes","No")</f>
        <v>No</v>
      </c>
      <c r="O1316" t="str">
        <f>IF(OR(CM!K6="Q3 2021",CM!K6="Q4 2021"),"Yes","No")</f>
        <v>No</v>
      </c>
      <c r="P1316" s="178" t="str">
        <f t="shared" ref="P1316:P1379" si="870">IF(AND(C1316="No",D1316="No",E1316="No",O1316="Yes"),"Yes","No")</f>
        <v>No</v>
      </c>
      <c r="Q1316" t="str">
        <f>IF(OR(CM!K6="Q1 2022",CM!K6="Q2 2022"),"Yes","No")</f>
        <v>No</v>
      </c>
      <c r="R1316" s="178" t="str">
        <f t="shared" ref="R1316:R1379" si="871">IF(AND(C1316="No",D1316="No",E1316="No",Q1316="Yes"),"Yes","No")</f>
        <v>No</v>
      </c>
      <c r="S1316" t="str">
        <f>IF(OR(CM!K6="Q3 2022",CM!K6="Q4 2022"),"Yes","No")</f>
        <v>No</v>
      </c>
      <c r="T1316" s="178" t="str">
        <f t="shared" ref="T1316:T1379" si="872">IF(AND(C1316="No",D1316="No",E1316="No",S1316="Yes"),"Yes","No")</f>
        <v>No</v>
      </c>
      <c r="U1316" t="str">
        <f>IF(OR(CM!K6="Q1 2023",CM!K6="Q2 2023"),"Yes","No")</f>
        <v>No</v>
      </c>
      <c r="V1316" s="178" t="str">
        <f t="shared" ref="V1316:V1379" si="873">IF(AND(C1316="No",D1316="No",E1316="No",U1316="Yes"),"Yes","No")</f>
        <v>No</v>
      </c>
      <c r="W1316" t="str">
        <f>IF(OR(CM!K6="Q3 2023",CM!K6="Q4 2023"),"Yes","No")</f>
        <v>No</v>
      </c>
      <c r="X1316" s="178" t="str">
        <f t="shared" ref="X1316:X1379" si="874">IF(AND(C1316="No",D1316="No",E1316="No",W1316="Yes"),"Yes","No")</f>
        <v>No</v>
      </c>
      <c r="Y1316" t="str">
        <f>IF(OR(CM!K6="Q1 2024",CM!K6="Q2 2024"),"Yes","No")</f>
        <v>No</v>
      </c>
      <c r="Z1316" s="178" t="str">
        <f t="shared" ref="Z1316:Z1379" si="875">IF(AND(C1316="No",D1316="No",E1316="No",Y1316="Yes"),"Yes","No")</f>
        <v>No</v>
      </c>
      <c r="AA1316" t="str">
        <f>IF(OR(IA!M82="Q3 2024",IA!M82="Q4 2024"),"Yes","No")</f>
        <v>No</v>
      </c>
      <c r="AB1316" s="178" t="str">
        <f t="shared" ref="AB1316:AB1379" si="876">IF(AND(C1316="No",D1316="No",E1316="No",AA1316="Yes"),"Yes","No")</f>
        <v>No</v>
      </c>
      <c r="AC1316" t="str">
        <f>IF(OR(CM!K6="Q1 2025",CM!K6="Q2 2025"),"Yes","No")</f>
        <v>No</v>
      </c>
      <c r="AD1316" s="178" t="str">
        <f t="shared" ref="AD1316:AD1379" si="877">IF(AND(C1316="No",D1316="No",E1316="No",AC1316="Yes"),"Yes","No")</f>
        <v>No</v>
      </c>
      <c r="AE1316" t="str">
        <f>IF(OR(CM!K6="Q3 2025",CM!K6="Q4 2025"),"Yes","No")</f>
        <v>No</v>
      </c>
      <c r="AF1316" s="178" t="str">
        <f t="shared" ref="AF1316:AF1379" si="878">IF(AND(C1316="No",D1316="No",E1316="No",AE1316="Yes"),"Yes","No")</f>
        <v>No</v>
      </c>
      <c r="AG1316" t="str">
        <f>IF(OR(CM!K6="Q1 2026",CM!K6="Q2 2026"),"Yes","No")</f>
        <v>No</v>
      </c>
      <c r="AH1316" s="178" t="str">
        <f t="shared" ref="AH1316:AH1379" si="879">IF(AND(C1316="No",D1316="No",E1316="No",AG1316="Yes"),"Yes","No")</f>
        <v>No</v>
      </c>
      <c r="AI1316" t="str">
        <f>IF(OR(CM!K6="Q3 2026",CM!K6="Q4 2026"),"Yes","No")</f>
        <v>No</v>
      </c>
      <c r="AJ1316" s="178" t="str">
        <f t="shared" ref="AJ1316:AJ1379" si="880">IF(AND(C1316="No",D1316="No",E1316="No",AI1316="Yes"),"Yes","No")</f>
        <v>No</v>
      </c>
      <c r="AK1316" t="str">
        <f>IF(OR(CM!K6="Q1 2027",CM!K6="Q2 2027"),"Yes","No")</f>
        <v>No</v>
      </c>
      <c r="AL1316" s="178" t="str">
        <f t="shared" ref="AL1316:AL1379" si="881">IF(AND(C1316="No",D1316="No",E1316="No",AK1316="Yes"),"Yes","No")</f>
        <v>No</v>
      </c>
      <c r="AM1316" t="str">
        <f>IF(OR(CM!K6="Q3 2027",CM!K6="Q4 2027"),"Yes","No")</f>
        <v>No</v>
      </c>
      <c r="AN1316" s="178" t="str">
        <f t="shared" ref="AN1316:AN1379" si="882">IF(AND(C1316="No",D1316="No",E1316="No",AM1316="Yes"),"Yes","No")</f>
        <v>No</v>
      </c>
      <c r="AO1316" t="str">
        <f>IF(OR(CM!K6="Q1 2028",CM!K6="Q2 2028"),"Yes","No")</f>
        <v>No</v>
      </c>
      <c r="AP1316" s="178" t="str">
        <f t="shared" ref="AP1316:AP1379" si="883">IF(AND(C1316="No",D1316="No",E1316="No",AO1316="Yes"),"Yes","No")</f>
        <v>No</v>
      </c>
      <c r="AQ1316" t="str">
        <f>IF(OR(CM!K6="Q3 2028",CM!K6="Q4 2028"),"Yes","No")</f>
        <v>No</v>
      </c>
      <c r="AR1316" s="178" t="str">
        <f t="shared" ref="AR1316:AR1379" si="884">IF(AND(C1316="No",D1316="No",E1316="No",AQ1316="Yes"),"Yes","No")</f>
        <v>No</v>
      </c>
      <c r="AS1316" t="str">
        <f>IF(OR(CM!K6="Q1 2029",CM!K6="Q2 2029"),"Yes","No")</f>
        <v>No</v>
      </c>
      <c r="AT1316" s="178" t="str">
        <f t="shared" ref="AT1316:AT1379" si="885">IF(AND(C1316="No",D1316="No",E1316="No",AS1316="Yes"),"Yes","No")</f>
        <v>No</v>
      </c>
      <c r="AU1316" t="str">
        <f>IF(OR(CM!K6="Q3 2029",CM!K6="Q4 2029"),"Yes","No")</f>
        <v>No</v>
      </c>
      <c r="AV1316" s="178" t="str">
        <f t="shared" ref="AV1316:AV1379" si="886">IF(AND(C1316="No",D1316="No",E1316="No",AU1316="Yes"),"Yes","No")</f>
        <v>No</v>
      </c>
      <c r="AW1316" t="str">
        <f>IF(OR(CM!K6="Q1 2030",CM!K6="Q2 2030"),"Yes","No")</f>
        <v>No</v>
      </c>
      <c r="AX1316" s="178" t="str">
        <f t="shared" ref="AX1316:AX1379" si="887">IF(AND(C1316="No",D1316="No",E1316="No",AW1316="Yes"),"Yes","No")</f>
        <v>No</v>
      </c>
      <c r="AY1316" t="str">
        <f>IF(OR(CM!K6="Q3 2030",CM!K6="Q4 2030"),"Yes","No")</f>
        <v>No</v>
      </c>
      <c r="AZ1316" s="178" t="str">
        <f t="shared" ref="AZ1316:AZ1379" si="888">IF(AND(C1316="No",D1316="No",E1316="No",AY1316="Yes"),"Yes","No")</f>
        <v>No</v>
      </c>
      <c r="BA1316" t="str">
        <f>IF(CM!K6="","No","Yes")</f>
        <v>No</v>
      </c>
      <c r="BB1316" s="178" t="str">
        <f t="shared" ref="BB1316:BB1379" si="889">IF(AND(C1316="No",D1316="No",E1316="No",BA1316="Yes"),"Yes","No")</f>
        <v>No</v>
      </c>
      <c r="BC1316" s="178" t="str">
        <f t="shared" ref="BC1316:BC1379" si="890">IF(AND(C1316="No",D1316="No",E1316="No",BB1316="No"),"Yes","No")</f>
        <v>Yes</v>
      </c>
      <c r="BD1316" s="174"/>
    </row>
    <row r="1317" spans="1:56" s="175" customFormat="1" ht="23.65" thickBot="1" x14ac:dyDescent="0.5">
      <c r="A1317" s="177">
        <v>3</v>
      </c>
      <c r="B1317" s="51" t="s">
        <v>80</v>
      </c>
      <c r="C1317" t="str">
        <f>IF(CM!E7="Yes","Yes","No")</f>
        <v>No</v>
      </c>
      <c r="D1317" t="str">
        <f>IF(AND(C1317="No",CM!F7="Yes"),"Yes","No")</f>
        <v>No</v>
      </c>
      <c r="E1317" t="str">
        <f>IF(AND(C1317="No",CM!F7="N/A"),"N/A","No")</f>
        <v>No</v>
      </c>
      <c r="F1317">
        <f>IF(OR(CM!F7="Yes",CM!F7="N/A"),0,1)</f>
        <v>1</v>
      </c>
      <c r="G1317" t="str">
        <f>IF(OR(CM!K7="Q3 2019",CM!K7="Q4 2019"),"Yes","No")</f>
        <v>No</v>
      </c>
      <c r="H1317" s="178" t="str">
        <f t="shared" si="842"/>
        <v>No</v>
      </c>
      <c r="I1317" t="str">
        <f>IF(OR(CM!K7="Q1 2020",CM!K7="Q2 2020"),"Yes","No")</f>
        <v>No</v>
      </c>
      <c r="J1317" s="178" t="str">
        <f t="shared" si="867"/>
        <v>No</v>
      </c>
      <c r="K1317" t="str">
        <f>IF(OR(CM!K7="Q3 2020",CM!K7="Q4 2020"),"Yes","No")</f>
        <v>No</v>
      </c>
      <c r="L1317" s="178" t="str">
        <f t="shared" si="868"/>
        <v>No</v>
      </c>
      <c r="M1317" t="str">
        <f>IF(OR(CM!K7="Q1 2021",CM!K7="Q2 2021"),"Yes","No")</f>
        <v>No</v>
      </c>
      <c r="N1317" s="178" t="str">
        <f t="shared" si="869"/>
        <v>No</v>
      </c>
      <c r="O1317" t="str">
        <f>IF(OR(CM!K7="Q3 2021",CM!K7="Q4 2021"),"Yes","No")</f>
        <v>No</v>
      </c>
      <c r="P1317" s="178" t="str">
        <f t="shared" si="870"/>
        <v>No</v>
      </c>
      <c r="Q1317" t="str">
        <f>IF(OR(CM!K7="Q1 2022",CM!K7="Q2 2022"),"Yes","No")</f>
        <v>No</v>
      </c>
      <c r="R1317" s="178" t="str">
        <f t="shared" si="871"/>
        <v>No</v>
      </c>
      <c r="S1317" t="str">
        <f>IF(OR(CM!K7="Q3 2022",CM!K7="Q4 2022"),"Yes","No")</f>
        <v>No</v>
      </c>
      <c r="T1317" s="178" t="str">
        <f t="shared" si="872"/>
        <v>No</v>
      </c>
      <c r="U1317" t="str">
        <f>IF(OR(CM!K7="Q1 2023",CM!K7="Q2 2023"),"Yes","No")</f>
        <v>No</v>
      </c>
      <c r="V1317" s="178" t="str">
        <f t="shared" si="873"/>
        <v>No</v>
      </c>
      <c r="W1317" t="str">
        <f>IF(OR(CM!K7="Q3 2023",CM!K7="Q4 2023"),"Yes","No")</f>
        <v>No</v>
      </c>
      <c r="X1317" s="178" t="str">
        <f t="shared" si="874"/>
        <v>No</v>
      </c>
      <c r="Y1317" t="str">
        <f>IF(OR(CM!K7="Q1 2024",CM!K7="Q2 2024"),"Yes","No")</f>
        <v>No</v>
      </c>
      <c r="Z1317" s="178" t="str">
        <f t="shared" si="875"/>
        <v>No</v>
      </c>
      <c r="AA1317" t="str">
        <f>IF(OR(IA!M83="Q3 2024",IA!M83="Q4 2024"),"Yes","No")</f>
        <v>No</v>
      </c>
      <c r="AB1317" s="178" t="str">
        <f t="shared" si="876"/>
        <v>No</v>
      </c>
      <c r="AC1317" t="str">
        <f>IF(OR(CM!K7="Q1 2025",CM!K7="Q2 2025"),"Yes","No")</f>
        <v>No</v>
      </c>
      <c r="AD1317" s="178" t="str">
        <f t="shared" si="877"/>
        <v>No</v>
      </c>
      <c r="AE1317" t="str">
        <f>IF(OR(CM!K7="Q3 2025",CM!K7="Q4 2025"),"Yes","No")</f>
        <v>No</v>
      </c>
      <c r="AF1317" s="178" t="str">
        <f t="shared" si="878"/>
        <v>No</v>
      </c>
      <c r="AG1317" t="str">
        <f>IF(OR(CM!K7="Q1 2026",CM!K7="Q2 2026"),"Yes","No")</f>
        <v>No</v>
      </c>
      <c r="AH1317" s="178" t="str">
        <f t="shared" si="879"/>
        <v>No</v>
      </c>
      <c r="AI1317" t="str">
        <f>IF(OR(CM!K7="Q3 2026",CM!K7="Q4 2026"),"Yes","No")</f>
        <v>No</v>
      </c>
      <c r="AJ1317" s="178" t="str">
        <f t="shared" si="880"/>
        <v>No</v>
      </c>
      <c r="AK1317" t="str">
        <f>IF(OR(CM!K7="Q1 2027",CM!K7="Q2 2027"),"Yes","No")</f>
        <v>No</v>
      </c>
      <c r="AL1317" s="178" t="str">
        <f t="shared" si="881"/>
        <v>No</v>
      </c>
      <c r="AM1317" t="str">
        <f>IF(OR(CM!K7="Q3 2027",CM!K7="Q4 2027"),"Yes","No")</f>
        <v>No</v>
      </c>
      <c r="AN1317" s="178" t="str">
        <f t="shared" si="882"/>
        <v>No</v>
      </c>
      <c r="AO1317" t="str">
        <f>IF(OR(CM!K7="Q1 2028",CM!K7="Q2 2028"),"Yes","No")</f>
        <v>No</v>
      </c>
      <c r="AP1317" s="178" t="str">
        <f t="shared" si="883"/>
        <v>No</v>
      </c>
      <c r="AQ1317" t="str">
        <f>IF(OR(CM!K7="Q3 2028",CM!K7="Q4 2028"),"Yes","No")</f>
        <v>No</v>
      </c>
      <c r="AR1317" s="178" t="str">
        <f t="shared" si="884"/>
        <v>No</v>
      </c>
      <c r="AS1317" t="str">
        <f>IF(OR(CM!K7="Q1 2029",CM!K7="Q2 2029"),"Yes","No")</f>
        <v>No</v>
      </c>
      <c r="AT1317" s="178" t="str">
        <f t="shared" si="885"/>
        <v>No</v>
      </c>
      <c r="AU1317" t="str">
        <f>IF(OR(CM!K7="Q3 2029",CM!K7="Q4 2029"),"Yes","No")</f>
        <v>No</v>
      </c>
      <c r="AV1317" s="178" t="str">
        <f t="shared" si="886"/>
        <v>No</v>
      </c>
      <c r="AW1317" t="str">
        <f>IF(OR(CM!K7="Q1 2030",CM!K7="Q2 2030"),"Yes","No")</f>
        <v>No</v>
      </c>
      <c r="AX1317" s="178" t="str">
        <f t="shared" si="887"/>
        <v>No</v>
      </c>
      <c r="AY1317" t="str">
        <f>IF(OR(CM!K7="Q3 2030",CM!K7="Q4 2030"),"Yes","No")</f>
        <v>No</v>
      </c>
      <c r="AZ1317" s="178" t="str">
        <f t="shared" si="888"/>
        <v>No</v>
      </c>
      <c r="BA1317" t="str">
        <f>IF(CM!K7="","No","Yes")</f>
        <v>No</v>
      </c>
      <c r="BB1317" s="178" t="str">
        <f t="shared" si="889"/>
        <v>No</v>
      </c>
      <c r="BC1317" s="178" t="str">
        <f t="shared" si="890"/>
        <v>Yes</v>
      </c>
      <c r="BD1317" s="174"/>
    </row>
    <row r="1318" spans="1:56" s="175" customFormat="1" ht="46.9" thickBot="1" x14ac:dyDescent="0.5">
      <c r="A1318" s="177">
        <v>4</v>
      </c>
      <c r="B1318" s="51" t="s">
        <v>81</v>
      </c>
      <c r="C1318" t="str">
        <f>IF(CM!E8="Yes","Yes","No")</f>
        <v>No</v>
      </c>
      <c r="D1318" t="str">
        <f>IF(AND(C1318="No",CM!F8="Yes"),"Yes","No")</f>
        <v>No</v>
      </c>
      <c r="E1318" t="str">
        <f>IF(AND(C1318="No",CM!F8="N/A"),"N/A","No")</f>
        <v>No</v>
      </c>
      <c r="F1318">
        <f>IF(OR(CM!F8="Yes",CM!F8="N/A"),0,1)</f>
        <v>1</v>
      </c>
      <c r="G1318" t="str">
        <f>IF(OR(CM!K8="Q3 2019",CM!K8="Q4 2019"),"Yes","No")</f>
        <v>No</v>
      </c>
      <c r="H1318" s="178" t="str">
        <f t="shared" si="842"/>
        <v>No</v>
      </c>
      <c r="I1318" t="str">
        <f>IF(OR(CM!K8="Q1 2020",CM!K8="Q2 2020"),"Yes","No")</f>
        <v>No</v>
      </c>
      <c r="J1318" s="178" t="str">
        <f t="shared" si="867"/>
        <v>No</v>
      </c>
      <c r="K1318" t="str">
        <f>IF(OR(CM!K8="Q3 2020",CM!K8="Q4 2020"),"Yes","No")</f>
        <v>No</v>
      </c>
      <c r="L1318" s="178" t="str">
        <f t="shared" si="868"/>
        <v>No</v>
      </c>
      <c r="M1318" t="str">
        <f>IF(OR(CM!K8="Q1 2021",CM!K8="Q2 2021"),"Yes","No")</f>
        <v>No</v>
      </c>
      <c r="N1318" s="178" t="str">
        <f t="shared" si="869"/>
        <v>No</v>
      </c>
      <c r="O1318" t="str">
        <f>IF(OR(CM!K8="Q3 2021",CM!K8="Q4 2021"),"Yes","No")</f>
        <v>No</v>
      </c>
      <c r="P1318" s="178" t="str">
        <f t="shared" si="870"/>
        <v>No</v>
      </c>
      <c r="Q1318" t="str">
        <f>IF(OR(CM!K8="Q1 2022",CM!K8="Q2 2022"),"Yes","No")</f>
        <v>No</v>
      </c>
      <c r="R1318" s="178" t="str">
        <f t="shared" si="871"/>
        <v>No</v>
      </c>
      <c r="S1318" t="str">
        <f>IF(OR(CM!K8="Q3 2022",CM!K8="Q4 2022"),"Yes","No")</f>
        <v>No</v>
      </c>
      <c r="T1318" s="178" t="str">
        <f t="shared" si="872"/>
        <v>No</v>
      </c>
      <c r="U1318" t="str">
        <f>IF(OR(CM!K8="Q1 2023",CM!K8="Q2 2023"),"Yes","No")</f>
        <v>No</v>
      </c>
      <c r="V1318" s="178" t="str">
        <f t="shared" si="873"/>
        <v>No</v>
      </c>
      <c r="W1318" t="str">
        <f>IF(OR(CM!K8="Q3 2023",CM!K8="Q4 2023"),"Yes","No")</f>
        <v>No</v>
      </c>
      <c r="X1318" s="178" t="str">
        <f t="shared" si="874"/>
        <v>No</v>
      </c>
      <c r="Y1318" t="str">
        <f>IF(OR(CM!K8="Q1 2024",CM!K8="Q2 2024"),"Yes","No")</f>
        <v>No</v>
      </c>
      <c r="Z1318" s="178" t="str">
        <f t="shared" si="875"/>
        <v>No</v>
      </c>
      <c r="AA1318" t="str">
        <f>IF(OR(IA!M84="Q3 2024",IA!M84="Q4 2024"),"Yes","No")</f>
        <v>No</v>
      </c>
      <c r="AB1318" s="178" t="str">
        <f t="shared" si="876"/>
        <v>No</v>
      </c>
      <c r="AC1318" t="str">
        <f>IF(OR(CM!K8="Q1 2025",CM!K8="Q2 2025"),"Yes","No")</f>
        <v>No</v>
      </c>
      <c r="AD1318" s="178" t="str">
        <f t="shared" si="877"/>
        <v>No</v>
      </c>
      <c r="AE1318" t="str">
        <f>IF(OR(CM!K8="Q3 2025",CM!K8="Q4 2025"),"Yes","No")</f>
        <v>No</v>
      </c>
      <c r="AF1318" s="178" t="str">
        <f t="shared" si="878"/>
        <v>No</v>
      </c>
      <c r="AG1318" t="str">
        <f>IF(OR(CM!K8="Q1 2026",CM!K8="Q2 2026"),"Yes","No")</f>
        <v>No</v>
      </c>
      <c r="AH1318" s="178" t="str">
        <f t="shared" si="879"/>
        <v>No</v>
      </c>
      <c r="AI1318" t="str">
        <f>IF(OR(CM!K8="Q3 2026",CM!K8="Q4 2026"),"Yes","No")</f>
        <v>No</v>
      </c>
      <c r="AJ1318" s="178" t="str">
        <f t="shared" si="880"/>
        <v>No</v>
      </c>
      <c r="AK1318" t="str">
        <f>IF(OR(CM!K8="Q1 2027",CM!K8="Q2 2027"),"Yes","No")</f>
        <v>No</v>
      </c>
      <c r="AL1318" s="178" t="str">
        <f t="shared" si="881"/>
        <v>No</v>
      </c>
      <c r="AM1318" t="str">
        <f>IF(OR(CM!K8="Q3 2027",CM!K8="Q4 2027"),"Yes","No")</f>
        <v>No</v>
      </c>
      <c r="AN1318" s="178" t="str">
        <f t="shared" si="882"/>
        <v>No</v>
      </c>
      <c r="AO1318" t="str">
        <f>IF(OR(CM!K8="Q1 2028",CM!K8="Q2 2028"),"Yes","No")</f>
        <v>No</v>
      </c>
      <c r="AP1318" s="178" t="str">
        <f t="shared" si="883"/>
        <v>No</v>
      </c>
      <c r="AQ1318" t="str">
        <f>IF(OR(CM!K8="Q3 2028",CM!K8="Q4 2028"),"Yes","No")</f>
        <v>No</v>
      </c>
      <c r="AR1318" s="178" t="str">
        <f t="shared" si="884"/>
        <v>No</v>
      </c>
      <c r="AS1318" t="str">
        <f>IF(OR(CM!K8="Q1 2029",CM!K8="Q2 2029"),"Yes","No")</f>
        <v>No</v>
      </c>
      <c r="AT1318" s="178" t="str">
        <f t="shared" si="885"/>
        <v>No</v>
      </c>
      <c r="AU1318" t="str">
        <f>IF(OR(CM!K8="Q3 2029",CM!K8="Q4 2029"),"Yes","No")</f>
        <v>No</v>
      </c>
      <c r="AV1318" s="178" t="str">
        <f t="shared" si="886"/>
        <v>No</v>
      </c>
      <c r="AW1318" t="str">
        <f>IF(OR(CM!K8="Q1 2030",CM!K8="Q2 2030"),"Yes","No")</f>
        <v>No</v>
      </c>
      <c r="AX1318" s="178" t="str">
        <f t="shared" si="887"/>
        <v>No</v>
      </c>
      <c r="AY1318" t="str">
        <f>IF(OR(CM!K8="Q3 2030",CM!K8="Q4 2030"),"Yes","No")</f>
        <v>No</v>
      </c>
      <c r="AZ1318" s="178" t="str">
        <f t="shared" si="888"/>
        <v>No</v>
      </c>
      <c r="BA1318" t="str">
        <f>IF(CM!K8="","No","Yes")</f>
        <v>No</v>
      </c>
      <c r="BB1318" s="178" t="str">
        <f t="shared" si="889"/>
        <v>No</v>
      </c>
      <c r="BC1318" s="178" t="str">
        <f t="shared" si="890"/>
        <v>Yes</v>
      </c>
      <c r="BD1318" s="174"/>
    </row>
    <row r="1319" spans="1:56" s="175" customFormat="1" ht="23.65" thickBot="1" x14ac:dyDescent="0.5">
      <c r="A1319" s="177">
        <v>5</v>
      </c>
      <c r="B1319" s="51" t="s">
        <v>82</v>
      </c>
      <c r="C1319" t="str">
        <f>IF(CM!E9="Yes","Yes","No")</f>
        <v>No</v>
      </c>
      <c r="D1319" t="str">
        <f>IF(AND(C1319="No",CM!F9="Yes"),"Yes","No")</f>
        <v>No</v>
      </c>
      <c r="E1319" t="str">
        <f>IF(AND(C1319="No",CM!F9="N/A"),"N/A","No")</f>
        <v>No</v>
      </c>
      <c r="F1319">
        <f>IF(OR(CM!F9="Yes",CM!F9="N/A"),0,1)</f>
        <v>1</v>
      </c>
      <c r="G1319" t="str">
        <f>IF(OR(CM!K9="Q3 2019",CM!K9="Q4 2019"),"Yes","No")</f>
        <v>No</v>
      </c>
      <c r="H1319" s="178" t="str">
        <f t="shared" si="842"/>
        <v>No</v>
      </c>
      <c r="I1319" t="str">
        <f>IF(OR(CM!K9="Q1 2020",CM!K9="Q2 2020"),"Yes","No")</f>
        <v>No</v>
      </c>
      <c r="J1319" s="178" t="str">
        <f t="shared" si="867"/>
        <v>No</v>
      </c>
      <c r="K1319" t="str">
        <f>IF(OR(CM!K9="Q3 2020",CM!K9="Q4 2020"),"Yes","No")</f>
        <v>No</v>
      </c>
      <c r="L1319" s="178" t="str">
        <f t="shared" si="868"/>
        <v>No</v>
      </c>
      <c r="M1319" t="str">
        <f>IF(OR(CM!K9="Q1 2021",CM!K9="Q2 2021"),"Yes","No")</f>
        <v>No</v>
      </c>
      <c r="N1319" s="178" t="str">
        <f t="shared" si="869"/>
        <v>No</v>
      </c>
      <c r="O1319" t="str">
        <f>IF(OR(CM!K9="Q3 2021",CM!K9="Q4 2021"),"Yes","No")</f>
        <v>No</v>
      </c>
      <c r="P1319" s="178" t="str">
        <f t="shared" si="870"/>
        <v>No</v>
      </c>
      <c r="Q1319" t="str">
        <f>IF(OR(CM!K9="Q1 2022",CM!K9="Q2 2022"),"Yes","No")</f>
        <v>No</v>
      </c>
      <c r="R1319" s="178" t="str">
        <f t="shared" si="871"/>
        <v>No</v>
      </c>
      <c r="S1319" t="str">
        <f>IF(OR(CM!K9="Q3 2022",CM!K9="Q4 2022"),"Yes","No")</f>
        <v>No</v>
      </c>
      <c r="T1319" s="178" t="str">
        <f t="shared" si="872"/>
        <v>No</v>
      </c>
      <c r="U1319" t="str">
        <f>IF(OR(CM!K9="Q1 2023",CM!K9="Q2 2023"),"Yes","No")</f>
        <v>No</v>
      </c>
      <c r="V1319" s="178" t="str">
        <f t="shared" si="873"/>
        <v>No</v>
      </c>
      <c r="W1319" t="str">
        <f>IF(OR(CM!K9="Q3 2023",CM!K9="Q4 2023"),"Yes","No")</f>
        <v>No</v>
      </c>
      <c r="X1319" s="178" t="str">
        <f t="shared" si="874"/>
        <v>No</v>
      </c>
      <c r="Y1319" t="str">
        <f>IF(OR(CM!K9="Q1 2024",CM!K9="Q2 2024"),"Yes","No")</f>
        <v>No</v>
      </c>
      <c r="Z1319" s="178" t="str">
        <f t="shared" si="875"/>
        <v>No</v>
      </c>
      <c r="AA1319" t="str">
        <f>IF(OR(IA!M85="Q3 2024",IA!M85="Q4 2024"),"Yes","No")</f>
        <v>No</v>
      </c>
      <c r="AB1319" s="178" t="str">
        <f t="shared" si="876"/>
        <v>No</v>
      </c>
      <c r="AC1319" t="str">
        <f>IF(OR(CM!K9="Q1 2025",CM!K9="Q2 2025"),"Yes","No")</f>
        <v>No</v>
      </c>
      <c r="AD1319" s="178" t="str">
        <f t="shared" si="877"/>
        <v>No</v>
      </c>
      <c r="AE1319" t="str">
        <f>IF(OR(CM!K9="Q3 2025",CM!K9="Q4 2025"),"Yes","No")</f>
        <v>No</v>
      </c>
      <c r="AF1319" s="178" t="str">
        <f t="shared" si="878"/>
        <v>No</v>
      </c>
      <c r="AG1319" t="str">
        <f>IF(OR(CM!K9="Q1 2026",CM!K9="Q2 2026"),"Yes","No")</f>
        <v>No</v>
      </c>
      <c r="AH1319" s="178" t="str">
        <f t="shared" si="879"/>
        <v>No</v>
      </c>
      <c r="AI1319" t="str">
        <f>IF(OR(CM!K9="Q3 2026",CM!K9="Q4 2026"),"Yes","No")</f>
        <v>No</v>
      </c>
      <c r="AJ1319" s="178" t="str">
        <f t="shared" si="880"/>
        <v>No</v>
      </c>
      <c r="AK1319" t="str">
        <f>IF(OR(CM!K9="Q1 2027",CM!K9="Q2 2027"),"Yes","No")</f>
        <v>No</v>
      </c>
      <c r="AL1319" s="178" t="str">
        <f t="shared" si="881"/>
        <v>No</v>
      </c>
      <c r="AM1319" t="str">
        <f>IF(OR(CM!K9="Q3 2027",CM!K9="Q4 2027"),"Yes","No")</f>
        <v>No</v>
      </c>
      <c r="AN1319" s="178" t="str">
        <f t="shared" si="882"/>
        <v>No</v>
      </c>
      <c r="AO1319" t="str">
        <f>IF(OR(CM!K9="Q1 2028",CM!K9="Q2 2028"),"Yes","No")</f>
        <v>No</v>
      </c>
      <c r="AP1319" s="178" t="str">
        <f t="shared" si="883"/>
        <v>No</v>
      </c>
      <c r="AQ1319" t="str">
        <f>IF(OR(CM!K9="Q3 2028",CM!K9="Q4 2028"),"Yes","No")</f>
        <v>No</v>
      </c>
      <c r="AR1319" s="178" t="str">
        <f t="shared" si="884"/>
        <v>No</v>
      </c>
      <c r="AS1319" t="str">
        <f>IF(OR(CM!K9="Q1 2029",CM!K9="Q2 2029"),"Yes","No")</f>
        <v>No</v>
      </c>
      <c r="AT1319" s="178" t="str">
        <f t="shared" si="885"/>
        <v>No</v>
      </c>
      <c r="AU1319" t="str">
        <f>IF(OR(CM!K9="Q3 2029",CM!K9="Q4 2029"),"Yes","No")</f>
        <v>No</v>
      </c>
      <c r="AV1319" s="178" t="str">
        <f t="shared" si="886"/>
        <v>No</v>
      </c>
      <c r="AW1319" t="str">
        <f>IF(OR(CM!K9="Q1 2030",CM!K9="Q2 2030"),"Yes","No")</f>
        <v>No</v>
      </c>
      <c r="AX1319" s="178" t="str">
        <f t="shared" si="887"/>
        <v>No</v>
      </c>
      <c r="AY1319" t="str">
        <f>IF(OR(CM!K9="Q3 2030",CM!K9="Q4 2030"),"Yes","No")</f>
        <v>No</v>
      </c>
      <c r="AZ1319" s="178" t="str">
        <f t="shared" si="888"/>
        <v>No</v>
      </c>
      <c r="BA1319" t="str">
        <f>IF(CM!K9="","No","Yes")</f>
        <v>No</v>
      </c>
      <c r="BB1319" s="178" t="str">
        <f t="shared" si="889"/>
        <v>No</v>
      </c>
      <c r="BC1319" s="178" t="str">
        <f t="shared" si="890"/>
        <v>Yes</v>
      </c>
      <c r="BD1319" s="174"/>
    </row>
    <row r="1320" spans="1:56" s="175" customFormat="1" ht="35.25" thickBot="1" x14ac:dyDescent="0.5">
      <c r="A1320" s="177">
        <v>6</v>
      </c>
      <c r="B1320" s="51" t="s">
        <v>83</v>
      </c>
      <c r="C1320" t="str">
        <f>IF(CM!E10="Yes","Yes","No")</f>
        <v>No</v>
      </c>
      <c r="D1320" t="str">
        <f>IF(AND(C1320="No",CM!F10="Yes"),"Yes","No")</f>
        <v>No</v>
      </c>
      <c r="E1320" t="str">
        <f>IF(AND(C1320="No",CM!F10="N/A"),"N/A","No")</f>
        <v>No</v>
      </c>
      <c r="F1320">
        <f>IF(OR(CM!F10="Yes",CM!F10="N/A"),0,1)</f>
        <v>1</v>
      </c>
      <c r="G1320" t="str">
        <f>IF(OR(CM!K10="Q3 2019",CM!K10="Q4 2019"),"Yes","No")</f>
        <v>No</v>
      </c>
      <c r="H1320" s="178" t="str">
        <f t="shared" si="842"/>
        <v>No</v>
      </c>
      <c r="I1320" t="str">
        <f>IF(OR(CM!K10="Q1 2020",CM!K10="Q2 2020"),"Yes","No")</f>
        <v>No</v>
      </c>
      <c r="J1320" s="178" t="str">
        <f t="shared" si="867"/>
        <v>No</v>
      </c>
      <c r="K1320" t="str">
        <f>IF(OR(CM!K10="Q3 2020",CM!K10="Q4 2020"),"Yes","No")</f>
        <v>No</v>
      </c>
      <c r="L1320" s="178" t="str">
        <f t="shared" si="868"/>
        <v>No</v>
      </c>
      <c r="M1320" t="str">
        <f>IF(OR(CM!K10="Q1 2021",CM!K10="Q2 2021"),"Yes","No")</f>
        <v>No</v>
      </c>
      <c r="N1320" s="178" t="str">
        <f t="shared" si="869"/>
        <v>No</v>
      </c>
      <c r="O1320" t="str">
        <f>IF(OR(CM!K10="Q3 2021",CM!K10="Q4 2021"),"Yes","No")</f>
        <v>No</v>
      </c>
      <c r="P1320" s="178" t="str">
        <f t="shared" si="870"/>
        <v>No</v>
      </c>
      <c r="Q1320" t="str">
        <f>IF(OR(CM!K10="Q1 2022",CM!K10="Q2 2022"),"Yes","No")</f>
        <v>No</v>
      </c>
      <c r="R1320" s="178" t="str">
        <f t="shared" si="871"/>
        <v>No</v>
      </c>
      <c r="S1320" t="str">
        <f>IF(OR(CM!K10="Q3 2022",CM!K10="Q4 2022"),"Yes","No")</f>
        <v>No</v>
      </c>
      <c r="T1320" s="178" t="str">
        <f t="shared" si="872"/>
        <v>No</v>
      </c>
      <c r="U1320" t="str">
        <f>IF(OR(CM!K10="Q1 2023",CM!K10="Q2 2023"),"Yes","No")</f>
        <v>No</v>
      </c>
      <c r="V1320" s="178" t="str">
        <f t="shared" si="873"/>
        <v>No</v>
      </c>
      <c r="W1320" t="str">
        <f>IF(OR(CM!K10="Q3 2023",CM!K10="Q4 2023"),"Yes","No")</f>
        <v>No</v>
      </c>
      <c r="X1320" s="178" t="str">
        <f t="shared" si="874"/>
        <v>No</v>
      </c>
      <c r="Y1320" t="str">
        <f>IF(OR(CM!K10="Q1 2024",CM!K10="Q2 2024"),"Yes","No")</f>
        <v>No</v>
      </c>
      <c r="Z1320" s="178" t="str">
        <f t="shared" si="875"/>
        <v>No</v>
      </c>
      <c r="AA1320" t="str">
        <f>IF(OR(IA!M86="Q3 2024",IA!M86="Q4 2024"),"Yes","No")</f>
        <v>No</v>
      </c>
      <c r="AB1320" s="178" t="str">
        <f t="shared" si="876"/>
        <v>No</v>
      </c>
      <c r="AC1320" t="str">
        <f>IF(OR(CM!K10="Q1 2025",CM!K10="Q2 2025"),"Yes","No")</f>
        <v>No</v>
      </c>
      <c r="AD1320" s="178" t="str">
        <f t="shared" si="877"/>
        <v>No</v>
      </c>
      <c r="AE1320" t="str">
        <f>IF(OR(CM!K10="Q3 2025",CM!K10="Q4 2025"),"Yes","No")</f>
        <v>No</v>
      </c>
      <c r="AF1320" s="178" t="str">
        <f t="shared" si="878"/>
        <v>No</v>
      </c>
      <c r="AG1320" t="str">
        <f>IF(OR(CM!K10="Q1 2026",CM!K10="Q2 2026"),"Yes","No")</f>
        <v>No</v>
      </c>
      <c r="AH1320" s="178" t="str">
        <f t="shared" si="879"/>
        <v>No</v>
      </c>
      <c r="AI1320" t="str">
        <f>IF(OR(CM!K10="Q3 2026",CM!K10="Q4 2026"),"Yes","No")</f>
        <v>No</v>
      </c>
      <c r="AJ1320" s="178" t="str">
        <f t="shared" si="880"/>
        <v>No</v>
      </c>
      <c r="AK1320" t="str">
        <f>IF(OR(CM!K10="Q1 2027",CM!K10="Q2 2027"),"Yes","No")</f>
        <v>No</v>
      </c>
      <c r="AL1320" s="178" t="str">
        <f t="shared" si="881"/>
        <v>No</v>
      </c>
      <c r="AM1320" t="str">
        <f>IF(OR(CM!K10="Q3 2027",CM!K10="Q4 2027"),"Yes","No")</f>
        <v>No</v>
      </c>
      <c r="AN1320" s="178" t="str">
        <f t="shared" si="882"/>
        <v>No</v>
      </c>
      <c r="AO1320" t="str">
        <f>IF(OR(CM!K10="Q1 2028",CM!K10="Q2 2028"),"Yes","No")</f>
        <v>No</v>
      </c>
      <c r="AP1320" s="178" t="str">
        <f t="shared" si="883"/>
        <v>No</v>
      </c>
      <c r="AQ1320" t="str">
        <f>IF(OR(CM!K10="Q3 2028",CM!K10="Q4 2028"),"Yes","No")</f>
        <v>No</v>
      </c>
      <c r="AR1320" s="178" t="str">
        <f t="shared" si="884"/>
        <v>No</v>
      </c>
      <c r="AS1320" t="str">
        <f>IF(OR(CM!K10="Q1 2029",CM!K10="Q2 2029"),"Yes","No")</f>
        <v>No</v>
      </c>
      <c r="AT1320" s="178" t="str">
        <f t="shared" si="885"/>
        <v>No</v>
      </c>
      <c r="AU1320" t="str">
        <f>IF(OR(CM!K10="Q3 2029",CM!K10="Q4 2029"),"Yes","No")</f>
        <v>No</v>
      </c>
      <c r="AV1320" s="178" t="str">
        <f t="shared" si="886"/>
        <v>No</v>
      </c>
      <c r="AW1320" t="str">
        <f>IF(OR(CM!K10="Q1 2030",CM!K10="Q2 2030"),"Yes","No")</f>
        <v>No</v>
      </c>
      <c r="AX1320" s="178" t="str">
        <f t="shared" si="887"/>
        <v>No</v>
      </c>
      <c r="AY1320" t="str">
        <f>IF(OR(CM!K10="Q3 2030",CM!K10="Q4 2030"),"Yes","No")</f>
        <v>No</v>
      </c>
      <c r="AZ1320" s="178" t="str">
        <f t="shared" si="888"/>
        <v>No</v>
      </c>
      <c r="BA1320" t="str">
        <f>IF(CM!K10="","No","Yes")</f>
        <v>No</v>
      </c>
      <c r="BB1320" s="178" t="str">
        <f t="shared" si="889"/>
        <v>No</v>
      </c>
      <c r="BC1320" s="178" t="str">
        <f t="shared" si="890"/>
        <v>Yes</v>
      </c>
      <c r="BD1320" s="174"/>
    </row>
    <row r="1321" spans="1:56" s="175" customFormat="1" ht="35.25" thickBot="1" x14ac:dyDescent="0.5">
      <c r="A1321" s="177">
        <v>7</v>
      </c>
      <c r="B1321" s="51" t="s">
        <v>84</v>
      </c>
      <c r="C1321" t="str">
        <f>IF(CM!E11="Yes","Yes","No")</f>
        <v>No</v>
      </c>
      <c r="D1321" t="str">
        <f>IF(AND(C1321="No",CM!F11="Yes"),"Yes","No")</f>
        <v>No</v>
      </c>
      <c r="E1321" t="str">
        <f>IF(AND(C1321="No",CM!F11="N/A"),"N/A","No")</f>
        <v>No</v>
      </c>
      <c r="F1321">
        <f>IF(OR(CM!F11="Yes",CM!F11="N/A"),0,1)</f>
        <v>1</v>
      </c>
      <c r="G1321" t="str">
        <f>IF(OR(CM!K11="Q3 2019",CM!K11="Q4 2019"),"Yes","No")</f>
        <v>No</v>
      </c>
      <c r="H1321" s="178" t="str">
        <f t="shared" si="842"/>
        <v>No</v>
      </c>
      <c r="I1321" t="str">
        <f>IF(OR(CM!K11="Q1 2020",CM!K11="Q2 2020"),"Yes","No")</f>
        <v>No</v>
      </c>
      <c r="J1321" s="178" t="str">
        <f t="shared" si="867"/>
        <v>No</v>
      </c>
      <c r="K1321" t="str">
        <f>IF(OR(CM!K11="Q3 2020",CM!K11="Q4 2020"),"Yes","No")</f>
        <v>No</v>
      </c>
      <c r="L1321" s="178" t="str">
        <f t="shared" si="868"/>
        <v>No</v>
      </c>
      <c r="M1321" t="str">
        <f>IF(OR(CM!K11="Q1 2021",CM!K11="Q2 2021"),"Yes","No")</f>
        <v>No</v>
      </c>
      <c r="N1321" s="178" t="str">
        <f t="shared" si="869"/>
        <v>No</v>
      </c>
      <c r="O1321" t="str">
        <f>IF(OR(CM!K11="Q3 2021",CM!K11="Q4 2021"),"Yes","No")</f>
        <v>No</v>
      </c>
      <c r="P1321" s="178" t="str">
        <f t="shared" si="870"/>
        <v>No</v>
      </c>
      <c r="Q1321" t="str">
        <f>IF(OR(CM!K11="Q1 2022",CM!K11="Q2 2022"),"Yes","No")</f>
        <v>No</v>
      </c>
      <c r="R1321" s="178" t="str">
        <f t="shared" si="871"/>
        <v>No</v>
      </c>
      <c r="S1321" t="str">
        <f>IF(OR(CM!K11="Q3 2022",CM!K11="Q4 2022"),"Yes","No")</f>
        <v>No</v>
      </c>
      <c r="T1321" s="178" t="str">
        <f t="shared" si="872"/>
        <v>No</v>
      </c>
      <c r="U1321" t="str">
        <f>IF(OR(CM!K11="Q1 2023",CM!K11="Q2 2023"),"Yes","No")</f>
        <v>No</v>
      </c>
      <c r="V1321" s="178" t="str">
        <f t="shared" si="873"/>
        <v>No</v>
      </c>
      <c r="W1321" t="str">
        <f>IF(OR(CM!K11="Q3 2023",CM!K11="Q4 2023"),"Yes","No")</f>
        <v>No</v>
      </c>
      <c r="X1321" s="178" t="str">
        <f t="shared" si="874"/>
        <v>No</v>
      </c>
      <c r="Y1321" t="str">
        <f>IF(OR(CM!K11="Q1 2024",CM!K11="Q2 2024"),"Yes","No")</f>
        <v>No</v>
      </c>
      <c r="Z1321" s="178" t="str">
        <f t="shared" si="875"/>
        <v>No</v>
      </c>
      <c r="AA1321" t="str">
        <f>IF(OR(IA!M87="Q3 2024",IA!M87="Q4 2024"),"Yes","No")</f>
        <v>No</v>
      </c>
      <c r="AB1321" s="178" t="str">
        <f t="shared" si="876"/>
        <v>No</v>
      </c>
      <c r="AC1321" t="str">
        <f>IF(OR(CM!K11="Q1 2025",CM!K11="Q2 2025"),"Yes","No")</f>
        <v>No</v>
      </c>
      <c r="AD1321" s="178" t="str">
        <f t="shared" si="877"/>
        <v>No</v>
      </c>
      <c r="AE1321" t="str">
        <f>IF(OR(CM!K11="Q3 2025",CM!K11="Q4 2025"),"Yes","No")</f>
        <v>No</v>
      </c>
      <c r="AF1321" s="178" t="str">
        <f t="shared" si="878"/>
        <v>No</v>
      </c>
      <c r="AG1321" t="str">
        <f>IF(OR(CM!K11="Q1 2026",CM!K11="Q2 2026"),"Yes","No")</f>
        <v>No</v>
      </c>
      <c r="AH1321" s="178" t="str">
        <f t="shared" si="879"/>
        <v>No</v>
      </c>
      <c r="AI1321" t="str">
        <f>IF(OR(CM!K11="Q3 2026",CM!K11="Q4 2026"),"Yes","No")</f>
        <v>No</v>
      </c>
      <c r="AJ1321" s="178" t="str">
        <f t="shared" si="880"/>
        <v>No</v>
      </c>
      <c r="AK1321" t="str">
        <f>IF(OR(CM!K11="Q1 2027",CM!K11="Q2 2027"),"Yes","No")</f>
        <v>No</v>
      </c>
      <c r="AL1321" s="178" t="str">
        <f t="shared" si="881"/>
        <v>No</v>
      </c>
      <c r="AM1321" t="str">
        <f>IF(OR(CM!K11="Q3 2027",CM!K11="Q4 2027"),"Yes","No")</f>
        <v>No</v>
      </c>
      <c r="AN1321" s="178" t="str">
        <f t="shared" si="882"/>
        <v>No</v>
      </c>
      <c r="AO1321" t="str">
        <f>IF(OR(CM!K11="Q1 2028",CM!K11="Q2 2028"),"Yes","No")</f>
        <v>No</v>
      </c>
      <c r="AP1321" s="178" t="str">
        <f t="shared" si="883"/>
        <v>No</v>
      </c>
      <c r="AQ1321" t="str">
        <f>IF(OR(CM!K11="Q3 2028",CM!K11="Q4 2028"),"Yes","No")</f>
        <v>No</v>
      </c>
      <c r="AR1321" s="178" t="str">
        <f t="shared" si="884"/>
        <v>No</v>
      </c>
      <c r="AS1321" t="str">
        <f>IF(OR(CM!K11="Q1 2029",CM!K11="Q2 2029"),"Yes","No")</f>
        <v>No</v>
      </c>
      <c r="AT1321" s="178" t="str">
        <f t="shared" si="885"/>
        <v>No</v>
      </c>
      <c r="AU1321" t="str">
        <f>IF(OR(CM!K11="Q3 2029",CM!K11="Q4 2029"),"Yes","No")</f>
        <v>No</v>
      </c>
      <c r="AV1321" s="178" t="str">
        <f t="shared" si="886"/>
        <v>No</v>
      </c>
      <c r="AW1321" t="str">
        <f>IF(OR(CM!K11="Q1 2030",CM!K11="Q2 2030"),"Yes","No")</f>
        <v>No</v>
      </c>
      <c r="AX1321" s="178" t="str">
        <f t="shared" si="887"/>
        <v>No</v>
      </c>
      <c r="AY1321" t="str">
        <f>IF(OR(CM!K11="Q3 2030",CM!K11="Q4 2030"),"Yes","No")</f>
        <v>No</v>
      </c>
      <c r="AZ1321" s="178" t="str">
        <f t="shared" si="888"/>
        <v>No</v>
      </c>
      <c r="BA1321" t="str">
        <f>IF(CM!K11="","No","Yes")</f>
        <v>No</v>
      </c>
      <c r="BB1321" s="178" t="str">
        <f t="shared" si="889"/>
        <v>No</v>
      </c>
      <c r="BC1321" s="178" t="str">
        <f t="shared" si="890"/>
        <v>Yes</v>
      </c>
      <c r="BD1321" s="174"/>
    </row>
    <row r="1322" spans="1:56" s="175" customFormat="1" ht="23.65" thickBot="1" x14ac:dyDescent="0.5">
      <c r="A1322" s="177">
        <v>8</v>
      </c>
      <c r="B1322" s="51" t="s">
        <v>85</v>
      </c>
      <c r="C1322" t="str">
        <f>IF(CM!E12="Yes","Yes","No")</f>
        <v>No</v>
      </c>
      <c r="D1322" t="str">
        <f>IF(AND(C1322="No",CM!F12="Yes"),"Yes","No")</f>
        <v>No</v>
      </c>
      <c r="E1322" t="str">
        <f>IF(AND(C1322="No",CM!F12="N/A"),"N/A","No")</f>
        <v>No</v>
      </c>
      <c r="F1322">
        <f>IF(OR(CM!F12="Yes",CM!F12="N/A"),0,1)</f>
        <v>1</v>
      </c>
      <c r="G1322" t="str">
        <f>IF(OR(CM!K12="Q3 2019",CM!K12="Q4 2019"),"Yes","No")</f>
        <v>No</v>
      </c>
      <c r="H1322" s="178" t="str">
        <f t="shared" si="842"/>
        <v>No</v>
      </c>
      <c r="I1322" t="str">
        <f>IF(OR(CM!K12="Q1 2020",CM!K12="Q2 2020"),"Yes","No")</f>
        <v>No</v>
      </c>
      <c r="J1322" s="178" t="str">
        <f t="shared" si="867"/>
        <v>No</v>
      </c>
      <c r="K1322" t="str">
        <f>IF(OR(CM!K12="Q3 2020",CM!K12="Q4 2020"),"Yes","No")</f>
        <v>No</v>
      </c>
      <c r="L1322" s="178" t="str">
        <f t="shared" si="868"/>
        <v>No</v>
      </c>
      <c r="M1322" t="str">
        <f>IF(OR(CM!K12="Q1 2021",CM!K12="Q2 2021"),"Yes","No")</f>
        <v>No</v>
      </c>
      <c r="N1322" s="178" t="str">
        <f t="shared" si="869"/>
        <v>No</v>
      </c>
      <c r="O1322" t="str">
        <f>IF(OR(CM!K12="Q3 2021",CM!K12="Q4 2021"),"Yes","No")</f>
        <v>No</v>
      </c>
      <c r="P1322" s="178" t="str">
        <f t="shared" si="870"/>
        <v>No</v>
      </c>
      <c r="Q1322" t="str">
        <f>IF(OR(CM!K12="Q1 2022",CM!K12="Q2 2022"),"Yes","No")</f>
        <v>No</v>
      </c>
      <c r="R1322" s="178" t="str">
        <f t="shared" si="871"/>
        <v>No</v>
      </c>
      <c r="S1322" t="str">
        <f>IF(OR(CM!K12="Q3 2022",CM!K12="Q4 2022"),"Yes","No")</f>
        <v>No</v>
      </c>
      <c r="T1322" s="178" t="str">
        <f t="shared" si="872"/>
        <v>No</v>
      </c>
      <c r="U1322" t="str">
        <f>IF(OR(CM!K12="Q1 2023",CM!K12="Q2 2023"),"Yes","No")</f>
        <v>No</v>
      </c>
      <c r="V1322" s="178" t="str">
        <f t="shared" si="873"/>
        <v>No</v>
      </c>
      <c r="W1322" t="str">
        <f>IF(OR(CM!K12="Q3 2023",CM!K12="Q4 2023"),"Yes","No")</f>
        <v>No</v>
      </c>
      <c r="X1322" s="178" t="str">
        <f t="shared" si="874"/>
        <v>No</v>
      </c>
      <c r="Y1322" t="str">
        <f>IF(OR(CM!K12="Q1 2024",CM!K12="Q2 2024"),"Yes","No")</f>
        <v>No</v>
      </c>
      <c r="Z1322" s="178" t="str">
        <f t="shared" si="875"/>
        <v>No</v>
      </c>
      <c r="AA1322" t="str">
        <f>IF(OR(IA!M88="Q3 2024",IA!M88="Q4 2024"),"Yes","No")</f>
        <v>No</v>
      </c>
      <c r="AB1322" s="178" t="str">
        <f t="shared" si="876"/>
        <v>No</v>
      </c>
      <c r="AC1322" t="str">
        <f>IF(OR(CM!K12="Q1 2025",CM!K12="Q2 2025"),"Yes","No")</f>
        <v>No</v>
      </c>
      <c r="AD1322" s="178" t="str">
        <f t="shared" si="877"/>
        <v>No</v>
      </c>
      <c r="AE1322" t="str">
        <f>IF(OR(CM!K12="Q3 2025",CM!K12="Q4 2025"),"Yes","No")</f>
        <v>No</v>
      </c>
      <c r="AF1322" s="178" t="str">
        <f t="shared" si="878"/>
        <v>No</v>
      </c>
      <c r="AG1322" t="str">
        <f>IF(OR(CM!K12="Q1 2026",CM!K12="Q2 2026"),"Yes","No")</f>
        <v>No</v>
      </c>
      <c r="AH1322" s="178" t="str">
        <f t="shared" si="879"/>
        <v>No</v>
      </c>
      <c r="AI1322" t="str">
        <f>IF(OR(CM!K12="Q3 2026",CM!K12="Q4 2026"),"Yes","No")</f>
        <v>No</v>
      </c>
      <c r="AJ1322" s="178" t="str">
        <f t="shared" si="880"/>
        <v>No</v>
      </c>
      <c r="AK1322" t="str">
        <f>IF(OR(CM!K12="Q1 2027",CM!K12="Q2 2027"),"Yes","No")</f>
        <v>No</v>
      </c>
      <c r="AL1322" s="178" t="str">
        <f t="shared" si="881"/>
        <v>No</v>
      </c>
      <c r="AM1322" t="str">
        <f>IF(OR(CM!K12="Q3 2027",CM!K12="Q4 2027"),"Yes","No")</f>
        <v>No</v>
      </c>
      <c r="AN1322" s="178" t="str">
        <f t="shared" si="882"/>
        <v>No</v>
      </c>
      <c r="AO1322" t="str">
        <f>IF(OR(CM!K12="Q1 2028",CM!K12="Q2 2028"),"Yes","No")</f>
        <v>No</v>
      </c>
      <c r="AP1322" s="178" t="str">
        <f t="shared" si="883"/>
        <v>No</v>
      </c>
      <c r="AQ1322" t="str">
        <f>IF(OR(CM!K12="Q3 2028",CM!K12="Q4 2028"),"Yes","No")</f>
        <v>No</v>
      </c>
      <c r="AR1322" s="178" t="str">
        <f t="shared" si="884"/>
        <v>No</v>
      </c>
      <c r="AS1322" t="str">
        <f>IF(OR(CM!K12="Q1 2029",CM!K12="Q2 2029"),"Yes","No")</f>
        <v>No</v>
      </c>
      <c r="AT1322" s="178" t="str">
        <f t="shared" si="885"/>
        <v>No</v>
      </c>
      <c r="AU1322" t="str">
        <f>IF(OR(CM!K12="Q3 2029",CM!K12="Q4 2029"),"Yes","No")</f>
        <v>No</v>
      </c>
      <c r="AV1322" s="178" t="str">
        <f t="shared" si="886"/>
        <v>No</v>
      </c>
      <c r="AW1322" t="str">
        <f>IF(OR(CM!K12="Q1 2030",CM!K12="Q2 2030"),"Yes","No")</f>
        <v>No</v>
      </c>
      <c r="AX1322" s="178" t="str">
        <f t="shared" si="887"/>
        <v>No</v>
      </c>
      <c r="AY1322" t="str">
        <f>IF(OR(CM!K12="Q3 2030",CM!K12="Q4 2030"),"Yes","No")</f>
        <v>No</v>
      </c>
      <c r="AZ1322" s="178" t="str">
        <f t="shared" si="888"/>
        <v>No</v>
      </c>
      <c r="BA1322" t="str">
        <f>IF(CM!K12="","No","Yes")</f>
        <v>No</v>
      </c>
      <c r="BB1322" s="178" t="str">
        <f t="shared" si="889"/>
        <v>No</v>
      </c>
      <c r="BC1322" s="178" t="str">
        <f t="shared" si="890"/>
        <v>Yes</v>
      </c>
      <c r="BD1322" s="174"/>
    </row>
    <row r="1323" spans="1:56" s="175" customFormat="1" ht="35.25" thickBot="1" x14ac:dyDescent="0.5">
      <c r="A1323" s="177">
        <v>9</v>
      </c>
      <c r="B1323" s="51" t="s">
        <v>87</v>
      </c>
      <c r="C1323" t="str">
        <f>IF(CM!E13="Yes","Yes","No")</f>
        <v>No</v>
      </c>
      <c r="D1323" t="str">
        <f>IF(AND(C1323="No",CM!F13="Yes"),"Yes","No")</f>
        <v>No</v>
      </c>
      <c r="E1323" t="str">
        <f>IF(AND(C1323="No",CM!F13="N/A"),"N/A","No")</f>
        <v>No</v>
      </c>
      <c r="F1323">
        <f>IF(OR(CM!F13="Yes",CM!F13="N/A"),0,1)</f>
        <v>1</v>
      </c>
      <c r="G1323" t="str">
        <f>IF(OR(CM!K13="Q3 2019",CM!K13="Q4 2019"),"Yes","No")</f>
        <v>No</v>
      </c>
      <c r="H1323" s="178" t="str">
        <f t="shared" si="842"/>
        <v>No</v>
      </c>
      <c r="I1323" t="str">
        <f>IF(OR(CM!K13="Q1 2020",CM!K13="Q2 2020"),"Yes","No")</f>
        <v>No</v>
      </c>
      <c r="J1323" s="178" t="str">
        <f t="shared" si="867"/>
        <v>No</v>
      </c>
      <c r="K1323" t="str">
        <f>IF(OR(CM!K13="Q3 2020",CM!K13="Q4 2020"),"Yes","No")</f>
        <v>No</v>
      </c>
      <c r="L1323" s="178" t="str">
        <f t="shared" si="868"/>
        <v>No</v>
      </c>
      <c r="M1323" t="str">
        <f>IF(OR(CM!K13="Q1 2021",CM!K13="Q2 2021"),"Yes","No")</f>
        <v>No</v>
      </c>
      <c r="N1323" s="178" t="str">
        <f t="shared" si="869"/>
        <v>No</v>
      </c>
      <c r="O1323" t="str">
        <f>IF(OR(CM!K13="Q3 2021",CM!K13="Q4 2021"),"Yes","No")</f>
        <v>No</v>
      </c>
      <c r="P1323" s="178" t="str">
        <f t="shared" si="870"/>
        <v>No</v>
      </c>
      <c r="Q1323" t="str">
        <f>IF(OR(CM!K13="Q1 2022",CM!K13="Q2 2022"),"Yes","No")</f>
        <v>No</v>
      </c>
      <c r="R1323" s="178" t="str">
        <f t="shared" si="871"/>
        <v>No</v>
      </c>
      <c r="S1323" t="str">
        <f>IF(OR(CM!K13="Q3 2022",CM!K13="Q4 2022"),"Yes","No")</f>
        <v>No</v>
      </c>
      <c r="T1323" s="178" t="str">
        <f t="shared" si="872"/>
        <v>No</v>
      </c>
      <c r="U1323" t="str">
        <f>IF(OR(CM!K13="Q1 2023",CM!K13="Q2 2023"),"Yes","No")</f>
        <v>No</v>
      </c>
      <c r="V1323" s="178" t="str">
        <f t="shared" si="873"/>
        <v>No</v>
      </c>
      <c r="W1323" t="str">
        <f>IF(OR(CM!K13="Q3 2023",CM!K13="Q4 2023"),"Yes","No")</f>
        <v>No</v>
      </c>
      <c r="X1323" s="178" t="str">
        <f t="shared" si="874"/>
        <v>No</v>
      </c>
      <c r="Y1323" t="str">
        <f>IF(OR(CM!K13="Q1 2024",CM!K13="Q2 2024"),"Yes","No")</f>
        <v>No</v>
      </c>
      <c r="Z1323" s="178" t="str">
        <f t="shared" si="875"/>
        <v>No</v>
      </c>
      <c r="AA1323" t="str">
        <f>IF(OR(IA!M89="Q3 2024",IA!M89="Q4 2024"),"Yes","No")</f>
        <v>No</v>
      </c>
      <c r="AB1323" s="178" t="str">
        <f t="shared" si="876"/>
        <v>No</v>
      </c>
      <c r="AC1323" t="str">
        <f>IF(OR(CM!K13="Q1 2025",CM!K13="Q2 2025"),"Yes","No")</f>
        <v>No</v>
      </c>
      <c r="AD1323" s="178" t="str">
        <f t="shared" si="877"/>
        <v>No</v>
      </c>
      <c r="AE1323" t="str">
        <f>IF(OR(CM!K13="Q3 2025",CM!K13="Q4 2025"),"Yes","No")</f>
        <v>No</v>
      </c>
      <c r="AF1323" s="178" t="str">
        <f t="shared" si="878"/>
        <v>No</v>
      </c>
      <c r="AG1323" t="str">
        <f>IF(OR(CM!K13="Q1 2026",CM!K13="Q2 2026"),"Yes","No")</f>
        <v>No</v>
      </c>
      <c r="AH1323" s="178" t="str">
        <f t="shared" si="879"/>
        <v>No</v>
      </c>
      <c r="AI1323" t="str">
        <f>IF(OR(CM!K13="Q3 2026",CM!K13="Q4 2026"),"Yes","No")</f>
        <v>No</v>
      </c>
      <c r="AJ1323" s="178" t="str">
        <f t="shared" si="880"/>
        <v>No</v>
      </c>
      <c r="AK1323" t="str">
        <f>IF(OR(CM!K13="Q1 2027",CM!K13="Q2 2027"),"Yes","No")</f>
        <v>No</v>
      </c>
      <c r="AL1323" s="178" t="str">
        <f t="shared" si="881"/>
        <v>No</v>
      </c>
      <c r="AM1323" t="str">
        <f>IF(OR(CM!K13="Q3 2027",CM!K13="Q4 2027"),"Yes","No")</f>
        <v>No</v>
      </c>
      <c r="AN1323" s="178" t="str">
        <f t="shared" si="882"/>
        <v>No</v>
      </c>
      <c r="AO1323" t="str">
        <f>IF(OR(CM!K13="Q1 2028",CM!K13="Q2 2028"),"Yes","No")</f>
        <v>No</v>
      </c>
      <c r="AP1323" s="178" t="str">
        <f t="shared" si="883"/>
        <v>No</v>
      </c>
      <c r="AQ1323" t="str">
        <f>IF(OR(CM!K13="Q3 2028",CM!K13="Q4 2028"),"Yes","No")</f>
        <v>No</v>
      </c>
      <c r="AR1323" s="178" t="str">
        <f t="shared" si="884"/>
        <v>No</v>
      </c>
      <c r="AS1323" t="str">
        <f>IF(OR(CM!K13="Q1 2029",CM!K13="Q2 2029"),"Yes","No")</f>
        <v>No</v>
      </c>
      <c r="AT1323" s="178" t="str">
        <f t="shared" si="885"/>
        <v>No</v>
      </c>
      <c r="AU1323" t="str">
        <f>IF(OR(CM!K13="Q3 2029",CM!K13="Q4 2029"),"Yes","No")</f>
        <v>No</v>
      </c>
      <c r="AV1323" s="178" t="str">
        <f t="shared" si="886"/>
        <v>No</v>
      </c>
      <c r="AW1323" t="str">
        <f>IF(OR(CM!K13="Q1 2030",CM!K13="Q2 2030"),"Yes","No")</f>
        <v>No</v>
      </c>
      <c r="AX1323" s="178" t="str">
        <f t="shared" si="887"/>
        <v>No</v>
      </c>
      <c r="AY1323" t="str">
        <f>IF(OR(CM!K13="Q3 2030",CM!K13="Q4 2030"),"Yes","No")</f>
        <v>No</v>
      </c>
      <c r="AZ1323" s="178" t="str">
        <f t="shared" si="888"/>
        <v>No</v>
      </c>
      <c r="BA1323" t="str">
        <f>IF(CM!K13="","No","Yes")</f>
        <v>No</v>
      </c>
      <c r="BB1323" s="178" t="str">
        <f t="shared" si="889"/>
        <v>No</v>
      </c>
      <c r="BC1323" s="178" t="str">
        <f t="shared" si="890"/>
        <v>Yes</v>
      </c>
      <c r="BD1323" s="174"/>
    </row>
    <row r="1324" spans="1:56" s="175" customFormat="1" ht="23.65" thickBot="1" x14ac:dyDescent="0.5">
      <c r="A1324" s="177">
        <v>10</v>
      </c>
      <c r="B1324" s="51" t="s">
        <v>88</v>
      </c>
      <c r="C1324" t="str">
        <f>IF(CM!E14="Yes","Yes","No")</f>
        <v>No</v>
      </c>
      <c r="D1324" t="str">
        <f>IF(AND(C1324="No",CM!F14="Yes"),"Yes","No")</f>
        <v>No</v>
      </c>
      <c r="E1324" t="str">
        <f>IF(AND(C1324="No",CM!F14="N/A"),"N/A","No")</f>
        <v>No</v>
      </c>
      <c r="F1324">
        <f>IF(OR(CM!F14="Yes",CM!F14="N/A"),0,1)</f>
        <v>1</v>
      </c>
      <c r="G1324" t="str">
        <f>IF(OR(CM!K14="Q3 2019",CM!K14="Q4 2019"),"Yes","No")</f>
        <v>No</v>
      </c>
      <c r="H1324" s="178" t="str">
        <f t="shared" si="842"/>
        <v>No</v>
      </c>
      <c r="I1324" t="str">
        <f>IF(OR(CM!K14="Q1 2020",CM!K14="Q2 2020"),"Yes","No")</f>
        <v>No</v>
      </c>
      <c r="J1324" s="178" t="str">
        <f t="shared" si="867"/>
        <v>No</v>
      </c>
      <c r="K1324" t="str">
        <f>IF(OR(CM!K14="Q3 2020",CM!K14="Q4 2020"),"Yes","No")</f>
        <v>No</v>
      </c>
      <c r="L1324" s="178" t="str">
        <f t="shared" si="868"/>
        <v>No</v>
      </c>
      <c r="M1324" t="str">
        <f>IF(OR(CM!K14="Q1 2021",CM!K14="Q2 2021"),"Yes","No")</f>
        <v>No</v>
      </c>
      <c r="N1324" s="178" t="str">
        <f t="shared" si="869"/>
        <v>No</v>
      </c>
      <c r="O1324" t="str">
        <f>IF(OR(CM!K14="Q3 2021",CM!K14="Q4 2021"),"Yes","No")</f>
        <v>No</v>
      </c>
      <c r="P1324" s="178" t="str">
        <f t="shared" si="870"/>
        <v>No</v>
      </c>
      <c r="Q1324" t="str">
        <f>IF(OR(CM!K14="Q1 2022",CM!K14="Q2 2022"),"Yes","No")</f>
        <v>No</v>
      </c>
      <c r="R1324" s="178" t="str">
        <f t="shared" si="871"/>
        <v>No</v>
      </c>
      <c r="S1324" t="str">
        <f>IF(OR(CM!K14="Q3 2022",CM!K14="Q4 2022"),"Yes","No")</f>
        <v>No</v>
      </c>
      <c r="T1324" s="178" t="str">
        <f t="shared" si="872"/>
        <v>No</v>
      </c>
      <c r="U1324" t="str">
        <f>IF(OR(CM!K14="Q1 2023",CM!K14="Q2 2023"),"Yes","No")</f>
        <v>No</v>
      </c>
      <c r="V1324" s="178" t="str">
        <f t="shared" si="873"/>
        <v>No</v>
      </c>
      <c r="W1324" t="str">
        <f>IF(OR(CM!K14="Q3 2023",CM!K14="Q4 2023"),"Yes","No")</f>
        <v>No</v>
      </c>
      <c r="X1324" s="178" t="str">
        <f t="shared" si="874"/>
        <v>No</v>
      </c>
      <c r="Y1324" t="str">
        <f>IF(OR(CM!K14="Q1 2024",CM!K14="Q2 2024"),"Yes","No")</f>
        <v>No</v>
      </c>
      <c r="Z1324" s="178" t="str">
        <f t="shared" si="875"/>
        <v>No</v>
      </c>
      <c r="AA1324" t="str">
        <f>IF(OR(IA!M90="Q3 2024",IA!M90="Q4 2024"),"Yes","No")</f>
        <v>No</v>
      </c>
      <c r="AB1324" s="178" t="str">
        <f t="shared" si="876"/>
        <v>No</v>
      </c>
      <c r="AC1324" t="str">
        <f>IF(OR(CM!K14="Q1 2025",CM!K14="Q2 2025"),"Yes","No")</f>
        <v>No</v>
      </c>
      <c r="AD1324" s="178" t="str">
        <f t="shared" si="877"/>
        <v>No</v>
      </c>
      <c r="AE1324" t="str">
        <f>IF(OR(CM!K14="Q3 2025",CM!K14="Q4 2025"),"Yes","No")</f>
        <v>No</v>
      </c>
      <c r="AF1324" s="178" t="str">
        <f t="shared" si="878"/>
        <v>No</v>
      </c>
      <c r="AG1324" t="str">
        <f>IF(OR(CM!K14="Q1 2026",CM!K14="Q2 2026"),"Yes","No")</f>
        <v>No</v>
      </c>
      <c r="AH1324" s="178" t="str">
        <f t="shared" si="879"/>
        <v>No</v>
      </c>
      <c r="AI1324" t="str">
        <f>IF(OR(CM!K14="Q3 2026",CM!K14="Q4 2026"),"Yes","No")</f>
        <v>No</v>
      </c>
      <c r="AJ1324" s="178" t="str">
        <f t="shared" si="880"/>
        <v>No</v>
      </c>
      <c r="AK1324" t="str">
        <f>IF(OR(CM!K14="Q1 2027",CM!K14="Q2 2027"),"Yes","No")</f>
        <v>No</v>
      </c>
      <c r="AL1324" s="178" t="str">
        <f t="shared" si="881"/>
        <v>No</v>
      </c>
      <c r="AM1324" t="str">
        <f>IF(OR(CM!K14="Q3 2027",CM!K14="Q4 2027"),"Yes","No")</f>
        <v>No</v>
      </c>
      <c r="AN1324" s="178" t="str">
        <f t="shared" si="882"/>
        <v>No</v>
      </c>
      <c r="AO1324" t="str">
        <f>IF(OR(CM!K14="Q1 2028",CM!K14="Q2 2028"),"Yes","No")</f>
        <v>No</v>
      </c>
      <c r="AP1324" s="178" t="str">
        <f t="shared" si="883"/>
        <v>No</v>
      </c>
      <c r="AQ1324" t="str">
        <f>IF(OR(CM!K14="Q3 2028",CM!K14="Q4 2028"),"Yes","No")</f>
        <v>No</v>
      </c>
      <c r="AR1324" s="178" t="str">
        <f t="shared" si="884"/>
        <v>No</v>
      </c>
      <c r="AS1324" t="str">
        <f>IF(OR(CM!K14="Q1 2029",CM!K14="Q2 2029"),"Yes","No")</f>
        <v>No</v>
      </c>
      <c r="AT1324" s="178" t="str">
        <f t="shared" si="885"/>
        <v>No</v>
      </c>
      <c r="AU1324" t="str">
        <f>IF(OR(CM!K14="Q3 2029",CM!K14="Q4 2029"),"Yes","No")</f>
        <v>No</v>
      </c>
      <c r="AV1324" s="178" t="str">
        <f t="shared" si="886"/>
        <v>No</v>
      </c>
      <c r="AW1324" t="str">
        <f>IF(OR(CM!K14="Q1 2030",CM!K14="Q2 2030"),"Yes","No")</f>
        <v>No</v>
      </c>
      <c r="AX1324" s="178" t="str">
        <f t="shared" si="887"/>
        <v>No</v>
      </c>
      <c r="AY1324" t="str">
        <f>IF(OR(CM!K14="Q3 2030",CM!K14="Q4 2030"),"Yes","No")</f>
        <v>No</v>
      </c>
      <c r="AZ1324" s="178" t="str">
        <f t="shared" si="888"/>
        <v>No</v>
      </c>
      <c r="BA1324" t="str">
        <f>IF(CM!K14="","No","Yes")</f>
        <v>No</v>
      </c>
      <c r="BB1324" s="178" t="str">
        <f t="shared" si="889"/>
        <v>No</v>
      </c>
      <c r="BC1324" s="178" t="str">
        <f t="shared" si="890"/>
        <v>Yes</v>
      </c>
      <c r="BD1324" s="174"/>
    </row>
    <row r="1325" spans="1:56" s="175" customFormat="1" ht="46.9" thickBot="1" x14ac:dyDescent="0.5">
      <c r="A1325" s="177">
        <v>11</v>
      </c>
      <c r="B1325" s="43" t="s">
        <v>90</v>
      </c>
      <c r="C1325" t="str">
        <f>IF(CM!E15="Yes","Yes","No")</f>
        <v>No</v>
      </c>
      <c r="D1325" t="str">
        <f>IF(AND(C1325="No",CM!F15="Yes"),"Yes","No")</f>
        <v>No</v>
      </c>
      <c r="E1325" t="str">
        <f>IF(AND(C1325="No",CM!F15="N/A"),"N/A","No")</f>
        <v>No</v>
      </c>
      <c r="F1325">
        <f>IF(OR(CM!F15="Yes",CM!F15="N/A"),0,1)</f>
        <v>1</v>
      </c>
      <c r="G1325" t="str">
        <f>IF(OR(CM!K15="Q3 2019",CM!K15="Q4 2019"),"Yes","No")</f>
        <v>No</v>
      </c>
      <c r="H1325" s="178" t="str">
        <f t="shared" si="842"/>
        <v>No</v>
      </c>
      <c r="I1325" t="str">
        <f>IF(OR(CM!K15="Q1 2020",CM!K15="Q2 2020"),"Yes","No")</f>
        <v>No</v>
      </c>
      <c r="J1325" s="178" t="str">
        <f t="shared" si="867"/>
        <v>No</v>
      </c>
      <c r="K1325" t="str">
        <f>IF(OR(CM!K15="Q3 2020",CM!K15="Q4 2020"),"Yes","No")</f>
        <v>No</v>
      </c>
      <c r="L1325" s="178" t="str">
        <f t="shared" si="868"/>
        <v>No</v>
      </c>
      <c r="M1325" t="str">
        <f>IF(OR(CM!K15="Q1 2021",CM!K15="Q2 2021"),"Yes","No")</f>
        <v>No</v>
      </c>
      <c r="N1325" s="178" t="str">
        <f t="shared" si="869"/>
        <v>No</v>
      </c>
      <c r="O1325" t="str">
        <f>IF(OR(CM!K15="Q3 2021",CM!K15="Q4 2021"),"Yes","No")</f>
        <v>No</v>
      </c>
      <c r="P1325" s="178" t="str">
        <f t="shared" si="870"/>
        <v>No</v>
      </c>
      <c r="Q1325" t="str">
        <f>IF(OR(CM!K15="Q1 2022",CM!K15="Q2 2022"),"Yes","No")</f>
        <v>No</v>
      </c>
      <c r="R1325" s="178" t="str">
        <f t="shared" si="871"/>
        <v>No</v>
      </c>
      <c r="S1325" t="str">
        <f>IF(OR(CM!K15="Q3 2022",CM!K15="Q4 2022"),"Yes","No")</f>
        <v>No</v>
      </c>
      <c r="T1325" s="178" t="str">
        <f t="shared" si="872"/>
        <v>No</v>
      </c>
      <c r="U1325" t="str">
        <f>IF(OR(CM!K15="Q1 2023",CM!K15="Q2 2023"),"Yes","No")</f>
        <v>No</v>
      </c>
      <c r="V1325" s="178" t="str">
        <f t="shared" si="873"/>
        <v>No</v>
      </c>
      <c r="W1325" t="str">
        <f>IF(OR(CM!K15="Q3 2023",CM!K15="Q4 2023"),"Yes","No")</f>
        <v>No</v>
      </c>
      <c r="X1325" s="178" t="str">
        <f t="shared" si="874"/>
        <v>No</v>
      </c>
      <c r="Y1325" t="str">
        <f>IF(OR(CM!K15="Q1 2024",CM!K15="Q2 2024"),"Yes","No")</f>
        <v>No</v>
      </c>
      <c r="Z1325" s="178" t="str">
        <f t="shared" si="875"/>
        <v>No</v>
      </c>
      <c r="AA1325" t="str">
        <f>IF(OR(IA!M91="Q3 2024",IA!M91="Q4 2024"),"Yes","No")</f>
        <v>No</v>
      </c>
      <c r="AB1325" s="178" t="str">
        <f t="shared" si="876"/>
        <v>No</v>
      </c>
      <c r="AC1325" t="str">
        <f>IF(OR(CM!K15="Q1 2025",CM!K15="Q2 2025"),"Yes","No")</f>
        <v>No</v>
      </c>
      <c r="AD1325" s="178" t="str">
        <f t="shared" si="877"/>
        <v>No</v>
      </c>
      <c r="AE1325" t="str">
        <f>IF(OR(CM!K15="Q3 2025",CM!K15="Q4 2025"),"Yes","No")</f>
        <v>No</v>
      </c>
      <c r="AF1325" s="178" t="str">
        <f t="shared" si="878"/>
        <v>No</v>
      </c>
      <c r="AG1325" t="str">
        <f>IF(OR(CM!K15="Q1 2026",CM!K15="Q2 2026"),"Yes","No")</f>
        <v>No</v>
      </c>
      <c r="AH1325" s="178" t="str">
        <f t="shared" si="879"/>
        <v>No</v>
      </c>
      <c r="AI1325" t="str">
        <f>IF(OR(CM!K15="Q3 2026",CM!K15="Q4 2026"),"Yes","No")</f>
        <v>No</v>
      </c>
      <c r="AJ1325" s="178" t="str">
        <f t="shared" si="880"/>
        <v>No</v>
      </c>
      <c r="AK1325" t="str">
        <f>IF(OR(CM!K15="Q1 2027",CM!K15="Q2 2027"),"Yes","No")</f>
        <v>No</v>
      </c>
      <c r="AL1325" s="178" t="str">
        <f t="shared" si="881"/>
        <v>No</v>
      </c>
      <c r="AM1325" t="str">
        <f>IF(OR(CM!K15="Q3 2027",CM!K15="Q4 2027"),"Yes","No")</f>
        <v>No</v>
      </c>
      <c r="AN1325" s="178" t="str">
        <f t="shared" si="882"/>
        <v>No</v>
      </c>
      <c r="AO1325" t="str">
        <f>IF(OR(CM!K15="Q1 2028",CM!K15="Q2 2028"),"Yes","No")</f>
        <v>No</v>
      </c>
      <c r="AP1325" s="178" t="str">
        <f t="shared" si="883"/>
        <v>No</v>
      </c>
      <c r="AQ1325" t="str">
        <f>IF(OR(CM!K15="Q3 2028",CM!K15="Q4 2028"),"Yes","No")</f>
        <v>No</v>
      </c>
      <c r="AR1325" s="178" t="str">
        <f t="shared" si="884"/>
        <v>No</v>
      </c>
      <c r="AS1325" t="str">
        <f>IF(OR(CM!K15="Q1 2029",CM!K15="Q2 2029"),"Yes","No")</f>
        <v>No</v>
      </c>
      <c r="AT1325" s="178" t="str">
        <f t="shared" si="885"/>
        <v>No</v>
      </c>
      <c r="AU1325" t="str">
        <f>IF(OR(CM!K15="Q3 2029",CM!K15="Q4 2029"),"Yes","No")</f>
        <v>No</v>
      </c>
      <c r="AV1325" s="178" t="str">
        <f t="shared" si="886"/>
        <v>No</v>
      </c>
      <c r="AW1325" t="str">
        <f>IF(OR(CM!K15="Q1 2030",CM!K15="Q2 2030"),"Yes","No")</f>
        <v>No</v>
      </c>
      <c r="AX1325" s="178" t="str">
        <f t="shared" si="887"/>
        <v>No</v>
      </c>
      <c r="AY1325" t="str">
        <f>IF(OR(CM!K15="Q3 2030",CM!K15="Q4 2030"),"Yes","No")</f>
        <v>No</v>
      </c>
      <c r="AZ1325" s="178" t="str">
        <f t="shared" si="888"/>
        <v>No</v>
      </c>
      <c r="BA1325" t="str">
        <f>IF(CM!K15="","No","Yes")</f>
        <v>No</v>
      </c>
      <c r="BB1325" s="178" t="str">
        <f t="shared" si="889"/>
        <v>No</v>
      </c>
      <c r="BC1325" s="178" t="str">
        <f t="shared" si="890"/>
        <v>Yes</v>
      </c>
      <c r="BD1325" s="174"/>
    </row>
    <row r="1326" spans="1:56" s="175" customFormat="1" ht="58.5" thickBot="1" x14ac:dyDescent="0.5">
      <c r="A1326" s="177">
        <v>12</v>
      </c>
      <c r="B1326" s="43" t="s">
        <v>91</v>
      </c>
      <c r="C1326" t="str">
        <f>IF(CM!E16="Yes","Yes","No")</f>
        <v>No</v>
      </c>
      <c r="D1326" t="str">
        <f>IF(AND(C1326="No",CM!F16="Yes"),"Yes","No")</f>
        <v>No</v>
      </c>
      <c r="E1326" t="str">
        <f>IF(AND(C1326="No",CM!F16="N/A"),"N/A","No")</f>
        <v>No</v>
      </c>
      <c r="F1326">
        <f>IF(OR(CM!F16="Yes",CM!F16="N/A"),0,1)</f>
        <v>1</v>
      </c>
      <c r="G1326" t="str">
        <f>IF(OR(CM!K16="Q3 2019",CM!K16="Q4 2019"),"Yes","No")</f>
        <v>No</v>
      </c>
      <c r="H1326" s="178" t="str">
        <f t="shared" si="842"/>
        <v>No</v>
      </c>
      <c r="I1326" t="str">
        <f>IF(OR(CM!K16="Q1 2020",CM!K16="Q2 2020"),"Yes","No")</f>
        <v>No</v>
      </c>
      <c r="J1326" s="178" t="str">
        <f t="shared" si="867"/>
        <v>No</v>
      </c>
      <c r="K1326" t="str">
        <f>IF(OR(CM!K16="Q3 2020",CM!K16="Q4 2020"),"Yes","No")</f>
        <v>No</v>
      </c>
      <c r="L1326" s="178" t="str">
        <f t="shared" si="868"/>
        <v>No</v>
      </c>
      <c r="M1326" t="str">
        <f>IF(OR(CM!K16="Q1 2021",CM!K16="Q2 2021"),"Yes","No")</f>
        <v>No</v>
      </c>
      <c r="N1326" s="178" t="str">
        <f t="shared" si="869"/>
        <v>No</v>
      </c>
      <c r="O1326" t="str">
        <f>IF(OR(CM!K16="Q3 2021",CM!K16="Q4 2021"),"Yes","No")</f>
        <v>No</v>
      </c>
      <c r="P1326" s="178" t="str">
        <f t="shared" si="870"/>
        <v>No</v>
      </c>
      <c r="Q1326" t="str">
        <f>IF(OR(CM!K16="Q1 2022",CM!K16="Q2 2022"),"Yes","No")</f>
        <v>No</v>
      </c>
      <c r="R1326" s="178" t="str">
        <f t="shared" si="871"/>
        <v>No</v>
      </c>
      <c r="S1326" t="str">
        <f>IF(OR(CM!K16="Q3 2022",CM!K16="Q4 2022"),"Yes","No")</f>
        <v>No</v>
      </c>
      <c r="T1326" s="178" t="str">
        <f t="shared" si="872"/>
        <v>No</v>
      </c>
      <c r="U1326" t="str">
        <f>IF(OR(CM!K16="Q1 2023",CM!K16="Q2 2023"),"Yes","No")</f>
        <v>No</v>
      </c>
      <c r="V1326" s="178" t="str">
        <f t="shared" si="873"/>
        <v>No</v>
      </c>
      <c r="W1326" t="str">
        <f>IF(OR(CM!K16="Q3 2023",CM!K16="Q4 2023"),"Yes","No")</f>
        <v>No</v>
      </c>
      <c r="X1326" s="178" t="str">
        <f t="shared" si="874"/>
        <v>No</v>
      </c>
      <c r="Y1326" t="str">
        <f>IF(OR(CM!K16="Q1 2024",CM!K16="Q2 2024"),"Yes","No")</f>
        <v>No</v>
      </c>
      <c r="Z1326" s="178" t="str">
        <f t="shared" si="875"/>
        <v>No</v>
      </c>
      <c r="AA1326" t="str">
        <f>IF(OR(IA!M92="Q3 2024",IA!M92="Q4 2024"),"Yes","No")</f>
        <v>No</v>
      </c>
      <c r="AB1326" s="178" t="str">
        <f t="shared" si="876"/>
        <v>No</v>
      </c>
      <c r="AC1326" t="str">
        <f>IF(OR(CM!K16="Q1 2025",CM!K16="Q2 2025"),"Yes","No")</f>
        <v>No</v>
      </c>
      <c r="AD1326" s="178" t="str">
        <f t="shared" si="877"/>
        <v>No</v>
      </c>
      <c r="AE1326" t="str">
        <f>IF(OR(CM!K16="Q3 2025",CM!K16="Q4 2025"),"Yes","No")</f>
        <v>No</v>
      </c>
      <c r="AF1326" s="178" t="str">
        <f t="shared" si="878"/>
        <v>No</v>
      </c>
      <c r="AG1326" t="str">
        <f>IF(OR(CM!K16="Q1 2026",CM!K16="Q2 2026"),"Yes","No")</f>
        <v>No</v>
      </c>
      <c r="AH1326" s="178" t="str">
        <f t="shared" si="879"/>
        <v>No</v>
      </c>
      <c r="AI1326" t="str">
        <f>IF(OR(CM!K16="Q3 2026",CM!K16="Q4 2026"),"Yes","No")</f>
        <v>No</v>
      </c>
      <c r="AJ1326" s="178" t="str">
        <f t="shared" si="880"/>
        <v>No</v>
      </c>
      <c r="AK1326" t="str">
        <f>IF(OR(CM!K16="Q1 2027",CM!K16="Q2 2027"),"Yes","No")</f>
        <v>No</v>
      </c>
      <c r="AL1326" s="178" t="str">
        <f t="shared" si="881"/>
        <v>No</v>
      </c>
      <c r="AM1326" t="str">
        <f>IF(OR(CM!K16="Q3 2027",CM!K16="Q4 2027"),"Yes","No")</f>
        <v>No</v>
      </c>
      <c r="AN1326" s="178" t="str">
        <f t="shared" si="882"/>
        <v>No</v>
      </c>
      <c r="AO1326" t="str">
        <f>IF(OR(CM!K16="Q1 2028",CM!K16="Q2 2028"),"Yes","No")</f>
        <v>No</v>
      </c>
      <c r="AP1326" s="178" t="str">
        <f t="shared" si="883"/>
        <v>No</v>
      </c>
      <c r="AQ1326" t="str">
        <f>IF(OR(CM!K16="Q3 2028",CM!K16="Q4 2028"),"Yes","No")</f>
        <v>No</v>
      </c>
      <c r="AR1326" s="178" t="str">
        <f t="shared" si="884"/>
        <v>No</v>
      </c>
      <c r="AS1326" t="str">
        <f>IF(OR(CM!K16="Q1 2029",CM!K16="Q2 2029"),"Yes","No")</f>
        <v>No</v>
      </c>
      <c r="AT1326" s="178" t="str">
        <f t="shared" si="885"/>
        <v>No</v>
      </c>
      <c r="AU1326" t="str">
        <f>IF(OR(CM!K16="Q3 2029",CM!K16="Q4 2029"),"Yes","No")</f>
        <v>No</v>
      </c>
      <c r="AV1326" s="178" t="str">
        <f t="shared" si="886"/>
        <v>No</v>
      </c>
      <c r="AW1326" t="str">
        <f>IF(OR(CM!K16="Q1 2030",CM!K16="Q2 2030"),"Yes","No")</f>
        <v>No</v>
      </c>
      <c r="AX1326" s="178" t="str">
        <f t="shared" si="887"/>
        <v>No</v>
      </c>
      <c r="AY1326" t="str">
        <f>IF(OR(CM!K16="Q3 2030",CM!K16="Q4 2030"),"Yes","No")</f>
        <v>No</v>
      </c>
      <c r="AZ1326" s="178" t="str">
        <f t="shared" si="888"/>
        <v>No</v>
      </c>
      <c r="BA1326" t="str">
        <f>IF(CM!K16="","No","Yes")</f>
        <v>No</v>
      </c>
      <c r="BB1326" s="178" t="str">
        <f t="shared" si="889"/>
        <v>No</v>
      </c>
      <c r="BC1326" s="178" t="str">
        <f t="shared" si="890"/>
        <v>Yes</v>
      </c>
      <c r="BD1326" s="174"/>
    </row>
    <row r="1327" spans="1:56" s="175" customFormat="1" ht="23.65" thickBot="1" x14ac:dyDescent="0.5">
      <c r="A1327" s="177">
        <v>13</v>
      </c>
      <c r="B1327" s="51" t="s">
        <v>92</v>
      </c>
      <c r="C1327" t="str">
        <f>IF(CM!E17="Yes","Yes","No")</f>
        <v>No</v>
      </c>
      <c r="D1327" t="str">
        <f>IF(AND(C1327="No",CM!F17="Yes"),"Yes","No")</f>
        <v>No</v>
      </c>
      <c r="E1327" t="str">
        <f>IF(AND(C1327="No",CM!F17="N/A"),"N/A","No")</f>
        <v>No</v>
      </c>
      <c r="F1327">
        <f>IF(OR(CM!F17="Yes",CM!F17="N/A"),0,1)</f>
        <v>1</v>
      </c>
      <c r="G1327" t="str">
        <f>IF(OR(CM!K17="Q3 2019",CM!K17="Q4 2019"),"Yes","No")</f>
        <v>No</v>
      </c>
      <c r="H1327" s="178" t="str">
        <f t="shared" si="842"/>
        <v>No</v>
      </c>
      <c r="I1327" t="str">
        <f>IF(OR(CM!K17="Q1 2020",CM!K17="Q2 2020"),"Yes","No")</f>
        <v>No</v>
      </c>
      <c r="J1327" s="178" t="str">
        <f t="shared" si="867"/>
        <v>No</v>
      </c>
      <c r="K1327" t="str">
        <f>IF(OR(CM!K17="Q3 2020",CM!K17="Q4 2020"),"Yes","No")</f>
        <v>No</v>
      </c>
      <c r="L1327" s="178" t="str">
        <f t="shared" si="868"/>
        <v>No</v>
      </c>
      <c r="M1327" t="str">
        <f>IF(OR(CM!K17="Q1 2021",CM!K17="Q2 2021"),"Yes","No")</f>
        <v>No</v>
      </c>
      <c r="N1327" s="178" t="str">
        <f t="shared" si="869"/>
        <v>No</v>
      </c>
      <c r="O1327" t="str">
        <f>IF(OR(CM!K17="Q3 2021",CM!K17="Q4 2021"),"Yes","No")</f>
        <v>No</v>
      </c>
      <c r="P1327" s="178" t="str">
        <f t="shared" si="870"/>
        <v>No</v>
      </c>
      <c r="Q1327" t="str">
        <f>IF(OR(CM!K17="Q1 2022",CM!K17="Q2 2022"),"Yes","No")</f>
        <v>No</v>
      </c>
      <c r="R1327" s="178" t="str">
        <f t="shared" si="871"/>
        <v>No</v>
      </c>
      <c r="S1327" t="str">
        <f>IF(OR(CM!K17="Q3 2022",CM!K17="Q4 2022"),"Yes","No")</f>
        <v>No</v>
      </c>
      <c r="T1327" s="178" t="str">
        <f t="shared" si="872"/>
        <v>No</v>
      </c>
      <c r="U1327" t="str">
        <f>IF(OR(CM!K17="Q1 2023",CM!K17="Q2 2023"),"Yes","No")</f>
        <v>No</v>
      </c>
      <c r="V1327" s="178" t="str">
        <f t="shared" si="873"/>
        <v>No</v>
      </c>
      <c r="W1327" t="str">
        <f>IF(OR(CM!K17="Q3 2023",CM!K17="Q4 2023"),"Yes","No")</f>
        <v>No</v>
      </c>
      <c r="X1327" s="178" t="str">
        <f t="shared" si="874"/>
        <v>No</v>
      </c>
      <c r="Y1327" t="str">
        <f>IF(OR(CM!K17="Q1 2024",CM!K17="Q2 2024"),"Yes","No")</f>
        <v>No</v>
      </c>
      <c r="Z1327" s="178" t="str">
        <f t="shared" si="875"/>
        <v>No</v>
      </c>
      <c r="AA1327" t="str">
        <f>IF(OR(IA!M93="Q3 2024",IA!M93="Q4 2024"),"Yes","No")</f>
        <v>No</v>
      </c>
      <c r="AB1327" s="178" t="str">
        <f t="shared" si="876"/>
        <v>No</v>
      </c>
      <c r="AC1327" t="str">
        <f>IF(OR(CM!K17="Q1 2025",CM!K17="Q2 2025"),"Yes","No")</f>
        <v>No</v>
      </c>
      <c r="AD1327" s="178" t="str">
        <f t="shared" si="877"/>
        <v>No</v>
      </c>
      <c r="AE1327" t="str">
        <f>IF(OR(CM!K17="Q3 2025",CM!K17="Q4 2025"),"Yes","No")</f>
        <v>No</v>
      </c>
      <c r="AF1327" s="178" t="str">
        <f t="shared" si="878"/>
        <v>No</v>
      </c>
      <c r="AG1327" t="str">
        <f>IF(OR(CM!K17="Q1 2026",CM!K17="Q2 2026"),"Yes","No")</f>
        <v>No</v>
      </c>
      <c r="AH1327" s="178" t="str">
        <f t="shared" si="879"/>
        <v>No</v>
      </c>
      <c r="AI1327" t="str">
        <f>IF(OR(CM!K17="Q3 2026",CM!K17="Q4 2026"),"Yes","No")</f>
        <v>No</v>
      </c>
      <c r="AJ1327" s="178" t="str">
        <f t="shared" si="880"/>
        <v>No</v>
      </c>
      <c r="AK1327" t="str">
        <f>IF(OR(CM!K17="Q1 2027",CM!K17="Q2 2027"),"Yes","No")</f>
        <v>No</v>
      </c>
      <c r="AL1327" s="178" t="str">
        <f t="shared" si="881"/>
        <v>No</v>
      </c>
      <c r="AM1327" t="str">
        <f>IF(OR(CM!K17="Q3 2027",CM!K17="Q4 2027"),"Yes","No")</f>
        <v>No</v>
      </c>
      <c r="AN1327" s="178" t="str">
        <f t="shared" si="882"/>
        <v>No</v>
      </c>
      <c r="AO1327" t="str">
        <f>IF(OR(CM!K17="Q1 2028",CM!K17="Q2 2028"),"Yes","No")</f>
        <v>No</v>
      </c>
      <c r="AP1327" s="178" t="str">
        <f t="shared" si="883"/>
        <v>No</v>
      </c>
      <c r="AQ1327" t="str">
        <f>IF(OR(CM!K17="Q3 2028",CM!K17="Q4 2028"),"Yes","No")</f>
        <v>No</v>
      </c>
      <c r="AR1327" s="178" t="str">
        <f t="shared" si="884"/>
        <v>No</v>
      </c>
      <c r="AS1327" t="str">
        <f>IF(OR(CM!K17="Q1 2029",CM!K17="Q2 2029"),"Yes","No")</f>
        <v>No</v>
      </c>
      <c r="AT1327" s="178" t="str">
        <f t="shared" si="885"/>
        <v>No</v>
      </c>
      <c r="AU1327" t="str">
        <f>IF(OR(CM!K17="Q3 2029",CM!K17="Q4 2029"),"Yes","No")</f>
        <v>No</v>
      </c>
      <c r="AV1327" s="178" t="str">
        <f t="shared" si="886"/>
        <v>No</v>
      </c>
      <c r="AW1327" t="str">
        <f>IF(OR(CM!K17="Q1 2030",CM!K17="Q2 2030"),"Yes","No")</f>
        <v>No</v>
      </c>
      <c r="AX1327" s="178" t="str">
        <f t="shared" si="887"/>
        <v>No</v>
      </c>
      <c r="AY1327" t="str">
        <f>IF(OR(CM!K17="Q3 2030",CM!K17="Q4 2030"),"Yes","No")</f>
        <v>No</v>
      </c>
      <c r="AZ1327" s="178" t="str">
        <f t="shared" si="888"/>
        <v>No</v>
      </c>
      <c r="BA1327" t="str">
        <f>IF(CM!K17="","No","Yes")</f>
        <v>No</v>
      </c>
      <c r="BB1327" s="178" t="str">
        <f t="shared" si="889"/>
        <v>No</v>
      </c>
      <c r="BC1327" s="178" t="str">
        <f t="shared" si="890"/>
        <v>Yes</v>
      </c>
      <c r="BD1327" s="174"/>
    </row>
    <row r="1328" spans="1:56" s="175" customFormat="1" ht="23.65" thickBot="1" x14ac:dyDescent="0.5">
      <c r="A1328" s="177">
        <v>14</v>
      </c>
      <c r="B1328" s="48" t="s">
        <v>93</v>
      </c>
      <c r="C1328" t="str">
        <f>IF(CM!E18="Yes","Yes","No")</f>
        <v>No</v>
      </c>
      <c r="D1328" t="str">
        <f>IF(AND(C1328="No",CM!F18="Yes"),"Yes","No")</f>
        <v>No</v>
      </c>
      <c r="E1328" t="str">
        <f>IF(AND(C1328="No",CM!F18="N/A"),"N/A","No")</f>
        <v>No</v>
      </c>
      <c r="F1328">
        <f>IF(OR(CM!F18="Yes",CM!F18="N/A"),0,1)</f>
        <v>1</v>
      </c>
      <c r="G1328" t="str">
        <f>IF(OR(CM!K18="Q3 2019",CM!K18="Q4 2019"),"Yes","No")</f>
        <v>No</v>
      </c>
      <c r="H1328" s="178" t="str">
        <f t="shared" si="842"/>
        <v>No</v>
      </c>
      <c r="I1328" t="str">
        <f>IF(OR(CM!K18="Q1 2020",CM!K18="Q2 2020"),"Yes","No")</f>
        <v>No</v>
      </c>
      <c r="J1328" s="178" t="str">
        <f t="shared" si="867"/>
        <v>No</v>
      </c>
      <c r="K1328" t="str">
        <f>IF(OR(CM!K18="Q3 2020",CM!K18="Q4 2020"),"Yes","No")</f>
        <v>No</v>
      </c>
      <c r="L1328" s="178" t="str">
        <f t="shared" si="868"/>
        <v>No</v>
      </c>
      <c r="M1328" t="str">
        <f>IF(OR(CM!K18="Q1 2021",CM!K18="Q2 2021"),"Yes","No")</f>
        <v>No</v>
      </c>
      <c r="N1328" s="178" t="str">
        <f t="shared" si="869"/>
        <v>No</v>
      </c>
      <c r="O1328" t="str">
        <f>IF(OR(CM!K18="Q3 2021",CM!K18="Q4 2021"),"Yes","No")</f>
        <v>No</v>
      </c>
      <c r="P1328" s="178" t="str">
        <f t="shared" si="870"/>
        <v>No</v>
      </c>
      <c r="Q1328" t="str">
        <f>IF(OR(CM!K18="Q1 2022",CM!K18="Q2 2022"),"Yes","No")</f>
        <v>No</v>
      </c>
      <c r="R1328" s="178" t="str">
        <f t="shared" si="871"/>
        <v>No</v>
      </c>
      <c r="S1328" t="str">
        <f>IF(OR(CM!K18="Q3 2022",CM!K18="Q4 2022"),"Yes","No")</f>
        <v>No</v>
      </c>
      <c r="T1328" s="178" t="str">
        <f t="shared" si="872"/>
        <v>No</v>
      </c>
      <c r="U1328" t="str">
        <f>IF(OR(CM!K18="Q1 2023",CM!K18="Q2 2023"),"Yes","No")</f>
        <v>No</v>
      </c>
      <c r="V1328" s="178" t="str">
        <f t="shared" si="873"/>
        <v>No</v>
      </c>
      <c r="W1328" t="str">
        <f>IF(OR(CM!K18="Q3 2023",CM!K18="Q4 2023"),"Yes","No")</f>
        <v>No</v>
      </c>
      <c r="X1328" s="178" t="str">
        <f t="shared" si="874"/>
        <v>No</v>
      </c>
      <c r="Y1328" t="str">
        <f>IF(OR(CM!K18="Q1 2024",CM!K18="Q2 2024"),"Yes","No")</f>
        <v>No</v>
      </c>
      <c r="Z1328" s="178" t="str">
        <f t="shared" si="875"/>
        <v>No</v>
      </c>
      <c r="AA1328" t="str">
        <f>IF(OR(IA!M94="Q3 2024",IA!M94="Q4 2024"),"Yes","No")</f>
        <v>No</v>
      </c>
      <c r="AB1328" s="178" t="str">
        <f t="shared" si="876"/>
        <v>No</v>
      </c>
      <c r="AC1328" t="str">
        <f>IF(OR(CM!K18="Q1 2025",CM!K18="Q2 2025"),"Yes","No")</f>
        <v>No</v>
      </c>
      <c r="AD1328" s="178" t="str">
        <f t="shared" si="877"/>
        <v>No</v>
      </c>
      <c r="AE1328" t="str">
        <f>IF(OR(CM!K18="Q3 2025",CM!K18="Q4 2025"),"Yes","No")</f>
        <v>No</v>
      </c>
      <c r="AF1328" s="178" t="str">
        <f t="shared" si="878"/>
        <v>No</v>
      </c>
      <c r="AG1328" t="str">
        <f>IF(OR(CM!K18="Q1 2026",CM!K18="Q2 2026"),"Yes","No")</f>
        <v>No</v>
      </c>
      <c r="AH1328" s="178" t="str">
        <f t="shared" si="879"/>
        <v>No</v>
      </c>
      <c r="AI1328" t="str">
        <f>IF(OR(CM!K18="Q3 2026",CM!K18="Q4 2026"),"Yes","No")</f>
        <v>No</v>
      </c>
      <c r="AJ1328" s="178" t="str">
        <f t="shared" si="880"/>
        <v>No</v>
      </c>
      <c r="AK1328" t="str">
        <f>IF(OR(CM!K18="Q1 2027",CM!K18="Q2 2027"),"Yes","No")</f>
        <v>No</v>
      </c>
      <c r="AL1328" s="178" t="str">
        <f t="shared" si="881"/>
        <v>No</v>
      </c>
      <c r="AM1328" t="str">
        <f>IF(OR(CM!K18="Q3 2027",CM!K18="Q4 2027"),"Yes","No")</f>
        <v>No</v>
      </c>
      <c r="AN1328" s="178" t="str">
        <f t="shared" si="882"/>
        <v>No</v>
      </c>
      <c r="AO1328" t="str">
        <f>IF(OR(CM!K18="Q1 2028",CM!K18="Q2 2028"),"Yes","No")</f>
        <v>No</v>
      </c>
      <c r="AP1328" s="178" t="str">
        <f t="shared" si="883"/>
        <v>No</v>
      </c>
      <c r="AQ1328" t="str">
        <f>IF(OR(CM!K18="Q3 2028",CM!K18="Q4 2028"),"Yes","No")</f>
        <v>No</v>
      </c>
      <c r="AR1328" s="178" t="str">
        <f t="shared" si="884"/>
        <v>No</v>
      </c>
      <c r="AS1328" t="str">
        <f>IF(OR(CM!K18="Q1 2029",CM!K18="Q2 2029"),"Yes","No")</f>
        <v>No</v>
      </c>
      <c r="AT1328" s="178" t="str">
        <f t="shared" si="885"/>
        <v>No</v>
      </c>
      <c r="AU1328" t="str">
        <f>IF(OR(CM!K18="Q3 2029",CM!K18="Q4 2029"),"Yes","No")</f>
        <v>No</v>
      </c>
      <c r="AV1328" s="178" t="str">
        <f t="shared" si="886"/>
        <v>No</v>
      </c>
      <c r="AW1328" t="str">
        <f>IF(OR(CM!K18="Q1 2030",CM!K18="Q2 2030"),"Yes","No")</f>
        <v>No</v>
      </c>
      <c r="AX1328" s="178" t="str">
        <f t="shared" si="887"/>
        <v>No</v>
      </c>
      <c r="AY1328" t="str">
        <f>IF(OR(CM!K18="Q3 2030",CM!K18="Q4 2030"),"Yes","No")</f>
        <v>No</v>
      </c>
      <c r="AZ1328" s="178" t="str">
        <f t="shared" si="888"/>
        <v>No</v>
      </c>
      <c r="BA1328" t="str">
        <f>IF(CM!K18="","No","Yes")</f>
        <v>No</v>
      </c>
      <c r="BB1328" s="178" t="str">
        <f t="shared" si="889"/>
        <v>No</v>
      </c>
      <c r="BC1328" s="178" t="str">
        <f t="shared" si="890"/>
        <v>Yes</v>
      </c>
      <c r="BD1328" s="174"/>
    </row>
    <row r="1329" spans="1:56" s="175" customFormat="1" ht="23.65" thickBot="1" x14ac:dyDescent="0.5">
      <c r="A1329" s="177">
        <v>15</v>
      </c>
      <c r="B1329" s="51" t="s">
        <v>95</v>
      </c>
      <c r="C1329" t="str">
        <f>IF(CM!E19="Yes","Yes","No")</f>
        <v>No</v>
      </c>
      <c r="D1329" t="str">
        <f>IF(AND(C1329="No",CM!F19="Yes"),"Yes","No")</f>
        <v>No</v>
      </c>
      <c r="E1329" t="str">
        <f>IF(AND(C1329="No",CM!F19="N/A"),"N/A","No")</f>
        <v>No</v>
      </c>
      <c r="F1329">
        <f>IF(OR(CM!F19="Yes",CM!F19="N/A"),0,1)</f>
        <v>1</v>
      </c>
      <c r="G1329" t="str">
        <f>IF(OR(CM!K19="Q3 2019",CM!K19="Q4 2019"),"Yes","No")</f>
        <v>No</v>
      </c>
      <c r="H1329" s="178" t="str">
        <f t="shared" si="842"/>
        <v>No</v>
      </c>
      <c r="I1329" t="str">
        <f>IF(OR(CM!K19="Q1 2020",CM!K19="Q2 2020"),"Yes","No")</f>
        <v>No</v>
      </c>
      <c r="J1329" s="178" t="str">
        <f t="shared" si="867"/>
        <v>No</v>
      </c>
      <c r="K1329" t="str">
        <f>IF(OR(CM!K19="Q3 2020",CM!K19="Q4 2020"),"Yes","No")</f>
        <v>No</v>
      </c>
      <c r="L1329" s="178" t="str">
        <f t="shared" si="868"/>
        <v>No</v>
      </c>
      <c r="M1329" t="str">
        <f>IF(OR(CM!K19="Q1 2021",CM!K19="Q2 2021"),"Yes","No")</f>
        <v>No</v>
      </c>
      <c r="N1329" s="178" t="str">
        <f t="shared" si="869"/>
        <v>No</v>
      </c>
      <c r="O1329" t="str">
        <f>IF(OR(CM!K19="Q3 2021",CM!K19="Q4 2021"),"Yes","No")</f>
        <v>No</v>
      </c>
      <c r="P1329" s="178" t="str">
        <f t="shared" si="870"/>
        <v>No</v>
      </c>
      <c r="Q1329" t="str">
        <f>IF(OR(CM!K19="Q1 2022",CM!K19="Q2 2022"),"Yes","No")</f>
        <v>No</v>
      </c>
      <c r="R1329" s="178" t="str">
        <f t="shared" si="871"/>
        <v>No</v>
      </c>
      <c r="S1329" t="str">
        <f>IF(OR(CM!K19="Q3 2022",CM!K19="Q4 2022"),"Yes","No")</f>
        <v>No</v>
      </c>
      <c r="T1329" s="178" t="str">
        <f t="shared" si="872"/>
        <v>No</v>
      </c>
      <c r="U1329" t="str">
        <f>IF(OR(CM!K19="Q1 2023",CM!K19="Q2 2023"),"Yes","No")</f>
        <v>No</v>
      </c>
      <c r="V1329" s="178" t="str">
        <f t="shared" si="873"/>
        <v>No</v>
      </c>
      <c r="W1329" t="str">
        <f>IF(OR(CM!K19="Q3 2023",CM!K19="Q4 2023"),"Yes","No")</f>
        <v>No</v>
      </c>
      <c r="X1329" s="178" t="str">
        <f t="shared" si="874"/>
        <v>No</v>
      </c>
      <c r="Y1329" t="str">
        <f>IF(OR(CM!K19="Q1 2024",CM!K19="Q2 2024"),"Yes","No")</f>
        <v>No</v>
      </c>
      <c r="Z1329" s="178" t="str">
        <f t="shared" si="875"/>
        <v>No</v>
      </c>
      <c r="AA1329" t="str">
        <f>IF(OR(IA!M95="Q3 2024",IA!M95="Q4 2024"),"Yes","No")</f>
        <v>No</v>
      </c>
      <c r="AB1329" s="178" t="str">
        <f t="shared" si="876"/>
        <v>No</v>
      </c>
      <c r="AC1329" t="str">
        <f>IF(OR(CM!K19="Q1 2025",CM!K19="Q2 2025"),"Yes","No")</f>
        <v>No</v>
      </c>
      <c r="AD1329" s="178" t="str">
        <f t="shared" si="877"/>
        <v>No</v>
      </c>
      <c r="AE1329" t="str">
        <f>IF(OR(CM!K19="Q3 2025",CM!K19="Q4 2025"),"Yes","No")</f>
        <v>No</v>
      </c>
      <c r="AF1329" s="178" t="str">
        <f t="shared" si="878"/>
        <v>No</v>
      </c>
      <c r="AG1329" t="str">
        <f>IF(OR(CM!K19="Q1 2026",CM!K19="Q2 2026"),"Yes","No")</f>
        <v>No</v>
      </c>
      <c r="AH1329" s="178" t="str">
        <f t="shared" si="879"/>
        <v>No</v>
      </c>
      <c r="AI1329" t="str">
        <f>IF(OR(CM!K19="Q3 2026",CM!K19="Q4 2026"),"Yes","No")</f>
        <v>No</v>
      </c>
      <c r="AJ1329" s="178" t="str">
        <f t="shared" si="880"/>
        <v>No</v>
      </c>
      <c r="AK1329" t="str">
        <f>IF(OR(CM!K19="Q1 2027",CM!K19="Q2 2027"),"Yes","No")</f>
        <v>No</v>
      </c>
      <c r="AL1329" s="178" t="str">
        <f t="shared" si="881"/>
        <v>No</v>
      </c>
      <c r="AM1329" t="str">
        <f>IF(OR(CM!K19="Q3 2027",CM!K19="Q4 2027"),"Yes","No")</f>
        <v>No</v>
      </c>
      <c r="AN1329" s="178" t="str">
        <f t="shared" si="882"/>
        <v>No</v>
      </c>
      <c r="AO1329" t="str">
        <f>IF(OR(CM!K19="Q1 2028",CM!K19="Q2 2028"),"Yes","No")</f>
        <v>No</v>
      </c>
      <c r="AP1329" s="178" t="str">
        <f t="shared" si="883"/>
        <v>No</v>
      </c>
      <c r="AQ1329" t="str">
        <f>IF(OR(CM!K19="Q3 2028",CM!K19="Q4 2028"),"Yes","No")</f>
        <v>No</v>
      </c>
      <c r="AR1329" s="178" t="str">
        <f t="shared" si="884"/>
        <v>No</v>
      </c>
      <c r="AS1329" t="str">
        <f>IF(OR(CM!K19="Q1 2029",CM!K19="Q2 2029"),"Yes","No")</f>
        <v>No</v>
      </c>
      <c r="AT1329" s="178" t="str">
        <f t="shared" si="885"/>
        <v>No</v>
      </c>
      <c r="AU1329" t="str">
        <f>IF(OR(CM!K19="Q3 2029",CM!K19="Q4 2029"),"Yes","No")</f>
        <v>No</v>
      </c>
      <c r="AV1329" s="178" t="str">
        <f t="shared" si="886"/>
        <v>No</v>
      </c>
      <c r="AW1329" t="str">
        <f>IF(OR(CM!K19="Q1 2030",CM!K19="Q2 2030"),"Yes","No")</f>
        <v>No</v>
      </c>
      <c r="AX1329" s="178" t="str">
        <f t="shared" si="887"/>
        <v>No</v>
      </c>
      <c r="AY1329" t="str">
        <f>IF(OR(CM!K19="Q3 2030",CM!K19="Q4 2030"),"Yes","No")</f>
        <v>No</v>
      </c>
      <c r="AZ1329" s="178" t="str">
        <f t="shared" si="888"/>
        <v>No</v>
      </c>
      <c r="BA1329" t="str">
        <f>IF(CM!K19="","No","Yes")</f>
        <v>No</v>
      </c>
      <c r="BB1329" s="178" t="str">
        <f t="shared" si="889"/>
        <v>No</v>
      </c>
      <c r="BC1329" s="178" t="str">
        <f t="shared" si="890"/>
        <v>Yes</v>
      </c>
      <c r="BD1329" s="174"/>
    </row>
    <row r="1330" spans="1:56" s="175" customFormat="1" ht="23.65" thickBot="1" x14ac:dyDescent="0.5">
      <c r="A1330" s="177">
        <v>16</v>
      </c>
      <c r="B1330" s="51" t="s">
        <v>96</v>
      </c>
      <c r="C1330" t="str">
        <f>IF(CM!E20="Yes","Yes","No")</f>
        <v>No</v>
      </c>
      <c r="D1330" t="str">
        <f>IF(AND(C1330="No",CM!F20="Yes"),"Yes","No")</f>
        <v>No</v>
      </c>
      <c r="E1330" t="str">
        <f>IF(AND(C1330="No",CM!F20="N/A"),"N/A","No")</f>
        <v>No</v>
      </c>
      <c r="F1330">
        <f>IF(OR(CM!F20="Yes",CM!F20="N/A"),0,1)</f>
        <v>1</v>
      </c>
      <c r="G1330" t="str">
        <f>IF(OR(CM!K20="Q3 2019",CM!K20="Q4 2019"),"Yes","No")</f>
        <v>No</v>
      </c>
      <c r="H1330" s="178" t="str">
        <f t="shared" si="842"/>
        <v>No</v>
      </c>
      <c r="I1330" t="str">
        <f>IF(OR(CM!K20="Q1 2020",CM!K20="Q2 2020"),"Yes","No")</f>
        <v>No</v>
      </c>
      <c r="J1330" s="178" t="str">
        <f t="shared" si="867"/>
        <v>No</v>
      </c>
      <c r="K1330" t="str">
        <f>IF(OR(CM!K20="Q3 2020",CM!K20="Q4 2020"),"Yes","No")</f>
        <v>No</v>
      </c>
      <c r="L1330" s="178" t="str">
        <f t="shared" si="868"/>
        <v>No</v>
      </c>
      <c r="M1330" t="str">
        <f>IF(OR(CM!K20="Q1 2021",CM!K20="Q2 2021"),"Yes","No")</f>
        <v>No</v>
      </c>
      <c r="N1330" s="178" t="str">
        <f t="shared" si="869"/>
        <v>No</v>
      </c>
      <c r="O1330" t="str">
        <f>IF(OR(CM!K20="Q3 2021",CM!K20="Q4 2021"),"Yes","No")</f>
        <v>No</v>
      </c>
      <c r="P1330" s="178" t="str">
        <f t="shared" si="870"/>
        <v>No</v>
      </c>
      <c r="Q1330" t="str">
        <f>IF(OR(CM!K20="Q1 2022",CM!K20="Q2 2022"),"Yes","No")</f>
        <v>No</v>
      </c>
      <c r="R1330" s="178" t="str">
        <f t="shared" si="871"/>
        <v>No</v>
      </c>
      <c r="S1330" t="str">
        <f>IF(OR(CM!K20="Q3 2022",CM!K20="Q4 2022"),"Yes","No")</f>
        <v>No</v>
      </c>
      <c r="T1330" s="178" t="str">
        <f t="shared" si="872"/>
        <v>No</v>
      </c>
      <c r="U1330" t="str">
        <f>IF(OR(CM!K20="Q1 2023",CM!K20="Q2 2023"),"Yes","No")</f>
        <v>No</v>
      </c>
      <c r="V1330" s="178" t="str">
        <f t="shared" si="873"/>
        <v>No</v>
      </c>
      <c r="W1330" t="str">
        <f>IF(OR(CM!K20="Q3 2023",CM!K20="Q4 2023"),"Yes","No")</f>
        <v>No</v>
      </c>
      <c r="X1330" s="178" t="str">
        <f t="shared" si="874"/>
        <v>No</v>
      </c>
      <c r="Y1330" t="str">
        <f>IF(OR(CM!K20="Q1 2024",CM!K20="Q2 2024"),"Yes","No")</f>
        <v>No</v>
      </c>
      <c r="Z1330" s="178" t="str">
        <f t="shared" si="875"/>
        <v>No</v>
      </c>
      <c r="AA1330" t="str">
        <f>IF(OR(IA!M96="Q3 2024",IA!M96="Q4 2024"),"Yes","No")</f>
        <v>No</v>
      </c>
      <c r="AB1330" s="178" t="str">
        <f t="shared" si="876"/>
        <v>No</v>
      </c>
      <c r="AC1330" t="str">
        <f>IF(OR(CM!K20="Q1 2025",CM!K20="Q2 2025"),"Yes","No")</f>
        <v>No</v>
      </c>
      <c r="AD1330" s="178" t="str">
        <f t="shared" si="877"/>
        <v>No</v>
      </c>
      <c r="AE1330" t="str">
        <f>IF(OR(CM!K20="Q3 2025",CM!K20="Q4 2025"),"Yes","No")</f>
        <v>No</v>
      </c>
      <c r="AF1330" s="178" t="str">
        <f t="shared" si="878"/>
        <v>No</v>
      </c>
      <c r="AG1330" t="str">
        <f>IF(OR(CM!K20="Q1 2026",CM!K20="Q2 2026"),"Yes","No")</f>
        <v>No</v>
      </c>
      <c r="AH1330" s="178" t="str">
        <f t="shared" si="879"/>
        <v>No</v>
      </c>
      <c r="AI1330" t="str">
        <f>IF(OR(CM!K20="Q3 2026",CM!K20="Q4 2026"),"Yes","No")</f>
        <v>No</v>
      </c>
      <c r="AJ1330" s="178" t="str">
        <f t="shared" si="880"/>
        <v>No</v>
      </c>
      <c r="AK1330" t="str">
        <f>IF(OR(CM!K20="Q1 2027",CM!K20="Q2 2027"),"Yes","No")</f>
        <v>No</v>
      </c>
      <c r="AL1330" s="178" t="str">
        <f t="shared" si="881"/>
        <v>No</v>
      </c>
      <c r="AM1330" t="str">
        <f>IF(OR(CM!K20="Q3 2027",CM!K20="Q4 2027"),"Yes","No")</f>
        <v>No</v>
      </c>
      <c r="AN1330" s="178" t="str">
        <f t="shared" si="882"/>
        <v>No</v>
      </c>
      <c r="AO1330" t="str">
        <f>IF(OR(CM!K20="Q1 2028",CM!K20="Q2 2028"),"Yes","No")</f>
        <v>No</v>
      </c>
      <c r="AP1330" s="178" t="str">
        <f t="shared" si="883"/>
        <v>No</v>
      </c>
      <c r="AQ1330" t="str">
        <f>IF(OR(CM!K20="Q3 2028",CM!K20="Q4 2028"),"Yes","No")</f>
        <v>No</v>
      </c>
      <c r="AR1330" s="178" t="str">
        <f t="shared" si="884"/>
        <v>No</v>
      </c>
      <c r="AS1330" t="str">
        <f>IF(OR(CM!K20="Q1 2029",CM!K20="Q2 2029"),"Yes","No")</f>
        <v>No</v>
      </c>
      <c r="AT1330" s="178" t="str">
        <f t="shared" si="885"/>
        <v>No</v>
      </c>
      <c r="AU1330" t="str">
        <f>IF(OR(CM!K20="Q3 2029",CM!K20="Q4 2029"),"Yes","No")</f>
        <v>No</v>
      </c>
      <c r="AV1330" s="178" t="str">
        <f t="shared" si="886"/>
        <v>No</v>
      </c>
      <c r="AW1330" t="str">
        <f>IF(OR(CM!K20="Q1 2030",CM!K20="Q2 2030"),"Yes","No")</f>
        <v>No</v>
      </c>
      <c r="AX1330" s="178" t="str">
        <f t="shared" si="887"/>
        <v>No</v>
      </c>
      <c r="AY1330" t="str">
        <f>IF(OR(CM!K20="Q3 2030",CM!K20="Q4 2030"),"Yes","No")</f>
        <v>No</v>
      </c>
      <c r="AZ1330" s="178" t="str">
        <f t="shared" si="888"/>
        <v>No</v>
      </c>
      <c r="BA1330" t="str">
        <f>IF(CM!K20="","No","Yes")</f>
        <v>No</v>
      </c>
      <c r="BB1330" s="178" t="str">
        <f t="shared" si="889"/>
        <v>No</v>
      </c>
      <c r="BC1330" s="178" t="str">
        <f t="shared" si="890"/>
        <v>Yes</v>
      </c>
      <c r="BD1330" s="174"/>
    </row>
    <row r="1331" spans="1:56" s="175" customFormat="1" ht="23.65" thickBot="1" x14ac:dyDescent="0.5">
      <c r="A1331" s="177">
        <v>17</v>
      </c>
      <c r="B1331" s="51" t="s">
        <v>97</v>
      </c>
      <c r="C1331" t="str">
        <f>IF(CM!E21="Yes","Yes","No")</f>
        <v>No</v>
      </c>
      <c r="D1331" t="str">
        <f>IF(AND(C1331="No",CM!F21="Yes"),"Yes","No")</f>
        <v>No</v>
      </c>
      <c r="E1331" t="str">
        <f>IF(AND(C1331="No",CM!F21="N/A"),"N/A","No")</f>
        <v>No</v>
      </c>
      <c r="F1331">
        <f>IF(OR(CM!F21="Yes",CM!F21="N/A"),0,1)</f>
        <v>1</v>
      </c>
      <c r="G1331" t="str">
        <f>IF(OR(CM!K21="Q3 2019",CM!K21="Q4 2019"),"Yes","No")</f>
        <v>No</v>
      </c>
      <c r="H1331" s="178" t="str">
        <f t="shared" si="842"/>
        <v>No</v>
      </c>
      <c r="I1331" t="str">
        <f>IF(OR(CM!K21="Q1 2020",CM!K21="Q2 2020"),"Yes","No")</f>
        <v>No</v>
      </c>
      <c r="J1331" s="178" t="str">
        <f t="shared" si="867"/>
        <v>No</v>
      </c>
      <c r="K1331" t="str">
        <f>IF(OR(CM!K21="Q3 2020",CM!K21="Q4 2020"),"Yes","No")</f>
        <v>No</v>
      </c>
      <c r="L1331" s="178" t="str">
        <f t="shared" si="868"/>
        <v>No</v>
      </c>
      <c r="M1331" t="str">
        <f>IF(OR(CM!K21="Q1 2021",CM!K21="Q2 2021"),"Yes","No")</f>
        <v>No</v>
      </c>
      <c r="N1331" s="178" t="str">
        <f t="shared" si="869"/>
        <v>No</v>
      </c>
      <c r="O1331" t="str">
        <f>IF(OR(CM!K21="Q3 2021",CM!K21="Q4 2021"),"Yes","No")</f>
        <v>No</v>
      </c>
      <c r="P1331" s="178" t="str">
        <f t="shared" si="870"/>
        <v>No</v>
      </c>
      <c r="Q1331" t="str">
        <f>IF(OR(CM!K21="Q1 2022",CM!K21="Q2 2022"),"Yes","No")</f>
        <v>No</v>
      </c>
      <c r="R1331" s="178" t="str">
        <f t="shared" si="871"/>
        <v>No</v>
      </c>
      <c r="S1331" t="str">
        <f>IF(OR(CM!K21="Q3 2022",CM!K21="Q4 2022"),"Yes","No")</f>
        <v>No</v>
      </c>
      <c r="T1331" s="178" t="str">
        <f t="shared" si="872"/>
        <v>No</v>
      </c>
      <c r="U1331" t="str">
        <f>IF(OR(CM!K21="Q1 2023",CM!K21="Q2 2023"),"Yes","No")</f>
        <v>No</v>
      </c>
      <c r="V1331" s="178" t="str">
        <f t="shared" si="873"/>
        <v>No</v>
      </c>
      <c r="W1331" t="str">
        <f>IF(OR(CM!K21="Q3 2023",CM!K21="Q4 2023"),"Yes","No")</f>
        <v>No</v>
      </c>
      <c r="X1331" s="178" t="str">
        <f t="shared" si="874"/>
        <v>No</v>
      </c>
      <c r="Y1331" t="str">
        <f>IF(OR(CM!K21="Q1 2024",CM!K21="Q2 2024"),"Yes","No")</f>
        <v>No</v>
      </c>
      <c r="Z1331" s="178" t="str">
        <f t="shared" si="875"/>
        <v>No</v>
      </c>
      <c r="AA1331" t="str">
        <f>IF(OR(IA!M97="Q3 2024",IA!M97="Q4 2024"),"Yes","No")</f>
        <v>No</v>
      </c>
      <c r="AB1331" s="178" t="str">
        <f t="shared" si="876"/>
        <v>No</v>
      </c>
      <c r="AC1331" t="str">
        <f>IF(OR(CM!K21="Q1 2025",CM!K21="Q2 2025"),"Yes","No")</f>
        <v>No</v>
      </c>
      <c r="AD1331" s="178" t="str">
        <f t="shared" si="877"/>
        <v>No</v>
      </c>
      <c r="AE1331" t="str">
        <f>IF(OR(CM!K21="Q3 2025",CM!K21="Q4 2025"),"Yes","No")</f>
        <v>No</v>
      </c>
      <c r="AF1331" s="178" t="str">
        <f t="shared" si="878"/>
        <v>No</v>
      </c>
      <c r="AG1331" t="str">
        <f>IF(OR(CM!K21="Q1 2026",CM!K21="Q2 2026"),"Yes","No")</f>
        <v>No</v>
      </c>
      <c r="AH1331" s="178" t="str">
        <f t="shared" si="879"/>
        <v>No</v>
      </c>
      <c r="AI1331" t="str">
        <f>IF(OR(CM!K21="Q3 2026",CM!K21="Q4 2026"),"Yes","No")</f>
        <v>No</v>
      </c>
      <c r="AJ1331" s="178" t="str">
        <f t="shared" si="880"/>
        <v>No</v>
      </c>
      <c r="AK1331" t="str">
        <f>IF(OR(CM!K21="Q1 2027",CM!K21="Q2 2027"),"Yes","No")</f>
        <v>No</v>
      </c>
      <c r="AL1331" s="178" t="str">
        <f t="shared" si="881"/>
        <v>No</v>
      </c>
      <c r="AM1331" t="str">
        <f>IF(OR(CM!K21="Q3 2027",CM!K21="Q4 2027"),"Yes","No")</f>
        <v>No</v>
      </c>
      <c r="AN1331" s="178" t="str">
        <f t="shared" si="882"/>
        <v>No</v>
      </c>
      <c r="AO1331" t="str">
        <f>IF(OR(CM!K21="Q1 2028",CM!K21="Q2 2028"),"Yes","No")</f>
        <v>No</v>
      </c>
      <c r="AP1331" s="178" t="str">
        <f t="shared" si="883"/>
        <v>No</v>
      </c>
      <c r="AQ1331" t="str">
        <f>IF(OR(CM!K21="Q3 2028",CM!K21="Q4 2028"),"Yes","No")</f>
        <v>No</v>
      </c>
      <c r="AR1331" s="178" t="str">
        <f t="shared" si="884"/>
        <v>No</v>
      </c>
      <c r="AS1331" t="str">
        <f>IF(OR(CM!K21="Q1 2029",CM!K21="Q2 2029"),"Yes","No")</f>
        <v>No</v>
      </c>
      <c r="AT1331" s="178" t="str">
        <f t="shared" si="885"/>
        <v>No</v>
      </c>
      <c r="AU1331" t="str">
        <f>IF(OR(CM!K21="Q3 2029",CM!K21="Q4 2029"),"Yes","No")</f>
        <v>No</v>
      </c>
      <c r="AV1331" s="178" t="str">
        <f t="shared" si="886"/>
        <v>No</v>
      </c>
      <c r="AW1331" t="str">
        <f>IF(OR(CM!K21="Q1 2030",CM!K21="Q2 2030"),"Yes","No")</f>
        <v>No</v>
      </c>
      <c r="AX1331" s="178" t="str">
        <f t="shared" si="887"/>
        <v>No</v>
      </c>
      <c r="AY1331" t="str">
        <f>IF(OR(CM!K21="Q3 2030",CM!K21="Q4 2030"),"Yes","No")</f>
        <v>No</v>
      </c>
      <c r="AZ1331" s="178" t="str">
        <f t="shared" si="888"/>
        <v>No</v>
      </c>
      <c r="BA1331" t="str">
        <f>IF(CM!K21="","No","Yes")</f>
        <v>No</v>
      </c>
      <c r="BB1331" s="178" t="str">
        <f t="shared" si="889"/>
        <v>No</v>
      </c>
      <c r="BC1331" s="178" t="str">
        <f t="shared" si="890"/>
        <v>Yes</v>
      </c>
      <c r="BD1331" s="174"/>
    </row>
    <row r="1332" spans="1:56" s="175" customFormat="1" ht="35.25" thickBot="1" x14ac:dyDescent="0.5">
      <c r="A1332" s="177">
        <v>18</v>
      </c>
      <c r="B1332" s="51" t="s">
        <v>100</v>
      </c>
      <c r="C1332" t="str">
        <f>IF(CM!E22="Yes","Yes","No")</f>
        <v>No</v>
      </c>
      <c r="D1332" t="str">
        <f>IF(AND(C1332="No",CM!F22="Yes"),"Yes","No")</f>
        <v>No</v>
      </c>
      <c r="E1332" t="str">
        <f>IF(AND(C1332="No",CM!F22="N/A"),"N/A","No")</f>
        <v>No</v>
      </c>
      <c r="F1332">
        <f>IF(OR(CM!F22="Yes",CM!F22="N/A"),0,1)</f>
        <v>1</v>
      </c>
      <c r="G1332" t="str">
        <f>IF(OR(CM!K22="Q3 2019",CM!K22="Q4 2019"),"Yes","No")</f>
        <v>No</v>
      </c>
      <c r="H1332" s="178" t="str">
        <f t="shared" si="842"/>
        <v>No</v>
      </c>
      <c r="I1332" t="str">
        <f>IF(OR(CM!K22="Q1 2020",CM!K22="Q2 2020"),"Yes","No")</f>
        <v>No</v>
      </c>
      <c r="J1332" s="178" t="str">
        <f t="shared" si="867"/>
        <v>No</v>
      </c>
      <c r="K1332" t="str">
        <f>IF(OR(CM!K22="Q3 2020",CM!K22="Q4 2020"),"Yes","No")</f>
        <v>No</v>
      </c>
      <c r="L1332" s="178" t="str">
        <f t="shared" si="868"/>
        <v>No</v>
      </c>
      <c r="M1332" t="str">
        <f>IF(OR(CM!K22="Q1 2021",CM!K22="Q2 2021"),"Yes","No")</f>
        <v>No</v>
      </c>
      <c r="N1332" s="178" t="str">
        <f t="shared" si="869"/>
        <v>No</v>
      </c>
      <c r="O1332" t="str">
        <f>IF(OR(CM!K22="Q3 2021",CM!K22="Q4 2021"),"Yes","No")</f>
        <v>No</v>
      </c>
      <c r="P1332" s="178" t="str">
        <f t="shared" si="870"/>
        <v>No</v>
      </c>
      <c r="Q1332" t="str">
        <f>IF(OR(CM!K22="Q1 2022",CM!K22="Q2 2022"),"Yes","No")</f>
        <v>No</v>
      </c>
      <c r="R1332" s="178" t="str">
        <f t="shared" si="871"/>
        <v>No</v>
      </c>
      <c r="S1332" t="str">
        <f>IF(OR(CM!K22="Q3 2022",CM!K22="Q4 2022"),"Yes","No")</f>
        <v>No</v>
      </c>
      <c r="T1332" s="178" t="str">
        <f t="shared" si="872"/>
        <v>No</v>
      </c>
      <c r="U1332" t="str">
        <f>IF(OR(CM!K22="Q1 2023",CM!K22="Q2 2023"),"Yes","No")</f>
        <v>No</v>
      </c>
      <c r="V1332" s="178" t="str">
        <f t="shared" si="873"/>
        <v>No</v>
      </c>
      <c r="W1332" t="str">
        <f>IF(OR(CM!K22="Q3 2023",CM!K22="Q4 2023"),"Yes","No")</f>
        <v>No</v>
      </c>
      <c r="X1332" s="178" t="str">
        <f t="shared" si="874"/>
        <v>No</v>
      </c>
      <c r="Y1332" t="str">
        <f>IF(OR(CM!K22="Q1 2024",CM!K22="Q2 2024"),"Yes","No")</f>
        <v>No</v>
      </c>
      <c r="Z1332" s="178" t="str">
        <f t="shared" si="875"/>
        <v>No</v>
      </c>
      <c r="AA1332" t="str">
        <f>IF(OR(IA!M98="Q3 2024",IA!M98="Q4 2024"),"Yes","No")</f>
        <v>No</v>
      </c>
      <c r="AB1332" s="178" t="str">
        <f t="shared" si="876"/>
        <v>No</v>
      </c>
      <c r="AC1332" t="str">
        <f>IF(OR(CM!K22="Q1 2025",CM!K22="Q2 2025"),"Yes","No")</f>
        <v>No</v>
      </c>
      <c r="AD1332" s="178" t="str">
        <f t="shared" si="877"/>
        <v>No</v>
      </c>
      <c r="AE1332" t="str">
        <f>IF(OR(CM!K22="Q3 2025",CM!K22="Q4 2025"),"Yes","No")</f>
        <v>No</v>
      </c>
      <c r="AF1332" s="178" t="str">
        <f t="shared" si="878"/>
        <v>No</v>
      </c>
      <c r="AG1332" t="str">
        <f>IF(OR(CM!K22="Q1 2026",CM!K22="Q2 2026"),"Yes","No")</f>
        <v>No</v>
      </c>
      <c r="AH1332" s="178" t="str">
        <f t="shared" si="879"/>
        <v>No</v>
      </c>
      <c r="AI1332" t="str">
        <f>IF(OR(CM!K22="Q3 2026",CM!K22="Q4 2026"),"Yes","No")</f>
        <v>No</v>
      </c>
      <c r="AJ1332" s="178" t="str">
        <f t="shared" si="880"/>
        <v>No</v>
      </c>
      <c r="AK1332" t="str">
        <f>IF(OR(CM!K22="Q1 2027",CM!K22="Q2 2027"),"Yes","No")</f>
        <v>No</v>
      </c>
      <c r="AL1332" s="178" t="str">
        <f t="shared" si="881"/>
        <v>No</v>
      </c>
      <c r="AM1332" t="str">
        <f>IF(OR(CM!K22="Q3 2027",CM!K22="Q4 2027"),"Yes","No")</f>
        <v>No</v>
      </c>
      <c r="AN1332" s="178" t="str">
        <f t="shared" si="882"/>
        <v>No</v>
      </c>
      <c r="AO1332" t="str">
        <f>IF(OR(CM!K22="Q1 2028",CM!K22="Q2 2028"),"Yes","No")</f>
        <v>No</v>
      </c>
      <c r="AP1332" s="178" t="str">
        <f t="shared" si="883"/>
        <v>No</v>
      </c>
      <c r="AQ1332" t="str">
        <f>IF(OR(CM!K22="Q3 2028",CM!K22="Q4 2028"),"Yes","No")</f>
        <v>No</v>
      </c>
      <c r="AR1332" s="178" t="str">
        <f t="shared" si="884"/>
        <v>No</v>
      </c>
      <c r="AS1332" t="str">
        <f>IF(OR(CM!K22="Q1 2029",CM!K22="Q2 2029"),"Yes","No")</f>
        <v>No</v>
      </c>
      <c r="AT1332" s="178" t="str">
        <f t="shared" si="885"/>
        <v>No</v>
      </c>
      <c r="AU1332" t="str">
        <f>IF(OR(CM!K22="Q3 2029",CM!K22="Q4 2029"),"Yes","No")</f>
        <v>No</v>
      </c>
      <c r="AV1332" s="178" t="str">
        <f t="shared" si="886"/>
        <v>No</v>
      </c>
      <c r="AW1332" t="str">
        <f>IF(OR(CM!K22="Q1 2030",CM!K22="Q2 2030"),"Yes","No")</f>
        <v>No</v>
      </c>
      <c r="AX1332" s="178" t="str">
        <f t="shared" si="887"/>
        <v>No</v>
      </c>
      <c r="AY1332" t="str">
        <f>IF(OR(CM!K22="Q3 2030",CM!K22="Q4 2030"),"Yes","No")</f>
        <v>No</v>
      </c>
      <c r="AZ1332" s="178" t="str">
        <f t="shared" si="888"/>
        <v>No</v>
      </c>
      <c r="BA1332" t="str">
        <f>IF(CM!K22="","No","Yes")</f>
        <v>No</v>
      </c>
      <c r="BB1332" s="178" t="str">
        <f t="shared" si="889"/>
        <v>No</v>
      </c>
      <c r="BC1332" s="178" t="str">
        <f t="shared" si="890"/>
        <v>Yes</v>
      </c>
      <c r="BD1332" s="174"/>
    </row>
    <row r="1333" spans="1:56" s="175" customFormat="1" ht="23.65" thickBot="1" x14ac:dyDescent="0.5">
      <c r="A1333" s="177">
        <v>19</v>
      </c>
      <c r="B1333" s="51" t="s">
        <v>101</v>
      </c>
      <c r="C1333" t="str">
        <f>IF(CM!E23="Yes","Yes","No")</f>
        <v>No</v>
      </c>
      <c r="D1333" t="str">
        <f>IF(AND(C1333="No",CM!F23="Yes"),"Yes","No")</f>
        <v>No</v>
      </c>
      <c r="E1333" t="str">
        <f>IF(AND(C1333="No",CM!F23="N/A"),"N/A","No")</f>
        <v>No</v>
      </c>
      <c r="F1333">
        <f>IF(OR(CM!F23="Yes",CM!F23="N/A"),0,1)</f>
        <v>1</v>
      </c>
      <c r="G1333" t="str">
        <f>IF(OR(CM!K23="Q3 2019",CM!K23="Q4 2019"),"Yes","No")</f>
        <v>No</v>
      </c>
      <c r="H1333" s="178" t="str">
        <f t="shared" si="842"/>
        <v>No</v>
      </c>
      <c r="I1333" t="str">
        <f>IF(OR(CM!K23="Q1 2020",CM!K23="Q2 2020"),"Yes","No")</f>
        <v>No</v>
      </c>
      <c r="J1333" s="178" t="str">
        <f t="shared" si="867"/>
        <v>No</v>
      </c>
      <c r="K1333" t="str">
        <f>IF(OR(CM!K23="Q3 2020",CM!K23="Q4 2020"),"Yes","No")</f>
        <v>No</v>
      </c>
      <c r="L1333" s="178" t="str">
        <f t="shared" si="868"/>
        <v>No</v>
      </c>
      <c r="M1333" t="str">
        <f>IF(OR(CM!K23="Q1 2021",CM!K23="Q2 2021"),"Yes","No")</f>
        <v>No</v>
      </c>
      <c r="N1333" s="178" t="str">
        <f t="shared" si="869"/>
        <v>No</v>
      </c>
      <c r="O1333" t="str">
        <f>IF(OR(CM!K23="Q3 2021",CM!K23="Q4 2021"),"Yes","No")</f>
        <v>No</v>
      </c>
      <c r="P1333" s="178" t="str">
        <f t="shared" si="870"/>
        <v>No</v>
      </c>
      <c r="Q1333" t="str">
        <f>IF(OR(CM!K23="Q1 2022",CM!K23="Q2 2022"),"Yes","No")</f>
        <v>No</v>
      </c>
      <c r="R1333" s="178" t="str">
        <f t="shared" si="871"/>
        <v>No</v>
      </c>
      <c r="S1333" t="str">
        <f>IF(OR(CM!K23="Q3 2022",CM!K23="Q4 2022"),"Yes","No")</f>
        <v>No</v>
      </c>
      <c r="T1333" s="178" t="str">
        <f t="shared" si="872"/>
        <v>No</v>
      </c>
      <c r="U1333" t="str">
        <f>IF(OR(CM!K23="Q1 2023",CM!K23="Q2 2023"),"Yes","No")</f>
        <v>No</v>
      </c>
      <c r="V1333" s="178" t="str">
        <f t="shared" si="873"/>
        <v>No</v>
      </c>
      <c r="W1333" t="str">
        <f>IF(OR(CM!K23="Q3 2023",CM!K23="Q4 2023"),"Yes","No")</f>
        <v>No</v>
      </c>
      <c r="X1333" s="178" t="str">
        <f t="shared" si="874"/>
        <v>No</v>
      </c>
      <c r="Y1333" t="str">
        <f>IF(OR(CM!K23="Q1 2024",CM!K23="Q2 2024"),"Yes","No")</f>
        <v>No</v>
      </c>
      <c r="Z1333" s="178" t="str">
        <f t="shared" si="875"/>
        <v>No</v>
      </c>
      <c r="AA1333" t="str">
        <f>IF(OR(IA!M99="Q3 2024",IA!M99="Q4 2024"),"Yes","No")</f>
        <v>No</v>
      </c>
      <c r="AB1333" s="178" t="str">
        <f t="shared" si="876"/>
        <v>No</v>
      </c>
      <c r="AC1333" t="str">
        <f>IF(OR(CM!K23="Q1 2025",CM!K23="Q2 2025"),"Yes","No")</f>
        <v>No</v>
      </c>
      <c r="AD1333" s="178" t="str">
        <f t="shared" si="877"/>
        <v>No</v>
      </c>
      <c r="AE1333" t="str">
        <f>IF(OR(CM!K23="Q3 2025",CM!K23="Q4 2025"),"Yes","No")</f>
        <v>No</v>
      </c>
      <c r="AF1333" s="178" t="str">
        <f t="shared" si="878"/>
        <v>No</v>
      </c>
      <c r="AG1333" t="str">
        <f>IF(OR(CM!K23="Q1 2026",CM!K23="Q2 2026"),"Yes","No")</f>
        <v>No</v>
      </c>
      <c r="AH1333" s="178" t="str">
        <f t="shared" si="879"/>
        <v>No</v>
      </c>
      <c r="AI1333" t="str">
        <f>IF(OR(CM!K23="Q3 2026",CM!K23="Q4 2026"),"Yes","No")</f>
        <v>No</v>
      </c>
      <c r="AJ1333" s="178" t="str">
        <f t="shared" si="880"/>
        <v>No</v>
      </c>
      <c r="AK1333" t="str">
        <f>IF(OR(CM!K23="Q1 2027",CM!K23="Q2 2027"),"Yes","No")</f>
        <v>No</v>
      </c>
      <c r="AL1333" s="178" t="str">
        <f t="shared" si="881"/>
        <v>No</v>
      </c>
      <c r="AM1333" t="str">
        <f>IF(OR(CM!K23="Q3 2027",CM!K23="Q4 2027"),"Yes","No")</f>
        <v>No</v>
      </c>
      <c r="AN1333" s="178" t="str">
        <f t="shared" si="882"/>
        <v>No</v>
      </c>
      <c r="AO1333" t="str">
        <f>IF(OR(CM!K23="Q1 2028",CM!K23="Q2 2028"),"Yes","No")</f>
        <v>No</v>
      </c>
      <c r="AP1333" s="178" t="str">
        <f t="shared" si="883"/>
        <v>No</v>
      </c>
      <c r="AQ1333" t="str">
        <f>IF(OR(CM!K23="Q3 2028",CM!K23="Q4 2028"),"Yes","No")</f>
        <v>No</v>
      </c>
      <c r="AR1333" s="178" t="str">
        <f t="shared" si="884"/>
        <v>No</v>
      </c>
      <c r="AS1333" t="str">
        <f>IF(OR(CM!K23="Q1 2029",CM!K23="Q2 2029"),"Yes","No")</f>
        <v>No</v>
      </c>
      <c r="AT1333" s="178" t="str">
        <f t="shared" si="885"/>
        <v>No</v>
      </c>
      <c r="AU1333" t="str">
        <f>IF(OR(CM!K23="Q3 2029",CM!K23="Q4 2029"),"Yes","No")</f>
        <v>No</v>
      </c>
      <c r="AV1333" s="178" t="str">
        <f t="shared" si="886"/>
        <v>No</v>
      </c>
      <c r="AW1333" t="str">
        <f>IF(OR(CM!K23="Q1 2030",CM!K23="Q2 2030"),"Yes","No")</f>
        <v>No</v>
      </c>
      <c r="AX1333" s="178" t="str">
        <f t="shared" si="887"/>
        <v>No</v>
      </c>
      <c r="AY1333" t="str">
        <f>IF(OR(CM!K23="Q3 2030",CM!K23="Q4 2030"),"Yes","No")</f>
        <v>No</v>
      </c>
      <c r="AZ1333" s="178" t="str">
        <f t="shared" si="888"/>
        <v>No</v>
      </c>
      <c r="BA1333" t="str">
        <f>IF(CM!K23="","No","Yes")</f>
        <v>No</v>
      </c>
      <c r="BB1333" s="178" t="str">
        <f t="shared" si="889"/>
        <v>No</v>
      </c>
      <c r="BC1333" s="178" t="str">
        <f t="shared" si="890"/>
        <v>Yes</v>
      </c>
      <c r="BD1333" s="174"/>
    </row>
    <row r="1334" spans="1:56" s="175" customFormat="1" ht="35.25" thickBot="1" x14ac:dyDescent="0.5">
      <c r="A1334" s="177">
        <v>20</v>
      </c>
      <c r="B1334" s="50" t="s">
        <v>102</v>
      </c>
      <c r="C1334" t="str">
        <f>IF(CM!E24="Yes","Yes","No")</f>
        <v>Yes</v>
      </c>
      <c r="D1334" t="str">
        <f>IF(AND(C1334="No",CM!F24="Yes"),"Yes","No")</f>
        <v>No</v>
      </c>
      <c r="E1334" t="str">
        <f>IF(AND(C1334="No",CM!F24="N/A"),"N/A","No")</f>
        <v>No</v>
      </c>
      <c r="F1334">
        <f>IF(OR(CM!F24="Yes",CM!F24="N/A"),0,1)</f>
        <v>1</v>
      </c>
      <c r="G1334" t="str">
        <f>IF(OR(CM!K24="Q3 2019",CM!K24="Q4 2019"),"Yes","No")</f>
        <v>No</v>
      </c>
      <c r="H1334" s="178" t="str">
        <f t="shared" si="842"/>
        <v>No</v>
      </c>
      <c r="I1334" t="str">
        <f>IF(OR(CM!K24="Q1 2020",CM!K24="Q2 2020"),"Yes","No")</f>
        <v>No</v>
      </c>
      <c r="J1334" s="178" t="str">
        <f t="shared" si="867"/>
        <v>No</v>
      </c>
      <c r="K1334" t="str">
        <f>IF(OR(CM!K24="Q3 2020",CM!K24="Q4 2020"),"Yes","No")</f>
        <v>No</v>
      </c>
      <c r="L1334" s="178" t="str">
        <f t="shared" si="868"/>
        <v>No</v>
      </c>
      <c r="M1334" t="str">
        <f>IF(OR(CM!K24="Q1 2021",CM!K24="Q2 2021"),"Yes","No")</f>
        <v>No</v>
      </c>
      <c r="N1334" s="178" t="str">
        <f t="shared" si="869"/>
        <v>No</v>
      </c>
      <c r="O1334" t="str">
        <f>IF(OR(CM!K24="Q3 2021",CM!K24="Q4 2021"),"Yes","No")</f>
        <v>No</v>
      </c>
      <c r="P1334" s="178" t="str">
        <f t="shared" si="870"/>
        <v>No</v>
      </c>
      <c r="Q1334" t="str">
        <f>IF(OR(CM!K24="Q1 2022",CM!K24="Q2 2022"),"Yes","No")</f>
        <v>No</v>
      </c>
      <c r="R1334" s="178" t="str">
        <f t="shared" si="871"/>
        <v>No</v>
      </c>
      <c r="S1334" t="str">
        <f>IF(OR(CM!K24="Q3 2022",CM!K24="Q4 2022"),"Yes","No")</f>
        <v>No</v>
      </c>
      <c r="T1334" s="178" t="str">
        <f t="shared" si="872"/>
        <v>No</v>
      </c>
      <c r="U1334" t="str">
        <f>IF(OR(CM!K24="Q1 2023",CM!K24="Q2 2023"),"Yes","No")</f>
        <v>No</v>
      </c>
      <c r="V1334" s="178" t="str">
        <f t="shared" si="873"/>
        <v>No</v>
      </c>
      <c r="W1334" t="str">
        <f>IF(OR(CM!K24="Q3 2023",CM!K24="Q4 2023"),"Yes","No")</f>
        <v>No</v>
      </c>
      <c r="X1334" s="178" t="str">
        <f t="shared" si="874"/>
        <v>No</v>
      </c>
      <c r="Y1334" t="str">
        <f>IF(OR(CM!K24="Q1 2024",CM!K24="Q2 2024"),"Yes","No")</f>
        <v>No</v>
      </c>
      <c r="Z1334" s="178" t="str">
        <f t="shared" si="875"/>
        <v>No</v>
      </c>
      <c r="AA1334" t="str">
        <f>IF(OR(IA!M100="Q3 2024",IA!M100="Q4 2024"),"Yes","No")</f>
        <v>No</v>
      </c>
      <c r="AB1334" s="178" t="str">
        <f t="shared" si="876"/>
        <v>No</v>
      </c>
      <c r="AC1334" t="str">
        <f>IF(OR(CM!K24="Q1 2025",CM!K24="Q2 2025"),"Yes","No")</f>
        <v>No</v>
      </c>
      <c r="AD1334" s="178" t="str">
        <f t="shared" si="877"/>
        <v>No</v>
      </c>
      <c r="AE1334" t="str">
        <f>IF(OR(CM!K24="Q3 2025",CM!K24="Q4 2025"),"Yes","No")</f>
        <v>No</v>
      </c>
      <c r="AF1334" s="178" t="str">
        <f t="shared" si="878"/>
        <v>No</v>
      </c>
      <c r="AG1334" t="str">
        <f>IF(OR(CM!K24="Q1 2026",CM!K24="Q2 2026"),"Yes","No")</f>
        <v>No</v>
      </c>
      <c r="AH1334" s="178" t="str">
        <f t="shared" si="879"/>
        <v>No</v>
      </c>
      <c r="AI1334" t="str">
        <f>IF(OR(CM!K24="Q3 2026",CM!K24="Q4 2026"),"Yes","No")</f>
        <v>No</v>
      </c>
      <c r="AJ1334" s="178" t="str">
        <f t="shared" si="880"/>
        <v>No</v>
      </c>
      <c r="AK1334" t="str">
        <f>IF(OR(CM!K24="Q1 2027",CM!K24="Q2 2027"),"Yes","No")</f>
        <v>No</v>
      </c>
      <c r="AL1334" s="178" t="str">
        <f t="shared" si="881"/>
        <v>No</v>
      </c>
      <c r="AM1334" t="str">
        <f>IF(OR(CM!K24="Q3 2027",CM!K24="Q4 2027"),"Yes","No")</f>
        <v>No</v>
      </c>
      <c r="AN1334" s="178" t="str">
        <f t="shared" si="882"/>
        <v>No</v>
      </c>
      <c r="AO1334" t="str">
        <f>IF(OR(CM!K24="Q1 2028",CM!K24="Q2 2028"),"Yes","No")</f>
        <v>No</v>
      </c>
      <c r="AP1334" s="178" t="str">
        <f t="shared" si="883"/>
        <v>No</v>
      </c>
      <c r="AQ1334" t="str">
        <f>IF(OR(CM!K24="Q3 2028",CM!K24="Q4 2028"),"Yes","No")</f>
        <v>No</v>
      </c>
      <c r="AR1334" s="178" t="str">
        <f t="shared" si="884"/>
        <v>No</v>
      </c>
      <c r="AS1334" t="str">
        <f>IF(OR(CM!K24="Q1 2029",CM!K24="Q2 2029"),"Yes","No")</f>
        <v>No</v>
      </c>
      <c r="AT1334" s="178" t="str">
        <f t="shared" si="885"/>
        <v>No</v>
      </c>
      <c r="AU1334" t="str">
        <f>IF(OR(CM!K24="Q3 2029",CM!K24="Q4 2029"),"Yes","No")</f>
        <v>No</v>
      </c>
      <c r="AV1334" s="178" t="str">
        <f t="shared" si="886"/>
        <v>No</v>
      </c>
      <c r="AW1334" t="str">
        <f>IF(OR(CM!K24="Q1 2030",CM!K24="Q2 2030"),"Yes","No")</f>
        <v>No</v>
      </c>
      <c r="AX1334" s="178" t="str">
        <f t="shared" si="887"/>
        <v>No</v>
      </c>
      <c r="AY1334" t="str">
        <f>IF(OR(CM!K24="Q3 2030",CM!K24="Q4 2030"),"Yes","No")</f>
        <v>No</v>
      </c>
      <c r="AZ1334" s="178" t="str">
        <f t="shared" si="888"/>
        <v>No</v>
      </c>
      <c r="BA1334" t="str">
        <f>IF(CM!K24="","No","Yes")</f>
        <v>No</v>
      </c>
      <c r="BB1334" s="178" t="str">
        <f t="shared" si="889"/>
        <v>No</v>
      </c>
      <c r="BC1334" s="178" t="str">
        <f t="shared" si="890"/>
        <v>No</v>
      </c>
      <c r="BD1334" s="174"/>
    </row>
    <row r="1335" spans="1:56" s="175" customFormat="1" ht="23.65" thickBot="1" x14ac:dyDescent="0.5">
      <c r="A1335" s="177">
        <v>21</v>
      </c>
      <c r="B1335" s="48" t="s">
        <v>104</v>
      </c>
      <c r="C1335" t="str">
        <f>IF(CM!E25="Yes","Yes","No")</f>
        <v>No</v>
      </c>
      <c r="D1335" t="str">
        <f>IF(AND(C1335="No",CM!F25="Yes"),"Yes","No")</f>
        <v>No</v>
      </c>
      <c r="E1335" t="str">
        <f>IF(AND(C1335="No",CM!F25="N/A"),"N/A","No")</f>
        <v>No</v>
      </c>
      <c r="F1335">
        <f>IF(OR(CM!F25="Yes",CM!F25="N/A"),0,1)</f>
        <v>1</v>
      </c>
      <c r="G1335" t="str">
        <f>IF(OR(CM!K25="Q3 2019",CM!K25="Q4 2019"),"Yes","No")</f>
        <v>No</v>
      </c>
      <c r="H1335" s="178" t="str">
        <f t="shared" si="842"/>
        <v>No</v>
      </c>
      <c r="I1335" t="str">
        <f>IF(OR(CM!K25="Q1 2020",CM!K25="Q2 2020"),"Yes","No")</f>
        <v>No</v>
      </c>
      <c r="J1335" s="178" t="str">
        <f t="shared" si="867"/>
        <v>No</v>
      </c>
      <c r="K1335" t="str">
        <f>IF(OR(CM!K25="Q3 2020",CM!K25="Q4 2020"),"Yes","No")</f>
        <v>No</v>
      </c>
      <c r="L1335" s="178" t="str">
        <f t="shared" si="868"/>
        <v>No</v>
      </c>
      <c r="M1335" t="str">
        <f>IF(OR(CM!K25="Q1 2021",CM!K25="Q2 2021"),"Yes","No")</f>
        <v>No</v>
      </c>
      <c r="N1335" s="178" t="str">
        <f t="shared" si="869"/>
        <v>No</v>
      </c>
      <c r="O1335" t="str">
        <f>IF(OR(CM!K25="Q3 2021",CM!K25="Q4 2021"),"Yes","No")</f>
        <v>No</v>
      </c>
      <c r="P1335" s="178" t="str">
        <f t="shared" si="870"/>
        <v>No</v>
      </c>
      <c r="Q1335" t="str">
        <f>IF(OR(CM!K25="Q1 2022",CM!K25="Q2 2022"),"Yes","No")</f>
        <v>No</v>
      </c>
      <c r="R1335" s="178" t="str">
        <f t="shared" si="871"/>
        <v>No</v>
      </c>
      <c r="S1335" t="str">
        <f>IF(OR(CM!K25="Q3 2022",CM!K25="Q4 2022"),"Yes","No")</f>
        <v>No</v>
      </c>
      <c r="T1335" s="178" t="str">
        <f t="shared" si="872"/>
        <v>No</v>
      </c>
      <c r="U1335" t="str">
        <f>IF(OR(CM!K25="Q1 2023",CM!K25="Q2 2023"),"Yes","No")</f>
        <v>No</v>
      </c>
      <c r="V1335" s="178" t="str">
        <f t="shared" si="873"/>
        <v>No</v>
      </c>
      <c r="W1335" t="str">
        <f>IF(OR(CM!K25="Q3 2023",CM!K25="Q4 2023"),"Yes","No")</f>
        <v>No</v>
      </c>
      <c r="X1335" s="178" t="str">
        <f t="shared" si="874"/>
        <v>No</v>
      </c>
      <c r="Y1335" t="str">
        <f>IF(OR(CM!K25="Q1 2024",CM!K25="Q2 2024"),"Yes","No")</f>
        <v>No</v>
      </c>
      <c r="Z1335" s="178" t="str">
        <f t="shared" si="875"/>
        <v>No</v>
      </c>
      <c r="AA1335" t="str">
        <f>IF(OR(IA!M101="Q3 2024",IA!M101="Q4 2024"),"Yes","No")</f>
        <v>No</v>
      </c>
      <c r="AB1335" s="178" t="str">
        <f t="shared" si="876"/>
        <v>No</v>
      </c>
      <c r="AC1335" t="str">
        <f>IF(OR(CM!K25="Q1 2025",CM!K25="Q2 2025"),"Yes","No")</f>
        <v>No</v>
      </c>
      <c r="AD1335" s="178" t="str">
        <f t="shared" si="877"/>
        <v>No</v>
      </c>
      <c r="AE1335" t="str">
        <f>IF(OR(CM!K25="Q3 2025",CM!K25="Q4 2025"),"Yes","No")</f>
        <v>No</v>
      </c>
      <c r="AF1335" s="178" t="str">
        <f t="shared" si="878"/>
        <v>No</v>
      </c>
      <c r="AG1335" t="str">
        <f>IF(OR(CM!K25="Q1 2026",CM!K25="Q2 2026"),"Yes","No")</f>
        <v>No</v>
      </c>
      <c r="AH1335" s="178" t="str">
        <f t="shared" si="879"/>
        <v>No</v>
      </c>
      <c r="AI1335" t="str">
        <f>IF(OR(CM!K25="Q3 2026",CM!K25="Q4 2026"),"Yes","No")</f>
        <v>No</v>
      </c>
      <c r="AJ1335" s="178" t="str">
        <f t="shared" si="880"/>
        <v>No</v>
      </c>
      <c r="AK1335" t="str">
        <f>IF(OR(CM!K25="Q1 2027",CM!K25="Q2 2027"),"Yes","No")</f>
        <v>No</v>
      </c>
      <c r="AL1335" s="178" t="str">
        <f t="shared" si="881"/>
        <v>No</v>
      </c>
      <c r="AM1335" t="str">
        <f>IF(OR(CM!K25="Q3 2027",CM!K25="Q4 2027"),"Yes","No")</f>
        <v>No</v>
      </c>
      <c r="AN1335" s="178" t="str">
        <f t="shared" si="882"/>
        <v>No</v>
      </c>
      <c r="AO1335" t="str">
        <f>IF(OR(CM!K25="Q1 2028",CM!K25="Q2 2028"),"Yes","No")</f>
        <v>No</v>
      </c>
      <c r="AP1335" s="178" t="str">
        <f t="shared" si="883"/>
        <v>No</v>
      </c>
      <c r="AQ1335" t="str">
        <f>IF(OR(CM!K25="Q3 2028",CM!K25="Q4 2028"),"Yes","No")</f>
        <v>No</v>
      </c>
      <c r="AR1335" s="178" t="str">
        <f t="shared" si="884"/>
        <v>No</v>
      </c>
      <c r="AS1335" t="str">
        <f>IF(OR(CM!K25="Q1 2029",CM!K25="Q2 2029"),"Yes","No")</f>
        <v>No</v>
      </c>
      <c r="AT1335" s="178" t="str">
        <f t="shared" si="885"/>
        <v>No</v>
      </c>
      <c r="AU1335" t="str">
        <f>IF(OR(CM!K25="Q3 2029",CM!K25="Q4 2029"),"Yes","No")</f>
        <v>No</v>
      </c>
      <c r="AV1335" s="178" t="str">
        <f t="shared" si="886"/>
        <v>No</v>
      </c>
      <c r="AW1335" t="str">
        <f>IF(OR(CM!K25="Q1 2030",CM!K25="Q2 2030"),"Yes","No")</f>
        <v>No</v>
      </c>
      <c r="AX1335" s="178" t="str">
        <f t="shared" si="887"/>
        <v>No</v>
      </c>
      <c r="AY1335" t="str">
        <f>IF(OR(CM!K25="Q3 2030",CM!K25="Q4 2030"),"Yes","No")</f>
        <v>No</v>
      </c>
      <c r="AZ1335" s="178" t="str">
        <f t="shared" si="888"/>
        <v>No</v>
      </c>
      <c r="BA1335" t="str">
        <f>IF(CM!K25="","No","Yes")</f>
        <v>No</v>
      </c>
      <c r="BB1335" s="178" t="str">
        <f t="shared" si="889"/>
        <v>No</v>
      </c>
      <c r="BC1335" s="178" t="str">
        <f t="shared" si="890"/>
        <v>Yes</v>
      </c>
      <c r="BD1335" s="174"/>
    </row>
    <row r="1336" spans="1:56" s="175" customFormat="1" ht="23.65" thickBot="1" x14ac:dyDescent="0.5">
      <c r="A1336" s="177">
        <v>22</v>
      </c>
      <c r="B1336" s="48" t="s">
        <v>105</v>
      </c>
      <c r="C1336" t="str">
        <f>IF(CM!E26="Yes","Yes","No")</f>
        <v>No</v>
      </c>
      <c r="D1336" t="str">
        <f>IF(AND(C1336="No",CM!F26="Yes"),"Yes","No")</f>
        <v>No</v>
      </c>
      <c r="E1336" t="str">
        <f>IF(AND(C1336="No",CM!F26="N/A"),"N/A","No")</f>
        <v>No</v>
      </c>
      <c r="F1336">
        <f>IF(OR(CM!F26="Yes",CM!F26="N/A"),0,1)</f>
        <v>1</v>
      </c>
      <c r="G1336" t="str">
        <f>IF(OR(CM!K26="Q3 2019",CM!K26="Q4 2019"),"Yes","No")</f>
        <v>No</v>
      </c>
      <c r="H1336" s="178" t="str">
        <f t="shared" si="842"/>
        <v>No</v>
      </c>
      <c r="I1336" t="str">
        <f>IF(OR(CM!K26="Q1 2020",CM!K26="Q2 2020"),"Yes","No")</f>
        <v>No</v>
      </c>
      <c r="J1336" s="178" t="str">
        <f t="shared" si="867"/>
        <v>No</v>
      </c>
      <c r="K1336" t="str">
        <f>IF(OR(CM!K26="Q3 2020",CM!K26="Q4 2020"),"Yes","No")</f>
        <v>No</v>
      </c>
      <c r="L1336" s="178" t="str">
        <f t="shared" si="868"/>
        <v>No</v>
      </c>
      <c r="M1336" t="str">
        <f>IF(OR(CM!K26="Q1 2021",CM!K26="Q2 2021"),"Yes","No")</f>
        <v>No</v>
      </c>
      <c r="N1336" s="178" t="str">
        <f t="shared" si="869"/>
        <v>No</v>
      </c>
      <c r="O1336" t="str">
        <f>IF(OR(CM!K26="Q3 2021",CM!K26="Q4 2021"),"Yes","No")</f>
        <v>No</v>
      </c>
      <c r="P1336" s="178" t="str">
        <f t="shared" si="870"/>
        <v>No</v>
      </c>
      <c r="Q1336" t="str">
        <f>IF(OR(CM!K26="Q1 2022",CM!K26="Q2 2022"),"Yes","No")</f>
        <v>No</v>
      </c>
      <c r="R1336" s="178" t="str">
        <f t="shared" si="871"/>
        <v>No</v>
      </c>
      <c r="S1336" t="str">
        <f>IF(OR(CM!K26="Q3 2022",CM!K26="Q4 2022"),"Yes","No")</f>
        <v>No</v>
      </c>
      <c r="T1336" s="178" t="str">
        <f t="shared" si="872"/>
        <v>No</v>
      </c>
      <c r="U1336" t="str">
        <f>IF(OR(CM!K26="Q1 2023",CM!K26="Q2 2023"),"Yes","No")</f>
        <v>No</v>
      </c>
      <c r="V1336" s="178" t="str">
        <f t="shared" si="873"/>
        <v>No</v>
      </c>
      <c r="W1336" t="str">
        <f>IF(OR(CM!K26="Q3 2023",CM!K26="Q4 2023"),"Yes","No")</f>
        <v>No</v>
      </c>
      <c r="X1336" s="178" t="str">
        <f t="shared" si="874"/>
        <v>No</v>
      </c>
      <c r="Y1336" t="str">
        <f>IF(OR(CM!K26="Q1 2024",CM!K26="Q2 2024"),"Yes","No")</f>
        <v>No</v>
      </c>
      <c r="Z1336" s="178" t="str">
        <f t="shared" si="875"/>
        <v>No</v>
      </c>
      <c r="AA1336" t="str">
        <f>IF(OR(IA!M102="Q3 2024",IA!M102="Q4 2024"),"Yes","No")</f>
        <v>No</v>
      </c>
      <c r="AB1336" s="178" t="str">
        <f t="shared" si="876"/>
        <v>No</v>
      </c>
      <c r="AC1336" t="str">
        <f>IF(OR(CM!K26="Q1 2025",CM!K26="Q2 2025"),"Yes","No")</f>
        <v>No</v>
      </c>
      <c r="AD1336" s="178" t="str">
        <f t="shared" si="877"/>
        <v>No</v>
      </c>
      <c r="AE1336" t="str">
        <f>IF(OR(CM!K26="Q3 2025",CM!K26="Q4 2025"),"Yes","No")</f>
        <v>No</v>
      </c>
      <c r="AF1336" s="178" t="str">
        <f t="shared" si="878"/>
        <v>No</v>
      </c>
      <c r="AG1336" t="str">
        <f>IF(OR(CM!K26="Q1 2026",CM!K26="Q2 2026"),"Yes","No")</f>
        <v>No</v>
      </c>
      <c r="AH1336" s="178" t="str">
        <f t="shared" si="879"/>
        <v>No</v>
      </c>
      <c r="AI1336" t="str">
        <f>IF(OR(CM!K26="Q3 2026",CM!K26="Q4 2026"),"Yes","No")</f>
        <v>No</v>
      </c>
      <c r="AJ1336" s="178" t="str">
        <f t="shared" si="880"/>
        <v>No</v>
      </c>
      <c r="AK1336" t="str">
        <f>IF(OR(CM!K26="Q1 2027",CM!K26="Q2 2027"),"Yes","No")</f>
        <v>No</v>
      </c>
      <c r="AL1336" s="178" t="str">
        <f t="shared" si="881"/>
        <v>No</v>
      </c>
      <c r="AM1336" t="str">
        <f>IF(OR(CM!K26="Q3 2027",CM!K26="Q4 2027"),"Yes","No")</f>
        <v>No</v>
      </c>
      <c r="AN1336" s="178" t="str">
        <f t="shared" si="882"/>
        <v>No</v>
      </c>
      <c r="AO1336" t="str">
        <f>IF(OR(CM!K26="Q1 2028",CM!K26="Q2 2028"),"Yes","No")</f>
        <v>No</v>
      </c>
      <c r="AP1336" s="178" t="str">
        <f t="shared" si="883"/>
        <v>No</v>
      </c>
      <c r="AQ1336" t="str">
        <f>IF(OR(CM!K26="Q3 2028",CM!K26="Q4 2028"),"Yes","No")</f>
        <v>No</v>
      </c>
      <c r="AR1336" s="178" t="str">
        <f t="shared" si="884"/>
        <v>No</v>
      </c>
      <c r="AS1336" t="str">
        <f>IF(OR(CM!K26="Q1 2029",CM!K26="Q2 2029"),"Yes","No")</f>
        <v>No</v>
      </c>
      <c r="AT1336" s="178" t="str">
        <f t="shared" si="885"/>
        <v>No</v>
      </c>
      <c r="AU1336" t="str">
        <f>IF(OR(CM!K26="Q3 2029",CM!K26="Q4 2029"),"Yes","No")</f>
        <v>No</v>
      </c>
      <c r="AV1336" s="178" t="str">
        <f t="shared" si="886"/>
        <v>No</v>
      </c>
      <c r="AW1336" t="str">
        <f>IF(OR(CM!K26="Q1 2030",CM!K26="Q2 2030"),"Yes","No")</f>
        <v>No</v>
      </c>
      <c r="AX1336" s="178" t="str">
        <f t="shared" si="887"/>
        <v>No</v>
      </c>
      <c r="AY1336" t="str">
        <f>IF(OR(CM!K26="Q3 2030",CM!K26="Q4 2030"),"Yes","No")</f>
        <v>No</v>
      </c>
      <c r="AZ1336" s="178" t="str">
        <f t="shared" si="888"/>
        <v>No</v>
      </c>
      <c r="BA1336" t="str">
        <f>IF(CM!K26="","No","Yes")</f>
        <v>No</v>
      </c>
      <c r="BB1336" s="178" t="str">
        <f t="shared" si="889"/>
        <v>No</v>
      </c>
      <c r="BC1336" s="178" t="str">
        <f t="shared" si="890"/>
        <v>Yes</v>
      </c>
      <c r="BD1336" s="174"/>
    </row>
    <row r="1337" spans="1:56" s="175" customFormat="1" ht="23.65" thickBot="1" x14ac:dyDescent="0.5">
      <c r="A1337" s="177">
        <v>23</v>
      </c>
      <c r="B1337" s="51" t="s">
        <v>107</v>
      </c>
      <c r="C1337" t="str">
        <f>IF(CM!E27="Yes","Yes","No")</f>
        <v>No</v>
      </c>
      <c r="D1337" t="str">
        <f>IF(AND(C1337="No",CM!F27="Yes"),"Yes","No")</f>
        <v>No</v>
      </c>
      <c r="E1337" t="str">
        <f>IF(AND(C1337="No",CM!F27="N/A"),"N/A","No")</f>
        <v>No</v>
      </c>
      <c r="F1337">
        <f>IF(OR(CM!F27="Yes",CM!F27="N/A"),0,1)</f>
        <v>1</v>
      </c>
      <c r="G1337" t="str">
        <f>IF(OR(CM!K27="Q3 2019",CM!K27="Q4 2019"),"Yes","No")</f>
        <v>No</v>
      </c>
      <c r="H1337" s="178" t="str">
        <f t="shared" si="842"/>
        <v>No</v>
      </c>
      <c r="I1337" t="str">
        <f>IF(OR(CM!K27="Q1 2020",CM!K27="Q2 2020"),"Yes","No")</f>
        <v>No</v>
      </c>
      <c r="J1337" s="178" t="str">
        <f t="shared" si="867"/>
        <v>No</v>
      </c>
      <c r="K1337" t="str">
        <f>IF(OR(CM!K27="Q3 2020",CM!K27="Q4 2020"),"Yes","No")</f>
        <v>No</v>
      </c>
      <c r="L1337" s="178" t="str">
        <f t="shared" si="868"/>
        <v>No</v>
      </c>
      <c r="M1337" t="str">
        <f>IF(OR(CM!K27="Q1 2021",CM!K27="Q2 2021"),"Yes","No")</f>
        <v>No</v>
      </c>
      <c r="N1337" s="178" t="str">
        <f t="shared" si="869"/>
        <v>No</v>
      </c>
      <c r="O1337" t="str">
        <f>IF(OR(CM!K27="Q3 2021",CM!K27="Q4 2021"),"Yes","No")</f>
        <v>No</v>
      </c>
      <c r="P1337" s="178" t="str">
        <f t="shared" si="870"/>
        <v>No</v>
      </c>
      <c r="Q1337" t="str">
        <f>IF(OR(CM!K27="Q1 2022",CM!K27="Q2 2022"),"Yes","No")</f>
        <v>No</v>
      </c>
      <c r="R1337" s="178" t="str">
        <f t="shared" si="871"/>
        <v>No</v>
      </c>
      <c r="S1337" t="str">
        <f>IF(OR(CM!K27="Q3 2022",CM!K27="Q4 2022"),"Yes","No")</f>
        <v>No</v>
      </c>
      <c r="T1337" s="178" t="str">
        <f t="shared" si="872"/>
        <v>No</v>
      </c>
      <c r="U1337" t="str">
        <f>IF(OR(CM!K27="Q1 2023",CM!K27="Q2 2023"),"Yes","No")</f>
        <v>No</v>
      </c>
      <c r="V1337" s="178" t="str">
        <f t="shared" si="873"/>
        <v>No</v>
      </c>
      <c r="W1337" t="str">
        <f>IF(OR(CM!K27="Q3 2023",CM!K27="Q4 2023"),"Yes","No")</f>
        <v>No</v>
      </c>
      <c r="X1337" s="178" t="str">
        <f t="shared" si="874"/>
        <v>No</v>
      </c>
      <c r="Y1337" t="str">
        <f>IF(OR(CM!K27="Q1 2024",CM!K27="Q2 2024"),"Yes","No")</f>
        <v>No</v>
      </c>
      <c r="Z1337" s="178" t="str">
        <f t="shared" si="875"/>
        <v>No</v>
      </c>
      <c r="AA1337" t="str">
        <f>IF(OR(IA!M103="Q3 2024",IA!M103="Q4 2024"),"Yes","No")</f>
        <v>No</v>
      </c>
      <c r="AB1337" s="178" t="str">
        <f t="shared" si="876"/>
        <v>No</v>
      </c>
      <c r="AC1337" t="str">
        <f>IF(OR(CM!K27="Q1 2025",CM!K27="Q2 2025"),"Yes","No")</f>
        <v>No</v>
      </c>
      <c r="AD1337" s="178" t="str">
        <f t="shared" si="877"/>
        <v>No</v>
      </c>
      <c r="AE1337" t="str">
        <f>IF(OR(CM!K27="Q3 2025",CM!K27="Q4 2025"),"Yes","No")</f>
        <v>No</v>
      </c>
      <c r="AF1337" s="178" t="str">
        <f t="shared" si="878"/>
        <v>No</v>
      </c>
      <c r="AG1337" t="str">
        <f>IF(OR(CM!K27="Q1 2026",CM!K27="Q2 2026"),"Yes","No")</f>
        <v>No</v>
      </c>
      <c r="AH1337" s="178" t="str">
        <f t="shared" si="879"/>
        <v>No</v>
      </c>
      <c r="AI1337" t="str">
        <f>IF(OR(CM!K27="Q3 2026",CM!K27="Q4 2026"),"Yes","No")</f>
        <v>No</v>
      </c>
      <c r="AJ1337" s="178" t="str">
        <f t="shared" si="880"/>
        <v>No</v>
      </c>
      <c r="AK1337" t="str">
        <f>IF(OR(CM!K27="Q1 2027",CM!K27="Q2 2027"),"Yes","No")</f>
        <v>No</v>
      </c>
      <c r="AL1337" s="178" t="str">
        <f t="shared" si="881"/>
        <v>No</v>
      </c>
      <c r="AM1337" t="str">
        <f>IF(OR(CM!K27="Q3 2027",CM!K27="Q4 2027"),"Yes","No")</f>
        <v>No</v>
      </c>
      <c r="AN1337" s="178" t="str">
        <f t="shared" si="882"/>
        <v>No</v>
      </c>
      <c r="AO1337" t="str">
        <f>IF(OR(CM!K27="Q1 2028",CM!K27="Q2 2028"),"Yes","No")</f>
        <v>No</v>
      </c>
      <c r="AP1337" s="178" t="str">
        <f t="shared" si="883"/>
        <v>No</v>
      </c>
      <c r="AQ1337" t="str">
        <f>IF(OR(CM!K27="Q3 2028",CM!K27="Q4 2028"),"Yes","No")</f>
        <v>No</v>
      </c>
      <c r="AR1337" s="178" t="str">
        <f t="shared" si="884"/>
        <v>No</v>
      </c>
      <c r="AS1337" t="str">
        <f>IF(OR(CM!K27="Q1 2029",CM!K27="Q2 2029"),"Yes","No")</f>
        <v>No</v>
      </c>
      <c r="AT1337" s="178" t="str">
        <f t="shared" si="885"/>
        <v>No</v>
      </c>
      <c r="AU1337" t="str">
        <f>IF(OR(CM!K27="Q3 2029",CM!K27="Q4 2029"),"Yes","No")</f>
        <v>No</v>
      </c>
      <c r="AV1337" s="178" t="str">
        <f t="shared" si="886"/>
        <v>No</v>
      </c>
      <c r="AW1337" t="str">
        <f>IF(OR(CM!K27="Q1 2030",CM!K27="Q2 2030"),"Yes","No")</f>
        <v>No</v>
      </c>
      <c r="AX1337" s="178" t="str">
        <f t="shared" si="887"/>
        <v>No</v>
      </c>
      <c r="AY1337" t="str">
        <f>IF(OR(CM!K27="Q3 2030",CM!K27="Q4 2030"),"Yes","No")</f>
        <v>No</v>
      </c>
      <c r="AZ1337" s="178" t="str">
        <f t="shared" si="888"/>
        <v>No</v>
      </c>
      <c r="BA1337" t="str">
        <f>IF(CM!K27="","No","Yes")</f>
        <v>No</v>
      </c>
      <c r="BB1337" s="178" t="str">
        <f t="shared" si="889"/>
        <v>No</v>
      </c>
      <c r="BC1337" s="178" t="str">
        <f t="shared" si="890"/>
        <v>Yes</v>
      </c>
      <c r="BD1337" s="174"/>
    </row>
    <row r="1338" spans="1:56" s="175" customFormat="1" ht="14.65" thickBot="1" x14ac:dyDescent="0.5">
      <c r="A1338" s="177">
        <v>24</v>
      </c>
      <c r="B1338" s="51" t="s">
        <v>109</v>
      </c>
      <c r="C1338" t="str">
        <f>IF(CM!E28="Yes","Yes","No")</f>
        <v>No</v>
      </c>
      <c r="D1338" t="str">
        <f>IF(AND(C1338="No",CM!F28="Yes"),"Yes","No")</f>
        <v>No</v>
      </c>
      <c r="E1338" t="str">
        <f>IF(AND(C1338="No",CM!F28="N/A"),"N/A","No")</f>
        <v>No</v>
      </c>
      <c r="F1338">
        <f>IF(OR(CM!F28="Yes",CM!F28="N/A"),0,1)</f>
        <v>1</v>
      </c>
      <c r="G1338" t="str">
        <f>IF(OR(CM!K28="Q3 2019",CM!K28="Q4 2019"),"Yes","No")</f>
        <v>No</v>
      </c>
      <c r="H1338" s="178" t="str">
        <f t="shared" si="842"/>
        <v>No</v>
      </c>
      <c r="I1338" t="str">
        <f>IF(OR(CM!K28="Q1 2020",CM!K28="Q2 2020"),"Yes","No")</f>
        <v>No</v>
      </c>
      <c r="J1338" s="178" t="str">
        <f t="shared" si="867"/>
        <v>No</v>
      </c>
      <c r="K1338" t="str">
        <f>IF(OR(CM!K28="Q3 2020",CM!K28="Q4 2020"),"Yes","No")</f>
        <v>No</v>
      </c>
      <c r="L1338" s="178" t="str">
        <f t="shared" si="868"/>
        <v>No</v>
      </c>
      <c r="M1338" t="str">
        <f>IF(OR(CM!K28="Q1 2021",CM!K28="Q2 2021"),"Yes","No")</f>
        <v>No</v>
      </c>
      <c r="N1338" s="178" t="str">
        <f t="shared" si="869"/>
        <v>No</v>
      </c>
      <c r="O1338" t="str">
        <f>IF(OR(CM!K28="Q3 2021",CM!K28="Q4 2021"),"Yes","No")</f>
        <v>No</v>
      </c>
      <c r="P1338" s="178" t="str">
        <f t="shared" si="870"/>
        <v>No</v>
      </c>
      <c r="Q1338" t="str">
        <f>IF(OR(CM!K28="Q1 2022",CM!K28="Q2 2022"),"Yes","No")</f>
        <v>No</v>
      </c>
      <c r="R1338" s="178" t="str">
        <f t="shared" si="871"/>
        <v>No</v>
      </c>
      <c r="S1338" t="str">
        <f>IF(OR(CM!K28="Q3 2022",CM!K28="Q4 2022"),"Yes","No")</f>
        <v>No</v>
      </c>
      <c r="T1338" s="178" t="str">
        <f t="shared" si="872"/>
        <v>No</v>
      </c>
      <c r="U1338" t="str">
        <f>IF(OR(CM!K28="Q1 2023",CM!K28="Q2 2023"),"Yes","No")</f>
        <v>No</v>
      </c>
      <c r="V1338" s="178" t="str">
        <f t="shared" si="873"/>
        <v>No</v>
      </c>
      <c r="W1338" t="str">
        <f>IF(OR(CM!K28="Q3 2023",CM!K28="Q4 2023"),"Yes","No")</f>
        <v>No</v>
      </c>
      <c r="X1338" s="178" t="str">
        <f t="shared" si="874"/>
        <v>No</v>
      </c>
      <c r="Y1338" t="str">
        <f>IF(OR(CM!K28="Q1 2024",CM!K28="Q2 2024"),"Yes","No")</f>
        <v>No</v>
      </c>
      <c r="Z1338" s="178" t="str">
        <f t="shared" si="875"/>
        <v>No</v>
      </c>
      <c r="AA1338" t="str">
        <f>IF(OR(IA!M104="Q3 2024",IA!M104="Q4 2024"),"Yes","No")</f>
        <v>No</v>
      </c>
      <c r="AB1338" s="178" t="str">
        <f t="shared" si="876"/>
        <v>No</v>
      </c>
      <c r="AC1338" t="str">
        <f>IF(OR(CM!K28="Q1 2025",CM!K28="Q2 2025"),"Yes","No")</f>
        <v>No</v>
      </c>
      <c r="AD1338" s="178" t="str">
        <f t="shared" si="877"/>
        <v>No</v>
      </c>
      <c r="AE1338" t="str">
        <f>IF(OR(CM!K28="Q3 2025",CM!K28="Q4 2025"),"Yes","No")</f>
        <v>No</v>
      </c>
      <c r="AF1338" s="178" t="str">
        <f t="shared" si="878"/>
        <v>No</v>
      </c>
      <c r="AG1338" t="str">
        <f>IF(OR(CM!K28="Q1 2026",CM!K28="Q2 2026"),"Yes","No")</f>
        <v>No</v>
      </c>
      <c r="AH1338" s="178" t="str">
        <f t="shared" si="879"/>
        <v>No</v>
      </c>
      <c r="AI1338" t="str">
        <f>IF(OR(CM!K28="Q3 2026",CM!K28="Q4 2026"),"Yes","No")</f>
        <v>No</v>
      </c>
      <c r="AJ1338" s="178" t="str">
        <f t="shared" si="880"/>
        <v>No</v>
      </c>
      <c r="AK1338" t="str">
        <f>IF(OR(CM!K28="Q1 2027",CM!K28="Q2 2027"),"Yes","No")</f>
        <v>No</v>
      </c>
      <c r="AL1338" s="178" t="str">
        <f t="shared" si="881"/>
        <v>No</v>
      </c>
      <c r="AM1338" t="str">
        <f>IF(OR(CM!K28="Q3 2027",CM!K28="Q4 2027"),"Yes","No")</f>
        <v>No</v>
      </c>
      <c r="AN1338" s="178" t="str">
        <f t="shared" si="882"/>
        <v>No</v>
      </c>
      <c r="AO1338" t="str">
        <f>IF(OR(CM!K28="Q1 2028",CM!K28="Q2 2028"),"Yes","No")</f>
        <v>No</v>
      </c>
      <c r="AP1338" s="178" t="str">
        <f t="shared" si="883"/>
        <v>No</v>
      </c>
      <c r="AQ1338" t="str">
        <f>IF(OR(CM!K28="Q3 2028",CM!K28="Q4 2028"),"Yes","No")</f>
        <v>No</v>
      </c>
      <c r="AR1338" s="178" t="str">
        <f t="shared" si="884"/>
        <v>No</v>
      </c>
      <c r="AS1338" t="str">
        <f>IF(OR(CM!K28="Q1 2029",CM!K28="Q2 2029"),"Yes","No")</f>
        <v>No</v>
      </c>
      <c r="AT1338" s="178" t="str">
        <f t="shared" si="885"/>
        <v>No</v>
      </c>
      <c r="AU1338" t="str">
        <f>IF(OR(CM!K28="Q3 2029",CM!K28="Q4 2029"),"Yes","No")</f>
        <v>No</v>
      </c>
      <c r="AV1338" s="178" t="str">
        <f t="shared" si="886"/>
        <v>No</v>
      </c>
      <c r="AW1338" t="str">
        <f>IF(OR(CM!K28="Q1 2030",CM!K28="Q2 2030"),"Yes","No")</f>
        <v>No</v>
      </c>
      <c r="AX1338" s="178" t="str">
        <f t="shared" si="887"/>
        <v>No</v>
      </c>
      <c r="AY1338" t="str">
        <f>IF(OR(CM!K28="Q3 2030",CM!K28="Q4 2030"),"Yes","No")</f>
        <v>No</v>
      </c>
      <c r="AZ1338" s="178" t="str">
        <f t="shared" si="888"/>
        <v>No</v>
      </c>
      <c r="BA1338" t="str">
        <f>IF(CM!K28="","No","Yes")</f>
        <v>No</v>
      </c>
      <c r="BB1338" s="178" t="str">
        <f t="shared" si="889"/>
        <v>No</v>
      </c>
      <c r="BC1338" s="178" t="str">
        <f t="shared" si="890"/>
        <v>Yes</v>
      </c>
      <c r="BD1338" s="174"/>
    </row>
    <row r="1339" spans="1:56" s="175" customFormat="1" ht="23.65" thickBot="1" x14ac:dyDescent="0.5">
      <c r="A1339" s="177">
        <v>25</v>
      </c>
      <c r="B1339" s="48" t="s">
        <v>110</v>
      </c>
      <c r="C1339" t="str">
        <f>IF(CM!E29="Yes","Yes","No")</f>
        <v>No</v>
      </c>
      <c r="D1339" t="str">
        <f>IF(AND(C1339="No",CM!F29="Yes"),"Yes","No")</f>
        <v>No</v>
      </c>
      <c r="E1339" t="str">
        <f>IF(AND(C1339="No",CM!F29="N/A"),"N/A","No")</f>
        <v>No</v>
      </c>
      <c r="F1339">
        <f>IF(OR(CM!F29="Yes",CM!F29="N/A"),0,1)</f>
        <v>1</v>
      </c>
      <c r="G1339" t="str">
        <f>IF(OR(CM!K29="Q3 2019",CM!K29="Q4 2019"),"Yes","No")</f>
        <v>No</v>
      </c>
      <c r="H1339" s="178" t="str">
        <f t="shared" si="842"/>
        <v>No</v>
      </c>
      <c r="I1339" t="str">
        <f>IF(OR(CM!K29="Q1 2020",CM!K29="Q2 2020"),"Yes","No")</f>
        <v>No</v>
      </c>
      <c r="J1339" s="178" t="str">
        <f t="shared" si="867"/>
        <v>No</v>
      </c>
      <c r="K1339" t="str">
        <f>IF(OR(CM!K29="Q3 2020",CM!K29="Q4 2020"),"Yes","No")</f>
        <v>No</v>
      </c>
      <c r="L1339" s="178" t="str">
        <f t="shared" si="868"/>
        <v>No</v>
      </c>
      <c r="M1339" t="str">
        <f>IF(OR(CM!K29="Q1 2021",CM!K29="Q2 2021"),"Yes","No")</f>
        <v>No</v>
      </c>
      <c r="N1339" s="178" t="str">
        <f t="shared" si="869"/>
        <v>No</v>
      </c>
      <c r="O1339" t="str">
        <f>IF(OR(CM!K29="Q3 2021",CM!K29="Q4 2021"),"Yes","No")</f>
        <v>No</v>
      </c>
      <c r="P1339" s="178" t="str">
        <f t="shared" si="870"/>
        <v>No</v>
      </c>
      <c r="Q1339" t="str">
        <f>IF(OR(CM!K29="Q1 2022",CM!K29="Q2 2022"),"Yes","No")</f>
        <v>No</v>
      </c>
      <c r="R1339" s="178" t="str">
        <f t="shared" si="871"/>
        <v>No</v>
      </c>
      <c r="S1339" t="str">
        <f>IF(OR(CM!K29="Q3 2022",CM!K29="Q4 2022"),"Yes","No")</f>
        <v>No</v>
      </c>
      <c r="T1339" s="178" t="str">
        <f t="shared" si="872"/>
        <v>No</v>
      </c>
      <c r="U1339" t="str">
        <f>IF(OR(CM!K29="Q1 2023",CM!K29="Q2 2023"),"Yes","No")</f>
        <v>No</v>
      </c>
      <c r="V1339" s="178" t="str">
        <f t="shared" si="873"/>
        <v>No</v>
      </c>
      <c r="W1339" t="str">
        <f>IF(OR(CM!K29="Q3 2023",CM!K29="Q4 2023"),"Yes","No")</f>
        <v>No</v>
      </c>
      <c r="X1339" s="178" t="str">
        <f t="shared" si="874"/>
        <v>No</v>
      </c>
      <c r="Y1339" t="str">
        <f>IF(OR(CM!K29="Q1 2024",CM!K29="Q2 2024"),"Yes","No")</f>
        <v>No</v>
      </c>
      <c r="Z1339" s="178" t="str">
        <f t="shared" si="875"/>
        <v>No</v>
      </c>
      <c r="AA1339" t="str">
        <f>IF(OR(IA!M105="Q3 2024",IA!M105="Q4 2024"),"Yes","No")</f>
        <v>No</v>
      </c>
      <c r="AB1339" s="178" t="str">
        <f t="shared" si="876"/>
        <v>No</v>
      </c>
      <c r="AC1339" t="str">
        <f>IF(OR(CM!K29="Q1 2025",CM!K29="Q2 2025"),"Yes","No")</f>
        <v>No</v>
      </c>
      <c r="AD1339" s="178" t="str">
        <f t="shared" si="877"/>
        <v>No</v>
      </c>
      <c r="AE1339" t="str">
        <f>IF(OR(CM!K29="Q3 2025",CM!K29="Q4 2025"),"Yes","No")</f>
        <v>No</v>
      </c>
      <c r="AF1339" s="178" t="str">
        <f t="shared" si="878"/>
        <v>No</v>
      </c>
      <c r="AG1339" t="str">
        <f>IF(OR(CM!K29="Q1 2026",CM!K29="Q2 2026"),"Yes","No")</f>
        <v>No</v>
      </c>
      <c r="AH1339" s="178" t="str">
        <f t="shared" si="879"/>
        <v>No</v>
      </c>
      <c r="AI1339" t="str">
        <f>IF(OR(CM!K29="Q3 2026",CM!K29="Q4 2026"),"Yes","No")</f>
        <v>No</v>
      </c>
      <c r="AJ1339" s="178" t="str">
        <f t="shared" si="880"/>
        <v>No</v>
      </c>
      <c r="AK1339" t="str">
        <f>IF(OR(CM!K29="Q1 2027",CM!K29="Q2 2027"),"Yes","No")</f>
        <v>No</v>
      </c>
      <c r="AL1339" s="178" t="str">
        <f t="shared" si="881"/>
        <v>No</v>
      </c>
      <c r="AM1339" t="str">
        <f>IF(OR(CM!K29="Q3 2027",CM!K29="Q4 2027"),"Yes","No")</f>
        <v>No</v>
      </c>
      <c r="AN1339" s="178" t="str">
        <f t="shared" si="882"/>
        <v>No</v>
      </c>
      <c r="AO1339" t="str">
        <f>IF(OR(CM!K29="Q1 2028",CM!K29="Q2 2028"),"Yes","No")</f>
        <v>No</v>
      </c>
      <c r="AP1339" s="178" t="str">
        <f t="shared" si="883"/>
        <v>No</v>
      </c>
      <c r="AQ1339" t="str">
        <f>IF(OR(CM!K29="Q3 2028",CM!K29="Q4 2028"),"Yes","No")</f>
        <v>No</v>
      </c>
      <c r="AR1339" s="178" t="str">
        <f t="shared" si="884"/>
        <v>No</v>
      </c>
      <c r="AS1339" t="str">
        <f>IF(OR(CM!K29="Q1 2029",CM!K29="Q2 2029"),"Yes","No")</f>
        <v>No</v>
      </c>
      <c r="AT1339" s="178" t="str">
        <f t="shared" si="885"/>
        <v>No</v>
      </c>
      <c r="AU1339" t="str">
        <f>IF(OR(CM!K29="Q3 2029",CM!K29="Q4 2029"),"Yes","No")</f>
        <v>No</v>
      </c>
      <c r="AV1339" s="178" t="str">
        <f t="shared" si="886"/>
        <v>No</v>
      </c>
      <c r="AW1339" t="str">
        <f>IF(OR(CM!K29="Q1 2030",CM!K29="Q2 2030"),"Yes","No")</f>
        <v>No</v>
      </c>
      <c r="AX1339" s="178" t="str">
        <f t="shared" si="887"/>
        <v>No</v>
      </c>
      <c r="AY1339" t="str">
        <f>IF(OR(CM!K29="Q3 2030",CM!K29="Q4 2030"),"Yes","No")</f>
        <v>No</v>
      </c>
      <c r="AZ1339" s="178" t="str">
        <f t="shared" si="888"/>
        <v>No</v>
      </c>
      <c r="BA1339" t="str">
        <f>IF(CM!K29="","No","Yes")</f>
        <v>No</v>
      </c>
      <c r="BB1339" s="178" t="str">
        <f t="shared" si="889"/>
        <v>No</v>
      </c>
      <c r="BC1339" s="178" t="str">
        <f t="shared" si="890"/>
        <v>Yes</v>
      </c>
      <c r="BD1339" s="174"/>
    </row>
    <row r="1340" spans="1:56" s="175" customFormat="1" ht="23.65" thickBot="1" x14ac:dyDescent="0.5">
      <c r="A1340" s="177">
        <v>26</v>
      </c>
      <c r="B1340" s="48" t="s">
        <v>111</v>
      </c>
      <c r="C1340" t="str">
        <f>IF(CM!E30="Yes","Yes","No")</f>
        <v>No</v>
      </c>
      <c r="D1340" t="str">
        <f>IF(AND(C1340="No",CM!F30="Yes"),"Yes","No")</f>
        <v>No</v>
      </c>
      <c r="E1340" t="str">
        <f>IF(AND(C1340="No",CM!F30="N/A"),"N/A","No")</f>
        <v>No</v>
      </c>
      <c r="F1340">
        <f>IF(OR(CM!F30="Yes",CM!F30="N/A"),0,1)</f>
        <v>1</v>
      </c>
      <c r="G1340" t="str">
        <f>IF(OR(CM!K30="Q3 2019",CM!K30="Q4 2019"),"Yes","No")</f>
        <v>No</v>
      </c>
      <c r="H1340" s="178" t="str">
        <f t="shared" si="842"/>
        <v>No</v>
      </c>
      <c r="I1340" t="str">
        <f>IF(OR(CM!K30="Q1 2020",CM!K30="Q2 2020"),"Yes","No")</f>
        <v>No</v>
      </c>
      <c r="J1340" s="178" t="str">
        <f t="shared" si="867"/>
        <v>No</v>
      </c>
      <c r="K1340" t="str">
        <f>IF(OR(CM!K30="Q3 2020",CM!K30="Q4 2020"),"Yes","No")</f>
        <v>No</v>
      </c>
      <c r="L1340" s="178" t="str">
        <f t="shared" si="868"/>
        <v>No</v>
      </c>
      <c r="M1340" t="str">
        <f>IF(OR(CM!K30="Q1 2021",CM!K30="Q2 2021"),"Yes","No")</f>
        <v>No</v>
      </c>
      <c r="N1340" s="178" t="str">
        <f t="shared" si="869"/>
        <v>No</v>
      </c>
      <c r="O1340" t="str">
        <f>IF(OR(CM!K30="Q3 2021",CM!K30="Q4 2021"),"Yes","No")</f>
        <v>No</v>
      </c>
      <c r="P1340" s="178" t="str">
        <f t="shared" si="870"/>
        <v>No</v>
      </c>
      <c r="Q1340" t="str">
        <f>IF(OR(CM!K30="Q1 2022",CM!K30="Q2 2022"),"Yes","No")</f>
        <v>No</v>
      </c>
      <c r="R1340" s="178" t="str">
        <f t="shared" si="871"/>
        <v>No</v>
      </c>
      <c r="S1340" t="str">
        <f>IF(OR(CM!K30="Q3 2022",CM!K30="Q4 2022"),"Yes","No")</f>
        <v>No</v>
      </c>
      <c r="T1340" s="178" t="str">
        <f t="shared" si="872"/>
        <v>No</v>
      </c>
      <c r="U1340" t="str">
        <f>IF(OR(CM!K30="Q1 2023",CM!K30="Q2 2023"),"Yes","No")</f>
        <v>No</v>
      </c>
      <c r="V1340" s="178" t="str">
        <f t="shared" si="873"/>
        <v>No</v>
      </c>
      <c r="W1340" t="str">
        <f>IF(OR(CM!K30="Q3 2023",CM!K30="Q4 2023"),"Yes","No")</f>
        <v>No</v>
      </c>
      <c r="X1340" s="178" t="str">
        <f t="shared" si="874"/>
        <v>No</v>
      </c>
      <c r="Y1340" t="str">
        <f>IF(OR(CM!K30="Q1 2024",CM!K30="Q2 2024"),"Yes","No")</f>
        <v>No</v>
      </c>
      <c r="Z1340" s="178" t="str">
        <f t="shared" si="875"/>
        <v>No</v>
      </c>
      <c r="AA1340" t="str">
        <f>IF(OR(IA!M106="Q3 2024",IA!M106="Q4 2024"),"Yes","No")</f>
        <v>No</v>
      </c>
      <c r="AB1340" s="178" t="str">
        <f t="shared" si="876"/>
        <v>No</v>
      </c>
      <c r="AC1340" t="str">
        <f>IF(OR(CM!K30="Q1 2025",CM!K30="Q2 2025"),"Yes","No")</f>
        <v>No</v>
      </c>
      <c r="AD1340" s="178" t="str">
        <f t="shared" si="877"/>
        <v>No</v>
      </c>
      <c r="AE1340" t="str">
        <f>IF(OR(CM!K30="Q3 2025",CM!K30="Q4 2025"),"Yes","No")</f>
        <v>No</v>
      </c>
      <c r="AF1340" s="178" t="str">
        <f t="shared" si="878"/>
        <v>No</v>
      </c>
      <c r="AG1340" t="str">
        <f>IF(OR(CM!K30="Q1 2026",CM!K30="Q2 2026"),"Yes","No")</f>
        <v>No</v>
      </c>
      <c r="AH1340" s="178" t="str">
        <f t="shared" si="879"/>
        <v>No</v>
      </c>
      <c r="AI1340" t="str">
        <f>IF(OR(CM!K30="Q3 2026",CM!K30="Q4 2026"),"Yes","No")</f>
        <v>No</v>
      </c>
      <c r="AJ1340" s="178" t="str">
        <f t="shared" si="880"/>
        <v>No</v>
      </c>
      <c r="AK1340" t="str">
        <f>IF(OR(CM!K30="Q1 2027",CM!K30="Q2 2027"),"Yes","No")</f>
        <v>No</v>
      </c>
      <c r="AL1340" s="178" t="str">
        <f t="shared" si="881"/>
        <v>No</v>
      </c>
      <c r="AM1340" t="str">
        <f>IF(OR(CM!K30="Q3 2027",CM!K30="Q4 2027"),"Yes","No")</f>
        <v>No</v>
      </c>
      <c r="AN1340" s="178" t="str">
        <f t="shared" si="882"/>
        <v>No</v>
      </c>
      <c r="AO1340" t="str">
        <f>IF(OR(CM!K30="Q1 2028",CM!K30="Q2 2028"),"Yes","No")</f>
        <v>No</v>
      </c>
      <c r="AP1340" s="178" t="str">
        <f t="shared" si="883"/>
        <v>No</v>
      </c>
      <c r="AQ1340" t="str">
        <f>IF(OR(CM!K30="Q3 2028",CM!K30="Q4 2028"),"Yes","No")</f>
        <v>No</v>
      </c>
      <c r="AR1340" s="178" t="str">
        <f t="shared" si="884"/>
        <v>No</v>
      </c>
      <c r="AS1340" t="str">
        <f>IF(OR(CM!K30="Q1 2029",CM!K30="Q2 2029"),"Yes","No")</f>
        <v>No</v>
      </c>
      <c r="AT1340" s="178" t="str">
        <f t="shared" si="885"/>
        <v>No</v>
      </c>
      <c r="AU1340" t="str">
        <f>IF(OR(CM!K30="Q3 2029",CM!K30="Q4 2029"),"Yes","No")</f>
        <v>No</v>
      </c>
      <c r="AV1340" s="178" t="str">
        <f t="shared" si="886"/>
        <v>No</v>
      </c>
      <c r="AW1340" t="str">
        <f>IF(OR(CM!K30="Q1 2030",CM!K30="Q2 2030"),"Yes","No")</f>
        <v>No</v>
      </c>
      <c r="AX1340" s="178" t="str">
        <f t="shared" si="887"/>
        <v>No</v>
      </c>
      <c r="AY1340" t="str">
        <f>IF(OR(CM!K30="Q3 2030",CM!K30="Q4 2030"),"Yes","No")</f>
        <v>No</v>
      </c>
      <c r="AZ1340" s="178" t="str">
        <f t="shared" si="888"/>
        <v>No</v>
      </c>
      <c r="BA1340" t="str">
        <f>IF(CM!K30="","No","Yes")</f>
        <v>No</v>
      </c>
      <c r="BB1340" s="178" t="str">
        <f t="shared" si="889"/>
        <v>No</v>
      </c>
      <c r="BC1340" s="178" t="str">
        <f t="shared" si="890"/>
        <v>Yes</v>
      </c>
      <c r="BD1340" s="174"/>
    </row>
    <row r="1341" spans="1:56" s="175" customFormat="1" ht="14.65" thickBot="1" x14ac:dyDescent="0.5">
      <c r="A1341" s="177">
        <v>27</v>
      </c>
      <c r="B1341" s="48" t="s">
        <v>113</v>
      </c>
      <c r="C1341" t="str">
        <f>IF(CM!E31="Yes","Yes","No")</f>
        <v>No</v>
      </c>
      <c r="D1341" t="str">
        <f>IF(AND(C1341="No",CM!F31="Yes"),"Yes","No")</f>
        <v>No</v>
      </c>
      <c r="E1341" t="str">
        <f>IF(AND(C1341="No",CM!F31="N/A"),"N/A","No")</f>
        <v>No</v>
      </c>
      <c r="F1341">
        <f>IF(OR(CM!F31="Yes",CM!F31="N/A"),0,1)</f>
        <v>1</v>
      </c>
      <c r="G1341" t="str">
        <f>IF(OR(CM!K31="Q3 2019",CM!K31="Q4 2019"),"Yes","No")</f>
        <v>No</v>
      </c>
      <c r="H1341" s="178" t="str">
        <f t="shared" si="842"/>
        <v>No</v>
      </c>
      <c r="I1341" t="str">
        <f>IF(OR(CM!K31="Q1 2020",CM!K31="Q2 2020"),"Yes","No")</f>
        <v>No</v>
      </c>
      <c r="J1341" s="178" t="str">
        <f t="shared" si="867"/>
        <v>No</v>
      </c>
      <c r="K1341" t="str">
        <f>IF(OR(CM!K31="Q3 2020",CM!K31="Q4 2020"),"Yes","No")</f>
        <v>No</v>
      </c>
      <c r="L1341" s="178" t="str">
        <f t="shared" si="868"/>
        <v>No</v>
      </c>
      <c r="M1341" t="str">
        <f>IF(OR(CM!K31="Q1 2021",CM!K31="Q2 2021"),"Yes","No")</f>
        <v>No</v>
      </c>
      <c r="N1341" s="178" t="str">
        <f t="shared" si="869"/>
        <v>No</v>
      </c>
      <c r="O1341" t="str">
        <f>IF(OR(CM!K31="Q3 2021",CM!K31="Q4 2021"),"Yes","No")</f>
        <v>No</v>
      </c>
      <c r="P1341" s="178" t="str">
        <f t="shared" si="870"/>
        <v>No</v>
      </c>
      <c r="Q1341" t="str">
        <f>IF(OR(CM!K31="Q1 2022",CM!K31="Q2 2022"),"Yes","No")</f>
        <v>No</v>
      </c>
      <c r="R1341" s="178" t="str">
        <f t="shared" si="871"/>
        <v>No</v>
      </c>
      <c r="S1341" t="str">
        <f>IF(OR(CM!K31="Q3 2022",CM!K31="Q4 2022"),"Yes","No")</f>
        <v>No</v>
      </c>
      <c r="T1341" s="178" t="str">
        <f t="shared" si="872"/>
        <v>No</v>
      </c>
      <c r="U1341" t="str">
        <f>IF(OR(CM!K31="Q1 2023",CM!K31="Q2 2023"),"Yes","No")</f>
        <v>No</v>
      </c>
      <c r="V1341" s="178" t="str">
        <f t="shared" si="873"/>
        <v>No</v>
      </c>
      <c r="W1341" t="str">
        <f>IF(OR(CM!K31="Q3 2023",CM!K31="Q4 2023"),"Yes","No")</f>
        <v>No</v>
      </c>
      <c r="X1341" s="178" t="str">
        <f t="shared" si="874"/>
        <v>No</v>
      </c>
      <c r="Y1341" t="str">
        <f>IF(OR(CM!K31="Q1 2024",CM!K31="Q2 2024"),"Yes","No")</f>
        <v>No</v>
      </c>
      <c r="Z1341" s="178" t="str">
        <f t="shared" si="875"/>
        <v>No</v>
      </c>
      <c r="AA1341" t="str">
        <f>IF(OR(IA!M107="Q3 2024",IA!M107="Q4 2024"),"Yes","No")</f>
        <v>No</v>
      </c>
      <c r="AB1341" s="178" t="str">
        <f t="shared" si="876"/>
        <v>No</v>
      </c>
      <c r="AC1341" t="str">
        <f>IF(OR(CM!K31="Q1 2025",CM!K31="Q2 2025"),"Yes","No")</f>
        <v>No</v>
      </c>
      <c r="AD1341" s="178" t="str">
        <f t="shared" si="877"/>
        <v>No</v>
      </c>
      <c r="AE1341" t="str">
        <f>IF(OR(CM!K31="Q3 2025",CM!K31="Q4 2025"),"Yes","No")</f>
        <v>No</v>
      </c>
      <c r="AF1341" s="178" t="str">
        <f t="shared" si="878"/>
        <v>No</v>
      </c>
      <c r="AG1341" t="str">
        <f>IF(OR(CM!K31="Q1 2026",CM!K31="Q2 2026"),"Yes","No")</f>
        <v>No</v>
      </c>
      <c r="AH1341" s="178" t="str">
        <f t="shared" si="879"/>
        <v>No</v>
      </c>
      <c r="AI1341" t="str">
        <f>IF(OR(CM!K31="Q3 2026",CM!K31="Q4 2026"),"Yes","No")</f>
        <v>No</v>
      </c>
      <c r="AJ1341" s="178" t="str">
        <f t="shared" si="880"/>
        <v>No</v>
      </c>
      <c r="AK1341" t="str">
        <f>IF(OR(CM!K31="Q1 2027",CM!K31="Q2 2027"),"Yes","No")</f>
        <v>No</v>
      </c>
      <c r="AL1341" s="178" t="str">
        <f t="shared" si="881"/>
        <v>No</v>
      </c>
      <c r="AM1341" t="str">
        <f>IF(OR(CM!K31="Q3 2027",CM!K31="Q4 2027"),"Yes","No")</f>
        <v>No</v>
      </c>
      <c r="AN1341" s="178" t="str">
        <f t="shared" si="882"/>
        <v>No</v>
      </c>
      <c r="AO1341" t="str">
        <f>IF(OR(CM!K31="Q1 2028",CM!K31="Q2 2028"),"Yes","No")</f>
        <v>No</v>
      </c>
      <c r="AP1341" s="178" t="str">
        <f t="shared" si="883"/>
        <v>No</v>
      </c>
      <c r="AQ1341" t="str">
        <f>IF(OR(CM!K31="Q3 2028",CM!K31="Q4 2028"),"Yes","No")</f>
        <v>No</v>
      </c>
      <c r="AR1341" s="178" t="str">
        <f t="shared" si="884"/>
        <v>No</v>
      </c>
      <c r="AS1341" t="str">
        <f>IF(OR(CM!K31="Q1 2029",CM!K31="Q2 2029"),"Yes","No")</f>
        <v>No</v>
      </c>
      <c r="AT1341" s="178" t="str">
        <f t="shared" si="885"/>
        <v>No</v>
      </c>
      <c r="AU1341" t="str">
        <f>IF(OR(CM!K31="Q3 2029",CM!K31="Q4 2029"),"Yes","No")</f>
        <v>No</v>
      </c>
      <c r="AV1341" s="178" t="str">
        <f t="shared" si="886"/>
        <v>No</v>
      </c>
      <c r="AW1341" t="str">
        <f>IF(OR(CM!K31="Q1 2030",CM!K31="Q2 2030"),"Yes","No")</f>
        <v>No</v>
      </c>
      <c r="AX1341" s="178" t="str">
        <f t="shared" si="887"/>
        <v>No</v>
      </c>
      <c r="AY1341" t="str">
        <f>IF(OR(CM!K31="Q3 2030",CM!K31="Q4 2030"),"Yes","No")</f>
        <v>No</v>
      </c>
      <c r="AZ1341" s="178" t="str">
        <f t="shared" si="888"/>
        <v>No</v>
      </c>
      <c r="BA1341" t="str">
        <f>IF(CM!K31="","No","Yes")</f>
        <v>No</v>
      </c>
      <c r="BB1341" s="178" t="str">
        <f t="shared" si="889"/>
        <v>No</v>
      </c>
      <c r="BC1341" s="178" t="str">
        <f t="shared" si="890"/>
        <v>Yes</v>
      </c>
      <c r="BD1341" s="174"/>
    </row>
    <row r="1342" spans="1:56" s="175" customFormat="1" ht="35.25" thickBot="1" x14ac:dyDescent="0.5">
      <c r="A1342" s="177">
        <v>28</v>
      </c>
      <c r="B1342" s="48" t="s">
        <v>115</v>
      </c>
      <c r="C1342" t="str">
        <f>IF(CM!E32="Yes","Yes","No")</f>
        <v>No</v>
      </c>
      <c r="D1342" t="str">
        <f>IF(AND(C1342="No",CM!F32="Yes"),"Yes","No")</f>
        <v>No</v>
      </c>
      <c r="E1342" t="str">
        <f>IF(AND(C1342="No",CM!F32="N/A"),"N/A","No")</f>
        <v>No</v>
      </c>
      <c r="F1342">
        <f>IF(OR(CM!F32="Yes",CM!F32="N/A"),0,1)</f>
        <v>1</v>
      </c>
      <c r="G1342" t="str">
        <f>IF(OR(CM!K32="Q3 2019",CM!K32="Q4 2019"),"Yes","No")</f>
        <v>No</v>
      </c>
      <c r="H1342" s="178" t="str">
        <f t="shared" si="842"/>
        <v>No</v>
      </c>
      <c r="I1342" t="str">
        <f>IF(OR(CM!K32="Q1 2020",CM!K32="Q2 2020"),"Yes","No")</f>
        <v>No</v>
      </c>
      <c r="J1342" s="178" t="str">
        <f t="shared" si="867"/>
        <v>No</v>
      </c>
      <c r="K1342" t="str">
        <f>IF(OR(CM!K32="Q3 2020",CM!K32="Q4 2020"),"Yes","No")</f>
        <v>No</v>
      </c>
      <c r="L1342" s="178" t="str">
        <f t="shared" si="868"/>
        <v>No</v>
      </c>
      <c r="M1342" t="str">
        <f>IF(OR(CM!K32="Q1 2021",CM!K32="Q2 2021"),"Yes","No")</f>
        <v>No</v>
      </c>
      <c r="N1342" s="178" t="str">
        <f t="shared" si="869"/>
        <v>No</v>
      </c>
      <c r="O1342" t="str">
        <f>IF(OR(CM!K32="Q3 2021",CM!K32="Q4 2021"),"Yes","No")</f>
        <v>No</v>
      </c>
      <c r="P1342" s="178" t="str">
        <f t="shared" si="870"/>
        <v>No</v>
      </c>
      <c r="Q1342" t="str">
        <f>IF(OR(CM!K32="Q1 2022",CM!K32="Q2 2022"),"Yes","No")</f>
        <v>No</v>
      </c>
      <c r="R1342" s="178" t="str">
        <f t="shared" si="871"/>
        <v>No</v>
      </c>
      <c r="S1342" t="str">
        <f>IF(OR(CM!K32="Q3 2022",CM!K32="Q4 2022"),"Yes","No")</f>
        <v>No</v>
      </c>
      <c r="T1342" s="178" t="str">
        <f t="shared" si="872"/>
        <v>No</v>
      </c>
      <c r="U1342" t="str">
        <f>IF(OR(CM!K32="Q1 2023",CM!K32="Q2 2023"),"Yes","No")</f>
        <v>No</v>
      </c>
      <c r="V1342" s="178" t="str">
        <f t="shared" si="873"/>
        <v>No</v>
      </c>
      <c r="W1342" t="str">
        <f>IF(OR(CM!K32="Q3 2023",CM!K32="Q4 2023"),"Yes","No")</f>
        <v>No</v>
      </c>
      <c r="X1342" s="178" t="str">
        <f t="shared" si="874"/>
        <v>No</v>
      </c>
      <c r="Y1342" t="str">
        <f>IF(OR(CM!K32="Q1 2024",CM!K32="Q2 2024"),"Yes","No")</f>
        <v>No</v>
      </c>
      <c r="Z1342" s="178" t="str">
        <f t="shared" si="875"/>
        <v>No</v>
      </c>
      <c r="AA1342" t="str">
        <f>IF(OR(IA!M108="Q3 2024",IA!M108="Q4 2024"),"Yes","No")</f>
        <v>No</v>
      </c>
      <c r="AB1342" s="178" t="str">
        <f t="shared" si="876"/>
        <v>No</v>
      </c>
      <c r="AC1342" t="str">
        <f>IF(OR(CM!K32="Q1 2025",CM!K32="Q2 2025"),"Yes","No")</f>
        <v>No</v>
      </c>
      <c r="AD1342" s="178" t="str">
        <f t="shared" si="877"/>
        <v>No</v>
      </c>
      <c r="AE1342" t="str">
        <f>IF(OR(CM!K32="Q3 2025",CM!K32="Q4 2025"),"Yes","No")</f>
        <v>No</v>
      </c>
      <c r="AF1342" s="178" t="str">
        <f t="shared" si="878"/>
        <v>No</v>
      </c>
      <c r="AG1342" t="str">
        <f>IF(OR(CM!K32="Q1 2026",CM!K32="Q2 2026"),"Yes","No")</f>
        <v>No</v>
      </c>
      <c r="AH1342" s="178" t="str">
        <f t="shared" si="879"/>
        <v>No</v>
      </c>
      <c r="AI1342" t="str">
        <f>IF(OR(CM!K32="Q3 2026",CM!K32="Q4 2026"),"Yes","No")</f>
        <v>No</v>
      </c>
      <c r="AJ1342" s="178" t="str">
        <f t="shared" si="880"/>
        <v>No</v>
      </c>
      <c r="AK1342" t="str">
        <f>IF(OR(CM!K32="Q1 2027",CM!K32="Q2 2027"),"Yes","No")</f>
        <v>No</v>
      </c>
      <c r="AL1342" s="178" t="str">
        <f t="shared" si="881"/>
        <v>No</v>
      </c>
      <c r="AM1342" t="str">
        <f>IF(OR(CM!K32="Q3 2027",CM!K32="Q4 2027"),"Yes","No")</f>
        <v>No</v>
      </c>
      <c r="AN1342" s="178" t="str">
        <f t="shared" si="882"/>
        <v>No</v>
      </c>
      <c r="AO1342" t="str">
        <f>IF(OR(CM!K32="Q1 2028",CM!K32="Q2 2028"),"Yes","No")</f>
        <v>No</v>
      </c>
      <c r="AP1342" s="178" t="str">
        <f t="shared" si="883"/>
        <v>No</v>
      </c>
      <c r="AQ1342" t="str">
        <f>IF(OR(CM!K32="Q3 2028",CM!K32="Q4 2028"),"Yes","No")</f>
        <v>No</v>
      </c>
      <c r="AR1342" s="178" t="str">
        <f t="shared" si="884"/>
        <v>No</v>
      </c>
      <c r="AS1342" t="str">
        <f>IF(OR(CM!K32="Q1 2029",CM!K32="Q2 2029"),"Yes","No")</f>
        <v>No</v>
      </c>
      <c r="AT1342" s="178" t="str">
        <f t="shared" si="885"/>
        <v>No</v>
      </c>
      <c r="AU1342" t="str">
        <f>IF(OR(CM!K32="Q3 2029",CM!K32="Q4 2029"),"Yes","No")</f>
        <v>No</v>
      </c>
      <c r="AV1342" s="178" t="str">
        <f t="shared" si="886"/>
        <v>No</v>
      </c>
      <c r="AW1342" t="str">
        <f>IF(OR(CM!K32="Q1 2030",CM!K32="Q2 2030"),"Yes","No")</f>
        <v>No</v>
      </c>
      <c r="AX1342" s="178" t="str">
        <f t="shared" si="887"/>
        <v>No</v>
      </c>
      <c r="AY1342" t="str">
        <f>IF(OR(CM!K32="Q3 2030",CM!K32="Q4 2030"),"Yes","No")</f>
        <v>No</v>
      </c>
      <c r="AZ1342" s="178" t="str">
        <f t="shared" si="888"/>
        <v>No</v>
      </c>
      <c r="BA1342" t="str">
        <f>IF(CM!K32="","No","Yes")</f>
        <v>No</v>
      </c>
      <c r="BB1342" s="178" t="str">
        <f t="shared" si="889"/>
        <v>No</v>
      </c>
      <c r="BC1342" s="178" t="str">
        <f t="shared" si="890"/>
        <v>Yes</v>
      </c>
      <c r="BD1342" s="174"/>
    </row>
    <row r="1343" spans="1:56" s="175" customFormat="1" ht="23.65" thickBot="1" x14ac:dyDescent="0.5">
      <c r="A1343" s="177">
        <v>29</v>
      </c>
      <c r="B1343" s="48" t="s">
        <v>117</v>
      </c>
      <c r="C1343" t="str">
        <f>IF(CM!E33="Yes","Yes","No")</f>
        <v>No</v>
      </c>
      <c r="D1343" t="str">
        <f>IF(AND(C1343="No",CM!F33="Yes"),"Yes","No")</f>
        <v>No</v>
      </c>
      <c r="E1343" t="str">
        <f>IF(AND(C1343="No",CM!F33="N/A"),"N/A","No")</f>
        <v>No</v>
      </c>
      <c r="F1343">
        <f>IF(OR(CM!F33="Yes",CM!F33="N/A"),0,1)</f>
        <v>1</v>
      </c>
      <c r="G1343" t="str">
        <f>IF(OR(CM!K33="Q3 2019",CM!K33="Q4 2019"),"Yes","No")</f>
        <v>No</v>
      </c>
      <c r="H1343" s="178" t="str">
        <f t="shared" si="842"/>
        <v>No</v>
      </c>
      <c r="I1343" t="str">
        <f>IF(OR(CM!K33="Q1 2020",CM!K33="Q2 2020"),"Yes","No")</f>
        <v>No</v>
      </c>
      <c r="J1343" s="178" t="str">
        <f t="shared" si="867"/>
        <v>No</v>
      </c>
      <c r="K1343" t="str">
        <f>IF(OR(CM!K33="Q3 2020",CM!K33="Q4 2020"),"Yes","No")</f>
        <v>No</v>
      </c>
      <c r="L1343" s="178" t="str">
        <f t="shared" si="868"/>
        <v>No</v>
      </c>
      <c r="M1343" t="str">
        <f>IF(OR(CM!K33="Q1 2021",CM!K33="Q2 2021"),"Yes","No")</f>
        <v>No</v>
      </c>
      <c r="N1343" s="178" t="str">
        <f t="shared" si="869"/>
        <v>No</v>
      </c>
      <c r="O1343" t="str">
        <f>IF(OR(CM!K33="Q3 2021",CM!K33="Q4 2021"),"Yes","No")</f>
        <v>No</v>
      </c>
      <c r="P1343" s="178" t="str">
        <f t="shared" si="870"/>
        <v>No</v>
      </c>
      <c r="Q1343" t="str">
        <f>IF(OR(CM!K33="Q1 2022",CM!K33="Q2 2022"),"Yes","No")</f>
        <v>No</v>
      </c>
      <c r="R1343" s="178" t="str">
        <f t="shared" si="871"/>
        <v>No</v>
      </c>
      <c r="S1343" t="str">
        <f>IF(OR(CM!K33="Q3 2022",CM!K33="Q4 2022"),"Yes","No")</f>
        <v>No</v>
      </c>
      <c r="T1343" s="178" t="str">
        <f t="shared" si="872"/>
        <v>No</v>
      </c>
      <c r="U1343" t="str">
        <f>IF(OR(CM!K33="Q1 2023",CM!K33="Q2 2023"),"Yes","No")</f>
        <v>No</v>
      </c>
      <c r="V1343" s="178" t="str">
        <f t="shared" si="873"/>
        <v>No</v>
      </c>
      <c r="W1343" t="str">
        <f>IF(OR(CM!K33="Q3 2023",CM!K33="Q4 2023"),"Yes","No")</f>
        <v>No</v>
      </c>
      <c r="X1343" s="178" t="str">
        <f t="shared" si="874"/>
        <v>No</v>
      </c>
      <c r="Y1343" t="str">
        <f>IF(OR(CM!K33="Q1 2024",CM!K33="Q2 2024"),"Yes","No")</f>
        <v>No</v>
      </c>
      <c r="Z1343" s="178" t="str">
        <f t="shared" si="875"/>
        <v>No</v>
      </c>
      <c r="AA1343" t="str">
        <f>IF(OR(IA!M109="Q3 2024",IA!M109="Q4 2024"),"Yes","No")</f>
        <v>No</v>
      </c>
      <c r="AB1343" s="178" t="str">
        <f t="shared" si="876"/>
        <v>No</v>
      </c>
      <c r="AC1343" t="str">
        <f>IF(OR(CM!K33="Q1 2025",CM!K33="Q2 2025"),"Yes","No")</f>
        <v>No</v>
      </c>
      <c r="AD1343" s="178" t="str">
        <f t="shared" si="877"/>
        <v>No</v>
      </c>
      <c r="AE1343" t="str">
        <f>IF(OR(CM!K33="Q3 2025",CM!K33="Q4 2025"),"Yes","No")</f>
        <v>No</v>
      </c>
      <c r="AF1343" s="178" t="str">
        <f t="shared" si="878"/>
        <v>No</v>
      </c>
      <c r="AG1343" t="str">
        <f>IF(OR(CM!K33="Q1 2026",CM!K33="Q2 2026"),"Yes","No")</f>
        <v>No</v>
      </c>
      <c r="AH1343" s="178" t="str">
        <f t="shared" si="879"/>
        <v>No</v>
      </c>
      <c r="AI1343" t="str">
        <f>IF(OR(CM!K33="Q3 2026",CM!K33="Q4 2026"),"Yes","No")</f>
        <v>No</v>
      </c>
      <c r="AJ1343" s="178" t="str">
        <f t="shared" si="880"/>
        <v>No</v>
      </c>
      <c r="AK1343" t="str">
        <f>IF(OR(CM!K33="Q1 2027",CM!K33="Q2 2027"),"Yes","No")</f>
        <v>No</v>
      </c>
      <c r="AL1343" s="178" t="str">
        <f t="shared" si="881"/>
        <v>No</v>
      </c>
      <c r="AM1343" t="str">
        <f>IF(OR(CM!K33="Q3 2027",CM!K33="Q4 2027"),"Yes","No")</f>
        <v>No</v>
      </c>
      <c r="AN1343" s="178" t="str">
        <f t="shared" si="882"/>
        <v>No</v>
      </c>
      <c r="AO1343" t="str">
        <f>IF(OR(CM!K33="Q1 2028",CM!K33="Q2 2028"),"Yes","No")</f>
        <v>No</v>
      </c>
      <c r="AP1343" s="178" t="str">
        <f t="shared" si="883"/>
        <v>No</v>
      </c>
      <c r="AQ1343" t="str">
        <f>IF(OR(CM!K33="Q3 2028",CM!K33="Q4 2028"),"Yes","No")</f>
        <v>No</v>
      </c>
      <c r="AR1343" s="178" t="str">
        <f t="shared" si="884"/>
        <v>No</v>
      </c>
      <c r="AS1343" t="str">
        <f>IF(OR(CM!K33="Q1 2029",CM!K33="Q2 2029"),"Yes","No")</f>
        <v>No</v>
      </c>
      <c r="AT1343" s="178" t="str">
        <f t="shared" si="885"/>
        <v>No</v>
      </c>
      <c r="AU1343" t="str">
        <f>IF(OR(CM!K33="Q3 2029",CM!K33="Q4 2029"),"Yes","No")</f>
        <v>No</v>
      </c>
      <c r="AV1343" s="178" t="str">
        <f t="shared" si="886"/>
        <v>No</v>
      </c>
      <c r="AW1343" t="str">
        <f>IF(OR(CM!K33="Q1 2030",CM!K33="Q2 2030"),"Yes","No")</f>
        <v>No</v>
      </c>
      <c r="AX1343" s="178" t="str">
        <f t="shared" si="887"/>
        <v>No</v>
      </c>
      <c r="AY1343" t="str">
        <f>IF(OR(CM!K33="Q3 2030",CM!K33="Q4 2030"),"Yes","No")</f>
        <v>No</v>
      </c>
      <c r="AZ1343" s="178" t="str">
        <f t="shared" si="888"/>
        <v>No</v>
      </c>
      <c r="BA1343" t="str">
        <f>IF(CM!K33="","No","Yes")</f>
        <v>No</v>
      </c>
      <c r="BB1343" s="178" t="str">
        <f t="shared" si="889"/>
        <v>No</v>
      </c>
      <c r="BC1343" s="178" t="str">
        <f t="shared" si="890"/>
        <v>Yes</v>
      </c>
      <c r="BD1343" s="174"/>
    </row>
    <row r="1344" spans="1:56" s="175" customFormat="1" ht="35.25" thickBot="1" x14ac:dyDescent="0.5">
      <c r="A1344" s="177">
        <v>30</v>
      </c>
      <c r="B1344" s="48" t="s">
        <v>118</v>
      </c>
      <c r="C1344" t="str">
        <f>IF(CM!E34="Yes","Yes","No")</f>
        <v>No</v>
      </c>
      <c r="D1344" t="str">
        <f>IF(AND(C1344="No",CM!F34="Yes"),"Yes","No")</f>
        <v>No</v>
      </c>
      <c r="E1344" t="str">
        <f>IF(AND(C1344="No",CM!F34="N/A"),"N/A","No")</f>
        <v>No</v>
      </c>
      <c r="F1344">
        <f>IF(OR(CM!F34="Yes",CM!F34="N/A"),0,1)</f>
        <v>1</v>
      </c>
      <c r="G1344" t="str">
        <f>IF(OR(CM!K34="Q3 2019",CM!K34="Q4 2019"),"Yes","No")</f>
        <v>No</v>
      </c>
      <c r="H1344" s="178" t="str">
        <f t="shared" si="842"/>
        <v>No</v>
      </c>
      <c r="I1344" t="str">
        <f>IF(OR(CM!K34="Q1 2020",CM!K34="Q2 2020"),"Yes","No")</f>
        <v>No</v>
      </c>
      <c r="J1344" s="178" t="str">
        <f t="shared" si="867"/>
        <v>No</v>
      </c>
      <c r="K1344" t="str">
        <f>IF(OR(CM!K34="Q3 2020",CM!K34="Q4 2020"),"Yes","No")</f>
        <v>No</v>
      </c>
      <c r="L1344" s="178" t="str">
        <f t="shared" si="868"/>
        <v>No</v>
      </c>
      <c r="M1344" t="str">
        <f>IF(OR(CM!K34="Q1 2021",CM!K34="Q2 2021"),"Yes","No")</f>
        <v>No</v>
      </c>
      <c r="N1344" s="178" t="str">
        <f t="shared" si="869"/>
        <v>No</v>
      </c>
      <c r="O1344" t="str">
        <f>IF(OR(CM!K34="Q3 2021",CM!K34="Q4 2021"),"Yes","No")</f>
        <v>No</v>
      </c>
      <c r="P1344" s="178" t="str">
        <f t="shared" si="870"/>
        <v>No</v>
      </c>
      <c r="Q1344" t="str">
        <f>IF(OR(CM!K34="Q1 2022",CM!K34="Q2 2022"),"Yes","No")</f>
        <v>No</v>
      </c>
      <c r="R1344" s="178" t="str">
        <f t="shared" si="871"/>
        <v>No</v>
      </c>
      <c r="S1344" t="str">
        <f>IF(OR(CM!K34="Q3 2022",CM!K34="Q4 2022"),"Yes","No")</f>
        <v>No</v>
      </c>
      <c r="T1344" s="178" t="str">
        <f t="shared" si="872"/>
        <v>No</v>
      </c>
      <c r="U1344" t="str">
        <f>IF(OR(CM!K34="Q1 2023",CM!K34="Q2 2023"),"Yes","No")</f>
        <v>No</v>
      </c>
      <c r="V1344" s="178" t="str">
        <f t="shared" si="873"/>
        <v>No</v>
      </c>
      <c r="W1344" t="str">
        <f>IF(OR(CM!K34="Q3 2023",CM!K34="Q4 2023"),"Yes","No")</f>
        <v>No</v>
      </c>
      <c r="X1344" s="178" t="str">
        <f t="shared" si="874"/>
        <v>No</v>
      </c>
      <c r="Y1344" t="str">
        <f>IF(OR(CM!K34="Q1 2024",CM!K34="Q2 2024"),"Yes","No")</f>
        <v>No</v>
      </c>
      <c r="Z1344" s="178" t="str">
        <f t="shared" si="875"/>
        <v>No</v>
      </c>
      <c r="AA1344" t="str">
        <f>IF(OR(IA!M110="Q3 2024",IA!M110="Q4 2024"),"Yes","No")</f>
        <v>No</v>
      </c>
      <c r="AB1344" s="178" t="str">
        <f t="shared" si="876"/>
        <v>No</v>
      </c>
      <c r="AC1344" t="str">
        <f>IF(OR(CM!K34="Q1 2025",CM!K34="Q2 2025"),"Yes","No")</f>
        <v>No</v>
      </c>
      <c r="AD1344" s="178" t="str">
        <f t="shared" si="877"/>
        <v>No</v>
      </c>
      <c r="AE1344" t="str">
        <f>IF(OR(CM!K34="Q3 2025",CM!K34="Q4 2025"),"Yes","No")</f>
        <v>No</v>
      </c>
      <c r="AF1344" s="178" t="str">
        <f t="shared" si="878"/>
        <v>No</v>
      </c>
      <c r="AG1344" t="str">
        <f>IF(OR(CM!K34="Q1 2026",CM!K34="Q2 2026"),"Yes","No")</f>
        <v>No</v>
      </c>
      <c r="AH1344" s="178" t="str">
        <f t="shared" si="879"/>
        <v>No</v>
      </c>
      <c r="AI1344" t="str">
        <f>IF(OR(CM!K34="Q3 2026",CM!K34="Q4 2026"),"Yes","No")</f>
        <v>No</v>
      </c>
      <c r="AJ1344" s="178" t="str">
        <f t="shared" si="880"/>
        <v>No</v>
      </c>
      <c r="AK1344" t="str">
        <f>IF(OR(CM!K34="Q1 2027",CM!K34="Q2 2027"),"Yes","No")</f>
        <v>No</v>
      </c>
      <c r="AL1344" s="178" t="str">
        <f t="shared" si="881"/>
        <v>No</v>
      </c>
      <c r="AM1344" t="str">
        <f>IF(OR(CM!K34="Q3 2027",CM!K34="Q4 2027"),"Yes","No")</f>
        <v>No</v>
      </c>
      <c r="AN1344" s="178" t="str">
        <f t="shared" si="882"/>
        <v>No</v>
      </c>
      <c r="AO1344" t="str">
        <f>IF(OR(CM!K34="Q1 2028",CM!K34="Q2 2028"),"Yes","No")</f>
        <v>No</v>
      </c>
      <c r="AP1344" s="178" t="str">
        <f t="shared" si="883"/>
        <v>No</v>
      </c>
      <c r="AQ1344" t="str">
        <f>IF(OR(CM!K34="Q3 2028",CM!K34="Q4 2028"),"Yes","No")</f>
        <v>No</v>
      </c>
      <c r="AR1344" s="178" t="str">
        <f t="shared" si="884"/>
        <v>No</v>
      </c>
      <c r="AS1344" t="str">
        <f>IF(OR(CM!K34="Q1 2029",CM!K34="Q2 2029"),"Yes","No")</f>
        <v>No</v>
      </c>
      <c r="AT1344" s="178" t="str">
        <f t="shared" si="885"/>
        <v>No</v>
      </c>
      <c r="AU1344" t="str">
        <f>IF(OR(CM!K34="Q3 2029",CM!K34="Q4 2029"),"Yes","No")</f>
        <v>No</v>
      </c>
      <c r="AV1344" s="178" t="str">
        <f t="shared" si="886"/>
        <v>No</v>
      </c>
      <c r="AW1344" t="str">
        <f>IF(OR(CM!K34="Q1 2030",CM!K34="Q2 2030"),"Yes","No")</f>
        <v>No</v>
      </c>
      <c r="AX1344" s="178" t="str">
        <f t="shared" si="887"/>
        <v>No</v>
      </c>
      <c r="AY1344" t="str">
        <f>IF(OR(CM!K34="Q3 2030",CM!K34="Q4 2030"),"Yes","No")</f>
        <v>No</v>
      </c>
      <c r="AZ1344" s="178" t="str">
        <f t="shared" si="888"/>
        <v>No</v>
      </c>
      <c r="BA1344" t="str">
        <f>IF(CM!K34="","No","Yes")</f>
        <v>No</v>
      </c>
      <c r="BB1344" s="178" t="str">
        <f t="shared" si="889"/>
        <v>No</v>
      </c>
      <c r="BC1344" s="178" t="str">
        <f t="shared" si="890"/>
        <v>Yes</v>
      </c>
      <c r="BD1344" s="174"/>
    </row>
    <row r="1345" spans="1:56" s="175" customFormat="1" ht="23.65" thickBot="1" x14ac:dyDescent="0.5">
      <c r="A1345" s="177">
        <v>31</v>
      </c>
      <c r="B1345" s="48" t="s">
        <v>120</v>
      </c>
      <c r="C1345" t="str">
        <f>IF(CM!E35="Yes","Yes","No")</f>
        <v>No</v>
      </c>
      <c r="D1345" t="str">
        <f>IF(AND(C1345="No",CM!F35="Yes"),"Yes","No")</f>
        <v>No</v>
      </c>
      <c r="E1345" t="str">
        <f>IF(AND(C1345="No",CM!F35="N/A"),"N/A","No")</f>
        <v>No</v>
      </c>
      <c r="F1345">
        <f>IF(OR(CM!F35="Yes",CM!F35="N/A"),0,1)</f>
        <v>1</v>
      </c>
      <c r="G1345" t="str">
        <f>IF(OR(CM!K35="Q3 2019",CM!K35="Q4 2019"),"Yes","No")</f>
        <v>No</v>
      </c>
      <c r="H1345" s="178" t="str">
        <f t="shared" si="842"/>
        <v>No</v>
      </c>
      <c r="I1345" t="str">
        <f>IF(OR(CM!K35="Q1 2020",CM!K35="Q2 2020"),"Yes","No")</f>
        <v>No</v>
      </c>
      <c r="J1345" s="178" t="str">
        <f t="shared" si="867"/>
        <v>No</v>
      </c>
      <c r="K1345" t="str">
        <f>IF(OR(CM!K35="Q3 2020",CM!K35="Q4 2020"),"Yes","No")</f>
        <v>No</v>
      </c>
      <c r="L1345" s="178" t="str">
        <f t="shared" si="868"/>
        <v>No</v>
      </c>
      <c r="M1345" t="str">
        <f>IF(OR(CM!K35="Q1 2021",CM!K35="Q2 2021"),"Yes","No")</f>
        <v>No</v>
      </c>
      <c r="N1345" s="178" t="str">
        <f t="shared" si="869"/>
        <v>No</v>
      </c>
      <c r="O1345" t="str">
        <f>IF(OR(CM!K35="Q3 2021",CM!K35="Q4 2021"),"Yes","No")</f>
        <v>No</v>
      </c>
      <c r="P1345" s="178" t="str">
        <f t="shared" si="870"/>
        <v>No</v>
      </c>
      <c r="Q1345" t="str">
        <f>IF(OR(CM!K35="Q1 2022",CM!K35="Q2 2022"),"Yes","No")</f>
        <v>No</v>
      </c>
      <c r="R1345" s="178" t="str">
        <f t="shared" si="871"/>
        <v>No</v>
      </c>
      <c r="S1345" t="str">
        <f>IF(OR(CM!K35="Q3 2022",CM!K35="Q4 2022"),"Yes","No")</f>
        <v>No</v>
      </c>
      <c r="T1345" s="178" t="str">
        <f t="shared" si="872"/>
        <v>No</v>
      </c>
      <c r="U1345" t="str">
        <f>IF(OR(CM!K35="Q1 2023",CM!K35="Q2 2023"),"Yes","No")</f>
        <v>No</v>
      </c>
      <c r="V1345" s="178" t="str">
        <f t="shared" si="873"/>
        <v>No</v>
      </c>
      <c r="W1345" t="str">
        <f>IF(OR(CM!K35="Q3 2023",CM!K35="Q4 2023"),"Yes","No")</f>
        <v>No</v>
      </c>
      <c r="X1345" s="178" t="str">
        <f t="shared" si="874"/>
        <v>No</v>
      </c>
      <c r="Y1345" t="str">
        <f>IF(OR(CM!K35="Q1 2024",CM!K35="Q2 2024"),"Yes","No")</f>
        <v>No</v>
      </c>
      <c r="Z1345" s="178" t="str">
        <f t="shared" si="875"/>
        <v>No</v>
      </c>
      <c r="AA1345" t="str">
        <f>IF(OR(IA!M111="Q3 2024",IA!M111="Q4 2024"),"Yes","No")</f>
        <v>No</v>
      </c>
      <c r="AB1345" s="178" t="str">
        <f t="shared" si="876"/>
        <v>No</v>
      </c>
      <c r="AC1345" t="str">
        <f>IF(OR(CM!K35="Q1 2025",CM!K35="Q2 2025"),"Yes","No")</f>
        <v>No</v>
      </c>
      <c r="AD1345" s="178" t="str">
        <f t="shared" si="877"/>
        <v>No</v>
      </c>
      <c r="AE1345" t="str">
        <f>IF(OR(CM!K35="Q3 2025",CM!K35="Q4 2025"),"Yes","No")</f>
        <v>No</v>
      </c>
      <c r="AF1345" s="178" t="str">
        <f t="shared" si="878"/>
        <v>No</v>
      </c>
      <c r="AG1345" t="str">
        <f>IF(OR(CM!K35="Q1 2026",CM!K35="Q2 2026"),"Yes","No")</f>
        <v>No</v>
      </c>
      <c r="AH1345" s="178" t="str">
        <f t="shared" si="879"/>
        <v>No</v>
      </c>
      <c r="AI1345" t="str">
        <f>IF(OR(CM!K35="Q3 2026",CM!K35="Q4 2026"),"Yes","No")</f>
        <v>No</v>
      </c>
      <c r="AJ1345" s="178" t="str">
        <f t="shared" si="880"/>
        <v>No</v>
      </c>
      <c r="AK1345" t="str">
        <f>IF(OR(CM!K35="Q1 2027",CM!K35="Q2 2027"),"Yes","No")</f>
        <v>No</v>
      </c>
      <c r="AL1345" s="178" t="str">
        <f t="shared" si="881"/>
        <v>No</v>
      </c>
      <c r="AM1345" t="str">
        <f>IF(OR(CM!K35="Q3 2027",CM!K35="Q4 2027"),"Yes","No")</f>
        <v>No</v>
      </c>
      <c r="AN1345" s="178" t="str">
        <f t="shared" si="882"/>
        <v>No</v>
      </c>
      <c r="AO1345" t="str">
        <f>IF(OR(CM!K35="Q1 2028",CM!K35="Q2 2028"),"Yes","No")</f>
        <v>No</v>
      </c>
      <c r="AP1345" s="178" t="str">
        <f t="shared" si="883"/>
        <v>No</v>
      </c>
      <c r="AQ1345" t="str">
        <f>IF(OR(CM!K35="Q3 2028",CM!K35="Q4 2028"),"Yes","No")</f>
        <v>No</v>
      </c>
      <c r="AR1345" s="178" t="str">
        <f t="shared" si="884"/>
        <v>No</v>
      </c>
      <c r="AS1345" t="str">
        <f>IF(OR(CM!K35="Q1 2029",CM!K35="Q2 2029"),"Yes","No")</f>
        <v>No</v>
      </c>
      <c r="AT1345" s="178" t="str">
        <f t="shared" si="885"/>
        <v>No</v>
      </c>
      <c r="AU1345" t="str">
        <f>IF(OR(CM!K35="Q3 2029",CM!K35="Q4 2029"),"Yes","No")</f>
        <v>No</v>
      </c>
      <c r="AV1345" s="178" t="str">
        <f t="shared" si="886"/>
        <v>No</v>
      </c>
      <c r="AW1345" t="str">
        <f>IF(OR(CM!K35="Q1 2030",CM!K35="Q2 2030"),"Yes","No")</f>
        <v>No</v>
      </c>
      <c r="AX1345" s="178" t="str">
        <f t="shared" si="887"/>
        <v>No</v>
      </c>
      <c r="AY1345" t="str">
        <f>IF(OR(CM!K35="Q3 2030",CM!K35="Q4 2030"),"Yes","No")</f>
        <v>No</v>
      </c>
      <c r="AZ1345" s="178" t="str">
        <f t="shared" si="888"/>
        <v>No</v>
      </c>
      <c r="BA1345" t="str">
        <f>IF(CM!K35="","No","Yes")</f>
        <v>No</v>
      </c>
      <c r="BB1345" s="178" t="str">
        <f t="shared" si="889"/>
        <v>No</v>
      </c>
      <c r="BC1345" s="178" t="str">
        <f t="shared" si="890"/>
        <v>Yes</v>
      </c>
      <c r="BD1345" s="174"/>
    </row>
    <row r="1346" spans="1:56" s="175" customFormat="1" ht="14.65" thickBot="1" x14ac:dyDescent="0.5">
      <c r="A1346" s="177">
        <v>32</v>
      </c>
      <c r="B1346" s="48" t="s">
        <v>123</v>
      </c>
      <c r="C1346" t="str">
        <f>IF(CM!E36="Yes","Yes","No")</f>
        <v>No</v>
      </c>
      <c r="D1346" t="str">
        <f>IF(AND(C1346="No",CM!F36="Yes"),"Yes","No")</f>
        <v>No</v>
      </c>
      <c r="E1346" t="str">
        <f>IF(AND(C1346="No",CM!F36="N/A"),"N/A","No")</f>
        <v>No</v>
      </c>
      <c r="F1346">
        <f>IF(OR(CM!F36="Yes",CM!F36="N/A"),0,1)</f>
        <v>1</v>
      </c>
      <c r="G1346" t="str">
        <f>IF(OR(CM!K36="Q3 2019",CM!K36="Q4 2019"),"Yes","No")</f>
        <v>No</v>
      </c>
      <c r="H1346" s="178" t="str">
        <f t="shared" si="842"/>
        <v>No</v>
      </c>
      <c r="I1346" t="str">
        <f>IF(OR(CM!K36="Q1 2020",CM!K36="Q2 2020"),"Yes","No")</f>
        <v>No</v>
      </c>
      <c r="J1346" s="178" t="str">
        <f t="shared" si="867"/>
        <v>No</v>
      </c>
      <c r="K1346" t="str">
        <f>IF(OR(CM!K36="Q3 2020",CM!K36="Q4 2020"),"Yes","No")</f>
        <v>No</v>
      </c>
      <c r="L1346" s="178" t="str">
        <f t="shared" si="868"/>
        <v>No</v>
      </c>
      <c r="M1346" t="str">
        <f>IF(OR(CM!K36="Q1 2021",CM!K36="Q2 2021"),"Yes","No")</f>
        <v>No</v>
      </c>
      <c r="N1346" s="178" t="str">
        <f t="shared" si="869"/>
        <v>No</v>
      </c>
      <c r="O1346" t="str">
        <f>IF(OR(CM!K36="Q3 2021",CM!K36="Q4 2021"),"Yes","No")</f>
        <v>No</v>
      </c>
      <c r="P1346" s="178" t="str">
        <f t="shared" si="870"/>
        <v>No</v>
      </c>
      <c r="Q1346" t="str">
        <f>IF(OR(CM!K36="Q1 2022",CM!K36="Q2 2022"),"Yes","No")</f>
        <v>No</v>
      </c>
      <c r="R1346" s="178" t="str">
        <f t="shared" si="871"/>
        <v>No</v>
      </c>
      <c r="S1346" t="str">
        <f>IF(OR(CM!K36="Q3 2022",CM!K36="Q4 2022"),"Yes","No")</f>
        <v>No</v>
      </c>
      <c r="T1346" s="178" t="str">
        <f t="shared" si="872"/>
        <v>No</v>
      </c>
      <c r="U1346" t="str">
        <f>IF(OR(CM!K36="Q1 2023",CM!K36="Q2 2023"),"Yes","No")</f>
        <v>No</v>
      </c>
      <c r="V1346" s="178" t="str">
        <f t="shared" si="873"/>
        <v>No</v>
      </c>
      <c r="W1346" t="str">
        <f>IF(OR(CM!K36="Q3 2023",CM!K36="Q4 2023"),"Yes","No")</f>
        <v>No</v>
      </c>
      <c r="X1346" s="178" t="str">
        <f t="shared" si="874"/>
        <v>No</v>
      </c>
      <c r="Y1346" t="str">
        <f>IF(OR(CM!K36="Q1 2024",CM!K36="Q2 2024"),"Yes","No")</f>
        <v>No</v>
      </c>
      <c r="Z1346" s="178" t="str">
        <f t="shared" si="875"/>
        <v>No</v>
      </c>
      <c r="AA1346" t="str">
        <f>IF(OR(IA!M112="Q3 2024",IA!M112="Q4 2024"),"Yes","No")</f>
        <v>No</v>
      </c>
      <c r="AB1346" s="178" t="str">
        <f t="shared" si="876"/>
        <v>No</v>
      </c>
      <c r="AC1346" t="str">
        <f>IF(OR(CM!K36="Q1 2025",CM!K36="Q2 2025"),"Yes","No")</f>
        <v>No</v>
      </c>
      <c r="AD1346" s="178" t="str">
        <f t="shared" si="877"/>
        <v>No</v>
      </c>
      <c r="AE1346" t="str">
        <f>IF(OR(CM!K36="Q3 2025",CM!K36="Q4 2025"),"Yes","No")</f>
        <v>No</v>
      </c>
      <c r="AF1346" s="178" t="str">
        <f t="shared" si="878"/>
        <v>No</v>
      </c>
      <c r="AG1346" t="str">
        <f>IF(OR(CM!K36="Q1 2026",CM!K36="Q2 2026"),"Yes","No")</f>
        <v>No</v>
      </c>
      <c r="AH1346" s="178" t="str">
        <f t="shared" si="879"/>
        <v>No</v>
      </c>
      <c r="AI1346" t="str">
        <f>IF(OR(CM!K36="Q3 2026",CM!K36="Q4 2026"),"Yes","No")</f>
        <v>No</v>
      </c>
      <c r="AJ1346" s="178" t="str">
        <f t="shared" si="880"/>
        <v>No</v>
      </c>
      <c r="AK1346" t="str">
        <f>IF(OR(CM!K36="Q1 2027",CM!K36="Q2 2027"),"Yes","No")</f>
        <v>No</v>
      </c>
      <c r="AL1346" s="178" t="str">
        <f t="shared" si="881"/>
        <v>No</v>
      </c>
      <c r="AM1346" t="str">
        <f>IF(OR(CM!K36="Q3 2027",CM!K36="Q4 2027"),"Yes","No")</f>
        <v>No</v>
      </c>
      <c r="AN1346" s="178" t="str">
        <f t="shared" si="882"/>
        <v>No</v>
      </c>
      <c r="AO1346" t="str">
        <f>IF(OR(CM!K36="Q1 2028",CM!K36="Q2 2028"),"Yes","No")</f>
        <v>No</v>
      </c>
      <c r="AP1346" s="178" t="str">
        <f t="shared" si="883"/>
        <v>No</v>
      </c>
      <c r="AQ1346" t="str">
        <f>IF(OR(CM!K36="Q3 2028",CM!K36="Q4 2028"),"Yes","No")</f>
        <v>No</v>
      </c>
      <c r="AR1346" s="178" t="str">
        <f t="shared" si="884"/>
        <v>No</v>
      </c>
      <c r="AS1346" t="str">
        <f>IF(OR(CM!K36="Q1 2029",CM!K36="Q2 2029"),"Yes","No")</f>
        <v>No</v>
      </c>
      <c r="AT1346" s="178" t="str">
        <f t="shared" si="885"/>
        <v>No</v>
      </c>
      <c r="AU1346" t="str">
        <f>IF(OR(CM!K36="Q3 2029",CM!K36="Q4 2029"),"Yes","No")</f>
        <v>No</v>
      </c>
      <c r="AV1346" s="178" t="str">
        <f t="shared" si="886"/>
        <v>No</v>
      </c>
      <c r="AW1346" t="str">
        <f>IF(OR(CM!K36="Q1 2030",CM!K36="Q2 2030"),"Yes","No")</f>
        <v>No</v>
      </c>
      <c r="AX1346" s="178" t="str">
        <f t="shared" si="887"/>
        <v>No</v>
      </c>
      <c r="AY1346" t="str">
        <f>IF(OR(CM!K36="Q3 2030",CM!K36="Q4 2030"),"Yes","No")</f>
        <v>No</v>
      </c>
      <c r="AZ1346" s="178" t="str">
        <f t="shared" si="888"/>
        <v>No</v>
      </c>
      <c r="BA1346" t="str">
        <f>IF(CM!K36="","No","Yes")</f>
        <v>No</v>
      </c>
      <c r="BB1346" s="178" t="str">
        <f t="shared" si="889"/>
        <v>No</v>
      </c>
      <c r="BC1346" s="178" t="str">
        <f t="shared" si="890"/>
        <v>Yes</v>
      </c>
      <c r="BD1346" s="174"/>
    </row>
    <row r="1347" spans="1:56" s="175" customFormat="1" ht="23.65" thickBot="1" x14ac:dyDescent="0.5">
      <c r="A1347" s="177">
        <v>33</v>
      </c>
      <c r="B1347" s="48" t="s">
        <v>124</v>
      </c>
      <c r="C1347" t="str">
        <f>IF(CM!E37="Yes","Yes","No")</f>
        <v>No</v>
      </c>
      <c r="D1347" t="str">
        <f>IF(AND(C1347="No",CM!F37="Yes"),"Yes","No")</f>
        <v>No</v>
      </c>
      <c r="E1347" t="str">
        <f>IF(AND(C1347="No",CM!F37="N/A"),"N/A","No")</f>
        <v>No</v>
      </c>
      <c r="F1347">
        <f>IF(OR(CM!F37="Yes",CM!F37="N/A"),0,1)</f>
        <v>1</v>
      </c>
      <c r="G1347" t="str">
        <f>IF(OR(CM!K37="Q3 2019",CM!K37="Q4 2019"),"Yes","No")</f>
        <v>No</v>
      </c>
      <c r="H1347" s="178" t="str">
        <f t="shared" si="842"/>
        <v>No</v>
      </c>
      <c r="I1347" t="str">
        <f>IF(OR(CM!K37="Q1 2020",CM!K37="Q2 2020"),"Yes","No")</f>
        <v>No</v>
      </c>
      <c r="J1347" s="178" t="str">
        <f t="shared" si="867"/>
        <v>No</v>
      </c>
      <c r="K1347" t="str">
        <f>IF(OR(CM!K37="Q3 2020",CM!K37="Q4 2020"),"Yes","No")</f>
        <v>No</v>
      </c>
      <c r="L1347" s="178" t="str">
        <f t="shared" si="868"/>
        <v>No</v>
      </c>
      <c r="M1347" t="str">
        <f>IF(OR(CM!K37="Q1 2021",CM!K37="Q2 2021"),"Yes","No")</f>
        <v>No</v>
      </c>
      <c r="N1347" s="178" t="str">
        <f t="shared" si="869"/>
        <v>No</v>
      </c>
      <c r="O1347" t="str">
        <f>IF(OR(CM!K37="Q3 2021",CM!K37="Q4 2021"),"Yes","No")</f>
        <v>No</v>
      </c>
      <c r="P1347" s="178" t="str">
        <f t="shared" si="870"/>
        <v>No</v>
      </c>
      <c r="Q1347" t="str">
        <f>IF(OR(CM!K37="Q1 2022",CM!K37="Q2 2022"),"Yes","No")</f>
        <v>No</v>
      </c>
      <c r="R1347" s="178" t="str">
        <f t="shared" si="871"/>
        <v>No</v>
      </c>
      <c r="S1347" t="str">
        <f>IF(OR(CM!K37="Q3 2022",CM!K37="Q4 2022"),"Yes","No")</f>
        <v>No</v>
      </c>
      <c r="T1347" s="178" t="str">
        <f t="shared" si="872"/>
        <v>No</v>
      </c>
      <c r="U1347" t="str">
        <f>IF(OR(CM!K37="Q1 2023",CM!K37="Q2 2023"),"Yes","No")</f>
        <v>No</v>
      </c>
      <c r="V1347" s="178" t="str">
        <f t="shared" si="873"/>
        <v>No</v>
      </c>
      <c r="W1347" t="str">
        <f>IF(OR(CM!K37="Q3 2023",CM!K37="Q4 2023"),"Yes","No")</f>
        <v>No</v>
      </c>
      <c r="X1347" s="178" t="str">
        <f t="shared" si="874"/>
        <v>No</v>
      </c>
      <c r="Y1347" t="str">
        <f>IF(OR(CM!K37="Q1 2024",CM!K37="Q2 2024"),"Yes","No")</f>
        <v>No</v>
      </c>
      <c r="Z1347" s="178" t="str">
        <f t="shared" si="875"/>
        <v>No</v>
      </c>
      <c r="AA1347" t="str">
        <f>IF(OR(IA!M113="Q3 2024",IA!M113="Q4 2024"),"Yes","No")</f>
        <v>No</v>
      </c>
      <c r="AB1347" s="178" t="str">
        <f t="shared" si="876"/>
        <v>No</v>
      </c>
      <c r="AC1347" t="str">
        <f>IF(OR(CM!K37="Q1 2025",CM!K37="Q2 2025"),"Yes","No")</f>
        <v>No</v>
      </c>
      <c r="AD1347" s="178" t="str">
        <f t="shared" si="877"/>
        <v>No</v>
      </c>
      <c r="AE1347" t="str">
        <f>IF(OR(CM!K37="Q3 2025",CM!K37="Q4 2025"),"Yes","No")</f>
        <v>No</v>
      </c>
      <c r="AF1347" s="178" t="str">
        <f t="shared" si="878"/>
        <v>No</v>
      </c>
      <c r="AG1347" t="str">
        <f>IF(OR(CM!K37="Q1 2026",CM!K37="Q2 2026"),"Yes","No")</f>
        <v>No</v>
      </c>
      <c r="AH1347" s="178" t="str">
        <f t="shared" si="879"/>
        <v>No</v>
      </c>
      <c r="AI1347" t="str">
        <f>IF(OR(CM!K37="Q3 2026",CM!K37="Q4 2026"),"Yes","No")</f>
        <v>No</v>
      </c>
      <c r="AJ1347" s="178" t="str">
        <f t="shared" si="880"/>
        <v>No</v>
      </c>
      <c r="AK1347" t="str">
        <f>IF(OR(CM!K37="Q1 2027",CM!K37="Q2 2027"),"Yes","No")</f>
        <v>No</v>
      </c>
      <c r="AL1347" s="178" t="str">
        <f t="shared" si="881"/>
        <v>No</v>
      </c>
      <c r="AM1347" t="str">
        <f>IF(OR(CM!K37="Q3 2027",CM!K37="Q4 2027"),"Yes","No")</f>
        <v>No</v>
      </c>
      <c r="AN1347" s="178" t="str">
        <f t="shared" si="882"/>
        <v>No</v>
      </c>
      <c r="AO1347" t="str">
        <f>IF(OR(CM!K37="Q1 2028",CM!K37="Q2 2028"),"Yes","No")</f>
        <v>No</v>
      </c>
      <c r="AP1347" s="178" t="str">
        <f t="shared" si="883"/>
        <v>No</v>
      </c>
      <c r="AQ1347" t="str">
        <f>IF(OR(CM!K37="Q3 2028",CM!K37="Q4 2028"),"Yes","No")</f>
        <v>No</v>
      </c>
      <c r="AR1347" s="178" t="str">
        <f t="shared" si="884"/>
        <v>No</v>
      </c>
      <c r="AS1347" t="str">
        <f>IF(OR(CM!K37="Q1 2029",CM!K37="Q2 2029"),"Yes","No")</f>
        <v>No</v>
      </c>
      <c r="AT1347" s="178" t="str">
        <f t="shared" si="885"/>
        <v>No</v>
      </c>
      <c r="AU1347" t="str">
        <f>IF(OR(CM!K37="Q3 2029",CM!K37="Q4 2029"),"Yes","No")</f>
        <v>No</v>
      </c>
      <c r="AV1347" s="178" t="str">
        <f t="shared" si="886"/>
        <v>No</v>
      </c>
      <c r="AW1347" t="str">
        <f>IF(OR(CM!K37="Q1 2030",CM!K37="Q2 2030"),"Yes","No")</f>
        <v>No</v>
      </c>
      <c r="AX1347" s="178" t="str">
        <f t="shared" si="887"/>
        <v>No</v>
      </c>
      <c r="AY1347" t="str">
        <f>IF(OR(CM!K37="Q3 2030",CM!K37="Q4 2030"),"Yes","No")</f>
        <v>No</v>
      </c>
      <c r="AZ1347" s="178" t="str">
        <f t="shared" si="888"/>
        <v>No</v>
      </c>
      <c r="BA1347" t="str">
        <f>IF(CM!K37="","No","Yes")</f>
        <v>No</v>
      </c>
      <c r="BB1347" s="178" t="str">
        <f t="shared" si="889"/>
        <v>No</v>
      </c>
      <c r="BC1347" s="178" t="str">
        <f t="shared" si="890"/>
        <v>Yes</v>
      </c>
      <c r="BD1347" s="174"/>
    </row>
    <row r="1348" spans="1:56" s="175" customFormat="1" ht="23.65" thickBot="1" x14ac:dyDescent="0.5">
      <c r="A1348" s="177">
        <v>34</v>
      </c>
      <c r="B1348" s="48" t="s">
        <v>126</v>
      </c>
      <c r="C1348" t="str">
        <f>IF(CM!E38="Yes","Yes","No")</f>
        <v>No</v>
      </c>
      <c r="D1348" t="str">
        <f>IF(AND(C1348="No",CM!F38="Yes"),"Yes","No")</f>
        <v>No</v>
      </c>
      <c r="E1348" t="str">
        <f>IF(AND(C1348="No",CM!F38="N/A"),"N/A","No")</f>
        <v>No</v>
      </c>
      <c r="F1348">
        <f>IF(OR(CM!F38="Yes",CM!F38="N/A"),0,1)</f>
        <v>1</v>
      </c>
      <c r="G1348" t="str">
        <f>IF(OR(CM!K38="Q3 2019",CM!K38="Q4 2019"),"Yes","No")</f>
        <v>No</v>
      </c>
      <c r="H1348" s="178" t="str">
        <f t="shared" si="842"/>
        <v>No</v>
      </c>
      <c r="I1348" t="str">
        <f>IF(OR(CM!K38="Q1 2020",CM!K38="Q2 2020"),"Yes","No")</f>
        <v>No</v>
      </c>
      <c r="J1348" s="178" t="str">
        <f t="shared" si="867"/>
        <v>No</v>
      </c>
      <c r="K1348" t="str">
        <f>IF(OR(CM!K38="Q3 2020",CM!K38="Q4 2020"),"Yes","No")</f>
        <v>No</v>
      </c>
      <c r="L1348" s="178" t="str">
        <f t="shared" si="868"/>
        <v>No</v>
      </c>
      <c r="M1348" t="str">
        <f>IF(OR(CM!K38="Q1 2021",CM!K38="Q2 2021"),"Yes","No")</f>
        <v>No</v>
      </c>
      <c r="N1348" s="178" t="str">
        <f t="shared" si="869"/>
        <v>No</v>
      </c>
      <c r="O1348" t="str">
        <f>IF(OR(CM!K38="Q3 2021",CM!K38="Q4 2021"),"Yes","No")</f>
        <v>No</v>
      </c>
      <c r="P1348" s="178" t="str">
        <f t="shared" si="870"/>
        <v>No</v>
      </c>
      <c r="Q1348" t="str">
        <f>IF(OR(CM!K38="Q1 2022",CM!K38="Q2 2022"),"Yes","No")</f>
        <v>No</v>
      </c>
      <c r="R1348" s="178" t="str">
        <f t="shared" si="871"/>
        <v>No</v>
      </c>
      <c r="S1348" t="str">
        <f>IF(OR(CM!K38="Q3 2022",CM!K38="Q4 2022"),"Yes","No")</f>
        <v>No</v>
      </c>
      <c r="T1348" s="178" t="str">
        <f t="shared" si="872"/>
        <v>No</v>
      </c>
      <c r="U1348" t="str">
        <f>IF(OR(CM!K38="Q1 2023",CM!K38="Q2 2023"),"Yes","No")</f>
        <v>No</v>
      </c>
      <c r="V1348" s="178" t="str">
        <f t="shared" si="873"/>
        <v>No</v>
      </c>
      <c r="W1348" t="str">
        <f>IF(OR(CM!K38="Q3 2023",CM!K38="Q4 2023"),"Yes","No")</f>
        <v>No</v>
      </c>
      <c r="X1348" s="178" t="str">
        <f t="shared" si="874"/>
        <v>No</v>
      </c>
      <c r="Y1348" t="str">
        <f>IF(OR(CM!K38="Q1 2024",CM!K38="Q2 2024"),"Yes","No")</f>
        <v>No</v>
      </c>
      <c r="Z1348" s="178" t="str">
        <f t="shared" si="875"/>
        <v>No</v>
      </c>
      <c r="AA1348" t="str">
        <f>IF(OR(IA!M114="Q3 2024",IA!M114="Q4 2024"),"Yes","No")</f>
        <v>No</v>
      </c>
      <c r="AB1348" s="178" t="str">
        <f t="shared" si="876"/>
        <v>No</v>
      </c>
      <c r="AC1348" t="str">
        <f>IF(OR(CM!K38="Q1 2025",CM!K38="Q2 2025"),"Yes","No")</f>
        <v>No</v>
      </c>
      <c r="AD1348" s="178" t="str">
        <f t="shared" si="877"/>
        <v>No</v>
      </c>
      <c r="AE1348" t="str">
        <f>IF(OR(CM!K38="Q3 2025",CM!K38="Q4 2025"),"Yes","No")</f>
        <v>No</v>
      </c>
      <c r="AF1348" s="178" t="str">
        <f t="shared" si="878"/>
        <v>No</v>
      </c>
      <c r="AG1348" t="str">
        <f>IF(OR(CM!K38="Q1 2026",CM!K38="Q2 2026"),"Yes","No")</f>
        <v>No</v>
      </c>
      <c r="AH1348" s="178" t="str">
        <f t="shared" si="879"/>
        <v>No</v>
      </c>
      <c r="AI1348" t="str">
        <f>IF(OR(CM!K38="Q3 2026",CM!K38="Q4 2026"),"Yes","No")</f>
        <v>No</v>
      </c>
      <c r="AJ1348" s="178" t="str">
        <f t="shared" si="880"/>
        <v>No</v>
      </c>
      <c r="AK1348" t="str">
        <f>IF(OR(CM!K38="Q1 2027",CM!K38="Q2 2027"),"Yes","No")</f>
        <v>No</v>
      </c>
      <c r="AL1348" s="178" t="str">
        <f t="shared" si="881"/>
        <v>No</v>
      </c>
      <c r="AM1348" t="str">
        <f>IF(OR(CM!K38="Q3 2027",CM!K38="Q4 2027"),"Yes","No")</f>
        <v>No</v>
      </c>
      <c r="AN1348" s="178" t="str">
        <f t="shared" si="882"/>
        <v>No</v>
      </c>
      <c r="AO1348" t="str">
        <f>IF(OR(CM!K38="Q1 2028",CM!K38="Q2 2028"),"Yes","No")</f>
        <v>No</v>
      </c>
      <c r="AP1348" s="178" t="str">
        <f t="shared" si="883"/>
        <v>No</v>
      </c>
      <c r="AQ1348" t="str">
        <f>IF(OR(CM!K38="Q3 2028",CM!K38="Q4 2028"),"Yes","No")</f>
        <v>No</v>
      </c>
      <c r="AR1348" s="178" t="str">
        <f t="shared" si="884"/>
        <v>No</v>
      </c>
      <c r="AS1348" t="str">
        <f>IF(OR(CM!K38="Q1 2029",CM!K38="Q2 2029"),"Yes","No")</f>
        <v>No</v>
      </c>
      <c r="AT1348" s="178" t="str">
        <f t="shared" si="885"/>
        <v>No</v>
      </c>
      <c r="AU1348" t="str">
        <f>IF(OR(CM!K38="Q3 2029",CM!K38="Q4 2029"),"Yes","No")</f>
        <v>No</v>
      </c>
      <c r="AV1348" s="178" t="str">
        <f t="shared" si="886"/>
        <v>No</v>
      </c>
      <c r="AW1348" t="str">
        <f>IF(OR(CM!K38="Q1 2030",CM!K38="Q2 2030"),"Yes","No")</f>
        <v>No</v>
      </c>
      <c r="AX1348" s="178" t="str">
        <f t="shared" si="887"/>
        <v>No</v>
      </c>
      <c r="AY1348" t="str">
        <f>IF(OR(CM!K38="Q3 2030",CM!K38="Q4 2030"),"Yes","No")</f>
        <v>No</v>
      </c>
      <c r="AZ1348" s="178" t="str">
        <f t="shared" si="888"/>
        <v>No</v>
      </c>
      <c r="BA1348" t="str">
        <f>IF(CM!K38="","No","Yes")</f>
        <v>No</v>
      </c>
      <c r="BB1348" s="178" t="str">
        <f t="shared" si="889"/>
        <v>No</v>
      </c>
      <c r="BC1348" s="178" t="str">
        <f t="shared" si="890"/>
        <v>Yes</v>
      </c>
      <c r="BD1348" s="174"/>
    </row>
    <row r="1349" spans="1:56" s="175" customFormat="1" ht="35.25" thickBot="1" x14ac:dyDescent="0.5">
      <c r="A1349" s="177">
        <v>35</v>
      </c>
      <c r="B1349" s="48" t="s">
        <v>127</v>
      </c>
      <c r="C1349" t="str">
        <f>IF(CM!E39="Yes","Yes","No")</f>
        <v>No</v>
      </c>
      <c r="D1349" t="str">
        <f>IF(AND(C1349="No",CM!F39="Yes"),"Yes","No")</f>
        <v>No</v>
      </c>
      <c r="E1349" t="str">
        <f>IF(AND(C1349="No",CM!F39="N/A"),"N/A","No")</f>
        <v>No</v>
      </c>
      <c r="F1349">
        <f>IF(OR(CM!F39="Yes",CM!F39="N/A"),0,1)</f>
        <v>1</v>
      </c>
      <c r="G1349" t="str">
        <f>IF(OR(CM!K39="Q3 2019",CM!K39="Q4 2019"),"Yes","No")</f>
        <v>No</v>
      </c>
      <c r="H1349" s="178" t="str">
        <f t="shared" si="842"/>
        <v>No</v>
      </c>
      <c r="I1349" t="str">
        <f>IF(OR(CM!K39="Q1 2020",CM!K39="Q2 2020"),"Yes","No")</f>
        <v>No</v>
      </c>
      <c r="J1349" s="178" t="str">
        <f t="shared" si="867"/>
        <v>No</v>
      </c>
      <c r="K1349" t="str">
        <f>IF(OR(CM!K39="Q3 2020",CM!K39="Q4 2020"),"Yes","No")</f>
        <v>No</v>
      </c>
      <c r="L1349" s="178" t="str">
        <f t="shared" si="868"/>
        <v>No</v>
      </c>
      <c r="M1349" t="str">
        <f>IF(OR(CM!K39="Q1 2021",CM!K39="Q2 2021"),"Yes","No")</f>
        <v>No</v>
      </c>
      <c r="N1349" s="178" t="str">
        <f t="shared" si="869"/>
        <v>No</v>
      </c>
      <c r="O1349" t="str">
        <f>IF(OR(CM!K39="Q3 2021",CM!K39="Q4 2021"),"Yes","No")</f>
        <v>No</v>
      </c>
      <c r="P1349" s="178" t="str">
        <f t="shared" si="870"/>
        <v>No</v>
      </c>
      <c r="Q1349" t="str">
        <f>IF(OR(CM!K39="Q1 2022",CM!K39="Q2 2022"),"Yes","No")</f>
        <v>No</v>
      </c>
      <c r="R1349" s="178" t="str">
        <f t="shared" si="871"/>
        <v>No</v>
      </c>
      <c r="S1349" t="str">
        <f>IF(OR(CM!K39="Q3 2022",CM!K39="Q4 2022"),"Yes","No")</f>
        <v>No</v>
      </c>
      <c r="T1349" s="178" t="str">
        <f t="shared" si="872"/>
        <v>No</v>
      </c>
      <c r="U1349" t="str">
        <f>IF(OR(CM!K39="Q1 2023",CM!K39="Q2 2023"),"Yes","No")</f>
        <v>No</v>
      </c>
      <c r="V1349" s="178" t="str">
        <f t="shared" si="873"/>
        <v>No</v>
      </c>
      <c r="W1349" t="str">
        <f>IF(OR(CM!K39="Q3 2023",CM!K39="Q4 2023"),"Yes","No")</f>
        <v>No</v>
      </c>
      <c r="X1349" s="178" t="str">
        <f t="shared" si="874"/>
        <v>No</v>
      </c>
      <c r="Y1349" t="str">
        <f>IF(OR(CM!K39="Q1 2024",CM!K39="Q2 2024"),"Yes","No")</f>
        <v>No</v>
      </c>
      <c r="Z1349" s="178" t="str">
        <f t="shared" si="875"/>
        <v>No</v>
      </c>
      <c r="AA1349" t="str">
        <f>IF(OR(IA!M115="Q3 2024",IA!M115="Q4 2024"),"Yes","No")</f>
        <v>No</v>
      </c>
      <c r="AB1349" s="178" t="str">
        <f t="shared" si="876"/>
        <v>No</v>
      </c>
      <c r="AC1349" t="str">
        <f>IF(OR(CM!K39="Q1 2025",CM!K39="Q2 2025"),"Yes","No")</f>
        <v>No</v>
      </c>
      <c r="AD1349" s="178" t="str">
        <f t="shared" si="877"/>
        <v>No</v>
      </c>
      <c r="AE1349" t="str">
        <f>IF(OR(CM!K39="Q3 2025",CM!K39="Q4 2025"),"Yes","No")</f>
        <v>No</v>
      </c>
      <c r="AF1349" s="178" t="str">
        <f t="shared" si="878"/>
        <v>No</v>
      </c>
      <c r="AG1349" t="str">
        <f>IF(OR(CM!K39="Q1 2026",CM!K39="Q2 2026"),"Yes","No")</f>
        <v>No</v>
      </c>
      <c r="AH1349" s="178" t="str">
        <f t="shared" si="879"/>
        <v>No</v>
      </c>
      <c r="AI1349" t="str">
        <f>IF(OR(CM!K39="Q3 2026",CM!K39="Q4 2026"),"Yes","No")</f>
        <v>No</v>
      </c>
      <c r="AJ1349" s="178" t="str">
        <f t="shared" si="880"/>
        <v>No</v>
      </c>
      <c r="AK1349" t="str">
        <f>IF(OR(CM!K39="Q1 2027",CM!K39="Q2 2027"),"Yes","No")</f>
        <v>No</v>
      </c>
      <c r="AL1349" s="178" t="str">
        <f t="shared" si="881"/>
        <v>No</v>
      </c>
      <c r="AM1349" t="str">
        <f>IF(OR(CM!K39="Q3 2027",CM!K39="Q4 2027"),"Yes","No")</f>
        <v>No</v>
      </c>
      <c r="AN1349" s="178" t="str">
        <f t="shared" si="882"/>
        <v>No</v>
      </c>
      <c r="AO1349" t="str">
        <f>IF(OR(CM!K39="Q1 2028",CM!K39="Q2 2028"),"Yes","No")</f>
        <v>No</v>
      </c>
      <c r="AP1349" s="178" t="str">
        <f t="shared" si="883"/>
        <v>No</v>
      </c>
      <c r="AQ1349" t="str">
        <f>IF(OR(CM!K39="Q3 2028",CM!K39="Q4 2028"),"Yes","No")</f>
        <v>No</v>
      </c>
      <c r="AR1349" s="178" t="str">
        <f t="shared" si="884"/>
        <v>No</v>
      </c>
      <c r="AS1349" t="str">
        <f>IF(OR(CM!K39="Q1 2029",CM!K39="Q2 2029"),"Yes","No")</f>
        <v>No</v>
      </c>
      <c r="AT1349" s="178" t="str">
        <f t="shared" si="885"/>
        <v>No</v>
      </c>
      <c r="AU1349" t="str">
        <f>IF(OR(CM!K39="Q3 2029",CM!K39="Q4 2029"),"Yes","No")</f>
        <v>No</v>
      </c>
      <c r="AV1349" s="178" t="str">
        <f t="shared" si="886"/>
        <v>No</v>
      </c>
      <c r="AW1349" t="str">
        <f>IF(OR(CM!K39="Q1 2030",CM!K39="Q2 2030"),"Yes","No")</f>
        <v>No</v>
      </c>
      <c r="AX1349" s="178" t="str">
        <f t="shared" si="887"/>
        <v>No</v>
      </c>
      <c r="AY1349" t="str">
        <f>IF(OR(CM!K39="Q3 2030",CM!K39="Q4 2030"),"Yes","No")</f>
        <v>No</v>
      </c>
      <c r="AZ1349" s="178" t="str">
        <f t="shared" si="888"/>
        <v>No</v>
      </c>
      <c r="BA1349" t="str">
        <f>IF(CM!K39="","No","Yes")</f>
        <v>No</v>
      </c>
      <c r="BB1349" s="178" t="str">
        <f t="shared" si="889"/>
        <v>No</v>
      </c>
      <c r="BC1349" s="178" t="str">
        <f t="shared" si="890"/>
        <v>Yes</v>
      </c>
      <c r="BD1349" s="174"/>
    </row>
    <row r="1350" spans="1:56" s="175" customFormat="1" ht="14.65" thickBot="1" x14ac:dyDescent="0.5">
      <c r="A1350" s="177">
        <v>36</v>
      </c>
      <c r="B1350" s="48" t="s">
        <v>128</v>
      </c>
      <c r="C1350" t="str">
        <f>IF(CM!E40="Yes","Yes","No")</f>
        <v>No</v>
      </c>
      <c r="D1350" t="str">
        <f>IF(AND(C1350="No",CM!F40="Yes"),"Yes","No")</f>
        <v>No</v>
      </c>
      <c r="E1350" t="str">
        <f>IF(AND(C1350="No",CM!F40="N/A"),"N/A","No")</f>
        <v>No</v>
      </c>
      <c r="F1350">
        <f>IF(OR(CM!F40="Yes",CM!F40="N/A"),0,1)</f>
        <v>1</v>
      </c>
      <c r="G1350" t="str">
        <f>IF(OR(CM!K40="Q3 2019",CM!K40="Q4 2019"),"Yes","No")</f>
        <v>No</v>
      </c>
      <c r="H1350" s="178" t="str">
        <f t="shared" si="842"/>
        <v>No</v>
      </c>
      <c r="I1350" t="str">
        <f>IF(OR(CM!K40="Q1 2020",CM!K40="Q2 2020"),"Yes","No")</f>
        <v>No</v>
      </c>
      <c r="J1350" s="178" t="str">
        <f t="shared" si="867"/>
        <v>No</v>
      </c>
      <c r="K1350" t="str">
        <f>IF(OR(CM!K40="Q3 2020",CM!K40="Q4 2020"),"Yes","No")</f>
        <v>No</v>
      </c>
      <c r="L1350" s="178" t="str">
        <f t="shared" si="868"/>
        <v>No</v>
      </c>
      <c r="M1350" t="str">
        <f>IF(OR(CM!K40="Q1 2021",CM!K40="Q2 2021"),"Yes","No")</f>
        <v>No</v>
      </c>
      <c r="N1350" s="178" t="str">
        <f t="shared" si="869"/>
        <v>No</v>
      </c>
      <c r="O1350" t="str">
        <f>IF(OR(CM!K40="Q3 2021",CM!K40="Q4 2021"),"Yes","No")</f>
        <v>No</v>
      </c>
      <c r="P1350" s="178" t="str">
        <f t="shared" si="870"/>
        <v>No</v>
      </c>
      <c r="Q1350" t="str">
        <f>IF(OR(CM!K40="Q1 2022",CM!K40="Q2 2022"),"Yes","No")</f>
        <v>No</v>
      </c>
      <c r="R1350" s="178" t="str">
        <f t="shared" si="871"/>
        <v>No</v>
      </c>
      <c r="S1350" t="str">
        <f>IF(OR(CM!K40="Q3 2022",CM!K40="Q4 2022"),"Yes","No")</f>
        <v>No</v>
      </c>
      <c r="T1350" s="178" t="str">
        <f t="shared" si="872"/>
        <v>No</v>
      </c>
      <c r="U1350" t="str">
        <f>IF(OR(CM!K40="Q1 2023",CM!K40="Q2 2023"),"Yes","No")</f>
        <v>No</v>
      </c>
      <c r="V1350" s="178" t="str">
        <f t="shared" si="873"/>
        <v>No</v>
      </c>
      <c r="W1350" t="str">
        <f>IF(OR(CM!K40="Q3 2023",CM!K40="Q4 2023"),"Yes","No")</f>
        <v>No</v>
      </c>
      <c r="X1350" s="178" t="str">
        <f t="shared" si="874"/>
        <v>No</v>
      </c>
      <c r="Y1350" t="str">
        <f>IF(OR(CM!K40="Q1 2024",CM!K40="Q2 2024"),"Yes","No")</f>
        <v>No</v>
      </c>
      <c r="Z1350" s="178" t="str">
        <f t="shared" si="875"/>
        <v>No</v>
      </c>
      <c r="AA1350" t="str">
        <f>IF(OR(IA!M116="Q3 2024",IA!M116="Q4 2024"),"Yes","No")</f>
        <v>No</v>
      </c>
      <c r="AB1350" s="178" t="str">
        <f t="shared" si="876"/>
        <v>No</v>
      </c>
      <c r="AC1350" t="str">
        <f>IF(OR(CM!K40="Q1 2025",CM!K40="Q2 2025"),"Yes","No")</f>
        <v>No</v>
      </c>
      <c r="AD1350" s="178" t="str">
        <f t="shared" si="877"/>
        <v>No</v>
      </c>
      <c r="AE1350" t="str">
        <f>IF(OR(CM!K40="Q3 2025",CM!K40="Q4 2025"),"Yes","No")</f>
        <v>No</v>
      </c>
      <c r="AF1350" s="178" t="str">
        <f t="shared" si="878"/>
        <v>No</v>
      </c>
      <c r="AG1350" t="str">
        <f>IF(OR(CM!K40="Q1 2026",CM!K40="Q2 2026"),"Yes","No")</f>
        <v>No</v>
      </c>
      <c r="AH1350" s="178" t="str">
        <f t="shared" si="879"/>
        <v>No</v>
      </c>
      <c r="AI1350" t="str">
        <f>IF(OR(CM!K40="Q3 2026",CM!K40="Q4 2026"),"Yes","No")</f>
        <v>No</v>
      </c>
      <c r="AJ1350" s="178" t="str">
        <f t="shared" si="880"/>
        <v>No</v>
      </c>
      <c r="AK1350" t="str">
        <f>IF(OR(CM!K40="Q1 2027",CM!K40="Q2 2027"),"Yes","No")</f>
        <v>No</v>
      </c>
      <c r="AL1350" s="178" t="str">
        <f t="shared" si="881"/>
        <v>No</v>
      </c>
      <c r="AM1350" t="str">
        <f>IF(OR(CM!K40="Q3 2027",CM!K40="Q4 2027"),"Yes","No")</f>
        <v>No</v>
      </c>
      <c r="AN1350" s="178" t="str">
        <f t="shared" si="882"/>
        <v>No</v>
      </c>
      <c r="AO1350" t="str">
        <f>IF(OR(CM!K40="Q1 2028",CM!K40="Q2 2028"),"Yes","No")</f>
        <v>No</v>
      </c>
      <c r="AP1350" s="178" t="str">
        <f t="shared" si="883"/>
        <v>No</v>
      </c>
      <c r="AQ1350" t="str">
        <f>IF(OR(CM!K40="Q3 2028",CM!K40="Q4 2028"),"Yes","No")</f>
        <v>No</v>
      </c>
      <c r="AR1350" s="178" t="str">
        <f t="shared" si="884"/>
        <v>No</v>
      </c>
      <c r="AS1350" t="str">
        <f>IF(OR(CM!K40="Q1 2029",CM!K40="Q2 2029"),"Yes","No")</f>
        <v>No</v>
      </c>
      <c r="AT1350" s="178" t="str">
        <f t="shared" si="885"/>
        <v>No</v>
      </c>
      <c r="AU1350" t="str">
        <f>IF(OR(CM!K40="Q3 2029",CM!K40="Q4 2029"),"Yes","No")</f>
        <v>No</v>
      </c>
      <c r="AV1350" s="178" t="str">
        <f t="shared" si="886"/>
        <v>No</v>
      </c>
      <c r="AW1350" t="str">
        <f>IF(OR(CM!K40="Q1 2030",CM!K40="Q2 2030"),"Yes","No")</f>
        <v>No</v>
      </c>
      <c r="AX1350" s="178" t="str">
        <f t="shared" si="887"/>
        <v>No</v>
      </c>
      <c r="AY1350" t="str">
        <f>IF(OR(CM!K40="Q3 2030",CM!K40="Q4 2030"),"Yes","No")</f>
        <v>No</v>
      </c>
      <c r="AZ1350" s="178" t="str">
        <f t="shared" si="888"/>
        <v>No</v>
      </c>
      <c r="BA1350" t="str">
        <f>IF(CM!K40="","No","Yes")</f>
        <v>No</v>
      </c>
      <c r="BB1350" s="178" t="str">
        <f t="shared" si="889"/>
        <v>No</v>
      </c>
      <c r="BC1350" s="178" t="str">
        <f t="shared" si="890"/>
        <v>Yes</v>
      </c>
      <c r="BD1350" s="174"/>
    </row>
    <row r="1351" spans="1:56" s="175" customFormat="1" ht="23.65" thickBot="1" x14ac:dyDescent="0.5">
      <c r="A1351" s="177">
        <v>37</v>
      </c>
      <c r="B1351" s="48" t="s">
        <v>129</v>
      </c>
      <c r="C1351" t="str">
        <f>IF(CM!E41="Yes","Yes","No")</f>
        <v>No</v>
      </c>
      <c r="D1351" t="str">
        <f>IF(AND(C1351="No",CM!F41="Yes"),"Yes","No")</f>
        <v>No</v>
      </c>
      <c r="E1351" t="str">
        <f>IF(AND(C1351="No",CM!F41="N/A"),"N/A","No")</f>
        <v>No</v>
      </c>
      <c r="F1351">
        <f>IF(OR(CM!F41="Yes",CM!F41="N/A"),0,1)</f>
        <v>1</v>
      </c>
      <c r="G1351" t="str">
        <f>IF(OR(CM!K41="Q3 2019",CM!K41="Q4 2019"),"Yes","No")</f>
        <v>No</v>
      </c>
      <c r="H1351" s="178" t="str">
        <f t="shared" si="842"/>
        <v>No</v>
      </c>
      <c r="I1351" t="str">
        <f>IF(OR(CM!K41="Q1 2020",CM!K41="Q2 2020"),"Yes","No")</f>
        <v>No</v>
      </c>
      <c r="J1351" s="178" t="str">
        <f t="shared" si="867"/>
        <v>No</v>
      </c>
      <c r="K1351" t="str">
        <f>IF(OR(CM!K41="Q3 2020",CM!K41="Q4 2020"),"Yes","No")</f>
        <v>No</v>
      </c>
      <c r="L1351" s="178" t="str">
        <f t="shared" si="868"/>
        <v>No</v>
      </c>
      <c r="M1351" t="str">
        <f>IF(OR(CM!K41="Q1 2021",CM!K41="Q2 2021"),"Yes","No")</f>
        <v>No</v>
      </c>
      <c r="N1351" s="178" t="str">
        <f t="shared" si="869"/>
        <v>No</v>
      </c>
      <c r="O1351" t="str">
        <f>IF(OR(CM!K41="Q3 2021",CM!K41="Q4 2021"),"Yes","No")</f>
        <v>No</v>
      </c>
      <c r="P1351" s="178" t="str">
        <f t="shared" si="870"/>
        <v>No</v>
      </c>
      <c r="Q1351" t="str">
        <f>IF(OR(CM!K41="Q1 2022",CM!K41="Q2 2022"),"Yes","No")</f>
        <v>No</v>
      </c>
      <c r="R1351" s="178" t="str">
        <f t="shared" si="871"/>
        <v>No</v>
      </c>
      <c r="S1351" t="str">
        <f>IF(OR(CM!K41="Q3 2022",CM!K41="Q4 2022"),"Yes","No")</f>
        <v>No</v>
      </c>
      <c r="T1351" s="178" t="str">
        <f t="shared" si="872"/>
        <v>No</v>
      </c>
      <c r="U1351" t="str">
        <f>IF(OR(CM!K41="Q1 2023",CM!K41="Q2 2023"),"Yes","No")</f>
        <v>No</v>
      </c>
      <c r="V1351" s="178" t="str">
        <f t="shared" si="873"/>
        <v>No</v>
      </c>
      <c r="W1351" t="str">
        <f>IF(OR(CM!K41="Q3 2023",CM!K41="Q4 2023"),"Yes","No")</f>
        <v>No</v>
      </c>
      <c r="X1351" s="178" t="str">
        <f t="shared" si="874"/>
        <v>No</v>
      </c>
      <c r="Y1351" t="str">
        <f>IF(OR(CM!K41="Q1 2024",CM!K41="Q2 2024"),"Yes","No")</f>
        <v>No</v>
      </c>
      <c r="Z1351" s="178" t="str">
        <f t="shared" si="875"/>
        <v>No</v>
      </c>
      <c r="AA1351" t="str">
        <f>IF(OR(IA!M117="Q3 2024",IA!M117="Q4 2024"),"Yes","No")</f>
        <v>No</v>
      </c>
      <c r="AB1351" s="178" t="str">
        <f t="shared" si="876"/>
        <v>No</v>
      </c>
      <c r="AC1351" t="str">
        <f>IF(OR(CM!K41="Q1 2025",CM!K41="Q2 2025"),"Yes","No")</f>
        <v>No</v>
      </c>
      <c r="AD1351" s="178" t="str">
        <f t="shared" si="877"/>
        <v>No</v>
      </c>
      <c r="AE1351" t="str">
        <f>IF(OR(CM!K41="Q3 2025",CM!K41="Q4 2025"),"Yes","No")</f>
        <v>No</v>
      </c>
      <c r="AF1351" s="178" t="str">
        <f t="shared" si="878"/>
        <v>No</v>
      </c>
      <c r="AG1351" t="str">
        <f>IF(OR(CM!K41="Q1 2026",CM!K41="Q2 2026"),"Yes","No")</f>
        <v>No</v>
      </c>
      <c r="AH1351" s="178" t="str">
        <f t="shared" si="879"/>
        <v>No</v>
      </c>
      <c r="AI1351" t="str">
        <f>IF(OR(CM!K41="Q3 2026",CM!K41="Q4 2026"),"Yes","No")</f>
        <v>No</v>
      </c>
      <c r="AJ1351" s="178" t="str">
        <f t="shared" si="880"/>
        <v>No</v>
      </c>
      <c r="AK1351" t="str">
        <f>IF(OR(CM!K41="Q1 2027",CM!K41="Q2 2027"),"Yes","No")</f>
        <v>No</v>
      </c>
      <c r="AL1351" s="178" t="str">
        <f t="shared" si="881"/>
        <v>No</v>
      </c>
      <c r="AM1351" t="str">
        <f>IF(OR(CM!K41="Q3 2027",CM!K41="Q4 2027"),"Yes","No")</f>
        <v>No</v>
      </c>
      <c r="AN1351" s="178" t="str">
        <f t="shared" si="882"/>
        <v>No</v>
      </c>
      <c r="AO1351" t="str">
        <f>IF(OR(CM!K41="Q1 2028",CM!K41="Q2 2028"),"Yes","No")</f>
        <v>No</v>
      </c>
      <c r="AP1351" s="178" t="str">
        <f t="shared" si="883"/>
        <v>No</v>
      </c>
      <c r="AQ1351" t="str">
        <f>IF(OR(CM!K41="Q3 2028",CM!K41="Q4 2028"),"Yes","No")</f>
        <v>No</v>
      </c>
      <c r="AR1351" s="178" t="str">
        <f t="shared" si="884"/>
        <v>No</v>
      </c>
      <c r="AS1351" t="str">
        <f>IF(OR(CM!K41="Q1 2029",CM!K41="Q2 2029"),"Yes","No")</f>
        <v>No</v>
      </c>
      <c r="AT1351" s="178" t="str">
        <f t="shared" si="885"/>
        <v>No</v>
      </c>
      <c r="AU1351" t="str">
        <f>IF(OR(CM!K41="Q3 2029",CM!K41="Q4 2029"),"Yes","No")</f>
        <v>No</v>
      </c>
      <c r="AV1351" s="178" t="str">
        <f t="shared" si="886"/>
        <v>No</v>
      </c>
      <c r="AW1351" t="str">
        <f>IF(OR(CM!K41="Q1 2030",CM!K41="Q2 2030"),"Yes","No")</f>
        <v>No</v>
      </c>
      <c r="AX1351" s="178" t="str">
        <f t="shared" si="887"/>
        <v>No</v>
      </c>
      <c r="AY1351" t="str">
        <f>IF(OR(CM!K41="Q3 2030",CM!K41="Q4 2030"),"Yes","No")</f>
        <v>No</v>
      </c>
      <c r="AZ1351" s="178" t="str">
        <f t="shared" si="888"/>
        <v>No</v>
      </c>
      <c r="BA1351" t="str">
        <f>IF(CM!K41="","No","Yes")</f>
        <v>No</v>
      </c>
      <c r="BB1351" s="178" t="str">
        <f t="shared" si="889"/>
        <v>No</v>
      </c>
      <c r="BC1351" s="178" t="str">
        <f t="shared" si="890"/>
        <v>Yes</v>
      </c>
      <c r="BD1351" s="174"/>
    </row>
    <row r="1352" spans="1:56" s="175" customFormat="1" ht="35.25" thickBot="1" x14ac:dyDescent="0.5">
      <c r="A1352" s="177">
        <v>38</v>
      </c>
      <c r="B1352" s="50" t="s">
        <v>131</v>
      </c>
      <c r="C1352" t="str">
        <f>IF(CM!E42="Yes","Yes","No")</f>
        <v>Yes</v>
      </c>
      <c r="D1352" t="str">
        <f>IF(AND(C1352="No",CM!F42="Yes"),"Yes","No")</f>
        <v>No</v>
      </c>
      <c r="E1352" t="str">
        <f>IF(AND(C1352="No",CM!F42="N/A"),"N/A","No")</f>
        <v>No</v>
      </c>
      <c r="F1352">
        <f>IF(OR(CM!F42="Yes",CM!F42="N/A"),0,1)</f>
        <v>1</v>
      </c>
      <c r="G1352" t="str">
        <f>IF(OR(CM!K42="Q3 2019",CM!K42="Q4 2019"),"Yes","No")</f>
        <v>No</v>
      </c>
      <c r="H1352" s="178" t="str">
        <f t="shared" si="842"/>
        <v>No</v>
      </c>
      <c r="I1352" t="str">
        <f>IF(OR(CM!K42="Q1 2020",CM!K42="Q2 2020"),"Yes","No")</f>
        <v>No</v>
      </c>
      <c r="J1352" s="178" t="str">
        <f t="shared" si="867"/>
        <v>No</v>
      </c>
      <c r="K1352" t="str">
        <f>IF(OR(CM!K42="Q3 2020",CM!K42="Q4 2020"),"Yes","No")</f>
        <v>No</v>
      </c>
      <c r="L1352" s="178" t="str">
        <f t="shared" si="868"/>
        <v>No</v>
      </c>
      <c r="M1352" t="str">
        <f>IF(OR(CM!K42="Q1 2021",CM!K42="Q2 2021"),"Yes","No")</f>
        <v>No</v>
      </c>
      <c r="N1352" s="178" t="str">
        <f t="shared" si="869"/>
        <v>No</v>
      </c>
      <c r="O1352" t="str">
        <f>IF(OR(CM!K42="Q3 2021",CM!K42="Q4 2021"),"Yes","No")</f>
        <v>No</v>
      </c>
      <c r="P1352" s="178" t="str">
        <f t="shared" si="870"/>
        <v>No</v>
      </c>
      <c r="Q1352" t="str">
        <f>IF(OR(CM!K42="Q1 2022",CM!K42="Q2 2022"),"Yes","No")</f>
        <v>No</v>
      </c>
      <c r="R1352" s="178" t="str">
        <f t="shared" si="871"/>
        <v>No</v>
      </c>
      <c r="S1352" t="str">
        <f>IF(OR(CM!K42="Q3 2022",CM!K42="Q4 2022"),"Yes","No")</f>
        <v>No</v>
      </c>
      <c r="T1352" s="178" t="str">
        <f t="shared" si="872"/>
        <v>No</v>
      </c>
      <c r="U1352" t="str">
        <f>IF(OR(CM!K42="Q1 2023",CM!K42="Q2 2023"),"Yes","No")</f>
        <v>No</v>
      </c>
      <c r="V1352" s="178" t="str">
        <f t="shared" si="873"/>
        <v>No</v>
      </c>
      <c r="W1352" t="str">
        <f>IF(OR(CM!K42="Q3 2023",CM!K42="Q4 2023"),"Yes","No")</f>
        <v>No</v>
      </c>
      <c r="X1352" s="178" t="str">
        <f t="shared" si="874"/>
        <v>No</v>
      </c>
      <c r="Y1352" t="str">
        <f>IF(OR(CM!K42="Q1 2024",CM!K42="Q2 2024"),"Yes","No")</f>
        <v>No</v>
      </c>
      <c r="Z1352" s="178" t="str">
        <f t="shared" si="875"/>
        <v>No</v>
      </c>
      <c r="AA1352" t="str">
        <f>IF(OR(IA!M118="Q3 2024",IA!M118="Q4 2024"),"Yes","No")</f>
        <v>No</v>
      </c>
      <c r="AB1352" s="178" t="str">
        <f t="shared" si="876"/>
        <v>No</v>
      </c>
      <c r="AC1352" t="str">
        <f>IF(OR(CM!K42="Q1 2025",CM!K42="Q2 2025"),"Yes","No")</f>
        <v>No</v>
      </c>
      <c r="AD1352" s="178" t="str">
        <f t="shared" si="877"/>
        <v>No</v>
      </c>
      <c r="AE1352" t="str">
        <f>IF(OR(CM!K42="Q3 2025",CM!K42="Q4 2025"),"Yes","No")</f>
        <v>No</v>
      </c>
      <c r="AF1352" s="178" t="str">
        <f t="shared" si="878"/>
        <v>No</v>
      </c>
      <c r="AG1352" t="str">
        <f>IF(OR(CM!K42="Q1 2026",CM!K42="Q2 2026"),"Yes","No")</f>
        <v>No</v>
      </c>
      <c r="AH1352" s="178" t="str">
        <f t="shared" si="879"/>
        <v>No</v>
      </c>
      <c r="AI1352" t="str">
        <f>IF(OR(CM!K42="Q3 2026",CM!K42="Q4 2026"),"Yes","No")</f>
        <v>No</v>
      </c>
      <c r="AJ1352" s="178" t="str">
        <f t="shared" si="880"/>
        <v>No</v>
      </c>
      <c r="AK1352" t="str">
        <f>IF(OR(CM!K42="Q1 2027",CM!K42="Q2 2027"),"Yes","No")</f>
        <v>No</v>
      </c>
      <c r="AL1352" s="178" t="str">
        <f t="shared" si="881"/>
        <v>No</v>
      </c>
      <c r="AM1352" t="str">
        <f>IF(OR(CM!K42="Q3 2027",CM!K42="Q4 2027"),"Yes","No")</f>
        <v>No</v>
      </c>
      <c r="AN1352" s="178" t="str">
        <f t="shared" si="882"/>
        <v>No</v>
      </c>
      <c r="AO1352" t="str">
        <f>IF(OR(CM!K42="Q1 2028",CM!K42="Q2 2028"),"Yes","No")</f>
        <v>No</v>
      </c>
      <c r="AP1352" s="178" t="str">
        <f t="shared" si="883"/>
        <v>No</v>
      </c>
      <c r="AQ1352" t="str">
        <f>IF(OR(CM!K42="Q3 2028",CM!K42="Q4 2028"),"Yes","No")</f>
        <v>No</v>
      </c>
      <c r="AR1352" s="178" t="str">
        <f t="shared" si="884"/>
        <v>No</v>
      </c>
      <c r="AS1352" t="str">
        <f>IF(OR(CM!K42="Q1 2029",CM!K42="Q2 2029"),"Yes","No")</f>
        <v>No</v>
      </c>
      <c r="AT1352" s="178" t="str">
        <f t="shared" si="885"/>
        <v>No</v>
      </c>
      <c r="AU1352" t="str">
        <f>IF(OR(CM!K42="Q3 2029",CM!K42="Q4 2029"),"Yes","No")</f>
        <v>No</v>
      </c>
      <c r="AV1352" s="178" t="str">
        <f t="shared" si="886"/>
        <v>No</v>
      </c>
      <c r="AW1352" t="str">
        <f>IF(OR(CM!K42="Q1 2030",CM!K42="Q2 2030"),"Yes","No")</f>
        <v>No</v>
      </c>
      <c r="AX1352" s="178" t="str">
        <f t="shared" si="887"/>
        <v>No</v>
      </c>
      <c r="AY1352" t="str">
        <f>IF(OR(CM!K42="Q3 2030",CM!K42="Q4 2030"),"Yes","No")</f>
        <v>No</v>
      </c>
      <c r="AZ1352" s="178" t="str">
        <f t="shared" si="888"/>
        <v>No</v>
      </c>
      <c r="BA1352" t="str">
        <f>IF(CM!K42="","No","Yes")</f>
        <v>No</v>
      </c>
      <c r="BB1352" s="178" t="str">
        <f t="shared" si="889"/>
        <v>No</v>
      </c>
      <c r="BC1352" s="178" t="str">
        <f t="shared" si="890"/>
        <v>No</v>
      </c>
      <c r="BD1352" s="174"/>
    </row>
    <row r="1353" spans="1:56" s="175" customFormat="1" ht="35.25" thickBot="1" x14ac:dyDescent="0.5">
      <c r="A1353" s="177">
        <v>39</v>
      </c>
      <c r="B1353" s="48" t="s">
        <v>132</v>
      </c>
      <c r="C1353" t="str">
        <f>IF(CM!E43="Yes","Yes","No")</f>
        <v>No</v>
      </c>
      <c r="D1353" t="str">
        <f>IF(AND(C1353="No",CM!F43="Yes"),"Yes","No")</f>
        <v>No</v>
      </c>
      <c r="E1353" t="str">
        <f>IF(AND(C1353="No",CM!F43="N/A"),"N/A","No")</f>
        <v>No</v>
      </c>
      <c r="F1353">
        <f>IF(OR(CM!F43="Yes",CM!F43="N/A"),0,1)</f>
        <v>1</v>
      </c>
      <c r="G1353" t="str">
        <f>IF(OR(CM!K43="Q3 2019",CM!K43="Q4 2019"),"Yes","No")</f>
        <v>No</v>
      </c>
      <c r="H1353" s="178" t="str">
        <f t="shared" si="842"/>
        <v>No</v>
      </c>
      <c r="I1353" t="str">
        <f>IF(OR(CM!K43="Q1 2020",CM!K43="Q2 2020"),"Yes","No")</f>
        <v>No</v>
      </c>
      <c r="J1353" s="178" t="str">
        <f t="shared" si="867"/>
        <v>No</v>
      </c>
      <c r="K1353" t="str">
        <f>IF(OR(CM!K43="Q3 2020",CM!K43="Q4 2020"),"Yes","No")</f>
        <v>No</v>
      </c>
      <c r="L1353" s="178" t="str">
        <f t="shared" si="868"/>
        <v>No</v>
      </c>
      <c r="M1353" t="str">
        <f>IF(OR(CM!K43="Q1 2021",CM!K43="Q2 2021"),"Yes","No")</f>
        <v>No</v>
      </c>
      <c r="N1353" s="178" t="str">
        <f t="shared" si="869"/>
        <v>No</v>
      </c>
      <c r="O1353" t="str">
        <f>IF(OR(CM!K43="Q3 2021",CM!K43="Q4 2021"),"Yes","No")</f>
        <v>No</v>
      </c>
      <c r="P1353" s="178" t="str">
        <f t="shared" si="870"/>
        <v>No</v>
      </c>
      <c r="Q1353" t="str">
        <f>IF(OR(CM!K43="Q1 2022",CM!K43="Q2 2022"),"Yes","No")</f>
        <v>No</v>
      </c>
      <c r="R1353" s="178" t="str">
        <f t="shared" si="871"/>
        <v>No</v>
      </c>
      <c r="S1353" t="str">
        <f>IF(OR(CM!K43="Q3 2022",CM!K43="Q4 2022"),"Yes","No")</f>
        <v>No</v>
      </c>
      <c r="T1353" s="178" t="str">
        <f t="shared" si="872"/>
        <v>No</v>
      </c>
      <c r="U1353" t="str">
        <f>IF(OR(CM!K43="Q1 2023",CM!K43="Q2 2023"),"Yes","No")</f>
        <v>No</v>
      </c>
      <c r="V1353" s="178" t="str">
        <f t="shared" si="873"/>
        <v>No</v>
      </c>
      <c r="W1353" t="str">
        <f>IF(OR(CM!K43="Q3 2023",CM!K43="Q4 2023"),"Yes","No")</f>
        <v>No</v>
      </c>
      <c r="X1353" s="178" t="str">
        <f t="shared" si="874"/>
        <v>No</v>
      </c>
      <c r="Y1353" t="str">
        <f>IF(OR(CM!K43="Q1 2024",CM!K43="Q2 2024"),"Yes","No")</f>
        <v>No</v>
      </c>
      <c r="Z1353" s="178" t="str">
        <f t="shared" si="875"/>
        <v>No</v>
      </c>
      <c r="AA1353" t="str">
        <f>IF(OR(IA!M119="Q3 2024",IA!M119="Q4 2024"),"Yes","No")</f>
        <v>No</v>
      </c>
      <c r="AB1353" s="178" t="str">
        <f t="shared" si="876"/>
        <v>No</v>
      </c>
      <c r="AC1353" t="str">
        <f>IF(OR(CM!K43="Q1 2025",CM!K43="Q2 2025"),"Yes","No")</f>
        <v>No</v>
      </c>
      <c r="AD1353" s="178" t="str">
        <f t="shared" si="877"/>
        <v>No</v>
      </c>
      <c r="AE1353" t="str">
        <f>IF(OR(CM!K43="Q3 2025",CM!K43="Q4 2025"),"Yes","No")</f>
        <v>No</v>
      </c>
      <c r="AF1353" s="178" t="str">
        <f t="shared" si="878"/>
        <v>No</v>
      </c>
      <c r="AG1353" t="str">
        <f>IF(OR(CM!K43="Q1 2026",CM!K43="Q2 2026"),"Yes","No")</f>
        <v>No</v>
      </c>
      <c r="AH1353" s="178" t="str">
        <f t="shared" si="879"/>
        <v>No</v>
      </c>
      <c r="AI1353" t="str">
        <f>IF(OR(CM!K43="Q3 2026",CM!K43="Q4 2026"),"Yes","No")</f>
        <v>No</v>
      </c>
      <c r="AJ1353" s="178" t="str">
        <f t="shared" si="880"/>
        <v>No</v>
      </c>
      <c r="AK1353" t="str">
        <f>IF(OR(CM!K43="Q1 2027",CM!K43="Q2 2027"),"Yes","No")</f>
        <v>No</v>
      </c>
      <c r="AL1353" s="178" t="str">
        <f t="shared" si="881"/>
        <v>No</v>
      </c>
      <c r="AM1353" t="str">
        <f>IF(OR(CM!K43="Q3 2027",CM!K43="Q4 2027"),"Yes","No")</f>
        <v>No</v>
      </c>
      <c r="AN1353" s="178" t="str">
        <f t="shared" si="882"/>
        <v>No</v>
      </c>
      <c r="AO1353" t="str">
        <f>IF(OR(CM!K43="Q1 2028",CM!K43="Q2 2028"),"Yes","No")</f>
        <v>No</v>
      </c>
      <c r="AP1353" s="178" t="str">
        <f t="shared" si="883"/>
        <v>No</v>
      </c>
      <c r="AQ1353" t="str">
        <f>IF(OR(CM!K43="Q3 2028",CM!K43="Q4 2028"),"Yes","No")</f>
        <v>No</v>
      </c>
      <c r="AR1353" s="178" t="str">
        <f t="shared" si="884"/>
        <v>No</v>
      </c>
      <c r="AS1353" t="str">
        <f>IF(OR(CM!K43="Q1 2029",CM!K43="Q2 2029"),"Yes","No")</f>
        <v>No</v>
      </c>
      <c r="AT1353" s="178" t="str">
        <f t="shared" si="885"/>
        <v>No</v>
      </c>
      <c r="AU1353" t="str">
        <f>IF(OR(CM!K43="Q3 2029",CM!K43="Q4 2029"),"Yes","No")</f>
        <v>No</v>
      </c>
      <c r="AV1353" s="178" t="str">
        <f t="shared" si="886"/>
        <v>No</v>
      </c>
      <c r="AW1353" t="str">
        <f>IF(OR(CM!K43="Q1 2030",CM!K43="Q2 2030"),"Yes","No")</f>
        <v>No</v>
      </c>
      <c r="AX1353" s="178" t="str">
        <f t="shared" si="887"/>
        <v>No</v>
      </c>
      <c r="AY1353" t="str">
        <f>IF(OR(CM!K43="Q3 2030",CM!K43="Q4 2030"),"Yes","No")</f>
        <v>No</v>
      </c>
      <c r="AZ1353" s="178" t="str">
        <f t="shared" si="888"/>
        <v>No</v>
      </c>
      <c r="BA1353" t="str">
        <f>IF(CM!K43="","No","Yes")</f>
        <v>No</v>
      </c>
      <c r="BB1353" s="178" t="str">
        <f t="shared" si="889"/>
        <v>No</v>
      </c>
      <c r="BC1353" s="178" t="str">
        <f t="shared" si="890"/>
        <v>Yes</v>
      </c>
      <c r="BD1353" s="174"/>
    </row>
    <row r="1354" spans="1:56" s="175" customFormat="1" ht="14.65" thickBot="1" x14ac:dyDescent="0.5">
      <c r="A1354" s="177">
        <v>40</v>
      </c>
      <c r="B1354" s="51" t="s">
        <v>134</v>
      </c>
      <c r="C1354" t="str">
        <f>IF(CM!E44="Yes","Yes","No")</f>
        <v>No</v>
      </c>
      <c r="D1354" t="str">
        <f>IF(AND(C1354="No",CM!F44="Yes"),"Yes","No")</f>
        <v>No</v>
      </c>
      <c r="E1354" t="str">
        <f>IF(AND(C1354="No",CM!F44="N/A"),"N/A","No")</f>
        <v>No</v>
      </c>
      <c r="F1354">
        <f>IF(OR(CM!F44="Yes",CM!F44="N/A"),0,1)</f>
        <v>1</v>
      </c>
      <c r="G1354" t="str">
        <f>IF(OR(CM!K44="Q3 2019",CM!K44="Q4 2019"),"Yes","No")</f>
        <v>No</v>
      </c>
      <c r="H1354" s="178" t="str">
        <f t="shared" si="842"/>
        <v>No</v>
      </c>
      <c r="I1354" t="str">
        <f>IF(OR(CM!K44="Q1 2020",CM!K44="Q2 2020"),"Yes","No")</f>
        <v>No</v>
      </c>
      <c r="J1354" s="178" t="str">
        <f t="shared" si="867"/>
        <v>No</v>
      </c>
      <c r="K1354" t="str">
        <f>IF(OR(CM!K44="Q3 2020",CM!K44="Q4 2020"),"Yes","No")</f>
        <v>No</v>
      </c>
      <c r="L1354" s="178" t="str">
        <f t="shared" si="868"/>
        <v>No</v>
      </c>
      <c r="M1354" t="str">
        <f>IF(OR(CM!K44="Q1 2021",CM!K44="Q2 2021"),"Yes","No")</f>
        <v>No</v>
      </c>
      <c r="N1354" s="178" t="str">
        <f t="shared" si="869"/>
        <v>No</v>
      </c>
      <c r="O1354" t="str">
        <f>IF(OR(CM!K44="Q3 2021",CM!K44="Q4 2021"),"Yes","No")</f>
        <v>No</v>
      </c>
      <c r="P1354" s="178" t="str">
        <f t="shared" si="870"/>
        <v>No</v>
      </c>
      <c r="Q1354" t="str">
        <f>IF(OR(CM!K44="Q1 2022",CM!K44="Q2 2022"),"Yes","No")</f>
        <v>No</v>
      </c>
      <c r="R1354" s="178" t="str">
        <f t="shared" si="871"/>
        <v>No</v>
      </c>
      <c r="S1354" t="str">
        <f>IF(OR(CM!K44="Q3 2022",CM!K44="Q4 2022"),"Yes","No")</f>
        <v>No</v>
      </c>
      <c r="T1354" s="178" t="str">
        <f t="shared" si="872"/>
        <v>No</v>
      </c>
      <c r="U1354" t="str">
        <f>IF(OR(CM!K44="Q1 2023",CM!K44="Q2 2023"),"Yes","No")</f>
        <v>No</v>
      </c>
      <c r="V1354" s="178" t="str">
        <f t="shared" si="873"/>
        <v>No</v>
      </c>
      <c r="W1354" t="str">
        <f>IF(OR(CM!K44="Q3 2023",CM!K44="Q4 2023"),"Yes","No")</f>
        <v>No</v>
      </c>
      <c r="X1354" s="178" t="str">
        <f t="shared" si="874"/>
        <v>No</v>
      </c>
      <c r="Y1354" t="str">
        <f>IF(OR(CM!K44="Q1 2024",CM!K44="Q2 2024"),"Yes","No")</f>
        <v>No</v>
      </c>
      <c r="Z1354" s="178" t="str">
        <f t="shared" si="875"/>
        <v>No</v>
      </c>
      <c r="AA1354" t="str">
        <f>IF(OR(IA!M120="Q3 2024",IA!M120="Q4 2024"),"Yes","No")</f>
        <v>No</v>
      </c>
      <c r="AB1354" s="178" t="str">
        <f t="shared" si="876"/>
        <v>No</v>
      </c>
      <c r="AC1354" t="str">
        <f>IF(OR(CM!K44="Q1 2025",CM!K44="Q2 2025"),"Yes","No")</f>
        <v>No</v>
      </c>
      <c r="AD1354" s="178" t="str">
        <f t="shared" si="877"/>
        <v>No</v>
      </c>
      <c r="AE1354" t="str">
        <f>IF(OR(CM!K44="Q3 2025",CM!K44="Q4 2025"),"Yes","No")</f>
        <v>No</v>
      </c>
      <c r="AF1354" s="178" t="str">
        <f t="shared" si="878"/>
        <v>No</v>
      </c>
      <c r="AG1354" t="str">
        <f>IF(OR(CM!K44="Q1 2026",CM!K44="Q2 2026"),"Yes","No")</f>
        <v>No</v>
      </c>
      <c r="AH1354" s="178" t="str">
        <f t="shared" si="879"/>
        <v>No</v>
      </c>
      <c r="AI1354" t="str">
        <f>IF(OR(CM!K44="Q3 2026",CM!K44="Q4 2026"),"Yes","No")</f>
        <v>No</v>
      </c>
      <c r="AJ1354" s="178" t="str">
        <f t="shared" si="880"/>
        <v>No</v>
      </c>
      <c r="AK1354" t="str">
        <f>IF(OR(CM!K44="Q1 2027",CM!K44="Q2 2027"),"Yes","No")</f>
        <v>No</v>
      </c>
      <c r="AL1354" s="178" t="str">
        <f t="shared" si="881"/>
        <v>No</v>
      </c>
      <c r="AM1354" t="str">
        <f>IF(OR(CM!K44="Q3 2027",CM!K44="Q4 2027"),"Yes","No")</f>
        <v>No</v>
      </c>
      <c r="AN1354" s="178" t="str">
        <f t="shared" si="882"/>
        <v>No</v>
      </c>
      <c r="AO1354" t="str">
        <f>IF(OR(CM!K44="Q1 2028",CM!K44="Q2 2028"),"Yes","No")</f>
        <v>No</v>
      </c>
      <c r="AP1354" s="178" t="str">
        <f t="shared" si="883"/>
        <v>No</v>
      </c>
      <c r="AQ1354" t="str">
        <f>IF(OR(CM!K44="Q3 2028",CM!K44="Q4 2028"),"Yes","No")</f>
        <v>No</v>
      </c>
      <c r="AR1354" s="178" t="str">
        <f t="shared" si="884"/>
        <v>No</v>
      </c>
      <c r="AS1354" t="str">
        <f>IF(OR(CM!K44="Q1 2029",CM!K44="Q2 2029"),"Yes","No")</f>
        <v>No</v>
      </c>
      <c r="AT1354" s="178" t="str">
        <f t="shared" si="885"/>
        <v>No</v>
      </c>
      <c r="AU1354" t="str">
        <f>IF(OR(CM!K44="Q3 2029",CM!K44="Q4 2029"),"Yes","No")</f>
        <v>No</v>
      </c>
      <c r="AV1354" s="178" t="str">
        <f t="shared" si="886"/>
        <v>No</v>
      </c>
      <c r="AW1354" t="str">
        <f>IF(OR(CM!K44="Q1 2030",CM!K44="Q2 2030"),"Yes","No")</f>
        <v>No</v>
      </c>
      <c r="AX1354" s="178" t="str">
        <f t="shared" si="887"/>
        <v>No</v>
      </c>
      <c r="AY1354" t="str">
        <f>IF(OR(CM!K44="Q3 2030",CM!K44="Q4 2030"),"Yes","No")</f>
        <v>No</v>
      </c>
      <c r="AZ1354" s="178" t="str">
        <f t="shared" si="888"/>
        <v>No</v>
      </c>
      <c r="BA1354" t="str">
        <f>IF(CM!K44="","No","Yes")</f>
        <v>No</v>
      </c>
      <c r="BB1354" s="178" t="str">
        <f t="shared" si="889"/>
        <v>No</v>
      </c>
      <c r="BC1354" s="178" t="str">
        <f t="shared" si="890"/>
        <v>Yes</v>
      </c>
      <c r="BD1354" s="174"/>
    </row>
    <row r="1355" spans="1:56" s="175" customFormat="1" ht="14.65" thickBot="1" x14ac:dyDescent="0.5">
      <c r="A1355" s="177">
        <v>41</v>
      </c>
      <c r="B1355" s="51" t="s">
        <v>135</v>
      </c>
      <c r="C1355" t="str">
        <f>IF(CM!E45="Yes","Yes","No")</f>
        <v>No</v>
      </c>
      <c r="D1355" t="str">
        <f>IF(AND(C1355="No",CM!F45="Yes"),"Yes","No")</f>
        <v>No</v>
      </c>
      <c r="E1355" t="str">
        <f>IF(AND(C1355="No",CM!F45="N/A"),"N/A","No")</f>
        <v>No</v>
      </c>
      <c r="F1355">
        <f>IF(OR(CM!F45="Yes",CM!F45="N/A"),0,1)</f>
        <v>1</v>
      </c>
      <c r="G1355" t="str">
        <f>IF(OR(CM!K45="Q3 2019",CM!K45="Q4 2019"),"Yes","No")</f>
        <v>No</v>
      </c>
      <c r="H1355" s="178" t="str">
        <f t="shared" si="842"/>
        <v>No</v>
      </c>
      <c r="I1355" t="str">
        <f>IF(OR(CM!K45="Q1 2020",CM!K45="Q2 2020"),"Yes","No")</f>
        <v>No</v>
      </c>
      <c r="J1355" s="178" t="str">
        <f t="shared" si="867"/>
        <v>No</v>
      </c>
      <c r="K1355" t="str">
        <f>IF(OR(CM!K45="Q3 2020",CM!K45="Q4 2020"),"Yes","No")</f>
        <v>No</v>
      </c>
      <c r="L1355" s="178" t="str">
        <f t="shared" si="868"/>
        <v>No</v>
      </c>
      <c r="M1355" t="str">
        <f>IF(OR(CM!K45="Q1 2021",CM!K45="Q2 2021"),"Yes","No")</f>
        <v>No</v>
      </c>
      <c r="N1355" s="178" t="str">
        <f t="shared" si="869"/>
        <v>No</v>
      </c>
      <c r="O1355" t="str">
        <f>IF(OR(CM!K45="Q3 2021",CM!K45="Q4 2021"),"Yes","No")</f>
        <v>No</v>
      </c>
      <c r="P1355" s="178" t="str">
        <f t="shared" si="870"/>
        <v>No</v>
      </c>
      <c r="Q1355" t="str">
        <f>IF(OR(CM!K45="Q1 2022",CM!K45="Q2 2022"),"Yes","No")</f>
        <v>No</v>
      </c>
      <c r="R1355" s="178" t="str">
        <f t="shared" si="871"/>
        <v>No</v>
      </c>
      <c r="S1355" t="str">
        <f>IF(OR(CM!K45="Q3 2022",CM!K45="Q4 2022"),"Yes","No")</f>
        <v>No</v>
      </c>
      <c r="T1355" s="178" t="str">
        <f t="shared" si="872"/>
        <v>No</v>
      </c>
      <c r="U1355" t="str">
        <f>IF(OR(CM!K45="Q1 2023",CM!K45="Q2 2023"),"Yes","No")</f>
        <v>No</v>
      </c>
      <c r="V1355" s="178" t="str">
        <f t="shared" si="873"/>
        <v>No</v>
      </c>
      <c r="W1355" t="str">
        <f>IF(OR(CM!K45="Q3 2023",CM!K45="Q4 2023"),"Yes","No")</f>
        <v>No</v>
      </c>
      <c r="X1355" s="178" t="str">
        <f t="shared" si="874"/>
        <v>No</v>
      </c>
      <c r="Y1355" t="str">
        <f>IF(OR(CM!K45="Q1 2024",CM!K45="Q2 2024"),"Yes","No")</f>
        <v>No</v>
      </c>
      <c r="Z1355" s="178" t="str">
        <f t="shared" si="875"/>
        <v>No</v>
      </c>
      <c r="AA1355" t="str">
        <f>IF(OR(IA!M121="Q3 2024",IA!M121="Q4 2024"),"Yes","No")</f>
        <v>No</v>
      </c>
      <c r="AB1355" s="178" t="str">
        <f t="shared" si="876"/>
        <v>No</v>
      </c>
      <c r="AC1355" t="str">
        <f>IF(OR(CM!K45="Q1 2025",CM!K45="Q2 2025"),"Yes","No")</f>
        <v>No</v>
      </c>
      <c r="AD1355" s="178" t="str">
        <f t="shared" si="877"/>
        <v>No</v>
      </c>
      <c r="AE1355" t="str">
        <f>IF(OR(CM!K45="Q3 2025",CM!K45="Q4 2025"),"Yes","No")</f>
        <v>No</v>
      </c>
      <c r="AF1355" s="178" t="str">
        <f t="shared" si="878"/>
        <v>No</v>
      </c>
      <c r="AG1355" t="str">
        <f>IF(OR(CM!K45="Q1 2026",CM!K45="Q2 2026"),"Yes","No")</f>
        <v>No</v>
      </c>
      <c r="AH1355" s="178" t="str">
        <f t="shared" si="879"/>
        <v>No</v>
      </c>
      <c r="AI1355" t="str">
        <f>IF(OR(CM!K45="Q3 2026",CM!K45="Q4 2026"),"Yes","No")</f>
        <v>No</v>
      </c>
      <c r="AJ1355" s="178" t="str">
        <f t="shared" si="880"/>
        <v>No</v>
      </c>
      <c r="AK1355" t="str">
        <f>IF(OR(CM!K45="Q1 2027",CM!K45="Q2 2027"),"Yes","No")</f>
        <v>No</v>
      </c>
      <c r="AL1355" s="178" t="str">
        <f t="shared" si="881"/>
        <v>No</v>
      </c>
      <c r="AM1355" t="str">
        <f>IF(OR(CM!K45="Q3 2027",CM!K45="Q4 2027"),"Yes","No")</f>
        <v>No</v>
      </c>
      <c r="AN1355" s="178" t="str">
        <f t="shared" si="882"/>
        <v>No</v>
      </c>
      <c r="AO1355" t="str">
        <f>IF(OR(CM!K45="Q1 2028",CM!K45="Q2 2028"),"Yes","No")</f>
        <v>No</v>
      </c>
      <c r="AP1355" s="178" t="str">
        <f t="shared" si="883"/>
        <v>No</v>
      </c>
      <c r="AQ1355" t="str">
        <f>IF(OR(CM!K45="Q3 2028",CM!K45="Q4 2028"),"Yes","No")</f>
        <v>No</v>
      </c>
      <c r="AR1355" s="178" t="str">
        <f t="shared" si="884"/>
        <v>No</v>
      </c>
      <c r="AS1355" t="str">
        <f>IF(OR(CM!K45="Q1 2029",CM!K45="Q2 2029"),"Yes","No")</f>
        <v>No</v>
      </c>
      <c r="AT1355" s="178" t="str">
        <f t="shared" si="885"/>
        <v>No</v>
      </c>
      <c r="AU1355" t="str">
        <f>IF(OR(CM!K45="Q3 2029",CM!K45="Q4 2029"),"Yes","No")</f>
        <v>No</v>
      </c>
      <c r="AV1355" s="178" t="str">
        <f t="shared" si="886"/>
        <v>No</v>
      </c>
      <c r="AW1355" t="str">
        <f>IF(OR(CM!K45="Q1 2030",CM!K45="Q2 2030"),"Yes","No")</f>
        <v>No</v>
      </c>
      <c r="AX1355" s="178" t="str">
        <f t="shared" si="887"/>
        <v>No</v>
      </c>
      <c r="AY1355" t="str">
        <f>IF(OR(CM!K45="Q3 2030",CM!K45="Q4 2030"),"Yes","No")</f>
        <v>No</v>
      </c>
      <c r="AZ1355" s="178" t="str">
        <f t="shared" si="888"/>
        <v>No</v>
      </c>
      <c r="BA1355" t="str">
        <f>IF(CM!K45="","No","Yes")</f>
        <v>No</v>
      </c>
      <c r="BB1355" s="178" t="str">
        <f t="shared" si="889"/>
        <v>No</v>
      </c>
      <c r="BC1355" s="178" t="str">
        <f t="shared" si="890"/>
        <v>Yes</v>
      </c>
      <c r="BD1355" s="174"/>
    </row>
    <row r="1356" spans="1:56" s="175" customFormat="1" ht="23.65" thickBot="1" x14ac:dyDescent="0.5">
      <c r="A1356" s="177">
        <v>42</v>
      </c>
      <c r="B1356" s="51" t="s">
        <v>136</v>
      </c>
      <c r="C1356" t="str">
        <f>IF(CM!E46="Yes","Yes","No")</f>
        <v>No</v>
      </c>
      <c r="D1356" t="str">
        <f>IF(AND(C1356="No",CM!F46="Yes"),"Yes","No")</f>
        <v>No</v>
      </c>
      <c r="E1356" t="str">
        <f>IF(AND(C1356="No",CM!F46="N/A"),"N/A","No")</f>
        <v>No</v>
      </c>
      <c r="F1356">
        <f>IF(OR(CM!F46="Yes",CM!F46="N/A"),0,1)</f>
        <v>1</v>
      </c>
      <c r="G1356" t="str">
        <f>IF(OR(CM!K46="Q3 2019",CM!K46="Q4 2019"),"Yes","No")</f>
        <v>No</v>
      </c>
      <c r="H1356" s="178" t="str">
        <f t="shared" si="842"/>
        <v>No</v>
      </c>
      <c r="I1356" t="str">
        <f>IF(OR(CM!K46="Q1 2020",CM!K46="Q2 2020"),"Yes","No")</f>
        <v>No</v>
      </c>
      <c r="J1356" s="178" t="str">
        <f t="shared" si="867"/>
        <v>No</v>
      </c>
      <c r="K1356" t="str">
        <f>IF(OR(CM!K46="Q3 2020",CM!K46="Q4 2020"),"Yes","No")</f>
        <v>No</v>
      </c>
      <c r="L1356" s="178" t="str">
        <f t="shared" si="868"/>
        <v>No</v>
      </c>
      <c r="M1356" t="str">
        <f>IF(OR(CM!K46="Q1 2021",CM!K46="Q2 2021"),"Yes","No")</f>
        <v>No</v>
      </c>
      <c r="N1356" s="178" t="str">
        <f t="shared" si="869"/>
        <v>No</v>
      </c>
      <c r="O1356" t="str">
        <f>IF(OR(CM!K46="Q3 2021",CM!K46="Q4 2021"),"Yes","No")</f>
        <v>No</v>
      </c>
      <c r="P1356" s="178" t="str">
        <f t="shared" si="870"/>
        <v>No</v>
      </c>
      <c r="Q1356" t="str">
        <f>IF(OR(CM!K46="Q1 2022",CM!K46="Q2 2022"),"Yes","No")</f>
        <v>No</v>
      </c>
      <c r="R1356" s="178" t="str">
        <f t="shared" si="871"/>
        <v>No</v>
      </c>
      <c r="S1356" t="str">
        <f>IF(OR(CM!K46="Q3 2022",CM!K46="Q4 2022"),"Yes","No")</f>
        <v>No</v>
      </c>
      <c r="T1356" s="178" t="str">
        <f t="shared" si="872"/>
        <v>No</v>
      </c>
      <c r="U1356" t="str">
        <f>IF(OR(CM!K46="Q1 2023",CM!K46="Q2 2023"),"Yes","No")</f>
        <v>No</v>
      </c>
      <c r="V1356" s="178" t="str">
        <f t="shared" si="873"/>
        <v>No</v>
      </c>
      <c r="W1356" t="str">
        <f>IF(OR(CM!K46="Q3 2023",CM!K46="Q4 2023"),"Yes","No")</f>
        <v>No</v>
      </c>
      <c r="X1356" s="178" t="str">
        <f t="shared" si="874"/>
        <v>No</v>
      </c>
      <c r="Y1356" t="str">
        <f>IF(OR(CM!K46="Q1 2024",CM!K46="Q2 2024"),"Yes","No")</f>
        <v>No</v>
      </c>
      <c r="Z1356" s="178" t="str">
        <f t="shared" si="875"/>
        <v>No</v>
      </c>
      <c r="AA1356" t="str">
        <f>IF(OR(IA!M122="Q3 2024",IA!M122="Q4 2024"),"Yes","No")</f>
        <v>No</v>
      </c>
      <c r="AB1356" s="178" t="str">
        <f t="shared" si="876"/>
        <v>No</v>
      </c>
      <c r="AC1356" t="str">
        <f>IF(OR(CM!K46="Q1 2025",CM!K46="Q2 2025"),"Yes","No")</f>
        <v>No</v>
      </c>
      <c r="AD1356" s="178" t="str">
        <f t="shared" si="877"/>
        <v>No</v>
      </c>
      <c r="AE1356" t="str">
        <f>IF(OR(CM!K46="Q3 2025",CM!K46="Q4 2025"),"Yes","No")</f>
        <v>No</v>
      </c>
      <c r="AF1356" s="178" t="str">
        <f t="shared" si="878"/>
        <v>No</v>
      </c>
      <c r="AG1356" t="str">
        <f>IF(OR(CM!K46="Q1 2026",CM!K46="Q2 2026"),"Yes","No")</f>
        <v>No</v>
      </c>
      <c r="AH1356" s="178" t="str">
        <f t="shared" si="879"/>
        <v>No</v>
      </c>
      <c r="AI1356" t="str">
        <f>IF(OR(CM!K46="Q3 2026",CM!K46="Q4 2026"),"Yes","No")</f>
        <v>No</v>
      </c>
      <c r="AJ1356" s="178" t="str">
        <f t="shared" si="880"/>
        <v>No</v>
      </c>
      <c r="AK1356" t="str">
        <f>IF(OR(CM!K46="Q1 2027",CM!K46="Q2 2027"),"Yes","No")</f>
        <v>No</v>
      </c>
      <c r="AL1356" s="178" t="str">
        <f t="shared" si="881"/>
        <v>No</v>
      </c>
      <c r="AM1356" t="str">
        <f>IF(OR(CM!K46="Q3 2027",CM!K46="Q4 2027"),"Yes","No")</f>
        <v>No</v>
      </c>
      <c r="AN1356" s="178" t="str">
        <f t="shared" si="882"/>
        <v>No</v>
      </c>
      <c r="AO1356" t="str">
        <f>IF(OR(CM!K46="Q1 2028",CM!K46="Q2 2028"),"Yes","No")</f>
        <v>No</v>
      </c>
      <c r="AP1356" s="178" t="str">
        <f t="shared" si="883"/>
        <v>No</v>
      </c>
      <c r="AQ1356" t="str">
        <f>IF(OR(CM!K46="Q3 2028",CM!K46="Q4 2028"),"Yes","No")</f>
        <v>No</v>
      </c>
      <c r="AR1356" s="178" t="str">
        <f t="shared" si="884"/>
        <v>No</v>
      </c>
      <c r="AS1356" t="str">
        <f>IF(OR(CM!K46="Q1 2029",CM!K46="Q2 2029"),"Yes","No")</f>
        <v>No</v>
      </c>
      <c r="AT1356" s="178" t="str">
        <f t="shared" si="885"/>
        <v>No</v>
      </c>
      <c r="AU1356" t="str">
        <f>IF(OR(CM!K46="Q3 2029",CM!K46="Q4 2029"),"Yes","No")</f>
        <v>No</v>
      </c>
      <c r="AV1356" s="178" t="str">
        <f t="shared" si="886"/>
        <v>No</v>
      </c>
      <c r="AW1356" t="str">
        <f>IF(OR(CM!K46="Q1 2030",CM!K46="Q2 2030"),"Yes","No")</f>
        <v>No</v>
      </c>
      <c r="AX1356" s="178" t="str">
        <f t="shared" si="887"/>
        <v>No</v>
      </c>
      <c r="AY1356" t="str">
        <f>IF(OR(CM!K46="Q3 2030",CM!K46="Q4 2030"),"Yes","No")</f>
        <v>No</v>
      </c>
      <c r="AZ1356" s="178" t="str">
        <f t="shared" si="888"/>
        <v>No</v>
      </c>
      <c r="BA1356" t="str">
        <f>IF(CM!K46="","No","Yes")</f>
        <v>No</v>
      </c>
      <c r="BB1356" s="178" t="str">
        <f t="shared" si="889"/>
        <v>No</v>
      </c>
      <c r="BC1356" s="178" t="str">
        <f t="shared" si="890"/>
        <v>Yes</v>
      </c>
      <c r="BD1356" s="174"/>
    </row>
    <row r="1357" spans="1:56" s="175" customFormat="1" ht="23.65" thickBot="1" x14ac:dyDescent="0.5">
      <c r="A1357" s="177">
        <v>43</v>
      </c>
      <c r="B1357" s="51" t="s">
        <v>137</v>
      </c>
      <c r="C1357" t="str">
        <f>IF(CM!E47="Yes","Yes","No")</f>
        <v>No</v>
      </c>
      <c r="D1357" t="str">
        <f>IF(AND(C1357="No",CM!F47="Yes"),"Yes","No")</f>
        <v>No</v>
      </c>
      <c r="E1357" t="str">
        <f>IF(AND(C1357="No",CM!F47="N/A"),"N/A","No")</f>
        <v>No</v>
      </c>
      <c r="F1357">
        <f>IF(OR(CM!F47="Yes",CM!F47="N/A"),0,1)</f>
        <v>1</v>
      </c>
      <c r="G1357" t="str">
        <f>IF(OR(CM!K47="Q3 2019",CM!K47="Q4 2019"),"Yes","No")</f>
        <v>No</v>
      </c>
      <c r="H1357" s="178" t="str">
        <f t="shared" si="842"/>
        <v>No</v>
      </c>
      <c r="I1357" t="str">
        <f>IF(OR(CM!K47="Q1 2020",CM!K47="Q2 2020"),"Yes","No")</f>
        <v>No</v>
      </c>
      <c r="J1357" s="178" t="str">
        <f t="shared" si="867"/>
        <v>No</v>
      </c>
      <c r="K1357" t="str">
        <f>IF(OR(CM!K47="Q3 2020",CM!K47="Q4 2020"),"Yes","No")</f>
        <v>No</v>
      </c>
      <c r="L1357" s="178" t="str">
        <f t="shared" si="868"/>
        <v>No</v>
      </c>
      <c r="M1357" t="str">
        <f>IF(OR(CM!K47="Q1 2021",CM!K47="Q2 2021"),"Yes","No")</f>
        <v>No</v>
      </c>
      <c r="N1357" s="178" t="str">
        <f t="shared" si="869"/>
        <v>No</v>
      </c>
      <c r="O1357" t="str">
        <f>IF(OR(CM!K47="Q3 2021",CM!K47="Q4 2021"),"Yes","No")</f>
        <v>No</v>
      </c>
      <c r="P1357" s="178" t="str">
        <f t="shared" si="870"/>
        <v>No</v>
      </c>
      <c r="Q1357" t="str">
        <f>IF(OR(CM!K47="Q1 2022",CM!K47="Q2 2022"),"Yes","No")</f>
        <v>No</v>
      </c>
      <c r="R1357" s="178" t="str">
        <f t="shared" si="871"/>
        <v>No</v>
      </c>
      <c r="S1357" t="str">
        <f>IF(OR(CM!K47="Q3 2022",CM!K47="Q4 2022"),"Yes","No")</f>
        <v>No</v>
      </c>
      <c r="T1357" s="178" t="str">
        <f t="shared" si="872"/>
        <v>No</v>
      </c>
      <c r="U1357" t="str">
        <f>IF(OR(CM!K47="Q1 2023",CM!K47="Q2 2023"),"Yes","No")</f>
        <v>No</v>
      </c>
      <c r="V1357" s="178" t="str">
        <f t="shared" si="873"/>
        <v>No</v>
      </c>
      <c r="W1357" t="str">
        <f>IF(OR(CM!K47="Q3 2023",CM!K47="Q4 2023"),"Yes","No")</f>
        <v>No</v>
      </c>
      <c r="X1357" s="178" t="str">
        <f t="shared" si="874"/>
        <v>No</v>
      </c>
      <c r="Y1357" t="str">
        <f>IF(OR(CM!K47="Q1 2024",CM!K47="Q2 2024"),"Yes","No")</f>
        <v>No</v>
      </c>
      <c r="Z1357" s="178" t="str">
        <f t="shared" si="875"/>
        <v>No</v>
      </c>
      <c r="AA1357" t="str">
        <f>IF(OR(IA!M123="Q3 2024",IA!M123="Q4 2024"),"Yes","No")</f>
        <v>No</v>
      </c>
      <c r="AB1357" s="178" t="str">
        <f t="shared" si="876"/>
        <v>No</v>
      </c>
      <c r="AC1357" t="str">
        <f>IF(OR(CM!K47="Q1 2025",CM!K47="Q2 2025"),"Yes","No")</f>
        <v>No</v>
      </c>
      <c r="AD1357" s="178" t="str">
        <f t="shared" si="877"/>
        <v>No</v>
      </c>
      <c r="AE1357" t="str">
        <f>IF(OR(CM!K47="Q3 2025",CM!K47="Q4 2025"),"Yes","No")</f>
        <v>No</v>
      </c>
      <c r="AF1357" s="178" t="str">
        <f t="shared" si="878"/>
        <v>No</v>
      </c>
      <c r="AG1357" t="str">
        <f>IF(OR(CM!K47="Q1 2026",CM!K47="Q2 2026"),"Yes","No")</f>
        <v>No</v>
      </c>
      <c r="AH1357" s="178" t="str">
        <f t="shared" si="879"/>
        <v>No</v>
      </c>
      <c r="AI1357" t="str">
        <f>IF(OR(CM!K47="Q3 2026",CM!K47="Q4 2026"),"Yes","No")</f>
        <v>No</v>
      </c>
      <c r="AJ1357" s="178" t="str">
        <f t="shared" si="880"/>
        <v>No</v>
      </c>
      <c r="AK1357" t="str">
        <f>IF(OR(CM!K47="Q1 2027",CM!K47="Q2 2027"),"Yes","No")</f>
        <v>No</v>
      </c>
      <c r="AL1357" s="178" t="str">
        <f t="shared" si="881"/>
        <v>No</v>
      </c>
      <c r="AM1357" t="str">
        <f>IF(OR(CM!K47="Q3 2027",CM!K47="Q4 2027"),"Yes","No")</f>
        <v>No</v>
      </c>
      <c r="AN1357" s="178" t="str">
        <f t="shared" si="882"/>
        <v>No</v>
      </c>
      <c r="AO1357" t="str">
        <f>IF(OR(CM!K47="Q1 2028",CM!K47="Q2 2028"),"Yes","No")</f>
        <v>No</v>
      </c>
      <c r="AP1357" s="178" t="str">
        <f t="shared" si="883"/>
        <v>No</v>
      </c>
      <c r="AQ1357" t="str">
        <f>IF(OR(CM!K47="Q3 2028",CM!K47="Q4 2028"),"Yes","No")</f>
        <v>No</v>
      </c>
      <c r="AR1357" s="178" t="str">
        <f t="shared" si="884"/>
        <v>No</v>
      </c>
      <c r="AS1357" t="str">
        <f>IF(OR(CM!K47="Q1 2029",CM!K47="Q2 2029"),"Yes","No")</f>
        <v>No</v>
      </c>
      <c r="AT1357" s="178" t="str">
        <f t="shared" si="885"/>
        <v>No</v>
      </c>
      <c r="AU1357" t="str">
        <f>IF(OR(CM!K47="Q3 2029",CM!K47="Q4 2029"),"Yes","No")</f>
        <v>No</v>
      </c>
      <c r="AV1357" s="178" t="str">
        <f t="shared" si="886"/>
        <v>No</v>
      </c>
      <c r="AW1357" t="str">
        <f>IF(OR(CM!K47="Q1 2030",CM!K47="Q2 2030"),"Yes","No")</f>
        <v>No</v>
      </c>
      <c r="AX1357" s="178" t="str">
        <f t="shared" si="887"/>
        <v>No</v>
      </c>
      <c r="AY1357" t="str">
        <f>IF(OR(CM!K47="Q3 2030",CM!K47="Q4 2030"),"Yes","No")</f>
        <v>No</v>
      </c>
      <c r="AZ1357" s="178" t="str">
        <f t="shared" si="888"/>
        <v>No</v>
      </c>
      <c r="BA1357" t="str">
        <f>IF(CM!K47="","No","Yes")</f>
        <v>No</v>
      </c>
      <c r="BB1357" s="178" t="str">
        <f t="shared" si="889"/>
        <v>No</v>
      </c>
      <c r="BC1357" s="178" t="str">
        <f t="shared" si="890"/>
        <v>Yes</v>
      </c>
      <c r="BD1357" s="174"/>
    </row>
    <row r="1358" spans="1:56" s="175" customFormat="1" ht="23.65" thickBot="1" x14ac:dyDescent="0.5">
      <c r="A1358" s="177">
        <v>44</v>
      </c>
      <c r="B1358" s="51" t="s">
        <v>138</v>
      </c>
      <c r="C1358" t="str">
        <f>IF(CM!E48="Yes","Yes","No")</f>
        <v>No</v>
      </c>
      <c r="D1358" t="str">
        <f>IF(AND(C1358="No",CM!F48="Yes"),"Yes","No")</f>
        <v>No</v>
      </c>
      <c r="E1358" t="str">
        <f>IF(AND(C1358="No",CM!F48="N/A"),"N/A","No")</f>
        <v>No</v>
      </c>
      <c r="F1358">
        <f>IF(OR(CM!F48="Yes",CM!F48="N/A"),0,1)</f>
        <v>1</v>
      </c>
      <c r="G1358" t="str">
        <f>IF(OR(CM!K48="Q3 2019",CM!K48="Q4 2019"),"Yes","No")</f>
        <v>No</v>
      </c>
      <c r="H1358" s="178" t="str">
        <f t="shared" si="842"/>
        <v>No</v>
      </c>
      <c r="I1358" t="str">
        <f>IF(OR(CM!K48="Q1 2020",CM!K48="Q2 2020"),"Yes","No")</f>
        <v>No</v>
      </c>
      <c r="J1358" s="178" t="str">
        <f t="shared" si="867"/>
        <v>No</v>
      </c>
      <c r="K1358" t="str">
        <f>IF(OR(CM!K48="Q3 2020",CM!K48="Q4 2020"),"Yes","No")</f>
        <v>No</v>
      </c>
      <c r="L1358" s="178" t="str">
        <f t="shared" si="868"/>
        <v>No</v>
      </c>
      <c r="M1358" t="str">
        <f>IF(OR(CM!K48="Q1 2021",CM!K48="Q2 2021"),"Yes","No")</f>
        <v>No</v>
      </c>
      <c r="N1358" s="178" t="str">
        <f t="shared" si="869"/>
        <v>No</v>
      </c>
      <c r="O1358" t="str">
        <f>IF(OR(CM!K48="Q3 2021",CM!K48="Q4 2021"),"Yes","No")</f>
        <v>No</v>
      </c>
      <c r="P1358" s="178" t="str">
        <f t="shared" si="870"/>
        <v>No</v>
      </c>
      <c r="Q1358" t="str">
        <f>IF(OR(CM!K48="Q1 2022",CM!K48="Q2 2022"),"Yes","No")</f>
        <v>No</v>
      </c>
      <c r="R1358" s="178" t="str">
        <f t="shared" si="871"/>
        <v>No</v>
      </c>
      <c r="S1358" t="str">
        <f>IF(OR(CM!K48="Q3 2022",CM!K48="Q4 2022"),"Yes","No")</f>
        <v>No</v>
      </c>
      <c r="T1358" s="178" t="str">
        <f t="shared" si="872"/>
        <v>No</v>
      </c>
      <c r="U1358" t="str">
        <f>IF(OR(CM!K48="Q1 2023",CM!K48="Q2 2023"),"Yes","No")</f>
        <v>No</v>
      </c>
      <c r="V1358" s="178" t="str">
        <f t="shared" si="873"/>
        <v>No</v>
      </c>
      <c r="W1358" t="str">
        <f>IF(OR(CM!K48="Q3 2023",CM!K48="Q4 2023"),"Yes","No")</f>
        <v>No</v>
      </c>
      <c r="X1358" s="178" t="str">
        <f t="shared" si="874"/>
        <v>No</v>
      </c>
      <c r="Y1358" t="str">
        <f>IF(OR(CM!K48="Q1 2024",CM!K48="Q2 2024"),"Yes","No")</f>
        <v>No</v>
      </c>
      <c r="Z1358" s="178" t="str">
        <f t="shared" si="875"/>
        <v>No</v>
      </c>
      <c r="AA1358" t="str">
        <f>IF(OR(IA!M124="Q3 2024",IA!M124="Q4 2024"),"Yes","No")</f>
        <v>No</v>
      </c>
      <c r="AB1358" s="178" t="str">
        <f t="shared" si="876"/>
        <v>No</v>
      </c>
      <c r="AC1358" t="str">
        <f>IF(OR(CM!K48="Q1 2025",CM!K48="Q2 2025"),"Yes","No")</f>
        <v>No</v>
      </c>
      <c r="AD1358" s="178" t="str">
        <f t="shared" si="877"/>
        <v>No</v>
      </c>
      <c r="AE1358" t="str">
        <f>IF(OR(CM!K48="Q3 2025",CM!K48="Q4 2025"),"Yes","No")</f>
        <v>No</v>
      </c>
      <c r="AF1358" s="178" t="str">
        <f t="shared" si="878"/>
        <v>No</v>
      </c>
      <c r="AG1358" t="str">
        <f>IF(OR(CM!K48="Q1 2026",CM!K48="Q2 2026"),"Yes","No")</f>
        <v>No</v>
      </c>
      <c r="AH1358" s="178" t="str">
        <f t="shared" si="879"/>
        <v>No</v>
      </c>
      <c r="AI1358" t="str">
        <f>IF(OR(CM!K48="Q3 2026",CM!K48="Q4 2026"),"Yes","No")</f>
        <v>No</v>
      </c>
      <c r="AJ1358" s="178" t="str">
        <f t="shared" si="880"/>
        <v>No</v>
      </c>
      <c r="AK1358" t="str">
        <f>IF(OR(CM!K48="Q1 2027",CM!K48="Q2 2027"),"Yes","No")</f>
        <v>No</v>
      </c>
      <c r="AL1358" s="178" t="str">
        <f t="shared" si="881"/>
        <v>No</v>
      </c>
      <c r="AM1358" t="str">
        <f>IF(OR(CM!K48="Q3 2027",CM!K48="Q4 2027"),"Yes","No")</f>
        <v>No</v>
      </c>
      <c r="AN1358" s="178" t="str">
        <f t="shared" si="882"/>
        <v>No</v>
      </c>
      <c r="AO1358" t="str">
        <f>IF(OR(CM!K48="Q1 2028",CM!K48="Q2 2028"),"Yes","No")</f>
        <v>No</v>
      </c>
      <c r="AP1358" s="178" t="str">
        <f t="shared" si="883"/>
        <v>No</v>
      </c>
      <c r="AQ1358" t="str">
        <f>IF(OR(CM!K48="Q3 2028",CM!K48="Q4 2028"),"Yes","No")</f>
        <v>No</v>
      </c>
      <c r="AR1358" s="178" t="str">
        <f t="shared" si="884"/>
        <v>No</v>
      </c>
      <c r="AS1358" t="str">
        <f>IF(OR(CM!K48="Q1 2029",CM!K48="Q2 2029"),"Yes","No")</f>
        <v>No</v>
      </c>
      <c r="AT1358" s="178" t="str">
        <f t="shared" si="885"/>
        <v>No</v>
      </c>
      <c r="AU1358" t="str">
        <f>IF(OR(CM!K48="Q3 2029",CM!K48="Q4 2029"),"Yes","No")</f>
        <v>No</v>
      </c>
      <c r="AV1358" s="178" t="str">
        <f t="shared" si="886"/>
        <v>No</v>
      </c>
      <c r="AW1358" t="str">
        <f>IF(OR(CM!K48="Q1 2030",CM!K48="Q2 2030"),"Yes","No")</f>
        <v>No</v>
      </c>
      <c r="AX1358" s="178" t="str">
        <f t="shared" si="887"/>
        <v>No</v>
      </c>
      <c r="AY1358" t="str">
        <f>IF(OR(CM!K48="Q3 2030",CM!K48="Q4 2030"),"Yes","No")</f>
        <v>No</v>
      </c>
      <c r="AZ1358" s="178" t="str">
        <f t="shared" si="888"/>
        <v>No</v>
      </c>
      <c r="BA1358" t="str">
        <f>IF(CM!K48="","No","Yes")</f>
        <v>No</v>
      </c>
      <c r="BB1358" s="178" t="str">
        <f t="shared" si="889"/>
        <v>No</v>
      </c>
      <c r="BC1358" s="178" t="str">
        <f t="shared" si="890"/>
        <v>Yes</v>
      </c>
      <c r="BD1358" s="174"/>
    </row>
    <row r="1359" spans="1:56" s="175" customFormat="1" ht="35.25" thickBot="1" x14ac:dyDescent="0.5">
      <c r="A1359" s="177">
        <v>45</v>
      </c>
      <c r="B1359" s="51" t="s">
        <v>139</v>
      </c>
      <c r="C1359" t="str">
        <f>IF(CM!E49="Yes","Yes","No")</f>
        <v>No</v>
      </c>
      <c r="D1359" t="str">
        <f>IF(AND(C1359="No",CM!F49="Yes"),"Yes","No")</f>
        <v>No</v>
      </c>
      <c r="E1359" t="str">
        <f>IF(AND(C1359="No",CM!F49="N/A"),"N/A","No")</f>
        <v>No</v>
      </c>
      <c r="F1359">
        <f>IF(OR(CM!F49="Yes",CM!F49="N/A"),0,1)</f>
        <v>1</v>
      </c>
      <c r="G1359" t="str">
        <f>IF(OR(CM!K49="Q3 2019",CM!K49="Q4 2019"),"Yes","No")</f>
        <v>No</v>
      </c>
      <c r="H1359" s="178" t="str">
        <f t="shared" si="842"/>
        <v>No</v>
      </c>
      <c r="I1359" t="str">
        <f>IF(OR(CM!K49="Q1 2020",CM!K49="Q2 2020"),"Yes","No")</f>
        <v>No</v>
      </c>
      <c r="J1359" s="178" t="str">
        <f t="shared" si="867"/>
        <v>No</v>
      </c>
      <c r="K1359" t="str">
        <f>IF(OR(CM!K49="Q3 2020",CM!K49="Q4 2020"),"Yes","No")</f>
        <v>No</v>
      </c>
      <c r="L1359" s="178" t="str">
        <f t="shared" si="868"/>
        <v>No</v>
      </c>
      <c r="M1359" t="str">
        <f>IF(OR(CM!K49="Q1 2021",CM!K49="Q2 2021"),"Yes","No")</f>
        <v>No</v>
      </c>
      <c r="N1359" s="178" t="str">
        <f t="shared" si="869"/>
        <v>No</v>
      </c>
      <c r="O1359" t="str">
        <f>IF(OR(CM!K49="Q3 2021",CM!K49="Q4 2021"),"Yes","No")</f>
        <v>No</v>
      </c>
      <c r="P1359" s="178" t="str">
        <f t="shared" si="870"/>
        <v>No</v>
      </c>
      <c r="Q1359" t="str">
        <f>IF(OR(CM!K49="Q1 2022",CM!K49="Q2 2022"),"Yes","No")</f>
        <v>No</v>
      </c>
      <c r="R1359" s="178" t="str">
        <f t="shared" si="871"/>
        <v>No</v>
      </c>
      <c r="S1359" t="str">
        <f>IF(OR(CM!K49="Q3 2022",CM!K49="Q4 2022"),"Yes","No")</f>
        <v>No</v>
      </c>
      <c r="T1359" s="178" t="str">
        <f t="shared" si="872"/>
        <v>No</v>
      </c>
      <c r="U1359" t="str">
        <f>IF(OR(CM!K49="Q1 2023",CM!K49="Q2 2023"),"Yes","No")</f>
        <v>No</v>
      </c>
      <c r="V1359" s="178" t="str">
        <f t="shared" si="873"/>
        <v>No</v>
      </c>
      <c r="W1359" t="str">
        <f>IF(OR(CM!K49="Q3 2023",CM!K49="Q4 2023"),"Yes","No")</f>
        <v>No</v>
      </c>
      <c r="X1359" s="178" t="str">
        <f t="shared" si="874"/>
        <v>No</v>
      </c>
      <c r="Y1359" t="str">
        <f>IF(OR(CM!K49="Q1 2024",CM!K49="Q2 2024"),"Yes","No")</f>
        <v>No</v>
      </c>
      <c r="Z1359" s="178" t="str">
        <f t="shared" si="875"/>
        <v>No</v>
      </c>
      <c r="AA1359" t="str">
        <f>IF(OR(IA!M125="Q3 2024",IA!M125="Q4 2024"),"Yes","No")</f>
        <v>No</v>
      </c>
      <c r="AB1359" s="178" t="str">
        <f t="shared" si="876"/>
        <v>No</v>
      </c>
      <c r="AC1359" t="str">
        <f>IF(OR(CM!K49="Q1 2025",CM!K49="Q2 2025"),"Yes","No")</f>
        <v>No</v>
      </c>
      <c r="AD1359" s="178" t="str">
        <f t="shared" si="877"/>
        <v>No</v>
      </c>
      <c r="AE1359" t="str">
        <f>IF(OR(CM!K49="Q3 2025",CM!K49="Q4 2025"),"Yes","No")</f>
        <v>No</v>
      </c>
      <c r="AF1359" s="178" t="str">
        <f t="shared" si="878"/>
        <v>No</v>
      </c>
      <c r="AG1359" t="str">
        <f>IF(OR(CM!K49="Q1 2026",CM!K49="Q2 2026"),"Yes","No")</f>
        <v>No</v>
      </c>
      <c r="AH1359" s="178" t="str">
        <f t="shared" si="879"/>
        <v>No</v>
      </c>
      <c r="AI1359" t="str">
        <f>IF(OR(CM!K49="Q3 2026",CM!K49="Q4 2026"),"Yes","No")</f>
        <v>No</v>
      </c>
      <c r="AJ1359" s="178" t="str">
        <f t="shared" si="880"/>
        <v>No</v>
      </c>
      <c r="AK1359" t="str">
        <f>IF(OR(CM!K49="Q1 2027",CM!K49="Q2 2027"),"Yes","No")</f>
        <v>No</v>
      </c>
      <c r="AL1359" s="178" t="str">
        <f t="shared" si="881"/>
        <v>No</v>
      </c>
      <c r="AM1359" t="str">
        <f>IF(OR(CM!K49="Q3 2027",CM!K49="Q4 2027"),"Yes","No")</f>
        <v>No</v>
      </c>
      <c r="AN1359" s="178" t="str">
        <f t="shared" si="882"/>
        <v>No</v>
      </c>
      <c r="AO1359" t="str">
        <f>IF(OR(CM!K49="Q1 2028",CM!K49="Q2 2028"),"Yes","No")</f>
        <v>No</v>
      </c>
      <c r="AP1359" s="178" t="str">
        <f t="shared" si="883"/>
        <v>No</v>
      </c>
      <c r="AQ1359" t="str">
        <f>IF(OR(CM!K49="Q3 2028",CM!K49="Q4 2028"),"Yes","No")</f>
        <v>No</v>
      </c>
      <c r="AR1359" s="178" t="str">
        <f t="shared" si="884"/>
        <v>No</v>
      </c>
      <c r="AS1359" t="str">
        <f>IF(OR(CM!K49="Q1 2029",CM!K49="Q2 2029"),"Yes","No")</f>
        <v>No</v>
      </c>
      <c r="AT1359" s="178" t="str">
        <f t="shared" si="885"/>
        <v>No</v>
      </c>
      <c r="AU1359" t="str">
        <f>IF(OR(CM!K49="Q3 2029",CM!K49="Q4 2029"),"Yes","No")</f>
        <v>No</v>
      </c>
      <c r="AV1359" s="178" t="str">
        <f t="shared" si="886"/>
        <v>No</v>
      </c>
      <c r="AW1359" t="str">
        <f>IF(OR(CM!K49="Q1 2030",CM!K49="Q2 2030"),"Yes","No")</f>
        <v>No</v>
      </c>
      <c r="AX1359" s="178" t="str">
        <f t="shared" si="887"/>
        <v>No</v>
      </c>
      <c r="AY1359" t="str">
        <f>IF(OR(CM!K49="Q3 2030",CM!K49="Q4 2030"),"Yes","No")</f>
        <v>No</v>
      </c>
      <c r="AZ1359" s="178" t="str">
        <f t="shared" si="888"/>
        <v>No</v>
      </c>
      <c r="BA1359" t="str">
        <f>IF(CM!K49="","No","Yes")</f>
        <v>No</v>
      </c>
      <c r="BB1359" s="178" t="str">
        <f t="shared" si="889"/>
        <v>No</v>
      </c>
      <c r="BC1359" s="178" t="str">
        <f t="shared" si="890"/>
        <v>Yes</v>
      </c>
      <c r="BD1359" s="174"/>
    </row>
    <row r="1360" spans="1:56" s="175" customFormat="1" ht="23.65" thickBot="1" x14ac:dyDescent="0.5">
      <c r="A1360" s="177">
        <v>46</v>
      </c>
      <c r="B1360" s="51" t="s">
        <v>140</v>
      </c>
      <c r="C1360" t="str">
        <f>IF(CM!E50="Yes","Yes","No")</f>
        <v>No</v>
      </c>
      <c r="D1360" t="str">
        <f>IF(AND(C1360="No",CM!F50="Yes"),"Yes","No")</f>
        <v>No</v>
      </c>
      <c r="E1360" t="str">
        <f>IF(AND(C1360="No",CM!F50="N/A"),"N/A","No")</f>
        <v>No</v>
      </c>
      <c r="F1360">
        <f>IF(OR(CM!F50="Yes",CM!F50="N/A"),0,1)</f>
        <v>1</v>
      </c>
      <c r="G1360" t="str">
        <f>IF(OR(CM!K50="Q3 2019",CM!K50="Q4 2019"),"Yes","No")</f>
        <v>No</v>
      </c>
      <c r="H1360" s="178" t="str">
        <f t="shared" si="842"/>
        <v>No</v>
      </c>
      <c r="I1360" t="str">
        <f>IF(OR(CM!K50="Q1 2020",CM!K50="Q2 2020"),"Yes","No")</f>
        <v>No</v>
      </c>
      <c r="J1360" s="178" t="str">
        <f t="shared" si="867"/>
        <v>No</v>
      </c>
      <c r="K1360" t="str">
        <f>IF(OR(CM!K50="Q3 2020",CM!K50="Q4 2020"),"Yes","No")</f>
        <v>No</v>
      </c>
      <c r="L1360" s="178" t="str">
        <f t="shared" si="868"/>
        <v>No</v>
      </c>
      <c r="M1360" t="str">
        <f>IF(OR(CM!K50="Q1 2021",CM!K50="Q2 2021"),"Yes","No")</f>
        <v>No</v>
      </c>
      <c r="N1360" s="178" t="str">
        <f t="shared" si="869"/>
        <v>No</v>
      </c>
      <c r="O1360" t="str">
        <f>IF(OR(CM!K50="Q3 2021",CM!K50="Q4 2021"),"Yes","No")</f>
        <v>No</v>
      </c>
      <c r="P1360" s="178" t="str">
        <f t="shared" si="870"/>
        <v>No</v>
      </c>
      <c r="Q1360" t="str">
        <f>IF(OR(CM!K50="Q1 2022",CM!K50="Q2 2022"),"Yes","No")</f>
        <v>No</v>
      </c>
      <c r="R1360" s="178" t="str">
        <f t="shared" si="871"/>
        <v>No</v>
      </c>
      <c r="S1360" t="str">
        <f>IF(OR(CM!K50="Q3 2022",CM!K50="Q4 2022"),"Yes","No")</f>
        <v>No</v>
      </c>
      <c r="T1360" s="178" t="str">
        <f t="shared" si="872"/>
        <v>No</v>
      </c>
      <c r="U1360" t="str">
        <f>IF(OR(CM!K50="Q1 2023",CM!K50="Q2 2023"),"Yes","No")</f>
        <v>No</v>
      </c>
      <c r="V1360" s="178" t="str">
        <f t="shared" si="873"/>
        <v>No</v>
      </c>
      <c r="W1360" t="str">
        <f>IF(OR(CM!K50="Q3 2023",CM!K50="Q4 2023"),"Yes","No")</f>
        <v>No</v>
      </c>
      <c r="X1360" s="178" t="str">
        <f t="shared" si="874"/>
        <v>No</v>
      </c>
      <c r="Y1360" t="str">
        <f>IF(OR(CM!K50="Q1 2024",CM!K50="Q2 2024"),"Yes","No")</f>
        <v>No</v>
      </c>
      <c r="Z1360" s="178" t="str">
        <f t="shared" si="875"/>
        <v>No</v>
      </c>
      <c r="AA1360" t="str">
        <f>IF(OR(IA!M126="Q3 2024",IA!M126="Q4 2024"),"Yes","No")</f>
        <v>No</v>
      </c>
      <c r="AB1360" s="178" t="str">
        <f t="shared" si="876"/>
        <v>No</v>
      </c>
      <c r="AC1360" t="str">
        <f>IF(OR(CM!K50="Q1 2025",CM!K50="Q2 2025"),"Yes","No")</f>
        <v>No</v>
      </c>
      <c r="AD1360" s="178" t="str">
        <f t="shared" si="877"/>
        <v>No</v>
      </c>
      <c r="AE1360" t="str">
        <f>IF(OR(CM!K50="Q3 2025",CM!K50="Q4 2025"),"Yes","No")</f>
        <v>No</v>
      </c>
      <c r="AF1360" s="178" t="str">
        <f t="shared" si="878"/>
        <v>No</v>
      </c>
      <c r="AG1360" t="str">
        <f>IF(OR(CM!K50="Q1 2026",CM!K50="Q2 2026"),"Yes","No")</f>
        <v>No</v>
      </c>
      <c r="AH1360" s="178" t="str">
        <f t="shared" si="879"/>
        <v>No</v>
      </c>
      <c r="AI1360" t="str">
        <f>IF(OR(CM!K50="Q3 2026",CM!K50="Q4 2026"),"Yes","No")</f>
        <v>No</v>
      </c>
      <c r="AJ1360" s="178" t="str">
        <f t="shared" si="880"/>
        <v>No</v>
      </c>
      <c r="AK1360" t="str">
        <f>IF(OR(CM!K50="Q1 2027",CM!K50="Q2 2027"),"Yes","No")</f>
        <v>No</v>
      </c>
      <c r="AL1360" s="178" t="str">
        <f t="shared" si="881"/>
        <v>No</v>
      </c>
      <c r="AM1360" t="str">
        <f>IF(OR(CM!K50="Q3 2027",CM!K50="Q4 2027"),"Yes","No")</f>
        <v>No</v>
      </c>
      <c r="AN1360" s="178" t="str">
        <f t="shared" si="882"/>
        <v>No</v>
      </c>
      <c r="AO1360" t="str">
        <f>IF(OR(CM!K50="Q1 2028",CM!K50="Q2 2028"),"Yes","No")</f>
        <v>No</v>
      </c>
      <c r="AP1360" s="178" t="str">
        <f t="shared" si="883"/>
        <v>No</v>
      </c>
      <c r="AQ1360" t="str">
        <f>IF(OR(CM!K50="Q3 2028",CM!K50="Q4 2028"),"Yes","No")</f>
        <v>No</v>
      </c>
      <c r="AR1360" s="178" t="str">
        <f t="shared" si="884"/>
        <v>No</v>
      </c>
      <c r="AS1360" t="str">
        <f>IF(OR(CM!K50="Q1 2029",CM!K50="Q2 2029"),"Yes","No")</f>
        <v>No</v>
      </c>
      <c r="AT1360" s="178" t="str">
        <f t="shared" si="885"/>
        <v>No</v>
      </c>
      <c r="AU1360" t="str">
        <f>IF(OR(CM!K50="Q3 2029",CM!K50="Q4 2029"),"Yes","No")</f>
        <v>No</v>
      </c>
      <c r="AV1360" s="178" t="str">
        <f t="shared" si="886"/>
        <v>No</v>
      </c>
      <c r="AW1360" t="str">
        <f>IF(OR(CM!K50="Q1 2030",CM!K50="Q2 2030"),"Yes","No")</f>
        <v>No</v>
      </c>
      <c r="AX1360" s="178" t="str">
        <f t="shared" si="887"/>
        <v>No</v>
      </c>
      <c r="AY1360" t="str">
        <f>IF(OR(CM!K50="Q3 2030",CM!K50="Q4 2030"),"Yes","No")</f>
        <v>No</v>
      </c>
      <c r="AZ1360" s="178" t="str">
        <f t="shared" si="888"/>
        <v>No</v>
      </c>
      <c r="BA1360" t="str">
        <f>IF(CM!K50="","No","Yes")</f>
        <v>No</v>
      </c>
      <c r="BB1360" s="178" t="str">
        <f t="shared" si="889"/>
        <v>No</v>
      </c>
      <c r="BC1360" s="178" t="str">
        <f t="shared" si="890"/>
        <v>Yes</v>
      </c>
      <c r="BD1360" s="174"/>
    </row>
    <row r="1361" spans="1:56" s="175" customFormat="1" ht="14.65" thickBot="1" x14ac:dyDescent="0.5">
      <c r="A1361" s="177">
        <v>47</v>
      </c>
      <c r="B1361" s="51" t="s">
        <v>142</v>
      </c>
      <c r="C1361" t="str">
        <f>IF(CM!E51="Yes","Yes","No")</f>
        <v>No</v>
      </c>
      <c r="D1361" t="str">
        <f>IF(AND(C1361="No",CM!F51="Yes"),"Yes","No")</f>
        <v>No</v>
      </c>
      <c r="E1361" t="str">
        <f>IF(AND(C1361="No",CM!F51="N/A"),"N/A","No")</f>
        <v>No</v>
      </c>
      <c r="F1361">
        <f>IF(OR(CM!F51="Yes",CM!F51="N/A"),0,1)</f>
        <v>1</v>
      </c>
      <c r="G1361" t="str">
        <f>IF(OR(CM!K51="Q3 2019",CM!K51="Q4 2019"),"Yes","No")</f>
        <v>No</v>
      </c>
      <c r="H1361" s="178" t="str">
        <f t="shared" si="842"/>
        <v>No</v>
      </c>
      <c r="I1361" t="str">
        <f>IF(OR(CM!K51="Q1 2020",CM!K51="Q2 2020"),"Yes","No")</f>
        <v>No</v>
      </c>
      <c r="J1361" s="178" t="str">
        <f t="shared" si="867"/>
        <v>No</v>
      </c>
      <c r="K1361" t="str">
        <f>IF(OR(CM!K51="Q3 2020",CM!K51="Q4 2020"),"Yes","No")</f>
        <v>No</v>
      </c>
      <c r="L1361" s="178" t="str">
        <f t="shared" si="868"/>
        <v>No</v>
      </c>
      <c r="M1361" t="str">
        <f>IF(OR(CM!K51="Q1 2021",CM!K51="Q2 2021"),"Yes","No")</f>
        <v>No</v>
      </c>
      <c r="N1361" s="178" t="str">
        <f t="shared" si="869"/>
        <v>No</v>
      </c>
      <c r="O1361" t="str">
        <f>IF(OR(CM!K51="Q3 2021",CM!K51="Q4 2021"),"Yes","No")</f>
        <v>No</v>
      </c>
      <c r="P1361" s="178" t="str">
        <f t="shared" si="870"/>
        <v>No</v>
      </c>
      <c r="Q1361" t="str">
        <f>IF(OR(CM!K51="Q1 2022",CM!K51="Q2 2022"),"Yes","No")</f>
        <v>No</v>
      </c>
      <c r="R1361" s="178" t="str">
        <f t="shared" si="871"/>
        <v>No</v>
      </c>
      <c r="S1361" t="str">
        <f>IF(OR(CM!K51="Q3 2022",CM!K51="Q4 2022"),"Yes","No")</f>
        <v>No</v>
      </c>
      <c r="T1361" s="178" t="str">
        <f t="shared" si="872"/>
        <v>No</v>
      </c>
      <c r="U1361" t="str">
        <f>IF(OR(CM!K51="Q1 2023",CM!K51="Q2 2023"),"Yes","No")</f>
        <v>No</v>
      </c>
      <c r="V1361" s="178" t="str">
        <f t="shared" si="873"/>
        <v>No</v>
      </c>
      <c r="W1361" t="str">
        <f>IF(OR(CM!K51="Q3 2023",CM!K51="Q4 2023"),"Yes","No")</f>
        <v>No</v>
      </c>
      <c r="X1361" s="178" t="str">
        <f t="shared" si="874"/>
        <v>No</v>
      </c>
      <c r="Y1361" t="str">
        <f>IF(OR(CM!K51="Q1 2024",CM!K51="Q2 2024"),"Yes","No")</f>
        <v>No</v>
      </c>
      <c r="Z1361" s="178" t="str">
        <f t="shared" si="875"/>
        <v>No</v>
      </c>
      <c r="AA1361" t="str">
        <f>IF(OR(IA!M127="Q3 2024",IA!M127="Q4 2024"),"Yes","No")</f>
        <v>No</v>
      </c>
      <c r="AB1361" s="178" t="str">
        <f t="shared" si="876"/>
        <v>No</v>
      </c>
      <c r="AC1361" t="str">
        <f>IF(OR(CM!K51="Q1 2025",CM!K51="Q2 2025"),"Yes","No")</f>
        <v>No</v>
      </c>
      <c r="AD1361" s="178" t="str">
        <f t="shared" si="877"/>
        <v>No</v>
      </c>
      <c r="AE1361" t="str">
        <f>IF(OR(CM!K51="Q3 2025",CM!K51="Q4 2025"),"Yes","No")</f>
        <v>No</v>
      </c>
      <c r="AF1361" s="178" t="str">
        <f t="shared" si="878"/>
        <v>No</v>
      </c>
      <c r="AG1361" t="str">
        <f>IF(OR(CM!K51="Q1 2026",CM!K51="Q2 2026"),"Yes","No")</f>
        <v>No</v>
      </c>
      <c r="AH1361" s="178" t="str">
        <f t="shared" si="879"/>
        <v>No</v>
      </c>
      <c r="AI1361" t="str">
        <f>IF(OR(CM!K51="Q3 2026",CM!K51="Q4 2026"),"Yes","No")</f>
        <v>No</v>
      </c>
      <c r="AJ1361" s="178" t="str">
        <f t="shared" si="880"/>
        <v>No</v>
      </c>
      <c r="AK1361" t="str">
        <f>IF(OR(CM!K51="Q1 2027",CM!K51="Q2 2027"),"Yes","No")</f>
        <v>No</v>
      </c>
      <c r="AL1361" s="178" t="str">
        <f t="shared" si="881"/>
        <v>No</v>
      </c>
      <c r="AM1361" t="str">
        <f>IF(OR(CM!K51="Q3 2027",CM!K51="Q4 2027"),"Yes","No")</f>
        <v>No</v>
      </c>
      <c r="AN1361" s="178" t="str">
        <f t="shared" si="882"/>
        <v>No</v>
      </c>
      <c r="AO1361" t="str">
        <f>IF(OR(CM!K51="Q1 2028",CM!K51="Q2 2028"),"Yes","No")</f>
        <v>No</v>
      </c>
      <c r="AP1361" s="178" t="str">
        <f t="shared" si="883"/>
        <v>No</v>
      </c>
      <c r="AQ1361" t="str">
        <f>IF(OR(CM!K51="Q3 2028",CM!K51="Q4 2028"),"Yes","No")</f>
        <v>No</v>
      </c>
      <c r="AR1361" s="178" t="str">
        <f t="shared" si="884"/>
        <v>No</v>
      </c>
      <c r="AS1361" t="str">
        <f>IF(OR(CM!K51="Q1 2029",CM!K51="Q2 2029"),"Yes","No")</f>
        <v>No</v>
      </c>
      <c r="AT1361" s="178" t="str">
        <f t="shared" si="885"/>
        <v>No</v>
      </c>
      <c r="AU1361" t="str">
        <f>IF(OR(CM!K51="Q3 2029",CM!K51="Q4 2029"),"Yes","No")</f>
        <v>No</v>
      </c>
      <c r="AV1361" s="178" t="str">
        <f t="shared" si="886"/>
        <v>No</v>
      </c>
      <c r="AW1361" t="str">
        <f>IF(OR(CM!K51="Q1 2030",CM!K51="Q2 2030"),"Yes","No")</f>
        <v>No</v>
      </c>
      <c r="AX1361" s="178" t="str">
        <f t="shared" si="887"/>
        <v>No</v>
      </c>
      <c r="AY1361" t="str">
        <f>IF(OR(CM!K51="Q3 2030",CM!K51="Q4 2030"),"Yes","No")</f>
        <v>No</v>
      </c>
      <c r="AZ1361" s="178" t="str">
        <f t="shared" si="888"/>
        <v>No</v>
      </c>
      <c r="BA1361" t="str">
        <f>IF(CM!K51="","No","Yes")</f>
        <v>No</v>
      </c>
      <c r="BB1361" s="178" t="str">
        <f t="shared" si="889"/>
        <v>No</v>
      </c>
      <c r="BC1361" s="178" t="str">
        <f t="shared" si="890"/>
        <v>Yes</v>
      </c>
      <c r="BD1361" s="174"/>
    </row>
    <row r="1362" spans="1:56" s="175" customFormat="1" ht="23.65" thickBot="1" x14ac:dyDescent="0.5">
      <c r="A1362" s="177">
        <v>48</v>
      </c>
      <c r="B1362" s="51" t="s">
        <v>143</v>
      </c>
      <c r="C1362" t="str">
        <f>IF(CM!E52="Yes","Yes","No")</f>
        <v>No</v>
      </c>
      <c r="D1362" t="str">
        <f>IF(AND(C1362="No",CM!F52="Yes"),"Yes","No")</f>
        <v>No</v>
      </c>
      <c r="E1362" t="str">
        <f>IF(AND(C1362="No",CM!F52="N/A"),"N/A","No")</f>
        <v>No</v>
      </c>
      <c r="F1362">
        <f>IF(OR(CM!F52="Yes",CM!F52="N/A"),0,1)</f>
        <v>1</v>
      </c>
      <c r="G1362" t="str">
        <f>IF(OR(CM!K52="Q3 2019",CM!K52="Q4 2019"),"Yes","No")</f>
        <v>No</v>
      </c>
      <c r="H1362" s="178" t="str">
        <f t="shared" si="842"/>
        <v>No</v>
      </c>
      <c r="I1362" t="str">
        <f>IF(OR(CM!K52="Q1 2020",CM!K52="Q2 2020"),"Yes","No")</f>
        <v>No</v>
      </c>
      <c r="J1362" s="178" t="str">
        <f t="shared" si="867"/>
        <v>No</v>
      </c>
      <c r="K1362" t="str">
        <f>IF(OR(CM!K52="Q3 2020",CM!K52="Q4 2020"),"Yes","No")</f>
        <v>No</v>
      </c>
      <c r="L1362" s="178" t="str">
        <f t="shared" si="868"/>
        <v>No</v>
      </c>
      <c r="M1362" t="str">
        <f>IF(OR(CM!K52="Q1 2021",CM!K52="Q2 2021"),"Yes","No")</f>
        <v>No</v>
      </c>
      <c r="N1362" s="178" t="str">
        <f t="shared" si="869"/>
        <v>No</v>
      </c>
      <c r="O1362" t="str">
        <f>IF(OR(CM!K52="Q3 2021",CM!K52="Q4 2021"),"Yes","No")</f>
        <v>No</v>
      </c>
      <c r="P1362" s="178" t="str">
        <f t="shared" si="870"/>
        <v>No</v>
      </c>
      <c r="Q1362" t="str">
        <f>IF(OR(CM!K52="Q1 2022",CM!K52="Q2 2022"),"Yes","No")</f>
        <v>No</v>
      </c>
      <c r="R1362" s="178" t="str">
        <f t="shared" si="871"/>
        <v>No</v>
      </c>
      <c r="S1362" t="str">
        <f>IF(OR(CM!K52="Q3 2022",CM!K52="Q4 2022"),"Yes","No")</f>
        <v>No</v>
      </c>
      <c r="T1362" s="178" t="str">
        <f t="shared" si="872"/>
        <v>No</v>
      </c>
      <c r="U1362" t="str">
        <f>IF(OR(CM!K52="Q1 2023",CM!K52="Q2 2023"),"Yes","No")</f>
        <v>No</v>
      </c>
      <c r="V1362" s="178" t="str">
        <f t="shared" si="873"/>
        <v>No</v>
      </c>
      <c r="W1362" t="str">
        <f>IF(OR(CM!K52="Q3 2023",CM!K52="Q4 2023"),"Yes","No")</f>
        <v>No</v>
      </c>
      <c r="X1362" s="178" t="str">
        <f t="shared" si="874"/>
        <v>No</v>
      </c>
      <c r="Y1362" t="str">
        <f>IF(OR(CM!K52="Q1 2024",CM!K52="Q2 2024"),"Yes","No")</f>
        <v>No</v>
      </c>
      <c r="Z1362" s="178" t="str">
        <f t="shared" si="875"/>
        <v>No</v>
      </c>
      <c r="AA1362" t="str">
        <f>IF(OR(IA!M128="Q3 2024",IA!M128="Q4 2024"),"Yes","No")</f>
        <v>No</v>
      </c>
      <c r="AB1362" s="178" t="str">
        <f t="shared" si="876"/>
        <v>No</v>
      </c>
      <c r="AC1362" t="str">
        <f>IF(OR(CM!K52="Q1 2025",CM!K52="Q2 2025"),"Yes","No")</f>
        <v>No</v>
      </c>
      <c r="AD1362" s="178" t="str">
        <f t="shared" si="877"/>
        <v>No</v>
      </c>
      <c r="AE1362" t="str">
        <f>IF(OR(CM!K52="Q3 2025",CM!K52="Q4 2025"),"Yes","No")</f>
        <v>No</v>
      </c>
      <c r="AF1362" s="178" t="str">
        <f t="shared" si="878"/>
        <v>No</v>
      </c>
      <c r="AG1362" t="str">
        <f>IF(OR(CM!K52="Q1 2026",CM!K52="Q2 2026"),"Yes","No")</f>
        <v>No</v>
      </c>
      <c r="AH1362" s="178" t="str">
        <f t="shared" si="879"/>
        <v>No</v>
      </c>
      <c r="AI1362" t="str">
        <f>IF(OR(CM!K52="Q3 2026",CM!K52="Q4 2026"),"Yes","No")</f>
        <v>No</v>
      </c>
      <c r="AJ1362" s="178" t="str">
        <f t="shared" si="880"/>
        <v>No</v>
      </c>
      <c r="AK1362" t="str">
        <f>IF(OR(CM!K52="Q1 2027",CM!K52="Q2 2027"),"Yes","No")</f>
        <v>No</v>
      </c>
      <c r="AL1362" s="178" t="str">
        <f t="shared" si="881"/>
        <v>No</v>
      </c>
      <c r="AM1362" t="str">
        <f>IF(OR(CM!K52="Q3 2027",CM!K52="Q4 2027"),"Yes","No")</f>
        <v>No</v>
      </c>
      <c r="AN1362" s="178" t="str">
        <f t="shared" si="882"/>
        <v>No</v>
      </c>
      <c r="AO1362" t="str">
        <f>IF(OR(CM!K52="Q1 2028",CM!K52="Q2 2028"),"Yes","No")</f>
        <v>No</v>
      </c>
      <c r="AP1362" s="178" t="str">
        <f t="shared" si="883"/>
        <v>No</v>
      </c>
      <c r="AQ1362" t="str">
        <f>IF(OR(CM!K52="Q3 2028",CM!K52="Q4 2028"),"Yes","No")</f>
        <v>No</v>
      </c>
      <c r="AR1362" s="178" t="str">
        <f t="shared" si="884"/>
        <v>No</v>
      </c>
      <c r="AS1362" t="str">
        <f>IF(OR(CM!K52="Q1 2029",CM!K52="Q2 2029"),"Yes","No")</f>
        <v>No</v>
      </c>
      <c r="AT1362" s="178" t="str">
        <f t="shared" si="885"/>
        <v>No</v>
      </c>
      <c r="AU1362" t="str">
        <f>IF(OR(CM!K52="Q3 2029",CM!K52="Q4 2029"),"Yes","No")</f>
        <v>No</v>
      </c>
      <c r="AV1362" s="178" t="str">
        <f t="shared" si="886"/>
        <v>No</v>
      </c>
      <c r="AW1362" t="str">
        <f>IF(OR(CM!K52="Q1 2030",CM!K52="Q2 2030"),"Yes","No")</f>
        <v>No</v>
      </c>
      <c r="AX1362" s="178" t="str">
        <f t="shared" si="887"/>
        <v>No</v>
      </c>
      <c r="AY1362" t="str">
        <f>IF(OR(CM!K52="Q3 2030",CM!K52="Q4 2030"),"Yes","No")</f>
        <v>No</v>
      </c>
      <c r="AZ1362" s="178" t="str">
        <f t="shared" si="888"/>
        <v>No</v>
      </c>
      <c r="BA1362" t="str">
        <f>IF(CM!K52="","No","Yes")</f>
        <v>No</v>
      </c>
      <c r="BB1362" s="178" t="str">
        <f t="shared" si="889"/>
        <v>No</v>
      </c>
      <c r="BC1362" s="178" t="str">
        <f t="shared" si="890"/>
        <v>Yes</v>
      </c>
      <c r="BD1362" s="174"/>
    </row>
    <row r="1363" spans="1:56" s="175" customFormat="1" ht="35.25" thickBot="1" x14ac:dyDescent="0.5">
      <c r="A1363" s="177">
        <v>49</v>
      </c>
      <c r="B1363" s="51" t="s">
        <v>144</v>
      </c>
      <c r="C1363" t="str">
        <f>IF(CM!E53="Yes","Yes","No")</f>
        <v>No</v>
      </c>
      <c r="D1363" t="str">
        <f>IF(AND(C1363="No",CM!F53="Yes"),"Yes","No")</f>
        <v>No</v>
      </c>
      <c r="E1363" t="str">
        <f>IF(AND(C1363="No",CM!F53="N/A"),"N/A","No")</f>
        <v>No</v>
      </c>
      <c r="F1363">
        <f>IF(OR(CM!F53="Yes",CM!F53="N/A"),0,1)</f>
        <v>1</v>
      </c>
      <c r="G1363" t="str">
        <f>IF(OR(CM!K53="Q3 2019",CM!K53="Q4 2019"),"Yes","No")</f>
        <v>No</v>
      </c>
      <c r="H1363" s="178" t="str">
        <f t="shared" si="842"/>
        <v>No</v>
      </c>
      <c r="I1363" t="str">
        <f>IF(OR(CM!K53="Q1 2020",CM!K53="Q2 2020"),"Yes","No")</f>
        <v>No</v>
      </c>
      <c r="J1363" s="178" t="str">
        <f t="shared" si="867"/>
        <v>No</v>
      </c>
      <c r="K1363" t="str">
        <f>IF(OR(CM!K53="Q3 2020",CM!K53="Q4 2020"),"Yes","No")</f>
        <v>No</v>
      </c>
      <c r="L1363" s="178" t="str">
        <f t="shared" si="868"/>
        <v>No</v>
      </c>
      <c r="M1363" t="str">
        <f>IF(OR(CM!K53="Q1 2021",CM!K53="Q2 2021"),"Yes","No")</f>
        <v>No</v>
      </c>
      <c r="N1363" s="178" t="str">
        <f t="shared" si="869"/>
        <v>No</v>
      </c>
      <c r="O1363" t="str">
        <f>IF(OR(CM!K53="Q3 2021",CM!K53="Q4 2021"),"Yes","No")</f>
        <v>No</v>
      </c>
      <c r="P1363" s="178" t="str">
        <f t="shared" si="870"/>
        <v>No</v>
      </c>
      <c r="Q1363" t="str">
        <f>IF(OR(CM!K53="Q1 2022",CM!K53="Q2 2022"),"Yes","No")</f>
        <v>No</v>
      </c>
      <c r="R1363" s="178" t="str">
        <f t="shared" si="871"/>
        <v>No</v>
      </c>
      <c r="S1363" t="str">
        <f>IF(OR(CM!K53="Q3 2022",CM!K53="Q4 2022"),"Yes","No")</f>
        <v>No</v>
      </c>
      <c r="T1363" s="178" t="str">
        <f t="shared" si="872"/>
        <v>No</v>
      </c>
      <c r="U1363" t="str">
        <f>IF(OR(CM!K53="Q1 2023",CM!K53="Q2 2023"),"Yes","No")</f>
        <v>No</v>
      </c>
      <c r="V1363" s="178" t="str">
        <f t="shared" si="873"/>
        <v>No</v>
      </c>
      <c r="W1363" t="str">
        <f>IF(OR(CM!K53="Q3 2023",CM!K53="Q4 2023"),"Yes","No")</f>
        <v>No</v>
      </c>
      <c r="X1363" s="178" t="str">
        <f t="shared" si="874"/>
        <v>No</v>
      </c>
      <c r="Y1363" t="str">
        <f>IF(OR(CM!K53="Q1 2024",CM!K53="Q2 2024"),"Yes","No")</f>
        <v>No</v>
      </c>
      <c r="Z1363" s="178" t="str">
        <f t="shared" si="875"/>
        <v>No</v>
      </c>
      <c r="AA1363" t="str">
        <f>IF(OR(IA!M129="Q3 2024",IA!M129="Q4 2024"),"Yes","No")</f>
        <v>No</v>
      </c>
      <c r="AB1363" s="178" t="str">
        <f t="shared" si="876"/>
        <v>No</v>
      </c>
      <c r="AC1363" t="str">
        <f>IF(OR(CM!K53="Q1 2025",CM!K53="Q2 2025"),"Yes","No")</f>
        <v>No</v>
      </c>
      <c r="AD1363" s="178" t="str">
        <f t="shared" si="877"/>
        <v>No</v>
      </c>
      <c r="AE1363" t="str">
        <f>IF(OR(CM!K53="Q3 2025",CM!K53="Q4 2025"),"Yes","No")</f>
        <v>No</v>
      </c>
      <c r="AF1363" s="178" t="str">
        <f t="shared" si="878"/>
        <v>No</v>
      </c>
      <c r="AG1363" t="str">
        <f>IF(OR(CM!K53="Q1 2026",CM!K53="Q2 2026"),"Yes","No")</f>
        <v>No</v>
      </c>
      <c r="AH1363" s="178" t="str">
        <f t="shared" si="879"/>
        <v>No</v>
      </c>
      <c r="AI1363" t="str">
        <f>IF(OR(CM!K53="Q3 2026",CM!K53="Q4 2026"),"Yes","No")</f>
        <v>No</v>
      </c>
      <c r="AJ1363" s="178" t="str">
        <f t="shared" si="880"/>
        <v>No</v>
      </c>
      <c r="AK1363" t="str">
        <f>IF(OR(CM!K53="Q1 2027",CM!K53="Q2 2027"),"Yes","No")</f>
        <v>No</v>
      </c>
      <c r="AL1363" s="178" t="str">
        <f t="shared" si="881"/>
        <v>No</v>
      </c>
      <c r="AM1363" t="str">
        <f>IF(OR(CM!K53="Q3 2027",CM!K53="Q4 2027"),"Yes","No")</f>
        <v>No</v>
      </c>
      <c r="AN1363" s="178" t="str">
        <f t="shared" si="882"/>
        <v>No</v>
      </c>
      <c r="AO1363" t="str">
        <f>IF(OR(CM!K53="Q1 2028",CM!K53="Q2 2028"),"Yes","No")</f>
        <v>No</v>
      </c>
      <c r="AP1363" s="178" t="str">
        <f t="shared" si="883"/>
        <v>No</v>
      </c>
      <c r="AQ1363" t="str">
        <f>IF(OR(CM!K53="Q3 2028",CM!K53="Q4 2028"),"Yes","No")</f>
        <v>No</v>
      </c>
      <c r="AR1363" s="178" t="str">
        <f t="shared" si="884"/>
        <v>No</v>
      </c>
      <c r="AS1363" t="str">
        <f>IF(OR(CM!K53="Q1 2029",CM!K53="Q2 2029"),"Yes","No")</f>
        <v>No</v>
      </c>
      <c r="AT1363" s="178" t="str">
        <f t="shared" si="885"/>
        <v>No</v>
      </c>
      <c r="AU1363" t="str">
        <f>IF(OR(CM!K53="Q3 2029",CM!K53="Q4 2029"),"Yes","No")</f>
        <v>No</v>
      </c>
      <c r="AV1363" s="178" t="str">
        <f t="shared" si="886"/>
        <v>No</v>
      </c>
      <c r="AW1363" t="str">
        <f>IF(OR(CM!K53="Q1 2030",CM!K53="Q2 2030"),"Yes","No")</f>
        <v>No</v>
      </c>
      <c r="AX1363" s="178" t="str">
        <f t="shared" si="887"/>
        <v>No</v>
      </c>
      <c r="AY1363" t="str">
        <f>IF(OR(CM!K53="Q3 2030",CM!K53="Q4 2030"),"Yes","No")</f>
        <v>No</v>
      </c>
      <c r="AZ1363" s="178" t="str">
        <f t="shared" si="888"/>
        <v>No</v>
      </c>
      <c r="BA1363" t="str">
        <f>IF(CM!K53="","No","Yes")</f>
        <v>No</v>
      </c>
      <c r="BB1363" s="178" t="str">
        <f t="shared" si="889"/>
        <v>No</v>
      </c>
      <c r="BC1363" s="178" t="str">
        <f t="shared" si="890"/>
        <v>Yes</v>
      </c>
      <c r="BD1363" s="174"/>
    </row>
    <row r="1364" spans="1:56" s="175" customFormat="1" ht="23.65" thickBot="1" x14ac:dyDescent="0.5">
      <c r="A1364" s="177">
        <v>50</v>
      </c>
      <c r="B1364" s="51" t="s">
        <v>145</v>
      </c>
      <c r="C1364" t="str">
        <f>IF(CM!E54="Yes","Yes","No")</f>
        <v>No</v>
      </c>
      <c r="D1364" t="str">
        <f>IF(AND(C1364="No",CM!F54="Yes"),"Yes","No")</f>
        <v>No</v>
      </c>
      <c r="E1364" t="str">
        <f>IF(AND(C1364="No",CM!F54="N/A"),"N/A","No")</f>
        <v>No</v>
      </c>
      <c r="F1364">
        <f>IF(OR(CM!F54="Yes",CM!F54="N/A"),0,1)</f>
        <v>1</v>
      </c>
      <c r="G1364" t="str">
        <f>IF(OR(CM!K54="Q3 2019",CM!K54="Q4 2019"),"Yes","No")</f>
        <v>No</v>
      </c>
      <c r="H1364" s="178" t="str">
        <f t="shared" si="842"/>
        <v>No</v>
      </c>
      <c r="I1364" t="str">
        <f>IF(OR(CM!K54="Q1 2020",CM!K54="Q2 2020"),"Yes","No")</f>
        <v>No</v>
      </c>
      <c r="J1364" s="178" t="str">
        <f t="shared" si="867"/>
        <v>No</v>
      </c>
      <c r="K1364" t="str">
        <f>IF(OR(CM!K54="Q3 2020",CM!K54="Q4 2020"),"Yes","No")</f>
        <v>No</v>
      </c>
      <c r="L1364" s="178" t="str">
        <f t="shared" si="868"/>
        <v>No</v>
      </c>
      <c r="M1364" t="str">
        <f>IF(OR(CM!K54="Q1 2021",CM!K54="Q2 2021"),"Yes","No")</f>
        <v>No</v>
      </c>
      <c r="N1364" s="178" t="str">
        <f t="shared" si="869"/>
        <v>No</v>
      </c>
      <c r="O1364" t="str">
        <f>IF(OR(CM!K54="Q3 2021",CM!K54="Q4 2021"),"Yes","No")</f>
        <v>No</v>
      </c>
      <c r="P1364" s="178" t="str">
        <f t="shared" si="870"/>
        <v>No</v>
      </c>
      <c r="Q1364" t="str">
        <f>IF(OR(CM!K54="Q1 2022",CM!K54="Q2 2022"),"Yes","No")</f>
        <v>No</v>
      </c>
      <c r="R1364" s="178" t="str">
        <f t="shared" si="871"/>
        <v>No</v>
      </c>
      <c r="S1364" t="str">
        <f>IF(OR(CM!K54="Q3 2022",CM!K54="Q4 2022"),"Yes","No")</f>
        <v>No</v>
      </c>
      <c r="T1364" s="178" t="str">
        <f t="shared" si="872"/>
        <v>No</v>
      </c>
      <c r="U1364" t="str">
        <f>IF(OR(CM!K54="Q1 2023",CM!K54="Q2 2023"),"Yes","No")</f>
        <v>No</v>
      </c>
      <c r="V1364" s="178" t="str">
        <f t="shared" si="873"/>
        <v>No</v>
      </c>
      <c r="W1364" t="str">
        <f>IF(OR(CM!K54="Q3 2023",CM!K54="Q4 2023"),"Yes","No")</f>
        <v>No</v>
      </c>
      <c r="X1364" s="178" t="str">
        <f t="shared" si="874"/>
        <v>No</v>
      </c>
      <c r="Y1364" t="str">
        <f>IF(OR(CM!K54="Q1 2024",CM!K54="Q2 2024"),"Yes","No")</f>
        <v>No</v>
      </c>
      <c r="Z1364" s="178" t="str">
        <f t="shared" si="875"/>
        <v>No</v>
      </c>
      <c r="AA1364" t="str">
        <f>IF(OR(IA!M130="Q3 2024",IA!M130="Q4 2024"),"Yes","No")</f>
        <v>No</v>
      </c>
      <c r="AB1364" s="178" t="str">
        <f t="shared" si="876"/>
        <v>No</v>
      </c>
      <c r="AC1364" t="str">
        <f>IF(OR(CM!K54="Q1 2025",CM!K54="Q2 2025"),"Yes","No")</f>
        <v>No</v>
      </c>
      <c r="AD1364" s="178" t="str">
        <f t="shared" si="877"/>
        <v>No</v>
      </c>
      <c r="AE1364" t="str">
        <f>IF(OR(CM!K54="Q3 2025",CM!K54="Q4 2025"),"Yes","No")</f>
        <v>No</v>
      </c>
      <c r="AF1364" s="178" t="str">
        <f t="shared" si="878"/>
        <v>No</v>
      </c>
      <c r="AG1364" t="str">
        <f>IF(OR(CM!K54="Q1 2026",CM!K54="Q2 2026"),"Yes","No")</f>
        <v>No</v>
      </c>
      <c r="AH1364" s="178" t="str">
        <f t="shared" si="879"/>
        <v>No</v>
      </c>
      <c r="AI1364" t="str">
        <f>IF(OR(CM!K54="Q3 2026",CM!K54="Q4 2026"),"Yes","No")</f>
        <v>No</v>
      </c>
      <c r="AJ1364" s="178" t="str">
        <f t="shared" si="880"/>
        <v>No</v>
      </c>
      <c r="AK1364" t="str">
        <f>IF(OR(CM!K54="Q1 2027",CM!K54="Q2 2027"),"Yes","No")</f>
        <v>No</v>
      </c>
      <c r="AL1364" s="178" t="str">
        <f t="shared" si="881"/>
        <v>No</v>
      </c>
      <c r="AM1364" t="str">
        <f>IF(OR(CM!K54="Q3 2027",CM!K54="Q4 2027"),"Yes","No")</f>
        <v>No</v>
      </c>
      <c r="AN1364" s="178" t="str">
        <f t="shared" si="882"/>
        <v>No</v>
      </c>
      <c r="AO1364" t="str">
        <f>IF(OR(CM!K54="Q1 2028",CM!K54="Q2 2028"),"Yes","No")</f>
        <v>No</v>
      </c>
      <c r="AP1364" s="178" t="str">
        <f t="shared" si="883"/>
        <v>No</v>
      </c>
      <c r="AQ1364" t="str">
        <f>IF(OR(CM!K54="Q3 2028",CM!K54="Q4 2028"),"Yes","No")</f>
        <v>No</v>
      </c>
      <c r="AR1364" s="178" t="str">
        <f t="shared" si="884"/>
        <v>No</v>
      </c>
      <c r="AS1364" t="str">
        <f>IF(OR(CM!K54="Q1 2029",CM!K54="Q2 2029"),"Yes","No")</f>
        <v>No</v>
      </c>
      <c r="AT1364" s="178" t="str">
        <f t="shared" si="885"/>
        <v>No</v>
      </c>
      <c r="AU1364" t="str">
        <f>IF(OR(CM!K54="Q3 2029",CM!K54="Q4 2029"),"Yes","No")</f>
        <v>No</v>
      </c>
      <c r="AV1364" s="178" t="str">
        <f t="shared" si="886"/>
        <v>No</v>
      </c>
      <c r="AW1364" t="str">
        <f>IF(OR(CM!K54="Q1 2030",CM!K54="Q2 2030"),"Yes","No")</f>
        <v>No</v>
      </c>
      <c r="AX1364" s="178" t="str">
        <f t="shared" si="887"/>
        <v>No</v>
      </c>
      <c r="AY1364" t="str">
        <f>IF(OR(CM!K54="Q3 2030",CM!K54="Q4 2030"),"Yes","No")</f>
        <v>No</v>
      </c>
      <c r="AZ1364" s="178" t="str">
        <f t="shared" si="888"/>
        <v>No</v>
      </c>
      <c r="BA1364" t="str">
        <f>IF(CM!K54="","No","Yes")</f>
        <v>No</v>
      </c>
      <c r="BB1364" s="178" t="str">
        <f t="shared" si="889"/>
        <v>No</v>
      </c>
      <c r="BC1364" s="178" t="str">
        <f t="shared" si="890"/>
        <v>Yes</v>
      </c>
      <c r="BD1364" s="174"/>
    </row>
    <row r="1365" spans="1:56" s="175" customFormat="1" ht="14.65" thickBot="1" x14ac:dyDescent="0.5">
      <c r="A1365" s="177">
        <v>51</v>
      </c>
      <c r="B1365" s="51" t="s">
        <v>148</v>
      </c>
      <c r="C1365" t="str">
        <f>IF(CM!E55="Yes","Yes","No")</f>
        <v>No</v>
      </c>
      <c r="D1365" t="str">
        <f>IF(AND(C1365="No",CM!F55="Yes"),"Yes","No")</f>
        <v>No</v>
      </c>
      <c r="E1365" t="str">
        <f>IF(AND(C1365="No",CM!F55="N/A"),"N/A","No")</f>
        <v>No</v>
      </c>
      <c r="F1365">
        <f>IF(OR(CM!F55="Yes",CM!F55="N/A"),0,1)</f>
        <v>1</v>
      </c>
      <c r="G1365" t="str">
        <f>IF(OR(CM!K55="Q3 2019",CM!K55="Q4 2019"),"Yes","No")</f>
        <v>No</v>
      </c>
      <c r="H1365" s="178" t="str">
        <f t="shared" si="842"/>
        <v>No</v>
      </c>
      <c r="I1365" t="str">
        <f>IF(OR(CM!K55="Q1 2020",CM!K55="Q2 2020"),"Yes","No")</f>
        <v>No</v>
      </c>
      <c r="J1365" s="178" t="str">
        <f t="shared" si="867"/>
        <v>No</v>
      </c>
      <c r="K1365" t="str">
        <f>IF(OR(CM!K55="Q3 2020",CM!K55="Q4 2020"),"Yes","No")</f>
        <v>No</v>
      </c>
      <c r="L1365" s="178" t="str">
        <f t="shared" si="868"/>
        <v>No</v>
      </c>
      <c r="M1365" t="str">
        <f>IF(OR(CM!K55="Q1 2021",CM!K55="Q2 2021"),"Yes","No")</f>
        <v>No</v>
      </c>
      <c r="N1365" s="178" t="str">
        <f t="shared" si="869"/>
        <v>No</v>
      </c>
      <c r="O1365" t="str">
        <f>IF(OR(CM!K55="Q3 2021",CM!K55="Q4 2021"),"Yes","No")</f>
        <v>No</v>
      </c>
      <c r="P1365" s="178" t="str">
        <f t="shared" si="870"/>
        <v>No</v>
      </c>
      <c r="Q1365" t="str">
        <f>IF(OR(CM!K55="Q1 2022",CM!K55="Q2 2022"),"Yes","No")</f>
        <v>No</v>
      </c>
      <c r="R1365" s="178" t="str">
        <f t="shared" si="871"/>
        <v>No</v>
      </c>
      <c r="S1365" t="str">
        <f>IF(OR(CM!K55="Q3 2022",CM!K55="Q4 2022"),"Yes","No")</f>
        <v>No</v>
      </c>
      <c r="T1365" s="178" t="str">
        <f t="shared" si="872"/>
        <v>No</v>
      </c>
      <c r="U1365" t="str">
        <f>IF(OR(CM!K55="Q1 2023",CM!K55="Q2 2023"),"Yes","No")</f>
        <v>No</v>
      </c>
      <c r="V1365" s="178" t="str">
        <f t="shared" si="873"/>
        <v>No</v>
      </c>
      <c r="W1365" t="str">
        <f>IF(OR(CM!K55="Q3 2023",CM!K55="Q4 2023"),"Yes","No")</f>
        <v>No</v>
      </c>
      <c r="X1365" s="178" t="str">
        <f t="shared" si="874"/>
        <v>No</v>
      </c>
      <c r="Y1365" t="str">
        <f>IF(OR(CM!K55="Q1 2024",CM!K55="Q2 2024"),"Yes","No")</f>
        <v>No</v>
      </c>
      <c r="Z1365" s="178" t="str">
        <f t="shared" si="875"/>
        <v>No</v>
      </c>
      <c r="AA1365" t="str">
        <f>IF(OR(IA!M131="Q3 2024",IA!M131="Q4 2024"),"Yes","No")</f>
        <v>No</v>
      </c>
      <c r="AB1365" s="178" t="str">
        <f t="shared" si="876"/>
        <v>No</v>
      </c>
      <c r="AC1365" t="str">
        <f>IF(OR(CM!K55="Q1 2025",CM!K55="Q2 2025"),"Yes","No")</f>
        <v>No</v>
      </c>
      <c r="AD1365" s="178" t="str">
        <f t="shared" si="877"/>
        <v>No</v>
      </c>
      <c r="AE1365" t="str">
        <f>IF(OR(CM!K55="Q3 2025",CM!K55="Q4 2025"),"Yes","No")</f>
        <v>No</v>
      </c>
      <c r="AF1365" s="178" t="str">
        <f t="shared" si="878"/>
        <v>No</v>
      </c>
      <c r="AG1365" t="str">
        <f>IF(OR(CM!K55="Q1 2026",CM!K55="Q2 2026"),"Yes","No")</f>
        <v>No</v>
      </c>
      <c r="AH1365" s="178" t="str">
        <f t="shared" si="879"/>
        <v>No</v>
      </c>
      <c r="AI1365" t="str">
        <f>IF(OR(CM!K55="Q3 2026",CM!K55="Q4 2026"),"Yes","No")</f>
        <v>No</v>
      </c>
      <c r="AJ1365" s="178" t="str">
        <f t="shared" si="880"/>
        <v>No</v>
      </c>
      <c r="AK1365" t="str">
        <f>IF(OR(CM!K55="Q1 2027",CM!K55="Q2 2027"),"Yes","No")</f>
        <v>No</v>
      </c>
      <c r="AL1365" s="178" t="str">
        <f t="shared" si="881"/>
        <v>No</v>
      </c>
      <c r="AM1365" t="str">
        <f>IF(OR(CM!K55="Q3 2027",CM!K55="Q4 2027"),"Yes","No")</f>
        <v>No</v>
      </c>
      <c r="AN1365" s="178" t="str">
        <f t="shared" si="882"/>
        <v>No</v>
      </c>
      <c r="AO1365" t="str">
        <f>IF(OR(CM!K55="Q1 2028",CM!K55="Q2 2028"),"Yes","No")</f>
        <v>No</v>
      </c>
      <c r="AP1365" s="178" t="str">
        <f t="shared" si="883"/>
        <v>No</v>
      </c>
      <c r="AQ1365" t="str">
        <f>IF(OR(CM!K55="Q3 2028",CM!K55="Q4 2028"),"Yes","No")</f>
        <v>No</v>
      </c>
      <c r="AR1365" s="178" t="str">
        <f t="shared" si="884"/>
        <v>No</v>
      </c>
      <c r="AS1365" t="str">
        <f>IF(OR(CM!K55="Q1 2029",CM!K55="Q2 2029"),"Yes","No")</f>
        <v>No</v>
      </c>
      <c r="AT1365" s="178" t="str">
        <f t="shared" si="885"/>
        <v>No</v>
      </c>
      <c r="AU1365" t="str">
        <f>IF(OR(CM!K55="Q3 2029",CM!K55="Q4 2029"),"Yes","No")</f>
        <v>No</v>
      </c>
      <c r="AV1365" s="178" t="str">
        <f t="shared" si="886"/>
        <v>No</v>
      </c>
      <c r="AW1365" t="str">
        <f>IF(OR(CM!K55="Q1 2030",CM!K55="Q2 2030"),"Yes","No")</f>
        <v>No</v>
      </c>
      <c r="AX1365" s="178" t="str">
        <f t="shared" si="887"/>
        <v>No</v>
      </c>
      <c r="AY1365" t="str">
        <f>IF(OR(CM!K55="Q3 2030",CM!K55="Q4 2030"),"Yes","No")</f>
        <v>No</v>
      </c>
      <c r="AZ1365" s="178" t="str">
        <f t="shared" si="888"/>
        <v>No</v>
      </c>
      <c r="BA1365" t="str">
        <f>IF(CM!K55="","No","Yes")</f>
        <v>No</v>
      </c>
      <c r="BB1365" s="178" t="str">
        <f t="shared" si="889"/>
        <v>No</v>
      </c>
      <c r="BC1365" s="178" t="str">
        <f t="shared" si="890"/>
        <v>Yes</v>
      </c>
      <c r="BD1365" s="174"/>
    </row>
    <row r="1366" spans="1:56" s="175" customFormat="1" ht="14.65" thickBot="1" x14ac:dyDescent="0.5">
      <c r="A1366" s="177">
        <v>52</v>
      </c>
      <c r="B1366" s="51" t="s">
        <v>149</v>
      </c>
      <c r="C1366" t="str">
        <f>IF(CM!E56="Yes","Yes","No")</f>
        <v>No</v>
      </c>
      <c r="D1366" t="str">
        <f>IF(AND(C1366="No",CM!F56="Yes"),"Yes","No")</f>
        <v>No</v>
      </c>
      <c r="E1366" t="str">
        <f>IF(AND(C1366="No",CM!F56="N/A"),"N/A","No")</f>
        <v>No</v>
      </c>
      <c r="F1366">
        <f>IF(OR(CM!F56="Yes",CM!F56="N/A"),0,1)</f>
        <v>1</v>
      </c>
      <c r="G1366" t="str">
        <f>IF(OR(CM!K56="Q3 2019",CM!K56="Q4 2019"),"Yes","No")</f>
        <v>No</v>
      </c>
      <c r="H1366" s="178" t="str">
        <f t="shared" si="842"/>
        <v>No</v>
      </c>
      <c r="I1366" t="str">
        <f>IF(OR(CM!K56="Q1 2020",CM!K56="Q2 2020"),"Yes","No")</f>
        <v>No</v>
      </c>
      <c r="J1366" s="178" t="str">
        <f t="shared" si="867"/>
        <v>No</v>
      </c>
      <c r="K1366" t="str">
        <f>IF(OR(CM!K56="Q3 2020",CM!K56="Q4 2020"),"Yes","No")</f>
        <v>No</v>
      </c>
      <c r="L1366" s="178" t="str">
        <f t="shared" si="868"/>
        <v>No</v>
      </c>
      <c r="M1366" t="str">
        <f>IF(OR(CM!K56="Q1 2021",CM!K56="Q2 2021"),"Yes","No")</f>
        <v>No</v>
      </c>
      <c r="N1366" s="178" t="str">
        <f t="shared" si="869"/>
        <v>No</v>
      </c>
      <c r="O1366" t="str">
        <f>IF(OR(CM!K56="Q3 2021",CM!K56="Q4 2021"),"Yes","No")</f>
        <v>No</v>
      </c>
      <c r="P1366" s="178" t="str">
        <f t="shared" si="870"/>
        <v>No</v>
      </c>
      <c r="Q1366" t="str">
        <f>IF(OR(CM!K56="Q1 2022",CM!K56="Q2 2022"),"Yes","No")</f>
        <v>No</v>
      </c>
      <c r="R1366" s="178" t="str">
        <f t="shared" si="871"/>
        <v>No</v>
      </c>
      <c r="S1366" t="str">
        <f>IF(OR(CM!K56="Q3 2022",CM!K56="Q4 2022"),"Yes","No")</f>
        <v>No</v>
      </c>
      <c r="T1366" s="178" t="str">
        <f t="shared" si="872"/>
        <v>No</v>
      </c>
      <c r="U1366" t="str">
        <f>IF(OR(CM!K56="Q1 2023",CM!K56="Q2 2023"),"Yes","No")</f>
        <v>No</v>
      </c>
      <c r="V1366" s="178" t="str">
        <f t="shared" si="873"/>
        <v>No</v>
      </c>
      <c r="W1366" t="str">
        <f>IF(OR(CM!K56="Q3 2023",CM!K56="Q4 2023"),"Yes","No")</f>
        <v>No</v>
      </c>
      <c r="X1366" s="178" t="str">
        <f t="shared" si="874"/>
        <v>No</v>
      </c>
      <c r="Y1366" t="str">
        <f>IF(OR(CM!K56="Q1 2024",CM!K56="Q2 2024"),"Yes","No")</f>
        <v>No</v>
      </c>
      <c r="Z1366" s="178" t="str">
        <f t="shared" si="875"/>
        <v>No</v>
      </c>
      <c r="AA1366" t="str">
        <f>IF(OR(IA!M132="Q3 2024",IA!M132="Q4 2024"),"Yes","No")</f>
        <v>No</v>
      </c>
      <c r="AB1366" s="178" t="str">
        <f t="shared" si="876"/>
        <v>No</v>
      </c>
      <c r="AC1366" t="str">
        <f>IF(OR(CM!K56="Q1 2025",CM!K56="Q2 2025"),"Yes","No")</f>
        <v>No</v>
      </c>
      <c r="AD1366" s="178" t="str">
        <f t="shared" si="877"/>
        <v>No</v>
      </c>
      <c r="AE1366" t="str">
        <f>IF(OR(CM!K56="Q3 2025",CM!K56="Q4 2025"),"Yes","No")</f>
        <v>No</v>
      </c>
      <c r="AF1366" s="178" t="str">
        <f t="shared" si="878"/>
        <v>No</v>
      </c>
      <c r="AG1366" t="str">
        <f>IF(OR(CM!K56="Q1 2026",CM!K56="Q2 2026"),"Yes","No")</f>
        <v>No</v>
      </c>
      <c r="AH1366" s="178" t="str">
        <f t="shared" si="879"/>
        <v>No</v>
      </c>
      <c r="AI1366" t="str">
        <f>IF(OR(CM!K56="Q3 2026",CM!K56="Q4 2026"),"Yes","No")</f>
        <v>No</v>
      </c>
      <c r="AJ1366" s="178" t="str">
        <f t="shared" si="880"/>
        <v>No</v>
      </c>
      <c r="AK1366" t="str">
        <f>IF(OR(CM!K56="Q1 2027",CM!K56="Q2 2027"),"Yes","No")</f>
        <v>No</v>
      </c>
      <c r="AL1366" s="178" t="str">
        <f t="shared" si="881"/>
        <v>No</v>
      </c>
      <c r="AM1366" t="str">
        <f>IF(OR(CM!K56="Q3 2027",CM!K56="Q4 2027"),"Yes","No")</f>
        <v>No</v>
      </c>
      <c r="AN1366" s="178" t="str">
        <f t="shared" si="882"/>
        <v>No</v>
      </c>
      <c r="AO1366" t="str">
        <f>IF(OR(CM!K56="Q1 2028",CM!K56="Q2 2028"),"Yes","No")</f>
        <v>No</v>
      </c>
      <c r="AP1366" s="178" t="str">
        <f t="shared" si="883"/>
        <v>No</v>
      </c>
      <c r="AQ1366" t="str">
        <f>IF(OR(CM!K56="Q3 2028",CM!K56="Q4 2028"),"Yes","No")</f>
        <v>No</v>
      </c>
      <c r="AR1366" s="178" t="str">
        <f t="shared" si="884"/>
        <v>No</v>
      </c>
      <c r="AS1366" t="str">
        <f>IF(OR(CM!K56="Q1 2029",CM!K56="Q2 2029"),"Yes","No")</f>
        <v>No</v>
      </c>
      <c r="AT1366" s="178" t="str">
        <f t="shared" si="885"/>
        <v>No</v>
      </c>
      <c r="AU1366" t="str">
        <f>IF(OR(CM!K56="Q3 2029",CM!K56="Q4 2029"),"Yes","No")</f>
        <v>No</v>
      </c>
      <c r="AV1366" s="178" t="str">
        <f t="shared" si="886"/>
        <v>No</v>
      </c>
      <c r="AW1366" t="str">
        <f>IF(OR(CM!K56="Q1 2030",CM!K56="Q2 2030"),"Yes","No")</f>
        <v>No</v>
      </c>
      <c r="AX1366" s="178" t="str">
        <f t="shared" si="887"/>
        <v>No</v>
      </c>
      <c r="AY1366" t="str">
        <f>IF(OR(CM!K56="Q3 2030",CM!K56="Q4 2030"),"Yes","No")</f>
        <v>No</v>
      </c>
      <c r="AZ1366" s="178" t="str">
        <f t="shared" si="888"/>
        <v>No</v>
      </c>
      <c r="BA1366" t="str">
        <f>IF(CM!K56="","No","Yes")</f>
        <v>No</v>
      </c>
      <c r="BB1366" s="178" t="str">
        <f t="shared" si="889"/>
        <v>No</v>
      </c>
      <c r="BC1366" s="178" t="str">
        <f t="shared" si="890"/>
        <v>Yes</v>
      </c>
      <c r="BD1366" s="174"/>
    </row>
    <row r="1367" spans="1:56" s="175" customFormat="1" ht="23.65" thickBot="1" x14ac:dyDescent="0.5">
      <c r="A1367" s="177">
        <v>53</v>
      </c>
      <c r="B1367" s="51" t="s">
        <v>150</v>
      </c>
      <c r="C1367" t="str">
        <f>IF(CM!E57="Yes","Yes","No")</f>
        <v>No</v>
      </c>
      <c r="D1367" t="str">
        <f>IF(AND(C1367="No",CM!F57="Yes"),"Yes","No")</f>
        <v>No</v>
      </c>
      <c r="E1367" t="str">
        <f>IF(AND(C1367="No",CM!F57="N/A"),"N/A","No")</f>
        <v>No</v>
      </c>
      <c r="F1367">
        <f>IF(OR(CM!F57="Yes",CM!F57="N/A"),0,1)</f>
        <v>1</v>
      </c>
      <c r="G1367" t="str">
        <f>IF(OR(CM!K57="Q3 2019",CM!K57="Q4 2019"),"Yes","No")</f>
        <v>No</v>
      </c>
      <c r="H1367" s="178" t="str">
        <f t="shared" si="842"/>
        <v>No</v>
      </c>
      <c r="I1367" t="str">
        <f>IF(OR(CM!K57="Q1 2020",CM!K57="Q2 2020"),"Yes","No")</f>
        <v>No</v>
      </c>
      <c r="J1367" s="178" t="str">
        <f t="shared" si="867"/>
        <v>No</v>
      </c>
      <c r="K1367" t="str">
        <f>IF(OR(CM!K57="Q3 2020",CM!K57="Q4 2020"),"Yes","No")</f>
        <v>No</v>
      </c>
      <c r="L1367" s="178" t="str">
        <f t="shared" si="868"/>
        <v>No</v>
      </c>
      <c r="M1367" t="str">
        <f>IF(OR(CM!K57="Q1 2021",CM!K57="Q2 2021"),"Yes","No")</f>
        <v>No</v>
      </c>
      <c r="N1367" s="178" t="str">
        <f t="shared" si="869"/>
        <v>No</v>
      </c>
      <c r="O1367" t="str">
        <f>IF(OR(CM!K57="Q3 2021",CM!K57="Q4 2021"),"Yes","No")</f>
        <v>No</v>
      </c>
      <c r="P1367" s="178" t="str">
        <f t="shared" si="870"/>
        <v>No</v>
      </c>
      <c r="Q1367" t="str">
        <f>IF(OR(CM!K57="Q1 2022",CM!K57="Q2 2022"),"Yes","No")</f>
        <v>No</v>
      </c>
      <c r="R1367" s="178" t="str">
        <f t="shared" si="871"/>
        <v>No</v>
      </c>
      <c r="S1367" t="str">
        <f>IF(OR(CM!K57="Q3 2022",CM!K57="Q4 2022"),"Yes","No")</f>
        <v>No</v>
      </c>
      <c r="T1367" s="178" t="str">
        <f t="shared" si="872"/>
        <v>No</v>
      </c>
      <c r="U1367" t="str">
        <f>IF(OR(CM!K57="Q1 2023",CM!K57="Q2 2023"),"Yes","No")</f>
        <v>No</v>
      </c>
      <c r="V1367" s="178" t="str">
        <f t="shared" si="873"/>
        <v>No</v>
      </c>
      <c r="W1367" t="str">
        <f>IF(OR(CM!K57="Q3 2023",CM!K57="Q4 2023"),"Yes","No")</f>
        <v>No</v>
      </c>
      <c r="X1367" s="178" t="str">
        <f t="shared" si="874"/>
        <v>No</v>
      </c>
      <c r="Y1367" t="str">
        <f>IF(OR(CM!K57="Q1 2024",CM!K57="Q2 2024"),"Yes","No")</f>
        <v>No</v>
      </c>
      <c r="Z1367" s="178" t="str">
        <f t="shared" si="875"/>
        <v>No</v>
      </c>
      <c r="AA1367" t="str">
        <f>IF(OR(IA!M133="Q3 2024",IA!M133="Q4 2024"),"Yes","No")</f>
        <v>No</v>
      </c>
      <c r="AB1367" s="178" t="str">
        <f t="shared" si="876"/>
        <v>No</v>
      </c>
      <c r="AC1367" t="str">
        <f>IF(OR(CM!K57="Q1 2025",CM!K57="Q2 2025"),"Yes","No")</f>
        <v>No</v>
      </c>
      <c r="AD1367" s="178" t="str">
        <f t="shared" si="877"/>
        <v>No</v>
      </c>
      <c r="AE1367" t="str">
        <f>IF(OR(CM!K57="Q3 2025",CM!K57="Q4 2025"),"Yes","No")</f>
        <v>No</v>
      </c>
      <c r="AF1367" s="178" t="str">
        <f t="shared" si="878"/>
        <v>No</v>
      </c>
      <c r="AG1367" t="str">
        <f>IF(OR(CM!K57="Q1 2026",CM!K57="Q2 2026"),"Yes","No")</f>
        <v>No</v>
      </c>
      <c r="AH1367" s="178" t="str">
        <f t="shared" si="879"/>
        <v>No</v>
      </c>
      <c r="AI1367" t="str">
        <f>IF(OR(CM!K57="Q3 2026",CM!K57="Q4 2026"),"Yes","No")</f>
        <v>No</v>
      </c>
      <c r="AJ1367" s="178" t="str">
        <f t="shared" si="880"/>
        <v>No</v>
      </c>
      <c r="AK1367" t="str">
        <f>IF(OR(CM!K57="Q1 2027",CM!K57="Q2 2027"),"Yes","No")</f>
        <v>No</v>
      </c>
      <c r="AL1367" s="178" t="str">
        <f t="shared" si="881"/>
        <v>No</v>
      </c>
      <c r="AM1367" t="str">
        <f>IF(OR(CM!K57="Q3 2027",CM!K57="Q4 2027"),"Yes","No")</f>
        <v>No</v>
      </c>
      <c r="AN1367" s="178" t="str">
        <f t="shared" si="882"/>
        <v>No</v>
      </c>
      <c r="AO1367" t="str">
        <f>IF(OR(CM!K57="Q1 2028",CM!K57="Q2 2028"),"Yes","No")</f>
        <v>No</v>
      </c>
      <c r="AP1367" s="178" t="str">
        <f t="shared" si="883"/>
        <v>No</v>
      </c>
      <c r="AQ1367" t="str">
        <f>IF(OR(CM!K57="Q3 2028",CM!K57="Q4 2028"),"Yes","No")</f>
        <v>No</v>
      </c>
      <c r="AR1367" s="178" t="str">
        <f t="shared" si="884"/>
        <v>No</v>
      </c>
      <c r="AS1367" t="str">
        <f>IF(OR(CM!K57="Q1 2029",CM!K57="Q2 2029"),"Yes","No")</f>
        <v>No</v>
      </c>
      <c r="AT1367" s="178" t="str">
        <f t="shared" si="885"/>
        <v>No</v>
      </c>
      <c r="AU1367" t="str">
        <f>IF(OR(CM!K57="Q3 2029",CM!K57="Q4 2029"),"Yes","No")</f>
        <v>No</v>
      </c>
      <c r="AV1367" s="178" t="str">
        <f t="shared" si="886"/>
        <v>No</v>
      </c>
      <c r="AW1367" t="str">
        <f>IF(OR(CM!K57="Q1 2030",CM!K57="Q2 2030"),"Yes","No")</f>
        <v>No</v>
      </c>
      <c r="AX1367" s="178" t="str">
        <f t="shared" si="887"/>
        <v>No</v>
      </c>
      <c r="AY1367" t="str">
        <f>IF(OR(CM!K57="Q3 2030",CM!K57="Q4 2030"),"Yes","No")</f>
        <v>No</v>
      </c>
      <c r="AZ1367" s="178" t="str">
        <f t="shared" si="888"/>
        <v>No</v>
      </c>
      <c r="BA1367" t="str">
        <f>IF(CM!K57="","No","Yes")</f>
        <v>No</v>
      </c>
      <c r="BB1367" s="178" t="str">
        <f t="shared" si="889"/>
        <v>No</v>
      </c>
      <c r="BC1367" s="178" t="str">
        <f t="shared" si="890"/>
        <v>Yes</v>
      </c>
      <c r="BD1367" s="174"/>
    </row>
    <row r="1368" spans="1:56" s="175" customFormat="1" ht="23.65" thickBot="1" x14ac:dyDescent="0.5">
      <c r="A1368" s="177">
        <v>54</v>
      </c>
      <c r="B1368" s="51" t="s">
        <v>151</v>
      </c>
      <c r="C1368" t="str">
        <f>IF(CM!E58="Yes","Yes","No")</f>
        <v>No</v>
      </c>
      <c r="D1368" t="str">
        <f>IF(AND(C1368="No",CM!F58="Yes"),"Yes","No")</f>
        <v>No</v>
      </c>
      <c r="E1368" t="str">
        <f>IF(AND(C1368="No",CM!F58="N/A"),"N/A","No")</f>
        <v>No</v>
      </c>
      <c r="F1368">
        <f>IF(OR(CM!F58="Yes",CM!F58="N/A"),0,1)</f>
        <v>1</v>
      </c>
      <c r="G1368" t="str">
        <f>IF(OR(CM!K58="Q3 2019",CM!K58="Q4 2019"),"Yes","No")</f>
        <v>No</v>
      </c>
      <c r="H1368" s="178" t="str">
        <f t="shared" si="842"/>
        <v>No</v>
      </c>
      <c r="I1368" t="str">
        <f>IF(OR(CM!K58="Q1 2020",CM!K58="Q2 2020"),"Yes","No")</f>
        <v>No</v>
      </c>
      <c r="J1368" s="178" t="str">
        <f t="shared" si="867"/>
        <v>No</v>
      </c>
      <c r="K1368" t="str">
        <f>IF(OR(CM!K58="Q3 2020",CM!K58="Q4 2020"),"Yes","No")</f>
        <v>No</v>
      </c>
      <c r="L1368" s="178" t="str">
        <f t="shared" si="868"/>
        <v>No</v>
      </c>
      <c r="M1368" t="str">
        <f>IF(OR(CM!K58="Q1 2021",CM!K58="Q2 2021"),"Yes","No")</f>
        <v>No</v>
      </c>
      <c r="N1368" s="178" t="str">
        <f t="shared" si="869"/>
        <v>No</v>
      </c>
      <c r="O1368" t="str">
        <f>IF(OR(CM!K58="Q3 2021",CM!K58="Q4 2021"),"Yes","No")</f>
        <v>No</v>
      </c>
      <c r="P1368" s="178" t="str">
        <f t="shared" si="870"/>
        <v>No</v>
      </c>
      <c r="Q1368" t="str">
        <f>IF(OR(CM!K58="Q1 2022",CM!K58="Q2 2022"),"Yes","No")</f>
        <v>No</v>
      </c>
      <c r="R1368" s="178" t="str">
        <f t="shared" si="871"/>
        <v>No</v>
      </c>
      <c r="S1368" t="str">
        <f>IF(OR(CM!K58="Q3 2022",CM!K58="Q4 2022"),"Yes","No")</f>
        <v>No</v>
      </c>
      <c r="T1368" s="178" t="str">
        <f t="shared" si="872"/>
        <v>No</v>
      </c>
      <c r="U1368" t="str">
        <f>IF(OR(CM!K58="Q1 2023",CM!K58="Q2 2023"),"Yes","No")</f>
        <v>No</v>
      </c>
      <c r="V1368" s="178" t="str">
        <f t="shared" si="873"/>
        <v>No</v>
      </c>
      <c r="W1368" t="str">
        <f>IF(OR(CM!K58="Q3 2023",CM!K58="Q4 2023"),"Yes","No")</f>
        <v>No</v>
      </c>
      <c r="X1368" s="178" t="str">
        <f t="shared" si="874"/>
        <v>No</v>
      </c>
      <c r="Y1368" t="str">
        <f>IF(OR(CM!K58="Q1 2024",CM!K58="Q2 2024"),"Yes","No")</f>
        <v>No</v>
      </c>
      <c r="Z1368" s="178" t="str">
        <f t="shared" si="875"/>
        <v>No</v>
      </c>
      <c r="AA1368" t="str">
        <f>IF(OR(IA!M134="Q3 2024",IA!M134="Q4 2024"),"Yes","No")</f>
        <v>No</v>
      </c>
      <c r="AB1368" s="178" t="str">
        <f t="shared" si="876"/>
        <v>No</v>
      </c>
      <c r="AC1368" t="str">
        <f>IF(OR(CM!K58="Q1 2025",CM!K58="Q2 2025"),"Yes","No")</f>
        <v>No</v>
      </c>
      <c r="AD1368" s="178" t="str">
        <f t="shared" si="877"/>
        <v>No</v>
      </c>
      <c r="AE1368" t="str">
        <f>IF(OR(CM!K58="Q3 2025",CM!K58="Q4 2025"),"Yes","No")</f>
        <v>No</v>
      </c>
      <c r="AF1368" s="178" t="str">
        <f t="shared" si="878"/>
        <v>No</v>
      </c>
      <c r="AG1368" t="str">
        <f>IF(OR(CM!K58="Q1 2026",CM!K58="Q2 2026"),"Yes","No")</f>
        <v>No</v>
      </c>
      <c r="AH1368" s="178" t="str">
        <f t="shared" si="879"/>
        <v>No</v>
      </c>
      <c r="AI1368" t="str">
        <f>IF(OR(CM!K58="Q3 2026",CM!K58="Q4 2026"),"Yes","No")</f>
        <v>No</v>
      </c>
      <c r="AJ1368" s="178" t="str">
        <f t="shared" si="880"/>
        <v>No</v>
      </c>
      <c r="AK1368" t="str">
        <f>IF(OR(CM!K58="Q1 2027",CM!K58="Q2 2027"),"Yes","No")</f>
        <v>No</v>
      </c>
      <c r="AL1368" s="178" t="str">
        <f t="shared" si="881"/>
        <v>No</v>
      </c>
      <c r="AM1368" t="str">
        <f>IF(OR(CM!K58="Q3 2027",CM!K58="Q4 2027"),"Yes","No")</f>
        <v>No</v>
      </c>
      <c r="AN1368" s="178" t="str">
        <f t="shared" si="882"/>
        <v>No</v>
      </c>
      <c r="AO1368" t="str">
        <f>IF(OR(CM!K58="Q1 2028",CM!K58="Q2 2028"),"Yes","No")</f>
        <v>No</v>
      </c>
      <c r="AP1368" s="178" t="str">
        <f t="shared" si="883"/>
        <v>No</v>
      </c>
      <c r="AQ1368" t="str">
        <f>IF(OR(CM!K58="Q3 2028",CM!K58="Q4 2028"),"Yes","No")</f>
        <v>No</v>
      </c>
      <c r="AR1368" s="178" t="str">
        <f t="shared" si="884"/>
        <v>No</v>
      </c>
      <c r="AS1368" t="str">
        <f>IF(OR(CM!K58="Q1 2029",CM!K58="Q2 2029"),"Yes","No")</f>
        <v>No</v>
      </c>
      <c r="AT1368" s="178" t="str">
        <f t="shared" si="885"/>
        <v>No</v>
      </c>
      <c r="AU1368" t="str">
        <f>IF(OR(CM!K58="Q3 2029",CM!K58="Q4 2029"),"Yes","No")</f>
        <v>No</v>
      </c>
      <c r="AV1368" s="178" t="str">
        <f t="shared" si="886"/>
        <v>No</v>
      </c>
      <c r="AW1368" t="str">
        <f>IF(OR(CM!K58="Q1 2030",CM!K58="Q2 2030"),"Yes","No")</f>
        <v>No</v>
      </c>
      <c r="AX1368" s="178" t="str">
        <f t="shared" si="887"/>
        <v>No</v>
      </c>
      <c r="AY1368" t="str">
        <f>IF(OR(CM!K58="Q3 2030",CM!K58="Q4 2030"),"Yes","No")</f>
        <v>No</v>
      </c>
      <c r="AZ1368" s="178" t="str">
        <f t="shared" si="888"/>
        <v>No</v>
      </c>
      <c r="BA1368" t="str">
        <f>IF(CM!K58="","No","Yes")</f>
        <v>No</v>
      </c>
      <c r="BB1368" s="178" t="str">
        <f t="shared" si="889"/>
        <v>No</v>
      </c>
      <c r="BC1368" s="178" t="str">
        <f t="shared" si="890"/>
        <v>Yes</v>
      </c>
      <c r="BD1368" s="174"/>
    </row>
    <row r="1369" spans="1:56" s="175" customFormat="1" ht="35.25" thickBot="1" x14ac:dyDescent="0.5">
      <c r="A1369" s="177">
        <v>55</v>
      </c>
      <c r="B1369" s="51" t="s">
        <v>153</v>
      </c>
      <c r="C1369" t="str">
        <f>IF(CM!E59="Yes","Yes","No")</f>
        <v>No</v>
      </c>
      <c r="D1369" t="str">
        <f>IF(AND(C1369="No",CM!F59="Yes"),"Yes","No")</f>
        <v>No</v>
      </c>
      <c r="E1369" t="str">
        <f>IF(AND(C1369="No",CM!F59="N/A"),"N/A","No")</f>
        <v>No</v>
      </c>
      <c r="F1369">
        <f>IF(OR(CM!F59="Yes",CM!F59="N/A"),0,1)</f>
        <v>1</v>
      </c>
      <c r="G1369" t="str">
        <f>IF(OR(CM!K59="Q3 2019",CM!K59="Q4 2019"),"Yes","No")</f>
        <v>No</v>
      </c>
      <c r="H1369" s="178" t="str">
        <f t="shared" si="842"/>
        <v>No</v>
      </c>
      <c r="I1369" t="str">
        <f>IF(OR(CM!K59="Q1 2020",CM!K59="Q2 2020"),"Yes","No")</f>
        <v>No</v>
      </c>
      <c r="J1369" s="178" t="str">
        <f t="shared" si="867"/>
        <v>No</v>
      </c>
      <c r="K1369" t="str">
        <f>IF(OR(CM!K59="Q3 2020",CM!K59="Q4 2020"),"Yes","No")</f>
        <v>No</v>
      </c>
      <c r="L1369" s="178" t="str">
        <f t="shared" si="868"/>
        <v>No</v>
      </c>
      <c r="M1369" t="str">
        <f>IF(OR(CM!K59="Q1 2021",CM!K59="Q2 2021"),"Yes","No")</f>
        <v>No</v>
      </c>
      <c r="N1369" s="178" t="str">
        <f t="shared" si="869"/>
        <v>No</v>
      </c>
      <c r="O1369" t="str">
        <f>IF(OR(CM!K59="Q3 2021",CM!K59="Q4 2021"),"Yes","No")</f>
        <v>No</v>
      </c>
      <c r="P1369" s="178" t="str">
        <f t="shared" si="870"/>
        <v>No</v>
      </c>
      <c r="Q1369" t="str">
        <f>IF(OR(CM!K59="Q1 2022",CM!K59="Q2 2022"),"Yes","No")</f>
        <v>No</v>
      </c>
      <c r="R1369" s="178" t="str">
        <f t="shared" si="871"/>
        <v>No</v>
      </c>
      <c r="S1369" t="str">
        <f>IF(OR(CM!K59="Q3 2022",CM!K59="Q4 2022"),"Yes","No")</f>
        <v>No</v>
      </c>
      <c r="T1369" s="178" t="str">
        <f t="shared" si="872"/>
        <v>No</v>
      </c>
      <c r="U1369" t="str">
        <f>IF(OR(CM!K59="Q1 2023",CM!K59="Q2 2023"),"Yes","No")</f>
        <v>No</v>
      </c>
      <c r="V1369" s="178" t="str">
        <f t="shared" si="873"/>
        <v>No</v>
      </c>
      <c r="W1369" t="str">
        <f>IF(OR(CM!K59="Q3 2023",CM!K59="Q4 2023"),"Yes","No")</f>
        <v>No</v>
      </c>
      <c r="X1369" s="178" t="str">
        <f t="shared" si="874"/>
        <v>No</v>
      </c>
      <c r="Y1369" t="str">
        <f>IF(OR(CM!K59="Q1 2024",CM!K59="Q2 2024"),"Yes","No")</f>
        <v>No</v>
      </c>
      <c r="Z1369" s="178" t="str">
        <f t="shared" si="875"/>
        <v>No</v>
      </c>
      <c r="AA1369" t="str">
        <f>IF(OR(IA!M135="Q3 2024",IA!M135="Q4 2024"),"Yes","No")</f>
        <v>No</v>
      </c>
      <c r="AB1369" s="178" t="str">
        <f t="shared" si="876"/>
        <v>No</v>
      </c>
      <c r="AC1369" t="str">
        <f>IF(OR(CM!K59="Q1 2025",CM!K59="Q2 2025"),"Yes","No")</f>
        <v>No</v>
      </c>
      <c r="AD1369" s="178" t="str">
        <f t="shared" si="877"/>
        <v>No</v>
      </c>
      <c r="AE1369" t="str">
        <f>IF(OR(CM!K59="Q3 2025",CM!K59="Q4 2025"),"Yes","No")</f>
        <v>No</v>
      </c>
      <c r="AF1369" s="178" t="str">
        <f t="shared" si="878"/>
        <v>No</v>
      </c>
      <c r="AG1369" t="str">
        <f>IF(OR(CM!K59="Q1 2026",CM!K59="Q2 2026"),"Yes","No")</f>
        <v>No</v>
      </c>
      <c r="AH1369" s="178" t="str">
        <f t="shared" si="879"/>
        <v>No</v>
      </c>
      <c r="AI1369" t="str">
        <f>IF(OR(CM!K59="Q3 2026",CM!K59="Q4 2026"),"Yes","No")</f>
        <v>No</v>
      </c>
      <c r="AJ1369" s="178" t="str">
        <f t="shared" si="880"/>
        <v>No</v>
      </c>
      <c r="AK1369" t="str">
        <f>IF(OR(CM!K59="Q1 2027",CM!K59="Q2 2027"),"Yes","No")</f>
        <v>No</v>
      </c>
      <c r="AL1369" s="178" t="str">
        <f t="shared" si="881"/>
        <v>No</v>
      </c>
      <c r="AM1369" t="str">
        <f>IF(OR(CM!K59="Q3 2027",CM!K59="Q4 2027"),"Yes","No")</f>
        <v>No</v>
      </c>
      <c r="AN1369" s="178" t="str">
        <f t="shared" si="882"/>
        <v>No</v>
      </c>
      <c r="AO1369" t="str">
        <f>IF(OR(CM!K59="Q1 2028",CM!K59="Q2 2028"),"Yes","No")</f>
        <v>No</v>
      </c>
      <c r="AP1369" s="178" t="str">
        <f t="shared" si="883"/>
        <v>No</v>
      </c>
      <c r="AQ1369" t="str">
        <f>IF(OR(CM!K59="Q3 2028",CM!K59="Q4 2028"),"Yes","No")</f>
        <v>No</v>
      </c>
      <c r="AR1369" s="178" t="str">
        <f t="shared" si="884"/>
        <v>No</v>
      </c>
      <c r="AS1369" t="str">
        <f>IF(OR(CM!K59="Q1 2029",CM!K59="Q2 2029"),"Yes","No")</f>
        <v>No</v>
      </c>
      <c r="AT1369" s="178" t="str">
        <f t="shared" si="885"/>
        <v>No</v>
      </c>
      <c r="AU1369" t="str">
        <f>IF(OR(CM!K59="Q3 2029",CM!K59="Q4 2029"),"Yes","No")</f>
        <v>No</v>
      </c>
      <c r="AV1369" s="178" t="str">
        <f t="shared" si="886"/>
        <v>No</v>
      </c>
      <c r="AW1369" t="str">
        <f>IF(OR(CM!K59="Q1 2030",CM!K59="Q2 2030"),"Yes","No")</f>
        <v>No</v>
      </c>
      <c r="AX1369" s="178" t="str">
        <f t="shared" si="887"/>
        <v>No</v>
      </c>
      <c r="AY1369" t="str">
        <f>IF(OR(CM!K59="Q3 2030",CM!K59="Q4 2030"),"Yes","No")</f>
        <v>No</v>
      </c>
      <c r="AZ1369" s="178" t="str">
        <f t="shared" si="888"/>
        <v>No</v>
      </c>
      <c r="BA1369" t="str">
        <f>IF(CM!K59="","No","Yes")</f>
        <v>No</v>
      </c>
      <c r="BB1369" s="178" t="str">
        <f t="shared" si="889"/>
        <v>No</v>
      </c>
      <c r="BC1369" s="178" t="str">
        <f t="shared" si="890"/>
        <v>Yes</v>
      </c>
      <c r="BD1369" s="174"/>
    </row>
    <row r="1370" spans="1:56" s="175" customFormat="1" ht="23.65" thickBot="1" x14ac:dyDescent="0.5">
      <c r="A1370" s="177">
        <v>56</v>
      </c>
      <c r="B1370" s="51" t="s">
        <v>154</v>
      </c>
      <c r="C1370" t="str">
        <f>IF(CM!E60="Yes","Yes","No")</f>
        <v>No</v>
      </c>
      <c r="D1370" t="str">
        <f>IF(AND(C1370="No",CM!F60="Yes"),"Yes","No")</f>
        <v>No</v>
      </c>
      <c r="E1370" t="str">
        <f>IF(AND(C1370="No",CM!F60="N/A"),"N/A","No")</f>
        <v>No</v>
      </c>
      <c r="F1370">
        <f>IF(OR(CM!F60="Yes",CM!F60="N/A"),0,1)</f>
        <v>1</v>
      </c>
      <c r="G1370" t="str">
        <f>IF(OR(CM!K60="Q3 2019",CM!K60="Q4 2019"),"Yes","No")</f>
        <v>No</v>
      </c>
      <c r="H1370" s="178" t="str">
        <f t="shared" si="842"/>
        <v>No</v>
      </c>
      <c r="I1370" t="str">
        <f>IF(OR(CM!K60="Q1 2020",CM!K60="Q2 2020"),"Yes","No")</f>
        <v>No</v>
      </c>
      <c r="J1370" s="178" t="str">
        <f t="shared" si="867"/>
        <v>No</v>
      </c>
      <c r="K1370" t="str">
        <f>IF(OR(CM!K60="Q3 2020",CM!K60="Q4 2020"),"Yes","No")</f>
        <v>No</v>
      </c>
      <c r="L1370" s="178" t="str">
        <f t="shared" si="868"/>
        <v>No</v>
      </c>
      <c r="M1370" t="str">
        <f>IF(OR(CM!K60="Q1 2021",CM!K60="Q2 2021"),"Yes","No")</f>
        <v>No</v>
      </c>
      <c r="N1370" s="178" t="str">
        <f t="shared" si="869"/>
        <v>No</v>
      </c>
      <c r="O1370" t="str">
        <f>IF(OR(CM!K60="Q3 2021",CM!K60="Q4 2021"),"Yes","No")</f>
        <v>No</v>
      </c>
      <c r="P1370" s="178" t="str">
        <f t="shared" si="870"/>
        <v>No</v>
      </c>
      <c r="Q1370" t="str">
        <f>IF(OR(CM!K60="Q1 2022",CM!K60="Q2 2022"),"Yes","No")</f>
        <v>No</v>
      </c>
      <c r="R1370" s="178" t="str">
        <f t="shared" si="871"/>
        <v>No</v>
      </c>
      <c r="S1370" t="str">
        <f>IF(OR(CM!K60="Q3 2022",CM!K60="Q4 2022"),"Yes","No")</f>
        <v>No</v>
      </c>
      <c r="T1370" s="178" t="str">
        <f t="shared" si="872"/>
        <v>No</v>
      </c>
      <c r="U1370" t="str">
        <f>IF(OR(CM!K60="Q1 2023",CM!K60="Q2 2023"),"Yes","No")</f>
        <v>No</v>
      </c>
      <c r="V1370" s="178" t="str">
        <f t="shared" si="873"/>
        <v>No</v>
      </c>
      <c r="W1370" t="str">
        <f>IF(OR(CM!K60="Q3 2023",CM!K60="Q4 2023"),"Yes","No")</f>
        <v>No</v>
      </c>
      <c r="X1370" s="178" t="str">
        <f t="shared" si="874"/>
        <v>No</v>
      </c>
      <c r="Y1370" t="str">
        <f>IF(OR(CM!K60="Q1 2024",CM!K60="Q2 2024"),"Yes","No")</f>
        <v>No</v>
      </c>
      <c r="Z1370" s="178" t="str">
        <f t="shared" si="875"/>
        <v>No</v>
      </c>
      <c r="AA1370" t="str">
        <f>IF(OR(IA!M136="Q3 2024",IA!M136="Q4 2024"),"Yes","No")</f>
        <v>No</v>
      </c>
      <c r="AB1370" s="178" t="str">
        <f t="shared" si="876"/>
        <v>No</v>
      </c>
      <c r="AC1370" t="str">
        <f>IF(OR(CM!K60="Q1 2025",CM!K60="Q2 2025"),"Yes","No")</f>
        <v>No</v>
      </c>
      <c r="AD1370" s="178" t="str">
        <f t="shared" si="877"/>
        <v>No</v>
      </c>
      <c r="AE1370" t="str">
        <f>IF(OR(CM!K60="Q3 2025",CM!K60="Q4 2025"),"Yes","No")</f>
        <v>No</v>
      </c>
      <c r="AF1370" s="178" t="str">
        <f t="shared" si="878"/>
        <v>No</v>
      </c>
      <c r="AG1370" t="str">
        <f>IF(OR(CM!K60="Q1 2026",CM!K60="Q2 2026"),"Yes","No")</f>
        <v>No</v>
      </c>
      <c r="AH1370" s="178" t="str">
        <f t="shared" si="879"/>
        <v>No</v>
      </c>
      <c r="AI1370" t="str">
        <f>IF(OR(CM!K60="Q3 2026",CM!K60="Q4 2026"),"Yes","No")</f>
        <v>No</v>
      </c>
      <c r="AJ1370" s="178" t="str">
        <f t="shared" si="880"/>
        <v>No</v>
      </c>
      <c r="AK1370" t="str">
        <f>IF(OR(CM!K60="Q1 2027",CM!K60="Q2 2027"),"Yes","No")</f>
        <v>No</v>
      </c>
      <c r="AL1370" s="178" t="str">
        <f t="shared" si="881"/>
        <v>No</v>
      </c>
      <c r="AM1370" t="str">
        <f>IF(OR(CM!K60="Q3 2027",CM!K60="Q4 2027"),"Yes","No")</f>
        <v>No</v>
      </c>
      <c r="AN1370" s="178" t="str">
        <f t="shared" si="882"/>
        <v>No</v>
      </c>
      <c r="AO1370" t="str">
        <f>IF(OR(CM!K60="Q1 2028",CM!K60="Q2 2028"),"Yes","No")</f>
        <v>No</v>
      </c>
      <c r="AP1370" s="178" t="str">
        <f t="shared" si="883"/>
        <v>No</v>
      </c>
      <c r="AQ1370" t="str">
        <f>IF(OR(CM!K60="Q3 2028",CM!K60="Q4 2028"),"Yes","No")</f>
        <v>No</v>
      </c>
      <c r="AR1370" s="178" t="str">
        <f t="shared" si="884"/>
        <v>No</v>
      </c>
      <c r="AS1370" t="str">
        <f>IF(OR(CM!K60="Q1 2029",CM!K60="Q2 2029"),"Yes","No")</f>
        <v>No</v>
      </c>
      <c r="AT1370" s="178" t="str">
        <f t="shared" si="885"/>
        <v>No</v>
      </c>
      <c r="AU1370" t="str">
        <f>IF(OR(CM!K60="Q3 2029",CM!K60="Q4 2029"),"Yes","No")</f>
        <v>No</v>
      </c>
      <c r="AV1370" s="178" t="str">
        <f t="shared" si="886"/>
        <v>No</v>
      </c>
      <c r="AW1370" t="str">
        <f>IF(OR(CM!K60="Q1 2030",CM!K60="Q2 2030"),"Yes","No")</f>
        <v>No</v>
      </c>
      <c r="AX1370" s="178" t="str">
        <f t="shared" si="887"/>
        <v>No</v>
      </c>
      <c r="AY1370" t="str">
        <f>IF(OR(CM!K60="Q3 2030",CM!K60="Q4 2030"),"Yes","No")</f>
        <v>No</v>
      </c>
      <c r="AZ1370" s="178" t="str">
        <f t="shared" si="888"/>
        <v>No</v>
      </c>
      <c r="BA1370" t="str">
        <f>IF(CM!K60="","No","Yes")</f>
        <v>No</v>
      </c>
      <c r="BB1370" s="178" t="str">
        <f t="shared" si="889"/>
        <v>No</v>
      </c>
      <c r="BC1370" s="178" t="str">
        <f t="shared" si="890"/>
        <v>Yes</v>
      </c>
      <c r="BD1370" s="174"/>
    </row>
    <row r="1371" spans="1:56" s="175" customFormat="1" ht="14.65" thickBot="1" x14ac:dyDescent="0.5">
      <c r="A1371" s="177">
        <v>57</v>
      </c>
      <c r="B1371" s="51" t="s">
        <v>155</v>
      </c>
      <c r="C1371" t="str">
        <f>IF(CM!E61="Yes","Yes","No")</f>
        <v>No</v>
      </c>
      <c r="D1371" t="str">
        <f>IF(AND(C1371="No",CM!F61="Yes"),"Yes","No")</f>
        <v>No</v>
      </c>
      <c r="E1371" t="str">
        <f>IF(AND(C1371="No",CM!F61="N/A"),"N/A","No")</f>
        <v>No</v>
      </c>
      <c r="F1371">
        <f>IF(OR(CM!F61="Yes",CM!F61="N/A"),0,1)</f>
        <v>1</v>
      </c>
      <c r="G1371" t="str">
        <f>IF(OR(CM!K61="Q3 2019",CM!K61="Q4 2019"),"Yes","No")</f>
        <v>No</v>
      </c>
      <c r="H1371" s="178" t="str">
        <f t="shared" si="842"/>
        <v>No</v>
      </c>
      <c r="I1371" t="str">
        <f>IF(OR(CM!K61="Q1 2020",CM!K61="Q2 2020"),"Yes","No")</f>
        <v>No</v>
      </c>
      <c r="J1371" s="178" t="str">
        <f t="shared" si="867"/>
        <v>No</v>
      </c>
      <c r="K1371" t="str">
        <f>IF(OR(CM!K61="Q3 2020",CM!K61="Q4 2020"),"Yes","No")</f>
        <v>No</v>
      </c>
      <c r="L1371" s="178" t="str">
        <f t="shared" si="868"/>
        <v>No</v>
      </c>
      <c r="M1371" t="str">
        <f>IF(OR(CM!K61="Q1 2021",CM!K61="Q2 2021"),"Yes","No")</f>
        <v>No</v>
      </c>
      <c r="N1371" s="178" t="str">
        <f t="shared" si="869"/>
        <v>No</v>
      </c>
      <c r="O1371" t="str">
        <f>IF(OR(CM!K61="Q3 2021",CM!K61="Q4 2021"),"Yes","No")</f>
        <v>No</v>
      </c>
      <c r="P1371" s="178" t="str">
        <f t="shared" si="870"/>
        <v>No</v>
      </c>
      <c r="Q1371" t="str">
        <f>IF(OR(CM!K61="Q1 2022",CM!K61="Q2 2022"),"Yes","No")</f>
        <v>No</v>
      </c>
      <c r="R1371" s="178" t="str">
        <f t="shared" si="871"/>
        <v>No</v>
      </c>
      <c r="S1371" t="str">
        <f>IF(OR(CM!K61="Q3 2022",CM!K61="Q4 2022"),"Yes","No")</f>
        <v>No</v>
      </c>
      <c r="T1371" s="178" t="str">
        <f t="shared" si="872"/>
        <v>No</v>
      </c>
      <c r="U1371" t="str">
        <f>IF(OR(CM!K61="Q1 2023",CM!K61="Q2 2023"),"Yes","No")</f>
        <v>No</v>
      </c>
      <c r="V1371" s="178" t="str">
        <f t="shared" si="873"/>
        <v>No</v>
      </c>
      <c r="W1371" t="str">
        <f>IF(OR(CM!K61="Q3 2023",CM!K61="Q4 2023"),"Yes","No")</f>
        <v>No</v>
      </c>
      <c r="X1371" s="178" t="str">
        <f t="shared" si="874"/>
        <v>No</v>
      </c>
      <c r="Y1371" t="str">
        <f>IF(OR(CM!K61="Q1 2024",CM!K61="Q2 2024"),"Yes","No")</f>
        <v>No</v>
      </c>
      <c r="Z1371" s="178" t="str">
        <f t="shared" si="875"/>
        <v>No</v>
      </c>
      <c r="AA1371" t="str">
        <f>IF(OR(IA!M137="Q3 2024",IA!M137="Q4 2024"),"Yes","No")</f>
        <v>No</v>
      </c>
      <c r="AB1371" s="178" t="str">
        <f t="shared" si="876"/>
        <v>No</v>
      </c>
      <c r="AC1371" t="str">
        <f>IF(OR(CM!K61="Q1 2025",CM!K61="Q2 2025"),"Yes","No")</f>
        <v>No</v>
      </c>
      <c r="AD1371" s="178" t="str">
        <f t="shared" si="877"/>
        <v>No</v>
      </c>
      <c r="AE1371" t="str">
        <f>IF(OR(CM!K61="Q3 2025",CM!K61="Q4 2025"),"Yes","No")</f>
        <v>No</v>
      </c>
      <c r="AF1371" s="178" t="str">
        <f t="shared" si="878"/>
        <v>No</v>
      </c>
      <c r="AG1371" t="str">
        <f>IF(OR(CM!K61="Q1 2026",CM!K61="Q2 2026"),"Yes","No")</f>
        <v>No</v>
      </c>
      <c r="AH1371" s="178" t="str">
        <f t="shared" si="879"/>
        <v>No</v>
      </c>
      <c r="AI1371" t="str">
        <f>IF(OR(CM!K61="Q3 2026",CM!K61="Q4 2026"),"Yes","No")</f>
        <v>No</v>
      </c>
      <c r="AJ1371" s="178" t="str">
        <f t="shared" si="880"/>
        <v>No</v>
      </c>
      <c r="AK1371" t="str">
        <f>IF(OR(CM!K61="Q1 2027",CM!K61="Q2 2027"),"Yes","No")</f>
        <v>No</v>
      </c>
      <c r="AL1371" s="178" t="str">
        <f t="shared" si="881"/>
        <v>No</v>
      </c>
      <c r="AM1371" t="str">
        <f>IF(OR(CM!K61="Q3 2027",CM!K61="Q4 2027"),"Yes","No")</f>
        <v>No</v>
      </c>
      <c r="AN1371" s="178" t="str">
        <f t="shared" si="882"/>
        <v>No</v>
      </c>
      <c r="AO1371" t="str">
        <f>IF(OR(CM!K61="Q1 2028",CM!K61="Q2 2028"),"Yes","No")</f>
        <v>No</v>
      </c>
      <c r="AP1371" s="178" t="str">
        <f t="shared" si="883"/>
        <v>No</v>
      </c>
      <c r="AQ1371" t="str">
        <f>IF(OR(CM!K61="Q3 2028",CM!K61="Q4 2028"),"Yes","No")</f>
        <v>No</v>
      </c>
      <c r="AR1371" s="178" t="str">
        <f t="shared" si="884"/>
        <v>No</v>
      </c>
      <c r="AS1371" t="str">
        <f>IF(OR(CM!K61="Q1 2029",CM!K61="Q2 2029"),"Yes","No")</f>
        <v>No</v>
      </c>
      <c r="AT1371" s="178" t="str">
        <f t="shared" si="885"/>
        <v>No</v>
      </c>
      <c r="AU1371" t="str">
        <f>IF(OR(CM!K61="Q3 2029",CM!K61="Q4 2029"),"Yes","No")</f>
        <v>No</v>
      </c>
      <c r="AV1371" s="178" t="str">
        <f t="shared" si="886"/>
        <v>No</v>
      </c>
      <c r="AW1371" t="str">
        <f>IF(OR(CM!K61="Q1 2030",CM!K61="Q2 2030"),"Yes","No")</f>
        <v>No</v>
      </c>
      <c r="AX1371" s="178" t="str">
        <f t="shared" si="887"/>
        <v>No</v>
      </c>
      <c r="AY1371" t="str">
        <f>IF(OR(CM!K61="Q3 2030",CM!K61="Q4 2030"),"Yes","No")</f>
        <v>No</v>
      </c>
      <c r="AZ1371" s="178" t="str">
        <f t="shared" si="888"/>
        <v>No</v>
      </c>
      <c r="BA1371" t="str">
        <f>IF(CM!K61="","No","Yes")</f>
        <v>No</v>
      </c>
      <c r="BB1371" s="178" t="str">
        <f t="shared" si="889"/>
        <v>No</v>
      </c>
      <c r="BC1371" s="178" t="str">
        <f t="shared" si="890"/>
        <v>Yes</v>
      </c>
      <c r="BD1371" s="174"/>
    </row>
    <row r="1372" spans="1:56" s="175" customFormat="1" ht="14.65" thickBot="1" x14ac:dyDescent="0.5">
      <c r="A1372" s="177">
        <v>58</v>
      </c>
      <c r="B1372" s="51" t="s">
        <v>156</v>
      </c>
      <c r="C1372" t="str">
        <f>IF(CM!E62="Yes","Yes","No")</f>
        <v>No</v>
      </c>
      <c r="D1372" t="str">
        <f>IF(AND(C1372="No",CM!F62="Yes"),"Yes","No")</f>
        <v>No</v>
      </c>
      <c r="E1372" t="str">
        <f>IF(AND(C1372="No",CM!F62="N/A"),"N/A","No")</f>
        <v>No</v>
      </c>
      <c r="F1372">
        <f>IF(OR(CM!F62="Yes",CM!F62="N/A"),0,1)</f>
        <v>1</v>
      </c>
      <c r="G1372" t="str">
        <f>IF(OR(CM!K62="Q3 2019",CM!K62="Q4 2019"),"Yes","No")</f>
        <v>No</v>
      </c>
      <c r="H1372" s="178" t="str">
        <f t="shared" si="842"/>
        <v>No</v>
      </c>
      <c r="I1372" t="str">
        <f>IF(OR(CM!K62="Q1 2020",CM!K62="Q2 2020"),"Yes","No")</f>
        <v>No</v>
      </c>
      <c r="J1372" s="178" t="str">
        <f t="shared" si="867"/>
        <v>No</v>
      </c>
      <c r="K1372" t="str">
        <f>IF(OR(CM!K62="Q3 2020",CM!K62="Q4 2020"),"Yes","No")</f>
        <v>No</v>
      </c>
      <c r="L1372" s="178" t="str">
        <f t="shared" si="868"/>
        <v>No</v>
      </c>
      <c r="M1372" t="str">
        <f>IF(OR(CM!K62="Q1 2021",CM!K62="Q2 2021"),"Yes","No")</f>
        <v>No</v>
      </c>
      <c r="N1372" s="178" t="str">
        <f t="shared" si="869"/>
        <v>No</v>
      </c>
      <c r="O1372" t="str">
        <f>IF(OR(CM!K62="Q3 2021",CM!K62="Q4 2021"),"Yes","No")</f>
        <v>No</v>
      </c>
      <c r="P1372" s="178" t="str">
        <f t="shared" si="870"/>
        <v>No</v>
      </c>
      <c r="Q1372" t="str">
        <f>IF(OR(CM!K62="Q1 2022",CM!K62="Q2 2022"),"Yes","No")</f>
        <v>No</v>
      </c>
      <c r="R1372" s="178" t="str">
        <f t="shared" si="871"/>
        <v>No</v>
      </c>
      <c r="S1372" t="str">
        <f>IF(OR(CM!K62="Q3 2022",CM!K62="Q4 2022"),"Yes","No")</f>
        <v>No</v>
      </c>
      <c r="T1372" s="178" t="str">
        <f t="shared" si="872"/>
        <v>No</v>
      </c>
      <c r="U1372" t="str">
        <f>IF(OR(CM!K62="Q1 2023",CM!K62="Q2 2023"),"Yes","No")</f>
        <v>No</v>
      </c>
      <c r="V1372" s="178" t="str">
        <f t="shared" si="873"/>
        <v>No</v>
      </c>
      <c r="W1372" t="str">
        <f>IF(OR(CM!K62="Q3 2023",CM!K62="Q4 2023"),"Yes","No")</f>
        <v>No</v>
      </c>
      <c r="X1372" s="178" t="str">
        <f t="shared" si="874"/>
        <v>No</v>
      </c>
      <c r="Y1372" t="str">
        <f>IF(OR(CM!K62="Q1 2024",CM!K62="Q2 2024"),"Yes","No")</f>
        <v>No</v>
      </c>
      <c r="Z1372" s="178" t="str">
        <f t="shared" si="875"/>
        <v>No</v>
      </c>
      <c r="AA1372" t="str">
        <f>IF(OR(IA!M138="Q3 2024",IA!M138="Q4 2024"),"Yes","No")</f>
        <v>No</v>
      </c>
      <c r="AB1372" s="178" t="str">
        <f t="shared" si="876"/>
        <v>No</v>
      </c>
      <c r="AC1372" t="str">
        <f>IF(OR(CM!K62="Q1 2025",CM!K62="Q2 2025"),"Yes","No")</f>
        <v>No</v>
      </c>
      <c r="AD1372" s="178" t="str">
        <f t="shared" si="877"/>
        <v>No</v>
      </c>
      <c r="AE1372" t="str">
        <f>IF(OR(CM!K62="Q3 2025",CM!K62="Q4 2025"),"Yes","No")</f>
        <v>No</v>
      </c>
      <c r="AF1372" s="178" t="str">
        <f t="shared" si="878"/>
        <v>No</v>
      </c>
      <c r="AG1372" t="str">
        <f>IF(OR(CM!K62="Q1 2026",CM!K62="Q2 2026"),"Yes","No")</f>
        <v>No</v>
      </c>
      <c r="AH1372" s="178" t="str">
        <f t="shared" si="879"/>
        <v>No</v>
      </c>
      <c r="AI1372" t="str">
        <f>IF(OR(CM!K62="Q3 2026",CM!K62="Q4 2026"),"Yes","No")</f>
        <v>No</v>
      </c>
      <c r="AJ1372" s="178" t="str">
        <f t="shared" si="880"/>
        <v>No</v>
      </c>
      <c r="AK1372" t="str">
        <f>IF(OR(CM!K62="Q1 2027",CM!K62="Q2 2027"),"Yes","No")</f>
        <v>No</v>
      </c>
      <c r="AL1372" s="178" t="str">
        <f t="shared" si="881"/>
        <v>No</v>
      </c>
      <c r="AM1372" t="str">
        <f>IF(OR(CM!K62="Q3 2027",CM!K62="Q4 2027"),"Yes","No")</f>
        <v>No</v>
      </c>
      <c r="AN1372" s="178" t="str">
        <f t="shared" si="882"/>
        <v>No</v>
      </c>
      <c r="AO1372" t="str">
        <f>IF(OR(CM!K62="Q1 2028",CM!K62="Q2 2028"),"Yes","No")</f>
        <v>No</v>
      </c>
      <c r="AP1372" s="178" t="str">
        <f t="shared" si="883"/>
        <v>No</v>
      </c>
      <c r="AQ1372" t="str">
        <f>IF(OR(CM!K62="Q3 2028",CM!K62="Q4 2028"),"Yes","No")</f>
        <v>No</v>
      </c>
      <c r="AR1372" s="178" t="str">
        <f t="shared" si="884"/>
        <v>No</v>
      </c>
      <c r="AS1372" t="str">
        <f>IF(OR(CM!K62="Q1 2029",CM!K62="Q2 2029"),"Yes","No")</f>
        <v>No</v>
      </c>
      <c r="AT1372" s="178" t="str">
        <f t="shared" si="885"/>
        <v>No</v>
      </c>
      <c r="AU1372" t="str">
        <f>IF(OR(CM!K62="Q3 2029",CM!K62="Q4 2029"),"Yes","No")</f>
        <v>No</v>
      </c>
      <c r="AV1372" s="178" t="str">
        <f t="shared" si="886"/>
        <v>No</v>
      </c>
      <c r="AW1372" t="str">
        <f>IF(OR(CM!K62="Q1 2030",CM!K62="Q2 2030"),"Yes","No")</f>
        <v>No</v>
      </c>
      <c r="AX1372" s="178" t="str">
        <f t="shared" si="887"/>
        <v>No</v>
      </c>
      <c r="AY1372" t="str">
        <f>IF(OR(CM!K62="Q3 2030",CM!K62="Q4 2030"),"Yes","No")</f>
        <v>No</v>
      </c>
      <c r="AZ1372" s="178" t="str">
        <f t="shared" si="888"/>
        <v>No</v>
      </c>
      <c r="BA1372" t="str">
        <f>IF(CM!K62="","No","Yes")</f>
        <v>No</v>
      </c>
      <c r="BB1372" s="178" t="str">
        <f t="shared" si="889"/>
        <v>No</v>
      </c>
      <c r="BC1372" s="178" t="str">
        <f t="shared" si="890"/>
        <v>Yes</v>
      </c>
      <c r="BD1372" s="174"/>
    </row>
    <row r="1373" spans="1:56" s="175" customFormat="1" ht="23.65" thickBot="1" x14ac:dyDescent="0.5">
      <c r="A1373" s="177">
        <v>59</v>
      </c>
      <c r="B1373" s="51" t="s">
        <v>157</v>
      </c>
      <c r="C1373" t="str">
        <f>IF(CM!E63="Yes","Yes","No")</f>
        <v>No</v>
      </c>
      <c r="D1373" t="str">
        <f>IF(AND(C1373="No",CM!F63="Yes"),"Yes","No")</f>
        <v>No</v>
      </c>
      <c r="E1373" t="str">
        <f>IF(AND(C1373="No",CM!F63="N/A"),"N/A","No")</f>
        <v>No</v>
      </c>
      <c r="F1373">
        <f>IF(OR(CM!F63="Yes",CM!F63="N/A"),0,1)</f>
        <v>1</v>
      </c>
      <c r="G1373" t="str">
        <f>IF(OR(CM!K63="Q3 2019",CM!K63="Q4 2019"),"Yes","No")</f>
        <v>No</v>
      </c>
      <c r="H1373" s="178" t="str">
        <f t="shared" si="842"/>
        <v>No</v>
      </c>
      <c r="I1373" t="str">
        <f>IF(OR(CM!K63="Q1 2020",CM!K63="Q2 2020"),"Yes","No")</f>
        <v>No</v>
      </c>
      <c r="J1373" s="178" t="str">
        <f t="shared" si="867"/>
        <v>No</v>
      </c>
      <c r="K1373" t="str">
        <f>IF(OR(CM!K63="Q3 2020",CM!K63="Q4 2020"),"Yes","No")</f>
        <v>No</v>
      </c>
      <c r="L1373" s="178" t="str">
        <f t="shared" si="868"/>
        <v>No</v>
      </c>
      <c r="M1373" t="str">
        <f>IF(OR(CM!K63="Q1 2021",CM!K63="Q2 2021"),"Yes","No")</f>
        <v>No</v>
      </c>
      <c r="N1373" s="178" t="str">
        <f t="shared" si="869"/>
        <v>No</v>
      </c>
      <c r="O1373" t="str">
        <f>IF(OR(CM!K63="Q3 2021",CM!K63="Q4 2021"),"Yes","No")</f>
        <v>No</v>
      </c>
      <c r="P1373" s="178" t="str">
        <f t="shared" si="870"/>
        <v>No</v>
      </c>
      <c r="Q1373" t="str">
        <f>IF(OR(CM!K63="Q1 2022",CM!K63="Q2 2022"),"Yes","No")</f>
        <v>No</v>
      </c>
      <c r="R1373" s="178" t="str">
        <f t="shared" si="871"/>
        <v>No</v>
      </c>
      <c r="S1373" t="str">
        <f>IF(OR(CM!K63="Q3 2022",CM!K63="Q4 2022"),"Yes","No")</f>
        <v>No</v>
      </c>
      <c r="T1373" s="178" t="str">
        <f t="shared" si="872"/>
        <v>No</v>
      </c>
      <c r="U1373" t="str">
        <f>IF(OR(CM!K63="Q1 2023",CM!K63="Q2 2023"),"Yes","No")</f>
        <v>No</v>
      </c>
      <c r="V1373" s="178" t="str">
        <f t="shared" si="873"/>
        <v>No</v>
      </c>
      <c r="W1373" t="str">
        <f>IF(OR(CM!K63="Q3 2023",CM!K63="Q4 2023"),"Yes","No")</f>
        <v>No</v>
      </c>
      <c r="X1373" s="178" t="str">
        <f t="shared" si="874"/>
        <v>No</v>
      </c>
      <c r="Y1373" t="str">
        <f>IF(OR(CM!K63="Q1 2024",CM!K63="Q2 2024"),"Yes","No")</f>
        <v>No</v>
      </c>
      <c r="Z1373" s="178" t="str">
        <f t="shared" si="875"/>
        <v>No</v>
      </c>
      <c r="AA1373" t="str">
        <f>IF(OR(IA!M139="Q3 2024",IA!M139="Q4 2024"),"Yes","No")</f>
        <v>No</v>
      </c>
      <c r="AB1373" s="178" t="str">
        <f t="shared" si="876"/>
        <v>No</v>
      </c>
      <c r="AC1373" t="str">
        <f>IF(OR(CM!K63="Q1 2025",CM!K63="Q2 2025"),"Yes","No")</f>
        <v>No</v>
      </c>
      <c r="AD1373" s="178" t="str">
        <f t="shared" si="877"/>
        <v>No</v>
      </c>
      <c r="AE1373" t="str">
        <f>IF(OR(CM!K63="Q3 2025",CM!K63="Q4 2025"),"Yes","No")</f>
        <v>No</v>
      </c>
      <c r="AF1373" s="178" t="str">
        <f t="shared" si="878"/>
        <v>No</v>
      </c>
      <c r="AG1373" t="str">
        <f>IF(OR(CM!K63="Q1 2026",CM!K63="Q2 2026"),"Yes","No")</f>
        <v>No</v>
      </c>
      <c r="AH1373" s="178" t="str">
        <f t="shared" si="879"/>
        <v>No</v>
      </c>
      <c r="AI1373" t="str">
        <f>IF(OR(CM!K63="Q3 2026",CM!K63="Q4 2026"),"Yes","No")</f>
        <v>No</v>
      </c>
      <c r="AJ1373" s="178" t="str">
        <f t="shared" si="880"/>
        <v>No</v>
      </c>
      <c r="AK1373" t="str">
        <f>IF(OR(CM!K63="Q1 2027",CM!K63="Q2 2027"),"Yes","No")</f>
        <v>No</v>
      </c>
      <c r="AL1373" s="178" t="str">
        <f t="shared" si="881"/>
        <v>No</v>
      </c>
      <c r="AM1373" t="str">
        <f>IF(OR(CM!K63="Q3 2027",CM!K63="Q4 2027"),"Yes","No")</f>
        <v>No</v>
      </c>
      <c r="AN1373" s="178" t="str">
        <f t="shared" si="882"/>
        <v>No</v>
      </c>
      <c r="AO1373" t="str">
        <f>IF(OR(CM!K63="Q1 2028",CM!K63="Q2 2028"),"Yes","No")</f>
        <v>No</v>
      </c>
      <c r="AP1373" s="178" t="str">
        <f t="shared" si="883"/>
        <v>No</v>
      </c>
      <c r="AQ1373" t="str">
        <f>IF(OR(CM!K63="Q3 2028",CM!K63="Q4 2028"),"Yes","No")</f>
        <v>No</v>
      </c>
      <c r="AR1373" s="178" t="str">
        <f t="shared" si="884"/>
        <v>No</v>
      </c>
      <c r="AS1373" t="str">
        <f>IF(OR(CM!K63="Q1 2029",CM!K63="Q2 2029"),"Yes","No")</f>
        <v>No</v>
      </c>
      <c r="AT1373" s="178" t="str">
        <f t="shared" si="885"/>
        <v>No</v>
      </c>
      <c r="AU1373" t="str">
        <f>IF(OR(CM!K63="Q3 2029",CM!K63="Q4 2029"),"Yes","No")</f>
        <v>No</v>
      </c>
      <c r="AV1373" s="178" t="str">
        <f t="shared" si="886"/>
        <v>No</v>
      </c>
      <c r="AW1373" t="str">
        <f>IF(OR(CM!K63="Q1 2030",CM!K63="Q2 2030"),"Yes","No")</f>
        <v>No</v>
      </c>
      <c r="AX1373" s="178" t="str">
        <f t="shared" si="887"/>
        <v>No</v>
      </c>
      <c r="AY1373" t="str">
        <f>IF(OR(CM!K63="Q3 2030",CM!K63="Q4 2030"),"Yes","No")</f>
        <v>No</v>
      </c>
      <c r="AZ1373" s="178" t="str">
        <f t="shared" si="888"/>
        <v>No</v>
      </c>
      <c r="BA1373" t="str">
        <f>IF(CM!K63="","No","Yes")</f>
        <v>No</v>
      </c>
      <c r="BB1373" s="178" t="str">
        <f t="shared" si="889"/>
        <v>No</v>
      </c>
      <c r="BC1373" s="178" t="str">
        <f t="shared" si="890"/>
        <v>Yes</v>
      </c>
      <c r="BD1373" s="174"/>
    </row>
    <row r="1374" spans="1:56" s="175" customFormat="1" ht="23.65" thickBot="1" x14ac:dyDescent="0.5">
      <c r="A1374" s="177">
        <v>60</v>
      </c>
      <c r="B1374" s="52" t="s">
        <v>158</v>
      </c>
      <c r="C1374" t="str">
        <f>IF(CM!E64="Yes","Yes","No")</f>
        <v>No</v>
      </c>
      <c r="D1374" t="str">
        <f>IF(AND(C1374="No",CM!F64="Yes"),"Yes","No")</f>
        <v>No</v>
      </c>
      <c r="E1374" t="str">
        <f>IF(AND(C1374="No",CM!F64="N/A"),"N/A","No")</f>
        <v>No</v>
      </c>
      <c r="F1374">
        <f>IF(OR(CM!F64="Yes",CM!F64="N/A"),0,1)</f>
        <v>1</v>
      </c>
      <c r="G1374" t="str">
        <f>IF(OR(CM!K64="Q3 2019",CM!K64="Q4 2019"),"Yes","No")</f>
        <v>No</v>
      </c>
      <c r="H1374" s="178" t="str">
        <f t="shared" si="842"/>
        <v>No</v>
      </c>
      <c r="I1374" t="str">
        <f>IF(OR(CM!K64="Q1 2020",CM!K64="Q2 2020"),"Yes","No")</f>
        <v>No</v>
      </c>
      <c r="J1374" s="178" t="str">
        <f t="shared" si="867"/>
        <v>No</v>
      </c>
      <c r="K1374" t="str">
        <f>IF(OR(CM!K64="Q3 2020",CM!K64="Q4 2020"),"Yes","No")</f>
        <v>No</v>
      </c>
      <c r="L1374" s="178" t="str">
        <f t="shared" si="868"/>
        <v>No</v>
      </c>
      <c r="M1374" t="str">
        <f>IF(OR(CM!K64="Q1 2021",CM!K64="Q2 2021"),"Yes","No")</f>
        <v>No</v>
      </c>
      <c r="N1374" s="178" t="str">
        <f t="shared" si="869"/>
        <v>No</v>
      </c>
      <c r="O1374" t="str">
        <f>IF(OR(CM!K64="Q3 2021",CM!K64="Q4 2021"),"Yes","No")</f>
        <v>No</v>
      </c>
      <c r="P1374" s="178" t="str">
        <f t="shared" si="870"/>
        <v>No</v>
      </c>
      <c r="Q1374" t="str">
        <f>IF(OR(CM!K64="Q1 2022",CM!K64="Q2 2022"),"Yes","No")</f>
        <v>No</v>
      </c>
      <c r="R1374" s="178" t="str">
        <f t="shared" si="871"/>
        <v>No</v>
      </c>
      <c r="S1374" t="str">
        <f>IF(OR(CM!K64="Q3 2022",CM!K64="Q4 2022"),"Yes","No")</f>
        <v>No</v>
      </c>
      <c r="T1374" s="178" t="str">
        <f t="shared" si="872"/>
        <v>No</v>
      </c>
      <c r="U1374" t="str">
        <f>IF(OR(CM!K64="Q1 2023",CM!K64="Q2 2023"),"Yes","No")</f>
        <v>No</v>
      </c>
      <c r="V1374" s="178" t="str">
        <f t="shared" si="873"/>
        <v>No</v>
      </c>
      <c r="W1374" t="str">
        <f>IF(OR(CM!K64="Q3 2023",CM!K64="Q4 2023"),"Yes","No")</f>
        <v>No</v>
      </c>
      <c r="X1374" s="178" t="str">
        <f t="shared" si="874"/>
        <v>No</v>
      </c>
      <c r="Y1374" t="str">
        <f>IF(OR(CM!K64="Q1 2024",CM!K64="Q2 2024"),"Yes","No")</f>
        <v>No</v>
      </c>
      <c r="Z1374" s="178" t="str">
        <f t="shared" si="875"/>
        <v>No</v>
      </c>
      <c r="AA1374" t="str">
        <f>IF(OR(IA!M140="Q3 2024",IA!M140="Q4 2024"),"Yes","No")</f>
        <v>No</v>
      </c>
      <c r="AB1374" s="178" t="str">
        <f t="shared" si="876"/>
        <v>No</v>
      </c>
      <c r="AC1374" t="str">
        <f>IF(OR(CM!K64="Q1 2025",CM!K64="Q2 2025"),"Yes","No")</f>
        <v>No</v>
      </c>
      <c r="AD1374" s="178" t="str">
        <f t="shared" si="877"/>
        <v>No</v>
      </c>
      <c r="AE1374" t="str">
        <f>IF(OR(CM!K64="Q3 2025",CM!K64="Q4 2025"),"Yes","No")</f>
        <v>No</v>
      </c>
      <c r="AF1374" s="178" t="str">
        <f t="shared" si="878"/>
        <v>No</v>
      </c>
      <c r="AG1374" t="str">
        <f>IF(OR(CM!K64="Q1 2026",CM!K64="Q2 2026"),"Yes","No")</f>
        <v>No</v>
      </c>
      <c r="AH1374" s="178" t="str">
        <f t="shared" si="879"/>
        <v>No</v>
      </c>
      <c r="AI1374" t="str">
        <f>IF(OR(CM!K64="Q3 2026",CM!K64="Q4 2026"),"Yes","No")</f>
        <v>No</v>
      </c>
      <c r="AJ1374" s="178" t="str">
        <f t="shared" si="880"/>
        <v>No</v>
      </c>
      <c r="AK1374" t="str">
        <f>IF(OR(CM!K64="Q1 2027",CM!K64="Q2 2027"),"Yes","No")</f>
        <v>No</v>
      </c>
      <c r="AL1374" s="178" t="str">
        <f t="shared" si="881"/>
        <v>No</v>
      </c>
      <c r="AM1374" t="str">
        <f>IF(OR(CM!K64="Q3 2027",CM!K64="Q4 2027"),"Yes","No")</f>
        <v>No</v>
      </c>
      <c r="AN1374" s="178" t="str">
        <f t="shared" si="882"/>
        <v>No</v>
      </c>
      <c r="AO1374" t="str">
        <f>IF(OR(CM!K64="Q1 2028",CM!K64="Q2 2028"),"Yes","No")</f>
        <v>No</v>
      </c>
      <c r="AP1374" s="178" t="str">
        <f t="shared" si="883"/>
        <v>No</v>
      </c>
      <c r="AQ1374" t="str">
        <f>IF(OR(CM!K64="Q3 2028",CM!K64="Q4 2028"),"Yes","No")</f>
        <v>No</v>
      </c>
      <c r="AR1374" s="178" t="str">
        <f t="shared" si="884"/>
        <v>No</v>
      </c>
      <c r="AS1374" t="str">
        <f>IF(OR(CM!K64="Q1 2029",CM!K64="Q2 2029"),"Yes","No")</f>
        <v>No</v>
      </c>
      <c r="AT1374" s="178" t="str">
        <f t="shared" si="885"/>
        <v>No</v>
      </c>
      <c r="AU1374" t="str">
        <f>IF(OR(CM!K64="Q3 2029",CM!K64="Q4 2029"),"Yes","No")</f>
        <v>No</v>
      </c>
      <c r="AV1374" s="178" t="str">
        <f t="shared" si="886"/>
        <v>No</v>
      </c>
      <c r="AW1374" t="str">
        <f>IF(OR(CM!K64="Q1 2030",CM!K64="Q2 2030"),"Yes","No")</f>
        <v>No</v>
      </c>
      <c r="AX1374" s="178" t="str">
        <f t="shared" si="887"/>
        <v>No</v>
      </c>
      <c r="AY1374" t="str">
        <f>IF(OR(CM!K64="Q3 2030",CM!K64="Q4 2030"),"Yes","No")</f>
        <v>No</v>
      </c>
      <c r="AZ1374" s="178" t="str">
        <f t="shared" si="888"/>
        <v>No</v>
      </c>
      <c r="BA1374" t="str">
        <f>IF(CM!K64="","No","Yes")</f>
        <v>No</v>
      </c>
      <c r="BB1374" s="178" t="str">
        <f t="shared" si="889"/>
        <v>No</v>
      </c>
      <c r="BC1374" s="178" t="str">
        <f t="shared" si="890"/>
        <v>Yes</v>
      </c>
      <c r="BD1374" s="174"/>
    </row>
    <row r="1375" spans="1:56" s="175" customFormat="1" ht="14.65" thickBot="1" x14ac:dyDescent="0.5">
      <c r="A1375" s="177">
        <v>61</v>
      </c>
      <c r="B1375" s="59" t="s">
        <v>159</v>
      </c>
      <c r="C1375" t="str">
        <f>IF(CM!E65="Yes","Yes","No")</f>
        <v>No</v>
      </c>
      <c r="D1375" t="str">
        <f>IF(AND(C1375="No",CM!F65="Yes"),"Yes","No")</f>
        <v>No</v>
      </c>
      <c r="E1375" t="str">
        <f>IF(AND(C1375="No",CM!F65="N/A"),"N/A","No")</f>
        <v>No</v>
      </c>
      <c r="F1375">
        <f>IF(OR(CM!F65="Yes",CM!F65="N/A"),0,1)</f>
        <v>1</v>
      </c>
      <c r="G1375" t="str">
        <f>IF(OR(CM!K65="Q3 2019",CM!K65="Q4 2019"),"Yes","No")</f>
        <v>No</v>
      </c>
      <c r="H1375" s="178" t="str">
        <f t="shared" si="842"/>
        <v>No</v>
      </c>
      <c r="I1375" t="str">
        <f>IF(OR(CM!K65="Q1 2020",CM!K65="Q2 2020"),"Yes","No")</f>
        <v>No</v>
      </c>
      <c r="J1375" s="178" t="str">
        <f t="shared" si="867"/>
        <v>No</v>
      </c>
      <c r="K1375" t="str">
        <f>IF(OR(CM!K65="Q3 2020",CM!K65="Q4 2020"),"Yes","No")</f>
        <v>No</v>
      </c>
      <c r="L1375" s="178" t="str">
        <f t="shared" si="868"/>
        <v>No</v>
      </c>
      <c r="M1375" t="str">
        <f>IF(OR(CM!K65="Q1 2021",CM!K65="Q2 2021"),"Yes","No")</f>
        <v>No</v>
      </c>
      <c r="N1375" s="178" t="str">
        <f t="shared" si="869"/>
        <v>No</v>
      </c>
      <c r="O1375" t="str">
        <f>IF(OR(CM!K65="Q3 2021",CM!K65="Q4 2021"),"Yes","No")</f>
        <v>No</v>
      </c>
      <c r="P1375" s="178" t="str">
        <f t="shared" si="870"/>
        <v>No</v>
      </c>
      <c r="Q1375" t="str">
        <f>IF(OR(CM!K65="Q1 2022",CM!K65="Q2 2022"),"Yes","No")</f>
        <v>No</v>
      </c>
      <c r="R1375" s="178" t="str">
        <f t="shared" si="871"/>
        <v>No</v>
      </c>
      <c r="S1375" t="str">
        <f>IF(OR(CM!K65="Q3 2022",CM!K65="Q4 2022"),"Yes","No")</f>
        <v>No</v>
      </c>
      <c r="T1375" s="178" t="str">
        <f t="shared" si="872"/>
        <v>No</v>
      </c>
      <c r="U1375" t="str">
        <f>IF(OR(CM!K65="Q1 2023",CM!K65="Q2 2023"),"Yes","No")</f>
        <v>No</v>
      </c>
      <c r="V1375" s="178" t="str">
        <f t="shared" si="873"/>
        <v>No</v>
      </c>
      <c r="W1375" t="str">
        <f>IF(OR(CM!K65="Q3 2023",CM!K65="Q4 2023"),"Yes","No")</f>
        <v>No</v>
      </c>
      <c r="X1375" s="178" t="str">
        <f t="shared" si="874"/>
        <v>No</v>
      </c>
      <c r="Y1375" t="str">
        <f>IF(OR(CM!K65="Q1 2024",CM!K65="Q2 2024"),"Yes","No")</f>
        <v>No</v>
      </c>
      <c r="Z1375" s="178" t="str">
        <f t="shared" si="875"/>
        <v>No</v>
      </c>
      <c r="AA1375" t="str">
        <f>IF(OR(IA!M141="Q3 2024",IA!M141="Q4 2024"),"Yes","No")</f>
        <v>No</v>
      </c>
      <c r="AB1375" s="178" t="str">
        <f t="shared" si="876"/>
        <v>No</v>
      </c>
      <c r="AC1375" t="str">
        <f>IF(OR(CM!K65="Q1 2025",CM!K65="Q2 2025"),"Yes","No")</f>
        <v>No</v>
      </c>
      <c r="AD1375" s="178" t="str">
        <f t="shared" si="877"/>
        <v>No</v>
      </c>
      <c r="AE1375" t="str">
        <f>IF(OR(CM!K65="Q3 2025",CM!K65="Q4 2025"),"Yes","No")</f>
        <v>No</v>
      </c>
      <c r="AF1375" s="178" t="str">
        <f t="shared" si="878"/>
        <v>No</v>
      </c>
      <c r="AG1375" t="str">
        <f>IF(OR(CM!K65="Q1 2026",CM!K65="Q2 2026"),"Yes","No")</f>
        <v>No</v>
      </c>
      <c r="AH1375" s="178" t="str">
        <f t="shared" si="879"/>
        <v>No</v>
      </c>
      <c r="AI1375" t="str">
        <f>IF(OR(CM!K65="Q3 2026",CM!K65="Q4 2026"),"Yes","No")</f>
        <v>No</v>
      </c>
      <c r="AJ1375" s="178" t="str">
        <f t="shared" si="880"/>
        <v>No</v>
      </c>
      <c r="AK1375" t="str">
        <f>IF(OR(CM!K65="Q1 2027",CM!K65="Q2 2027"),"Yes","No")</f>
        <v>No</v>
      </c>
      <c r="AL1375" s="178" t="str">
        <f t="shared" si="881"/>
        <v>No</v>
      </c>
      <c r="AM1375" t="str">
        <f>IF(OR(CM!K65="Q3 2027",CM!K65="Q4 2027"),"Yes","No")</f>
        <v>No</v>
      </c>
      <c r="AN1375" s="178" t="str">
        <f t="shared" si="882"/>
        <v>No</v>
      </c>
      <c r="AO1375" t="str">
        <f>IF(OR(CM!K65="Q1 2028",CM!K65="Q2 2028"),"Yes","No")</f>
        <v>No</v>
      </c>
      <c r="AP1375" s="178" t="str">
        <f t="shared" si="883"/>
        <v>No</v>
      </c>
      <c r="AQ1375" t="str">
        <f>IF(OR(CM!K65="Q3 2028",CM!K65="Q4 2028"),"Yes","No")</f>
        <v>No</v>
      </c>
      <c r="AR1375" s="178" t="str">
        <f t="shared" si="884"/>
        <v>No</v>
      </c>
      <c r="AS1375" t="str">
        <f>IF(OR(CM!K65="Q1 2029",CM!K65="Q2 2029"),"Yes","No")</f>
        <v>No</v>
      </c>
      <c r="AT1375" s="178" t="str">
        <f t="shared" si="885"/>
        <v>No</v>
      </c>
      <c r="AU1375" t="str">
        <f>IF(OR(CM!K65="Q3 2029",CM!K65="Q4 2029"),"Yes","No")</f>
        <v>No</v>
      </c>
      <c r="AV1375" s="178" t="str">
        <f t="shared" si="886"/>
        <v>No</v>
      </c>
      <c r="AW1375" t="str">
        <f>IF(OR(CM!K65="Q1 2030",CM!K65="Q2 2030"),"Yes","No")</f>
        <v>No</v>
      </c>
      <c r="AX1375" s="178" t="str">
        <f t="shared" si="887"/>
        <v>No</v>
      </c>
      <c r="AY1375" t="str">
        <f>IF(OR(CM!K65="Q3 2030",CM!K65="Q4 2030"),"Yes","No")</f>
        <v>No</v>
      </c>
      <c r="AZ1375" s="178" t="str">
        <f t="shared" si="888"/>
        <v>No</v>
      </c>
      <c r="BA1375" t="str">
        <f>IF(CM!K65="","No","Yes")</f>
        <v>No</v>
      </c>
      <c r="BB1375" s="178" t="str">
        <f t="shared" si="889"/>
        <v>No</v>
      </c>
      <c r="BC1375" s="178" t="str">
        <f t="shared" si="890"/>
        <v>Yes</v>
      </c>
      <c r="BD1375" s="174"/>
    </row>
    <row r="1376" spans="1:56" s="175" customFormat="1" ht="23.65" thickBot="1" x14ac:dyDescent="0.5">
      <c r="A1376" s="177">
        <v>62</v>
      </c>
      <c r="B1376" s="51" t="s">
        <v>160</v>
      </c>
      <c r="C1376" t="str">
        <f>IF(CM!E66="Yes","Yes","No")</f>
        <v>No</v>
      </c>
      <c r="D1376" t="str">
        <f>IF(AND(C1376="No",CM!F66="Yes"),"Yes","No")</f>
        <v>No</v>
      </c>
      <c r="E1376" t="str">
        <f>IF(AND(C1376="No",CM!F66="N/A"),"N/A","No")</f>
        <v>No</v>
      </c>
      <c r="F1376">
        <f>IF(OR(CM!F66="Yes",CM!F66="N/A"),0,1)</f>
        <v>1</v>
      </c>
      <c r="G1376" t="str">
        <f>IF(OR(CM!K66="Q3 2019",CM!K66="Q4 2019"),"Yes","No")</f>
        <v>No</v>
      </c>
      <c r="H1376" s="178" t="str">
        <f t="shared" si="842"/>
        <v>No</v>
      </c>
      <c r="I1376" t="str">
        <f>IF(OR(CM!K66="Q1 2020",CM!K66="Q2 2020"),"Yes","No")</f>
        <v>No</v>
      </c>
      <c r="J1376" s="178" t="str">
        <f t="shared" si="867"/>
        <v>No</v>
      </c>
      <c r="K1376" t="str">
        <f>IF(OR(CM!K66="Q3 2020",CM!K66="Q4 2020"),"Yes","No")</f>
        <v>No</v>
      </c>
      <c r="L1376" s="178" t="str">
        <f t="shared" si="868"/>
        <v>No</v>
      </c>
      <c r="M1376" t="str">
        <f>IF(OR(CM!K66="Q1 2021",CM!K66="Q2 2021"),"Yes","No")</f>
        <v>No</v>
      </c>
      <c r="N1376" s="178" t="str">
        <f t="shared" si="869"/>
        <v>No</v>
      </c>
      <c r="O1376" t="str">
        <f>IF(OR(CM!K66="Q3 2021",CM!K66="Q4 2021"),"Yes","No")</f>
        <v>No</v>
      </c>
      <c r="P1376" s="178" t="str">
        <f t="shared" si="870"/>
        <v>No</v>
      </c>
      <c r="Q1376" t="str">
        <f>IF(OR(CM!K66="Q1 2022",CM!K66="Q2 2022"),"Yes","No")</f>
        <v>No</v>
      </c>
      <c r="R1376" s="178" t="str">
        <f t="shared" si="871"/>
        <v>No</v>
      </c>
      <c r="S1376" t="str">
        <f>IF(OR(CM!K66="Q3 2022",CM!K66="Q4 2022"),"Yes","No")</f>
        <v>No</v>
      </c>
      <c r="T1376" s="178" t="str">
        <f t="shared" si="872"/>
        <v>No</v>
      </c>
      <c r="U1376" t="str">
        <f>IF(OR(CM!K66="Q1 2023",CM!K66="Q2 2023"),"Yes","No")</f>
        <v>No</v>
      </c>
      <c r="V1376" s="178" t="str">
        <f t="shared" si="873"/>
        <v>No</v>
      </c>
      <c r="W1376" t="str">
        <f>IF(OR(CM!K66="Q3 2023",CM!K66="Q4 2023"),"Yes","No")</f>
        <v>No</v>
      </c>
      <c r="X1376" s="178" t="str">
        <f t="shared" si="874"/>
        <v>No</v>
      </c>
      <c r="Y1376" t="str">
        <f>IF(OR(CM!K66="Q1 2024",CM!K66="Q2 2024"),"Yes","No")</f>
        <v>No</v>
      </c>
      <c r="Z1376" s="178" t="str">
        <f t="shared" si="875"/>
        <v>No</v>
      </c>
      <c r="AA1376" t="str">
        <f>IF(OR(IA!M142="Q3 2024",IA!M142="Q4 2024"),"Yes","No")</f>
        <v>No</v>
      </c>
      <c r="AB1376" s="178" t="str">
        <f t="shared" si="876"/>
        <v>No</v>
      </c>
      <c r="AC1376" t="str">
        <f>IF(OR(CM!K66="Q1 2025",CM!K66="Q2 2025"),"Yes","No")</f>
        <v>No</v>
      </c>
      <c r="AD1376" s="178" t="str">
        <f t="shared" si="877"/>
        <v>No</v>
      </c>
      <c r="AE1376" t="str">
        <f>IF(OR(CM!K66="Q3 2025",CM!K66="Q4 2025"),"Yes","No")</f>
        <v>No</v>
      </c>
      <c r="AF1376" s="178" t="str">
        <f t="shared" si="878"/>
        <v>No</v>
      </c>
      <c r="AG1376" t="str">
        <f>IF(OR(CM!K66="Q1 2026",CM!K66="Q2 2026"),"Yes","No")</f>
        <v>No</v>
      </c>
      <c r="AH1376" s="178" t="str">
        <f t="shared" si="879"/>
        <v>No</v>
      </c>
      <c r="AI1376" t="str">
        <f>IF(OR(CM!K66="Q3 2026",CM!K66="Q4 2026"),"Yes","No")</f>
        <v>No</v>
      </c>
      <c r="AJ1376" s="178" t="str">
        <f t="shared" si="880"/>
        <v>No</v>
      </c>
      <c r="AK1376" t="str">
        <f>IF(OR(CM!K66="Q1 2027",CM!K66="Q2 2027"),"Yes","No")</f>
        <v>No</v>
      </c>
      <c r="AL1376" s="178" t="str">
        <f t="shared" si="881"/>
        <v>No</v>
      </c>
      <c r="AM1376" t="str">
        <f>IF(OR(CM!K66="Q3 2027",CM!K66="Q4 2027"),"Yes","No")</f>
        <v>No</v>
      </c>
      <c r="AN1376" s="178" t="str">
        <f t="shared" si="882"/>
        <v>No</v>
      </c>
      <c r="AO1376" t="str">
        <f>IF(OR(CM!K66="Q1 2028",CM!K66="Q2 2028"),"Yes","No")</f>
        <v>No</v>
      </c>
      <c r="AP1376" s="178" t="str">
        <f t="shared" si="883"/>
        <v>No</v>
      </c>
      <c r="AQ1376" t="str">
        <f>IF(OR(CM!K66="Q3 2028",CM!K66="Q4 2028"),"Yes","No")</f>
        <v>No</v>
      </c>
      <c r="AR1376" s="178" t="str">
        <f t="shared" si="884"/>
        <v>No</v>
      </c>
      <c r="AS1376" t="str">
        <f>IF(OR(CM!K66="Q1 2029",CM!K66="Q2 2029"),"Yes","No")</f>
        <v>No</v>
      </c>
      <c r="AT1376" s="178" t="str">
        <f t="shared" si="885"/>
        <v>No</v>
      </c>
      <c r="AU1376" t="str">
        <f>IF(OR(CM!K66="Q3 2029",CM!K66="Q4 2029"),"Yes","No")</f>
        <v>No</v>
      </c>
      <c r="AV1376" s="178" t="str">
        <f t="shared" si="886"/>
        <v>No</v>
      </c>
      <c r="AW1376" t="str">
        <f>IF(OR(CM!K66="Q1 2030",CM!K66="Q2 2030"),"Yes","No")</f>
        <v>No</v>
      </c>
      <c r="AX1376" s="178" t="str">
        <f t="shared" si="887"/>
        <v>No</v>
      </c>
      <c r="AY1376" t="str">
        <f>IF(OR(CM!K66="Q3 2030",CM!K66="Q4 2030"),"Yes","No")</f>
        <v>No</v>
      </c>
      <c r="AZ1376" s="178" t="str">
        <f t="shared" si="888"/>
        <v>No</v>
      </c>
      <c r="BA1376" t="str">
        <f>IF(CM!K66="","No","Yes")</f>
        <v>No</v>
      </c>
      <c r="BB1376" s="178" t="str">
        <f t="shared" si="889"/>
        <v>No</v>
      </c>
      <c r="BC1376" s="178" t="str">
        <f t="shared" si="890"/>
        <v>Yes</v>
      </c>
      <c r="BD1376" s="174"/>
    </row>
    <row r="1377" spans="1:56" s="175" customFormat="1" ht="46.9" thickBot="1" x14ac:dyDescent="0.5">
      <c r="A1377" s="177">
        <v>63</v>
      </c>
      <c r="B1377" s="50" t="s">
        <v>163</v>
      </c>
      <c r="C1377" t="str">
        <f>IF(CM!E67="Yes","Yes","No")</f>
        <v>Yes</v>
      </c>
      <c r="D1377" t="str">
        <f>IF(AND(C1377="No",CM!F67="Yes"),"Yes","No")</f>
        <v>No</v>
      </c>
      <c r="E1377" t="str">
        <f>IF(AND(C1377="No",CM!F67="N/A"),"N/A","No")</f>
        <v>No</v>
      </c>
      <c r="F1377">
        <f>IF(OR(CM!F67="Yes",CM!F67="N/A"),0,1)</f>
        <v>1</v>
      </c>
      <c r="G1377" t="str">
        <f>IF(OR(CM!K67="Q3 2019",CM!K67="Q4 2019"),"Yes","No")</f>
        <v>No</v>
      </c>
      <c r="H1377" s="178" t="str">
        <f t="shared" si="842"/>
        <v>No</v>
      </c>
      <c r="I1377" t="str">
        <f>IF(OR(CM!K67="Q1 2020",CM!K67="Q2 2020"),"Yes","No")</f>
        <v>No</v>
      </c>
      <c r="J1377" s="178" t="str">
        <f t="shared" si="867"/>
        <v>No</v>
      </c>
      <c r="K1377" t="str">
        <f>IF(OR(CM!K67="Q3 2020",CM!K67="Q4 2020"),"Yes","No")</f>
        <v>No</v>
      </c>
      <c r="L1377" s="178" t="str">
        <f t="shared" si="868"/>
        <v>No</v>
      </c>
      <c r="M1377" t="str">
        <f>IF(OR(CM!K67="Q1 2021",CM!K67="Q2 2021"),"Yes","No")</f>
        <v>No</v>
      </c>
      <c r="N1377" s="178" t="str">
        <f t="shared" si="869"/>
        <v>No</v>
      </c>
      <c r="O1377" t="str">
        <f>IF(OR(CM!K67="Q3 2021",CM!K67="Q4 2021"),"Yes","No")</f>
        <v>No</v>
      </c>
      <c r="P1377" s="178" t="str">
        <f t="shared" si="870"/>
        <v>No</v>
      </c>
      <c r="Q1377" t="str">
        <f>IF(OR(CM!K67="Q1 2022",CM!K67="Q2 2022"),"Yes","No")</f>
        <v>No</v>
      </c>
      <c r="R1377" s="178" t="str">
        <f t="shared" si="871"/>
        <v>No</v>
      </c>
      <c r="S1377" t="str">
        <f>IF(OR(CM!K67="Q3 2022",CM!K67="Q4 2022"),"Yes","No")</f>
        <v>No</v>
      </c>
      <c r="T1377" s="178" t="str">
        <f t="shared" si="872"/>
        <v>No</v>
      </c>
      <c r="U1377" t="str">
        <f>IF(OR(CM!K67="Q1 2023",CM!K67="Q2 2023"),"Yes","No")</f>
        <v>No</v>
      </c>
      <c r="V1377" s="178" t="str">
        <f t="shared" si="873"/>
        <v>No</v>
      </c>
      <c r="W1377" t="str">
        <f>IF(OR(CM!K67="Q3 2023",CM!K67="Q4 2023"),"Yes","No")</f>
        <v>No</v>
      </c>
      <c r="X1377" s="178" t="str">
        <f t="shared" si="874"/>
        <v>No</v>
      </c>
      <c r="Y1377" t="str">
        <f>IF(OR(CM!K67="Q1 2024",CM!K67="Q2 2024"),"Yes","No")</f>
        <v>No</v>
      </c>
      <c r="Z1377" s="178" t="str">
        <f t="shared" si="875"/>
        <v>No</v>
      </c>
      <c r="AA1377" t="str">
        <f>IF(OR(IA!M143="Q3 2024",IA!M143="Q4 2024"),"Yes","No")</f>
        <v>No</v>
      </c>
      <c r="AB1377" s="178" t="str">
        <f t="shared" si="876"/>
        <v>No</v>
      </c>
      <c r="AC1377" t="str">
        <f>IF(OR(CM!K67="Q1 2025",CM!K67="Q2 2025"),"Yes","No")</f>
        <v>No</v>
      </c>
      <c r="AD1377" s="178" t="str">
        <f t="shared" si="877"/>
        <v>No</v>
      </c>
      <c r="AE1377" t="str">
        <f>IF(OR(CM!K67="Q3 2025",CM!K67="Q4 2025"),"Yes","No")</f>
        <v>No</v>
      </c>
      <c r="AF1377" s="178" t="str">
        <f t="shared" si="878"/>
        <v>No</v>
      </c>
      <c r="AG1377" t="str">
        <f>IF(OR(CM!K67="Q1 2026",CM!K67="Q2 2026"),"Yes","No")</f>
        <v>No</v>
      </c>
      <c r="AH1377" s="178" t="str">
        <f t="shared" si="879"/>
        <v>No</v>
      </c>
      <c r="AI1377" t="str">
        <f>IF(OR(CM!K67="Q3 2026",CM!K67="Q4 2026"),"Yes","No")</f>
        <v>No</v>
      </c>
      <c r="AJ1377" s="178" t="str">
        <f t="shared" si="880"/>
        <v>No</v>
      </c>
      <c r="AK1377" t="str">
        <f>IF(OR(CM!K67="Q1 2027",CM!K67="Q2 2027"),"Yes","No")</f>
        <v>No</v>
      </c>
      <c r="AL1377" s="178" t="str">
        <f t="shared" si="881"/>
        <v>No</v>
      </c>
      <c r="AM1377" t="str">
        <f>IF(OR(CM!K67="Q3 2027",CM!K67="Q4 2027"),"Yes","No")</f>
        <v>No</v>
      </c>
      <c r="AN1377" s="178" t="str">
        <f t="shared" si="882"/>
        <v>No</v>
      </c>
      <c r="AO1377" t="str">
        <f>IF(OR(CM!K67="Q1 2028",CM!K67="Q2 2028"),"Yes","No")</f>
        <v>No</v>
      </c>
      <c r="AP1377" s="178" t="str">
        <f t="shared" si="883"/>
        <v>No</v>
      </c>
      <c r="AQ1377" t="str">
        <f>IF(OR(CM!K67="Q3 2028",CM!K67="Q4 2028"),"Yes","No")</f>
        <v>No</v>
      </c>
      <c r="AR1377" s="178" t="str">
        <f t="shared" si="884"/>
        <v>No</v>
      </c>
      <c r="AS1377" t="str">
        <f>IF(OR(CM!K67="Q1 2029",CM!K67="Q2 2029"),"Yes","No")</f>
        <v>No</v>
      </c>
      <c r="AT1377" s="178" t="str">
        <f t="shared" si="885"/>
        <v>No</v>
      </c>
      <c r="AU1377" t="str">
        <f>IF(OR(CM!K67="Q3 2029",CM!K67="Q4 2029"),"Yes","No")</f>
        <v>No</v>
      </c>
      <c r="AV1377" s="178" t="str">
        <f t="shared" si="886"/>
        <v>No</v>
      </c>
      <c r="AW1377" t="str">
        <f>IF(OR(CM!K67="Q1 2030",CM!K67="Q2 2030"),"Yes","No")</f>
        <v>No</v>
      </c>
      <c r="AX1377" s="178" t="str">
        <f t="shared" si="887"/>
        <v>No</v>
      </c>
      <c r="AY1377" t="str">
        <f>IF(OR(CM!K67="Q3 2030",CM!K67="Q4 2030"),"Yes","No")</f>
        <v>No</v>
      </c>
      <c r="AZ1377" s="178" t="str">
        <f t="shared" si="888"/>
        <v>No</v>
      </c>
      <c r="BA1377" t="str">
        <f>IF(CM!K67="","No","Yes")</f>
        <v>No</v>
      </c>
      <c r="BB1377" s="178" t="str">
        <f t="shared" si="889"/>
        <v>No</v>
      </c>
      <c r="BC1377" s="178" t="str">
        <f t="shared" si="890"/>
        <v>No</v>
      </c>
      <c r="BD1377" s="174"/>
    </row>
    <row r="1378" spans="1:56" s="175" customFormat="1" ht="23.65" thickBot="1" x14ac:dyDescent="0.5">
      <c r="A1378" s="177">
        <v>64</v>
      </c>
      <c r="B1378" s="48" t="s">
        <v>164</v>
      </c>
      <c r="C1378" t="str">
        <f>IF(CM!E68="Yes","Yes","No")</f>
        <v>No</v>
      </c>
      <c r="D1378" t="str">
        <f>IF(AND(C1378="No",CM!F68="Yes"),"Yes","No")</f>
        <v>No</v>
      </c>
      <c r="E1378" t="str">
        <f>IF(AND(C1378="No",CM!F68="N/A"),"N/A","No")</f>
        <v>No</v>
      </c>
      <c r="F1378">
        <f>IF(OR(CM!F68="Yes",CM!F68="N/A"),0,1)</f>
        <v>1</v>
      </c>
      <c r="G1378" t="str">
        <f>IF(OR(CM!K68="Q3 2019",CM!K68="Q4 2019"),"Yes","No")</f>
        <v>No</v>
      </c>
      <c r="H1378" s="178" t="str">
        <f t="shared" si="842"/>
        <v>No</v>
      </c>
      <c r="I1378" t="str">
        <f>IF(OR(CM!K68="Q1 2020",CM!K68="Q2 2020"),"Yes","No")</f>
        <v>No</v>
      </c>
      <c r="J1378" s="178" t="str">
        <f t="shared" si="867"/>
        <v>No</v>
      </c>
      <c r="K1378" t="str">
        <f>IF(OR(CM!K68="Q3 2020",CM!K68="Q4 2020"),"Yes","No")</f>
        <v>No</v>
      </c>
      <c r="L1378" s="178" t="str">
        <f t="shared" si="868"/>
        <v>No</v>
      </c>
      <c r="M1378" t="str">
        <f>IF(OR(CM!K68="Q1 2021",CM!K68="Q2 2021"),"Yes","No")</f>
        <v>No</v>
      </c>
      <c r="N1378" s="178" t="str">
        <f t="shared" si="869"/>
        <v>No</v>
      </c>
      <c r="O1378" t="str">
        <f>IF(OR(CM!K68="Q3 2021",CM!K68="Q4 2021"),"Yes","No")</f>
        <v>No</v>
      </c>
      <c r="P1378" s="178" t="str">
        <f t="shared" si="870"/>
        <v>No</v>
      </c>
      <c r="Q1378" t="str">
        <f>IF(OR(CM!K68="Q1 2022",CM!K68="Q2 2022"),"Yes","No")</f>
        <v>No</v>
      </c>
      <c r="R1378" s="178" t="str">
        <f t="shared" si="871"/>
        <v>No</v>
      </c>
      <c r="S1378" t="str">
        <f>IF(OR(CM!K68="Q3 2022",CM!K68="Q4 2022"),"Yes","No")</f>
        <v>No</v>
      </c>
      <c r="T1378" s="178" t="str">
        <f t="shared" si="872"/>
        <v>No</v>
      </c>
      <c r="U1378" t="str">
        <f>IF(OR(CM!K68="Q1 2023",CM!K68="Q2 2023"),"Yes","No")</f>
        <v>No</v>
      </c>
      <c r="V1378" s="178" t="str">
        <f t="shared" si="873"/>
        <v>No</v>
      </c>
      <c r="W1378" t="str">
        <f>IF(OR(CM!K68="Q3 2023",CM!K68="Q4 2023"),"Yes","No")</f>
        <v>No</v>
      </c>
      <c r="X1378" s="178" t="str">
        <f t="shared" si="874"/>
        <v>No</v>
      </c>
      <c r="Y1378" t="str">
        <f>IF(OR(CM!K68="Q1 2024",CM!K68="Q2 2024"),"Yes","No")</f>
        <v>No</v>
      </c>
      <c r="Z1378" s="178" t="str">
        <f t="shared" si="875"/>
        <v>No</v>
      </c>
      <c r="AA1378" t="str">
        <f>IF(OR(IA!M144="Q3 2024",IA!M144="Q4 2024"),"Yes","No")</f>
        <v>No</v>
      </c>
      <c r="AB1378" s="178" t="str">
        <f t="shared" si="876"/>
        <v>No</v>
      </c>
      <c r="AC1378" t="str">
        <f>IF(OR(CM!K68="Q1 2025",CM!K68="Q2 2025"),"Yes","No")</f>
        <v>No</v>
      </c>
      <c r="AD1378" s="178" t="str">
        <f t="shared" si="877"/>
        <v>No</v>
      </c>
      <c r="AE1378" t="str">
        <f>IF(OR(CM!K68="Q3 2025",CM!K68="Q4 2025"),"Yes","No")</f>
        <v>No</v>
      </c>
      <c r="AF1378" s="178" t="str">
        <f t="shared" si="878"/>
        <v>No</v>
      </c>
      <c r="AG1378" t="str">
        <f>IF(OR(CM!K68="Q1 2026",CM!K68="Q2 2026"),"Yes","No")</f>
        <v>No</v>
      </c>
      <c r="AH1378" s="178" t="str">
        <f t="shared" si="879"/>
        <v>No</v>
      </c>
      <c r="AI1378" t="str">
        <f>IF(OR(CM!K68="Q3 2026",CM!K68="Q4 2026"),"Yes","No")</f>
        <v>No</v>
      </c>
      <c r="AJ1378" s="178" t="str">
        <f t="shared" si="880"/>
        <v>No</v>
      </c>
      <c r="AK1378" t="str">
        <f>IF(OR(CM!K68="Q1 2027",CM!K68="Q2 2027"),"Yes","No")</f>
        <v>No</v>
      </c>
      <c r="AL1378" s="178" t="str">
        <f t="shared" si="881"/>
        <v>No</v>
      </c>
      <c r="AM1378" t="str">
        <f>IF(OR(CM!K68="Q3 2027",CM!K68="Q4 2027"),"Yes","No")</f>
        <v>No</v>
      </c>
      <c r="AN1378" s="178" t="str">
        <f t="shared" si="882"/>
        <v>No</v>
      </c>
      <c r="AO1378" t="str">
        <f>IF(OR(CM!K68="Q1 2028",CM!K68="Q2 2028"),"Yes","No")</f>
        <v>No</v>
      </c>
      <c r="AP1378" s="178" t="str">
        <f t="shared" si="883"/>
        <v>No</v>
      </c>
      <c r="AQ1378" t="str">
        <f>IF(OR(CM!K68="Q3 2028",CM!K68="Q4 2028"),"Yes","No")</f>
        <v>No</v>
      </c>
      <c r="AR1378" s="178" t="str">
        <f t="shared" si="884"/>
        <v>No</v>
      </c>
      <c r="AS1378" t="str">
        <f>IF(OR(CM!K68="Q1 2029",CM!K68="Q2 2029"),"Yes","No")</f>
        <v>No</v>
      </c>
      <c r="AT1378" s="178" t="str">
        <f t="shared" si="885"/>
        <v>No</v>
      </c>
      <c r="AU1378" t="str">
        <f>IF(OR(CM!K68="Q3 2029",CM!K68="Q4 2029"),"Yes","No")</f>
        <v>No</v>
      </c>
      <c r="AV1378" s="178" t="str">
        <f t="shared" si="886"/>
        <v>No</v>
      </c>
      <c r="AW1378" t="str">
        <f>IF(OR(CM!K68="Q1 2030",CM!K68="Q2 2030"),"Yes","No")</f>
        <v>No</v>
      </c>
      <c r="AX1378" s="178" t="str">
        <f t="shared" si="887"/>
        <v>No</v>
      </c>
      <c r="AY1378" t="str">
        <f>IF(OR(CM!K68="Q3 2030",CM!K68="Q4 2030"),"Yes","No")</f>
        <v>No</v>
      </c>
      <c r="AZ1378" s="178" t="str">
        <f t="shared" si="888"/>
        <v>No</v>
      </c>
      <c r="BA1378" t="str">
        <f>IF(CM!K68="","No","Yes")</f>
        <v>No</v>
      </c>
      <c r="BB1378" s="178" t="str">
        <f t="shared" si="889"/>
        <v>No</v>
      </c>
      <c r="BC1378" s="178" t="str">
        <f t="shared" si="890"/>
        <v>Yes</v>
      </c>
      <c r="BD1378" s="174"/>
    </row>
    <row r="1379" spans="1:56" s="175" customFormat="1" ht="23.65" thickBot="1" x14ac:dyDescent="0.5">
      <c r="A1379" s="177">
        <v>65</v>
      </c>
      <c r="B1379" s="48" t="s">
        <v>165</v>
      </c>
      <c r="C1379" t="str">
        <f>IF(CM!E69="Yes","Yes","No")</f>
        <v>No</v>
      </c>
      <c r="D1379" t="str">
        <f>IF(AND(C1379="No",CM!F69="Yes"),"Yes","No")</f>
        <v>No</v>
      </c>
      <c r="E1379" t="str">
        <f>IF(AND(C1379="No",CM!F69="N/A"),"N/A","No")</f>
        <v>No</v>
      </c>
      <c r="F1379">
        <f>IF(OR(CM!F69="Yes",CM!F69="N/A"),0,1)</f>
        <v>1</v>
      </c>
      <c r="G1379" t="str">
        <f>IF(OR(CM!K69="Q3 2019",CM!K69="Q4 2019"),"Yes","No")</f>
        <v>No</v>
      </c>
      <c r="H1379" s="178" t="str">
        <f t="shared" ref="H1379:H1442" si="891">IF(AND(C1379="No",D1379="No",E1379="No",G1379="Yes"),"Yes","No")</f>
        <v>No</v>
      </c>
      <c r="I1379" t="str">
        <f>IF(OR(CM!K69="Q1 2020",CM!K69="Q2 2020"),"Yes","No")</f>
        <v>No</v>
      </c>
      <c r="J1379" s="178" t="str">
        <f t="shared" si="867"/>
        <v>No</v>
      </c>
      <c r="K1379" t="str">
        <f>IF(OR(CM!K69="Q3 2020",CM!K69="Q4 2020"),"Yes","No")</f>
        <v>No</v>
      </c>
      <c r="L1379" s="178" t="str">
        <f t="shared" si="868"/>
        <v>No</v>
      </c>
      <c r="M1379" t="str">
        <f>IF(OR(CM!K69="Q1 2021",CM!K69="Q2 2021"),"Yes","No")</f>
        <v>No</v>
      </c>
      <c r="N1379" s="178" t="str">
        <f t="shared" si="869"/>
        <v>No</v>
      </c>
      <c r="O1379" t="str">
        <f>IF(OR(CM!K69="Q3 2021",CM!K69="Q4 2021"),"Yes","No")</f>
        <v>No</v>
      </c>
      <c r="P1379" s="178" t="str">
        <f t="shared" si="870"/>
        <v>No</v>
      </c>
      <c r="Q1379" t="str">
        <f>IF(OR(CM!K69="Q1 2022",CM!K69="Q2 2022"),"Yes","No")</f>
        <v>No</v>
      </c>
      <c r="R1379" s="178" t="str">
        <f t="shared" si="871"/>
        <v>No</v>
      </c>
      <c r="S1379" t="str">
        <f>IF(OR(CM!K69="Q3 2022",CM!K69="Q4 2022"),"Yes","No")</f>
        <v>No</v>
      </c>
      <c r="T1379" s="178" t="str">
        <f t="shared" si="872"/>
        <v>No</v>
      </c>
      <c r="U1379" t="str">
        <f>IF(OR(CM!K69="Q1 2023",CM!K69="Q2 2023"),"Yes","No")</f>
        <v>No</v>
      </c>
      <c r="V1379" s="178" t="str">
        <f t="shared" si="873"/>
        <v>No</v>
      </c>
      <c r="W1379" t="str">
        <f>IF(OR(CM!K69="Q3 2023",CM!K69="Q4 2023"),"Yes","No")</f>
        <v>No</v>
      </c>
      <c r="X1379" s="178" t="str">
        <f t="shared" si="874"/>
        <v>No</v>
      </c>
      <c r="Y1379" t="str">
        <f>IF(OR(CM!K69="Q1 2024",CM!K69="Q2 2024"),"Yes","No")</f>
        <v>No</v>
      </c>
      <c r="Z1379" s="178" t="str">
        <f t="shared" si="875"/>
        <v>No</v>
      </c>
      <c r="AA1379" t="str">
        <f>IF(OR(IA!M145="Q3 2024",IA!M145="Q4 2024"),"Yes","No")</f>
        <v>No</v>
      </c>
      <c r="AB1379" s="178" t="str">
        <f t="shared" si="876"/>
        <v>No</v>
      </c>
      <c r="AC1379" t="str">
        <f>IF(OR(CM!K69="Q1 2025",CM!K69="Q2 2025"),"Yes","No")</f>
        <v>No</v>
      </c>
      <c r="AD1379" s="178" t="str">
        <f t="shared" si="877"/>
        <v>No</v>
      </c>
      <c r="AE1379" t="str">
        <f>IF(OR(CM!K69="Q3 2025",CM!K69="Q4 2025"),"Yes","No")</f>
        <v>No</v>
      </c>
      <c r="AF1379" s="178" t="str">
        <f t="shared" si="878"/>
        <v>No</v>
      </c>
      <c r="AG1379" t="str">
        <f>IF(OR(CM!K69="Q1 2026",CM!K69="Q2 2026"),"Yes","No")</f>
        <v>No</v>
      </c>
      <c r="AH1379" s="178" t="str">
        <f t="shared" si="879"/>
        <v>No</v>
      </c>
      <c r="AI1379" t="str">
        <f>IF(OR(CM!K69="Q3 2026",CM!K69="Q4 2026"),"Yes","No")</f>
        <v>No</v>
      </c>
      <c r="AJ1379" s="178" t="str">
        <f t="shared" si="880"/>
        <v>No</v>
      </c>
      <c r="AK1379" t="str">
        <f>IF(OR(CM!K69="Q1 2027",CM!K69="Q2 2027"),"Yes","No")</f>
        <v>No</v>
      </c>
      <c r="AL1379" s="178" t="str">
        <f t="shared" si="881"/>
        <v>No</v>
      </c>
      <c r="AM1379" t="str">
        <f>IF(OR(CM!K69="Q3 2027",CM!K69="Q4 2027"),"Yes","No")</f>
        <v>No</v>
      </c>
      <c r="AN1379" s="178" t="str">
        <f t="shared" si="882"/>
        <v>No</v>
      </c>
      <c r="AO1379" t="str">
        <f>IF(OR(CM!K69="Q1 2028",CM!K69="Q2 2028"),"Yes","No")</f>
        <v>No</v>
      </c>
      <c r="AP1379" s="178" t="str">
        <f t="shared" si="883"/>
        <v>No</v>
      </c>
      <c r="AQ1379" t="str">
        <f>IF(OR(CM!K69="Q3 2028",CM!K69="Q4 2028"),"Yes","No")</f>
        <v>No</v>
      </c>
      <c r="AR1379" s="178" t="str">
        <f t="shared" si="884"/>
        <v>No</v>
      </c>
      <c r="AS1379" t="str">
        <f>IF(OR(CM!K69="Q1 2029",CM!K69="Q2 2029"),"Yes","No")</f>
        <v>No</v>
      </c>
      <c r="AT1379" s="178" t="str">
        <f t="shared" si="885"/>
        <v>No</v>
      </c>
      <c r="AU1379" t="str">
        <f>IF(OR(CM!K69="Q3 2029",CM!K69="Q4 2029"),"Yes","No")</f>
        <v>No</v>
      </c>
      <c r="AV1379" s="178" t="str">
        <f t="shared" si="886"/>
        <v>No</v>
      </c>
      <c r="AW1379" t="str">
        <f>IF(OR(CM!K69="Q1 2030",CM!K69="Q2 2030"),"Yes","No")</f>
        <v>No</v>
      </c>
      <c r="AX1379" s="178" t="str">
        <f t="shared" si="887"/>
        <v>No</v>
      </c>
      <c r="AY1379" t="str">
        <f>IF(OR(CM!K69="Q3 2030",CM!K69="Q4 2030"),"Yes","No")</f>
        <v>No</v>
      </c>
      <c r="AZ1379" s="178" t="str">
        <f t="shared" si="888"/>
        <v>No</v>
      </c>
      <c r="BA1379" t="str">
        <f>IF(CM!K69="","No","Yes")</f>
        <v>No</v>
      </c>
      <c r="BB1379" s="178" t="str">
        <f t="shared" si="889"/>
        <v>No</v>
      </c>
      <c r="BC1379" s="178" t="str">
        <f t="shared" si="890"/>
        <v>Yes</v>
      </c>
      <c r="BD1379" s="174"/>
    </row>
    <row r="1380" spans="1:56" s="175" customFormat="1" ht="23.65" thickBot="1" x14ac:dyDescent="0.5">
      <c r="A1380" s="177">
        <v>66</v>
      </c>
      <c r="B1380" s="48" t="s">
        <v>166</v>
      </c>
      <c r="C1380" t="str">
        <f>IF(CM!E70="Yes","Yes","No")</f>
        <v>No</v>
      </c>
      <c r="D1380" t="str">
        <f>IF(AND(C1380="No",CM!F70="Yes"),"Yes","No")</f>
        <v>No</v>
      </c>
      <c r="E1380" t="str">
        <f>IF(AND(C1380="No",CM!F70="N/A"),"N/A","No")</f>
        <v>No</v>
      </c>
      <c r="F1380">
        <f>IF(OR(CM!F70="Yes",CM!F70="N/A"),0,1)</f>
        <v>1</v>
      </c>
      <c r="G1380" t="str">
        <f>IF(OR(CM!K70="Q3 2019",CM!K70="Q4 2019"),"Yes","No")</f>
        <v>No</v>
      </c>
      <c r="H1380" s="178" t="str">
        <f t="shared" si="891"/>
        <v>No</v>
      </c>
      <c r="I1380" t="str">
        <f>IF(OR(CM!K70="Q1 2020",CM!K70="Q2 2020"),"Yes","No")</f>
        <v>No</v>
      </c>
      <c r="J1380" s="178" t="str">
        <f t="shared" ref="J1380:J1443" si="892">IF(AND(C1380="No",D1380="No",E1380="No",I1380="Yes"),"Yes","No")</f>
        <v>No</v>
      </c>
      <c r="K1380" t="str">
        <f>IF(OR(CM!K70="Q3 2020",CM!K70="Q4 2020"),"Yes","No")</f>
        <v>No</v>
      </c>
      <c r="L1380" s="178" t="str">
        <f t="shared" ref="L1380:L1443" si="893">IF(AND(C1380="No",D1380="No",E1380="No",K1380="Yes"),"Yes","No")</f>
        <v>No</v>
      </c>
      <c r="M1380" t="str">
        <f>IF(OR(CM!K70="Q1 2021",CM!K70="Q2 2021"),"Yes","No")</f>
        <v>No</v>
      </c>
      <c r="N1380" s="178" t="str">
        <f t="shared" ref="N1380:N1443" si="894">IF(AND(C1380="No",D1380="No",E1380="No",M1380="Yes"),"Yes","No")</f>
        <v>No</v>
      </c>
      <c r="O1380" t="str">
        <f>IF(OR(CM!K70="Q3 2021",CM!K70="Q4 2021"),"Yes","No")</f>
        <v>No</v>
      </c>
      <c r="P1380" s="178" t="str">
        <f t="shared" ref="P1380:P1443" si="895">IF(AND(C1380="No",D1380="No",E1380="No",O1380="Yes"),"Yes","No")</f>
        <v>No</v>
      </c>
      <c r="Q1380" t="str">
        <f>IF(OR(CM!K70="Q1 2022",CM!K70="Q2 2022"),"Yes","No")</f>
        <v>No</v>
      </c>
      <c r="R1380" s="178" t="str">
        <f t="shared" ref="R1380:R1443" si="896">IF(AND(C1380="No",D1380="No",E1380="No",Q1380="Yes"),"Yes","No")</f>
        <v>No</v>
      </c>
      <c r="S1380" t="str">
        <f>IF(OR(CM!K70="Q3 2022",CM!K70="Q4 2022"),"Yes","No")</f>
        <v>No</v>
      </c>
      <c r="T1380" s="178" t="str">
        <f t="shared" ref="T1380:T1443" si="897">IF(AND(C1380="No",D1380="No",E1380="No",S1380="Yes"),"Yes","No")</f>
        <v>No</v>
      </c>
      <c r="U1380" t="str">
        <f>IF(OR(CM!K70="Q1 2023",CM!K70="Q2 2023"),"Yes","No")</f>
        <v>No</v>
      </c>
      <c r="V1380" s="178" t="str">
        <f t="shared" ref="V1380:V1443" si="898">IF(AND(C1380="No",D1380="No",E1380="No",U1380="Yes"),"Yes","No")</f>
        <v>No</v>
      </c>
      <c r="W1380" t="str">
        <f>IF(OR(CM!K70="Q3 2023",CM!K70="Q4 2023"),"Yes","No")</f>
        <v>No</v>
      </c>
      <c r="X1380" s="178" t="str">
        <f t="shared" ref="X1380:X1443" si="899">IF(AND(C1380="No",D1380="No",E1380="No",W1380="Yes"),"Yes","No")</f>
        <v>No</v>
      </c>
      <c r="Y1380" t="str">
        <f>IF(OR(CM!K70="Q1 2024",CM!K70="Q2 2024"),"Yes","No")</f>
        <v>No</v>
      </c>
      <c r="Z1380" s="178" t="str">
        <f t="shared" ref="Z1380:Z1443" si="900">IF(AND(C1380="No",D1380="No",E1380="No",Y1380="Yes"),"Yes","No")</f>
        <v>No</v>
      </c>
      <c r="AA1380" t="str">
        <f>IF(OR(IA!M146="Q3 2024",IA!M146="Q4 2024"),"Yes","No")</f>
        <v>No</v>
      </c>
      <c r="AB1380" s="178" t="str">
        <f t="shared" ref="AB1380:AB1443" si="901">IF(AND(C1380="No",D1380="No",E1380="No",AA1380="Yes"),"Yes","No")</f>
        <v>No</v>
      </c>
      <c r="AC1380" t="str">
        <f>IF(OR(CM!K70="Q1 2025",CM!K70="Q2 2025"),"Yes","No")</f>
        <v>No</v>
      </c>
      <c r="AD1380" s="178" t="str">
        <f t="shared" ref="AD1380:AD1443" si="902">IF(AND(C1380="No",D1380="No",E1380="No",AC1380="Yes"),"Yes","No")</f>
        <v>No</v>
      </c>
      <c r="AE1380" t="str">
        <f>IF(OR(CM!K70="Q3 2025",CM!K70="Q4 2025"),"Yes","No")</f>
        <v>No</v>
      </c>
      <c r="AF1380" s="178" t="str">
        <f t="shared" ref="AF1380:AF1443" si="903">IF(AND(C1380="No",D1380="No",E1380="No",AE1380="Yes"),"Yes","No")</f>
        <v>No</v>
      </c>
      <c r="AG1380" t="str">
        <f>IF(OR(CM!K70="Q1 2026",CM!K70="Q2 2026"),"Yes","No")</f>
        <v>No</v>
      </c>
      <c r="AH1380" s="178" t="str">
        <f t="shared" ref="AH1380:AH1443" si="904">IF(AND(C1380="No",D1380="No",E1380="No",AG1380="Yes"),"Yes","No")</f>
        <v>No</v>
      </c>
      <c r="AI1380" t="str">
        <f>IF(OR(CM!K70="Q3 2026",CM!K70="Q4 2026"),"Yes","No")</f>
        <v>No</v>
      </c>
      <c r="AJ1380" s="178" t="str">
        <f t="shared" ref="AJ1380:AJ1443" si="905">IF(AND(C1380="No",D1380="No",E1380="No",AI1380="Yes"),"Yes","No")</f>
        <v>No</v>
      </c>
      <c r="AK1380" t="str">
        <f>IF(OR(CM!K70="Q1 2027",CM!K70="Q2 2027"),"Yes","No")</f>
        <v>No</v>
      </c>
      <c r="AL1380" s="178" t="str">
        <f t="shared" ref="AL1380:AL1443" si="906">IF(AND(C1380="No",D1380="No",E1380="No",AK1380="Yes"),"Yes","No")</f>
        <v>No</v>
      </c>
      <c r="AM1380" t="str">
        <f>IF(OR(CM!K70="Q3 2027",CM!K70="Q4 2027"),"Yes","No")</f>
        <v>No</v>
      </c>
      <c r="AN1380" s="178" t="str">
        <f t="shared" ref="AN1380:AN1443" si="907">IF(AND(C1380="No",D1380="No",E1380="No",AM1380="Yes"),"Yes","No")</f>
        <v>No</v>
      </c>
      <c r="AO1380" t="str">
        <f>IF(OR(CM!K70="Q1 2028",CM!K70="Q2 2028"),"Yes","No")</f>
        <v>No</v>
      </c>
      <c r="AP1380" s="178" t="str">
        <f t="shared" ref="AP1380:AP1443" si="908">IF(AND(C1380="No",D1380="No",E1380="No",AO1380="Yes"),"Yes","No")</f>
        <v>No</v>
      </c>
      <c r="AQ1380" t="str">
        <f>IF(OR(CM!K70="Q3 2028",CM!K70="Q4 2028"),"Yes","No")</f>
        <v>No</v>
      </c>
      <c r="AR1380" s="178" t="str">
        <f t="shared" ref="AR1380:AR1443" si="909">IF(AND(C1380="No",D1380="No",E1380="No",AQ1380="Yes"),"Yes","No")</f>
        <v>No</v>
      </c>
      <c r="AS1380" t="str">
        <f>IF(OR(CM!K70="Q1 2029",CM!K70="Q2 2029"),"Yes","No")</f>
        <v>No</v>
      </c>
      <c r="AT1380" s="178" t="str">
        <f t="shared" ref="AT1380:AT1443" si="910">IF(AND(C1380="No",D1380="No",E1380="No",AS1380="Yes"),"Yes","No")</f>
        <v>No</v>
      </c>
      <c r="AU1380" t="str">
        <f>IF(OR(CM!K70="Q3 2029",CM!K70="Q4 2029"),"Yes","No")</f>
        <v>No</v>
      </c>
      <c r="AV1380" s="178" t="str">
        <f t="shared" ref="AV1380:AV1443" si="911">IF(AND(C1380="No",D1380="No",E1380="No",AU1380="Yes"),"Yes","No")</f>
        <v>No</v>
      </c>
      <c r="AW1380" t="str">
        <f>IF(OR(CM!K70="Q1 2030",CM!K70="Q2 2030"),"Yes","No")</f>
        <v>No</v>
      </c>
      <c r="AX1380" s="178" t="str">
        <f t="shared" ref="AX1380:AX1443" si="912">IF(AND(C1380="No",D1380="No",E1380="No",AW1380="Yes"),"Yes","No")</f>
        <v>No</v>
      </c>
      <c r="AY1380" t="str">
        <f>IF(OR(CM!K70="Q3 2030",CM!K70="Q4 2030"),"Yes","No")</f>
        <v>No</v>
      </c>
      <c r="AZ1380" s="178" t="str">
        <f t="shared" ref="AZ1380:AZ1443" si="913">IF(AND(C1380="No",D1380="No",E1380="No",AY1380="Yes"),"Yes","No")</f>
        <v>No</v>
      </c>
      <c r="BA1380" t="str">
        <f>IF(CM!K70="","No","Yes")</f>
        <v>No</v>
      </c>
      <c r="BB1380" s="178" t="str">
        <f t="shared" ref="BB1380:BB1443" si="914">IF(AND(C1380="No",D1380="No",E1380="No",BA1380="Yes"),"Yes","No")</f>
        <v>No</v>
      </c>
      <c r="BC1380" s="178" t="str">
        <f t="shared" ref="BC1380:BC1443" si="915">IF(AND(C1380="No",D1380="No",E1380="No",BB1380="No"),"Yes","No")</f>
        <v>Yes</v>
      </c>
      <c r="BD1380" s="174"/>
    </row>
    <row r="1381" spans="1:56" s="175" customFormat="1" ht="46.9" thickBot="1" x14ac:dyDescent="0.5">
      <c r="A1381" s="177">
        <v>67</v>
      </c>
      <c r="B1381" s="48" t="s">
        <v>168</v>
      </c>
      <c r="C1381" t="str">
        <f>IF(CM!E71="Yes","Yes","No")</f>
        <v>No</v>
      </c>
      <c r="D1381" t="str">
        <f>IF(AND(C1381="No",CM!F71="Yes"),"Yes","No")</f>
        <v>No</v>
      </c>
      <c r="E1381" t="str">
        <f>IF(AND(C1381="No",CM!F71="N/A"),"N/A","No")</f>
        <v>No</v>
      </c>
      <c r="F1381">
        <f>IF(OR(CM!F71="Yes",CM!F71="N/A"),0,1)</f>
        <v>1</v>
      </c>
      <c r="G1381" t="str">
        <f>IF(OR(CM!K71="Q3 2019",CM!K71="Q4 2019"),"Yes","No")</f>
        <v>No</v>
      </c>
      <c r="H1381" s="178" t="str">
        <f t="shared" si="891"/>
        <v>No</v>
      </c>
      <c r="I1381" t="str">
        <f>IF(OR(CM!K71="Q1 2020",CM!K71="Q2 2020"),"Yes","No")</f>
        <v>No</v>
      </c>
      <c r="J1381" s="178" t="str">
        <f t="shared" si="892"/>
        <v>No</v>
      </c>
      <c r="K1381" t="str">
        <f>IF(OR(CM!K71="Q3 2020",CM!K71="Q4 2020"),"Yes","No")</f>
        <v>No</v>
      </c>
      <c r="L1381" s="178" t="str">
        <f t="shared" si="893"/>
        <v>No</v>
      </c>
      <c r="M1381" t="str">
        <f>IF(OR(CM!K71="Q1 2021",CM!K71="Q2 2021"),"Yes","No")</f>
        <v>No</v>
      </c>
      <c r="N1381" s="178" t="str">
        <f t="shared" si="894"/>
        <v>No</v>
      </c>
      <c r="O1381" t="str">
        <f>IF(OR(CM!K71="Q3 2021",CM!K71="Q4 2021"),"Yes","No")</f>
        <v>No</v>
      </c>
      <c r="P1381" s="178" t="str">
        <f t="shared" si="895"/>
        <v>No</v>
      </c>
      <c r="Q1381" t="str">
        <f>IF(OR(CM!K71="Q1 2022",CM!K71="Q2 2022"),"Yes","No")</f>
        <v>No</v>
      </c>
      <c r="R1381" s="178" t="str">
        <f t="shared" si="896"/>
        <v>No</v>
      </c>
      <c r="S1381" t="str">
        <f>IF(OR(CM!K71="Q3 2022",CM!K71="Q4 2022"),"Yes","No")</f>
        <v>No</v>
      </c>
      <c r="T1381" s="178" t="str">
        <f t="shared" si="897"/>
        <v>No</v>
      </c>
      <c r="U1381" t="str">
        <f>IF(OR(CM!K71="Q1 2023",CM!K71="Q2 2023"),"Yes","No")</f>
        <v>No</v>
      </c>
      <c r="V1381" s="178" t="str">
        <f t="shared" si="898"/>
        <v>No</v>
      </c>
      <c r="W1381" t="str">
        <f>IF(OR(CM!K71="Q3 2023",CM!K71="Q4 2023"),"Yes","No")</f>
        <v>No</v>
      </c>
      <c r="X1381" s="178" t="str">
        <f t="shared" si="899"/>
        <v>No</v>
      </c>
      <c r="Y1381" t="str">
        <f>IF(OR(CM!K71="Q1 2024",CM!K71="Q2 2024"),"Yes","No")</f>
        <v>No</v>
      </c>
      <c r="Z1381" s="178" t="str">
        <f t="shared" si="900"/>
        <v>No</v>
      </c>
      <c r="AA1381" t="str">
        <f>IF(OR(IA!M147="Q3 2024",IA!M147="Q4 2024"),"Yes","No")</f>
        <v>No</v>
      </c>
      <c r="AB1381" s="178" t="str">
        <f t="shared" si="901"/>
        <v>No</v>
      </c>
      <c r="AC1381" t="str">
        <f>IF(OR(CM!K71="Q1 2025",CM!K71="Q2 2025"),"Yes","No")</f>
        <v>No</v>
      </c>
      <c r="AD1381" s="178" t="str">
        <f t="shared" si="902"/>
        <v>No</v>
      </c>
      <c r="AE1381" t="str">
        <f>IF(OR(CM!K71="Q3 2025",CM!K71="Q4 2025"),"Yes","No")</f>
        <v>No</v>
      </c>
      <c r="AF1381" s="178" t="str">
        <f t="shared" si="903"/>
        <v>No</v>
      </c>
      <c r="AG1381" t="str">
        <f>IF(OR(CM!K71="Q1 2026",CM!K71="Q2 2026"),"Yes","No")</f>
        <v>No</v>
      </c>
      <c r="AH1381" s="178" t="str">
        <f t="shared" si="904"/>
        <v>No</v>
      </c>
      <c r="AI1381" t="str">
        <f>IF(OR(CM!K71="Q3 2026",CM!K71="Q4 2026"),"Yes","No")</f>
        <v>No</v>
      </c>
      <c r="AJ1381" s="178" t="str">
        <f t="shared" si="905"/>
        <v>No</v>
      </c>
      <c r="AK1381" t="str">
        <f>IF(OR(CM!K71="Q1 2027",CM!K71="Q2 2027"),"Yes","No")</f>
        <v>No</v>
      </c>
      <c r="AL1381" s="178" t="str">
        <f t="shared" si="906"/>
        <v>No</v>
      </c>
      <c r="AM1381" t="str">
        <f>IF(OR(CM!K71="Q3 2027",CM!K71="Q4 2027"),"Yes","No")</f>
        <v>No</v>
      </c>
      <c r="AN1381" s="178" t="str">
        <f t="shared" si="907"/>
        <v>No</v>
      </c>
      <c r="AO1381" t="str">
        <f>IF(OR(CM!K71="Q1 2028",CM!K71="Q2 2028"),"Yes","No")</f>
        <v>No</v>
      </c>
      <c r="AP1381" s="178" t="str">
        <f t="shared" si="908"/>
        <v>No</v>
      </c>
      <c r="AQ1381" t="str">
        <f>IF(OR(CM!K71="Q3 2028",CM!K71="Q4 2028"),"Yes","No")</f>
        <v>No</v>
      </c>
      <c r="AR1381" s="178" t="str">
        <f t="shared" si="909"/>
        <v>No</v>
      </c>
      <c r="AS1381" t="str">
        <f>IF(OR(CM!K71="Q1 2029",CM!K71="Q2 2029"),"Yes","No")</f>
        <v>No</v>
      </c>
      <c r="AT1381" s="178" t="str">
        <f t="shared" si="910"/>
        <v>No</v>
      </c>
      <c r="AU1381" t="str">
        <f>IF(OR(CM!K71="Q3 2029",CM!K71="Q4 2029"),"Yes","No")</f>
        <v>No</v>
      </c>
      <c r="AV1381" s="178" t="str">
        <f t="shared" si="911"/>
        <v>No</v>
      </c>
      <c r="AW1381" t="str">
        <f>IF(OR(CM!K71="Q1 2030",CM!K71="Q2 2030"),"Yes","No")</f>
        <v>No</v>
      </c>
      <c r="AX1381" s="178" t="str">
        <f t="shared" si="912"/>
        <v>No</v>
      </c>
      <c r="AY1381" t="str">
        <f>IF(OR(CM!K71="Q3 2030",CM!K71="Q4 2030"),"Yes","No")</f>
        <v>No</v>
      </c>
      <c r="AZ1381" s="178" t="str">
        <f t="shared" si="913"/>
        <v>No</v>
      </c>
      <c r="BA1381" t="str">
        <f>IF(CM!K71="","No","Yes")</f>
        <v>No</v>
      </c>
      <c r="BB1381" s="178" t="str">
        <f t="shared" si="914"/>
        <v>No</v>
      </c>
      <c r="BC1381" s="178" t="str">
        <f t="shared" si="915"/>
        <v>Yes</v>
      </c>
      <c r="BD1381" s="174"/>
    </row>
    <row r="1382" spans="1:56" s="175" customFormat="1" ht="23.65" thickBot="1" x14ac:dyDescent="0.5">
      <c r="A1382" s="177">
        <v>68</v>
      </c>
      <c r="B1382" s="48" t="s">
        <v>169</v>
      </c>
      <c r="C1382" t="str">
        <f>IF(CM!E72="Yes","Yes","No")</f>
        <v>No</v>
      </c>
      <c r="D1382" t="str">
        <f>IF(AND(C1382="No",CM!F72="Yes"),"Yes","No")</f>
        <v>No</v>
      </c>
      <c r="E1382" t="str">
        <f>IF(AND(C1382="No",CM!F72="N/A"),"N/A","No")</f>
        <v>No</v>
      </c>
      <c r="F1382">
        <f>IF(OR(CM!F72="Yes",CM!F72="N/A"),0,1)</f>
        <v>1</v>
      </c>
      <c r="G1382" t="str">
        <f>IF(OR(CM!K72="Q3 2019",CM!K72="Q4 2019"),"Yes","No")</f>
        <v>No</v>
      </c>
      <c r="H1382" s="178" t="str">
        <f t="shared" si="891"/>
        <v>No</v>
      </c>
      <c r="I1382" t="str">
        <f>IF(OR(CM!K72="Q1 2020",CM!K72="Q2 2020"),"Yes","No")</f>
        <v>No</v>
      </c>
      <c r="J1382" s="178" t="str">
        <f t="shared" si="892"/>
        <v>No</v>
      </c>
      <c r="K1382" t="str">
        <f>IF(OR(CM!K72="Q3 2020",CM!K72="Q4 2020"),"Yes","No")</f>
        <v>No</v>
      </c>
      <c r="L1382" s="178" t="str">
        <f t="shared" si="893"/>
        <v>No</v>
      </c>
      <c r="M1382" t="str">
        <f>IF(OR(CM!K72="Q1 2021",CM!K72="Q2 2021"),"Yes","No")</f>
        <v>No</v>
      </c>
      <c r="N1382" s="178" t="str">
        <f t="shared" si="894"/>
        <v>No</v>
      </c>
      <c r="O1382" t="str">
        <f>IF(OR(CM!K72="Q3 2021",CM!K72="Q4 2021"),"Yes","No")</f>
        <v>No</v>
      </c>
      <c r="P1382" s="178" t="str">
        <f t="shared" si="895"/>
        <v>No</v>
      </c>
      <c r="Q1382" t="str">
        <f>IF(OR(CM!K72="Q1 2022",CM!K72="Q2 2022"),"Yes","No")</f>
        <v>No</v>
      </c>
      <c r="R1382" s="178" t="str">
        <f t="shared" si="896"/>
        <v>No</v>
      </c>
      <c r="S1382" t="str">
        <f>IF(OR(CM!K72="Q3 2022",CM!K72="Q4 2022"),"Yes","No")</f>
        <v>No</v>
      </c>
      <c r="T1382" s="178" t="str">
        <f t="shared" si="897"/>
        <v>No</v>
      </c>
      <c r="U1382" t="str">
        <f>IF(OR(CM!K72="Q1 2023",CM!K72="Q2 2023"),"Yes","No")</f>
        <v>No</v>
      </c>
      <c r="V1382" s="178" t="str">
        <f t="shared" si="898"/>
        <v>No</v>
      </c>
      <c r="W1382" t="str">
        <f>IF(OR(CM!K72="Q3 2023",CM!K72="Q4 2023"),"Yes","No")</f>
        <v>No</v>
      </c>
      <c r="X1382" s="178" t="str">
        <f t="shared" si="899"/>
        <v>No</v>
      </c>
      <c r="Y1382" t="str">
        <f>IF(OR(CM!K72="Q1 2024",CM!K72="Q2 2024"),"Yes","No")</f>
        <v>No</v>
      </c>
      <c r="Z1382" s="178" t="str">
        <f t="shared" si="900"/>
        <v>No</v>
      </c>
      <c r="AA1382" t="str">
        <f>IF(OR(IA!M148="Q3 2024",IA!M148="Q4 2024"),"Yes","No")</f>
        <v>No</v>
      </c>
      <c r="AB1382" s="178" t="str">
        <f t="shared" si="901"/>
        <v>No</v>
      </c>
      <c r="AC1382" t="str">
        <f>IF(OR(CM!K72="Q1 2025",CM!K72="Q2 2025"),"Yes","No")</f>
        <v>No</v>
      </c>
      <c r="AD1382" s="178" t="str">
        <f t="shared" si="902"/>
        <v>No</v>
      </c>
      <c r="AE1382" t="str">
        <f>IF(OR(CM!K72="Q3 2025",CM!K72="Q4 2025"),"Yes","No")</f>
        <v>No</v>
      </c>
      <c r="AF1382" s="178" t="str">
        <f t="shared" si="903"/>
        <v>No</v>
      </c>
      <c r="AG1382" t="str">
        <f>IF(OR(CM!K72="Q1 2026",CM!K72="Q2 2026"),"Yes","No")</f>
        <v>No</v>
      </c>
      <c r="AH1382" s="178" t="str">
        <f t="shared" si="904"/>
        <v>No</v>
      </c>
      <c r="AI1382" t="str">
        <f>IF(OR(CM!K72="Q3 2026",CM!K72="Q4 2026"),"Yes","No")</f>
        <v>No</v>
      </c>
      <c r="AJ1382" s="178" t="str">
        <f t="shared" si="905"/>
        <v>No</v>
      </c>
      <c r="AK1382" t="str">
        <f>IF(OR(CM!K72="Q1 2027",CM!K72="Q2 2027"),"Yes","No")</f>
        <v>No</v>
      </c>
      <c r="AL1382" s="178" t="str">
        <f t="shared" si="906"/>
        <v>No</v>
      </c>
      <c r="AM1382" t="str">
        <f>IF(OR(CM!K72="Q3 2027",CM!K72="Q4 2027"),"Yes","No")</f>
        <v>No</v>
      </c>
      <c r="AN1382" s="178" t="str">
        <f t="shared" si="907"/>
        <v>No</v>
      </c>
      <c r="AO1382" t="str">
        <f>IF(OR(CM!K72="Q1 2028",CM!K72="Q2 2028"),"Yes","No")</f>
        <v>No</v>
      </c>
      <c r="AP1382" s="178" t="str">
        <f t="shared" si="908"/>
        <v>No</v>
      </c>
      <c r="AQ1382" t="str">
        <f>IF(OR(CM!K72="Q3 2028",CM!K72="Q4 2028"),"Yes","No")</f>
        <v>No</v>
      </c>
      <c r="AR1382" s="178" t="str">
        <f t="shared" si="909"/>
        <v>No</v>
      </c>
      <c r="AS1382" t="str">
        <f>IF(OR(CM!K72="Q1 2029",CM!K72="Q2 2029"),"Yes","No")</f>
        <v>No</v>
      </c>
      <c r="AT1382" s="178" t="str">
        <f t="shared" si="910"/>
        <v>No</v>
      </c>
      <c r="AU1382" t="str">
        <f>IF(OR(CM!K72="Q3 2029",CM!K72="Q4 2029"),"Yes","No")</f>
        <v>No</v>
      </c>
      <c r="AV1382" s="178" t="str">
        <f t="shared" si="911"/>
        <v>No</v>
      </c>
      <c r="AW1382" t="str">
        <f>IF(OR(CM!K72="Q1 2030",CM!K72="Q2 2030"),"Yes","No")</f>
        <v>No</v>
      </c>
      <c r="AX1382" s="178" t="str">
        <f t="shared" si="912"/>
        <v>No</v>
      </c>
      <c r="AY1382" t="str">
        <f>IF(OR(CM!K72="Q3 2030",CM!K72="Q4 2030"),"Yes","No")</f>
        <v>No</v>
      </c>
      <c r="AZ1382" s="178" t="str">
        <f t="shared" si="913"/>
        <v>No</v>
      </c>
      <c r="BA1382" t="str">
        <f>IF(CM!K72="","No","Yes")</f>
        <v>No</v>
      </c>
      <c r="BB1382" s="178" t="str">
        <f t="shared" si="914"/>
        <v>No</v>
      </c>
      <c r="BC1382" s="178" t="str">
        <f t="shared" si="915"/>
        <v>Yes</v>
      </c>
      <c r="BD1382" s="174"/>
    </row>
    <row r="1383" spans="1:56" s="175" customFormat="1" ht="14.65" thickBot="1" x14ac:dyDescent="0.5">
      <c r="A1383" s="177">
        <v>69</v>
      </c>
      <c r="B1383" s="48" t="s">
        <v>170</v>
      </c>
      <c r="C1383" t="str">
        <f>IF(CM!E73="Yes","Yes","No")</f>
        <v>No</v>
      </c>
      <c r="D1383" t="str">
        <f>IF(AND(C1383="No",CM!F73="Yes"),"Yes","No")</f>
        <v>No</v>
      </c>
      <c r="E1383" t="str">
        <f>IF(AND(C1383="No",CM!F73="N/A"),"N/A","No")</f>
        <v>No</v>
      </c>
      <c r="F1383">
        <f>IF(OR(CM!F73="Yes",CM!F73="N/A"),0,1)</f>
        <v>1</v>
      </c>
      <c r="G1383" t="str">
        <f>IF(OR(CM!K73="Q3 2019",CM!K73="Q4 2019"),"Yes","No")</f>
        <v>No</v>
      </c>
      <c r="H1383" s="178" t="str">
        <f t="shared" si="891"/>
        <v>No</v>
      </c>
      <c r="I1383" t="str">
        <f>IF(OR(CM!K73="Q1 2020",CM!K73="Q2 2020"),"Yes","No")</f>
        <v>No</v>
      </c>
      <c r="J1383" s="178" t="str">
        <f t="shared" si="892"/>
        <v>No</v>
      </c>
      <c r="K1383" t="str">
        <f>IF(OR(CM!K73="Q3 2020",CM!K73="Q4 2020"),"Yes","No")</f>
        <v>No</v>
      </c>
      <c r="L1383" s="178" t="str">
        <f t="shared" si="893"/>
        <v>No</v>
      </c>
      <c r="M1383" t="str">
        <f>IF(OR(CM!K73="Q1 2021",CM!K73="Q2 2021"),"Yes","No")</f>
        <v>No</v>
      </c>
      <c r="N1383" s="178" t="str">
        <f t="shared" si="894"/>
        <v>No</v>
      </c>
      <c r="O1383" t="str">
        <f>IF(OR(CM!K73="Q3 2021",CM!K73="Q4 2021"),"Yes","No")</f>
        <v>No</v>
      </c>
      <c r="P1383" s="178" t="str">
        <f t="shared" si="895"/>
        <v>No</v>
      </c>
      <c r="Q1383" t="str">
        <f>IF(OR(CM!K73="Q1 2022",CM!K73="Q2 2022"),"Yes","No")</f>
        <v>No</v>
      </c>
      <c r="R1383" s="178" t="str">
        <f t="shared" si="896"/>
        <v>No</v>
      </c>
      <c r="S1383" t="str">
        <f>IF(OR(CM!K73="Q3 2022",CM!K73="Q4 2022"),"Yes","No")</f>
        <v>No</v>
      </c>
      <c r="T1383" s="178" t="str">
        <f t="shared" si="897"/>
        <v>No</v>
      </c>
      <c r="U1383" t="str">
        <f>IF(OR(CM!K73="Q1 2023",CM!K73="Q2 2023"),"Yes","No")</f>
        <v>No</v>
      </c>
      <c r="V1383" s="178" t="str">
        <f t="shared" si="898"/>
        <v>No</v>
      </c>
      <c r="W1383" t="str">
        <f>IF(OR(CM!K73="Q3 2023",CM!K73="Q4 2023"),"Yes","No")</f>
        <v>No</v>
      </c>
      <c r="X1383" s="178" t="str">
        <f t="shared" si="899"/>
        <v>No</v>
      </c>
      <c r="Y1383" t="str">
        <f>IF(OR(CM!K73="Q1 2024",CM!K73="Q2 2024"),"Yes","No")</f>
        <v>No</v>
      </c>
      <c r="Z1383" s="178" t="str">
        <f t="shared" si="900"/>
        <v>No</v>
      </c>
      <c r="AA1383" t="str">
        <f>IF(OR(IA!M149="Q3 2024",IA!M149="Q4 2024"),"Yes","No")</f>
        <v>No</v>
      </c>
      <c r="AB1383" s="178" t="str">
        <f t="shared" si="901"/>
        <v>No</v>
      </c>
      <c r="AC1383" t="str">
        <f>IF(OR(CM!K73="Q1 2025",CM!K73="Q2 2025"),"Yes","No")</f>
        <v>No</v>
      </c>
      <c r="AD1383" s="178" t="str">
        <f t="shared" si="902"/>
        <v>No</v>
      </c>
      <c r="AE1383" t="str">
        <f>IF(OR(CM!K73="Q3 2025",CM!K73="Q4 2025"),"Yes","No")</f>
        <v>No</v>
      </c>
      <c r="AF1383" s="178" t="str">
        <f t="shared" si="903"/>
        <v>No</v>
      </c>
      <c r="AG1383" t="str">
        <f>IF(OR(CM!K73="Q1 2026",CM!K73="Q2 2026"),"Yes","No")</f>
        <v>No</v>
      </c>
      <c r="AH1383" s="178" t="str">
        <f t="shared" si="904"/>
        <v>No</v>
      </c>
      <c r="AI1383" t="str">
        <f>IF(OR(CM!K73="Q3 2026",CM!K73="Q4 2026"),"Yes","No")</f>
        <v>No</v>
      </c>
      <c r="AJ1383" s="178" t="str">
        <f t="shared" si="905"/>
        <v>No</v>
      </c>
      <c r="AK1383" t="str">
        <f>IF(OR(CM!K73="Q1 2027",CM!K73="Q2 2027"),"Yes","No")</f>
        <v>No</v>
      </c>
      <c r="AL1383" s="178" t="str">
        <f t="shared" si="906"/>
        <v>No</v>
      </c>
      <c r="AM1383" t="str">
        <f>IF(OR(CM!K73="Q3 2027",CM!K73="Q4 2027"),"Yes","No")</f>
        <v>No</v>
      </c>
      <c r="AN1383" s="178" t="str">
        <f t="shared" si="907"/>
        <v>No</v>
      </c>
      <c r="AO1383" t="str">
        <f>IF(OR(CM!K73="Q1 2028",CM!K73="Q2 2028"),"Yes","No")</f>
        <v>No</v>
      </c>
      <c r="AP1383" s="178" t="str">
        <f t="shared" si="908"/>
        <v>No</v>
      </c>
      <c r="AQ1383" t="str">
        <f>IF(OR(CM!K73="Q3 2028",CM!K73="Q4 2028"),"Yes","No")</f>
        <v>No</v>
      </c>
      <c r="AR1383" s="178" t="str">
        <f t="shared" si="909"/>
        <v>No</v>
      </c>
      <c r="AS1383" t="str">
        <f>IF(OR(CM!K73="Q1 2029",CM!K73="Q2 2029"),"Yes","No")</f>
        <v>No</v>
      </c>
      <c r="AT1383" s="178" t="str">
        <f t="shared" si="910"/>
        <v>No</v>
      </c>
      <c r="AU1383" t="str">
        <f>IF(OR(CM!K73="Q3 2029",CM!K73="Q4 2029"),"Yes","No")</f>
        <v>No</v>
      </c>
      <c r="AV1383" s="178" t="str">
        <f t="shared" si="911"/>
        <v>No</v>
      </c>
      <c r="AW1383" t="str">
        <f>IF(OR(CM!K73="Q1 2030",CM!K73="Q2 2030"),"Yes","No")</f>
        <v>No</v>
      </c>
      <c r="AX1383" s="178" t="str">
        <f t="shared" si="912"/>
        <v>No</v>
      </c>
      <c r="AY1383" t="str">
        <f>IF(OR(CM!K73="Q3 2030",CM!K73="Q4 2030"),"Yes","No")</f>
        <v>No</v>
      </c>
      <c r="AZ1383" s="178" t="str">
        <f t="shared" si="913"/>
        <v>No</v>
      </c>
      <c r="BA1383" t="str">
        <f>IF(CM!K73="","No","Yes")</f>
        <v>No</v>
      </c>
      <c r="BB1383" s="178" t="str">
        <f t="shared" si="914"/>
        <v>No</v>
      </c>
      <c r="BC1383" s="178" t="str">
        <f t="shared" si="915"/>
        <v>Yes</v>
      </c>
      <c r="BD1383" s="174"/>
    </row>
    <row r="1384" spans="1:56" s="175" customFormat="1" ht="23.65" thickBot="1" x14ac:dyDescent="0.5">
      <c r="A1384" s="177">
        <v>70</v>
      </c>
      <c r="B1384" s="48" t="s">
        <v>171</v>
      </c>
      <c r="C1384" t="str">
        <f>IF(CM!E74="Yes","Yes","No")</f>
        <v>No</v>
      </c>
      <c r="D1384" t="str">
        <f>IF(AND(C1384="No",CM!F74="Yes"),"Yes","No")</f>
        <v>No</v>
      </c>
      <c r="E1384" t="str">
        <f>IF(AND(C1384="No",CM!F74="N/A"),"N/A","No")</f>
        <v>No</v>
      </c>
      <c r="F1384">
        <f>IF(OR(CM!F74="Yes",CM!F74="N/A"),0,1)</f>
        <v>1</v>
      </c>
      <c r="G1384" t="str">
        <f>IF(OR(CM!K74="Q3 2019",CM!K74="Q4 2019"),"Yes","No")</f>
        <v>No</v>
      </c>
      <c r="H1384" s="178" t="str">
        <f t="shared" si="891"/>
        <v>No</v>
      </c>
      <c r="I1384" t="str">
        <f>IF(OR(CM!K74="Q1 2020",CM!K74="Q2 2020"),"Yes","No")</f>
        <v>No</v>
      </c>
      <c r="J1384" s="178" t="str">
        <f t="shared" si="892"/>
        <v>No</v>
      </c>
      <c r="K1384" t="str">
        <f>IF(OR(CM!K74="Q3 2020",CM!K74="Q4 2020"),"Yes","No")</f>
        <v>No</v>
      </c>
      <c r="L1384" s="178" t="str">
        <f t="shared" si="893"/>
        <v>No</v>
      </c>
      <c r="M1384" t="str">
        <f>IF(OR(CM!K74="Q1 2021",CM!K74="Q2 2021"),"Yes","No")</f>
        <v>No</v>
      </c>
      <c r="N1384" s="178" t="str">
        <f t="shared" si="894"/>
        <v>No</v>
      </c>
      <c r="O1384" t="str">
        <f>IF(OR(CM!K74="Q3 2021",CM!K74="Q4 2021"),"Yes","No")</f>
        <v>No</v>
      </c>
      <c r="P1384" s="178" t="str">
        <f t="shared" si="895"/>
        <v>No</v>
      </c>
      <c r="Q1384" t="str">
        <f>IF(OR(CM!K74="Q1 2022",CM!K74="Q2 2022"),"Yes","No")</f>
        <v>No</v>
      </c>
      <c r="R1384" s="178" t="str">
        <f t="shared" si="896"/>
        <v>No</v>
      </c>
      <c r="S1384" t="str">
        <f>IF(OR(CM!K74="Q3 2022",CM!K74="Q4 2022"),"Yes","No")</f>
        <v>No</v>
      </c>
      <c r="T1384" s="178" t="str">
        <f t="shared" si="897"/>
        <v>No</v>
      </c>
      <c r="U1384" t="str">
        <f>IF(OR(CM!K74="Q1 2023",CM!K74="Q2 2023"),"Yes","No")</f>
        <v>No</v>
      </c>
      <c r="V1384" s="178" t="str">
        <f t="shared" si="898"/>
        <v>No</v>
      </c>
      <c r="W1384" t="str">
        <f>IF(OR(CM!K74="Q3 2023",CM!K74="Q4 2023"),"Yes","No")</f>
        <v>No</v>
      </c>
      <c r="X1384" s="178" t="str">
        <f t="shared" si="899"/>
        <v>No</v>
      </c>
      <c r="Y1384" t="str">
        <f>IF(OR(CM!K74="Q1 2024",CM!K74="Q2 2024"),"Yes","No")</f>
        <v>No</v>
      </c>
      <c r="Z1384" s="178" t="str">
        <f t="shared" si="900"/>
        <v>No</v>
      </c>
      <c r="AA1384" t="str">
        <f>IF(OR(IA!M150="Q3 2024",IA!M150="Q4 2024"),"Yes","No")</f>
        <v>No</v>
      </c>
      <c r="AB1384" s="178" t="str">
        <f t="shared" si="901"/>
        <v>No</v>
      </c>
      <c r="AC1384" t="str">
        <f>IF(OR(CM!K74="Q1 2025",CM!K74="Q2 2025"),"Yes","No")</f>
        <v>No</v>
      </c>
      <c r="AD1384" s="178" t="str">
        <f t="shared" si="902"/>
        <v>No</v>
      </c>
      <c r="AE1384" t="str">
        <f>IF(OR(CM!K74="Q3 2025",CM!K74="Q4 2025"),"Yes","No")</f>
        <v>No</v>
      </c>
      <c r="AF1384" s="178" t="str">
        <f t="shared" si="903"/>
        <v>No</v>
      </c>
      <c r="AG1384" t="str">
        <f>IF(OR(CM!K74="Q1 2026",CM!K74="Q2 2026"),"Yes","No")</f>
        <v>No</v>
      </c>
      <c r="AH1384" s="178" t="str">
        <f t="shared" si="904"/>
        <v>No</v>
      </c>
      <c r="AI1384" t="str">
        <f>IF(OR(CM!K74="Q3 2026",CM!K74="Q4 2026"),"Yes","No")</f>
        <v>No</v>
      </c>
      <c r="AJ1384" s="178" t="str">
        <f t="shared" si="905"/>
        <v>No</v>
      </c>
      <c r="AK1384" t="str">
        <f>IF(OR(CM!K74="Q1 2027",CM!K74="Q2 2027"),"Yes","No")</f>
        <v>No</v>
      </c>
      <c r="AL1384" s="178" t="str">
        <f t="shared" si="906"/>
        <v>No</v>
      </c>
      <c r="AM1384" t="str">
        <f>IF(OR(CM!K74="Q3 2027",CM!K74="Q4 2027"),"Yes","No")</f>
        <v>No</v>
      </c>
      <c r="AN1384" s="178" t="str">
        <f t="shared" si="907"/>
        <v>No</v>
      </c>
      <c r="AO1384" t="str">
        <f>IF(OR(CM!K74="Q1 2028",CM!K74="Q2 2028"),"Yes","No")</f>
        <v>No</v>
      </c>
      <c r="AP1384" s="178" t="str">
        <f t="shared" si="908"/>
        <v>No</v>
      </c>
      <c r="AQ1384" t="str">
        <f>IF(OR(CM!K74="Q3 2028",CM!K74="Q4 2028"),"Yes","No")</f>
        <v>No</v>
      </c>
      <c r="AR1384" s="178" t="str">
        <f t="shared" si="909"/>
        <v>No</v>
      </c>
      <c r="AS1384" t="str">
        <f>IF(OR(CM!K74="Q1 2029",CM!K74="Q2 2029"),"Yes","No")</f>
        <v>No</v>
      </c>
      <c r="AT1384" s="178" t="str">
        <f t="shared" si="910"/>
        <v>No</v>
      </c>
      <c r="AU1384" t="str">
        <f>IF(OR(CM!K74="Q3 2029",CM!K74="Q4 2029"),"Yes","No")</f>
        <v>No</v>
      </c>
      <c r="AV1384" s="178" t="str">
        <f t="shared" si="911"/>
        <v>No</v>
      </c>
      <c r="AW1384" t="str">
        <f>IF(OR(CM!K74="Q1 2030",CM!K74="Q2 2030"),"Yes","No")</f>
        <v>No</v>
      </c>
      <c r="AX1384" s="178" t="str">
        <f t="shared" si="912"/>
        <v>No</v>
      </c>
      <c r="AY1384" t="str">
        <f>IF(OR(CM!K74="Q3 2030",CM!K74="Q4 2030"),"Yes","No")</f>
        <v>No</v>
      </c>
      <c r="AZ1384" s="178" t="str">
        <f t="shared" si="913"/>
        <v>No</v>
      </c>
      <c r="BA1384" t="str">
        <f>IF(CM!K74="","No","Yes")</f>
        <v>No</v>
      </c>
      <c r="BB1384" s="178" t="str">
        <f t="shared" si="914"/>
        <v>No</v>
      </c>
      <c r="BC1384" s="178" t="str">
        <f t="shared" si="915"/>
        <v>Yes</v>
      </c>
      <c r="BD1384" s="174"/>
    </row>
    <row r="1385" spans="1:56" s="175" customFormat="1" ht="23.65" thickBot="1" x14ac:dyDescent="0.5">
      <c r="A1385" s="177">
        <v>71</v>
      </c>
      <c r="B1385" s="48" t="s">
        <v>173</v>
      </c>
      <c r="C1385" t="str">
        <f>IF(CM!E75="Yes","Yes","No")</f>
        <v>No</v>
      </c>
      <c r="D1385" t="str">
        <f>IF(AND(C1385="No",CM!F75="Yes"),"Yes","No")</f>
        <v>No</v>
      </c>
      <c r="E1385" t="str">
        <f>IF(AND(C1385="No",CM!F75="N/A"),"N/A","No")</f>
        <v>No</v>
      </c>
      <c r="F1385">
        <f>IF(OR(CM!F75="Yes",CM!F75="N/A"),0,1)</f>
        <v>1</v>
      </c>
      <c r="G1385" t="str">
        <f>IF(OR(CM!K75="Q3 2019",CM!K75="Q4 2019"),"Yes","No")</f>
        <v>No</v>
      </c>
      <c r="H1385" s="178" t="str">
        <f t="shared" si="891"/>
        <v>No</v>
      </c>
      <c r="I1385" t="str">
        <f>IF(OR(CM!K75="Q1 2020",CM!K75="Q2 2020"),"Yes","No")</f>
        <v>No</v>
      </c>
      <c r="J1385" s="178" t="str">
        <f t="shared" si="892"/>
        <v>No</v>
      </c>
      <c r="K1385" t="str">
        <f>IF(OR(CM!K75="Q3 2020",CM!K75="Q4 2020"),"Yes","No")</f>
        <v>No</v>
      </c>
      <c r="L1385" s="178" t="str">
        <f t="shared" si="893"/>
        <v>No</v>
      </c>
      <c r="M1385" t="str">
        <f>IF(OR(CM!K75="Q1 2021",CM!K75="Q2 2021"),"Yes","No")</f>
        <v>No</v>
      </c>
      <c r="N1385" s="178" t="str">
        <f t="shared" si="894"/>
        <v>No</v>
      </c>
      <c r="O1385" t="str">
        <f>IF(OR(CM!K75="Q3 2021",CM!K75="Q4 2021"),"Yes","No")</f>
        <v>No</v>
      </c>
      <c r="P1385" s="178" t="str">
        <f t="shared" si="895"/>
        <v>No</v>
      </c>
      <c r="Q1385" t="str">
        <f>IF(OR(CM!K75="Q1 2022",CM!K75="Q2 2022"),"Yes","No")</f>
        <v>No</v>
      </c>
      <c r="R1385" s="178" t="str">
        <f t="shared" si="896"/>
        <v>No</v>
      </c>
      <c r="S1385" t="str">
        <f>IF(OR(CM!K75="Q3 2022",CM!K75="Q4 2022"),"Yes","No")</f>
        <v>No</v>
      </c>
      <c r="T1385" s="178" t="str">
        <f t="shared" si="897"/>
        <v>No</v>
      </c>
      <c r="U1385" t="str">
        <f>IF(OR(CM!K75="Q1 2023",CM!K75="Q2 2023"),"Yes","No")</f>
        <v>No</v>
      </c>
      <c r="V1385" s="178" t="str">
        <f t="shared" si="898"/>
        <v>No</v>
      </c>
      <c r="W1385" t="str">
        <f>IF(OR(CM!K75="Q3 2023",CM!K75="Q4 2023"),"Yes","No")</f>
        <v>No</v>
      </c>
      <c r="X1385" s="178" t="str">
        <f t="shared" si="899"/>
        <v>No</v>
      </c>
      <c r="Y1385" t="str">
        <f>IF(OR(CM!K75="Q1 2024",CM!K75="Q2 2024"),"Yes","No")</f>
        <v>No</v>
      </c>
      <c r="Z1385" s="178" t="str">
        <f t="shared" si="900"/>
        <v>No</v>
      </c>
      <c r="AA1385" t="str">
        <f>IF(OR(IA!M151="Q3 2024",IA!M151="Q4 2024"),"Yes","No")</f>
        <v>No</v>
      </c>
      <c r="AB1385" s="178" t="str">
        <f t="shared" si="901"/>
        <v>No</v>
      </c>
      <c r="AC1385" t="str">
        <f>IF(OR(CM!K75="Q1 2025",CM!K75="Q2 2025"),"Yes","No")</f>
        <v>No</v>
      </c>
      <c r="AD1385" s="178" t="str">
        <f t="shared" si="902"/>
        <v>No</v>
      </c>
      <c r="AE1385" t="str">
        <f>IF(OR(CM!K75="Q3 2025",CM!K75="Q4 2025"),"Yes","No")</f>
        <v>No</v>
      </c>
      <c r="AF1385" s="178" t="str">
        <f t="shared" si="903"/>
        <v>No</v>
      </c>
      <c r="AG1385" t="str">
        <f>IF(OR(CM!K75="Q1 2026",CM!K75="Q2 2026"),"Yes","No")</f>
        <v>No</v>
      </c>
      <c r="AH1385" s="178" t="str">
        <f t="shared" si="904"/>
        <v>No</v>
      </c>
      <c r="AI1385" t="str">
        <f>IF(OR(CM!K75="Q3 2026",CM!K75="Q4 2026"),"Yes","No")</f>
        <v>No</v>
      </c>
      <c r="AJ1385" s="178" t="str">
        <f t="shared" si="905"/>
        <v>No</v>
      </c>
      <c r="AK1385" t="str">
        <f>IF(OR(CM!K75="Q1 2027",CM!K75="Q2 2027"),"Yes","No")</f>
        <v>No</v>
      </c>
      <c r="AL1385" s="178" t="str">
        <f t="shared" si="906"/>
        <v>No</v>
      </c>
      <c r="AM1385" t="str">
        <f>IF(OR(CM!K75="Q3 2027",CM!K75="Q4 2027"),"Yes","No")</f>
        <v>No</v>
      </c>
      <c r="AN1385" s="178" t="str">
        <f t="shared" si="907"/>
        <v>No</v>
      </c>
      <c r="AO1385" t="str">
        <f>IF(OR(CM!K75="Q1 2028",CM!K75="Q2 2028"),"Yes","No")</f>
        <v>No</v>
      </c>
      <c r="AP1385" s="178" t="str">
        <f t="shared" si="908"/>
        <v>No</v>
      </c>
      <c r="AQ1385" t="str">
        <f>IF(OR(CM!K75="Q3 2028",CM!K75="Q4 2028"),"Yes","No")</f>
        <v>No</v>
      </c>
      <c r="AR1385" s="178" t="str">
        <f t="shared" si="909"/>
        <v>No</v>
      </c>
      <c r="AS1385" t="str">
        <f>IF(OR(CM!K75="Q1 2029",CM!K75="Q2 2029"),"Yes","No")</f>
        <v>No</v>
      </c>
      <c r="AT1385" s="178" t="str">
        <f t="shared" si="910"/>
        <v>No</v>
      </c>
      <c r="AU1385" t="str">
        <f>IF(OR(CM!K75="Q3 2029",CM!K75="Q4 2029"),"Yes","No")</f>
        <v>No</v>
      </c>
      <c r="AV1385" s="178" t="str">
        <f t="shared" si="911"/>
        <v>No</v>
      </c>
      <c r="AW1385" t="str">
        <f>IF(OR(CM!K75="Q1 2030",CM!K75="Q2 2030"),"Yes","No")</f>
        <v>No</v>
      </c>
      <c r="AX1385" s="178" t="str">
        <f t="shared" si="912"/>
        <v>No</v>
      </c>
      <c r="AY1385" t="str">
        <f>IF(OR(CM!K75="Q3 2030",CM!K75="Q4 2030"),"Yes","No")</f>
        <v>No</v>
      </c>
      <c r="AZ1385" s="178" t="str">
        <f t="shared" si="913"/>
        <v>No</v>
      </c>
      <c r="BA1385" t="str">
        <f>IF(CM!K75="","No","Yes")</f>
        <v>No</v>
      </c>
      <c r="BB1385" s="178" t="str">
        <f t="shared" si="914"/>
        <v>No</v>
      </c>
      <c r="BC1385" s="178" t="str">
        <f t="shared" si="915"/>
        <v>Yes</v>
      </c>
      <c r="BD1385" s="174"/>
    </row>
    <row r="1386" spans="1:56" s="175" customFormat="1" ht="23.65" thickBot="1" x14ac:dyDescent="0.5">
      <c r="A1386" s="177">
        <v>72</v>
      </c>
      <c r="B1386" s="48" t="s">
        <v>174</v>
      </c>
      <c r="C1386" t="str">
        <f>IF(CM!E76="Yes","Yes","No")</f>
        <v>No</v>
      </c>
      <c r="D1386" t="str">
        <f>IF(AND(C1386="No",CM!F76="Yes"),"Yes","No")</f>
        <v>No</v>
      </c>
      <c r="E1386" t="str">
        <f>IF(AND(C1386="No",CM!F76="N/A"),"N/A","No")</f>
        <v>No</v>
      </c>
      <c r="F1386">
        <f>IF(OR(CM!F76="Yes",CM!F76="N/A"),0,1)</f>
        <v>1</v>
      </c>
      <c r="G1386" t="str">
        <f>IF(OR(CM!K76="Q3 2019",CM!K76="Q4 2019"),"Yes","No")</f>
        <v>No</v>
      </c>
      <c r="H1386" s="178" t="str">
        <f t="shared" si="891"/>
        <v>No</v>
      </c>
      <c r="I1386" t="str">
        <f>IF(OR(CM!K76="Q1 2020",CM!K76="Q2 2020"),"Yes","No")</f>
        <v>No</v>
      </c>
      <c r="J1386" s="178" t="str">
        <f t="shared" si="892"/>
        <v>No</v>
      </c>
      <c r="K1386" t="str">
        <f>IF(OR(CM!K76="Q3 2020",CM!K76="Q4 2020"),"Yes","No")</f>
        <v>No</v>
      </c>
      <c r="L1386" s="178" t="str">
        <f t="shared" si="893"/>
        <v>No</v>
      </c>
      <c r="M1386" t="str">
        <f>IF(OR(CM!K76="Q1 2021",CM!K76="Q2 2021"),"Yes","No")</f>
        <v>No</v>
      </c>
      <c r="N1386" s="178" t="str">
        <f t="shared" si="894"/>
        <v>No</v>
      </c>
      <c r="O1386" t="str">
        <f>IF(OR(CM!K76="Q3 2021",CM!K76="Q4 2021"),"Yes","No")</f>
        <v>No</v>
      </c>
      <c r="P1386" s="178" t="str">
        <f t="shared" si="895"/>
        <v>No</v>
      </c>
      <c r="Q1386" t="str">
        <f>IF(OR(CM!K76="Q1 2022",CM!K76="Q2 2022"),"Yes","No")</f>
        <v>No</v>
      </c>
      <c r="R1386" s="178" t="str">
        <f t="shared" si="896"/>
        <v>No</v>
      </c>
      <c r="S1386" t="str">
        <f>IF(OR(CM!K76="Q3 2022",CM!K76="Q4 2022"),"Yes","No")</f>
        <v>No</v>
      </c>
      <c r="T1386" s="178" t="str">
        <f t="shared" si="897"/>
        <v>No</v>
      </c>
      <c r="U1386" t="str">
        <f>IF(OR(CM!K76="Q1 2023",CM!K76="Q2 2023"),"Yes","No")</f>
        <v>No</v>
      </c>
      <c r="V1386" s="178" t="str">
        <f t="shared" si="898"/>
        <v>No</v>
      </c>
      <c r="W1386" t="str">
        <f>IF(OR(CM!K76="Q3 2023",CM!K76="Q4 2023"),"Yes","No")</f>
        <v>No</v>
      </c>
      <c r="X1386" s="178" t="str">
        <f t="shared" si="899"/>
        <v>No</v>
      </c>
      <c r="Y1386" t="str">
        <f>IF(OR(CM!K76="Q1 2024",CM!K76="Q2 2024"),"Yes","No")</f>
        <v>No</v>
      </c>
      <c r="Z1386" s="178" t="str">
        <f t="shared" si="900"/>
        <v>No</v>
      </c>
      <c r="AA1386" t="str">
        <f>IF(OR(IA!M152="Q3 2024",IA!M152="Q4 2024"),"Yes","No")</f>
        <v>No</v>
      </c>
      <c r="AB1386" s="178" t="str">
        <f t="shared" si="901"/>
        <v>No</v>
      </c>
      <c r="AC1386" t="str">
        <f>IF(OR(CM!K76="Q1 2025",CM!K76="Q2 2025"),"Yes","No")</f>
        <v>No</v>
      </c>
      <c r="AD1386" s="178" t="str">
        <f t="shared" si="902"/>
        <v>No</v>
      </c>
      <c r="AE1386" t="str">
        <f>IF(OR(CM!K76="Q3 2025",CM!K76="Q4 2025"),"Yes","No")</f>
        <v>No</v>
      </c>
      <c r="AF1386" s="178" t="str">
        <f t="shared" si="903"/>
        <v>No</v>
      </c>
      <c r="AG1386" t="str">
        <f>IF(OR(CM!K76="Q1 2026",CM!K76="Q2 2026"),"Yes","No")</f>
        <v>No</v>
      </c>
      <c r="AH1386" s="178" t="str">
        <f t="shared" si="904"/>
        <v>No</v>
      </c>
      <c r="AI1386" t="str">
        <f>IF(OR(CM!K76="Q3 2026",CM!K76="Q4 2026"),"Yes","No")</f>
        <v>No</v>
      </c>
      <c r="AJ1386" s="178" t="str">
        <f t="shared" si="905"/>
        <v>No</v>
      </c>
      <c r="AK1386" t="str">
        <f>IF(OR(CM!K76="Q1 2027",CM!K76="Q2 2027"),"Yes","No")</f>
        <v>No</v>
      </c>
      <c r="AL1386" s="178" t="str">
        <f t="shared" si="906"/>
        <v>No</v>
      </c>
      <c r="AM1386" t="str">
        <f>IF(OR(CM!K76="Q3 2027",CM!K76="Q4 2027"),"Yes","No")</f>
        <v>No</v>
      </c>
      <c r="AN1386" s="178" t="str">
        <f t="shared" si="907"/>
        <v>No</v>
      </c>
      <c r="AO1386" t="str">
        <f>IF(OR(CM!K76="Q1 2028",CM!K76="Q2 2028"),"Yes","No")</f>
        <v>No</v>
      </c>
      <c r="AP1386" s="178" t="str">
        <f t="shared" si="908"/>
        <v>No</v>
      </c>
      <c r="AQ1386" t="str">
        <f>IF(OR(CM!K76="Q3 2028",CM!K76="Q4 2028"),"Yes","No")</f>
        <v>No</v>
      </c>
      <c r="AR1386" s="178" t="str">
        <f t="shared" si="909"/>
        <v>No</v>
      </c>
      <c r="AS1386" t="str">
        <f>IF(OR(CM!K76="Q1 2029",CM!K76="Q2 2029"),"Yes","No")</f>
        <v>No</v>
      </c>
      <c r="AT1386" s="178" t="str">
        <f t="shared" si="910"/>
        <v>No</v>
      </c>
      <c r="AU1386" t="str">
        <f>IF(OR(CM!K76="Q3 2029",CM!K76="Q4 2029"),"Yes","No")</f>
        <v>No</v>
      </c>
      <c r="AV1386" s="178" t="str">
        <f t="shared" si="911"/>
        <v>No</v>
      </c>
      <c r="AW1386" t="str">
        <f>IF(OR(CM!K76="Q1 2030",CM!K76="Q2 2030"),"Yes","No")</f>
        <v>No</v>
      </c>
      <c r="AX1386" s="178" t="str">
        <f t="shared" si="912"/>
        <v>No</v>
      </c>
      <c r="AY1386" t="str">
        <f>IF(OR(CM!K76="Q3 2030",CM!K76="Q4 2030"),"Yes","No")</f>
        <v>No</v>
      </c>
      <c r="AZ1386" s="178" t="str">
        <f t="shared" si="913"/>
        <v>No</v>
      </c>
      <c r="BA1386" t="str">
        <f>IF(CM!K76="","No","Yes")</f>
        <v>No</v>
      </c>
      <c r="BB1386" s="178" t="str">
        <f t="shared" si="914"/>
        <v>No</v>
      </c>
      <c r="BC1386" s="178" t="str">
        <f t="shared" si="915"/>
        <v>Yes</v>
      </c>
      <c r="BD1386" s="174"/>
    </row>
    <row r="1387" spans="1:56" s="175" customFormat="1" ht="23.65" thickBot="1" x14ac:dyDescent="0.5">
      <c r="A1387" s="177">
        <v>73</v>
      </c>
      <c r="B1387" s="48" t="s">
        <v>175</v>
      </c>
      <c r="C1387" t="str">
        <f>IF(CM!E77="Yes","Yes","No")</f>
        <v>No</v>
      </c>
      <c r="D1387" t="str">
        <f>IF(AND(C1387="No",CM!F77="Yes"),"Yes","No")</f>
        <v>No</v>
      </c>
      <c r="E1387" t="str">
        <f>IF(AND(C1387="No",CM!F77="N/A"),"N/A","No")</f>
        <v>No</v>
      </c>
      <c r="F1387">
        <f>IF(OR(CM!F77="Yes",CM!F77="N/A"),0,1)</f>
        <v>1</v>
      </c>
      <c r="G1387" t="str">
        <f>IF(OR(CM!K77="Q3 2019",CM!K77="Q4 2019"),"Yes","No")</f>
        <v>No</v>
      </c>
      <c r="H1387" s="178" t="str">
        <f t="shared" si="891"/>
        <v>No</v>
      </c>
      <c r="I1387" t="str">
        <f>IF(OR(CM!K77="Q1 2020",CM!K77="Q2 2020"),"Yes","No")</f>
        <v>No</v>
      </c>
      <c r="J1387" s="178" t="str">
        <f t="shared" si="892"/>
        <v>No</v>
      </c>
      <c r="K1387" t="str">
        <f>IF(OR(CM!K77="Q3 2020",CM!K77="Q4 2020"),"Yes","No")</f>
        <v>No</v>
      </c>
      <c r="L1387" s="178" t="str">
        <f t="shared" si="893"/>
        <v>No</v>
      </c>
      <c r="M1387" t="str">
        <f>IF(OR(CM!K77="Q1 2021",CM!K77="Q2 2021"),"Yes","No")</f>
        <v>No</v>
      </c>
      <c r="N1387" s="178" t="str">
        <f t="shared" si="894"/>
        <v>No</v>
      </c>
      <c r="O1387" t="str">
        <f>IF(OR(CM!K77="Q3 2021",CM!K77="Q4 2021"),"Yes","No")</f>
        <v>No</v>
      </c>
      <c r="P1387" s="178" t="str">
        <f t="shared" si="895"/>
        <v>No</v>
      </c>
      <c r="Q1387" t="str">
        <f>IF(OR(CM!K77="Q1 2022",CM!K77="Q2 2022"),"Yes","No")</f>
        <v>No</v>
      </c>
      <c r="R1387" s="178" t="str">
        <f t="shared" si="896"/>
        <v>No</v>
      </c>
      <c r="S1387" t="str">
        <f>IF(OR(CM!K77="Q3 2022",CM!K77="Q4 2022"),"Yes","No")</f>
        <v>No</v>
      </c>
      <c r="T1387" s="178" t="str">
        <f t="shared" si="897"/>
        <v>No</v>
      </c>
      <c r="U1387" t="str">
        <f>IF(OR(CM!K77="Q1 2023",CM!K77="Q2 2023"),"Yes","No")</f>
        <v>No</v>
      </c>
      <c r="V1387" s="178" t="str">
        <f t="shared" si="898"/>
        <v>No</v>
      </c>
      <c r="W1387" t="str">
        <f>IF(OR(CM!K77="Q3 2023",CM!K77="Q4 2023"),"Yes","No")</f>
        <v>No</v>
      </c>
      <c r="X1387" s="178" t="str">
        <f t="shared" si="899"/>
        <v>No</v>
      </c>
      <c r="Y1387" t="str">
        <f>IF(OR(CM!K77="Q1 2024",CM!K77="Q2 2024"),"Yes","No")</f>
        <v>No</v>
      </c>
      <c r="Z1387" s="178" t="str">
        <f t="shared" si="900"/>
        <v>No</v>
      </c>
      <c r="AA1387" t="str">
        <f>IF(OR(IA!M153="Q3 2024",IA!M153="Q4 2024"),"Yes","No")</f>
        <v>No</v>
      </c>
      <c r="AB1387" s="178" t="str">
        <f t="shared" si="901"/>
        <v>No</v>
      </c>
      <c r="AC1387" t="str">
        <f>IF(OR(CM!K77="Q1 2025",CM!K77="Q2 2025"),"Yes","No")</f>
        <v>No</v>
      </c>
      <c r="AD1387" s="178" t="str">
        <f t="shared" si="902"/>
        <v>No</v>
      </c>
      <c r="AE1387" t="str">
        <f>IF(OR(CM!K77="Q3 2025",CM!K77="Q4 2025"),"Yes","No")</f>
        <v>No</v>
      </c>
      <c r="AF1387" s="178" t="str">
        <f t="shared" si="903"/>
        <v>No</v>
      </c>
      <c r="AG1387" t="str">
        <f>IF(OR(CM!K77="Q1 2026",CM!K77="Q2 2026"),"Yes","No")</f>
        <v>No</v>
      </c>
      <c r="AH1387" s="178" t="str">
        <f t="shared" si="904"/>
        <v>No</v>
      </c>
      <c r="AI1387" t="str">
        <f>IF(OR(CM!K77="Q3 2026",CM!K77="Q4 2026"),"Yes","No")</f>
        <v>No</v>
      </c>
      <c r="AJ1387" s="178" t="str">
        <f t="shared" si="905"/>
        <v>No</v>
      </c>
      <c r="AK1387" t="str">
        <f>IF(OR(CM!K77="Q1 2027",CM!K77="Q2 2027"),"Yes","No")</f>
        <v>No</v>
      </c>
      <c r="AL1387" s="178" t="str">
        <f t="shared" si="906"/>
        <v>No</v>
      </c>
      <c r="AM1387" t="str">
        <f>IF(OR(CM!K77="Q3 2027",CM!K77="Q4 2027"),"Yes","No")</f>
        <v>No</v>
      </c>
      <c r="AN1387" s="178" t="str">
        <f t="shared" si="907"/>
        <v>No</v>
      </c>
      <c r="AO1387" t="str">
        <f>IF(OR(CM!K77="Q1 2028",CM!K77="Q2 2028"),"Yes","No")</f>
        <v>No</v>
      </c>
      <c r="AP1387" s="178" t="str">
        <f t="shared" si="908"/>
        <v>No</v>
      </c>
      <c r="AQ1387" t="str">
        <f>IF(OR(CM!K77="Q3 2028",CM!K77="Q4 2028"),"Yes","No")</f>
        <v>No</v>
      </c>
      <c r="AR1387" s="178" t="str">
        <f t="shared" si="909"/>
        <v>No</v>
      </c>
      <c r="AS1387" t="str">
        <f>IF(OR(CM!K77="Q1 2029",CM!K77="Q2 2029"),"Yes","No")</f>
        <v>No</v>
      </c>
      <c r="AT1387" s="178" t="str">
        <f t="shared" si="910"/>
        <v>No</v>
      </c>
      <c r="AU1387" t="str">
        <f>IF(OR(CM!K77="Q3 2029",CM!K77="Q4 2029"),"Yes","No")</f>
        <v>No</v>
      </c>
      <c r="AV1387" s="178" t="str">
        <f t="shared" si="911"/>
        <v>No</v>
      </c>
      <c r="AW1387" t="str">
        <f>IF(OR(CM!K77="Q1 2030",CM!K77="Q2 2030"),"Yes","No")</f>
        <v>No</v>
      </c>
      <c r="AX1387" s="178" t="str">
        <f t="shared" si="912"/>
        <v>No</v>
      </c>
      <c r="AY1387" t="str">
        <f>IF(OR(CM!K77="Q3 2030",CM!K77="Q4 2030"),"Yes","No")</f>
        <v>No</v>
      </c>
      <c r="AZ1387" s="178" t="str">
        <f t="shared" si="913"/>
        <v>No</v>
      </c>
      <c r="BA1387" t="str">
        <f>IF(CM!K77="","No","Yes")</f>
        <v>No</v>
      </c>
      <c r="BB1387" s="178" t="str">
        <f t="shared" si="914"/>
        <v>No</v>
      </c>
      <c r="BC1387" s="178" t="str">
        <f t="shared" si="915"/>
        <v>Yes</v>
      </c>
      <c r="BD1387" s="174"/>
    </row>
    <row r="1388" spans="1:56" s="175" customFormat="1" ht="23.65" thickBot="1" x14ac:dyDescent="0.5">
      <c r="A1388" s="177">
        <v>74</v>
      </c>
      <c r="B1388" s="48" t="s">
        <v>177</v>
      </c>
      <c r="C1388" t="str">
        <f>IF(CM!E78="Yes","Yes","No")</f>
        <v>No</v>
      </c>
      <c r="D1388" t="str">
        <f>IF(AND(C1388="No",CM!F78="Yes"),"Yes","No")</f>
        <v>No</v>
      </c>
      <c r="E1388" t="str">
        <f>IF(AND(C1388="No",CM!F78="N/A"),"N/A","No")</f>
        <v>No</v>
      </c>
      <c r="F1388">
        <f>IF(OR(CM!F78="Yes",CM!F78="N/A"),0,1)</f>
        <v>1</v>
      </c>
      <c r="G1388" t="str">
        <f>IF(OR(CM!K78="Q3 2019",CM!K78="Q4 2019"),"Yes","No")</f>
        <v>No</v>
      </c>
      <c r="H1388" s="178" t="str">
        <f t="shared" si="891"/>
        <v>No</v>
      </c>
      <c r="I1388" t="str">
        <f>IF(OR(CM!K78="Q1 2020",CM!K78="Q2 2020"),"Yes","No")</f>
        <v>No</v>
      </c>
      <c r="J1388" s="178" t="str">
        <f t="shared" si="892"/>
        <v>No</v>
      </c>
      <c r="K1388" t="str">
        <f>IF(OR(CM!K78="Q3 2020",CM!K78="Q4 2020"),"Yes","No")</f>
        <v>No</v>
      </c>
      <c r="L1388" s="178" t="str">
        <f t="shared" si="893"/>
        <v>No</v>
      </c>
      <c r="M1388" t="str">
        <f>IF(OR(CM!K78="Q1 2021",CM!K78="Q2 2021"),"Yes","No")</f>
        <v>No</v>
      </c>
      <c r="N1388" s="178" t="str">
        <f t="shared" si="894"/>
        <v>No</v>
      </c>
      <c r="O1388" t="str">
        <f>IF(OR(CM!K78="Q3 2021",CM!K78="Q4 2021"),"Yes","No")</f>
        <v>No</v>
      </c>
      <c r="P1388" s="178" t="str">
        <f t="shared" si="895"/>
        <v>No</v>
      </c>
      <c r="Q1388" t="str">
        <f>IF(OR(CM!K78="Q1 2022",CM!K78="Q2 2022"),"Yes","No")</f>
        <v>No</v>
      </c>
      <c r="R1388" s="178" t="str">
        <f t="shared" si="896"/>
        <v>No</v>
      </c>
      <c r="S1388" t="str">
        <f>IF(OR(CM!K78="Q3 2022",CM!K78="Q4 2022"),"Yes","No")</f>
        <v>No</v>
      </c>
      <c r="T1388" s="178" t="str">
        <f t="shared" si="897"/>
        <v>No</v>
      </c>
      <c r="U1388" t="str">
        <f>IF(OR(CM!K78="Q1 2023",CM!K78="Q2 2023"),"Yes","No")</f>
        <v>No</v>
      </c>
      <c r="V1388" s="178" t="str">
        <f t="shared" si="898"/>
        <v>No</v>
      </c>
      <c r="W1388" t="str">
        <f>IF(OR(CM!K78="Q3 2023",CM!K78="Q4 2023"),"Yes","No")</f>
        <v>No</v>
      </c>
      <c r="X1388" s="178" t="str">
        <f t="shared" si="899"/>
        <v>No</v>
      </c>
      <c r="Y1388" t="str">
        <f>IF(OR(CM!K78="Q1 2024",CM!K78="Q2 2024"),"Yes","No")</f>
        <v>No</v>
      </c>
      <c r="Z1388" s="178" t="str">
        <f t="shared" si="900"/>
        <v>No</v>
      </c>
      <c r="AA1388" t="str">
        <f>IF(OR(IA!M154="Q3 2024",IA!M154="Q4 2024"),"Yes","No")</f>
        <v>No</v>
      </c>
      <c r="AB1388" s="178" t="str">
        <f t="shared" si="901"/>
        <v>No</v>
      </c>
      <c r="AC1388" t="str">
        <f>IF(OR(CM!K78="Q1 2025",CM!K78="Q2 2025"),"Yes","No")</f>
        <v>No</v>
      </c>
      <c r="AD1388" s="178" t="str">
        <f t="shared" si="902"/>
        <v>No</v>
      </c>
      <c r="AE1388" t="str">
        <f>IF(OR(CM!K78="Q3 2025",CM!K78="Q4 2025"),"Yes","No")</f>
        <v>No</v>
      </c>
      <c r="AF1388" s="178" t="str">
        <f t="shared" si="903"/>
        <v>No</v>
      </c>
      <c r="AG1388" t="str">
        <f>IF(OR(CM!K78="Q1 2026",CM!K78="Q2 2026"),"Yes","No")</f>
        <v>No</v>
      </c>
      <c r="AH1388" s="178" t="str">
        <f t="shared" si="904"/>
        <v>No</v>
      </c>
      <c r="AI1388" t="str">
        <f>IF(OR(CM!K78="Q3 2026",CM!K78="Q4 2026"),"Yes","No")</f>
        <v>No</v>
      </c>
      <c r="AJ1388" s="178" t="str">
        <f t="shared" si="905"/>
        <v>No</v>
      </c>
      <c r="AK1388" t="str">
        <f>IF(OR(CM!K78="Q1 2027",CM!K78="Q2 2027"),"Yes","No")</f>
        <v>No</v>
      </c>
      <c r="AL1388" s="178" t="str">
        <f t="shared" si="906"/>
        <v>No</v>
      </c>
      <c r="AM1388" t="str">
        <f>IF(OR(CM!K78="Q3 2027",CM!K78="Q4 2027"),"Yes","No")</f>
        <v>No</v>
      </c>
      <c r="AN1388" s="178" t="str">
        <f t="shared" si="907"/>
        <v>No</v>
      </c>
      <c r="AO1388" t="str">
        <f>IF(OR(CM!K78="Q1 2028",CM!K78="Q2 2028"),"Yes","No")</f>
        <v>No</v>
      </c>
      <c r="AP1388" s="178" t="str">
        <f t="shared" si="908"/>
        <v>No</v>
      </c>
      <c r="AQ1388" t="str">
        <f>IF(OR(CM!K78="Q3 2028",CM!K78="Q4 2028"),"Yes","No")</f>
        <v>No</v>
      </c>
      <c r="AR1388" s="178" t="str">
        <f t="shared" si="909"/>
        <v>No</v>
      </c>
      <c r="AS1388" t="str">
        <f>IF(OR(CM!K78="Q1 2029",CM!K78="Q2 2029"),"Yes","No")</f>
        <v>No</v>
      </c>
      <c r="AT1388" s="178" t="str">
        <f t="shared" si="910"/>
        <v>No</v>
      </c>
      <c r="AU1388" t="str">
        <f>IF(OR(CM!K78="Q3 2029",CM!K78="Q4 2029"),"Yes","No")</f>
        <v>No</v>
      </c>
      <c r="AV1388" s="178" t="str">
        <f t="shared" si="911"/>
        <v>No</v>
      </c>
      <c r="AW1388" t="str">
        <f>IF(OR(CM!K78="Q1 2030",CM!K78="Q2 2030"),"Yes","No")</f>
        <v>No</v>
      </c>
      <c r="AX1388" s="178" t="str">
        <f t="shared" si="912"/>
        <v>No</v>
      </c>
      <c r="AY1388" t="str">
        <f>IF(OR(CM!K78="Q3 2030",CM!K78="Q4 2030"),"Yes","No")</f>
        <v>No</v>
      </c>
      <c r="AZ1388" s="178" t="str">
        <f t="shared" si="913"/>
        <v>No</v>
      </c>
      <c r="BA1388" t="str">
        <f>IF(CM!K78="","No","Yes")</f>
        <v>No</v>
      </c>
      <c r="BB1388" s="178" t="str">
        <f t="shared" si="914"/>
        <v>No</v>
      </c>
      <c r="BC1388" s="178" t="str">
        <f t="shared" si="915"/>
        <v>Yes</v>
      </c>
      <c r="BD1388" s="174"/>
    </row>
    <row r="1389" spans="1:56" s="175" customFormat="1" ht="23.65" thickBot="1" x14ac:dyDescent="0.5">
      <c r="A1389" s="177">
        <v>75</v>
      </c>
      <c r="B1389" s="48" t="s">
        <v>178</v>
      </c>
      <c r="C1389" t="str">
        <f>IF(CM!E79="Yes","Yes","No")</f>
        <v>No</v>
      </c>
      <c r="D1389" t="str">
        <f>IF(AND(C1389="No",CM!F79="Yes"),"Yes","No")</f>
        <v>No</v>
      </c>
      <c r="E1389" t="str">
        <f>IF(AND(C1389="No",CM!F79="N/A"),"N/A","No")</f>
        <v>No</v>
      </c>
      <c r="F1389">
        <f>IF(OR(CM!F79="Yes",CM!F79="N/A"),0,1)</f>
        <v>1</v>
      </c>
      <c r="G1389" t="str">
        <f>IF(OR(CM!K79="Q3 2019",CM!K79="Q4 2019"),"Yes","No")</f>
        <v>No</v>
      </c>
      <c r="H1389" s="178" t="str">
        <f t="shared" si="891"/>
        <v>No</v>
      </c>
      <c r="I1389" t="str">
        <f>IF(OR(CM!K79="Q1 2020",CM!K79="Q2 2020"),"Yes","No")</f>
        <v>No</v>
      </c>
      <c r="J1389" s="178" t="str">
        <f t="shared" si="892"/>
        <v>No</v>
      </c>
      <c r="K1389" t="str">
        <f>IF(OR(CM!K79="Q3 2020",CM!K79="Q4 2020"),"Yes","No")</f>
        <v>No</v>
      </c>
      <c r="L1389" s="178" t="str">
        <f t="shared" si="893"/>
        <v>No</v>
      </c>
      <c r="M1389" t="str">
        <f>IF(OR(CM!K79="Q1 2021",CM!K79="Q2 2021"),"Yes","No")</f>
        <v>No</v>
      </c>
      <c r="N1389" s="178" t="str">
        <f t="shared" si="894"/>
        <v>No</v>
      </c>
      <c r="O1389" t="str">
        <f>IF(OR(CM!K79="Q3 2021",CM!K79="Q4 2021"),"Yes","No")</f>
        <v>No</v>
      </c>
      <c r="P1389" s="178" t="str">
        <f t="shared" si="895"/>
        <v>No</v>
      </c>
      <c r="Q1389" t="str">
        <f>IF(OR(CM!K79="Q1 2022",CM!K79="Q2 2022"),"Yes","No")</f>
        <v>No</v>
      </c>
      <c r="R1389" s="178" t="str">
        <f t="shared" si="896"/>
        <v>No</v>
      </c>
      <c r="S1389" t="str">
        <f>IF(OR(CM!K79="Q3 2022",CM!K79="Q4 2022"),"Yes","No")</f>
        <v>No</v>
      </c>
      <c r="T1389" s="178" t="str">
        <f t="shared" si="897"/>
        <v>No</v>
      </c>
      <c r="U1389" t="str">
        <f>IF(OR(CM!K79="Q1 2023",CM!K79="Q2 2023"),"Yes","No")</f>
        <v>No</v>
      </c>
      <c r="V1389" s="178" t="str">
        <f t="shared" si="898"/>
        <v>No</v>
      </c>
      <c r="W1389" t="str">
        <f>IF(OR(CM!K79="Q3 2023",CM!K79="Q4 2023"),"Yes","No")</f>
        <v>No</v>
      </c>
      <c r="X1389" s="178" t="str">
        <f t="shared" si="899"/>
        <v>No</v>
      </c>
      <c r="Y1389" t="str">
        <f>IF(OR(CM!K79="Q1 2024",CM!K79="Q2 2024"),"Yes","No")</f>
        <v>No</v>
      </c>
      <c r="Z1389" s="178" t="str">
        <f t="shared" si="900"/>
        <v>No</v>
      </c>
      <c r="AA1389" t="str">
        <f>IF(OR(IA!M155="Q3 2024",IA!M155="Q4 2024"),"Yes","No")</f>
        <v>No</v>
      </c>
      <c r="AB1389" s="178" t="str">
        <f t="shared" si="901"/>
        <v>No</v>
      </c>
      <c r="AC1389" t="str">
        <f>IF(OR(CM!K79="Q1 2025",CM!K79="Q2 2025"),"Yes","No")</f>
        <v>No</v>
      </c>
      <c r="AD1389" s="178" t="str">
        <f t="shared" si="902"/>
        <v>No</v>
      </c>
      <c r="AE1389" t="str">
        <f>IF(OR(CM!K79="Q3 2025",CM!K79="Q4 2025"),"Yes","No")</f>
        <v>No</v>
      </c>
      <c r="AF1389" s="178" t="str">
        <f t="shared" si="903"/>
        <v>No</v>
      </c>
      <c r="AG1389" t="str">
        <f>IF(OR(CM!K79="Q1 2026",CM!K79="Q2 2026"),"Yes","No")</f>
        <v>No</v>
      </c>
      <c r="AH1389" s="178" t="str">
        <f t="shared" si="904"/>
        <v>No</v>
      </c>
      <c r="AI1389" t="str">
        <f>IF(OR(CM!K79="Q3 2026",CM!K79="Q4 2026"),"Yes","No")</f>
        <v>No</v>
      </c>
      <c r="AJ1389" s="178" t="str">
        <f t="shared" si="905"/>
        <v>No</v>
      </c>
      <c r="AK1389" t="str">
        <f>IF(OR(CM!K79="Q1 2027",CM!K79="Q2 2027"),"Yes","No")</f>
        <v>No</v>
      </c>
      <c r="AL1389" s="178" t="str">
        <f t="shared" si="906"/>
        <v>No</v>
      </c>
      <c r="AM1389" t="str">
        <f>IF(OR(CM!K79="Q3 2027",CM!K79="Q4 2027"),"Yes","No")</f>
        <v>No</v>
      </c>
      <c r="AN1389" s="178" t="str">
        <f t="shared" si="907"/>
        <v>No</v>
      </c>
      <c r="AO1389" t="str">
        <f>IF(OR(CM!K79="Q1 2028",CM!K79="Q2 2028"),"Yes","No")</f>
        <v>No</v>
      </c>
      <c r="AP1389" s="178" t="str">
        <f t="shared" si="908"/>
        <v>No</v>
      </c>
      <c r="AQ1389" t="str">
        <f>IF(OR(CM!K79="Q3 2028",CM!K79="Q4 2028"),"Yes","No")</f>
        <v>No</v>
      </c>
      <c r="AR1389" s="178" t="str">
        <f t="shared" si="909"/>
        <v>No</v>
      </c>
      <c r="AS1389" t="str">
        <f>IF(OR(CM!K79="Q1 2029",CM!K79="Q2 2029"),"Yes","No")</f>
        <v>No</v>
      </c>
      <c r="AT1389" s="178" t="str">
        <f t="shared" si="910"/>
        <v>No</v>
      </c>
      <c r="AU1389" t="str">
        <f>IF(OR(CM!K79="Q3 2029",CM!K79="Q4 2029"),"Yes","No")</f>
        <v>No</v>
      </c>
      <c r="AV1389" s="178" t="str">
        <f t="shared" si="911"/>
        <v>No</v>
      </c>
      <c r="AW1389" t="str">
        <f>IF(OR(CM!K79="Q1 2030",CM!K79="Q2 2030"),"Yes","No")</f>
        <v>No</v>
      </c>
      <c r="AX1389" s="178" t="str">
        <f t="shared" si="912"/>
        <v>No</v>
      </c>
      <c r="AY1389" t="str">
        <f>IF(OR(CM!K79="Q3 2030",CM!K79="Q4 2030"),"Yes","No")</f>
        <v>No</v>
      </c>
      <c r="AZ1389" s="178" t="str">
        <f t="shared" si="913"/>
        <v>No</v>
      </c>
      <c r="BA1389" t="str">
        <f>IF(CM!K79="","No","Yes")</f>
        <v>No</v>
      </c>
      <c r="BB1389" s="178" t="str">
        <f t="shared" si="914"/>
        <v>No</v>
      </c>
      <c r="BC1389" s="178" t="str">
        <f t="shared" si="915"/>
        <v>Yes</v>
      </c>
      <c r="BD1389" s="174"/>
    </row>
    <row r="1390" spans="1:56" s="175" customFormat="1" ht="23.65" thickBot="1" x14ac:dyDescent="0.5">
      <c r="A1390" s="177">
        <v>76</v>
      </c>
      <c r="B1390" s="48" t="s">
        <v>180</v>
      </c>
      <c r="C1390" t="str">
        <f>IF(CM!E80="Yes","Yes","No")</f>
        <v>No</v>
      </c>
      <c r="D1390" t="str">
        <f>IF(AND(C1390="No",CM!F80="Yes"),"Yes","No")</f>
        <v>No</v>
      </c>
      <c r="E1390" t="str">
        <f>IF(AND(C1390="No",CM!F80="N/A"),"N/A","No")</f>
        <v>No</v>
      </c>
      <c r="F1390">
        <f>IF(OR(CM!F80="Yes",CM!F80="N/A"),0,1)</f>
        <v>1</v>
      </c>
      <c r="G1390" t="str">
        <f>IF(OR(CM!K80="Q3 2019",CM!K80="Q4 2019"),"Yes","No")</f>
        <v>No</v>
      </c>
      <c r="H1390" s="178" t="str">
        <f t="shared" si="891"/>
        <v>No</v>
      </c>
      <c r="I1390" t="str">
        <f>IF(OR(CM!K80="Q1 2020",CM!K80="Q2 2020"),"Yes","No")</f>
        <v>No</v>
      </c>
      <c r="J1390" s="178" t="str">
        <f t="shared" si="892"/>
        <v>No</v>
      </c>
      <c r="K1390" t="str">
        <f>IF(OR(CM!K80="Q3 2020",CM!K80="Q4 2020"),"Yes","No")</f>
        <v>No</v>
      </c>
      <c r="L1390" s="178" t="str">
        <f t="shared" si="893"/>
        <v>No</v>
      </c>
      <c r="M1390" t="str">
        <f>IF(OR(CM!K80="Q1 2021",CM!K80="Q2 2021"),"Yes","No")</f>
        <v>No</v>
      </c>
      <c r="N1390" s="178" t="str">
        <f t="shared" si="894"/>
        <v>No</v>
      </c>
      <c r="O1390" t="str">
        <f>IF(OR(CM!K80="Q3 2021",CM!K80="Q4 2021"),"Yes","No")</f>
        <v>No</v>
      </c>
      <c r="P1390" s="178" t="str">
        <f t="shared" si="895"/>
        <v>No</v>
      </c>
      <c r="Q1390" t="str">
        <f>IF(OR(CM!K80="Q1 2022",CM!K80="Q2 2022"),"Yes","No")</f>
        <v>No</v>
      </c>
      <c r="R1390" s="178" t="str">
        <f t="shared" si="896"/>
        <v>No</v>
      </c>
      <c r="S1390" t="str">
        <f>IF(OR(CM!K80="Q3 2022",CM!K80="Q4 2022"),"Yes","No")</f>
        <v>No</v>
      </c>
      <c r="T1390" s="178" t="str">
        <f t="shared" si="897"/>
        <v>No</v>
      </c>
      <c r="U1390" t="str">
        <f>IF(OR(CM!K80="Q1 2023",CM!K80="Q2 2023"),"Yes","No")</f>
        <v>No</v>
      </c>
      <c r="V1390" s="178" t="str">
        <f t="shared" si="898"/>
        <v>No</v>
      </c>
      <c r="W1390" t="str">
        <f>IF(OR(CM!K80="Q3 2023",CM!K80="Q4 2023"),"Yes","No")</f>
        <v>No</v>
      </c>
      <c r="X1390" s="178" t="str">
        <f t="shared" si="899"/>
        <v>No</v>
      </c>
      <c r="Y1390" t="str">
        <f>IF(OR(CM!K80="Q1 2024",CM!K80="Q2 2024"),"Yes","No")</f>
        <v>No</v>
      </c>
      <c r="Z1390" s="178" t="str">
        <f t="shared" si="900"/>
        <v>No</v>
      </c>
      <c r="AA1390" t="str">
        <f>IF(OR(IA!M156="Q3 2024",IA!M156="Q4 2024"),"Yes","No")</f>
        <v>No</v>
      </c>
      <c r="AB1390" s="178" t="str">
        <f t="shared" si="901"/>
        <v>No</v>
      </c>
      <c r="AC1390" t="str">
        <f>IF(OR(CM!K80="Q1 2025",CM!K80="Q2 2025"),"Yes","No")</f>
        <v>No</v>
      </c>
      <c r="AD1390" s="178" t="str">
        <f t="shared" si="902"/>
        <v>No</v>
      </c>
      <c r="AE1390" t="str">
        <f>IF(OR(CM!K80="Q3 2025",CM!K80="Q4 2025"),"Yes","No")</f>
        <v>No</v>
      </c>
      <c r="AF1390" s="178" t="str">
        <f t="shared" si="903"/>
        <v>No</v>
      </c>
      <c r="AG1390" t="str">
        <f>IF(OR(CM!K80="Q1 2026",CM!K80="Q2 2026"),"Yes","No")</f>
        <v>No</v>
      </c>
      <c r="AH1390" s="178" t="str">
        <f t="shared" si="904"/>
        <v>No</v>
      </c>
      <c r="AI1390" t="str">
        <f>IF(OR(CM!K80="Q3 2026",CM!K80="Q4 2026"),"Yes","No")</f>
        <v>No</v>
      </c>
      <c r="AJ1390" s="178" t="str">
        <f t="shared" si="905"/>
        <v>No</v>
      </c>
      <c r="AK1390" t="str">
        <f>IF(OR(CM!K80="Q1 2027",CM!K80="Q2 2027"),"Yes","No")</f>
        <v>No</v>
      </c>
      <c r="AL1390" s="178" t="str">
        <f t="shared" si="906"/>
        <v>No</v>
      </c>
      <c r="AM1390" t="str">
        <f>IF(OR(CM!K80="Q3 2027",CM!K80="Q4 2027"),"Yes","No")</f>
        <v>No</v>
      </c>
      <c r="AN1390" s="178" t="str">
        <f t="shared" si="907"/>
        <v>No</v>
      </c>
      <c r="AO1390" t="str">
        <f>IF(OR(CM!K80="Q1 2028",CM!K80="Q2 2028"),"Yes","No")</f>
        <v>No</v>
      </c>
      <c r="AP1390" s="178" t="str">
        <f t="shared" si="908"/>
        <v>No</v>
      </c>
      <c r="AQ1390" t="str">
        <f>IF(OR(CM!K80="Q3 2028",CM!K80="Q4 2028"),"Yes","No")</f>
        <v>No</v>
      </c>
      <c r="AR1390" s="178" t="str">
        <f t="shared" si="909"/>
        <v>No</v>
      </c>
      <c r="AS1390" t="str">
        <f>IF(OR(CM!K80="Q1 2029",CM!K80="Q2 2029"),"Yes","No")</f>
        <v>No</v>
      </c>
      <c r="AT1390" s="178" t="str">
        <f t="shared" si="910"/>
        <v>No</v>
      </c>
      <c r="AU1390" t="str">
        <f>IF(OR(CM!K80="Q3 2029",CM!K80="Q4 2029"),"Yes","No")</f>
        <v>No</v>
      </c>
      <c r="AV1390" s="178" t="str">
        <f t="shared" si="911"/>
        <v>No</v>
      </c>
      <c r="AW1390" t="str">
        <f>IF(OR(CM!K80="Q1 2030",CM!K80="Q2 2030"),"Yes","No")</f>
        <v>No</v>
      </c>
      <c r="AX1390" s="178" t="str">
        <f t="shared" si="912"/>
        <v>No</v>
      </c>
      <c r="AY1390" t="str">
        <f>IF(OR(CM!K80="Q3 2030",CM!K80="Q4 2030"),"Yes","No")</f>
        <v>No</v>
      </c>
      <c r="AZ1390" s="178" t="str">
        <f t="shared" si="913"/>
        <v>No</v>
      </c>
      <c r="BA1390" t="str">
        <f>IF(CM!K80="","No","Yes")</f>
        <v>No</v>
      </c>
      <c r="BB1390" s="178" t="str">
        <f t="shared" si="914"/>
        <v>No</v>
      </c>
      <c r="BC1390" s="178" t="str">
        <f t="shared" si="915"/>
        <v>Yes</v>
      </c>
      <c r="BD1390" s="174"/>
    </row>
    <row r="1391" spans="1:56" s="175" customFormat="1" ht="14.65" thickBot="1" x14ac:dyDescent="0.5">
      <c r="A1391" s="177">
        <v>77</v>
      </c>
      <c r="B1391" s="48" t="s">
        <v>181</v>
      </c>
      <c r="C1391" t="str">
        <f>IF(CM!E81="Yes","Yes","No")</f>
        <v>No</v>
      </c>
      <c r="D1391" t="str">
        <f>IF(AND(C1391="No",CM!F81="Yes"),"Yes","No")</f>
        <v>No</v>
      </c>
      <c r="E1391" t="str">
        <f>IF(AND(C1391="No",CM!F81="N/A"),"N/A","No")</f>
        <v>No</v>
      </c>
      <c r="F1391">
        <f>IF(OR(CM!F81="Yes",CM!F81="N/A"),0,1)</f>
        <v>1</v>
      </c>
      <c r="G1391" t="str">
        <f>IF(OR(CM!K81="Q3 2019",CM!K81="Q4 2019"),"Yes","No")</f>
        <v>No</v>
      </c>
      <c r="H1391" s="178" t="str">
        <f t="shared" si="891"/>
        <v>No</v>
      </c>
      <c r="I1391" t="str">
        <f>IF(OR(CM!K81="Q1 2020",CM!K81="Q2 2020"),"Yes","No")</f>
        <v>No</v>
      </c>
      <c r="J1391" s="178" t="str">
        <f t="shared" si="892"/>
        <v>No</v>
      </c>
      <c r="K1391" t="str">
        <f>IF(OR(CM!K81="Q3 2020",CM!K81="Q4 2020"),"Yes","No")</f>
        <v>No</v>
      </c>
      <c r="L1391" s="178" t="str">
        <f t="shared" si="893"/>
        <v>No</v>
      </c>
      <c r="M1391" t="str">
        <f>IF(OR(CM!K81="Q1 2021",CM!K81="Q2 2021"),"Yes","No")</f>
        <v>No</v>
      </c>
      <c r="N1391" s="178" t="str">
        <f t="shared" si="894"/>
        <v>No</v>
      </c>
      <c r="O1391" t="str">
        <f>IF(OR(CM!K81="Q3 2021",CM!K81="Q4 2021"),"Yes","No")</f>
        <v>No</v>
      </c>
      <c r="P1391" s="178" t="str">
        <f t="shared" si="895"/>
        <v>No</v>
      </c>
      <c r="Q1391" t="str">
        <f>IF(OR(CM!K81="Q1 2022",CM!K81="Q2 2022"),"Yes","No")</f>
        <v>No</v>
      </c>
      <c r="R1391" s="178" t="str">
        <f t="shared" si="896"/>
        <v>No</v>
      </c>
      <c r="S1391" t="str">
        <f>IF(OR(CM!K81="Q3 2022",CM!K81="Q4 2022"),"Yes","No")</f>
        <v>No</v>
      </c>
      <c r="T1391" s="178" t="str">
        <f t="shared" si="897"/>
        <v>No</v>
      </c>
      <c r="U1391" t="str">
        <f>IF(OR(CM!K81="Q1 2023",CM!K81="Q2 2023"),"Yes","No")</f>
        <v>No</v>
      </c>
      <c r="V1391" s="178" t="str">
        <f t="shared" si="898"/>
        <v>No</v>
      </c>
      <c r="W1391" t="str">
        <f>IF(OR(CM!K81="Q3 2023",CM!K81="Q4 2023"),"Yes","No")</f>
        <v>No</v>
      </c>
      <c r="X1391" s="178" t="str">
        <f t="shared" si="899"/>
        <v>No</v>
      </c>
      <c r="Y1391" t="str">
        <f>IF(OR(CM!K81="Q1 2024",CM!K81="Q2 2024"),"Yes","No")</f>
        <v>No</v>
      </c>
      <c r="Z1391" s="178" t="str">
        <f t="shared" si="900"/>
        <v>No</v>
      </c>
      <c r="AA1391" t="str">
        <f>IF(OR(IA!M157="Q3 2024",IA!M157="Q4 2024"),"Yes","No")</f>
        <v>No</v>
      </c>
      <c r="AB1391" s="178" t="str">
        <f t="shared" si="901"/>
        <v>No</v>
      </c>
      <c r="AC1391" t="str">
        <f>IF(OR(CM!K81="Q1 2025",CM!K81="Q2 2025"),"Yes","No")</f>
        <v>No</v>
      </c>
      <c r="AD1391" s="178" t="str">
        <f t="shared" si="902"/>
        <v>No</v>
      </c>
      <c r="AE1391" t="str">
        <f>IF(OR(CM!K81="Q3 2025",CM!K81="Q4 2025"),"Yes","No")</f>
        <v>No</v>
      </c>
      <c r="AF1391" s="178" t="str">
        <f t="shared" si="903"/>
        <v>No</v>
      </c>
      <c r="AG1391" t="str">
        <f>IF(OR(CM!K81="Q1 2026",CM!K81="Q2 2026"),"Yes","No")</f>
        <v>No</v>
      </c>
      <c r="AH1391" s="178" t="str">
        <f t="shared" si="904"/>
        <v>No</v>
      </c>
      <c r="AI1391" t="str">
        <f>IF(OR(CM!K81="Q3 2026",CM!K81="Q4 2026"),"Yes","No")</f>
        <v>No</v>
      </c>
      <c r="AJ1391" s="178" t="str">
        <f t="shared" si="905"/>
        <v>No</v>
      </c>
      <c r="AK1391" t="str">
        <f>IF(OR(CM!K81="Q1 2027",CM!K81="Q2 2027"),"Yes","No")</f>
        <v>No</v>
      </c>
      <c r="AL1391" s="178" t="str">
        <f t="shared" si="906"/>
        <v>No</v>
      </c>
      <c r="AM1391" t="str">
        <f>IF(OR(CM!K81="Q3 2027",CM!K81="Q4 2027"),"Yes","No")</f>
        <v>No</v>
      </c>
      <c r="AN1391" s="178" t="str">
        <f t="shared" si="907"/>
        <v>No</v>
      </c>
      <c r="AO1391" t="str">
        <f>IF(OR(CM!K81="Q1 2028",CM!K81="Q2 2028"),"Yes","No")</f>
        <v>No</v>
      </c>
      <c r="AP1391" s="178" t="str">
        <f t="shared" si="908"/>
        <v>No</v>
      </c>
      <c r="AQ1391" t="str">
        <f>IF(OR(CM!K81="Q3 2028",CM!K81="Q4 2028"),"Yes","No")</f>
        <v>No</v>
      </c>
      <c r="AR1391" s="178" t="str">
        <f t="shared" si="909"/>
        <v>No</v>
      </c>
      <c r="AS1391" t="str">
        <f>IF(OR(CM!K81="Q1 2029",CM!K81="Q2 2029"),"Yes","No")</f>
        <v>No</v>
      </c>
      <c r="AT1391" s="178" t="str">
        <f t="shared" si="910"/>
        <v>No</v>
      </c>
      <c r="AU1391" t="str">
        <f>IF(OR(CM!K81="Q3 2029",CM!K81="Q4 2029"),"Yes","No")</f>
        <v>No</v>
      </c>
      <c r="AV1391" s="178" t="str">
        <f t="shared" si="911"/>
        <v>No</v>
      </c>
      <c r="AW1391" t="str">
        <f>IF(OR(CM!K81="Q1 2030",CM!K81="Q2 2030"),"Yes","No")</f>
        <v>No</v>
      </c>
      <c r="AX1391" s="178" t="str">
        <f t="shared" si="912"/>
        <v>No</v>
      </c>
      <c r="AY1391" t="str">
        <f>IF(OR(CM!K81="Q3 2030",CM!K81="Q4 2030"),"Yes","No")</f>
        <v>No</v>
      </c>
      <c r="AZ1391" s="178" t="str">
        <f t="shared" si="913"/>
        <v>No</v>
      </c>
      <c r="BA1391" t="str">
        <f>IF(CM!K81="","No","Yes")</f>
        <v>No</v>
      </c>
      <c r="BB1391" s="178" t="str">
        <f t="shared" si="914"/>
        <v>No</v>
      </c>
      <c r="BC1391" s="178" t="str">
        <f t="shared" si="915"/>
        <v>Yes</v>
      </c>
      <c r="BD1391" s="174"/>
    </row>
    <row r="1392" spans="1:56" s="175" customFormat="1" ht="23.65" thickBot="1" x14ac:dyDescent="0.5">
      <c r="A1392" s="177">
        <v>78</v>
      </c>
      <c r="B1392" s="48" t="s">
        <v>183</v>
      </c>
      <c r="C1392" t="str">
        <f>IF(CM!E82="Yes","Yes","No")</f>
        <v>No</v>
      </c>
      <c r="D1392" t="str">
        <f>IF(AND(C1392="No",CM!F82="Yes"),"Yes","No")</f>
        <v>No</v>
      </c>
      <c r="E1392" t="str">
        <f>IF(AND(C1392="No",CM!F82="N/A"),"N/A","No")</f>
        <v>No</v>
      </c>
      <c r="F1392">
        <f>IF(OR(CM!F82="Yes",CM!F82="N/A"),0,1)</f>
        <v>1</v>
      </c>
      <c r="G1392" t="str">
        <f>IF(OR(CM!K82="Q3 2019",CM!K82="Q4 2019"),"Yes","No")</f>
        <v>No</v>
      </c>
      <c r="H1392" s="178" t="str">
        <f t="shared" si="891"/>
        <v>No</v>
      </c>
      <c r="I1392" t="str">
        <f>IF(OR(CM!K82="Q1 2020",CM!K82="Q2 2020"),"Yes","No")</f>
        <v>No</v>
      </c>
      <c r="J1392" s="178" t="str">
        <f t="shared" si="892"/>
        <v>No</v>
      </c>
      <c r="K1392" t="str">
        <f>IF(OR(CM!K82="Q3 2020",CM!K82="Q4 2020"),"Yes","No")</f>
        <v>No</v>
      </c>
      <c r="L1392" s="178" t="str">
        <f t="shared" si="893"/>
        <v>No</v>
      </c>
      <c r="M1392" t="str">
        <f>IF(OR(CM!K82="Q1 2021",CM!K82="Q2 2021"),"Yes","No")</f>
        <v>No</v>
      </c>
      <c r="N1392" s="178" t="str">
        <f t="shared" si="894"/>
        <v>No</v>
      </c>
      <c r="O1392" t="str">
        <f>IF(OR(CM!K82="Q3 2021",CM!K82="Q4 2021"),"Yes","No")</f>
        <v>No</v>
      </c>
      <c r="P1392" s="178" t="str">
        <f t="shared" si="895"/>
        <v>No</v>
      </c>
      <c r="Q1392" t="str">
        <f>IF(OR(CM!K82="Q1 2022",CM!K82="Q2 2022"),"Yes","No")</f>
        <v>No</v>
      </c>
      <c r="R1392" s="178" t="str">
        <f t="shared" si="896"/>
        <v>No</v>
      </c>
      <c r="S1392" t="str">
        <f>IF(OR(CM!K82="Q3 2022",CM!K82="Q4 2022"),"Yes","No")</f>
        <v>No</v>
      </c>
      <c r="T1392" s="178" t="str">
        <f t="shared" si="897"/>
        <v>No</v>
      </c>
      <c r="U1392" t="str">
        <f>IF(OR(CM!K82="Q1 2023",CM!K82="Q2 2023"),"Yes","No")</f>
        <v>No</v>
      </c>
      <c r="V1392" s="178" t="str">
        <f t="shared" si="898"/>
        <v>No</v>
      </c>
      <c r="W1392" t="str">
        <f>IF(OR(CM!K82="Q3 2023",CM!K82="Q4 2023"),"Yes","No")</f>
        <v>No</v>
      </c>
      <c r="X1392" s="178" t="str">
        <f t="shared" si="899"/>
        <v>No</v>
      </c>
      <c r="Y1392" t="str">
        <f>IF(OR(CM!K82="Q1 2024",CM!K82="Q2 2024"),"Yes","No")</f>
        <v>No</v>
      </c>
      <c r="Z1392" s="178" t="str">
        <f t="shared" si="900"/>
        <v>No</v>
      </c>
      <c r="AA1392" t="str">
        <f>IF(OR(IA!M158="Q3 2024",IA!M158="Q4 2024"),"Yes","No")</f>
        <v>No</v>
      </c>
      <c r="AB1392" s="178" t="str">
        <f t="shared" si="901"/>
        <v>No</v>
      </c>
      <c r="AC1392" t="str">
        <f>IF(OR(CM!K82="Q1 2025",CM!K82="Q2 2025"),"Yes","No")</f>
        <v>No</v>
      </c>
      <c r="AD1392" s="178" t="str">
        <f t="shared" si="902"/>
        <v>No</v>
      </c>
      <c r="AE1392" t="str">
        <f>IF(OR(CM!K82="Q3 2025",CM!K82="Q4 2025"),"Yes","No")</f>
        <v>No</v>
      </c>
      <c r="AF1392" s="178" t="str">
        <f t="shared" si="903"/>
        <v>No</v>
      </c>
      <c r="AG1392" t="str">
        <f>IF(OR(CM!K82="Q1 2026",CM!K82="Q2 2026"),"Yes","No")</f>
        <v>No</v>
      </c>
      <c r="AH1392" s="178" t="str">
        <f t="shared" si="904"/>
        <v>No</v>
      </c>
      <c r="AI1392" t="str">
        <f>IF(OR(CM!K82="Q3 2026",CM!K82="Q4 2026"),"Yes","No")</f>
        <v>No</v>
      </c>
      <c r="AJ1392" s="178" t="str">
        <f t="shared" si="905"/>
        <v>No</v>
      </c>
      <c r="AK1392" t="str">
        <f>IF(OR(CM!K82="Q1 2027",CM!K82="Q2 2027"),"Yes","No")</f>
        <v>No</v>
      </c>
      <c r="AL1392" s="178" t="str">
        <f t="shared" si="906"/>
        <v>No</v>
      </c>
      <c r="AM1392" t="str">
        <f>IF(OR(CM!K82="Q3 2027",CM!K82="Q4 2027"),"Yes","No")</f>
        <v>No</v>
      </c>
      <c r="AN1392" s="178" t="str">
        <f t="shared" si="907"/>
        <v>No</v>
      </c>
      <c r="AO1392" t="str">
        <f>IF(OR(CM!K82="Q1 2028",CM!K82="Q2 2028"),"Yes","No")</f>
        <v>No</v>
      </c>
      <c r="AP1392" s="178" t="str">
        <f t="shared" si="908"/>
        <v>No</v>
      </c>
      <c r="AQ1392" t="str">
        <f>IF(OR(CM!K82="Q3 2028",CM!K82="Q4 2028"),"Yes","No")</f>
        <v>No</v>
      </c>
      <c r="AR1392" s="178" t="str">
        <f t="shared" si="909"/>
        <v>No</v>
      </c>
      <c r="AS1392" t="str">
        <f>IF(OR(CM!K82="Q1 2029",CM!K82="Q2 2029"),"Yes","No")</f>
        <v>No</v>
      </c>
      <c r="AT1392" s="178" t="str">
        <f t="shared" si="910"/>
        <v>No</v>
      </c>
      <c r="AU1392" t="str">
        <f>IF(OR(CM!K82="Q3 2029",CM!K82="Q4 2029"),"Yes","No")</f>
        <v>No</v>
      </c>
      <c r="AV1392" s="178" t="str">
        <f t="shared" si="911"/>
        <v>No</v>
      </c>
      <c r="AW1392" t="str">
        <f>IF(OR(CM!K82="Q1 2030",CM!K82="Q2 2030"),"Yes","No")</f>
        <v>No</v>
      </c>
      <c r="AX1392" s="178" t="str">
        <f t="shared" si="912"/>
        <v>No</v>
      </c>
      <c r="AY1392" t="str">
        <f>IF(OR(CM!K82="Q3 2030",CM!K82="Q4 2030"),"Yes","No")</f>
        <v>No</v>
      </c>
      <c r="AZ1392" s="178" t="str">
        <f t="shared" si="913"/>
        <v>No</v>
      </c>
      <c r="BA1392" t="str">
        <f>IF(CM!K82="","No","Yes")</f>
        <v>No</v>
      </c>
      <c r="BB1392" s="178" t="str">
        <f t="shared" si="914"/>
        <v>No</v>
      </c>
      <c r="BC1392" s="178" t="str">
        <f t="shared" si="915"/>
        <v>Yes</v>
      </c>
      <c r="BD1392" s="174"/>
    </row>
    <row r="1393" spans="1:56" s="175" customFormat="1" ht="23.65" thickBot="1" x14ac:dyDescent="0.5">
      <c r="A1393" s="177">
        <v>79</v>
      </c>
      <c r="B1393" s="48" t="s">
        <v>184</v>
      </c>
      <c r="C1393" t="str">
        <f>IF(CM!E83="Yes","Yes","No")</f>
        <v>No</v>
      </c>
      <c r="D1393" t="str">
        <f>IF(AND(C1393="No",CM!F83="Yes"),"Yes","No")</f>
        <v>No</v>
      </c>
      <c r="E1393" t="str">
        <f>IF(AND(C1393="No",CM!F83="N/A"),"N/A","No")</f>
        <v>No</v>
      </c>
      <c r="F1393">
        <f>IF(OR(CM!F83="Yes",CM!F83="N/A"),0,1)</f>
        <v>1</v>
      </c>
      <c r="G1393" t="str">
        <f>IF(OR(CM!K83="Q3 2019",CM!K83="Q4 2019"),"Yes","No")</f>
        <v>No</v>
      </c>
      <c r="H1393" s="178" t="str">
        <f t="shared" si="891"/>
        <v>No</v>
      </c>
      <c r="I1393" t="str">
        <f>IF(OR(CM!K83="Q1 2020",CM!K83="Q2 2020"),"Yes","No")</f>
        <v>No</v>
      </c>
      <c r="J1393" s="178" t="str">
        <f t="shared" si="892"/>
        <v>No</v>
      </c>
      <c r="K1393" t="str">
        <f>IF(OR(CM!K83="Q3 2020",CM!K83="Q4 2020"),"Yes","No")</f>
        <v>No</v>
      </c>
      <c r="L1393" s="178" t="str">
        <f t="shared" si="893"/>
        <v>No</v>
      </c>
      <c r="M1393" t="str">
        <f>IF(OR(CM!K83="Q1 2021",CM!K83="Q2 2021"),"Yes","No")</f>
        <v>No</v>
      </c>
      <c r="N1393" s="178" t="str">
        <f t="shared" si="894"/>
        <v>No</v>
      </c>
      <c r="O1393" t="str">
        <f>IF(OR(CM!K83="Q3 2021",CM!K83="Q4 2021"),"Yes","No")</f>
        <v>No</v>
      </c>
      <c r="P1393" s="178" t="str">
        <f t="shared" si="895"/>
        <v>No</v>
      </c>
      <c r="Q1393" t="str">
        <f>IF(OR(CM!K83="Q1 2022",CM!K83="Q2 2022"),"Yes","No")</f>
        <v>No</v>
      </c>
      <c r="R1393" s="178" t="str">
        <f t="shared" si="896"/>
        <v>No</v>
      </c>
      <c r="S1393" t="str">
        <f>IF(OR(CM!K83="Q3 2022",CM!K83="Q4 2022"),"Yes","No")</f>
        <v>No</v>
      </c>
      <c r="T1393" s="178" t="str">
        <f t="shared" si="897"/>
        <v>No</v>
      </c>
      <c r="U1393" t="str">
        <f>IF(OR(CM!K83="Q1 2023",CM!K83="Q2 2023"),"Yes","No")</f>
        <v>No</v>
      </c>
      <c r="V1393" s="178" t="str">
        <f t="shared" si="898"/>
        <v>No</v>
      </c>
      <c r="W1393" t="str">
        <f>IF(OR(CM!K83="Q3 2023",CM!K83="Q4 2023"),"Yes","No")</f>
        <v>No</v>
      </c>
      <c r="X1393" s="178" t="str">
        <f t="shared" si="899"/>
        <v>No</v>
      </c>
      <c r="Y1393" t="str">
        <f>IF(OR(CM!K83="Q1 2024",CM!K83="Q2 2024"),"Yes","No")</f>
        <v>No</v>
      </c>
      <c r="Z1393" s="178" t="str">
        <f t="shared" si="900"/>
        <v>No</v>
      </c>
      <c r="AA1393" t="str">
        <f>IF(OR(IA!M159="Q3 2024",IA!M159="Q4 2024"),"Yes","No")</f>
        <v>No</v>
      </c>
      <c r="AB1393" s="178" t="str">
        <f t="shared" si="901"/>
        <v>No</v>
      </c>
      <c r="AC1393" t="str">
        <f>IF(OR(CM!K83="Q1 2025",CM!K83="Q2 2025"),"Yes","No")</f>
        <v>No</v>
      </c>
      <c r="AD1393" s="178" t="str">
        <f t="shared" si="902"/>
        <v>No</v>
      </c>
      <c r="AE1393" t="str">
        <f>IF(OR(CM!K83="Q3 2025",CM!K83="Q4 2025"),"Yes","No")</f>
        <v>No</v>
      </c>
      <c r="AF1393" s="178" t="str">
        <f t="shared" si="903"/>
        <v>No</v>
      </c>
      <c r="AG1393" t="str">
        <f>IF(OR(CM!K83="Q1 2026",CM!K83="Q2 2026"),"Yes","No")</f>
        <v>No</v>
      </c>
      <c r="AH1393" s="178" t="str">
        <f t="shared" si="904"/>
        <v>No</v>
      </c>
      <c r="AI1393" t="str">
        <f>IF(OR(CM!K83="Q3 2026",CM!K83="Q4 2026"),"Yes","No")</f>
        <v>No</v>
      </c>
      <c r="AJ1393" s="178" t="str">
        <f t="shared" si="905"/>
        <v>No</v>
      </c>
      <c r="AK1393" t="str">
        <f>IF(OR(CM!K83="Q1 2027",CM!K83="Q2 2027"),"Yes","No")</f>
        <v>No</v>
      </c>
      <c r="AL1393" s="178" t="str">
        <f t="shared" si="906"/>
        <v>No</v>
      </c>
      <c r="AM1393" t="str">
        <f>IF(OR(CM!K83="Q3 2027",CM!K83="Q4 2027"),"Yes","No")</f>
        <v>No</v>
      </c>
      <c r="AN1393" s="178" t="str">
        <f t="shared" si="907"/>
        <v>No</v>
      </c>
      <c r="AO1393" t="str">
        <f>IF(OR(CM!K83="Q1 2028",CM!K83="Q2 2028"),"Yes","No")</f>
        <v>No</v>
      </c>
      <c r="AP1393" s="178" t="str">
        <f t="shared" si="908"/>
        <v>No</v>
      </c>
      <c r="AQ1393" t="str">
        <f>IF(OR(CM!K83="Q3 2028",CM!K83="Q4 2028"),"Yes","No")</f>
        <v>No</v>
      </c>
      <c r="AR1393" s="178" t="str">
        <f t="shared" si="909"/>
        <v>No</v>
      </c>
      <c r="AS1393" t="str">
        <f>IF(OR(CM!K83="Q1 2029",CM!K83="Q2 2029"),"Yes","No")</f>
        <v>No</v>
      </c>
      <c r="AT1393" s="178" t="str">
        <f t="shared" si="910"/>
        <v>No</v>
      </c>
      <c r="AU1393" t="str">
        <f>IF(OR(CM!K83="Q3 2029",CM!K83="Q4 2029"),"Yes","No")</f>
        <v>No</v>
      </c>
      <c r="AV1393" s="178" t="str">
        <f t="shared" si="911"/>
        <v>No</v>
      </c>
      <c r="AW1393" t="str">
        <f>IF(OR(CM!K83="Q1 2030",CM!K83="Q2 2030"),"Yes","No")</f>
        <v>No</v>
      </c>
      <c r="AX1393" s="178" t="str">
        <f t="shared" si="912"/>
        <v>No</v>
      </c>
      <c r="AY1393" t="str">
        <f>IF(OR(CM!K83="Q3 2030",CM!K83="Q4 2030"),"Yes","No")</f>
        <v>No</v>
      </c>
      <c r="AZ1393" s="178" t="str">
        <f t="shared" si="913"/>
        <v>No</v>
      </c>
      <c r="BA1393" t="str">
        <f>IF(CM!K83="","No","Yes")</f>
        <v>No</v>
      </c>
      <c r="BB1393" s="178" t="str">
        <f t="shared" si="914"/>
        <v>No</v>
      </c>
      <c r="BC1393" s="178" t="str">
        <f t="shared" si="915"/>
        <v>Yes</v>
      </c>
      <c r="BD1393" s="174"/>
    </row>
    <row r="1394" spans="1:56" s="175" customFormat="1" ht="23.65" thickBot="1" x14ac:dyDescent="0.5">
      <c r="A1394" s="177">
        <v>80</v>
      </c>
      <c r="B1394" s="48" t="s">
        <v>186</v>
      </c>
      <c r="C1394" t="str">
        <f>IF(CM!E84="Yes","Yes","No")</f>
        <v>No</v>
      </c>
      <c r="D1394" t="str">
        <f>IF(AND(C1394="No",CM!F84="Yes"),"Yes","No")</f>
        <v>No</v>
      </c>
      <c r="E1394" t="str">
        <f>IF(AND(C1394="No",CM!F84="N/A"),"N/A","No")</f>
        <v>No</v>
      </c>
      <c r="F1394">
        <f>IF(OR(CM!F84="Yes",CM!F84="N/A"),0,1)</f>
        <v>1</v>
      </c>
      <c r="G1394" t="str">
        <f>IF(OR(CM!K84="Q3 2019",CM!K84="Q4 2019"),"Yes","No")</f>
        <v>No</v>
      </c>
      <c r="H1394" s="178" t="str">
        <f t="shared" si="891"/>
        <v>No</v>
      </c>
      <c r="I1394" t="str">
        <f>IF(OR(CM!K84="Q1 2020",CM!K84="Q2 2020"),"Yes","No")</f>
        <v>No</v>
      </c>
      <c r="J1394" s="178" t="str">
        <f t="shared" si="892"/>
        <v>No</v>
      </c>
      <c r="K1394" t="str">
        <f>IF(OR(CM!K84="Q3 2020",CM!K84="Q4 2020"),"Yes","No")</f>
        <v>No</v>
      </c>
      <c r="L1394" s="178" t="str">
        <f t="shared" si="893"/>
        <v>No</v>
      </c>
      <c r="M1394" t="str">
        <f>IF(OR(CM!K84="Q1 2021",CM!K84="Q2 2021"),"Yes","No")</f>
        <v>No</v>
      </c>
      <c r="N1394" s="178" t="str">
        <f t="shared" si="894"/>
        <v>No</v>
      </c>
      <c r="O1394" t="str">
        <f>IF(OR(CM!K84="Q3 2021",CM!K84="Q4 2021"),"Yes","No")</f>
        <v>No</v>
      </c>
      <c r="P1394" s="178" t="str">
        <f t="shared" si="895"/>
        <v>No</v>
      </c>
      <c r="Q1394" t="str">
        <f>IF(OR(CM!K84="Q1 2022",CM!K84="Q2 2022"),"Yes","No")</f>
        <v>No</v>
      </c>
      <c r="R1394" s="178" t="str">
        <f t="shared" si="896"/>
        <v>No</v>
      </c>
      <c r="S1394" t="str">
        <f>IF(OR(CM!K84="Q3 2022",CM!K84="Q4 2022"),"Yes","No")</f>
        <v>No</v>
      </c>
      <c r="T1394" s="178" t="str">
        <f t="shared" si="897"/>
        <v>No</v>
      </c>
      <c r="U1394" t="str">
        <f>IF(OR(CM!K84="Q1 2023",CM!K84="Q2 2023"),"Yes","No")</f>
        <v>No</v>
      </c>
      <c r="V1394" s="178" t="str">
        <f t="shared" si="898"/>
        <v>No</v>
      </c>
      <c r="W1394" t="str">
        <f>IF(OR(CM!K84="Q3 2023",CM!K84="Q4 2023"),"Yes","No")</f>
        <v>No</v>
      </c>
      <c r="X1394" s="178" t="str">
        <f t="shared" si="899"/>
        <v>No</v>
      </c>
      <c r="Y1394" t="str">
        <f>IF(OR(CM!K84="Q1 2024",CM!K84="Q2 2024"),"Yes","No")</f>
        <v>No</v>
      </c>
      <c r="Z1394" s="178" t="str">
        <f t="shared" si="900"/>
        <v>No</v>
      </c>
      <c r="AA1394" t="str">
        <f>IF(OR(IA!M160="Q3 2024",IA!M160="Q4 2024"),"Yes","No")</f>
        <v>No</v>
      </c>
      <c r="AB1394" s="178" t="str">
        <f t="shared" si="901"/>
        <v>No</v>
      </c>
      <c r="AC1394" t="str">
        <f>IF(OR(CM!K84="Q1 2025",CM!K84="Q2 2025"),"Yes","No")</f>
        <v>No</v>
      </c>
      <c r="AD1394" s="178" t="str">
        <f t="shared" si="902"/>
        <v>No</v>
      </c>
      <c r="AE1394" t="str">
        <f>IF(OR(CM!K84="Q3 2025",CM!K84="Q4 2025"),"Yes","No")</f>
        <v>No</v>
      </c>
      <c r="AF1394" s="178" t="str">
        <f t="shared" si="903"/>
        <v>No</v>
      </c>
      <c r="AG1394" t="str">
        <f>IF(OR(CM!K84="Q1 2026",CM!K84="Q2 2026"),"Yes","No")</f>
        <v>No</v>
      </c>
      <c r="AH1394" s="178" t="str">
        <f t="shared" si="904"/>
        <v>No</v>
      </c>
      <c r="AI1394" t="str">
        <f>IF(OR(CM!K84="Q3 2026",CM!K84="Q4 2026"),"Yes","No")</f>
        <v>No</v>
      </c>
      <c r="AJ1394" s="178" t="str">
        <f t="shared" si="905"/>
        <v>No</v>
      </c>
      <c r="AK1394" t="str">
        <f>IF(OR(CM!K84="Q1 2027",CM!K84="Q2 2027"),"Yes","No")</f>
        <v>No</v>
      </c>
      <c r="AL1394" s="178" t="str">
        <f t="shared" si="906"/>
        <v>No</v>
      </c>
      <c r="AM1394" t="str">
        <f>IF(OR(CM!K84="Q3 2027",CM!K84="Q4 2027"),"Yes","No")</f>
        <v>No</v>
      </c>
      <c r="AN1394" s="178" t="str">
        <f t="shared" si="907"/>
        <v>No</v>
      </c>
      <c r="AO1394" t="str">
        <f>IF(OR(CM!K84="Q1 2028",CM!K84="Q2 2028"),"Yes","No")</f>
        <v>No</v>
      </c>
      <c r="AP1394" s="178" t="str">
        <f t="shared" si="908"/>
        <v>No</v>
      </c>
      <c r="AQ1394" t="str">
        <f>IF(OR(CM!K84="Q3 2028",CM!K84="Q4 2028"),"Yes","No")</f>
        <v>No</v>
      </c>
      <c r="AR1394" s="178" t="str">
        <f t="shared" si="909"/>
        <v>No</v>
      </c>
      <c r="AS1394" t="str">
        <f>IF(OR(CM!K84="Q1 2029",CM!K84="Q2 2029"),"Yes","No")</f>
        <v>No</v>
      </c>
      <c r="AT1394" s="178" t="str">
        <f t="shared" si="910"/>
        <v>No</v>
      </c>
      <c r="AU1394" t="str">
        <f>IF(OR(CM!K84="Q3 2029",CM!K84="Q4 2029"),"Yes","No")</f>
        <v>No</v>
      </c>
      <c r="AV1394" s="178" t="str">
        <f t="shared" si="911"/>
        <v>No</v>
      </c>
      <c r="AW1394" t="str">
        <f>IF(OR(CM!K84="Q1 2030",CM!K84="Q2 2030"),"Yes","No")</f>
        <v>No</v>
      </c>
      <c r="AX1394" s="178" t="str">
        <f t="shared" si="912"/>
        <v>No</v>
      </c>
      <c r="AY1394" t="str">
        <f>IF(OR(CM!K84="Q3 2030",CM!K84="Q4 2030"),"Yes","No")</f>
        <v>No</v>
      </c>
      <c r="AZ1394" s="178" t="str">
        <f t="shared" si="913"/>
        <v>No</v>
      </c>
      <c r="BA1394" t="str">
        <f>IF(CM!K84="","No","Yes")</f>
        <v>No</v>
      </c>
      <c r="BB1394" s="178" t="str">
        <f t="shared" si="914"/>
        <v>No</v>
      </c>
      <c r="BC1394" s="178" t="str">
        <f t="shared" si="915"/>
        <v>Yes</v>
      </c>
      <c r="BD1394" s="174"/>
    </row>
    <row r="1395" spans="1:56" s="175" customFormat="1" ht="23.65" thickBot="1" x14ac:dyDescent="0.5">
      <c r="A1395" s="177">
        <v>81</v>
      </c>
      <c r="B1395" s="48" t="s">
        <v>187</v>
      </c>
      <c r="C1395" t="str">
        <f>IF(CM!E85="Yes","Yes","No")</f>
        <v>No</v>
      </c>
      <c r="D1395" t="str">
        <f>IF(AND(C1395="No",CM!F85="Yes"),"Yes","No")</f>
        <v>No</v>
      </c>
      <c r="E1395" t="str">
        <f>IF(AND(C1395="No",CM!F85="N/A"),"N/A","No")</f>
        <v>No</v>
      </c>
      <c r="F1395">
        <f>IF(OR(CM!F85="Yes",CM!F85="N/A"),0,1)</f>
        <v>1</v>
      </c>
      <c r="G1395" t="str">
        <f>IF(OR(CM!K85="Q3 2019",CM!K85="Q4 2019"),"Yes","No")</f>
        <v>No</v>
      </c>
      <c r="H1395" s="178" t="str">
        <f t="shared" si="891"/>
        <v>No</v>
      </c>
      <c r="I1395" t="str">
        <f>IF(OR(CM!K85="Q1 2020",CM!K85="Q2 2020"),"Yes","No")</f>
        <v>No</v>
      </c>
      <c r="J1395" s="178" t="str">
        <f t="shared" si="892"/>
        <v>No</v>
      </c>
      <c r="K1395" t="str">
        <f>IF(OR(CM!K85="Q3 2020",CM!K85="Q4 2020"),"Yes","No")</f>
        <v>No</v>
      </c>
      <c r="L1395" s="178" t="str">
        <f t="shared" si="893"/>
        <v>No</v>
      </c>
      <c r="M1395" t="str">
        <f>IF(OR(CM!K85="Q1 2021",CM!K85="Q2 2021"),"Yes","No")</f>
        <v>No</v>
      </c>
      <c r="N1395" s="178" t="str">
        <f t="shared" si="894"/>
        <v>No</v>
      </c>
      <c r="O1395" t="str">
        <f>IF(OR(CM!K85="Q3 2021",CM!K85="Q4 2021"),"Yes","No")</f>
        <v>No</v>
      </c>
      <c r="P1395" s="178" t="str">
        <f t="shared" si="895"/>
        <v>No</v>
      </c>
      <c r="Q1395" t="str">
        <f>IF(OR(CM!K85="Q1 2022",CM!K85="Q2 2022"),"Yes","No")</f>
        <v>No</v>
      </c>
      <c r="R1395" s="178" t="str">
        <f t="shared" si="896"/>
        <v>No</v>
      </c>
      <c r="S1395" t="str">
        <f>IF(OR(CM!K85="Q3 2022",CM!K85="Q4 2022"),"Yes","No")</f>
        <v>No</v>
      </c>
      <c r="T1395" s="178" t="str">
        <f t="shared" si="897"/>
        <v>No</v>
      </c>
      <c r="U1395" t="str">
        <f>IF(OR(CM!K85="Q1 2023",CM!K85="Q2 2023"),"Yes","No")</f>
        <v>No</v>
      </c>
      <c r="V1395" s="178" t="str">
        <f t="shared" si="898"/>
        <v>No</v>
      </c>
      <c r="W1395" t="str">
        <f>IF(OR(CM!K85="Q3 2023",CM!K85="Q4 2023"),"Yes","No")</f>
        <v>No</v>
      </c>
      <c r="X1395" s="178" t="str">
        <f t="shared" si="899"/>
        <v>No</v>
      </c>
      <c r="Y1395" t="str">
        <f>IF(OR(CM!K85="Q1 2024",CM!K85="Q2 2024"),"Yes","No")</f>
        <v>No</v>
      </c>
      <c r="Z1395" s="178" t="str">
        <f t="shared" si="900"/>
        <v>No</v>
      </c>
      <c r="AA1395" t="str">
        <f>IF(OR(IA!M161="Q3 2024",IA!M161="Q4 2024"),"Yes","No")</f>
        <v>No</v>
      </c>
      <c r="AB1395" s="178" t="str">
        <f t="shared" si="901"/>
        <v>No</v>
      </c>
      <c r="AC1395" t="str">
        <f>IF(OR(CM!K85="Q1 2025",CM!K85="Q2 2025"),"Yes","No")</f>
        <v>No</v>
      </c>
      <c r="AD1395" s="178" t="str">
        <f t="shared" si="902"/>
        <v>No</v>
      </c>
      <c r="AE1395" t="str">
        <f>IF(OR(CM!K85="Q3 2025",CM!K85="Q4 2025"),"Yes","No")</f>
        <v>No</v>
      </c>
      <c r="AF1395" s="178" t="str">
        <f t="shared" si="903"/>
        <v>No</v>
      </c>
      <c r="AG1395" t="str">
        <f>IF(OR(CM!K85="Q1 2026",CM!K85="Q2 2026"),"Yes","No")</f>
        <v>No</v>
      </c>
      <c r="AH1395" s="178" t="str">
        <f t="shared" si="904"/>
        <v>No</v>
      </c>
      <c r="AI1395" t="str">
        <f>IF(OR(CM!K85="Q3 2026",CM!K85="Q4 2026"),"Yes","No")</f>
        <v>No</v>
      </c>
      <c r="AJ1395" s="178" t="str">
        <f t="shared" si="905"/>
        <v>No</v>
      </c>
      <c r="AK1395" t="str">
        <f>IF(OR(CM!K85="Q1 2027",CM!K85="Q2 2027"),"Yes","No")</f>
        <v>No</v>
      </c>
      <c r="AL1395" s="178" t="str">
        <f t="shared" si="906"/>
        <v>No</v>
      </c>
      <c r="AM1395" t="str">
        <f>IF(OR(CM!K85="Q3 2027",CM!K85="Q4 2027"),"Yes","No")</f>
        <v>No</v>
      </c>
      <c r="AN1395" s="178" t="str">
        <f t="shared" si="907"/>
        <v>No</v>
      </c>
      <c r="AO1395" t="str">
        <f>IF(OR(CM!K85="Q1 2028",CM!K85="Q2 2028"),"Yes","No")</f>
        <v>No</v>
      </c>
      <c r="AP1395" s="178" t="str">
        <f t="shared" si="908"/>
        <v>No</v>
      </c>
      <c r="AQ1395" t="str">
        <f>IF(OR(CM!K85="Q3 2028",CM!K85="Q4 2028"),"Yes","No")</f>
        <v>No</v>
      </c>
      <c r="AR1395" s="178" t="str">
        <f t="shared" si="909"/>
        <v>No</v>
      </c>
      <c r="AS1395" t="str">
        <f>IF(OR(CM!K85="Q1 2029",CM!K85="Q2 2029"),"Yes","No")</f>
        <v>No</v>
      </c>
      <c r="AT1395" s="178" t="str">
        <f t="shared" si="910"/>
        <v>No</v>
      </c>
      <c r="AU1395" t="str">
        <f>IF(OR(CM!K85="Q3 2029",CM!K85="Q4 2029"),"Yes","No")</f>
        <v>No</v>
      </c>
      <c r="AV1395" s="178" t="str">
        <f t="shared" si="911"/>
        <v>No</v>
      </c>
      <c r="AW1395" t="str">
        <f>IF(OR(CM!K85="Q1 2030",CM!K85="Q2 2030"),"Yes","No")</f>
        <v>No</v>
      </c>
      <c r="AX1395" s="178" t="str">
        <f t="shared" si="912"/>
        <v>No</v>
      </c>
      <c r="AY1395" t="str">
        <f>IF(OR(CM!K85="Q3 2030",CM!K85="Q4 2030"),"Yes","No")</f>
        <v>No</v>
      </c>
      <c r="AZ1395" s="178" t="str">
        <f t="shared" si="913"/>
        <v>No</v>
      </c>
      <c r="BA1395" t="str">
        <f>IF(CM!K85="","No","Yes")</f>
        <v>No</v>
      </c>
      <c r="BB1395" s="178" t="str">
        <f t="shared" si="914"/>
        <v>No</v>
      </c>
      <c r="BC1395" s="178" t="str">
        <f t="shared" si="915"/>
        <v>Yes</v>
      </c>
      <c r="BD1395" s="174"/>
    </row>
    <row r="1396" spans="1:56" s="175" customFormat="1" ht="14.65" thickBot="1" x14ac:dyDescent="0.5">
      <c r="A1396" s="177">
        <v>82</v>
      </c>
      <c r="B1396" s="48" t="s">
        <v>188</v>
      </c>
      <c r="C1396" t="str">
        <f>IF(CM!E86="Yes","Yes","No")</f>
        <v>No</v>
      </c>
      <c r="D1396" t="str">
        <f>IF(AND(C1396="No",CM!F86="Yes"),"Yes","No")</f>
        <v>No</v>
      </c>
      <c r="E1396" t="str">
        <f>IF(AND(C1396="No",CM!F86="N/A"),"N/A","No")</f>
        <v>No</v>
      </c>
      <c r="F1396">
        <f>IF(OR(CM!F86="Yes",CM!F86="N/A"),0,1)</f>
        <v>1</v>
      </c>
      <c r="G1396" t="str">
        <f>IF(OR(CM!K86="Q3 2019",CM!K86="Q4 2019"),"Yes","No")</f>
        <v>No</v>
      </c>
      <c r="H1396" s="178" t="str">
        <f t="shared" si="891"/>
        <v>No</v>
      </c>
      <c r="I1396" t="str">
        <f>IF(OR(CM!K86="Q1 2020",CM!K86="Q2 2020"),"Yes","No")</f>
        <v>No</v>
      </c>
      <c r="J1396" s="178" t="str">
        <f t="shared" si="892"/>
        <v>No</v>
      </c>
      <c r="K1396" t="str">
        <f>IF(OR(CM!K86="Q3 2020",CM!K86="Q4 2020"),"Yes","No")</f>
        <v>No</v>
      </c>
      <c r="L1396" s="178" t="str">
        <f t="shared" si="893"/>
        <v>No</v>
      </c>
      <c r="M1396" t="str">
        <f>IF(OR(CM!K86="Q1 2021",CM!K86="Q2 2021"),"Yes","No")</f>
        <v>No</v>
      </c>
      <c r="N1396" s="178" t="str">
        <f t="shared" si="894"/>
        <v>No</v>
      </c>
      <c r="O1396" t="str">
        <f>IF(OR(CM!K86="Q3 2021",CM!K86="Q4 2021"),"Yes","No")</f>
        <v>No</v>
      </c>
      <c r="P1396" s="178" t="str">
        <f t="shared" si="895"/>
        <v>No</v>
      </c>
      <c r="Q1396" t="str">
        <f>IF(OR(CM!K86="Q1 2022",CM!K86="Q2 2022"),"Yes","No")</f>
        <v>No</v>
      </c>
      <c r="R1396" s="178" t="str">
        <f t="shared" si="896"/>
        <v>No</v>
      </c>
      <c r="S1396" t="str">
        <f>IF(OR(CM!K86="Q3 2022",CM!K86="Q4 2022"),"Yes","No")</f>
        <v>No</v>
      </c>
      <c r="T1396" s="178" t="str">
        <f t="shared" si="897"/>
        <v>No</v>
      </c>
      <c r="U1396" t="str">
        <f>IF(OR(CM!K86="Q1 2023",CM!K86="Q2 2023"),"Yes","No")</f>
        <v>No</v>
      </c>
      <c r="V1396" s="178" t="str">
        <f t="shared" si="898"/>
        <v>No</v>
      </c>
      <c r="W1396" t="str">
        <f>IF(OR(CM!K86="Q3 2023",CM!K86="Q4 2023"),"Yes","No")</f>
        <v>No</v>
      </c>
      <c r="X1396" s="178" t="str">
        <f t="shared" si="899"/>
        <v>No</v>
      </c>
      <c r="Y1396" t="str">
        <f>IF(OR(CM!K86="Q1 2024",CM!K86="Q2 2024"),"Yes","No")</f>
        <v>No</v>
      </c>
      <c r="Z1396" s="178" t="str">
        <f t="shared" si="900"/>
        <v>No</v>
      </c>
      <c r="AA1396" t="str">
        <f>IF(OR(IA!M162="Q3 2024",IA!M162="Q4 2024"),"Yes","No")</f>
        <v>No</v>
      </c>
      <c r="AB1396" s="178" t="str">
        <f t="shared" si="901"/>
        <v>No</v>
      </c>
      <c r="AC1396" t="str">
        <f>IF(OR(CM!K86="Q1 2025",CM!K86="Q2 2025"),"Yes","No")</f>
        <v>No</v>
      </c>
      <c r="AD1396" s="178" t="str">
        <f t="shared" si="902"/>
        <v>No</v>
      </c>
      <c r="AE1396" t="str">
        <f>IF(OR(CM!K86="Q3 2025",CM!K86="Q4 2025"),"Yes","No")</f>
        <v>No</v>
      </c>
      <c r="AF1396" s="178" t="str">
        <f t="shared" si="903"/>
        <v>No</v>
      </c>
      <c r="AG1396" t="str">
        <f>IF(OR(CM!K86="Q1 2026",CM!K86="Q2 2026"),"Yes","No")</f>
        <v>No</v>
      </c>
      <c r="AH1396" s="178" t="str">
        <f t="shared" si="904"/>
        <v>No</v>
      </c>
      <c r="AI1396" t="str">
        <f>IF(OR(CM!K86="Q3 2026",CM!K86="Q4 2026"),"Yes","No")</f>
        <v>No</v>
      </c>
      <c r="AJ1396" s="178" t="str">
        <f t="shared" si="905"/>
        <v>No</v>
      </c>
      <c r="AK1396" t="str">
        <f>IF(OR(CM!K86="Q1 2027",CM!K86="Q2 2027"),"Yes","No")</f>
        <v>No</v>
      </c>
      <c r="AL1396" s="178" t="str">
        <f t="shared" si="906"/>
        <v>No</v>
      </c>
      <c r="AM1396" t="str">
        <f>IF(OR(CM!K86="Q3 2027",CM!K86="Q4 2027"),"Yes","No")</f>
        <v>No</v>
      </c>
      <c r="AN1396" s="178" t="str">
        <f t="shared" si="907"/>
        <v>No</v>
      </c>
      <c r="AO1396" t="str">
        <f>IF(OR(CM!K86="Q1 2028",CM!K86="Q2 2028"),"Yes","No")</f>
        <v>No</v>
      </c>
      <c r="AP1396" s="178" t="str">
        <f t="shared" si="908"/>
        <v>No</v>
      </c>
      <c r="AQ1396" t="str">
        <f>IF(OR(CM!K86="Q3 2028",CM!K86="Q4 2028"),"Yes","No")</f>
        <v>No</v>
      </c>
      <c r="AR1396" s="178" t="str">
        <f t="shared" si="909"/>
        <v>No</v>
      </c>
      <c r="AS1396" t="str">
        <f>IF(OR(CM!K86="Q1 2029",CM!K86="Q2 2029"),"Yes","No")</f>
        <v>No</v>
      </c>
      <c r="AT1396" s="178" t="str">
        <f t="shared" si="910"/>
        <v>No</v>
      </c>
      <c r="AU1396" t="str">
        <f>IF(OR(CM!K86="Q3 2029",CM!K86="Q4 2029"),"Yes","No")</f>
        <v>No</v>
      </c>
      <c r="AV1396" s="178" t="str">
        <f t="shared" si="911"/>
        <v>No</v>
      </c>
      <c r="AW1396" t="str">
        <f>IF(OR(CM!K86="Q1 2030",CM!K86="Q2 2030"),"Yes","No")</f>
        <v>No</v>
      </c>
      <c r="AX1396" s="178" t="str">
        <f t="shared" si="912"/>
        <v>No</v>
      </c>
      <c r="AY1396" t="str">
        <f>IF(OR(CM!K86="Q3 2030",CM!K86="Q4 2030"),"Yes","No")</f>
        <v>No</v>
      </c>
      <c r="AZ1396" s="178" t="str">
        <f t="shared" si="913"/>
        <v>No</v>
      </c>
      <c r="BA1396" t="str">
        <f>IF(CM!K86="","No","Yes")</f>
        <v>No</v>
      </c>
      <c r="BB1396" s="178" t="str">
        <f t="shared" si="914"/>
        <v>No</v>
      </c>
      <c r="BC1396" s="178" t="str">
        <f t="shared" si="915"/>
        <v>Yes</v>
      </c>
      <c r="BD1396" s="174"/>
    </row>
    <row r="1397" spans="1:56" s="175" customFormat="1" ht="23.65" thickBot="1" x14ac:dyDescent="0.5">
      <c r="A1397" s="177">
        <v>83</v>
      </c>
      <c r="B1397" s="48" t="s">
        <v>189</v>
      </c>
      <c r="C1397" t="str">
        <f>IF(CM!E87="Yes","Yes","No")</f>
        <v>No</v>
      </c>
      <c r="D1397" t="str">
        <f>IF(AND(C1397="No",CM!F87="Yes"),"Yes","No")</f>
        <v>No</v>
      </c>
      <c r="E1397" t="str">
        <f>IF(AND(C1397="No",CM!F87="N/A"),"N/A","No")</f>
        <v>No</v>
      </c>
      <c r="F1397">
        <f>IF(OR(CM!F87="Yes",CM!F87="N/A"),0,1)</f>
        <v>1</v>
      </c>
      <c r="G1397" t="str">
        <f>IF(OR(CM!K87="Q3 2019",CM!K87="Q4 2019"),"Yes","No")</f>
        <v>No</v>
      </c>
      <c r="H1397" s="178" t="str">
        <f t="shared" si="891"/>
        <v>No</v>
      </c>
      <c r="I1397" t="str">
        <f>IF(OR(CM!K87="Q1 2020",CM!K87="Q2 2020"),"Yes","No")</f>
        <v>No</v>
      </c>
      <c r="J1397" s="178" t="str">
        <f t="shared" si="892"/>
        <v>No</v>
      </c>
      <c r="K1397" t="str">
        <f>IF(OR(CM!K87="Q3 2020",CM!K87="Q4 2020"),"Yes","No")</f>
        <v>No</v>
      </c>
      <c r="L1397" s="178" t="str">
        <f t="shared" si="893"/>
        <v>No</v>
      </c>
      <c r="M1397" t="str">
        <f>IF(OR(CM!K87="Q1 2021",CM!K87="Q2 2021"),"Yes","No")</f>
        <v>No</v>
      </c>
      <c r="N1397" s="178" t="str">
        <f t="shared" si="894"/>
        <v>No</v>
      </c>
      <c r="O1397" t="str">
        <f>IF(OR(CM!K87="Q3 2021",CM!K87="Q4 2021"),"Yes","No")</f>
        <v>No</v>
      </c>
      <c r="P1397" s="178" t="str">
        <f t="shared" si="895"/>
        <v>No</v>
      </c>
      <c r="Q1397" t="str">
        <f>IF(OR(CM!K87="Q1 2022",CM!K87="Q2 2022"),"Yes","No")</f>
        <v>No</v>
      </c>
      <c r="R1397" s="178" t="str">
        <f t="shared" si="896"/>
        <v>No</v>
      </c>
      <c r="S1397" t="str">
        <f>IF(OR(CM!K87="Q3 2022",CM!K87="Q4 2022"),"Yes","No")</f>
        <v>No</v>
      </c>
      <c r="T1397" s="178" t="str">
        <f t="shared" si="897"/>
        <v>No</v>
      </c>
      <c r="U1397" t="str">
        <f>IF(OR(CM!K87="Q1 2023",CM!K87="Q2 2023"),"Yes","No")</f>
        <v>No</v>
      </c>
      <c r="V1397" s="178" t="str">
        <f t="shared" si="898"/>
        <v>No</v>
      </c>
      <c r="W1397" t="str">
        <f>IF(OR(CM!K87="Q3 2023",CM!K87="Q4 2023"),"Yes","No")</f>
        <v>No</v>
      </c>
      <c r="X1397" s="178" t="str">
        <f t="shared" si="899"/>
        <v>No</v>
      </c>
      <c r="Y1397" t="str">
        <f>IF(OR(CM!K87="Q1 2024",CM!K87="Q2 2024"),"Yes","No")</f>
        <v>No</v>
      </c>
      <c r="Z1397" s="178" t="str">
        <f t="shared" si="900"/>
        <v>No</v>
      </c>
      <c r="AA1397" t="str">
        <f>IF(OR(IA!M163="Q3 2024",IA!M163="Q4 2024"),"Yes","No")</f>
        <v>No</v>
      </c>
      <c r="AB1397" s="178" t="str">
        <f t="shared" si="901"/>
        <v>No</v>
      </c>
      <c r="AC1397" t="str">
        <f>IF(OR(CM!K87="Q1 2025",CM!K87="Q2 2025"),"Yes","No")</f>
        <v>No</v>
      </c>
      <c r="AD1397" s="178" t="str">
        <f t="shared" si="902"/>
        <v>No</v>
      </c>
      <c r="AE1397" t="str">
        <f>IF(OR(CM!K87="Q3 2025",CM!K87="Q4 2025"),"Yes","No")</f>
        <v>No</v>
      </c>
      <c r="AF1397" s="178" t="str">
        <f t="shared" si="903"/>
        <v>No</v>
      </c>
      <c r="AG1397" t="str">
        <f>IF(OR(CM!K87="Q1 2026",CM!K87="Q2 2026"),"Yes","No")</f>
        <v>No</v>
      </c>
      <c r="AH1397" s="178" t="str">
        <f t="shared" si="904"/>
        <v>No</v>
      </c>
      <c r="AI1397" t="str">
        <f>IF(OR(CM!K87="Q3 2026",CM!K87="Q4 2026"),"Yes","No")</f>
        <v>No</v>
      </c>
      <c r="AJ1397" s="178" t="str">
        <f t="shared" si="905"/>
        <v>No</v>
      </c>
      <c r="AK1397" t="str">
        <f>IF(OR(CM!K87="Q1 2027",CM!K87="Q2 2027"),"Yes","No")</f>
        <v>No</v>
      </c>
      <c r="AL1397" s="178" t="str">
        <f t="shared" si="906"/>
        <v>No</v>
      </c>
      <c r="AM1397" t="str">
        <f>IF(OR(CM!K87="Q3 2027",CM!K87="Q4 2027"),"Yes","No")</f>
        <v>No</v>
      </c>
      <c r="AN1397" s="178" t="str">
        <f t="shared" si="907"/>
        <v>No</v>
      </c>
      <c r="AO1397" t="str">
        <f>IF(OR(CM!K87="Q1 2028",CM!K87="Q2 2028"),"Yes","No")</f>
        <v>No</v>
      </c>
      <c r="AP1397" s="178" t="str">
        <f t="shared" si="908"/>
        <v>No</v>
      </c>
      <c r="AQ1397" t="str">
        <f>IF(OR(CM!K87="Q3 2028",CM!K87="Q4 2028"),"Yes","No")</f>
        <v>No</v>
      </c>
      <c r="AR1397" s="178" t="str">
        <f t="shared" si="909"/>
        <v>No</v>
      </c>
      <c r="AS1397" t="str">
        <f>IF(OR(CM!K87="Q1 2029",CM!K87="Q2 2029"),"Yes","No")</f>
        <v>No</v>
      </c>
      <c r="AT1397" s="178" t="str">
        <f t="shared" si="910"/>
        <v>No</v>
      </c>
      <c r="AU1397" t="str">
        <f>IF(OR(CM!K87="Q3 2029",CM!K87="Q4 2029"),"Yes","No")</f>
        <v>No</v>
      </c>
      <c r="AV1397" s="178" t="str">
        <f t="shared" si="911"/>
        <v>No</v>
      </c>
      <c r="AW1397" t="str">
        <f>IF(OR(CM!K87="Q1 2030",CM!K87="Q2 2030"),"Yes","No")</f>
        <v>No</v>
      </c>
      <c r="AX1397" s="178" t="str">
        <f t="shared" si="912"/>
        <v>No</v>
      </c>
      <c r="AY1397" t="str">
        <f>IF(OR(CM!K87="Q3 2030",CM!K87="Q4 2030"),"Yes","No")</f>
        <v>No</v>
      </c>
      <c r="AZ1397" s="178" t="str">
        <f t="shared" si="913"/>
        <v>No</v>
      </c>
      <c r="BA1397" t="str">
        <f>IF(CM!K87="","No","Yes")</f>
        <v>No</v>
      </c>
      <c r="BB1397" s="178" t="str">
        <f t="shared" si="914"/>
        <v>No</v>
      </c>
      <c r="BC1397" s="178" t="str">
        <f t="shared" si="915"/>
        <v>Yes</v>
      </c>
      <c r="BD1397" s="174"/>
    </row>
    <row r="1398" spans="1:56" s="175" customFormat="1" ht="23.65" thickBot="1" x14ac:dyDescent="0.5">
      <c r="A1398" s="177">
        <v>84</v>
      </c>
      <c r="B1398" s="48" t="s">
        <v>190</v>
      </c>
      <c r="C1398" t="str">
        <f>IF(CM!E88="Yes","Yes","No")</f>
        <v>No</v>
      </c>
      <c r="D1398" t="str">
        <f>IF(AND(C1398="No",CM!F88="Yes"),"Yes","No")</f>
        <v>No</v>
      </c>
      <c r="E1398" t="str">
        <f>IF(AND(C1398="No",CM!F88="N/A"),"N/A","No")</f>
        <v>No</v>
      </c>
      <c r="F1398">
        <f>IF(OR(CM!F88="Yes",CM!F88="N/A"),0,1)</f>
        <v>1</v>
      </c>
      <c r="G1398" t="str">
        <f>IF(OR(CM!K88="Q3 2019",CM!K88="Q4 2019"),"Yes","No")</f>
        <v>No</v>
      </c>
      <c r="H1398" s="178" t="str">
        <f t="shared" si="891"/>
        <v>No</v>
      </c>
      <c r="I1398" t="str">
        <f>IF(OR(CM!K88="Q1 2020",CM!K88="Q2 2020"),"Yes","No")</f>
        <v>No</v>
      </c>
      <c r="J1398" s="178" t="str">
        <f t="shared" si="892"/>
        <v>No</v>
      </c>
      <c r="K1398" t="str">
        <f>IF(OR(CM!K88="Q3 2020",CM!K88="Q4 2020"),"Yes","No")</f>
        <v>No</v>
      </c>
      <c r="L1398" s="178" t="str">
        <f t="shared" si="893"/>
        <v>No</v>
      </c>
      <c r="M1398" t="str">
        <f>IF(OR(CM!K88="Q1 2021",CM!K88="Q2 2021"),"Yes","No")</f>
        <v>No</v>
      </c>
      <c r="N1398" s="178" t="str">
        <f t="shared" si="894"/>
        <v>No</v>
      </c>
      <c r="O1398" t="str">
        <f>IF(OR(CM!K88="Q3 2021",CM!K88="Q4 2021"),"Yes","No")</f>
        <v>No</v>
      </c>
      <c r="P1398" s="178" t="str">
        <f t="shared" si="895"/>
        <v>No</v>
      </c>
      <c r="Q1398" t="str">
        <f>IF(OR(CM!K88="Q1 2022",CM!K88="Q2 2022"),"Yes","No")</f>
        <v>No</v>
      </c>
      <c r="R1398" s="178" t="str">
        <f t="shared" si="896"/>
        <v>No</v>
      </c>
      <c r="S1398" t="str">
        <f>IF(OR(CM!K88="Q3 2022",CM!K88="Q4 2022"),"Yes","No")</f>
        <v>No</v>
      </c>
      <c r="T1398" s="178" t="str">
        <f t="shared" si="897"/>
        <v>No</v>
      </c>
      <c r="U1398" t="str">
        <f>IF(OR(CM!K88="Q1 2023",CM!K88="Q2 2023"),"Yes","No")</f>
        <v>No</v>
      </c>
      <c r="V1398" s="178" t="str">
        <f t="shared" si="898"/>
        <v>No</v>
      </c>
      <c r="W1398" t="str">
        <f>IF(OR(CM!K88="Q3 2023",CM!K88="Q4 2023"),"Yes","No")</f>
        <v>No</v>
      </c>
      <c r="X1398" s="178" t="str">
        <f t="shared" si="899"/>
        <v>No</v>
      </c>
      <c r="Y1398" t="str">
        <f>IF(OR(CM!K88="Q1 2024",CM!K88="Q2 2024"),"Yes","No")</f>
        <v>No</v>
      </c>
      <c r="Z1398" s="178" t="str">
        <f t="shared" si="900"/>
        <v>No</v>
      </c>
      <c r="AA1398" t="str">
        <f>IF(OR(IA!M164="Q3 2024",IA!M164="Q4 2024"),"Yes","No")</f>
        <v>No</v>
      </c>
      <c r="AB1398" s="178" t="str">
        <f t="shared" si="901"/>
        <v>No</v>
      </c>
      <c r="AC1398" t="str">
        <f>IF(OR(CM!K88="Q1 2025",CM!K88="Q2 2025"),"Yes","No")</f>
        <v>No</v>
      </c>
      <c r="AD1398" s="178" t="str">
        <f t="shared" si="902"/>
        <v>No</v>
      </c>
      <c r="AE1398" t="str">
        <f>IF(OR(CM!K88="Q3 2025",CM!K88="Q4 2025"),"Yes","No")</f>
        <v>No</v>
      </c>
      <c r="AF1398" s="178" t="str">
        <f t="shared" si="903"/>
        <v>No</v>
      </c>
      <c r="AG1398" t="str">
        <f>IF(OR(CM!K88="Q1 2026",CM!K88="Q2 2026"),"Yes","No")</f>
        <v>No</v>
      </c>
      <c r="AH1398" s="178" t="str">
        <f t="shared" si="904"/>
        <v>No</v>
      </c>
      <c r="AI1398" t="str">
        <f>IF(OR(CM!K88="Q3 2026",CM!K88="Q4 2026"),"Yes","No")</f>
        <v>No</v>
      </c>
      <c r="AJ1398" s="178" t="str">
        <f t="shared" si="905"/>
        <v>No</v>
      </c>
      <c r="AK1398" t="str">
        <f>IF(OR(CM!K88="Q1 2027",CM!K88="Q2 2027"),"Yes","No")</f>
        <v>No</v>
      </c>
      <c r="AL1398" s="178" t="str">
        <f t="shared" si="906"/>
        <v>No</v>
      </c>
      <c r="AM1398" t="str">
        <f>IF(OR(CM!K88="Q3 2027",CM!K88="Q4 2027"),"Yes","No")</f>
        <v>No</v>
      </c>
      <c r="AN1398" s="178" t="str">
        <f t="shared" si="907"/>
        <v>No</v>
      </c>
      <c r="AO1398" t="str">
        <f>IF(OR(CM!K88="Q1 2028",CM!K88="Q2 2028"),"Yes","No")</f>
        <v>No</v>
      </c>
      <c r="AP1398" s="178" t="str">
        <f t="shared" si="908"/>
        <v>No</v>
      </c>
      <c r="AQ1398" t="str">
        <f>IF(OR(CM!K88="Q3 2028",CM!K88="Q4 2028"),"Yes","No")</f>
        <v>No</v>
      </c>
      <c r="AR1398" s="178" t="str">
        <f t="shared" si="909"/>
        <v>No</v>
      </c>
      <c r="AS1398" t="str">
        <f>IF(OR(CM!K88="Q1 2029",CM!K88="Q2 2029"),"Yes","No")</f>
        <v>No</v>
      </c>
      <c r="AT1398" s="178" t="str">
        <f t="shared" si="910"/>
        <v>No</v>
      </c>
      <c r="AU1398" t="str">
        <f>IF(OR(CM!K88="Q3 2029",CM!K88="Q4 2029"),"Yes","No")</f>
        <v>No</v>
      </c>
      <c r="AV1398" s="178" t="str">
        <f t="shared" si="911"/>
        <v>No</v>
      </c>
      <c r="AW1398" t="str">
        <f>IF(OR(CM!K88="Q1 2030",CM!K88="Q2 2030"),"Yes","No")</f>
        <v>No</v>
      </c>
      <c r="AX1398" s="178" t="str">
        <f t="shared" si="912"/>
        <v>No</v>
      </c>
      <c r="AY1398" t="str">
        <f>IF(OR(CM!K88="Q3 2030",CM!K88="Q4 2030"),"Yes","No")</f>
        <v>No</v>
      </c>
      <c r="AZ1398" s="178" t="str">
        <f t="shared" si="913"/>
        <v>No</v>
      </c>
      <c r="BA1398" t="str">
        <f>IF(CM!K88="","No","Yes")</f>
        <v>No</v>
      </c>
      <c r="BB1398" s="178" t="str">
        <f t="shared" si="914"/>
        <v>No</v>
      </c>
      <c r="BC1398" s="178" t="str">
        <f t="shared" si="915"/>
        <v>Yes</v>
      </c>
      <c r="BD1398" s="174"/>
    </row>
    <row r="1399" spans="1:56" s="175" customFormat="1" ht="23.65" thickBot="1" x14ac:dyDescent="0.5">
      <c r="A1399" s="177">
        <v>85</v>
      </c>
      <c r="B1399" s="48" t="s">
        <v>192</v>
      </c>
      <c r="C1399" t="str">
        <f>IF(CM!E89="Yes","Yes","No")</f>
        <v>No</v>
      </c>
      <c r="D1399" t="str">
        <f>IF(AND(C1399="No",CM!F89="Yes"),"Yes","No")</f>
        <v>No</v>
      </c>
      <c r="E1399" t="str">
        <f>IF(AND(C1399="No",CM!F89="N/A"),"N/A","No")</f>
        <v>No</v>
      </c>
      <c r="F1399">
        <f>IF(OR(CM!F89="Yes",CM!F89="N/A"),0,1)</f>
        <v>1</v>
      </c>
      <c r="G1399" t="str">
        <f>IF(OR(CM!K89="Q3 2019",CM!K89="Q4 2019"),"Yes","No")</f>
        <v>No</v>
      </c>
      <c r="H1399" s="178" t="str">
        <f t="shared" si="891"/>
        <v>No</v>
      </c>
      <c r="I1399" t="str">
        <f>IF(OR(CM!K89="Q1 2020",CM!K89="Q2 2020"),"Yes","No")</f>
        <v>No</v>
      </c>
      <c r="J1399" s="178" t="str">
        <f t="shared" si="892"/>
        <v>No</v>
      </c>
      <c r="K1399" t="str">
        <f>IF(OR(CM!K89="Q3 2020",CM!K89="Q4 2020"),"Yes","No")</f>
        <v>No</v>
      </c>
      <c r="L1399" s="178" t="str">
        <f t="shared" si="893"/>
        <v>No</v>
      </c>
      <c r="M1399" t="str">
        <f>IF(OR(CM!K89="Q1 2021",CM!K89="Q2 2021"),"Yes","No")</f>
        <v>No</v>
      </c>
      <c r="N1399" s="178" t="str">
        <f t="shared" si="894"/>
        <v>No</v>
      </c>
      <c r="O1399" t="str">
        <f>IF(OR(CM!K89="Q3 2021",CM!K89="Q4 2021"),"Yes","No")</f>
        <v>No</v>
      </c>
      <c r="P1399" s="178" t="str">
        <f t="shared" si="895"/>
        <v>No</v>
      </c>
      <c r="Q1399" t="str">
        <f>IF(OR(CM!K89="Q1 2022",CM!K89="Q2 2022"),"Yes","No")</f>
        <v>No</v>
      </c>
      <c r="R1399" s="178" t="str">
        <f t="shared" si="896"/>
        <v>No</v>
      </c>
      <c r="S1399" t="str">
        <f>IF(OR(CM!K89="Q3 2022",CM!K89="Q4 2022"),"Yes","No")</f>
        <v>No</v>
      </c>
      <c r="T1399" s="178" t="str">
        <f t="shared" si="897"/>
        <v>No</v>
      </c>
      <c r="U1399" t="str">
        <f>IF(OR(CM!K89="Q1 2023",CM!K89="Q2 2023"),"Yes","No")</f>
        <v>No</v>
      </c>
      <c r="V1399" s="178" t="str">
        <f t="shared" si="898"/>
        <v>No</v>
      </c>
      <c r="W1399" t="str">
        <f>IF(OR(CM!K89="Q3 2023",CM!K89="Q4 2023"),"Yes","No")</f>
        <v>No</v>
      </c>
      <c r="X1399" s="178" t="str">
        <f t="shared" si="899"/>
        <v>No</v>
      </c>
      <c r="Y1399" t="str">
        <f>IF(OR(CM!K89="Q1 2024",CM!K89="Q2 2024"),"Yes","No")</f>
        <v>No</v>
      </c>
      <c r="Z1399" s="178" t="str">
        <f t="shared" si="900"/>
        <v>No</v>
      </c>
      <c r="AA1399" t="str">
        <f>IF(OR(IA!M165="Q3 2024",IA!M165="Q4 2024"),"Yes","No")</f>
        <v>No</v>
      </c>
      <c r="AB1399" s="178" t="str">
        <f t="shared" si="901"/>
        <v>No</v>
      </c>
      <c r="AC1399" t="str">
        <f>IF(OR(CM!K89="Q1 2025",CM!K89="Q2 2025"),"Yes","No")</f>
        <v>No</v>
      </c>
      <c r="AD1399" s="178" t="str">
        <f t="shared" si="902"/>
        <v>No</v>
      </c>
      <c r="AE1399" t="str">
        <f>IF(OR(CM!K89="Q3 2025",CM!K89="Q4 2025"),"Yes","No")</f>
        <v>No</v>
      </c>
      <c r="AF1399" s="178" t="str">
        <f t="shared" si="903"/>
        <v>No</v>
      </c>
      <c r="AG1399" t="str">
        <f>IF(OR(CM!K89="Q1 2026",CM!K89="Q2 2026"),"Yes","No")</f>
        <v>No</v>
      </c>
      <c r="AH1399" s="178" t="str">
        <f t="shared" si="904"/>
        <v>No</v>
      </c>
      <c r="AI1399" t="str">
        <f>IF(OR(CM!K89="Q3 2026",CM!K89="Q4 2026"),"Yes","No")</f>
        <v>No</v>
      </c>
      <c r="AJ1399" s="178" t="str">
        <f t="shared" si="905"/>
        <v>No</v>
      </c>
      <c r="AK1399" t="str">
        <f>IF(OR(CM!K89="Q1 2027",CM!K89="Q2 2027"),"Yes","No")</f>
        <v>No</v>
      </c>
      <c r="AL1399" s="178" t="str">
        <f t="shared" si="906"/>
        <v>No</v>
      </c>
      <c r="AM1399" t="str">
        <f>IF(OR(CM!K89="Q3 2027",CM!K89="Q4 2027"),"Yes","No")</f>
        <v>No</v>
      </c>
      <c r="AN1399" s="178" t="str">
        <f t="shared" si="907"/>
        <v>No</v>
      </c>
      <c r="AO1399" t="str">
        <f>IF(OR(CM!K89="Q1 2028",CM!K89="Q2 2028"),"Yes","No")</f>
        <v>No</v>
      </c>
      <c r="AP1399" s="178" t="str">
        <f t="shared" si="908"/>
        <v>No</v>
      </c>
      <c r="AQ1399" t="str">
        <f>IF(OR(CM!K89="Q3 2028",CM!K89="Q4 2028"),"Yes","No")</f>
        <v>No</v>
      </c>
      <c r="AR1399" s="178" t="str">
        <f t="shared" si="909"/>
        <v>No</v>
      </c>
      <c r="AS1399" t="str">
        <f>IF(OR(CM!K89="Q1 2029",CM!K89="Q2 2029"),"Yes","No")</f>
        <v>No</v>
      </c>
      <c r="AT1399" s="178" t="str">
        <f t="shared" si="910"/>
        <v>No</v>
      </c>
      <c r="AU1399" t="str">
        <f>IF(OR(CM!K89="Q3 2029",CM!K89="Q4 2029"),"Yes","No")</f>
        <v>No</v>
      </c>
      <c r="AV1399" s="178" t="str">
        <f t="shared" si="911"/>
        <v>No</v>
      </c>
      <c r="AW1399" t="str">
        <f>IF(OR(CM!K89="Q1 2030",CM!K89="Q2 2030"),"Yes","No")</f>
        <v>No</v>
      </c>
      <c r="AX1399" s="178" t="str">
        <f t="shared" si="912"/>
        <v>No</v>
      </c>
      <c r="AY1399" t="str">
        <f>IF(OR(CM!K89="Q3 2030",CM!K89="Q4 2030"),"Yes","No")</f>
        <v>No</v>
      </c>
      <c r="AZ1399" s="178" t="str">
        <f t="shared" si="913"/>
        <v>No</v>
      </c>
      <c r="BA1399" t="str">
        <f>IF(CM!K89="","No","Yes")</f>
        <v>No</v>
      </c>
      <c r="BB1399" s="178" t="str">
        <f t="shared" si="914"/>
        <v>No</v>
      </c>
      <c r="BC1399" s="178" t="str">
        <f t="shared" si="915"/>
        <v>Yes</v>
      </c>
      <c r="BD1399" s="174"/>
    </row>
    <row r="1400" spans="1:56" s="175" customFormat="1" ht="23.65" thickBot="1" x14ac:dyDescent="0.5">
      <c r="A1400" s="177">
        <v>86</v>
      </c>
      <c r="B1400" s="48" t="s">
        <v>193</v>
      </c>
      <c r="C1400" t="str">
        <f>IF(CM!E90="Yes","Yes","No")</f>
        <v>No</v>
      </c>
      <c r="D1400" t="str">
        <f>IF(AND(C1400="No",CM!F90="Yes"),"Yes","No")</f>
        <v>No</v>
      </c>
      <c r="E1400" t="str">
        <f>IF(AND(C1400="No",CM!F90="N/A"),"N/A","No")</f>
        <v>No</v>
      </c>
      <c r="F1400">
        <f>IF(OR(CM!F90="Yes",CM!F90="N/A"),0,1)</f>
        <v>1</v>
      </c>
      <c r="G1400" t="str">
        <f>IF(OR(CM!K90="Q3 2019",CM!K90="Q4 2019"),"Yes","No")</f>
        <v>No</v>
      </c>
      <c r="H1400" s="178" t="str">
        <f t="shared" si="891"/>
        <v>No</v>
      </c>
      <c r="I1400" t="str">
        <f>IF(OR(CM!K90="Q1 2020",CM!K90="Q2 2020"),"Yes","No")</f>
        <v>No</v>
      </c>
      <c r="J1400" s="178" t="str">
        <f t="shared" si="892"/>
        <v>No</v>
      </c>
      <c r="K1400" t="str">
        <f>IF(OR(CM!K90="Q3 2020",CM!K90="Q4 2020"),"Yes","No")</f>
        <v>No</v>
      </c>
      <c r="L1400" s="178" t="str">
        <f t="shared" si="893"/>
        <v>No</v>
      </c>
      <c r="M1400" t="str">
        <f>IF(OR(CM!K90="Q1 2021",CM!K90="Q2 2021"),"Yes","No")</f>
        <v>No</v>
      </c>
      <c r="N1400" s="178" t="str">
        <f t="shared" si="894"/>
        <v>No</v>
      </c>
      <c r="O1400" t="str">
        <f>IF(OR(CM!K90="Q3 2021",CM!K90="Q4 2021"),"Yes","No")</f>
        <v>No</v>
      </c>
      <c r="P1400" s="178" t="str">
        <f t="shared" si="895"/>
        <v>No</v>
      </c>
      <c r="Q1400" t="str">
        <f>IF(OR(CM!K90="Q1 2022",CM!K90="Q2 2022"),"Yes","No")</f>
        <v>No</v>
      </c>
      <c r="R1400" s="178" t="str">
        <f t="shared" si="896"/>
        <v>No</v>
      </c>
      <c r="S1400" t="str">
        <f>IF(OR(CM!K90="Q3 2022",CM!K90="Q4 2022"),"Yes","No")</f>
        <v>No</v>
      </c>
      <c r="T1400" s="178" t="str">
        <f t="shared" si="897"/>
        <v>No</v>
      </c>
      <c r="U1400" t="str">
        <f>IF(OR(CM!K90="Q1 2023",CM!K90="Q2 2023"),"Yes","No")</f>
        <v>No</v>
      </c>
      <c r="V1400" s="178" t="str">
        <f t="shared" si="898"/>
        <v>No</v>
      </c>
      <c r="W1400" t="str">
        <f>IF(OR(CM!K90="Q3 2023",CM!K90="Q4 2023"),"Yes","No")</f>
        <v>No</v>
      </c>
      <c r="X1400" s="178" t="str">
        <f t="shared" si="899"/>
        <v>No</v>
      </c>
      <c r="Y1400" t="str">
        <f>IF(OR(CM!K90="Q1 2024",CM!K90="Q2 2024"),"Yes","No")</f>
        <v>No</v>
      </c>
      <c r="Z1400" s="178" t="str">
        <f t="shared" si="900"/>
        <v>No</v>
      </c>
      <c r="AA1400" t="str">
        <f>IF(OR(IA!M166="Q3 2024",IA!M166="Q4 2024"),"Yes","No")</f>
        <v>No</v>
      </c>
      <c r="AB1400" s="178" t="str">
        <f t="shared" si="901"/>
        <v>No</v>
      </c>
      <c r="AC1400" t="str">
        <f>IF(OR(CM!K90="Q1 2025",CM!K90="Q2 2025"),"Yes","No")</f>
        <v>No</v>
      </c>
      <c r="AD1400" s="178" t="str">
        <f t="shared" si="902"/>
        <v>No</v>
      </c>
      <c r="AE1400" t="str">
        <f>IF(OR(CM!K90="Q3 2025",CM!K90="Q4 2025"),"Yes","No")</f>
        <v>No</v>
      </c>
      <c r="AF1400" s="178" t="str">
        <f t="shared" si="903"/>
        <v>No</v>
      </c>
      <c r="AG1400" t="str">
        <f>IF(OR(CM!K90="Q1 2026",CM!K90="Q2 2026"),"Yes","No")</f>
        <v>No</v>
      </c>
      <c r="AH1400" s="178" t="str">
        <f t="shared" si="904"/>
        <v>No</v>
      </c>
      <c r="AI1400" t="str">
        <f>IF(OR(CM!K90="Q3 2026",CM!K90="Q4 2026"),"Yes","No")</f>
        <v>No</v>
      </c>
      <c r="AJ1400" s="178" t="str">
        <f t="shared" si="905"/>
        <v>No</v>
      </c>
      <c r="AK1400" t="str">
        <f>IF(OR(CM!K90="Q1 2027",CM!K90="Q2 2027"),"Yes","No")</f>
        <v>No</v>
      </c>
      <c r="AL1400" s="178" t="str">
        <f t="shared" si="906"/>
        <v>No</v>
      </c>
      <c r="AM1400" t="str">
        <f>IF(OR(CM!K90="Q3 2027",CM!K90="Q4 2027"),"Yes","No")</f>
        <v>No</v>
      </c>
      <c r="AN1400" s="178" t="str">
        <f t="shared" si="907"/>
        <v>No</v>
      </c>
      <c r="AO1400" t="str">
        <f>IF(OR(CM!K90="Q1 2028",CM!K90="Q2 2028"),"Yes","No")</f>
        <v>No</v>
      </c>
      <c r="AP1400" s="178" t="str">
        <f t="shared" si="908"/>
        <v>No</v>
      </c>
      <c r="AQ1400" t="str">
        <f>IF(OR(CM!K90="Q3 2028",CM!K90="Q4 2028"),"Yes","No")</f>
        <v>No</v>
      </c>
      <c r="AR1400" s="178" t="str">
        <f t="shared" si="909"/>
        <v>No</v>
      </c>
      <c r="AS1400" t="str">
        <f>IF(OR(CM!K90="Q1 2029",CM!K90="Q2 2029"),"Yes","No")</f>
        <v>No</v>
      </c>
      <c r="AT1400" s="178" t="str">
        <f t="shared" si="910"/>
        <v>No</v>
      </c>
      <c r="AU1400" t="str">
        <f>IF(OR(CM!K90="Q3 2029",CM!K90="Q4 2029"),"Yes","No")</f>
        <v>No</v>
      </c>
      <c r="AV1400" s="178" t="str">
        <f t="shared" si="911"/>
        <v>No</v>
      </c>
      <c r="AW1400" t="str">
        <f>IF(OR(CM!K90="Q1 2030",CM!K90="Q2 2030"),"Yes","No")</f>
        <v>No</v>
      </c>
      <c r="AX1400" s="178" t="str">
        <f t="shared" si="912"/>
        <v>No</v>
      </c>
      <c r="AY1400" t="str">
        <f>IF(OR(CM!K90="Q3 2030",CM!K90="Q4 2030"),"Yes","No")</f>
        <v>No</v>
      </c>
      <c r="AZ1400" s="178" t="str">
        <f t="shared" si="913"/>
        <v>No</v>
      </c>
      <c r="BA1400" t="str">
        <f>IF(CM!K90="","No","Yes")</f>
        <v>No</v>
      </c>
      <c r="BB1400" s="178" t="str">
        <f t="shared" si="914"/>
        <v>No</v>
      </c>
      <c r="BC1400" s="178" t="str">
        <f t="shared" si="915"/>
        <v>Yes</v>
      </c>
      <c r="BD1400" s="174"/>
    </row>
    <row r="1401" spans="1:56" s="175" customFormat="1" ht="23.65" thickBot="1" x14ac:dyDescent="0.5">
      <c r="A1401" s="177">
        <v>87</v>
      </c>
      <c r="B1401" s="48" t="s">
        <v>195</v>
      </c>
      <c r="C1401" t="str">
        <f>IF(CM!E91="Yes","Yes","No")</f>
        <v>No</v>
      </c>
      <c r="D1401" t="str">
        <f>IF(AND(C1401="No",CM!F91="Yes"),"Yes","No")</f>
        <v>No</v>
      </c>
      <c r="E1401" t="str">
        <f>IF(AND(C1401="No",CM!F91="N/A"),"N/A","No")</f>
        <v>No</v>
      </c>
      <c r="F1401">
        <f>IF(OR(CM!F91="Yes",CM!F91="N/A"),0,1)</f>
        <v>1</v>
      </c>
      <c r="G1401" t="str">
        <f>IF(OR(CM!K91="Q3 2019",CM!K91="Q4 2019"),"Yes","No")</f>
        <v>No</v>
      </c>
      <c r="H1401" s="178" t="str">
        <f t="shared" si="891"/>
        <v>No</v>
      </c>
      <c r="I1401" t="str">
        <f>IF(OR(CM!K91="Q1 2020",CM!K91="Q2 2020"),"Yes","No")</f>
        <v>No</v>
      </c>
      <c r="J1401" s="178" t="str">
        <f t="shared" si="892"/>
        <v>No</v>
      </c>
      <c r="K1401" t="str">
        <f>IF(OR(CM!K91="Q3 2020",CM!K91="Q4 2020"),"Yes","No")</f>
        <v>No</v>
      </c>
      <c r="L1401" s="178" t="str">
        <f t="shared" si="893"/>
        <v>No</v>
      </c>
      <c r="M1401" t="str">
        <f>IF(OR(CM!K91="Q1 2021",CM!K91="Q2 2021"),"Yes","No")</f>
        <v>No</v>
      </c>
      <c r="N1401" s="178" t="str">
        <f t="shared" si="894"/>
        <v>No</v>
      </c>
      <c r="O1401" t="str">
        <f>IF(OR(CM!K91="Q3 2021",CM!K91="Q4 2021"),"Yes","No")</f>
        <v>No</v>
      </c>
      <c r="P1401" s="178" t="str">
        <f t="shared" si="895"/>
        <v>No</v>
      </c>
      <c r="Q1401" t="str">
        <f>IF(OR(CM!K91="Q1 2022",CM!K91="Q2 2022"),"Yes","No")</f>
        <v>No</v>
      </c>
      <c r="R1401" s="178" t="str">
        <f t="shared" si="896"/>
        <v>No</v>
      </c>
      <c r="S1401" t="str">
        <f>IF(OR(CM!K91="Q3 2022",CM!K91="Q4 2022"),"Yes","No")</f>
        <v>No</v>
      </c>
      <c r="T1401" s="178" t="str">
        <f t="shared" si="897"/>
        <v>No</v>
      </c>
      <c r="U1401" t="str">
        <f>IF(OR(CM!K91="Q1 2023",CM!K91="Q2 2023"),"Yes","No")</f>
        <v>No</v>
      </c>
      <c r="V1401" s="178" t="str">
        <f t="shared" si="898"/>
        <v>No</v>
      </c>
      <c r="W1401" t="str">
        <f>IF(OR(CM!K91="Q3 2023",CM!K91="Q4 2023"),"Yes","No")</f>
        <v>No</v>
      </c>
      <c r="X1401" s="178" t="str">
        <f t="shared" si="899"/>
        <v>No</v>
      </c>
      <c r="Y1401" t="str">
        <f>IF(OR(CM!K91="Q1 2024",CM!K91="Q2 2024"),"Yes","No")</f>
        <v>No</v>
      </c>
      <c r="Z1401" s="178" t="str">
        <f t="shared" si="900"/>
        <v>No</v>
      </c>
      <c r="AA1401" t="str">
        <f>IF(OR(IA!M167="Q3 2024",IA!M167="Q4 2024"),"Yes","No")</f>
        <v>No</v>
      </c>
      <c r="AB1401" s="178" t="str">
        <f t="shared" si="901"/>
        <v>No</v>
      </c>
      <c r="AC1401" t="str">
        <f>IF(OR(CM!K91="Q1 2025",CM!K91="Q2 2025"),"Yes","No")</f>
        <v>No</v>
      </c>
      <c r="AD1401" s="178" t="str">
        <f t="shared" si="902"/>
        <v>No</v>
      </c>
      <c r="AE1401" t="str">
        <f>IF(OR(CM!K91="Q3 2025",CM!K91="Q4 2025"),"Yes","No")</f>
        <v>No</v>
      </c>
      <c r="AF1401" s="178" t="str">
        <f t="shared" si="903"/>
        <v>No</v>
      </c>
      <c r="AG1401" t="str">
        <f>IF(OR(CM!K91="Q1 2026",CM!K91="Q2 2026"),"Yes","No")</f>
        <v>No</v>
      </c>
      <c r="AH1401" s="178" t="str">
        <f t="shared" si="904"/>
        <v>No</v>
      </c>
      <c r="AI1401" t="str">
        <f>IF(OR(CM!K91="Q3 2026",CM!K91="Q4 2026"),"Yes","No")</f>
        <v>No</v>
      </c>
      <c r="AJ1401" s="178" t="str">
        <f t="shared" si="905"/>
        <v>No</v>
      </c>
      <c r="AK1401" t="str">
        <f>IF(OR(CM!K91="Q1 2027",CM!K91="Q2 2027"),"Yes","No")</f>
        <v>No</v>
      </c>
      <c r="AL1401" s="178" t="str">
        <f t="shared" si="906"/>
        <v>No</v>
      </c>
      <c r="AM1401" t="str">
        <f>IF(OR(CM!K91="Q3 2027",CM!K91="Q4 2027"),"Yes","No")</f>
        <v>No</v>
      </c>
      <c r="AN1401" s="178" t="str">
        <f t="shared" si="907"/>
        <v>No</v>
      </c>
      <c r="AO1401" t="str">
        <f>IF(OR(CM!K91="Q1 2028",CM!K91="Q2 2028"),"Yes","No")</f>
        <v>No</v>
      </c>
      <c r="AP1401" s="178" t="str">
        <f t="shared" si="908"/>
        <v>No</v>
      </c>
      <c r="AQ1401" t="str">
        <f>IF(OR(CM!K91="Q3 2028",CM!K91="Q4 2028"),"Yes","No")</f>
        <v>No</v>
      </c>
      <c r="AR1401" s="178" t="str">
        <f t="shared" si="909"/>
        <v>No</v>
      </c>
      <c r="AS1401" t="str">
        <f>IF(OR(CM!K91="Q1 2029",CM!K91="Q2 2029"),"Yes","No")</f>
        <v>No</v>
      </c>
      <c r="AT1401" s="178" t="str">
        <f t="shared" si="910"/>
        <v>No</v>
      </c>
      <c r="AU1401" t="str">
        <f>IF(OR(CM!K91="Q3 2029",CM!K91="Q4 2029"),"Yes","No")</f>
        <v>No</v>
      </c>
      <c r="AV1401" s="178" t="str">
        <f t="shared" si="911"/>
        <v>No</v>
      </c>
      <c r="AW1401" t="str">
        <f>IF(OR(CM!K91="Q1 2030",CM!K91="Q2 2030"),"Yes","No")</f>
        <v>No</v>
      </c>
      <c r="AX1401" s="178" t="str">
        <f t="shared" si="912"/>
        <v>No</v>
      </c>
      <c r="AY1401" t="str">
        <f>IF(OR(CM!K91="Q3 2030",CM!K91="Q4 2030"),"Yes","No")</f>
        <v>No</v>
      </c>
      <c r="AZ1401" s="178" t="str">
        <f t="shared" si="913"/>
        <v>No</v>
      </c>
      <c r="BA1401" t="str">
        <f>IF(CM!K91="","No","Yes")</f>
        <v>No</v>
      </c>
      <c r="BB1401" s="178" t="str">
        <f t="shared" si="914"/>
        <v>No</v>
      </c>
      <c r="BC1401" s="178" t="str">
        <f t="shared" si="915"/>
        <v>Yes</v>
      </c>
      <c r="BD1401" s="174"/>
    </row>
    <row r="1402" spans="1:56" s="175" customFormat="1" ht="35.25" thickBot="1" x14ac:dyDescent="0.5">
      <c r="A1402" s="177">
        <v>88</v>
      </c>
      <c r="B1402" s="48" t="s">
        <v>197</v>
      </c>
      <c r="C1402" t="str">
        <f>IF(CM!E92="Yes","Yes","No")</f>
        <v>No</v>
      </c>
      <c r="D1402" t="str">
        <f>IF(AND(C1402="No",CM!F92="Yes"),"Yes","No")</f>
        <v>No</v>
      </c>
      <c r="E1402" t="str">
        <f>IF(AND(C1402="No",CM!F92="N/A"),"N/A","No")</f>
        <v>No</v>
      </c>
      <c r="F1402">
        <f>IF(OR(CM!F92="Yes",CM!F92="N/A"),0,1)</f>
        <v>1</v>
      </c>
      <c r="G1402" t="str">
        <f>IF(OR(CM!K92="Q3 2019",CM!K92="Q4 2019"),"Yes","No")</f>
        <v>No</v>
      </c>
      <c r="H1402" s="178" t="str">
        <f t="shared" si="891"/>
        <v>No</v>
      </c>
      <c r="I1402" t="str">
        <f>IF(OR(CM!K92="Q1 2020",CM!K92="Q2 2020"),"Yes","No")</f>
        <v>No</v>
      </c>
      <c r="J1402" s="178" t="str">
        <f t="shared" si="892"/>
        <v>No</v>
      </c>
      <c r="K1402" t="str">
        <f>IF(OR(CM!K92="Q3 2020",CM!K92="Q4 2020"),"Yes","No")</f>
        <v>No</v>
      </c>
      <c r="L1402" s="178" t="str">
        <f t="shared" si="893"/>
        <v>No</v>
      </c>
      <c r="M1402" t="str">
        <f>IF(OR(CM!K92="Q1 2021",CM!K92="Q2 2021"),"Yes","No")</f>
        <v>No</v>
      </c>
      <c r="N1402" s="178" t="str">
        <f t="shared" si="894"/>
        <v>No</v>
      </c>
      <c r="O1402" t="str">
        <f>IF(OR(CM!K92="Q3 2021",CM!K92="Q4 2021"),"Yes","No")</f>
        <v>No</v>
      </c>
      <c r="P1402" s="178" t="str">
        <f t="shared" si="895"/>
        <v>No</v>
      </c>
      <c r="Q1402" t="str">
        <f>IF(OR(CM!K92="Q1 2022",CM!K92="Q2 2022"),"Yes","No")</f>
        <v>No</v>
      </c>
      <c r="R1402" s="178" t="str">
        <f t="shared" si="896"/>
        <v>No</v>
      </c>
      <c r="S1402" t="str">
        <f>IF(OR(CM!K92="Q3 2022",CM!K92="Q4 2022"),"Yes","No")</f>
        <v>No</v>
      </c>
      <c r="T1402" s="178" t="str">
        <f t="shared" si="897"/>
        <v>No</v>
      </c>
      <c r="U1402" t="str">
        <f>IF(OR(CM!K92="Q1 2023",CM!K92="Q2 2023"),"Yes","No")</f>
        <v>No</v>
      </c>
      <c r="V1402" s="178" t="str">
        <f t="shared" si="898"/>
        <v>No</v>
      </c>
      <c r="W1402" t="str">
        <f>IF(OR(CM!K92="Q3 2023",CM!K92="Q4 2023"),"Yes","No")</f>
        <v>No</v>
      </c>
      <c r="X1402" s="178" t="str">
        <f t="shared" si="899"/>
        <v>No</v>
      </c>
      <c r="Y1402" t="str">
        <f>IF(OR(CM!K92="Q1 2024",CM!K92="Q2 2024"),"Yes","No")</f>
        <v>No</v>
      </c>
      <c r="Z1402" s="178" t="str">
        <f t="shared" si="900"/>
        <v>No</v>
      </c>
      <c r="AA1402" t="str">
        <f>IF(OR(IA!M168="Q3 2024",IA!M168="Q4 2024"),"Yes","No")</f>
        <v>No</v>
      </c>
      <c r="AB1402" s="178" t="str">
        <f t="shared" si="901"/>
        <v>No</v>
      </c>
      <c r="AC1402" t="str">
        <f>IF(OR(CM!K92="Q1 2025",CM!K92="Q2 2025"),"Yes","No")</f>
        <v>No</v>
      </c>
      <c r="AD1402" s="178" t="str">
        <f t="shared" si="902"/>
        <v>No</v>
      </c>
      <c r="AE1402" t="str">
        <f>IF(OR(CM!K92="Q3 2025",CM!K92="Q4 2025"),"Yes","No")</f>
        <v>No</v>
      </c>
      <c r="AF1402" s="178" t="str">
        <f t="shared" si="903"/>
        <v>No</v>
      </c>
      <c r="AG1402" t="str">
        <f>IF(OR(CM!K92="Q1 2026",CM!K92="Q2 2026"),"Yes","No")</f>
        <v>No</v>
      </c>
      <c r="AH1402" s="178" t="str">
        <f t="shared" si="904"/>
        <v>No</v>
      </c>
      <c r="AI1402" t="str">
        <f>IF(OR(CM!K92="Q3 2026",CM!K92="Q4 2026"),"Yes","No")</f>
        <v>No</v>
      </c>
      <c r="AJ1402" s="178" t="str">
        <f t="shared" si="905"/>
        <v>No</v>
      </c>
      <c r="AK1402" t="str">
        <f>IF(OR(CM!K92="Q1 2027",CM!K92="Q2 2027"),"Yes","No")</f>
        <v>No</v>
      </c>
      <c r="AL1402" s="178" t="str">
        <f t="shared" si="906"/>
        <v>No</v>
      </c>
      <c r="AM1402" t="str">
        <f>IF(OR(CM!K92="Q3 2027",CM!K92="Q4 2027"),"Yes","No")</f>
        <v>No</v>
      </c>
      <c r="AN1402" s="178" t="str">
        <f t="shared" si="907"/>
        <v>No</v>
      </c>
      <c r="AO1402" t="str">
        <f>IF(OR(CM!K92="Q1 2028",CM!K92="Q2 2028"),"Yes","No")</f>
        <v>No</v>
      </c>
      <c r="AP1402" s="178" t="str">
        <f t="shared" si="908"/>
        <v>No</v>
      </c>
      <c r="AQ1402" t="str">
        <f>IF(OR(CM!K92="Q3 2028",CM!K92="Q4 2028"),"Yes","No")</f>
        <v>No</v>
      </c>
      <c r="AR1402" s="178" t="str">
        <f t="shared" si="909"/>
        <v>No</v>
      </c>
      <c r="AS1402" t="str">
        <f>IF(OR(CM!K92="Q1 2029",CM!K92="Q2 2029"),"Yes","No")</f>
        <v>No</v>
      </c>
      <c r="AT1402" s="178" t="str">
        <f t="shared" si="910"/>
        <v>No</v>
      </c>
      <c r="AU1402" t="str">
        <f>IF(OR(CM!K92="Q3 2029",CM!K92="Q4 2029"),"Yes","No")</f>
        <v>No</v>
      </c>
      <c r="AV1402" s="178" t="str">
        <f t="shared" si="911"/>
        <v>No</v>
      </c>
      <c r="AW1402" t="str">
        <f>IF(OR(CM!K92="Q1 2030",CM!K92="Q2 2030"),"Yes","No")</f>
        <v>No</v>
      </c>
      <c r="AX1402" s="178" t="str">
        <f t="shared" si="912"/>
        <v>No</v>
      </c>
      <c r="AY1402" t="str">
        <f>IF(OR(CM!K92="Q3 2030",CM!K92="Q4 2030"),"Yes","No")</f>
        <v>No</v>
      </c>
      <c r="AZ1402" s="178" t="str">
        <f t="shared" si="913"/>
        <v>No</v>
      </c>
      <c r="BA1402" t="str">
        <f>IF(CM!K92="","No","Yes")</f>
        <v>No</v>
      </c>
      <c r="BB1402" s="178" t="str">
        <f t="shared" si="914"/>
        <v>No</v>
      </c>
      <c r="BC1402" s="178" t="str">
        <f t="shared" si="915"/>
        <v>Yes</v>
      </c>
      <c r="BD1402" s="174"/>
    </row>
    <row r="1403" spans="1:56" s="175" customFormat="1" ht="23.65" thickBot="1" x14ac:dyDescent="0.5">
      <c r="A1403" s="177">
        <v>89</v>
      </c>
      <c r="B1403" s="48" t="s">
        <v>200</v>
      </c>
      <c r="C1403" t="str">
        <f>IF(CM!E93="Yes","Yes","No")</f>
        <v>No</v>
      </c>
      <c r="D1403" t="str">
        <f>IF(AND(C1403="No",CM!F93="Yes"),"Yes","No")</f>
        <v>No</v>
      </c>
      <c r="E1403" t="str">
        <f>IF(AND(C1403="No",CM!F93="N/A"),"N/A","No")</f>
        <v>No</v>
      </c>
      <c r="F1403">
        <f>IF(OR(CM!F93="Yes",CM!F93="N/A"),0,1)</f>
        <v>1</v>
      </c>
      <c r="G1403" t="str">
        <f>IF(OR(CM!K93="Q3 2019",CM!K93="Q4 2019"),"Yes","No")</f>
        <v>No</v>
      </c>
      <c r="H1403" s="178" t="str">
        <f t="shared" si="891"/>
        <v>No</v>
      </c>
      <c r="I1403" t="str">
        <f>IF(OR(CM!K93="Q1 2020",CM!K93="Q2 2020"),"Yes","No")</f>
        <v>No</v>
      </c>
      <c r="J1403" s="178" t="str">
        <f t="shared" si="892"/>
        <v>No</v>
      </c>
      <c r="K1403" t="str">
        <f>IF(OR(CM!K93="Q3 2020",CM!K93="Q4 2020"),"Yes","No")</f>
        <v>No</v>
      </c>
      <c r="L1403" s="178" t="str">
        <f t="shared" si="893"/>
        <v>No</v>
      </c>
      <c r="M1403" t="str">
        <f>IF(OR(CM!K93="Q1 2021",CM!K93="Q2 2021"),"Yes","No")</f>
        <v>No</v>
      </c>
      <c r="N1403" s="178" t="str">
        <f t="shared" si="894"/>
        <v>No</v>
      </c>
      <c r="O1403" t="str">
        <f>IF(OR(CM!K93="Q3 2021",CM!K93="Q4 2021"),"Yes","No")</f>
        <v>No</v>
      </c>
      <c r="P1403" s="178" t="str">
        <f t="shared" si="895"/>
        <v>No</v>
      </c>
      <c r="Q1403" t="str">
        <f>IF(OR(CM!K93="Q1 2022",CM!K93="Q2 2022"),"Yes","No")</f>
        <v>No</v>
      </c>
      <c r="R1403" s="178" t="str">
        <f t="shared" si="896"/>
        <v>No</v>
      </c>
      <c r="S1403" t="str">
        <f>IF(OR(CM!K93="Q3 2022",CM!K93="Q4 2022"),"Yes","No")</f>
        <v>No</v>
      </c>
      <c r="T1403" s="178" t="str">
        <f t="shared" si="897"/>
        <v>No</v>
      </c>
      <c r="U1403" t="str">
        <f>IF(OR(CM!K93="Q1 2023",CM!K93="Q2 2023"),"Yes","No")</f>
        <v>No</v>
      </c>
      <c r="V1403" s="178" t="str">
        <f t="shared" si="898"/>
        <v>No</v>
      </c>
      <c r="W1403" t="str">
        <f>IF(OR(CM!K93="Q3 2023",CM!K93="Q4 2023"),"Yes","No")</f>
        <v>No</v>
      </c>
      <c r="X1403" s="178" t="str">
        <f t="shared" si="899"/>
        <v>No</v>
      </c>
      <c r="Y1403" t="str">
        <f>IF(OR(CM!K93="Q1 2024",CM!K93="Q2 2024"),"Yes","No")</f>
        <v>No</v>
      </c>
      <c r="Z1403" s="178" t="str">
        <f t="shared" si="900"/>
        <v>No</v>
      </c>
      <c r="AA1403" t="str">
        <f>IF(OR(IA!M169="Q3 2024",IA!M169="Q4 2024"),"Yes","No")</f>
        <v>No</v>
      </c>
      <c r="AB1403" s="178" t="str">
        <f t="shared" si="901"/>
        <v>No</v>
      </c>
      <c r="AC1403" t="str">
        <f>IF(OR(CM!K93="Q1 2025",CM!K93="Q2 2025"),"Yes","No")</f>
        <v>No</v>
      </c>
      <c r="AD1403" s="178" t="str">
        <f t="shared" si="902"/>
        <v>No</v>
      </c>
      <c r="AE1403" t="str">
        <f>IF(OR(CM!K93="Q3 2025",CM!K93="Q4 2025"),"Yes","No")</f>
        <v>No</v>
      </c>
      <c r="AF1403" s="178" t="str">
        <f t="shared" si="903"/>
        <v>No</v>
      </c>
      <c r="AG1403" t="str">
        <f>IF(OR(CM!K93="Q1 2026",CM!K93="Q2 2026"),"Yes","No")</f>
        <v>No</v>
      </c>
      <c r="AH1403" s="178" t="str">
        <f t="shared" si="904"/>
        <v>No</v>
      </c>
      <c r="AI1403" t="str">
        <f>IF(OR(CM!K93="Q3 2026",CM!K93="Q4 2026"),"Yes","No")</f>
        <v>No</v>
      </c>
      <c r="AJ1403" s="178" t="str">
        <f t="shared" si="905"/>
        <v>No</v>
      </c>
      <c r="AK1403" t="str">
        <f>IF(OR(CM!K93="Q1 2027",CM!K93="Q2 2027"),"Yes","No")</f>
        <v>No</v>
      </c>
      <c r="AL1403" s="178" t="str">
        <f t="shared" si="906"/>
        <v>No</v>
      </c>
      <c r="AM1403" t="str">
        <f>IF(OR(CM!K93="Q3 2027",CM!K93="Q4 2027"),"Yes","No")</f>
        <v>No</v>
      </c>
      <c r="AN1403" s="178" t="str">
        <f t="shared" si="907"/>
        <v>No</v>
      </c>
      <c r="AO1403" t="str">
        <f>IF(OR(CM!K93="Q1 2028",CM!K93="Q2 2028"),"Yes","No")</f>
        <v>No</v>
      </c>
      <c r="AP1403" s="178" t="str">
        <f t="shared" si="908"/>
        <v>No</v>
      </c>
      <c r="AQ1403" t="str">
        <f>IF(OR(CM!K93="Q3 2028",CM!K93="Q4 2028"),"Yes","No")</f>
        <v>No</v>
      </c>
      <c r="AR1403" s="178" t="str">
        <f t="shared" si="909"/>
        <v>No</v>
      </c>
      <c r="AS1403" t="str">
        <f>IF(OR(CM!K93="Q1 2029",CM!K93="Q2 2029"),"Yes","No")</f>
        <v>No</v>
      </c>
      <c r="AT1403" s="178" t="str">
        <f t="shared" si="910"/>
        <v>No</v>
      </c>
      <c r="AU1403" t="str">
        <f>IF(OR(CM!K93="Q3 2029",CM!K93="Q4 2029"),"Yes","No")</f>
        <v>No</v>
      </c>
      <c r="AV1403" s="178" t="str">
        <f t="shared" si="911"/>
        <v>No</v>
      </c>
      <c r="AW1403" t="str">
        <f>IF(OR(CM!K93="Q1 2030",CM!K93="Q2 2030"),"Yes","No")</f>
        <v>No</v>
      </c>
      <c r="AX1403" s="178" t="str">
        <f t="shared" si="912"/>
        <v>No</v>
      </c>
      <c r="AY1403" t="str">
        <f>IF(OR(CM!K93="Q3 2030",CM!K93="Q4 2030"),"Yes","No")</f>
        <v>No</v>
      </c>
      <c r="AZ1403" s="178" t="str">
        <f t="shared" si="913"/>
        <v>No</v>
      </c>
      <c r="BA1403" t="str">
        <f>IF(CM!K93="","No","Yes")</f>
        <v>No</v>
      </c>
      <c r="BB1403" s="178" t="str">
        <f t="shared" si="914"/>
        <v>No</v>
      </c>
      <c r="BC1403" s="178" t="str">
        <f t="shared" si="915"/>
        <v>Yes</v>
      </c>
      <c r="BD1403" s="174"/>
    </row>
    <row r="1404" spans="1:56" s="175" customFormat="1" ht="23.65" thickBot="1" x14ac:dyDescent="0.5">
      <c r="A1404" s="177">
        <v>90</v>
      </c>
      <c r="B1404" s="48" t="s">
        <v>201</v>
      </c>
      <c r="C1404" t="str">
        <f>IF(CM!E94="Yes","Yes","No")</f>
        <v>No</v>
      </c>
      <c r="D1404" t="str">
        <f>IF(AND(C1404="No",CM!F94="Yes"),"Yes","No")</f>
        <v>No</v>
      </c>
      <c r="E1404" t="str">
        <f>IF(AND(C1404="No",CM!F94="N/A"),"N/A","No")</f>
        <v>No</v>
      </c>
      <c r="F1404">
        <f>IF(OR(CM!F94="Yes",CM!F94="N/A"),0,1)</f>
        <v>1</v>
      </c>
      <c r="G1404" t="str">
        <f>IF(OR(CM!K94="Q3 2019",CM!K94="Q4 2019"),"Yes","No")</f>
        <v>No</v>
      </c>
      <c r="H1404" s="178" t="str">
        <f t="shared" si="891"/>
        <v>No</v>
      </c>
      <c r="I1404" t="str">
        <f>IF(OR(CM!K94="Q1 2020",CM!K94="Q2 2020"),"Yes","No")</f>
        <v>No</v>
      </c>
      <c r="J1404" s="178" t="str">
        <f t="shared" si="892"/>
        <v>No</v>
      </c>
      <c r="K1404" t="str">
        <f>IF(OR(CM!K94="Q3 2020",CM!K94="Q4 2020"),"Yes","No")</f>
        <v>No</v>
      </c>
      <c r="L1404" s="178" t="str">
        <f t="shared" si="893"/>
        <v>No</v>
      </c>
      <c r="M1404" t="str">
        <f>IF(OR(CM!K94="Q1 2021",CM!K94="Q2 2021"),"Yes","No")</f>
        <v>No</v>
      </c>
      <c r="N1404" s="178" t="str">
        <f t="shared" si="894"/>
        <v>No</v>
      </c>
      <c r="O1404" t="str">
        <f>IF(OR(CM!K94="Q3 2021",CM!K94="Q4 2021"),"Yes","No")</f>
        <v>No</v>
      </c>
      <c r="P1404" s="178" t="str">
        <f t="shared" si="895"/>
        <v>No</v>
      </c>
      <c r="Q1404" t="str">
        <f>IF(OR(CM!K94="Q1 2022",CM!K94="Q2 2022"),"Yes","No")</f>
        <v>No</v>
      </c>
      <c r="R1404" s="178" t="str">
        <f t="shared" si="896"/>
        <v>No</v>
      </c>
      <c r="S1404" t="str">
        <f>IF(OR(CM!K94="Q3 2022",CM!K94="Q4 2022"),"Yes","No")</f>
        <v>No</v>
      </c>
      <c r="T1404" s="178" t="str">
        <f t="shared" si="897"/>
        <v>No</v>
      </c>
      <c r="U1404" t="str">
        <f>IF(OR(CM!K94="Q1 2023",CM!K94="Q2 2023"),"Yes","No")</f>
        <v>No</v>
      </c>
      <c r="V1404" s="178" t="str">
        <f t="shared" si="898"/>
        <v>No</v>
      </c>
      <c r="W1404" t="str">
        <f>IF(OR(CM!K94="Q3 2023",CM!K94="Q4 2023"),"Yes","No")</f>
        <v>No</v>
      </c>
      <c r="X1404" s="178" t="str">
        <f t="shared" si="899"/>
        <v>No</v>
      </c>
      <c r="Y1404" t="str">
        <f>IF(OR(CM!K94="Q1 2024",CM!K94="Q2 2024"),"Yes","No")</f>
        <v>No</v>
      </c>
      <c r="Z1404" s="178" t="str">
        <f t="shared" si="900"/>
        <v>No</v>
      </c>
      <c r="AA1404" t="str">
        <f>IF(OR(IA!M170="Q3 2024",IA!M170="Q4 2024"),"Yes","No")</f>
        <v>No</v>
      </c>
      <c r="AB1404" s="178" t="str">
        <f t="shared" si="901"/>
        <v>No</v>
      </c>
      <c r="AC1404" t="str">
        <f>IF(OR(CM!K94="Q1 2025",CM!K94="Q2 2025"),"Yes","No")</f>
        <v>No</v>
      </c>
      <c r="AD1404" s="178" t="str">
        <f t="shared" si="902"/>
        <v>No</v>
      </c>
      <c r="AE1404" t="str">
        <f>IF(OR(CM!K94="Q3 2025",CM!K94="Q4 2025"),"Yes","No")</f>
        <v>No</v>
      </c>
      <c r="AF1404" s="178" t="str">
        <f t="shared" si="903"/>
        <v>No</v>
      </c>
      <c r="AG1404" t="str">
        <f>IF(OR(CM!K94="Q1 2026",CM!K94="Q2 2026"),"Yes","No")</f>
        <v>No</v>
      </c>
      <c r="AH1404" s="178" t="str">
        <f t="shared" si="904"/>
        <v>No</v>
      </c>
      <c r="AI1404" t="str">
        <f>IF(OR(CM!K94="Q3 2026",CM!K94="Q4 2026"),"Yes","No")</f>
        <v>No</v>
      </c>
      <c r="AJ1404" s="178" t="str">
        <f t="shared" si="905"/>
        <v>No</v>
      </c>
      <c r="AK1404" t="str">
        <f>IF(OR(CM!K94="Q1 2027",CM!K94="Q2 2027"),"Yes","No")</f>
        <v>No</v>
      </c>
      <c r="AL1404" s="178" t="str">
        <f t="shared" si="906"/>
        <v>No</v>
      </c>
      <c r="AM1404" t="str">
        <f>IF(OR(CM!K94="Q3 2027",CM!K94="Q4 2027"),"Yes","No")</f>
        <v>No</v>
      </c>
      <c r="AN1404" s="178" t="str">
        <f t="shared" si="907"/>
        <v>No</v>
      </c>
      <c r="AO1404" t="str">
        <f>IF(OR(CM!K94="Q1 2028",CM!K94="Q2 2028"),"Yes","No")</f>
        <v>No</v>
      </c>
      <c r="AP1404" s="178" t="str">
        <f t="shared" si="908"/>
        <v>No</v>
      </c>
      <c r="AQ1404" t="str">
        <f>IF(OR(CM!K94="Q3 2028",CM!K94="Q4 2028"),"Yes","No")</f>
        <v>No</v>
      </c>
      <c r="AR1404" s="178" t="str">
        <f t="shared" si="909"/>
        <v>No</v>
      </c>
      <c r="AS1404" t="str">
        <f>IF(OR(CM!K94="Q1 2029",CM!K94="Q2 2029"),"Yes","No")</f>
        <v>No</v>
      </c>
      <c r="AT1404" s="178" t="str">
        <f t="shared" si="910"/>
        <v>No</v>
      </c>
      <c r="AU1404" t="str">
        <f>IF(OR(CM!K94="Q3 2029",CM!K94="Q4 2029"),"Yes","No")</f>
        <v>No</v>
      </c>
      <c r="AV1404" s="178" t="str">
        <f t="shared" si="911"/>
        <v>No</v>
      </c>
      <c r="AW1404" t="str">
        <f>IF(OR(CM!K94="Q1 2030",CM!K94="Q2 2030"),"Yes","No")</f>
        <v>No</v>
      </c>
      <c r="AX1404" s="178" t="str">
        <f t="shared" si="912"/>
        <v>No</v>
      </c>
      <c r="AY1404" t="str">
        <f>IF(OR(CM!K94="Q3 2030",CM!K94="Q4 2030"),"Yes","No")</f>
        <v>No</v>
      </c>
      <c r="AZ1404" s="178" t="str">
        <f t="shared" si="913"/>
        <v>No</v>
      </c>
      <c r="BA1404" t="str">
        <f>IF(CM!K94="","No","Yes")</f>
        <v>No</v>
      </c>
      <c r="BB1404" s="178" t="str">
        <f t="shared" si="914"/>
        <v>No</v>
      </c>
      <c r="BC1404" s="178" t="str">
        <f t="shared" si="915"/>
        <v>Yes</v>
      </c>
      <c r="BD1404" s="174"/>
    </row>
    <row r="1405" spans="1:56" s="175" customFormat="1" ht="23.65" thickBot="1" x14ac:dyDescent="0.5">
      <c r="A1405" s="177">
        <v>91</v>
      </c>
      <c r="B1405" s="48" t="s">
        <v>203</v>
      </c>
      <c r="C1405" t="str">
        <f>IF(CM!E95="Yes","Yes","No")</f>
        <v>No</v>
      </c>
      <c r="D1405" t="str">
        <f>IF(AND(C1405="No",CM!F95="Yes"),"Yes","No")</f>
        <v>No</v>
      </c>
      <c r="E1405" t="str">
        <f>IF(AND(C1405="No",CM!F95="N/A"),"N/A","No")</f>
        <v>No</v>
      </c>
      <c r="F1405">
        <f>IF(OR(CM!F95="Yes",CM!F95="N/A"),0,1)</f>
        <v>1</v>
      </c>
      <c r="G1405" t="str">
        <f>IF(OR(CM!K95="Q3 2019",CM!K95="Q4 2019"),"Yes","No")</f>
        <v>No</v>
      </c>
      <c r="H1405" s="178" t="str">
        <f t="shared" si="891"/>
        <v>No</v>
      </c>
      <c r="I1405" t="str">
        <f>IF(OR(CM!K95="Q1 2020",CM!K95="Q2 2020"),"Yes","No")</f>
        <v>No</v>
      </c>
      <c r="J1405" s="178" t="str">
        <f t="shared" si="892"/>
        <v>No</v>
      </c>
      <c r="K1405" t="str">
        <f>IF(OR(CM!K95="Q3 2020",CM!K95="Q4 2020"),"Yes","No")</f>
        <v>No</v>
      </c>
      <c r="L1405" s="178" t="str">
        <f t="shared" si="893"/>
        <v>No</v>
      </c>
      <c r="M1405" t="str">
        <f>IF(OR(CM!K95="Q1 2021",CM!K95="Q2 2021"),"Yes","No")</f>
        <v>No</v>
      </c>
      <c r="N1405" s="178" t="str">
        <f t="shared" si="894"/>
        <v>No</v>
      </c>
      <c r="O1405" t="str">
        <f>IF(OR(CM!K95="Q3 2021",CM!K95="Q4 2021"),"Yes","No")</f>
        <v>No</v>
      </c>
      <c r="P1405" s="178" t="str">
        <f t="shared" si="895"/>
        <v>No</v>
      </c>
      <c r="Q1405" t="str">
        <f>IF(OR(CM!K95="Q1 2022",CM!K95="Q2 2022"),"Yes","No")</f>
        <v>No</v>
      </c>
      <c r="R1405" s="178" t="str">
        <f t="shared" si="896"/>
        <v>No</v>
      </c>
      <c r="S1405" t="str">
        <f>IF(OR(CM!K95="Q3 2022",CM!K95="Q4 2022"),"Yes","No")</f>
        <v>No</v>
      </c>
      <c r="T1405" s="178" t="str">
        <f t="shared" si="897"/>
        <v>No</v>
      </c>
      <c r="U1405" t="str">
        <f>IF(OR(CM!K95="Q1 2023",CM!K95="Q2 2023"),"Yes","No")</f>
        <v>No</v>
      </c>
      <c r="V1405" s="178" t="str">
        <f t="shared" si="898"/>
        <v>No</v>
      </c>
      <c r="W1405" t="str">
        <f>IF(OR(CM!K95="Q3 2023",CM!K95="Q4 2023"),"Yes","No")</f>
        <v>No</v>
      </c>
      <c r="X1405" s="178" t="str">
        <f t="shared" si="899"/>
        <v>No</v>
      </c>
      <c r="Y1405" t="str">
        <f>IF(OR(CM!K95="Q1 2024",CM!K95="Q2 2024"),"Yes","No")</f>
        <v>No</v>
      </c>
      <c r="Z1405" s="178" t="str">
        <f t="shared" si="900"/>
        <v>No</v>
      </c>
      <c r="AA1405" t="str">
        <f>IF(OR(IA!M171="Q3 2024",IA!M171="Q4 2024"),"Yes","No")</f>
        <v>No</v>
      </c>
      <c r="AB1405" s="178" t="str">
        <f t="shared" si="901"/>
        <v>No</v>
      </c>
      <c r="AC1405" t="str">
        <f>IF(OR(CM!K95="Q1 2025",CM!K95="Q2 2025"),"Yes","No")</f>
        <v>No</v>
      </c>
      <c r="AD1405" s="178" t="str">
        <f t="shared" si="902"/>
        <v>No</v>
      </c>
      <c r="AE1405" t="str">
        <f>IF(OR(CM!K95="Q3 2025",CM!K95="Q4 2025"),"Yes","No")</f>
        <v>No</v>
      </c>
      <c r="AF1405" s="178" t="str">
        <f t="shared" si="903"/>
        <v>No</v>
      </c>
      <c r="AG1405" t="str">
        <f>IF(OR(CM!K95="Q1 2026",CM!K95="Q2 2026"),"Yes","No")</f>
        <v>No</v>
      </c>
      <c r="AH1405" s="178" t="str">
        <f t="shared" si="904"/>
        <v>No</v>
      </c>
      <c r="AI1405" t="str">
        <f>IF(OR(CM!K95="Q3 2026",CM!K95="Q4 2026"),"Yes","No")</f>
        <v>No</v>
      </c>
      <c r="AJ1405" s="178" t="str">
        <f t="shared" si="905"/>
        <v>No</v>
      </c>
      <c r="AK1405" t="str">
        <f>IF(OR(CM!K95="Q1 2027",CM!K95="Q2 2027"),"Yes","No")</f>
        <v>No</v>
      </c>
      <c r="AL1405" s="178" t="str">
        <f t="shared" si="906"/>
        <v>No</v>
      </c>
      <c r="AM1405" t="str">
        <f>IF(OR(CM!K95="Q3 2027",CM!K95="Q4 2027"),"Yes","No")</f>
        <v>No</v>
      </c>
      <c r="AN1405" s="178" t="str">
        <f t="shared" si="907"/>
        <v>No</v>
      </c>
      <c r="AO1405" t="str">
        <f>IF(OR(CM!K95="Q1 2028",CM!K95="Q2 2028"),"Yes","No")</f>
        <v>No</v>
      </c>
      <c r="AP1405" s="178" t="str">
        <f t="shared" si="908"/>
        <v>No</v>
      </c>
      <c r="AQ1405" t="str">
        <f>IF(OR(CM!K95="Q3 2028",CM!K95="Q4 2028"),"Yes","No")</f>
        <v>No</v>
      </c>
      <c r="AR1405" s="178" t="str">
        <f t="shared" si="909"/>
        <v>No</v>
      </c>
      <c r="AS1405" t="str">
        <f>IF(OR(CM!K95="Q1 2029",CM!K95="Q2 2029"),"Yes","No")</f>
        <v>No</v>
      </c>
      <c r="AT1405" s="178" t="str">
        <f t="shared" si="910"/>
        <v>No</v>
      </c>
      <c r="AU1405" t="str">
        <f>IF(OR(CM!K95="Q3 2029",CM!K95="Q4 2029"),"Yes","No")</f>
        <v>No</v>
      </c>
      <c r="AV1405" s="178" t="str">
        <f t="shared" si="911"/>
        <v>No</v>
      </c>
      <c r="AW1405" t="str">
        <f>IF(OR(CM!K95="Q1 2030",CM!K95="Q2 2030"),"Yes","No")</f>
        <v>No</v>
      </c>
      <c r="AX1405" s="178" t="str">
        <f t="shared" si="912"/>
        <v>No</v>
      </c>
      <c r="AY1405" t="str">
        <f>IF(OR(CM!K95="Q3 2030",CM!K95="Q4 2030"),"Yes","No")</f>
        <v>No</v>
      </c>
      <c r="AZ1405" s="178" t="str">
        <f t="shared" si="913"/>
        <v>No</v>
      </c>
      <c r="BA1405" t="str">
        <f>IF(CM!K95="","No","Yes")</f>
        <v>No</v>
      </c>
      <c r="BB1405" s="178" t="str">
        <f t="shared" si="914"/>
        <v>No</v>
      </c>
      <c r="BC1405" s="178" t="str">
        <f t="shared" si="915"/>
        <v>Yes</v>
      </c>
      <c r="BD1405" s="174"/>
    </row>
    <row r="1406" spans="1:56" s="175" customFormat="1" ht="14.65" thickBot="1" x14ac:dyDescent="0.5">
      <c r="A1406" s="177">
        <v>92</v>
      </c>
      <c r="B1406" s="48" t="s">
        <v>204</v>
      </c>
      <c r="C1406" t="str">
        <f>IF(CM!E96="Yes","Yes","No")</f>
        <v>No</v>
      </c>
      <c r="D1406" t="str">
        <f>IF(AND(C1406="No",CM!F96="Yes"),"Yes","No")</f>
        <v>No</v>
      </c>
      <c r="E1406" t="str">
        <f>IF(AND(C1406="No",CM!F96="N/A"),"N/A","No")</f>
        <v>No</v>
      </c>
      <c r="F1406">
        <f>IF(OR(CM!F96="Yes",CM!F96="N/A"),0,1)</f>
        <v>1</v>
      </c>
      <c r="G1406" t="str">
        <f>IF(OR(CM!K96="Q3 2019",CM!K96="Q4 2019"),"Yes","No")</f>
        <v>No</v>
      </c>
      <c r="H1406" s="178" t="str">
        <f t="shared" si="891"/>
        <v>No</v>
      </c>
      <c r="I1406" t="str">
        <f>IF(OR(CM!K96="Q1 2020",CM!K96="Q2 2020"),"Yes","No")</f>
        <v>No</v>
      </c>
      <c r="J1406" s="178" t="str">
        <f t="shared" si="892"/>
        <v>No</v>
      </c>
      <c r="K1406" t="str">
        <f>IF(OR(CM!K96="Q3 2020",CM!K96="Q4 2020"),"Yes","No")</f>
        <v>No</v>
      </c>
      <c r="L1406" s="178" t="str">
        <f t="shared" si="893"/>
        <v>No</v>
      </c>
      <c r="M1406" t="str">
        <f>IF(OR(CM!K96="Q1 2021",CM!K96="Q2 2021"),"Yes","No")</f>
        <v>No</v>
      </c>
      <c r="N1406" s="178" t="str">
        <f t="shared" si="894"/>
        <v>No</v>
      </c>
      <c r="O1406" t="str">
        <f>IF(OR(CM!K96="Q3 2021",CM!K96="Q4 2021"),"Yes","No")</f>
        <v>No</v>
      </c>
      <c r="P1406" s="178" t="str">
        <f t="shared" si="895"/>
        <v>No</v>
      </c>
      <c r="Q1406" t="str">
        <f>IF(OR(CM!K96="Q1 2022",CM!K96="Q2 2022"),"Yes","No")</f>
        <v>No</v>
      </c>
      <c r="R1406" s="178" t="str">
        <f t="shared" si="896"/>
        <v>No</v>
      </c>
      <c r="S1406" t="str">
        <f>IF(OR(CM!K96="Q3 2022",CM!K96="Q4 2022"),"Yes","No")</f>
        <v>No</v>
      </c>
      <c r="T1406" s="178" t="str">
        <f t="shared" si="897"/>
        <v>No</v>
      </c>
      <c r="U1406" t="str">
        <f>IF(OR(CM!K96="Q1 2023",CM!K96="Q2 2023"),"Yes","No")</f>
        <v>No</v>
      </c>
      <c r="V1406" s="178" t="str">
        <f t="shared" si="898"/>
        <v>No</v>
      </c>
      <c r="W1406" t="str">
        <f>IF(OR(CM!K96="Q3 2023",CM!K96="Q4 2023"),"Yes","No")</f>
        <v>No</v>
      </c>
      <c r="X1406" s="178" t="str">
        <f t="shared" si="899"/>
        <v>No</v>
      </c>
      <c r="Y1406" t="str">
        <f>IF(OR(CM!K96="Q1 2024",CM!K96="Q2 2024"),"Yes","No")</f>
        <v>No</v>
      </c>
      <c r="Z1406" s="178" t="str">
        <f t="shared" si="900"/>
        <v>No</v>
      </c>
      <c r="AA1406" t="str">
        <f>IF(OR(IA!M172="Q3 2024",IA!M172="Q4 2024"),"Yes","No")</f>
        <v>No</v>
      </c>
      <c r="AB1406" s="178" t="str">
        <f t="shared" si="901"/>
        <v>No</v>
      </c>
      <c r="AC1406" t="str">
        <f>IF(OR(CM!K96="Q1 2025",CM!K96="Q2 2025"),"Yes","No")</f>
        <v>No</v>
      </c>
      <c r="AD1406" s="178" t="str">
        <f t="shared" si="902"/>
        <v>No</v>
      </c>
      <c r="AE1406" t="str">
        <f>IF(OR(CM!K96="Q3 2025",CM!K96="Q4 2025"),"Yes","No")</f>
        <v>No</v>
      </c>
      <c r="AF1406" s="178" t="str">
        <f t="shared" si="903"/>
        <v>No</v>
      </c>
      <c r="AG1406" t="str">
        <f>IF(OR(CM!K96="Q1 2026",CM!K96="Q2 2026"),"Yes","No")</f>
        <v>No</v>
      </c>
      <c r="AH1406" s="178" t="str">
        <f t="shared" si="904"/>
        <v>No</v>
      </c>
      <c r="AI1406" t="str">
        <f>IF(OR(CM!K96="Q3 2026",CM!K96="Q4 2026"),"Yes","No")</f>
        <v>No</v>
      </c>
      <c r="AJ1406" s="178" t="str">
        <f t="shared" si="905"/>
        <v>No</v>
      </c>
      <c r="AK1406" t="str">
        <f>IF(OR(CM!K96="Q1 2027",CM!K96="Q2 2027"),"Yes","No")</f>
        <v>No</v>
      </c>
      <c r="AL1406" s="178" t="str">
        <f t="shared" si="906"/>
        <v>No</v>
      </c>
      <c r="AM1406" t="str">
        <f>IF(OR(CM!K96="Q3 2027",CM!K96="Q4 2027"),"Yes","No")</f>
        <v>No</v>
      </c>
      <c r="AN1406" s="178" t="str">
        <f t="shared" si="907"/>
        <v>No</v>
      </c>
      <c r="AO1406" t="str">
        <f>IF(OR(CM!K96="Q1 2028",CM!K96="Q2 2028"),"Yes","No")</f>
        <v>No</v>
      </c>
      <c r="AP1406" s="178" t="str">
        <f t="shared" si="908"/>
        <v>No</v>
      </c>
      <c r="AQ1406" t="str">
        <f>IF(OR(CM!K96="Q3 2028",CM!K96="Q4 2028"),"Yes","No")</f>
        <v>No</v>
      </c>
      <c r="AR1406" s="178" t="str">
        <f t="shared" si="909"/>
        <v>No</v>
      </c>
      <c r="AS1406" t="str">
        <f>IF(OR(CM!K96="Q1 2029",CM!K96="Q2 2029"),"Yes","No")</f>
        <v>No</v>
      </c>
      <c r="AT1406" s="178" t="str">
        <f t="shared" si="910"/>
        <v>No</v>
      </c>
      <c r="AU1406" t="str">
        <f>IF(OR(CM!K96="Q3 2029",CM!K96="Q4 2029"),"Yes","No")</f>
        <v>No</v>
      </c>
      <c r="AV1406" s="178" t="str">
        <f t="shared" si="911"/>
        <v>No</v>
      </c>
      <c r="AW1406" t="str">
        <f>IF(OR(CM!K96="Q1 2030",CM!K96="Q2 2030"),"Yes","No")</f>
        <v>No</v>
      </c>
      <c r="AX1406" s="178" t="str">
        <f t="shared" si="912"/>
        <v>No</v>
      </c>
      <c r="AY1406" t="str">
        <f>IF(OR(CM!K96="Q3 2030",CM!K96="Q4 2030"),"Yes","No")</f>
        <v>No</v>
      </c>
      <c r="AZ1406" s="178" t="str">
        <f t="shared" si="913"/>
        <v>No</v>
      </c>
      <c r="BA1406" t="str">
        <f>IF(CM!K96="","No","Yes")</f>
        <v>No</v>
      </c>
      <c r="BB1406" s="178" t="str">
        <f t="shared" si="914"/>
        <v>No</v>
      </c>
      <c r="BC1406" s="178" t="str">
        <f t="shared" si="915"/>
        <v>Yes</v>
      </c>
      <c r="BD1406" s="174"/>
    </row>
    <row r="1407" spans="1:56" s="175" customFormat="1" ht="14.65" thickBot="1" x14ac:dyDescent="0.5">
      <c r="A1407" s="177">
        <v>93</v>
      </c>
      <c r="B1407" s="48" t="s">
        <v>205</v>
      </c>
      <c r="C1407" t="str">
        <f>IF(CM!E97="Yes","Yes","No")</f>
        <v>No</v>
      </c>
      <c r="D1407" t="str">
        <f>IF(AND(C1407="No",CM!F97="Yes"),"Yes","No")</f>
        <v>No</v>
      </c>
      <c r="E1407" t="str">
        <f>IF(AND(C1407="No",CM!F97="N/A"),"N/A","No")</f>
        <v>No</v>
      </c>
      <c r="F1407">
        <f>IF(OR(CM!F97="Yes",CM!F97="N/A"),0,1)</f>
        <v>1</v>
      </c>
      <c r="G1407" t="str">
        <f>IF(OR(CM!K97="Q3 2019",CM!K97="Q4 2019"),"Yes","No")</f>
        <v>No</v>
      </c>
      <c r="H1407" s="178" t="str">
        <f t="shared" si="891"/>
        <v>No</v>
      </c>
      <c r="I1407" t="str">
        <f>IF(OR(CM!K97="Q1 2020",CM!K97="Q2 2020"),"Yes","No")</f>
        <v>No</v>
      </c>
      <c r="J1407" s="178" t="str">
        <f t="shared" si="892"/>
        <v>No</v>
      </c>
      <c r="K1407" t="str">
        <f>IF(OR(CM!K97="Q3 2020",CM!K97="Q4 2020"),"Yes","No")</f>
        <v>No</v>
      </c>
      <c r="L1407" s="178" t="str">
        <f t="shared" si="893"/>
        <v>No</v>
      </c>
      <c r="M1407" t="str">
        <f>IF(OR(CM!K97="Q1 2021",CM!K97="Q2 2021"),"Yes","No")</f>
        <v>No</v>
      </c>
      <c r="N1407" s="178" t="str">
        <f t="shared" si="894"/>
        <v>No</v>
      </c>
      <c r="O1407" t="str">
        <f>IF(OR(CM!K97="Q3 2021",CM!K97="Q4 2021"),"Yes","No")</f>
        <v>No</v>
      </c>
      <c r="P1407" s="178" t="str">
        <f t="shared" si="895"/>
        <v>No</v>
      </c>
      <c r="Q1407" t="str">
        <f>IF(OR(CM!K97="Q1 2022",CM!K97="Q2 2022"),"Yes","No")</f>
        <v>No</v>
      </c>
      <c r="R1407" s="178" t="str">
        <f t="shared" si="896"/>
        <v>No</v>
      </c>
      <c r="S1407" t="str">
        <f>IF(OR(CM!K97="Q3 2022",CM!K97="Q4 2022"),"Yes","No")</f>
        <v>No</v>
      </c>
      <c r="T1407" s="178" t="str">
        <f t="shared" si="897"/>
        <v>No</v>
      </c>
      <c r="U1407" t="str">
        <f>IF(OR(CM!K97="Q1 2023",CM!K97="Q2 2023"),"Yes","No")</f>
        <v>No</v>
      </c>
      <c r="V1407" s="178" t="str">
        <f t="shared" si="898"/>
        <v>No</v>
      </c>
      <c r="W1407" t="str">
        <f>IF(OR(CM!K97="Q3 2023",CM!K97="Q4 2023"),"Yes","No")</f>
        <v>No</v>
      </c>
      <c r="X1407" s="178" t="str">
        <f t="shared" si="899"/>
        <v>No</v>
      </c>
      <c r="Y1407" t="str">
        <f>IF(OR(CM!K97="Q1 2024",CM!K97="Q2 2024"),"Yes","No")</f>
        <v>No</v>
      </c>
      <c r="Z1407" s="178" t="str">
        <f t="shared" si="900"/>
        <v>No</v>
      </c>
      <c r="AA1407" t="str">
        <f>IF(OR(IA!M173="Q3 2024",IA!M173="Q4 2024"),"Yes","No")</f>
        <v>No</v>
      </c>
      <c r="AB1407" s="178" t="str">
        <f t="shared" si="901"/>
        <v>No</v>
      </c>
      <c r="AC1407" t="str">
        <f>IF(OR(CM!K97="Q1 2025",CM!K97="Q2 2025"),"Yes","No")</f>
        <v>No</v>
      </c>
      <c r="AD1407" s="178" t="str">
        <f t="shared" si="902"/>
        <v>No</v>
      </c>
      <c r="AE1407" t="str">
        <f>IF(OR(CM!K97="Q3 2025",CM!K97="Q4 2025"),"Yes","No")</f>
        <v>No</v>
      </c>
      <c r="AF1407" s="178" t="str">
        <f t="shared" si="903"/>
        <v>No</v>
      </c>
      <c r="AG1407" t="str">
        <f>IF(OR(CM!K97="Q1 2026",CM!K97="Q2 2026"),"Yes","No")</f>
        <v>No</v>
      </c>
      <c r="AH1407" s="178" t="str">
        <f t="shared" si="904"/>
        <v>No</v>
      </c>
      <c r="AI1407" t="str">
        <f>IF(OR(CM!K97="Q3 2026",CM!K97="Q4 2026"),"Yes","No")</f>
        <v>No</v>
      </c>
      <c r="AJ1407" s="178" t="str">
        <f t="shared" si="905"/>
        <v>No</v>
      </c>
      <c r="AK1407" t="str">
        <f>IF(OR(CM!K97="Q1 2027",CM!K97="Q2 2027"),"Yes","No")</f>
        <v>No</v>
      </c>
      <c r="AL1407" s="178" t="str">
        <f t="shared" si="906"/>
        <v>No</v>
      </c>
      <c r="AM1407" t="str">
        <f>IF(OR(CM!K97="Q3 2027",CM!K97="Q4 2027"),"Yes","No")</f>
        <v>No</v>
      </c>
      <c r="AN1407" s="178" t="str">
        <f t="shared" si="907"/>
        <v>No</v>
      </c>
      <c r="AO1407" t="str">
        <f>IF(OR(CM!K97="Q1 2028",CM!K97="Q2 2028"),"Yes","No")</f>
        <v>No</v>
      </c>
      <c r="AP1407" s="178" t="str">
        <f t="shared" si="908"/>
        <v>No</v>
      </c>
      <c r="AQ1407" t="str">
        <f>IF(OR(CM!K97="Q3 2028",CM!K97="Q4 2028"),"Yes","No")</f>
        <v>No</v>
      </c>
      <c r="AR1407" s="178" t="str">
        <f t="shared" si="909"/>
        <v>No</v>
      </c>
      <c r="AS1407" t="str">
        <f>IF(OR(CM!K97="Q1 2029",CM!K97="Q2 2029"),"Yes","No")</f>
        <v>No</v>
      </c>
      <c r="AT1407" s="178" t="str">
        <f t="shared" si="910"/>
        <v>No</v>
      </c>
      <c r="AU1407" t="str">
        <f>IF(OR(CM!K97="Q3 2029",CM!K97="Q4 2029"),"Yes","No")</f>
        <v>No</v>
      </c>
      <c r="AV1407" s="178" t="str">
        <f t="shared" si="911"/>
        <v>No</v>
      </c>
      <c r="AW1407" t="str">
        <f>IF(OR(CM!K97="Q1 2030",CM!K97="Q2 2030"),"Yes","No")</f>
        <v>No</v>
      </c>
      <c r="AX1407" s="178" t="str">
        <f t="shared" si="912"/>
        <v>No</v>
      </c>
      <c r="AY1407" t="str">
        <f>IF(OR(CM!K97="Q3 2030",CM!K97="Q4 2030"),"Yes","No")</f>
        <v>No</v>
      </c>
      <c r="AZ1407" s="178" t="str">
        <f t="shared" si="913"/>
        <v>No</v>
      </c>
      <c r="BA1407" t="str">
        <f>IF(CM!K97="","No","Yes")</f>
        <v>No</v>
      </c>
      <c r="BB1407" s="178" t="str">
        <f t="shared" si="914"/>
        <v>No</v>
      </c>
      <c r="BC1407" s="178" t="str">
        <f t="shared" si="915"/>
        <v>Yes</v>
      </c>
      <c r="BD1407" s="174"/>
    </row>
    <row r="1408" spans="1:56" s="175" customFormat="1" ht="35.25" thickBot="1" x14ac:dyDescent="0.5">
      <c r="A1408" s="177">
        <v>94</v>
      </c>
      <c r="B1408" s="51" t="s">
        <v>206</v>
      </c>
      <c r="C1408" t="str">
        <f>IF(CM!E98="Yes","Yes","No")</f>
        <v>No</v>
      </c>
      <c r="D1408" t="str">
        <f>IF(AND(C1408="No",CM!F98="Yes"),"Yes","No")</f>
        <v>No</v>
      </c>
      <c r="E1408" t="str">
        <f>IF(AND(C1408="No",CM!F98="N/A"),"N/A","No")</f>
        <v>No</v>
      </c>
      <c r="F1408">
        <f>IF(OR(CM!F98="Yes",CM!F98="N/A"),0,1)</f>
        <v>1</v>
      </c>
      <c r="G1408" t="str">
        <f>IF(OR(CM!K98="Q3 2019",CM!K98="Q4 2019"),"Yes","No")</f>
        <v>No</v>
      </c>
      <c r="H1408" s="178" t="str">
        <f t="shared" si="891"/>
        <v>No</v>
      </c>
      <c r="I1408" t="str">
        <f>IF(OR(CM!K98="Q1 2020",CM!K98="Q2 2020"),"Yes","No")</f>
        <v>No</v>
      </c>
      <c r="J1408" s="178" t="str">
        <f t="shared" si="892"/>
        <v>No</v>
      </c>
      <c r="K1408" t="str">
        <f>IF(OR(CM!K98="Q3 2020",CM!K98="Q4 2020"),"Yes","No")</f>
        <v>No</v>
      </c>
      <c r="L1408" s="178" t="str">
        <f t="shared" si="893"/>
        <v>No</v>
      </c>
      <c r="M1408" t="str">
        <f>IF(OR(CM!K98="Q1 2021",CM!K98="Q2 2021"),"Yes","No")</f>
        <v>No</v>
      </c>
      <c r="N1408" s="178" t="str">
        <f t="shared" si="894"/>
        <v>No</v>
      </c>
      <c r="O1408" t="str">
        <f>IF(OR(CM!K98="Q3 2021",CM!K98="Q4 2021"),"Yes","No")</f>
        <v>No</v>
      </c>
      <c r="P1408" s="178" t="str">
        <f t="shared" si="895"/>
        <v>No</v>
      </c>
      <c r="Q1408" t="str">
        <f>IF(OR(CM!K98="Q1 2022",CM!K98="Q2 2022"),"Yes","No")</f>
        <v>No</v>
      </c>
      <c r="R1408" s="178" t="str">
        <f t="shared" si="896"/>
        <v>No</v>
      </c>
      <c r="S1408" t="str">
        <f>IF(OR(CM!K98="Q3 2022",CM!K98="Q4 2022"),"Yes","No")</f>
        <v>No</v>
      </c>
      <c r="T1408" s="178" t="str">
        <f t="shared" si="897"/>
        <v>No</v>
      </c>
      <c r="U1408" t="str">
        <f>IF(OR(CM!K98="Q1 2023",CM!K98="Q2 2023"),"Yes","No")</f>
        <v>No</v>
      </c>
      <c r="V1408" s="178" t="str">
        <f t="shared" si="898"/>
        <v>No</v>
      </c>
      <c r="W1408" t="str">
        <f>IF(OR(CM!K98="Q3 2023",CM!K98="Q4 2023"),"Yes","No")</f>
        <v>No</v>
      </c>
      <c r="X1408" s="178" t="str">
        <f t="shared" si="899"/>
        <v>No</v>
      </c>
      <c r="Y1408" t="str">
        <f>IF(OR(CM!K98="Q1 2024",CM!K98="Q2 2024"),"Yes","No")</f>
        <v>No</v>
      </c>
      <c r="Z1408" s="178" t="str">
        <f t="shared" si="900"/>
        <v>No</v>
      </c>
      <c r="AA1408" t="str">
        <f>IF(OR(IA!M174="Q3 2024",IA!M174="Q4 2024"),"Yes","No")</f>
        <v>No</v>
      </c>
      <c r="AB1408" s="178" t="str">
        <f t="shared" si="901"/>
        <v>No</v>
      </c>
      <c r="AC1408" t="str">
        <f>IF(OR(CM!K98="Q1 2025",CM!K98="Q2 2025"),"Yes","No")</f>
        <v>No</v>
      </c>
      <c r="AD1408" s="178" t="str">
        <f t="shared" si="902"/>
        <v>No</v>
      </c>
      <c r="AE1408" t="str">
        <f>IF(OR(CM!K98="Q3 2025",CM!K98="Q4 2025"),"Yes","No")</f>
        <v>No</v>
      </c>
      <c r="AF1408" s="178" t="str">
        <f t="shared" si="903"/>
        <v>No</v>
      </c>
      <c r="AG1408" t="str">
        <f>IF(OR(CM!K98="Q1 2026",CM!K98="Q2 2026"),"Yes","No")</f>
        <v>No</v>
      </c>
      <c r="AH1408" s="178" t="str">
        <f t="shared" si="904"/>
        <v>No</v>
      </c>
      <c r="AI1408" t="str">
        <f>IF(OR(CM!K98="Q3 2026",CM!K98="Q4 2026"),"Yes","No")</f>
        <v>No</v>
      </c>
      <c r="AJ1408" s="178" t="str">
        <f t="shared" si="905"/>
        <v>No</v>
      </c>
      <c r="AK1408" t="str">
        <f>IF(OR(CM!K98="Q1 2027",CM!K98="Q2 2027"),"Yes","No")</f>
        <v>No</v>
      </c>
      <c r="AL1408" s="178" t="str">
        <f t="shared" si="906"/>
        <v>No</v>
      </c>
      <c r="AM1408" t="str">
        <f>IF(OR(CM!K98="Q3 2027",CM!K98="Q4 2027"),"Yes","No")</f>
        <v>No</v>
      </c>
      <c r="AN1408" s="178" t="str">
        <f t="shared" si="907"/>
        <v>No</v>
      </c>
      <c r="AO1408" t="str">
        <f>IF(OR(CM!K98="Q1 2028",CM!K98="Q2 2028"),"Yes","No")</f>
        <v>No</v>
      </c>
      <c r="AP1408" s="178" t="str">
        <f t="shared" si="908"/>
        <v>No</v>
      </c>
      <c r="AQ1408" t="str">
        <f>IF(OR(CM!K98="Q3 2028",CM!K98="Q4 2028"),"Yes","No")</f>
        <v>No</v>
      </c>
      <c r="AR1408" s="178" t="str">
        <f t="shared" si="909"/>
        <v>No</v>
      </c>
      <c r="AS1408" t="str">
        <f>IF(OR(CM!K98="Q1 2029",CM!K98="Q2 2029"),"Yes","No")</f>
        <v>No</v>
      </c>
      <c r="AT1408" s="178" t="str">
        <f t="shared" si="910"/>
        <v>No</v>
      </c>
      <c r="AU1408" t="str">
        <f>IF(OR(CM!K98="Q3 2029",CM!K98="Q4 2029"),"Yes","No")</f>
        <v>No</v>
      </c>
      <c r="AV1408" s="178" t="str">
        <f t="shared" si="911"/>
        <v>No</v>
      </c>
      <c r="AW1408" t="str">
        <f>IF(OR(CM!K98="Q1 2030",CM!K98="Q2 2030"),"Yes","No")</f>
        <v>No</v>
      </c>
      <c r="AX1408" s="178" t="str">
        <f t="shared" si="912"/>
        <v>No</v>
      </c>
      <c r="AY1408" t="str">
        <f>IF(OR(CM!K98="Q3 2030",CM!K98="Q4 2030"),"Yes","No")</f>
        <v>No</v>
      </c>
      <c r="AZ1408" s="178" t="str">
        <f t="shared" si="913"/>
        <v>No</v>
      </c>
      <c r="BA1408" t="str">
        <f>IF(CM!K98="","No","Yes")</f>
        <v>No</v>
      </c>
      <c r="BB1408" s="178" t="str">
        <f t="shared" si="914"/>
        <v>No</v>
      </c>
      <c r="BC1408" s="178" t="str">
        <f t="shared" si="915"/>
        <v>Yes</v>
      </c>
      <c r="BD1408" s="174"/>
    </row>
    <row r="1409" spans="1:56" s="175" customFormat="1" ht="35.25" thickBot="1" x14ac:dyDescent="0.5">
      <c r="A1409" s="177">
        <v>95</v>
      </c>
      <c r="B1409" s="48" t="s">
        <v>207</v>
      </c>
      <c r="C1409" t="str">
        <f>IF(CM!E99="Yes","Yes","No")</f>
        <v>No</v>
      </c>
      <c r="D1409" t="str">
        <f>IF(AND(C1409="No",CM!F99="Yes"),"Yes","No")</f>
        <v>No</v>
      </c>
      <c r="E1409" t="str">
        <f>IF(AND(C1409="No",CM!F99="N/A"),"N/A","No")</f>
        <v>No</v>
      </c>
      <c r="F1409">
        <f>IF(OR(CM!F99="Yes",CM!F99="N/A"),0,1)</f>
        <v>1</v>
      </c>
      <c r="G1409" t="str">
        <f>IF(OR(CM!K99="Q3 2019",CM!K99="Q4 2019"),"Yes","No")</f>
        <v>No</v>
      </c>
      <c r="H1409" s="178" t="str">
        <f t="shared" si="891"/>
        <v>No</v>
      </c>
      <c r="I1409" t="str">
        <f>IF(OR(CM!K99="Q1 2020",CM!K99="Q2 2020"),"Yes","No")</f>
        <v>No</v>
      </c>
      <c r="J1409" s="178" t="str">
        <f t="shared" si="892"/>
        <v>No</v>
      </c>
      <c r="K1409" t="str">
        <f>IF(OR(CM!K99="Q3 2020",CM!K99="Q4 2020"),"Yes","No")</f>
        <v>No</v>
      </c>
      <c r="L1409" s="178" t="str">
        <f t="shared" si="893"/>
        <v>No</v>
      </c>
      <c r="M1409" t="str">
        <f>IF(OR(CM!K99="Q1 2021",CM!K99="Q2 2021"),"Yes","No")</f>
        <v>No</v>
      </c>
      <c r="N1409" s="178" t="str">
        <f t="shared" si="894"/>
        <v>No</v>
      </c>
      <c r="O1409" t="str">
        <f>IF(OR(CM!K99="Q3 2021",CM!K99="Q4 2021"),"Yes","No")</f>
        <v>No</v>
      </c>
      <c r="P1409" s="178" t="str">
        <f t="shared" si="895"/>
        <v>No</v>
      </c>
      <c r="Q1409" t="str">
        <f>IF(OR(CM!K99="Q1 2022",CM!K99="Q2 2022"),"Yes","No")</f>
        <v>No</v>
      </c>
      <c r="R1409" s="178" t="str">
        <f t="shared" si="896"/>
        <v>No</v>
      </c>
      <c r="S1409" t="str">
        <f>IF(OR(CM!K99="Q3 2022",CM!K99="Q4 2022"),"Yes","No")</f>
        <v>No</v>
      </c>
      <c r="T1409" s="178" t="str">
        <f t="shared" si="897"/>
        <v>No</v>
      </c>
      <c r="U1409" t="str">
        <f>IF(OR(CM!K99="Q1 2023",CM!K99="Q2 2023"),"Yes","No")</f>
        <v>No</v>
      </c>
      <c r="V1409" s="178" t="str">
        <f t="shared" si="898"/>
        <v>No</v>
      </c>
      <c r="W1409" t="str">
        <f>IF(OR(CM!K99="Q3 2023",CM!K99="Q4 2023"),"Yes","No")</f>
        <v>No</v>
      </c>
      <c r="X1409" s="178" t="str">
        <f t="shared" si="899"/>
        <v>No</v>
      </c>
      <c r="Y1409" t="str">
        <f>IF(OR(CM!K99="Q1 2024",CM!K99="Q2 2024"),"Yes","No")</f>
        <v>No</v>
      </c>
      <c r="Z1409" s="178" t="str">
        <f t="shared" si="900"/>
        <v>No</v>
      </c>
      <c r="AA1409" t="str">
        <f>IF(OR(IA!M175="Q3 2024",IA!M175="Q4 2024"),"Yes","No")</f>
        <v>No</v>
      </c>
      <c r="AB1409" s="178" t="str">
        <f t="shared" si="901"/>
        <v>No</v>
      </c>
      <c r="AC1409" t="str">
        <f>IF(OR(CM!K99="Q1 2025",CM!K99="Q2 2025"),"Yes","No")</f>
        <v>No</v>
      </c>
      <c r="AD1409" s="178" t="str">
        <f t="shared" si="902"/>
        <v>No</v>
      </c>
      <c r="AE1409" t="str">
        <f>IF(OR(CM!K99="Q3 2025",CM!K99="Q4 2025"),"Yes","No")</f>
        <v>No</v>
      </c>
      <c r="AF1409" s="178" t="str">
        <f t="shared" si="903"/>
        <v>No</v>
      </c>
      <c r="AG1409" t="str">
        <f>IF(OR(CM!K99="Q1 2026",CM!K99="Q2 2026"),"Yes","No")</f>
        <v>No</v>
      </c>
      <c r="AH1409" s="178" t="str">
        <f t="shared" si="904"/>
        <v>No</v>
      </c>
      <c r="AI1409" t="str">
        <f>IF(OR(CM!K99="Q3 2026",CM!K99="Q4 2026"),"Yes","No")</f>
        <v>No</v>
      </c>
      <c r="AJ1409" s="178" t="str">
        <f t="shared" si="905"/>
        <v>No</v>
      </c>
      <c r="AK1409" t="str">
        <f>IF(OR(CM!K99="Q1 2027",CM!K99="Q2 2027"),"Yes","No")</f>
        <v>No</v>
      </c>
      <c r="AL1409" s="178" t="str">
        <f t="shared" si="906"/>
        <v>No</v>
      </c>
      <c r="AM1409" t="str">
        <f>IF(OR(CM!K99="Q3 2027",CM!K99="Q4 2027"),"Yes","No")</f>
        <v>No</v>
      </c>
      <c r="AN1409" s="178" t="str">
        <f t="shared" si="907"/>
        <v>No</v>
      </c>
      <c r="AO1409" t="str">
        <f>IF(OR(CM!K99="Q1 2028",CM!K99="Q2 2028"),"Yes","No")</f>
        <v>No</v>
      </c>
      <c r="AP1409" s="178" t="str">
        <f t="shared" si="908"/>
        <v>No</v>
      </c>
      <c r="AQ1409" t="str">
        <f>IF(OR(CM!K99="Q3 2028",CM!K99="Q4 2028"),"Yes","No")</f>
        <v>No</v>
      </c>
      <c r="AR1409" s="178" t="str">
        <f t="shared" si="909"/>
        <v>No</v>
      </c>
      <c r="AS1409" t="str">
        <f>IF(OR(CM!K99="Q1 2029",CM!K99="Q2 2029"),"Yes","No")</f>
        <v>No</v>
      </c>
      <c r="AT1409" s="178" t="str">
        <f t="shared" si="910"/>
        <v>No</v>
      </c>
      <c r="AU1409" t="str">
        <f>IF(OR(CM!K99="Q3 2029",CM!K99="Q4 2029"),"Yes","No")</f>
        <v>No</v>
      </c>
      <c r="AV1409" s="178" t="str">
        <f t="shared" si="911"/>
        <v>No</v>
      </c>
      <c r="AW1409" t="str">
        <f>IF(OR(CM!K99="Q1 2030",CM!K99="Q2 2030"),"Yes","No")</f>
        <v>No</v>
      </c>
      <c r="AX1409" s="178" t="str">
        <f t="shared" si="912"/>
        <v>No</v>
      </c>
      <c r="AY1409" t="str">
        <f>IF(OR(CM!K99="Q3 2030",CM!K99="Q4 2030"),"Yes","No")</f>
        <v>No</v>
      </c>
      <c r="AZ1409" s="178" t="str">
        <f t="shared" si="913"/>
        <v>No</v>
      </c>
      <c r="BA1409" t="str">
        <f>IF(CM!K99="","No","Yes")</f>
        <v>No</v>
      </c>
      <c r="BB1409" s="178" t="str">
        <f t="shared" si="914"/>
        <v>No</v>
      </c>
      <c r="BC1409" s="178" t="str">
        <f t="shared" si="915"/>
        <v>Yes</v>
      </c>
      <c r="BD1409" s="174"/>
    </row>
    <row r="1410" spans="1:56" s="175" customFormat="1" ht="23.65" thickBot="1" x14ac:dyDescent="0.5">
      <c r="A1410" s="177">
        <v>96</v>
      </c>
      <c r="B1410" s="48" t="s">
        <v>209</v>
      </c>
      <c r="C1410" t="str">
        <f>IF(CM!E100="Yes","Yes","No")</f>
        <v>No</v>
      </c>
      <c r="D1410" t="str">
        <f>IF(AND(C1410="No",CM!F100="Yes"),"Yes","No")</f>
        <v>No</v>
      </c>
      <c r="E1410" t="str">
        <f>IF(AND(C1410="No",CM!F100="N/A"),"N/A","No")</f>
        <v>No</v>
      </c>
      <c r="F1410">
        <f>IF(OR(CM!F100="Yes",CM!F100="N/A"),0,1)</f>
        <v>1</v>
      </c>
      <c r="G1410" t="str">
        <f>IF(OR(CM!K100="Q3 2019",CM!K100="Q4 2019"),"Yes","No")</f>
        <v>No</v>
      </c>
      <c r="H1410" s="178" t="str">
        <f t="shared" si="891"/>
        <v>No</v>
      </c>
      <c r="I1410" t="str">
        <f>IF(OR(CM!K100="Q1 2020",CM!K100="Q2 2020"),"Yes","No")</f>
        <v>No</v>
      </c>
      <c r="J1410" s="178" t="str">
        <f t="shared" si="892"/>
        <v>No</v>
      </c>
      <c r="K1410" t="str">
        <f>IF(OR(CM!K100="Q3 2020",CM!K100="Q4 2020"),"Yes","No")</f>
        <v>No</v>
      </c>
      <c r="L1410" s="178" t="str">
        <f t="shared" si="893"/>
        <v>No</v>
      </c>
      <c r="M1410" t="str">
        <f>IF(OR(CM!K100="Q1 2021",CM!K100="Q2 2021"),"Yes","No")</f>
        <v>No</v>
      </c>
      <c r="N1410" s="178" t="str">
        <f t="shared" si="894"/>
        <v>No</v>
      </c>
      <c r="O1410" t="str">
        <f>IF(OR(CM!K100="Q3 2021",CM!K100="Q4 2021"),"Yes","No")</f>
        <v>No</v>
      </c>
      <c r="P1410" s="178" t="str">
        <f t="shared" si="895"/>
        <v>No</v>
      </c>
      <c r="Q1410" t="str">
        <f>IF(OR(CM!K100="Q1 2022",CM!K100="Q2 2022"),"Yes","No")</f>
        <v>No</v>
      </c>
      <c r="R1410" s="178" t="str">
        <f t="shared" si="896"/>
        <v>No</v>
      </c>
      <c r="S1410" t="str">
        <f>IF(OR(CM!K100="Q3 2022",CM!K100="Q4 2022"),"Yes","No")</f>
        <v>No</v>
      </c>
      <c r="T1410" s="178" t="str">
        <f t="shared" si="897"/>
        <v>No</v>
      </c>
      <c r="U1410" t="str">
        <f>IF(OR(CM!K100="Q1 2023",CM!K100="Q2 2023"),"Yes","No")</f>
        <v>No</v>
      </c>
      <c r="V1410" s="178" t="str">
        <f t="shared" si="898"/>
        <v>No</v>
      </c>
      <c r="W1410" t="str">
        <f>IF(OR(CM!K100="Q3 2023",CM!K100="Q4 2023"),"Yes","No")</f>
        <v>No</v>
      </c>
      <c r="X1410" s="178" t="str">
        <f t="shared" si="899"/>
        <v>No</v>
      </c>
      <c r="Y1410" t="str">
        <f>IF(OR(CM!K100="Q1 2024",CM!K100="Q2 2024"),"Yes","No")</f>
        <v>No</v>
      </c>
      <c r="Z1410" s="178" t="str">
        <f t="shared" si="900"/>
        <v>No</v>
      </c>
      <c r="AA1410" t="str">
        <f>IF(OR(IA!M176="Q3 2024",IA!M176="Q4 2024"),"Yes","No")</f>
        <v>No</v>
      </c>
      <c r="AB1410" s="178" t="str">
        <f t="shared" si="901"/>
        <v>No</v>
      </c>
      <c r="AC1410" t="str">
        <f>IF(OR(CM!K100="Q1 2025",CM!K100="Q2 2025"),"Yes","No")</f>
        <v>No</v>
      </c>
      <c r="AD1410" s="178" t="str">
        <f t="shared" si="902"/>
        <v>No</v>
      </c>
      <c r="AE1410" t="str">
        <f>IF(OR(CM!K100="Q3 2025",CM!K100="Q4 2025"),"Yes","No")</f>
        <v>No</v>
      </c>
      <c r="AF1410" s="178" t="str">
        <f t="shared" si="903"/>
        <v>No</v>
      </c>
      <c r="AG1410" t="str">
        <f>IF(OR(CM!K100="Q1 2026",CM!K100="Q2 2026"),"Yes","No")</f>
        <v>No</v>
      </c>
      <c r="AH1410" s="178" t="str">
        <f t="shared" si="904"/>
        <v>No</v>
      </c>
      <c r="AI1410" t="str">
        <f>IF(OR(CM!K100="Q3 2026",CM!K100="Q4 2026"),"Yes","No")</f>
        <v>No</v>
      </c>
      <c r="AJ1410" s="178" t="str">
        <f t="shared" si="905"/>
        <v>No</v>
      </c>
      <c r="AK1410" t="str">
        <f>IF(OR(CM!K100="Q1 2027",CM!K100="Q2 2027"),"Yes","No")</f>
        <v>No</v>
      </c>
      <c r="AL1410" s="178" t="str">
        <f t="shared" si="906"/>
        <v>No</v>
      </c>
      <c r="AM1410" t="str">
        <f>IF(OR(CM!K100="Q3 2027",CM!K100="Q4 2027"),"Yes","No")</f>
        <v>No</v>
      </c>
      <c r="AN1410" s="178" t="str">
        <f t="shared" si="907"/>
        <v>No</v>
      </c>
      <c r="AO1410" t="str">
        <f>IF(OR(CM!K100="Q1 2028",CM!K100="Q2 2028"),"Yes","No")</f>
        <v>No</v>
      </c>
      <c r="AP1410" s="178" t="str">
        <f t="shared" si="908"/>
        <v>No</v>
      </c>
      <c r="AQ1410" t="str">
        <f>IF(OR(CM!K100="Q3 2028",CM!K100="Q4 2028"),"Yes","No")</f>
        <v>No</v>
      </c>
      <c r="AR1410" s="178" t="str">
        <f t="shared" si="909"/>
        <v>No</v>
      </c>
      <c r="AS1410" t="str">
        <f>IF(OR(CM!K100="Q1 2029",CM!K100="Q2 2029"),"Yes","No")</f>
        <v>No</v>
      </c>
      <c r="AT1410" s="178" t="str">
        <f t="shared" si="910"/>
        <v>No</v>
      </c>
      <c r="AU1410" t="str">
        <f>IF(OR(CM!K100="Q3 2029",CM!K100="Q4 2029"),"Yes","No")</f>
        <v>No</v>
      </c>
      <c r="AV1410" s="178" t="str">
        <f t="shared" si="911"/>
        <v>No</v>
      </c>
      <c r="AW1410" t="str">
        <f>IF(OR(CM!K100="Q1 2030",CM!K100="Q2 2030"),"Yes","No")</f>
        <v>No</v>
      </c>
      <c r="AX1410" s="178" t="str">
        <f t="shared" si="912"/>
        <v>No</v>
      </c>
      <c r="AY1410" t="str">
        <f>IF(OR(CM!K100="Q3 2030",CM!K100="Q4 2030"),"Yes","No")</f>
        <v>No</v>
      </c>
      <c r="AZ1410" s="178" t="str">
        <f t="shared" si="913"/>
        <v>No</v>
      </c>
      <c r="BA1410" t="str">
        <f>IF(CM!K100="","No","Yes")</f>
        <v>No</v>
      </c>
      <c r="BB1410" s="178" t="str">
        <f t="shared" si="914"/>
        <v>No</v>
      </c>
      <c r="BC1410" s="178" t="str">
        <f t="shared" si="915"/>
        <v>Yes</v>
      </c>
      <c r="BD1410" s="174"/>
    </row>
    <row r="1411" spans="1:56" s="175" customFormat="1" ht="35.25" thickBot="1" x14ac:dyDescent="0.5">
      <c r="A1411" s="177">
        <v>97</v>
      </c>
      <c r="B1411" s="48" t="s">
        <v>210</v>
      </c>
      <c r="C1411" t="str">
        <f>IF(CM!E101="Yes","Yes","No")</f>
        <v>No</v>
      </c>
      <c r="D1411" t="str">
        <f>IF(AND(C1411="No",CM!F101="Yes"),"Yes","No")</f>
        <v>No</v>
      </c>
      <c r="E1411" t="str">
        <f>IF(AND(C1411="No",CM!F101="N/A"),"N/A","No")</f>
        <v>No</v>
      </c>
      <c r="F1411">
        <f>IF(OR(CM!F101="Yes",CM!F101="N/A"),0,1)</f>
        <v>1</v>
      </c>
      <c r="G1411" t="str">
        <f>IF(OR(CM!K101="Q3 2019",CM!K101="Q4 2019"),"Yes","No")</f>
        <v>No</v>
      </c>
      <c r="H1411" s="178" t="str">
        <f t="shared" si="891"/>
        <v>No</v>
      </c>
      <c r="I1411" t="str">
        <f>IF(OR(CM!K101="Q1 2020",CM!K101="Q2 2020"),"Yes","No")</f>
        <v>No</v>
      </c>
      <c r="J1411" s="178" t="str">
        <f t="shared" si="892"/>
        <v>No</v>
      </c>
      <c r="K1411" t="str">
        <f>IF(OR(CM!K101="Q3 2020",CM!K101="Q4 2020"),"Yes","No")</f>
        <v>No</v>
      </c>
      <c r="L1411" s="178" t="str">
        <f t="shared" si="893"/>
        <v>No</v>
      </c>
      <c r="M1411" t="str">
        <f>IF(OR(CM!K101="Q1 2021",CM!K101="Q2 2021"),"Yes","No")</f>
        <v>No</v>
      </c>
      <c r="N1411" s="178" t="str">
        <f t="shared" si="894"/>
        <v>No</v>
      </c>
      <c r="O1411" t="str">
        <f>IF(OR(CM!K101="Q3 2021",CM!K101="Q4 2021"),"Yes","No")</f>
        <v>No</v>
      </c>
      <c r="P1411" s="178" t="str">
        <f t="shared" si="895"/>
        <v>No</v>
      </c>
      <c r="Q1411" t="str">
        <f>IF(OR(CM!K101="Q1 2022",CM!K101="Q2 2022"),"Yes","No")</f>
        <v>No</v>
      </c>
      <c r="R1411" s="178" t="str">
        <f t="shared" si="896"/>
        <v>No</v>
      </c>
      <c r="S1411" t="str">
        <f>IF(OR(CM!K101="Q3 2022",CM!K101="Q4 2022"),"Yes","No")</f>
        <v>No</v>
      </c>
      <c r="T1411" s="178" t="str">
        <f t="shared" si="897"/>
        <v>No</v>
      </c>
      <c r="U1411" t="str">
        <f>IF(OR(CM!K101="Q1 2023",CM!K101="Q2 2023"),"Yes","No")</f>
        <v>No</v>
      </c>
      <c r="V1411" s="178" t="str">
        <f t="shared" si="898"/>
        <v>No</v>
      </c>
      <c r="W1411" t="str">
        <f>IF(OR(CM!K101="Q3 2023",CM!K101="Q4 2023"),"Yes","No")</f>
        <v>No</v>
      </c>
      <c r="X1411" s="178" t="str">
        <f t="shared" si="899"/>
        <v>No</v>
      </c>
      <c r="Y1411" t="str">
        <f>IF(OR(CM!K101="Q1 2024",CM!K101="Q2 2024"),"Yes","No")</f>
        <v>No</v>
      </c>
      <c r="Z1411" s="178" t="str">
        <f t="shared" si="900"/>
        <v>No</v>
      </c>
      <c r="AA1411" t="str">
        <f>IF(OR(IA!M177="Q3 2024",IA!M177="Q4 2024"),"Yes","No")</f>
        <v>No</v>
      </c>
      <c r="AB1411" s="178" t="str">
        <f t="shared" si="901"/>
        <v>No</v>
      </c>
      <c r="AC1411" t="str">
        <f>IF(OR(CM!K101="Q1 2025",CM!K101="Q2 2025"),"Yes","No")</f>
        <v>No</v>
      </c>
      <c r="AD1411" s="178" t="str">
        <f t="shared" si="902"/>
        <v>No</v>
      </c>
      <c r="AE1411" t="str">
        <f>IF(OR(CM!K101="Q3 2025",CM!K101="Q4 2025"),"Yes","No")</f>
        <v>No</v>
      </c>
      <c r="AF1411" s="178" t="str">
        <f t="shared" si="903"/>
        <v>No</v>
      </c>
      <c r="AG1411" t="str">
        <f>IF(OR(CM!K101="Q1 2026",CM!K101="Q2 2026"),"Yes","No")</f>
        <v>No</v>
      </c>
      <c r="AH1411" s="178" t="str">
        <f t="shared" si="904"/>
        <v>No</v>
      </c>
      <c r="AI1411" t="str">
        <f>IF(OR(CM!K101="Q3 2026",CM!K101="Q4 2026"),"Yes","No")</f>
        <v>No</v>
      </c>
      <c r="AJ1411" s="178" t="str">
        <f t="shared" si="905"/>
        <v>No</v>
      </c>
      <c r="AK1411" t="str">
        <f>IF(OR(CM!K101="Q1 2027",CM!K101="Q2 2027"),"Yes","No")</f>
        <v>No</v>
      </c>
      <c r="AL1411" s="178" t="str">
        <f t="shared" si="906"/>
        <v>No</v>
      </c>
      <c r="AM1411" t="str">
        <f>IF(OR(CM!K101="Q3 2027",CM!K101="Q4 2027"),"Yes","No")</f>
        <v>No</v>
      </c>
      <c r="AN1411" s="178" t="str">
        <f t="shared" si="907"/>
        <v>No</v>
      </c>
      <c r="AO1411" t="str">
        <f>IF(OR(CM!K101="Q1 2028",CM!K101="Q2 2028"),"Yes","No")</f>
        <v>No</v>
      </c>
      <c r="AP1411" s="178" t="str">
        <f t="shared" si="908"/>
        <v>No</v>
      </c>
      <c r="AQ1411" t="str">
        <f>IF(OR(CM!K101="Q3 2028",CM!K101="Q4 2028"),"Yes","No")</f>
        <v>No</v>
      </c>
      <c r="AR1411" s="178" t="str">
        <f t="shared" si="909"/>
        <v>No</v>
      </c>
      <c r="AS1411" t="str">
        <f>IF(OR(CM!K101="Q1 2029",CM!K101="Q2 2029"),"Yes","No")</f>
        <v>No</v>
      </c>
      <c r="AT1411" s="178" t="str">
        <f t="shared" si="910"/>
        <v>No</v>
      </c>
      <c r="AU1411" t="str">
        <f>IF(OR(CM!K101="Q3 2029",CM!K101="Q4 2029"),"Yes","No")</f>
        <v>No</v>
      </c>
      <c r="AV1411" s="178" t="str">
        <f t="shared" si="911"/>
        <v>No</v>
      </c>
      <c r="AW1411" t="str">
        <f>IF(OR(CM!K101="Q1 2030",CM!K101="Q2 2030"),"Yes","No")</f>
        <v>No</v>
      </c>
      <c r="AX1411" s="178" t="str">
        <f t="shared" si="912"/>
        <v>No</v>
      </c>
      <c r="AY1411" t="str">
        <f>IF(OR(CM!K101="Q3 2030",CM!K101="Q4 2030"),"Yes","No")</f>
        <v>No</v>
      </c>
      <c r="AZ1411" s="178" t="str">
        <f t="shared" si="913"/>
        <v>No</v>
      </c>
      <c r="BA1411" t="str">
        <f>IF(CM!K101="","No","Yes")</f>
        <v>No</v>
      </c>
      <c r="BB1411" s="178" t="str">
        <f t="shared" si="914"/>
        <v>No</v>
      </c>
      <c r="BC1411" s="178" t="str">
        <f t="shared" si="915"/>
        <v>Yes</v>
      </c>
      <c r="BD1411" s="174"/>
    </row>
    <row r="1412" spans="1:56" s="175" customFormat="1" ht="46.9" thickBot="1" x14ac:dyDescent="0.5">
      <c r="A1412" s="177">
        <v>98</v>
      </c>
      <c r="B1412" s="48" t="s">
        <v>213</v>
      </c>
      <c r="C1412" t="str">
        <f>IF(CM!E102="Yes","Yes","No")</f>
        <v>No</v>
      </c>
      <c r="D1412" t="str">
        <f>IF(AND(C1412="No",CM!F102="Yes"),"Yes","No")</f>
        <v>No</v>
      </c>
      <c r="E1412" t="str">
        <f>IF(AND(C1412="No",CM!F102="N/A"),"N/A","No")</f>
        <v>No</v>
      </c>
      <c r="F1412">
        <f>IF(OR(CM!F102="Yes",CM!F102="N/A"),0,1)</f>
        <v>1</v>
      </c>
      <c r="G1412" t="str">
        <f>IF(OR(CM!K102="Q3 2019",CM!K102="Q4 2019"),"Yes","No")</f>
        <v>No</v>
      </c>
      <c r="H1412" s="178" t="str">
        <f t="shared" si="891"/>
        <v>No</v>
      </c>
      <c r="I1412" t="str">
        <f>IF(OR(CM!K102="Q1 2020",CM!K102="Q2 2020"),"Yes","No")</f>
        <v>No</v>
      </c>
      <c r="J1412" s="178" t="str">
        <f t="shared" si="892"/>
        <v>No</v>
      </c>
      <c r="K1412" t="str">
        <f>IF(OR(CM!K102="Q3 2020",CM!K102="Q4 2020"),"Yes","No")</f>
        <v>No</v>
      </c>
      <c r="L1412" s="178" t="str">
        <f t="shared" si="893"/>
        <v>No</v>
      </c>
      <c r="M1412" t="str">
        <f>IF(OR(CM!K102="Q1 2021",CM!K102="Q2 2021"),"Yes","No")</f>
        <v>No</v>
      </c>
      <c r="N1412" s="178" t="str">
        <f t="shared" si="894"/>
        <v>No</v>
      </c>
      <c r="O1412" t="str">
        <f>IF(OR(CM!K102="Q3 2021",CM!K102="Q4 2021"),"Yes","No")</f>
        <v>No</v>
      </c>
      <c r="P1412" s="178" t="str">
        <f t="shared" si="895"/>
        <v>No</v>
      </c>
      <c r="Q1412" t="str">
        <f>IF(OR(CM!K102="Q1 2022",CM!K102="Q2 2022"),"Yes","No")</f>
        <v>No</v>
      </c>
      <c r="R1412" s="178" t="str">
        <f t="shared" si="896"/>
        <v>No</v>
      </c>
      <c r="S1412" t="str">
        <f>IF(OR(CM!K102="Q3 2022",CM!K102="Q4 2022"),"Yes","No")</f>
        <v>No</v>
      </c>
      <c r="T1412" s="178" t="str">
        <f t="shared" si="897"/>
        <v>No</v>
      </c>
      <c r="U1412" t="str">
        <f>IF(OR(CM!K102="Q1 2023",CM!K102="Q2 2023"),"Yes","No")</f>
        <v>No</v>
      </c>
      <c r="V1412" s="178" t="str">
        <f t="shared" si="898"/>
        <v>No</v>
      </c>
      <c r="W1412" t="str">
        <f>IF(OR(CM!K102="Q3 2023",CM!K102="Q4 2023"),"Yes","No")</f>
        <v>No</v>
      </c>
      <c r="X1412" s="178" t="str">
        <f t="shared" si="899"/>
        <v>No</v>
      </c>
      <c r="Y1412" t="str">
        <f>IF(OR(CM!K102="Q1 2024",CM!K102="Q2 2024"),"Yes","No")</f>
        <v>No</v>
      </c>
      <c r="Z1412" s="178" t="str">
        <f t="shared" si="900"/>
        <v>No</v>
      </c>
      <c r="AA1412" t="str">
        <f>IF(OR(IA!M178="Q3 2024",IA!M178="Q4 2024"),"Yes","No")</f>
        <v>No</v>
      </c>
      <c r="AB1412" s="178" t="str">
        <f t="shared" si="901"/>
        <v>No</v>
      </c>
      <c r="AC1412" t="str">
        <f>IF(OR(CM!K102="Q1 2025",CM!K102="Q2 2025"),"Yes","No")</f>
        <v>No</v>
      </c>
      <c r="AD1412" s="178" t="str">
        <f t="shared" si="902"/>
        <v>No</v>
      </c>
      <c r="AE1412" t="str">
        <f>IF(OR(CM!K102="Q3 2025",CM!K102="Q4 2025"),"Yes","No")</f>
        <v>No</v>
      </c>
      <c r="AF1412" s="178" t="str">
        <f t="shared" si="903"/>
        <v>No</v>
      </c>
      <c r="AG1412" t="str">
        <f>IF(OR(CM!K102="Q1 2026",CM!K102="Q2 2026"),"Yes","No")</f>
        <v>No</v>
      </c>
      <c r="AH1412" s="178" t="str">
        <f t="shared" si="904"/>
        <v>No</v>
      </c>
      <c r="AI1412" t="str">
        <f>IF(OR(CM!K102="Q3 2026",CM!K102="Q4 2026"),"Yes","No")</f>
        <v>No</v>
      </c>
      <c r="AJ1412" s="178" t="str">
        <f t="shared" si="905"/>
        <v>No</v>
      </c>
      <c r="AK1412" t="str">
        <f>IF(OR(CM!K102="Q1 2027",CM!K102="Q2 2027"),"Yes","No")</f>
        <v>No</v>
      </c>
      <c r="AL1412" s="178" t="str">
        <f t="shared" si="906"/>
        <v>No</v>
      </c>
      <c r="AM1412" t="str">
        <f>IF(OR(CM!K102="Q3 2027",CM!K102="Q4 2027"),"Yes","No")</f>
        <v>No</v>
      </c>
      <c r="AN1412" s="178" t="str">
        <f t="shared" si="907"/>
        <v>No</v>
      </c>
      <c r="AO1412" t="str">
        <f>IF(OR(CM!K102="Q1 2028",CM!K102="Q2 2028"),"Yes","No")</f>
        <v>No</v>
      </c>
      <c r="AP1412" s="178" t="str">
        <f t="shared" si="908"/>
        <v>No</v>
      </c>
      <c r="AQ1412" t="str">
        <f>IF(OR(CM!K102="Q3 2028",CM!K102="Q4 2028"),"Yes","No")</f>
        <v>No</v>
      </c>
      <c r="AR1412" s="178" t="str">
        <f t="shared" si="909"/>
        <v>No</v>
      </c>
      <c r="AS1412" t="str">
        <f>IF(OR(CM!K102="Q1 2029",CM!K102="Q2 2029"),"Yes","No")</f>
        <v>No</v>
      </c>
      <c r="AT1412" s="178" t="str">
        <f t="shared" si="910"/>
        <v>No</v>
      </c>
      <c r="AU1412" t="str">
        <f>IF(OR(CM!K102="Q3 2029",CM!K102="Q4 2029"),"Yes","No")</f>
        <v>No</v>
      </c>
      <c r="AV1412" s="178" t="str">
        <f t="shared" si="911"/>
        <v>No</v>
      </c>
      <c r="AW1412" t="str">
        <f>IF(OR(CM!K102="Q1 2030",CM!K102="Q2 2030"),"Yes","No")</f>
        <v>No</v>
      </c>
      <c r="AX1412" s="178" t="str">
        <f t="shared" si="912"/>
        <v>No</v>
      </c>
      <c r="AY1412" t="str">
        <f>IF(OR(CM!K102="Q3 2030",CM!K102="Q4 2030"),"Yes","No")</f>
        <v>No</v>
      </c>
      <c r="AZ1412" s="178" t="str">
        <f t="shared" si="913"/>
        <v>No</v>
      </c>
      <c r="BA1412" t="str">
        <f>IF(CM!K102="","No","Yes")</f>
        <v>No</v>
      </c>
      <c r="BB1412" s="178" t="str">
        <f t="shared" si="914"/>
        <v>No</v>
      </c>
      <c r="BC1412" s="178" t="str">
        <f t="shared" si="915"/>
        <v>Yes</v>
      </c>
      <c r="BD1412" s="174"/>
    </row>
    <row r="1413" spans="1:56" s="175" customFormat="1" ht="23.65" thickBot="1" x14ac:dyDescent="0.5">
      <c r="A1413" s="177">
        <v>99</v>
      </c>
      <c r="B1413" s="48" t="s">
        <v>215</v>
      </c>
      <c r="C1413" t="str">
        <f>IF(CM!E103="Yes","Yes","No")</f>
        <v>No</v>
      </c>
      <c r="D1413" t="str">
        <f>IF(AND(C1413="No",CM!F103="Yes"),"Yes","No")</f>
        <v>No</v>
      </c>
      <c r="E1413" t="str">
        <f>IF(AND(C1413="No",CM!F103="N/A"),"N/A","No")</f>
        <v>No</v>
      </c>
      <c r="F1413">
        <f>IF(OR(CM!F103="Yes",CM!F103="N/A"),0,1)</f>
        <v>1</v>
      </c>
      <c r="G1413" t="str">
        <f>IF(OR(CM!K103="Q3 2019",CM!K103="Q4 2019"),"Yes","No")</f>
        <v>No</v>
      </c>
      <c r="H1413" s="178" t="str">
        <f t="shared" si="891"/>
        <v>No</v>
      </c>
      <c r="I1413" t="str">
        <f>IF(OR(CM!K103="Q1 2020",CM!K103="Q2 2020"),"Yes","No")</f>
        <v>No</v>
      </c>
      <c r="J1413" s="178" t="str">
        <f t="shared" si="892"/>
        <v>No</v>
      </c>
      <c r="K1413" t="str">
        <f>IF(OR(CM!K103="Q3 2020",CM!K103="Q4 2020"),"Yes","No")</f>
        <v>No</v>
      </c>
      <c r="L1413" s="178" t="str">
        <f t="shared" si="893"/>
        <v>No</v>
      </c>
      <c r="M1413" t="str">
        <f>IF(OR(CM!K103="Q1 2021",CM!K103="Q2 2021"),"Yes","No")</f>
        <v>No</v>
      </c>
      <c r="N1413" s="178" t="str">
        <f t="shared" si="894"/>
        <v>No</v>
      </c>
      <c r="O1413" t="str">
        <f>IF(OR(CM!K103="Q3 2021",CM!K103="Q4 2021"),"Yes","No")</f>
        <v>No</v>
      </c>
      <c r="P1413" s="178" t="str">
        <f t="shared" si="895"/>
        <v>No</v>
      </c>
      <c r="Q1413" t="str">
        <f>IF(OR(CM!K103="Q1 2022",CM!K103="Q2 2022"),"Yes","No")</f>
        <v>No</v>
      </c>
      <c r="R1413" s="178" t="str">
        <f t="shared" si="896"/>
        <v>No</v>
      </c>
      <c r="S1413" t="str">
        <f>IF(OR(CM!K103="Q3 2022",CM!K103="Q4 2022"),"Yes","No")</f>
        <v>No</v>
      </c>
      <c r="T1413" s="178" t="str">
        <f t="shared" si="897"/>
        <v>No</v>
      </c>
      <c r="U1413" t="str">
        <f>IF(OR(CM!K103="Q1 2023",CM!K103="Q2 2023"),"Yes","No")</f>
        <v>No</v>
      </c>
      <c r="V1413" s="178" t="str">
        <f t="shared" si="898"/>
        <v>No</v>
      </c>
      <c r="W1413" t="str">
        <f>IF(OR(CM!K103="Q3 2023",CM!K103="Q4 2023"),"Yes","No")</f>
        <v>No</v>
      </c>
      <c r="X1413" s="178" t="str">
        <f t="shared" si="899"/>
        <v>No</v>
      </c>
      <c r="Y1413" t="str">
        <f>IF(OR(CM!K103="Q1 2024",CM!K103="Q2 2024"),"Yes","No")</f>
        <v>No</v>
      </c>
      <c r="Z1413" s="178" t="str">
        <f t="shared" si="900"/>
        <v>No</v>
      </c>
      <c r="AA1413" t="str">
        <f>IF(OR(IA!M179="Q3 2024",IA!M179="Q4 2024"),"Yes","No")</f>
        <v>No</v>
      </c>
      <c r="AB1413" s="178" t="str">
        <f t="shared" si="901"/>
        <v>No</v>
      </c>
      <c r="AC1413" t="str">
        <f>IF(OR(CM!K103="Q1 2025",CM!K103="Q2 2025"),"Yes","No")</f>
        <v>No</v>
      </c>
      <c r="AD1413" s="178" t="str">
        <f t="shared" si="902"/>
        <v>No</v>
      </c>
      <c r="AE1413" t="str">
        <f>IF(OR(CM!K103="Q3 2025",CM!K103="Q4 2025"),"Yes","No")</f>
        <v>No</v>
      </c>
      <c r="AF1413" s="178" t="str">
        <f t="shared" si="903"/>
        <v>No</v>
      </c>
      <c r="AG1413" t="str">
        <f>IF(OR(CM!K103="Q1 2026",CM!K103="Q2 2026"),"Yes","No")</f>
        <v>No</v>
      </c>
      <c r="AH1413" s="178" t="str">
        <f t="shared" si="904"/>
        <v>No</v>
      </c>
      <c r="AI1413" t="str">
        <f>IF(OR(CM!K103="Q3 2026",CM!K103="Q4 2026"),"Yes","No")</f>
        <v>No</v>
      </c>
      <c r="AJ1413" s="178" t="str">
        <f t="shared" si="905"/>
        <v>No</v>
      </c>
      <c r="AK1413" t="str">
        <f>IF(OR(CM!K103="Q1 2027",CM!K103="Q2 2027"),"Yes","No")</f>
        <v>No</v>
      </c>
      <c r="AL1413" s="178" t="str">
        <f t="shared" si="906"/>
        <v>No</v>
      </c>
      <c r="AM1413" t="str">
        <f>IF(OR(CM!K103="Q3 2027",CM!K103="Q4 2027"),"Yes","No")</f>
        <v>No</v>
      </c>
      <c r="AN1413" s="178" t="str">
        <f t="shared" si="907"/>
        <v>No</v>
      </c>
      <c r="AO1413" t="str">
        <f>IF(OR(CM!K103="Q1 2028",CM!K103="Q2 2028"),"Yes","No")</f>
        <v>No</v>
      </c>
      <c r="AP1413" s="178" t="str">
        <f t="shared" si="908"/>
        <v>No</v>
      </c>
      <c r="AQ1413" t="str">
        <f>IF(OR(CM!K103="Q3 2028",CM!K103="Q4 2028"),"Yes","No")</f>
        <v>No</v>
      </c>
      <c r="AR1413" s="178" t="str">
        <f t="shared" si="909"/>
        <v>No</v>
      </c>
      <c r="AS1413" t="str">
        <f>IF(OR(CM!K103="Q1 2029",CM!K103="Q2 2029"),"Yes","No")</f>
        <v>No</v>
      </c>
      <c r="AT1413" s="178" t="str">
        <f t="shared" si="910"/>
        <v>No</v>
      </c>
      <c r="AU1413" t="str">
        <f>IF(OR(CM!K103="Q3 2029",CM!K103="Q4 2029"),"Yes","No")</f>
        <v>No</v>
      </c>
      <c r="AV1413" s="178" t="str">
        <f t="shared" si="911"/>
        <v>No</v>
      </c>
      <c r="AW1413" t="str">
        <f>IF(OR(CM!K103="Q1 2030",CM!K103="Q2 2030"),"Yes","No")</f>
        <v>No</v>
      </c>
      <c r="AX1413" s="178" t="str">
        <f t="shared" si="912"/>
        <v>No</v>
      </c>
      <c r="AY1413" t="str">
        <f>IF(OR(CM!K103="Q3 2030",CM!K103="Q4 2030"),"Yes","No")</f>
        <v>No</v>
      </c>
      <c r="AZ1413" s="178" t="str">
        <f t="shared" si="913"/>
        <v>No</v>
      </c>
      <c r="BA1413" t="str">
        <f>IF(CM!K103="","No","Yes")</f>
        <v>No</v>
      </c>
      <c r="BB1413" s="178" t="str">
        <f t="shared" si="914"/>
        <v>No</v>
      </c>
      <c r="BC1413" s="178" t="str">
        <f t="shared" si="915"/>
        <v>Yes</v>
      </c>
      <c r="BD1413" s="174"/>
    </row>
    <row r="1414" spans="1:56" s="175" customFormat="1" ht="23.65" thickBot="1" x14ac:dyDescent="0.5">
      <c r="A1414" s="177">
        <v>100</v>
      </c>
      <c r="B1414" s="48" t="s">
        <v>216</v>
      </c>
      <c r="C1414" t="str">
        <f>IF(CM!E104="Yes","Yes","No")</f>
        <v>No</v>
      </c>
      <c r="D1414" t="str">
        <f>IF(AND(C1414="No",CM!F104="Yes"),"Yes","No")</f>
        <v>No</v>
      </c>
      <c r="E1414" t="str">
        <f>IF(AND(C1414="No",CM!F104="N/A"),"N/A","No")</f>
        <v>No</v>
      </c>
      <c r="F1414">
        <f>IF(OR(CM!F104="Yes",CM!F104="N/A"),0,1)</f>
        <v>1</v>
      </c>
      <c r="G1414" t="str">
        <f>IF(OR(CM!K104="Q3 2019",CM!K104="Q4 2019"),"Yes","No")</f>
        <v>No</v>
      </c>
      <c r="H1414" s="178" t="str">
        <f t="shared" si="891"/>
        <v>No</v>
      </c>
      <c r="I1414" t="str">
        <f>IF(OR(CM!K104="Q1 2020",CM!K104="Q2 2020"),"Yes","No")</f>
        <v>No</v>
      </c>
      <c r="J1414" s="178" t="str">
        <f t="shared" si="892"/>
        <v>No</v>
      </c>
      <c r="K1414" t="str">
        <f>IF(OR(CM!K104="Q3 2020",CM!K104="Q4 2020"),"Yes","No")</f>
        <v>No</v>
      </c>
      <c r="L1414" s="178" t="str">
        <f t="shared" si="893"/>
        <v>No</v>
      </c>
      <c r="M1414" t="str">
        <f>IF(OR(CM!K104="Q1 2021",CM!K104="Q2 2021"),"Yes","No")</f>
        <v>No</v>
      </c>
      <c r="N1414" s="178" t="str">
        <f t="shared" si="894"/>
        <v>No</v>
      </c>
      <c r="O1414" t="str">
        <f>IF(OR(CM!K104="Q3 2021",CM!K104="Q4 2021"),"Yes","No")</f>
        <v>No</v>
      </c>
      <c r="P1414" s="178" t="str">
        <f t="shared" si="895"/>
        <v>No</v>
      </c>
      <c r="Q1414" t="str">
        <f>IF(OR(CM!K104="Q1 2022",CM!K104="Q2 2022"),"Yes","No")</f>
        <v>No</v>
      </c>
      <c r="R1414" s="178" t="str">
        <f t="shared" si="896"/>
        <v>No</v>
      </c>
      <c r="S1414" t="str">
        <f>IF(OR(CM!K104="Q3 2022",CM!K104="Q4 2022"),"Yes","No")</f>
        <v>No</v>
      </c>
      <c r="T1414" s="178" t="str">
        <f t="shared" si="897"/>
        <v>No</v>
      </c>
      <c r="U1414" t="str">
        <f>IF(OR(CM!K104="Q1 2023",CM!K104="Q2 2023"),"Yes","No")</f>
        <v>No</v>
      </c>
      <c r="V1414" s="178" t="str">
        <f t="shared" si="898"/>
        <v>No</v>
      </c>
      <c r="W1414" t="str">
        <f>IF(OR(CM!K104="Q3 2023",CM!K104="Q4 2023"),"Yes","No")</f>
        <v>No</v>
      </c>
      <c r="X1414" s="178" t="str">
        <f t="shared" si="899"/>
        <v>No</v>
      </c>
      <c r="Y1414" t="str">
        <f>IF(OR(CM!K104="Q1 2024",CM!K104="Q2 2024"),"Yes","No")</f>
        <v>No</v>
      </c>
      <c r="Z1414" s="178" t="str">
        <f t="shared" si="900"/>
        <v>No</v>
      </c>
      <c r="AA1414" t="str">
        <f>IF(OR(IA!M180="Q3 2024",IA!M180="Q4 2024"),"Yes","No")</f>
        <v>No</v>
      </c>
      <c r="AB1414" s="178" t="str">
        <f t="shared" si="901"/>
        <v>No</v>
      </c>
      <c r="AC1414" t="str">
        <f>IF(OR(CM!K104="Q1 2025",CM!K104="Q2 2025"),"Yes","No")</f>
        <v>No</v>
      </c>
      <c r="AD1414" s="178" t="str">
        <f t="shared" si="902"/>
        <v>No</v>
      </c>
      <c r="AE1414" t="str">
        <f>IF(OR(CM!K104="Q3 2025",CM!K104="Q4 2025"),"Yes","No")</f>
        <v>No</v>
      </c>
      <c r="AF1414" s="178" t="str">
        <f t="shared" si="903"/>
        <v>No</v>
      </c>
      <c r="AG1414" t="str">
        <f>IF(OR(CM!K104="Q1 2026",CM!K104="Q2 2026"),"Yes","No")</f>
        <v>No</v>
      </c>
      <c r="AH1414" s="178" t="str">
        <f t="shared" si="904"/>
        <v>No</v>
      </c>
      <c r="AI1414" t="str">
        <f>IF(OR(CM!K104="Q3 2026",CM!K104="Q4 2026"),"Yes","No")</f>
        <v>No</v>
      </c>
      <c r="AJ1414" s="178" t="str">
        <f t="shared" si="905"/>
        <v>No</v>
      </c>
      <c r="AK1414" t="str">
        <f>IF(OR(CM!K104="Q1 2027",CM!K104="Q2 2027"),"Yes","No")</f>
        <v>No</v>
      </c>
      <c r="AL1414" s="178" t="str">
        <f t="shared" si="906"/>
        <v>No</v>
      </c>
      <c r="AM1414" t="str">
        <f>IF(OR(CM!K104="Q3 2027",CM!K104="Q4 2027"),"Yes","No")</f>
        <v>No</v>
      </c>
      <c r="AN1414" s="178" t="str">
        <f t="shared" si="907"/>
        <v>No</v>
      </c>
      <c r="AO1414" t="str">
        <f>IF(OR(CM!K104="Q1 2028",CM!K104="Q2 2028"),"Yes","No")</f>
        <v>No</v>
      </c>
      <c r="AP1414" s="178" t="str">
        <f t="shared" si="908"/>
        <v>No</v>
      </c>
      <c r="AQ1414" t="str">
        <f>IF(OR(CM!K104="Q3 2028",CM!K104="Q4 2028"),"Yes","No")</f>
        <v>No</v>
      </c>
      <c r="AR1414" s="178" t="str">
        <f t="shared" si="909"/>
        <v>No</v>
      </c>
      <c r="AS1414" t="str">
        <f>IF(OR(CM!K104="Q1 2029",CM!K104="Q2 2029"),"Yes","No")</f>
        <v>No</v>
      </c>
      <c r="AT1414" s="178" t="str">
        <f t="shared" si="910"/>
        <v>No</v>
      </c>
      <c r="AU1414" t="str">
        <f>IF(OR(CM!K104="Q3 2029",CM!K104="Q4 2029"),"Yes","No")</f>
        <v>No</v>
      </c>
      <c r="AV1414" s="178" t="str">
        <f t="shared" si="911"/>
        <v>No</v>
      </c>
      <c r="AW1414" t="str">
        <f>IF(OR(CM!K104="Q1 2030",CM!K104="Q2 2030"),"Yes","No")</f>
        <v>No</v>
      </c>
      <c r="AX1414" s="178" t="str">
        <f t="shared" si="912"/>
        <v>No</v>
      </c>
      <c r="AY1414" t="str">
        <f>IF(OR(CM!K104="Q3 2030",CM!K104="Q4 2030"),"Yes","No")</f>
        <v>No</v>
      </c>
      <c r="AZ1414" s="178" t="str">
        <f t="shared" si="913"/>
        <v>No</v>
      </c>
      <c r="BA1414" t="str">
        <f>IF(CM!K104="","No","Yes")</f>
        <v>No</v>
      </c>
      <c r="BB1414" s="178" t="str">
        <f t="shared" si="914"/>
        <v>No</v>
      </c>
      <c r="BC1414" s="178" t="str">
        <f t="shared" si="915"/>
        <v>Yes</v>
      </c>
      <c r="BD1414" s="174"/>
    </row>
    <row r="1415" spans="1:56" s="175" customFormat="1" ht="23.65" thickBot="1" x14ac:dyDescent="0.5">
      <c r="A1415" s="177">
        <v>101</v>
      </c>
      <c r="B1415" s="51" t="s">
        <v>218</v>
      </c>
      <c r="C1415" t="str">
        <f>IF(CM!E105="Yes","Yes","No")</f>
        <v>No</v>
      </c>
      <c r="D1415" t="str">
        <f>IF(AND(C1415="No",CM!F105="Yes"),"Yes","No")</f>
        <v>No</v>
      </c>
      <c r="E1415" t="str">
        <f>IF(AND(C1415="No",CM!F105="N/A"),"N/A","No")</f>
        <v>No</v>
      </c>
      <c r="F1415">
        <f>IF(OR(CM!F105="Yes",CM!F105="N/A"),0,1)</f>
        <v>1</v>
      </c>
      <c r="G1415" t="str">
        <f>IF(OR(CM!K105="Q3 2019",CM!K105="Q4 2019"),"Yes","No")</f>
        <v>No</v>
      </c>
      <c r="H1415" s="178" t="str">
        <f t="shared" si="891"/>
        <v>No</v>
      </c>
      <c r="I1415" t="str">
        <f>IF(OR(CM!K105="Q1 2020",CM!K105="Q2 2020"),"Yes","No")</f>
        <v>No</v>
      </c>
      <c r="J1415" s="178" t="str">
        <f t="shared" si="892"/>
        <v>No</v>
      </c>
      <c r="K1415" t="str">
        <f>IF(OR(CM!K105="Q3 2020",CM!K105="Q4 2020"),"Yes","No")</f>
        <v>No</v>
      </c>
      <c r="L1415" s="178" t="str">
        <f t="shared" si="893"/>
        <v>No</v>
      </c>
      <c r="M1415" t="str">
        <f>IF(OR(CM!K105="Q1 2021",CM!K105="Q2 2021"),"Yes","No")</f>
        <v>No</v>
      </c>
      <c r="N1415" s="178" t="str">
        <f t="shared" si="894"/>
        <v>No</v>
      </c>
      <c r="O1415" t="str">
        <f>IF(OR(CM!K105="Q3 2021",CM!K105="Q4 2021"),"Yes","No")</f>
        <v>No</v>
      </c>
      <c r="P1415" s="178" t="str">
        <f t="shared" si="895"/>
        <v>No</v>
      </c>
      <c r="Q1415" t="str">
        <f>IF(OR(CM!K105="Q1 2022",CM!K105="Q2 2022"),"Yes","No")</f>
        <v>No</v>
      </c>
      <c r="R1415" s="178" t="str">
        <f t="shared" si="896"/>
        <v>No</v>
      </c>
      <c r="S1415" t="str">
        <f>IF(OR(CM!K105="Q3 2022",CM!K105="Q4 2022"),"Yes","No")</f>
        <v>No</v>
      </c>
      <c r="T1415" s="178" t="str">
        <f t="shared" si="897"/>
        <v>No</v>
      </c>
      <c r="U1415" t="str">
        <f>IF(OR(CM!K105="Q1 2023",CM!K105="Q2 2023"),"Yes","No")</f>
        <v>No</v>
      </c>
      <c r="V1415" s="178" t="str">
        <f t="shared" si="898"/>
        <v>No</v>
      </c>
      <c r="W1415" t="str">
        <f>IF(OR(CM!K105="Q3 2023",CM!K105="Q4 2023"),"Yes","No")</f>
        <v>No</v>
      </c>
      <c r="X1415" s="178" t="str">
        <f t="shared" si="899"/>
        <v>No</v>
      </c>
      <c r="Y1415" t="str">
        <f>IF(OR(CM!K105="Q1 2024",CM!K105="Q2 2024"),"Yes","No")</f>
        <v>No</v>
      </c>
      <c r="Z1415" s="178" t="str">
        <f t="shared" si="900"/>
        <v>No</v>
      </c>
      <c r="AA1415" t="str">
        <f>IF(OR(IA!M181="Q3 2024",IA!M181="Q4 2024"),"Yes","No")</f>
        <v>No</v>
      </c>
      <c r="AB1415" s="178" t="str">
        <f t="shared" si="901"/>
        <v>No</v>
      </c>
      <c r="AC1415" t="str">
        <f>IF(OR(CM!K105="Q1 2025",CM!K105="Q2 2025"),"Yes","No")</f>
        <v>No</v>
      </c>
      <c r="AD1415" s="178" t="str">
        <f t="shared" si="902"/>
        <v>No</v>
      </c>
      <c r="AE1415" t="str">
        <f>IF(OR(CM!K105="Q3 2025",CM!K105="Q4 2025"),"Yes","No")</f>
        <v>No</v>
      </c>
      <c r="AF1415" s="178" t="str">
        <f t="shared" si="903"/>
        <v>No</v>
      </c>
      <c r="AG1415" t="str">
        <f>IF(OR(CM!K105="Q1 2026",CM!K105="Q2 2026"),"Yes","No")</f>
        <v>No</v>
      </c>
      <c r="AH1415" s="178" t="str">
        <f t="shared" si="904"/>
        <v>No</v>
      </c>
      <c r="AI1415" t="str">
        <f>IF(OR(CM!K105="Q3 2026",CM!K105="Q4 2026"),"Yes","No")</f>
        <v>No</v>
      </c>
      <c r="AJ1415" s="178" t="str">
        <f t="shared" si="905"/>
        <v>No</v>
      </c>
      <c r="AK1415" t="str">
        <f>IF(OR(CM!K105="Q1 2027",CM!K105="Q2 2027"),"Yes","No")</f>
        <v>No</v>
      </c>
      <c r="AL1415" s="178" t="str">
        <f t="shared" si="906"/>
        <v>No</v>
      </c>
      <c r="AM1415" t="str">
        <f>IF(OR(CM!K105="Q3 2027",CM!K105="Q4 2027"),"Yes","No")</f>
        <v>No</v>
      </c>
      <c r="AN1415" s="178" t="str">
        <f t="shared" si="907"/>
        <v>No</v>
      </c>
      <c r="AO1415" t="str">
        <f>IF(OR(CM!K105="Q1 2028",CM!K105="Q2 2028"),"Yes","No")</f>
        <v>No</v>
      </c>
      <c r="AP1415" s="178" t="str">
        <f t="shared" si="908"/>
        <v>No</v>
      </c>
      <c r="AQ1415" t="str">
        <f>IF(OR(CM!K105="Q3 2028",CM!K105="Q4 2028"),"Yes","No")</f>
        <v>No</v>
      </c>
      <c r="AR1415" s="178" t="str">
        <f t="shared" si="909"/>
        <v>No</v>
      </c>
      <c r="AS1415" t="str">
        <f>IF(OR(CM!K105="Q1 2029",CM!K105="Q2 2029"),"Yes","No")</f>
        <v>No</v>
      </c>
      <c r="AT1415" s="178" t="str">
        <f t="shared" si="910"/>
        <v>No</v>
      </c>
      <c r="AU1415" t="str">
        <f>IF(OR(CM!K105="Q3 2029",CM!K105="Q4 2029"),"Yes","No")</f>
        <v>No</v>
      </c>
      <c r="AV1415" s="178" t="str">
        <f t="shared" si="911"/>
        <v>No</v>
      </c>
      <c r="AW1415" t="str">
        <f>IF(OR(CM!K105="Q1 2030",CM!K105="Q2 2030"),"Yes","No")</f>
        <v>No</v>
      </c>
      <c r="AX1415" s="178" t="str">
        <f t="shared" si="912"/>
        <v>No</v>
      </c>
      <c r="AY1415" t="str">
        <f>IF(OR(CM!K105="Q3 2030",CM!K105="Q4 2030"),"Yes","No")</f>
        <v>No</v>
      </c>
      <c r="AZ1415" s="178" t="str">
        <f t="shared" si="913"/>
        <v>No</v>
      </c>
      <c r="BA1415" t="str">
        <f>IF(CM!K105="","No","Yes")</f>
        <v>No</v>
      </c>
      <c r="BB1415" s="178" t="str">
        <f t="shared" si="914"/>
        <v>No</v>
      </c>
      <c r="BC1415" s="178" t="str">
        <f t="shared" si="915"/>
        <v>Yes</v>
      </c>
      <c r="BD1415" s="174"/>
    </row>
    <row r="1416" spans="1:56" s="175" customFormat="1" ht="23.65" thickBot="1" x14ac:dyDescent="0.5">
      <c r="A1416" s="177">
        <v>102</v>
      </c>
      <c r="B1416" s="51" t="s">
        <v>219</v>
      </c>
      <c r="C1416" t="str">
        <f>IF(CM!E106="Yes","Yes","No")</f>
        <v>No</v>
      </c>
      <c r="D1416" t="str">
        <f>IF(AND(C1416="No",CM!F106="Yes"),"Yes","No")</f>
        <v>No</v>
      </c>
      <c r="E1416" t="str">
        <f>IF(AND(C1416="No",CM!F106="N/A"),"N/A","No")</f>
        <v>No</v>
      </c>
      <c r="F1416">
        <f>IF(OR(CM!F106="Yes",CM!F106="N/A"),0,1)</f>
        <v>1</v>
      </c>
      <c r="G1416" t="str">
        <f>IF(OR(CM!K106="Q3 2019",CM!K106="Q4 2019"),"Yes","No")</f>
        <v>No</v>
      </c>
      <c r="H1416" s="178" t="str">
        <f t="shared" si="891"/>
        <v>No</v>
      </c>
      <c r="I1416" t="str">
        <f>IF(OR(CM!K106="Q1 2020",CM!K106="Q2 2020"),"Yes","No")</f>
        <v>No</v>
      </c>
      <c r="J1416" s="178" t="str">
        <f t="shared" si="892"/>
        <v>No</v>
      </c>
      <c r="K1416" t="str">
        <f>IF(OR(CM!K106="Q3 2020",CM!K106="Q4 2020"),"Yes","No")</f>
        <v>No</v>
      </c>
      <c r="L1416" s="178" t="str">
        <f t="shared" si="893"/>
        <v>No</v>
      </c>
      <c r="M1416" t="str">
        <f>IF(OR(CM!K106="Q1 2021",CM!K106="Q2 2021"),"Yes","No")</f>
        <v>No</v>
      </c>
      <c r="N1416" s="178" t="str">
        <f t="shared" si="894"/>
        <v>No</v>
      </c>
      <c r="O1416" t="str">
        <f>IF(OR(CM!K106="Q3 2021",CM!K106="Q4 2021"),"Yes","No")</f>
        <v>No</v>
      </c>
      <c r="P1416" s="178" t="str">
        <f t="shared" si="895"/>
        <v>No</v>
      </c>
      <c r="Q1416" t="str">
        <f>IF(OR(CM!K106="Q1 2022",CM!K106="Q2 2022"),"Yes","No")</f>
        <v>No</v>
      </c>
      <c r="R1416" s="178" t="str">
        <f t="shared" si="896"/>
        <v>No</v>
      </c>
      <c r="S1416" t="str">
        <f>IF(OR(CM!K106="Q3 2022",CM!K106="Q4 2022"),"Yes","No")</f>
        <v>No</v>
      </c>
      <c r="T1416" s="178" t="str">
        <f t="shared" si="897"/>
        <v>No</v>
      </c>
      <c r="U1416" t="str">
        <f>IF(OR(CM!K106="Q1 2023",CM!K106="Q2 2023"),"Yes","No")</f>
        <v>No</v>
      </c>
      <c r="V1416" s="178" t="str">
        <f t="shared" si="898"/>
        <v>No</v>
      </c>
      <c r="W1416" t="str">
        <f>IF(OR(CM!K106="Q3 2023",CM!K106="Q4 2023"),"Yes","No")</f>
        <v>No</v>
      </c>
      <c r="X1416" s="178" t="str">
        <f t="shared" si="899"/>
        <v>No</v>
      </c>
      <c r="Y1416" t="str">
        <f>IF(OR(CM!K106="Q1 2024",CM!K106="Q2 2024"),"Yes","No")</f>
        <v>No</v>
      </c>
      <c r="Z1416" s="178" t="str">
        <f t="shared" si="900"/>
        <v>No</v>
      </c>
      <c r="AA1416" t="str">
        <f>IF(OR(IA!M182="Q3 2024",IA!M182="Q4 2024"),"Yes","No")</f>
        <v>No</v>
      </c>
      <c r="AB1416" s="178" t="str">
        <f t="shared" si="901"/>
        <v>No</v>
      </c>
      <c r="AC1416" t="str">
        <f>IF(OR(CM!K106="Q1 2025",CM!K106="Q2 2025"),"Yes","No")</f>
        <v>No</v>
      </c>
      <c r="AD1416" s="178" t="str">
        <f t="shared" si="902"/>
        <v>No</v>
      </c>
      <c r="AE1416" t="str">
        <f>IF(OR(CM!K106="Q3 2025",CM!K106="Q4 2025"),"Yes","No")</f>
        <v>No</v>
      </c>
      <c r="AF1416" s="178" t="str">
        <f t="shared" si="903"/>
        <v>No</v>
      </c>
      <c r="AG1416" t="str">
        <f>IF(OR(CM!K106="Q1 2026",CM!K106="Q2 2026"),"Yes","No")</f>
        <v>No</v>
      </c>
      <c r="AH1416" s="178" t="str">
        <f t="shared" si="904"/>
        <v>No</v>
      </c>
      <c r="AI1416" t="str">
        <f>IF(OR(CM!K106="Q3 2026",CM!K106="Q4 2026"),"Yes","No")</f>
        <v>No</v>
      </c>
      <c r="AJ1416" s="178" t="str">
        <f t="shared" si="905"/>
        <v>No</v>
      </c>
      <c r="AK1416" t="str">
        <f>IF(OR(CM!K106="Q1 2027",CM!K106="Q2 2027"),"Yes","No")</f>
        <v>No</v>
      </c>
      <c r="AL1416" s="178" t="str">
        <f t="shared" si="906"/>
        <v>No</v>
      </c>
      <c r="AM1416" t="str">
        <f>IF(OR(CM!K106="Q3 2027",CM!K106="Q4 2027"),"Yes","No")</f>
        <v>No</v>
      </c>
      <c r="AN1416" s="178" t="str">
        <f t="shared" si="907"/>
        <v>No</v>
      </c>
      <c r="AO1416" t="str">
        <f>IF(OR(CM!K106="Q1 2028",CM!K106="Q2 2028"),"Yes","No")</f>
        <v>No</v>
      </c>
      <c r="AP1416" s="178" t="str">
        <f t="shared" si="908"/>
        <v>No</v>
      </c>
      <c r="AQ1416" t="str">
        <f>IF(OR(CM!K106="Q3 2028",CM!K106="Q4 2028"),"Yes","No")</f>
        <v>No</v>
      </c>
      <c r="AR1416" s="178" t="str">
        <f t="shared" si="909"/>
        <v>No</v>
      </c>
      <c r="AS1416" t="str">
        <f>IF(OR(CM!K106="Q1 2029",CM!K106="Q2 2029"),"Yes","No")</f>
        <v>No</v>
      </c>
      <c r="AT1416" s="178" t="str">
        <f t="shared" si="910"/>
        <v>No</v>
      </c>
      <c r="AU1416" t="str">
        <f>IF(OR(CM!K106="Q3 2029",CM!K106="Q4 2029"),"Yes","No")</f>
        <v>No</v>
      </c>
      <c r="AV1416" s="178" t="str">
        <f t="shared" si="911"/>
        <v>No</v>
      </c>
      <c r="AW1416" t="str">
        <f>IF(OR(CM!K106="Q1 2030",CM!K106="Q2 2030"),"Yes","No")</f>
        <v>No</v>
      </c>
      <c r="AX1416" s="178" t="str">
        <f t="shared" si="912"/>
        <v>No</v>
      </c>
      <c r="AY1416" t="str">
        <f>IF(OR(CM!K106="Q3 2030",CM!K106="Q4 2030"),"Yes","No")</f>
        <v>No</v>
      </c>
      <c r="AZ1416" s="178" t="str">
        <f t="shared" si="913"/>
        <v>No</v>
      </c>
      <c r="BA1416" t="str">
        <f>IF(CM!K106="","No","Yes")</f>
        <v>No</v>
      </c>
      <c r="BB1416" s="178" t="str">
        <f t="shared" si="914"/>
        <v>No</v>
      </c>
      <c r="BC1416" s="178" t="str">
        <f t="shared" si="915"/>
        <v>Yes</v>
      </c>
      <c r="BD1416" s="174"/>
    </row>
    <row r="1417" spans="1:56" s="175" customFormat="1" ht="35.25" thickBot="1" x14ac:dyDescent="0.5">
      <c r="A1417" s="177">
        <v>103</v>
      </c>
      <c r="B1417" s="51" t="s">
        <v>220</v>
      </c>
      <c r="C1417" t="str">
        <f>IF(CM!E107="Yes","Yes","No")</f>
        <v>No</v>
      </c>
      <c r="D1417" t="str">
        <f>IF(AND(C1417="No",CM!F107="Yes"),"Yes","No")</f>
        <v>No</v>
      </c>
      <c r="E1417" t="str">
        <f>IF(AND(C1417="No",CM!F107="N/A"),"N/A","No")</f>
        <v>No</v>
      </c>
      <c r="F1417">
        <f>IF(OR(CM!F107="Yes",CM!F107="N/A"),0,1)</f>
        <v>1</v>
      </c>
      <c r="G1417" t="str">
        <f>IF(OR(CM!K107="Q3 2019",CM!K107="Q4 2019"),"Yes","No")</f>
        <v>No</v>
      </c>
      <c r="H1417" s="178" t="str">
        <f t="shared" si="891"/>
        <v>No</v>
      </c>
      <c r="I1417" t="str">
        <f>IF(OR(CM!K107="Q1 2020",CM!K107="Q2 2020"),"Yes","No")</f>
        <v>No</v>
      </c>
      <c r="J1417" s="178" t="str">
        <f t="shared" si="892"/>
        <v>No</v>
      </c>
      <c r="K1417" t="str">
        <f>IF(OR(CM!K107="Q3 2020",CM!K107="Q4 2020"),"Yes","No")</f>
        <v>No</v>
      </c>
      <c r="L1417" s="178" t="str">
        <f t="shared" si="893"/>
        <v>No</v>
      </c>
      <c r="M1417" t="str">
        <f>IF(OR(CM!K107="Q1 2021",CM!K107="Q2 2021"),"Yes","No")</f>
        <v>No</v>
      </c>
      <c r="N1417" s="178" t="str">
        <f t="shared" si="894"/>
        <v>No</v>
      </c>
      <c r="O1417" t="str">
        <f>IF(OR(CM!K107="Q3 2021",CM!K107="Q4 2021"),"Yes","No")</f>
        <v>No</v>
      </c>
      <c r="P1417" s="178" t="str">
        <f t="shared" si="895"/>
        <v>No</v>
      </c>
      <c r="Q1417" t="str">
        <f>IF(OR(CM!K107="Q1 2022",CM!K107="Q2 2022"),"Yes","No")</f>
        <v>No</v>
      </c>
      <c r="R1417" s="178" t="str">
        <f t="shared" si="896"/>
        <v>No</v>
      </c>
      <c r="S1417" t="str">
        <f>IF(OR(CM!K107="Q3 2022",CM!K107="Q4 2022"),"Yes","No")</f>
        <v>No</v>
      </c>
      <c r="T1417" s="178" t="str">
        <f t="shared" si="897"/>
        <v>No</v>
      </c>
      <c r="U1417" t="str">
        <f>IF(OR(CM!K107="Q1 2023",CM!K107="Q2 2023"),"Yes","No")</f>
        <v>No</v>
      </c>
      <c r="V1417" s="178" t="str">
        <f t="shared" si="898"/>
        <v>No</v>
      </c>
      <c r="W1417" t="str">
        <f>IF(OR(CM!K107="Q3 2023",CM!K107="Q4 2023"),"Yes","No")</f>
        <v>No</v>
      </c>
      <c r="X1417" s="178" t="str">
        <f t="shared" si="899"/>
        <v>No</v>
      </c>
      <c r="Y1417" t="str">
        <f>IF(OR(CM!K107="Q1 2024",CM!K107="Q2 2024"),"Yes","No")</f>
        <v>No</v>
      </c>
      <c r="Z1417" s="178" t="str">
        <f t="shared" si="900"/>
        <v>No</v>
      </c>
      <c r="AA1417" t="str">
        <f>IF(OR(IA!M183="Q3 2024",IA!M183="Q4 2024"),"Yes","No")</f>
        <v>No</v>
      </c>
      <c r="AB1417" s="178" t="str">
        <f t="shared" si="901"/>
        <v>No</v>
      </c>
      <c r="AC1417" t="str">
        <f>IF(OR(CM!K107="Q1 2025",CM!K107="Q2 2025"),"Yes","No")</f>
        <v>No</v>
      </c>
      <c r="AD1417" s="178" t="str">
        <f t="shared" si="902"/>
        <v>No</v>
      </c>
      <c r="AE1417" t="str">
        <f>IF(OR(CM!K107="Q3 2025",CM!K107="Q4 2025"),"Yes","No")</f>
        <v>No</v>
      </c>
      <c r="AF1417" s="178" t="str">
        <f t="shared" si="903"/>
        <v>No</v>
      </c>
      <c r="AG1417" t="str">
        <f>IF(OR(CM!K107="Q1 2026",CM!K107="Q2 2026"),"Yes","No")</f>
        <v>No</v>
      </c>
      <c r="AH1417" s="178" t="str">
        <f t="shared" si="904"/>
        <v>No</v>
      </c>
      <c r="AI1417" t="str">
        <f>IF(OR(CM!K107="Q3 2026",CM!K107="Q4 2026"),"Yes","No")</f>
        <v>No</v>
      </c>
      <c r="AJ1417" s="178" t="str">
        <f t="shared" si="905"/>
        <v>No</v>
      </c>
      <c r="AK1417" t="str">
        <f>IF(OR(CM!K107="Q1 2027",CM!K107="Q2 2027"),"Yes","No")</f>
        <v>No</v>
      </c>
      <c r="AL1417" s="178" t="str">
        <f t="shared" si="906"/>
        <v>No</v>
      </c>
      <c r="AM1417" t="str">
        <f>IF(OR(CM!K107="Q3 2027",CM!K107="Q4 2027"),"Yes","No")</f>
        <v>No</v>
      </c>
      <c r="AN1417" s="178" t="str">
        <f t="shared" si="907"/>
        <v>No</v>
      </c>
      <c r="AO1417" t="str">
        <f>IF(OR(CM!K107="Q1 2028",CM!K107="Q2 2028"),"Yes","No")</f>
        <v>No</v>
      </c>
      <c r="AP1417" s="178" t="str">
        <f t="shared" si="908"/>
        <v>No</v>
      </c>
      <c r="AQ1417" t="str">
        <f>IF(OR(CM!K107="Q3 2028",CM!K107="Q4 2028"),"Yes","No")</f>
        <v>No</v>
      </c>
      <c r="AR1417" s="178" t="str">
        <f t="shared" si="909"/>
        <v>No</v>
      </c>
      <c r="AS1417" t="str">
        <f>IF(OR(CM!K107="Q1 2029",CM!K107="Q2 2029"),"Yes","No")</f>
        <v>No</v>
      </c>
      <c r="AT1417" s="178" t="str">
        <f t="shared" si="910"/>
        <v>No</v>
      </c>
      <c r="AU1417" t="str">
        <f>IF(OR(CM!K107="Q3 2029",CM!K107="Q4 2029"),"Yes","No")</f>
        <v>No</v>
      </c>
      <c r="AV1417" s="178" t="str">
        <f t="shared" si="911"/>
        <v>No</v>
      </c>
      <c r="AW1417" t="str">
        <f>IF(OR(CM!K107="Q1 2030",CM!K107="Q2 2030"),"Yes","No")</f>
        <v>No</v>
      </c>
      <c r="AX1417" s="178" t="str">
        <f t="shared" si="912"/>
        <v>No</v>
      </c>
      <c r="AY1417" t="str">
        <f>IF(OR(CM!K107="Q3 2030",CM!K107="Q4 2030"),"Yes","No")</f>
        <v>No</v>
      </c>
      <c r="AZ1417" s="178" t="str">
        <f t="shared" si="913"/>
        <v>No</v>
      </c>
      <c r="BA1417" t="str">
        <f>IF(CM!K107="","No","Yes")</f>
        <v>No</v>
      </c>
      <c r="BB1417" s="178" t="str">
        <f t="shared" si="914"/>
        <v>No</v>
      </c>
      <c r="BC1417" s="178" t="str">
        <f t="shared" si="915"/>
        <v>Yes</v>
      </c>
      <c r="BD1417" s="174"/>
    </row>
    <row r="1418" spans="1:56" s="175" customFormat="1" ht="23.65" thickBot="1" x14ac:dyDescent="0.5">
      <c r="A1418" s="177">
        <v>104</v>
      </c>
      <c r="B1418" s="50" t="s">
        <v>222</v>
      </c>
      <c r="C1418" t="str">
        <f>IF(CM!E108="Yes","Yes","No")</f>
        <v>Yes</v>
      </c>
      <c r="D1418" t="str">
        <f>IF(AND(C1418="No",CM!F108="Yes"),"Yes","No")</f>
        <v>No</v>
      </c>
      <c r="E1418" t="str">
        <f>IF(AND(C1418="No",CM!F108="N/A"),"N/A","No")</f>
        <v>No</v>
      </c>
      <c r="F1418">
        <f>IF(OR(CM!F108="Yes",CM!F108="N/A"),0,1)</f>
        <v>1</v>
      </c>
      <c r="G1418" t="str">
        <f>IF(OR(CM!K108="Q3 2019",CM!K108="Q4 2019"),"Yes","No")</f>
        <v>No</v>
      </c>
      <c r="H1418" s="178" t="str">
        <f t="shared" si="891"/>
        <v>No</v>
      </c>
      <c r="I1418" t="str">
        <f>IF(OR(CM!K108="Q1 2020",CM!K108="Q2 2020"),"Yes","No")</f>
        <v>No</v>
      </c>
      <c r="J1418" s="178" t="str">
        <f t="shared" si="892"/>
        <v>No</v>
      </c>
      <c r="K1418" t="str">
        <f>IF(OR(CM!K108="Q3 2020",CM!K108="Q4 2020"),"Yes","No")</f>
        <v>No</v>
      </c>
      <c r="L1418" s="178" t="str">
        <f t="shared" si="893"/>
        <v>No</v>
      </c>
      <c r="M1418" t="str">
        <f>IF(OR(CM!K108="Q1 2021",CM!K108="Q2 2021"),"Yes","No")</f>
        <v>No</v>
      </c>
      <c r="N1418" s="178" t="str">
        <f t="shared" si="894"/>
        <v>No</v>
      </c>
      <c r="O1418" t="str">
        <f>IF(OR(CM!K108="Q3 2021",CM!K108="Q4 2021"),"Yes","No")</f>
        <v>No</v>
      </c>
      <c r="P1418" s="178" t="str">
        <f t="shared" si="895"/>
        <v>No</v>
      </c>
      <c r="Q1418" t="str">
        <f>IF(OR(CM!K108="Q1 2022",CM!K108="Q2 2022"),"Yes","No")</f>
        <v>No</v>
      </c>
      <c r="R1418" s="178" t="str">
        <f t="shared" si="896"/>
        <v>No</v>
      </c>
      <c r="S1418" t="str">
        <f>IF(OR(CM!K108="Q3 2022",CM!K108="Q4 2022"),"Yes","No")</f>
        <v>No</v>
      </c>
      <c r="T1418" s="178" t="str">
        <f t="shared" si="897"/>
        <v>No</v>
      </c>
      <c r="U1418" t="str">
        <f>IF(OR(CM!K108="Q1 2023",CM!K108="Q2 2023"),"Yes","No")</f>
        <v>No</v>
      </c>
      <c r="V1418" s="178" t="str">
        <f t="shared" si="898"/>
        <v>No</v>
      </c>
      <c r="W1418" t="str">
        <f>IF(OR(CM!K108="Q3 2023",CM!K108="Q4 2023"),"Yes","No")</f>
        <v>No</v>
      </c>
      <c r="X1418" s="178" t="str">
        <f t="shared" si="899"/>
        <v>No</v>
      </c>
      <c r="Y1418" t="str">
        <f>IF(OR(CM!K108="Q1 2024",CM!K108="Q2 2024"),"Yes","No")</f>
        <v>No</v>
      </c>
      <c r="Z1418" s="178" t="str">
        <f t="shared" si="900"/>
        <v>No</v>
      </c>
      <c r="AA1418" t="str">
        <f>IF(OR(IA!M184="Q3 2024",IA!M184="Q4 2024"),"Yes","No")</f>
        <v>No</v>
      </c>
      <c r="AB1418" s="178" t="str">
        <f t="shared" si="901"/>
        <v>No</v>
      </c>
      <c r="AC1418" t="str">
        <f>IF(OR(CM!K108="Q1 2025",CM!K108="Q2 2025"),"Yes","No")</f>
        <v>No</v>
      </c>
      <c r="AD1418" s="178" t="str">
        <f t="shared" si="902"/>
        <v>No</v>
      </c>
      <c r="AE1418" t="str">
        <f>IF(OR(CM!K108="Q3 2025",CM!K108="Q4 2025"),"Yes","No")</f>
        <v>No</v>
      </c>
      <c r="AF1418" s="178" t="str">
        <f t="shared" si="903"/>
        <v>No</v>
      </c>
      <c r="AG1418" t="str">
        <f>IF(OR(CM!K108="Q1 2026",CM!K108="Q2 2026"),"Yes","No")</f>
        <v>No</v>
      </c>
      <c r="AH1418" s="178" t="str">
        <f t="shared" si="904"/>
        <v>No</v>
      </c>
      <c r="AI1418" t="str">
        <f>IF(OR(CM!K108="Q3 2026",CM!K108="Q4 2026"),"Yes","No")</f>
        <v>No</v>
      </c>
      <c r="AJ1418" s="178" t="str">
        <f t="shared" si="905"/>
        <v>No</v>
      </c>
      <c r="AK1418" t="str">
        <f>IF(OR(CM!K108="Q1 2027",CM!K108="Q2 2027"),"Yes","No")</f>
        <v>No</v>
      </c>
      <c r="AL1418" s="178" t="str">
        <f t="shared" si="906"/>
        <v>No</v>
      </c>
      <c r="AM1418" t="str">
        <f>IF(OR(CM!K108="Q3 2027",CM!K108="Q4 2027"),"Yes","No")</f>
        <v>No</v>
      </c>
      <c r="AN1418" s="178" t="str">
        <f t="shared" si="907"/>
        <v>No</v>
      </c>
      <c r="AO1418" t="str">
        <f>IF(OR(CM!K108="Q1 2028",CM!K108="Q2 2028"),"Yes","No")</f>
        <v>No</v>
      </c>
      <c r="AP1418" s="178" t="str">
        <f t="shared" si="908"/>
        <v>No</v>
      </c>
      <c r="AQ1418" t="str">
        <f>IF(OR(CM!K108="Q3 2028",CM!K108="Q4 2028"),"Yes","No")</f>
        <v>No</v>
      </c>
      <c r="AR1418" s="178" t="str">
        <f t="shared" si="909"/>
        <v>No</v>
      </c>
      <c r="AS1418" t="str">
        <f>IF(OR(CM!K108="Q1 2029",CM!K108="Q2 2029"),"Yes","No")</f>
        <v>No</v>
      </c>
      <c r="AT1418" s="178" t="str">
        <f t="shared" si="910"/>
        <v>No</v>
      </c>
      <c r="AU1418" t="str">
        <f>IF(OR(CM!K108="Q3 2029",CM!K108="Q4 2029"),"Yes","No")</f>
        <v>No</v>
      </c>
      <c r="AV1418" s="178" t="str">
        <f t="shared" si="911"/>
        <v>No</v>
      </c>
      <c r="AW1418" t="str">
        <f>IF(OR(CM!K108="Q1 2030",CM!K108="Q2 2030"),"Yes","No")</f>
        <v>No</v>
      </c>
      <c r="AX1418" s="178" t="str">
        <f t="shared" si="912"/>
        <v>No</v>
      </c>
      <c r="AY1418" t="str">
        <f>IF(OR(CM!K108="Q3 2030",CM!K108="Q4 2030"),"Yes","No")</f>
        <v>No</v>
      </c>
      <c r="AZ1418" s="178" t="str">
        <f t="shared" si="913"/>
        <v>No</v>
      </c>
      <c r="BA1418" t="str">
        <f>IF(CM!K108="","No","Yes")</f>
        <v>No</v>
      </c>
      <c r="BB1418" s="178" t="str">
        <f t="shared" si="914"/>
        <v>No</v>
      </c>
      <c r="BC1418" s="178" t="str">
        <f t="shared" si="915"/>
        <v>No</v>
      </c>
      <c r="BD1418" s="174"/>
    </row>
    <row r="1419" spans="1:56" s="175" customFormat="1" ht="23.65" thickBot="1" x14ac:dyDescent="0.5">
      <c r="A1419" s="177">
        <v>105</v>
      </c>
      <c r="B1419" s="48" t="s">
        <v>223</v>
      </c>
      <c r="C1419" t="str">
        <f>IF(CM!E109="Yes","Yes","No")</f>
        <v>No</v>
      </c>
      <c r="D1419" t="str">
        <f>IF(AND(C1419="No",CM!F109="Yes"),"Yes","No")</f>
        <v>No</v>
      </c>
      <c r="E1419" t="str">
        <f>IF(AND(C1419="No",CM!F109="N/A"),"N/A","No")</f>
        <v>No</v>
      </c>
      <c r="F1419">
        <f>IF(OR(CM!F109="Yes",CM!F109="N/A"),0,1)</f>
        <v>1</v>
      </c>
      <c r="G1419" t="str">
        <f>IF(OR(CM!K109="Q3 2019",CM!K109="Q4 2019"),"Yes","No")</f>
        <v>No</v>
      </c>
      <c r="H1419" s="178" t="str">
        <f t="shared" si="891"/>
        <v>No</v>
      </c>
      <c r="I1419" t="str">
        <f>IF(OR(CM!K109="Q1 2020",CM!K109="Q2 2020"),"Yes","No")</f>
        <v>No</v>
      </c>
      <c r="J1419" s="178" t="str">
        <f t="shared" si="892"/>
        <v>No</v>
      </c>
      <c r="K1419" t="str">
        <f>IF(OR(CM!K109="Q3 2020",CM!K109="Q4 2020"),"Yes","No")</f>
        <v>No</v>
      </c>
      <c r="L1419" s="178" t="str">
        <f t="shared" si="893"/>
        <v>No</v>
      </c>
      <c r="M1419" t="str">
        <f>IF(OR(CM!K109="Q1 2021",CM!K109="Q2 2021"),"Yes","No")</f>
        <v>No</v>
      </c>
      <c r="N1419" s="178" t="str">
        <f t="shared" si="894"/>
        <v>No</v>
      </c>
      <c r="O1419" t="str">
        <f>IF(OR(CM!K109="Q3 2021",CM!K109="Q4 2021"),"Yes","No")</f>
        <v>No</v>
      </c>
      <c r="P1419" s="178" t="str">
        <f t="shared" si="895"/>
        <v>No</v>
      </c>
      <c r="Q1419" t="str">
        <f>IF(OR(CM!K109="Q1 2022",CM!K109="Q2 2022"),"Yes","No")</f>
        <v>No</v>
      </c>
      <c r="R1419" s="178" t="str">
        <f t="shared" si="896"/>
        <v>No</v>
      </c>
      <c r="S1419" t="str">
        <f>IF(OR(CM!K109="Q3 2022",CM!K109="Q4 2022"),"Yes","No")</f>
        <v>No</v>
      </c>
      <c r="T1419" s="178" t="str">
        <f t="shared" si="897"/>
        <v>No</v>
      </c>
      <c r="U1419" t="str">
        <f>IF(OR(CM!K109="Q1 2023",CM!K109="Q2 2023"),"Yes","No")</f>
        <v>No</v>
      </c>
      <c r="V1419" s="178" t="str">
        <f t="shared" si="898"/>
        <v>No</v>
      </c>
      <c r="W1419" t="str">
        <f>IF(OR(CM!K109="Q3 2023",CM!K109="Q4 2023"),"Yes","No")</f>
        <v>No</v>
      </c>
      <c r="X1419" s="178" t="str">
        <f t="shared" si="899"/>
        <v>No</v>
      </c>
      <c r="Y1419" t="str">
        <f>IF(OR(CM!K109="Q1 2024",CM!K109="Q2 2024"),"Yes","No")</f>
        <v>No</v>
      </c>
      <c r="Z1419" s="178" t="str">
        <f t="shared" si="900"/>
        <v>No</v>
      </c>
      <c r="AA1419" t="str">
        <f>IF(OR(IA!M185="Q3 2024",IA!M185="Q4 2024"),"Yes","No")</f>
        <v>No</v>
      </c>
      <c r="AB1419" s="178" t="str">
        <f t="shared" si="901"/>
        <v>No</v>
      </c>
      <c r="AC1419" t="str">
        <f>IF(OR(CM!K109="Q1 2025",CM!K109="Q2 2025"),"Yes","No")</f>
        <v>No</v>
      </c>
      <c r="AD1419" s="178" t="str">
        <f t="shared" si="902"/>
        <v>No</v>
      </c>
      <c r="AE1419" t="str">
        <f>IF(OR(CM!K109="Q3 2025",CM!K109="Q4 2025"),"Yes","No")</f>
        <v>No</v>
      </c>
      <c r="AF1419" s="178" t="str">
        <f t="shared" si="903"/>
        <v>No</v>
      </c>
      <c r="AG1419" t="str">
        <f>IF(OR(CM!K109="Q1 2026",CM!K109="Q2 2026"),"Yes","No")</f>
        <v>No</v>
      </c>
      <c r="AH1419" s="178" t="str">
        <f t="shared" si="904"/>
        <v>No</v>
      </c>
      <c r="AI1419" t="str">
        <f>IF(OR(CM!K109="Q3 2026",CM!K109="Q4 2026"),"Yes","No")</f>
        <v>No</v>
      </c>
      <c r="AJ1419" s="178" t="str">
        <f t="shared" si="905"/>
        <v>No</v>
      </c>
      <c r="AK1419" t="str">
        <f>IF(OR(CM!K109="Q1 2027",CM!K109="Q2 2027"),"Yes","No")</f>
        <v>No</v>
      </c>
      <c r="AL1419" s="178" t="str">
        <f t="shared" si="906"/>
        <v>No</v>
      </c>
      <c r="AM1419" t="str">
        <f>IF(OR(CM!K109="Q3 2027",CM!K109="Q4 2027"),"Yes","No")</f>
        <v>No</v>
      </c>
      <c r="AN1419" s="178" t="str">
        <f t="shared" si="907"/>
        <v>No</v>
      </c>
      <c r="AO1419" t="str">
        <f>IF(OR(CM!K109="Q1 2028",CM!K109="Q2 2028"),"Yes","No")</f>
        <v>No</v>
      </c>
      <c r="AP1419" s="178" t="str">
        <f t="shared" si="908"/>
        <v>No</v>
      </c>
      <c r="AQ1419" t="str">
        <f>IF(OR(CM!K109="Q3 2028",CM!K109="Q4 2028"),"Yes","No")</f>
        <v>No</v>
      </c>
      <c r="AR1419" s="178" t="str">
        <f t="shared" si="909"/>
        <v>No</v>
      </c>
      <c r="AS1419" t="str">
        <f>IF(OR(CM!K109="Q1 2029",CM!K109="Q2 2029"),"Yes","No")</f>
        <v>No</v>
      </c>
      <c r="AT1419" s="178" t="str">
        <f t="shared" si="910"/>
        <v>No</v>
      </c>
      <c r="AU1419" t="str">
        <f>IF(OR(CM!K109="Q3 2029",CM!K109="Q4 2029"),"Yes","No")</f>
        <v>No</v>
      </c>
      <c r="AV1419" s="178" t="str">
        <f t="shared" si="911"/>
        <v>No</v>
      </c>
      <c r="AW1419" t="str">
        <f>IF(OR(CM!K109="Q1 2030",CM!K109="Q2 2030"),"Yes","No")</f>
        <v>No</v>
      </c>
      <c r="AX1419" s="178" t="str">
        <f t="shared" si="912"/>
        <v>No</v>
      </c>
      <c r="AY1419" t="str">
        <f>IF(OR(CM!K109="Q3 2030",CM!K109="Q4 2030"),"Yes","No")</f>
        <v>No</v>
      </c>
      <c r="AZ1419" s="178" t="str">
        <f t="shared" si="913"/>
        <v>No</v>
      </c>
      <c r="BA1419" t="str">
        <f>IF(CM!K109="","No","Yes")</f>
        <v>No</v>
      </c>
      <c r="BB1419" s="178" t="str">
        <f t="shared" si="914"/>
        <v>No</v>
      </c>
      <c r="BC1419" s="178" t="str">
        <f t="shared" si="915"/>
        <v>Yes</v>
      </c>
      <c r="BD1419" s="174"/>
    </row>
    <row r="1420" spans="1:56" s="175" customFormat="1" ht="46.9" thickBot="1" x14ac:dyDescent="0.5">
      <c r="A1420" s="177">
        <v>106</v>
      </c>
      <c r="B1420" s="51" t="s">
        <v>224</v>
      </c>
      <c r="C1420" t="str">
        <f>IF(CM!E110="Yes","Yes","No")</f>
        <v>No</v>
      </c>
      <c r="D1420" t="str">
        <f>IF(AND(C1420="No",CM!F110="Yes"),"Yes","No")</f>
        <v>No</v>
      </c>
      <c r="E1420" t="str">
        <f>IF(AND(C1420="No",CM!F110="N/A"),"N/A","No")</f>
        <v>No</v>
      </c>
      <c r="F1420">
        <f>IF(OR(CM!F110="Yes",CM!F110="N/A"),0,1)</f>
        <v>1</v>
      </c>
      <c r="G1420" t="str">
        <f>IF(OR(CM!K110="Q3 2019",CM!K110="Q4 2019"),"Yes","No")</f>
        <v>No</v>
      </c>
      <c r="H1420" s="178" t="str">
        <f t="shared" si="891"/>
        <v>No</v>
      </c>
      <c r="I1420" t="str">
        <f>IF(OR(CM!K110="Q1 2020",CM!K110="Q2 2020"),"Yes","No")</f>
        <v>No</v>
      </c>
      <c r="J1420" s="178" t="str">
        <f t="shared" si="892"/>
        <v>No</v>
      </c>
      <c r="K1420" t="str">
        <f>IF(OR(CM!K110="Q3 2020",CM!K110="Q4 2020"),"Yes","No")</f>
        <v>No</v>
      </c>
      <c r="L1420" s="178" t="str">
        <f t="shared" si="893"/>
        <v>No</v>
      </c>
      <c r="M1420" t="str">
        <f>IF(OR(CM!K110="Q1 2021",CM!K110="Q2 2021"),"Yes","No")</f>
        <v>No</v>
      </c>
      <c r="N1420" s="178" t="str">
        <f t="shared" si="894"/>
        <v>No</v>
      </c>
      <c r="O1420" t="str">
        <f>IF(OR(CM!K110="Q3 2021",CM!K110="Q4 2021"),"Yes","No")</f>
        <v>No</v>
      </c>
      <c r="P1420" s="178" t="str">
        <f t="shared" si="895"/>
        <v>No</v>
      </c>
      <c r="Q1420" t="str">
        <f>IF(OR(CM!K110="Q1 2022",CM!K110="Q2 2022"),"Yes","No")</f>
        <v>No</v>
      </c>
      <c r="R1420" s="178" t="str">
        <f t="shared" si="896"/>
        <v>No</v>
      </c>
      <c r="S1420" t="str">
        <f>IF(OR(CM!K110="Q3 2022",CM!K110="Q4 2022"),"Yes","No")</f>
        <v>No</v>
      </c>
      <c r="T1420" s="178" t="str">
        <f t="shared" si="897"/>
        <v>No</v>
      </c>
      <c r="U1420" t="str">
        <f>IF(OR(CM!K110="Q1 2023",CM!K110="Q2 2023"),"Yes","No")</f>
        <v>No</v>
      </c>
      <c r="V1420" s="178" t="str">
        <f t="shared" si="898"/>
        <v>No</v>
      </c>
      <c r="W1420" t="str">
        <f>IF(OR(CM!K110="Q3 2023",CM!K110="Q4 2023"),"Yes","No")</f>
        <v>No</v>
      </c>
      <c r="X1420" s="178" t="str">
        <f t="shared" si="899"/>
        <v>No</v>
      </c>
      <c r="Y1420" t="str">
        <f>IF(OR(CM!K110="Q1 2024",CM!K110="Q2 2024"),"Yes","No")</f>
        <v>No</v>
      </c>
      <c r="Z1420" s="178" t="str">
        <f t="shared" si="900"/>
        <v>No</v>
      </c>
      <c r="AA1420" t="str">
        <f>IF(OR(IA!M186="Q3 2024",IA!M186="Q4 2024"),"Yes","No")</f>
        <v>No</v>
      </c>
      <c r="AB1420" s="178" t="str">
        <f t="shared" si="901"/>
        <v>No</v>
      </c>
      <c r="AC1420" t="str">
        <f>IF(OR(CM!K110="Q1 2025",CM!K110="Q2 2025"),"Yes","No")</f>
        <v>No</v>
      </c>
      <c r="AD1420" s="178" t="str">
        <f t="shared" si="902"/>
        <v>No</v>
      </c>
      <c r="AE1420" t="str">
        <f>IF(OR(CM!K110="Q3 2025",CM!K110="Q4 2025"),"Yes","No")</f>
        <v>No</v>
      </c>
      <c r="AF1420" s="178" t="str">
        <f t="shared" si="903"/>
        <v>No</v>
      </c>
      <c r="AG1420" t="str">
        <f>IF(OR(CM!K110="Q1 2026",CM!K110="Q2 2026"),"Yes","No")</f>
        <v>No</v>
      </c>
      <c r="AH1420" s="178" t="str">
        <f t="shared" si="904"/>
        <v>No</v>
      </c>
      <c r="AI1420" t="str">
        <f>IF(OR(CM!K110="Q3 2026",CM!K110="Q4 2026"),"Yes","No")</f>
        <v>No</v>
      </c>
      <c r="AJ1420" s="178" t="str">
        <f t="shared" si="905"/>
        <v>No</v>
      </c>
      <c r="AK1420" t="str">
        <f>IF(OR(CM!K110="Q1 2027",CM!K110="Q2 2027"),"Yes","No")</f>
        <v>No</v>
      </c>
      <c r="AL1420" s="178" t="str">
        <f t="shared" si="906"/>
        <v>No</v>
      </c>
      <c r="AM1420" t="str">
        <f>IF(OR(CM!K110="Q3 2027",CM!K110="Q4 2027"),"Yes","No")</f>
        <v>No</v>
      </c>
      <c r="AN1420" s="178" t="str">
        <f t="shared" si="907"/>
        <v>No</v>
      </c>
      <c r="AO1420" t="str">
        <f>IF(OR(CM!K110="Q1 2028",CM!K110="Q2 2028"),"Yes","No")</f>
        <v>No</v>
      </c>
      <c r="AP1420" s="178" t="str">
        <f t="shared" si="908"/>
        <v>No</v>
      </c>
      <c r="AQ1420" t="str">
        <f>IF(OR(CM!K110="Q3 2028",CM!K110="Q4 2028"),"Yes","No")</f>
        <v>No</v>
      </c>
      <c r="AR1420" s="178" t="str">
        <f t="shared" si="909"/>
        <v>No</v>
      </c>
      <c r="AS1420" t="str">
        <f>IF(OR(CM!K110="Q1 2029",CM!K110="Q2 2029"),"Yes","No")</f>
        <v>No</v>
      </c>
      <c r="AT1420" s="178" t="str">
        <f t="shared" si="910"/>
        <v>No</v>
      </c>
      <c r="AU1420" t="str">
        <f>IF(OR(CM!K110="Q3 2029",CM!K110="Q4 2029"),"Yes","No")</f>
        <v>No</v>
      </c>
      <c r="AV1420" s="178" t="str">
        <f t="shared" si="911"/>
        <v>No</v>
      </c>
      <c r="AW1420" t="str">
        <f>IF(OR(CM!K110="Q1 2030",CM!K110="Q2 2030"),"Yes","No")</f>
        <v>No</v>
      </c>
      <c r="AX1420" s="178" t="str">
        <f t="shared" si="912"/>
        <v>No</v>
      </c>
      <c r="AY1420" t="str">
        <f>IF(OR(CM!K110="Q3 2030",CM!K110="Q4 2030"),"Yes","No")</f>
        <v>No</v>
      </c>
      <c r="AZ1420" s="178" t="str">
        <f t="shared" si="913"/>
        <v>No</v>
      </c>
      <c r="BA1420" t="str">
        <f>IF(CM!K110="","No","Yes")</f>
        <v>No</v>
      </c>
      <c r="BB1420" s="178" t="str">
        <f t="shared" si="914"/>
        <v>No</v>
      </c>
      <c r="BC1420" s="178" t="str">
        <f t="shared" si="915"/>
        <v>Yes</v>
      </c>
      <c r="BD1420" s="174"/>
    </row>
    <row r="1421" spans="1:56" s="175" customFormat="1" ht="35.25" thickBot="1" x14ac:dyDescent="0.5">
      <c r="A1421" s="177">
        <v>107</v>
      </c>
      <c r="B1421" s="48" t="s">
        <v>225</v>
      </c>
      <c r="C1421" t="str">
        <f>IF(CM!E111="Yes","Yes","No")</f>
        <v>No</v>
      </c>
      <c r="D1421" t="str">
        <f>IF(AND(C1421="No",CM!F111="Yes"),"Yes","No")</f>
        <v>No</v>
      </c>
      <c r="E1421" t="str">
        <f>IF(AND(C1421="No",CM!F111="N/A"),"N/A","No")</f>
        <v>No</v>
      </c>
      <c r="F1421">
        <f>IF(OR(CM!F111="Yes",CM!F111="N/A"),0,1)</f>
        <v>1</v>
      </c>
      <c r="G1421" t="str">
        <f>IF(OR(CM!K111="Q3 2019",CM!K111="Q4 2019"),"Yes","No")</f>
        <v>No</v>
      </c>
      <c r="H1421" s="178" t="str">
        <f t="shared" si="891"/>
        <v>No</v>
      </c>
      <c r="I1421" t="str">
        <f>IF(OR(CM!K111="Q1 2020",CM!K111="Q2 2020"),"Yes","No")</f>
        <v>No</v>
      </c>
      <c r="J1421" s="178" t="str">
        <f t="shared" si="892"/>
        <v>No</v>
      </c>
      <c r="K1421" t="str">
        <f>IF(OR(CM!K111="Q3 2020",CM!K111="Q4 2020"),"Yes","No")</f>
        <v>No</v>
      </c>
      <c r="L1421" s="178" t="str">
        <f t="shared" si="893"/>
        <v>No</v>
      </c>
      <c r="M1421" t="str">
        <f>IF(OR(CM!K111="Q1 2021",CM!K111="Q2 2021"),"Yes","No")</f>
        <v>No</v>
      </c>
      <c r="N1421" s="178" t="str">
        <f t="shared" si="894"/>
        <v>No</v>
      </c>
      <c r="O1421" t="str">
        <f>IF(OR(CM!K111="Q3 2021",CM!K111="Q4 2021"),"Yes","No")</f>
        <v>No</v>
      </c>
      <c r="P1421" s="178" t="str">
        <f t="shared" si="895"/>
        <v>No</v>
      </c>
      <c r="Q1421" t="str">
        <f>IF(OR(CM!K111="Q1 2022",CM!K111="Q2 2022"),"Yes","No")</f>
        <v>No</v>
      </c>
      <c r="R1421" s="178" t="str">
        <f t="shared" si="896"/>
        <v>No</v>
      </c>
      <c r="S1421" t="str">
        <f>IF(OR(CM!K111="Q3 2022",CM!K111="Q4 2022"),"Yes","No")</f>
        <v>No</v>
      </c>
      <c r="T1421" s="178" t="str">
        <f t="shared" si="897"/>
        <v>No</v>
      </c>
      <c r="U1421" t="str">
        <f>IF(OR(CM!K111="Q1 2023",CM!K111="Q2 2023"),"Yes","No")</f>
        <v>No</v>
      </c>
      <c r="V1421" s="178" t="str">
        <f t="shared" si="898"/>
        <v>No</v>
      </c>
      <c r="W1421" t="str">
        <f>IF(OR(CM!K111="Q3 2023",CM!K111="Q4 2023"),"Yes","No")</f>
        <v>No</v>
      </c>
      <c r="X1421" s="178" t="str">
        <f t="shared" si="899"/>
        <v>No</v>
      </c>
      <c r="Y1421" t="str">
        <f>IF(OR(CM!K111="Q1 2024",CM!K111="Q2 2024"),"Yes","No")</f>
        <v>No</v>
      </c>
      <c r="Z1421" s="178" t="str">
        <f t="shared" si="900"/>
        <v>No</v>
      </c>
      <c r="AA1421" t="str">
        <f>IF(OR(IA!M187="Q3 2024",IA!M187="Q4 2024"),"Yes","No")</f>
        <v>No</v>
      </c>
      <c r="AB1421" s="178" t="str">
        <f t="shared" si="901"/>
        <v>No</v>
      </c>
      <c r="AC1421" t="str">
        <f>IF(OR(CM!K111="Q1 2025",CM!K111="Q2 2025"),"Yes","No")</f>
        <v>No</v>
      </c>
      <c r="AD1421" s="178" t="str">
        <f t="shared" si="902"/>
        <v>No</v>
      </c>
      <c r="AE1421" t="str">
        <f>IF(OR(CM!K111="Q3 2025",CM!K111="Q4 2025"),"Yes","No")</f>
        <v>No</v>
      </c>
      <c r="AF1421" s="178" t="str">
        <f t="shared" si="903"/>
        <v>No</v>
      </c>
      <c r="AG1421" t="str">
        <f>IF(OR(CM!K111="Q1 2026",CM!K111="Q2 2026"),"Yes","No")</f>
        <v>No</v>
      </c>
      <c r="AH1421" s="178" t="str">
        <f t="shared" si="904"/>
        <v>No</v>
      </c>
      <c r="AI1421" t="str">
        <f>IF(OR(CM!K111="Q3 2026",CM!K111="Q4 2026"),"Yes","No")</f>
        <v>No</v>
      </c>
      <c r="AJ1421" s="178" t="str">
        <f t="shared" si="905"/>
        <v>No</v>
      </c>
      <c r="AK1421" t="str">
        <f>IF(OR(CM!K111="Q1 2027",CM!K111="Q2 2027"),"Yes","No")</f>
        <v>No</v>
      </c>
      <c r="AL1421" s="178" t="str">
        <f t="shared" si="906"/>
        <v>No</v>
      </c>
      <c r="AM1421" t="str">
        <f>IF(OR(CM!K111="Q3 2027",CM!K111="Q4 2027"),"Yes","No")</f>
        <v>No</v>
      </c>
      <c r="AN1421" s="178" t="str">
        <f t="shared" si="907"/>
        <v>No</v>
      </c>
      <c r="AO1421" t="str">
        <f>IF(OR(CM!K111="Q1 2028",CM!K111="Q2 2028"),"Yes","No")</f>
        <v>No</v>
      </c>
      <c r="AP1421" s="178" t="str">
        <f t="shared" si="908"/>
        <v>No</v>
      </c>
      <c r="AQ1421" t="str">
        <f>IF(OR(CM!K111="Q3 2028",CM!K111="Q4 2028"),"Yes","No")</f>
        <v>No</v>
      </c>
      <c r="AR1421" s="178" t="str">
        <f t="shared" si="909"/>
        <v>No</v>
      </c>
      <c r="AS1421" t="str">
        <f>IF(OR(CM!K111="Q1 2029",CM!K111="Q2 2029"),"Yes","No")</f>
        <v>No</v>
      </c>
      <c r="AT1421" s="178" t="str">
        <f t="shared" si="910"/>
        <v>No</v>
      </c>
      <c r="AU1421" t="str">
        <f>IF(OR(CM!K111="Q3 2029",CM!K111="Q4 2029"),"Yes","No")</f>
        <v>No</v>
      </c>
      <c r="AV1421" s="178" t="str">
        <f t="shared" si="911"/>
        <v>No</v>
      </c>
      <c r="AW1421" t="str">
        <f>IF(OR(CM!K111="Q1 2030",CM!K111="Q2 2030"),"Yes","No")</f>
        <v>No</v>
      </c>
      <c r="AX1421" s="178" t="str">
        <f t="shared" si="912"/>
        <v>No</v>
      </c>
      <c r="AY1421" t="str">
        <f>IF(OR(CM!K111="Q3 2030",CM!K111="Q4 2030"),"Yes","No")</f>
        <v>No</v>
      </c>
      <c r="AZ1421" s="178" t="str">
        <f t="shared" si="913"/>
        <v>No</v>
      </c>
      <c r="BA1421" t="str">
        <f>IF(CM!K111="","No","Yes")</f>
        <v>No</v>
      </c>
      <c r="BB1421" s="178" t="str">
        <f t="shared" si="914"/>
        <v>No</v>
      </c>
      <c r="BC1421" s="178" t="str">
        <f t="shared" si="915"/>
        <v>Yes</v>
      </c>
      <c r="BD1421" s="174"/>
    </row>
    <row r="1422" spans="1:56" s="175" customFormat="1" ht="23.65" thickBot="1" x14ac:dyDescent="0.5">
      <c r="A1422" s="177">
        <v>108</v>
      </c>
      <c r="B1422" s="51" t="s">
        <v>227</v>
      </c>
      <c r="C1422" t="str">
        <f>IF(CM!E112="Yes","Yes","No")</f>
        <v>No</v>
      </c>
      <c r="D1422" t="str">
        <f>IF(AND(C1422="No",CM!F112="Yes"),"Yes","No")</f>
        <v>No</v>
      </c>
      <c r="E1422" t="str">
        <f>IF(AND(C1422="No",CM!F112="N/A"),"N/A","No")</f>
        <v>No</v>
      </c>
      <c r="F1422">
        <f>IF(OR(CM!F112="Yes",CM!F112="N/A"),0,1)</f>
        <v>1</v>
      </c>
      <c r="G1422" t="str">
        <f>IF(OR(CM!K112="Q3 2019",CM!K112="Q4 2019"),"Yes","No")</f>
        <v>No</v>
      </c>
      <c r="H1422" s="178" t="str">
        <f t="shared" si="891"/>
        <v>No</v>
      </c>
      <c r="I1422" t="str">
        <f>IF(OR(CM!K112="Q1 2020",CM!K112="Q2 2020"),"Yes","No")</f>
        <v>No</v>
      </c>
      <c r="J1422" s="178" t="str">
        <f t="shared" si="892"/>
        <v>No</v>
      </c>
      <c r="K1422" t="str">
        <f>IF(OR(CM!K112="Q3 2020",CM!K112="Q4 2020"),"Yes","No")</f>
        <v>No</v>
      </c>
      <c r="L1422" s="178" t="str">
        <f t="shared" si="893"/>
        <v>No</v>
      </c>
      <c r="M1422" t="str">
        <f>IF(OR(CM!K112="Q1 2021",CM!K112="Q2 2021"),"Yes","No")</f>
        <v>No</v>
      </c>
      <c r="N1422" s="178" t="str">
        <f t="shared" si="894"/>
        <v>No</v>
      </c>
      <c r="O1422" t="str">
        <f>IF(OR(CM!K112="Q3 2021",CM!K112="Q4 2021"),"Yes","No")</f>
        <v>No</v>
      </c>
      <c r="P1422" s="178" t="str">
        <f t="shared" si="895"/>
        <v>No</v>
      </c>
      <c r="Q1422" t="str">
        <f>IF(OR(CM!K112="Q1 2022",CM!K112="Q2 2022"),"Yes","No")</f>
        <v>No</v>
      </c>
      <c r="R1422" s="178" t="str">
        <f t="shared" si="896"/>
        <v>No</v>
      </c>
      <c r="S1422" t="str">
        <f>IF(OR(CM!K112="Q3 2022",CM!K112="Q4 2022"),"Yes","No")</f>
        <v>No</v>
      </c>
      <c r="T1422" s="178" t="str">
        <f t="shared" si="897"/>
        <v>No</v>
      </c>
      <c r="U1422" t="str">
        <f>IF(OR(CM!K112="Q1 2023",CM!K112="Q2 2023"),"Yes","No")</f>
        <v>No</v>
      </c>
      <c r="V1422" s="178" t="str">
        <f t="shared" si="898"/>
        <v>No</v>
      </c>
      <c r="W1422" t="str">
        <f>IF(OR(CM!K112="Q3 2023",CM!K112="Q4 2023"),"Yes","No")</f>
        <v>No</v>
      </c>
      <c r="X1422" s="178" t="str">
        <f t="shared" si="899"/>
        <v>No</v>
      </c>
      <c r="Y1422" t="str">
        <f>IF(OR(CM!K112="Q1 2024",CM!K112="Q2 2024"),"Yes","No")</f>
        <v>No</v>
      </c>
      <c r="Z1422" s="178" t="str">
        <f t="shared" si="900"/>
        <v>No</v>
      </c>
      <c r="AA1422" t="str">
        <f>IF(OR(IA!M188="Q3 2024",IA!M188="Q4 2024"),"Yes","No")</f>
        <v>No</v>
      </c>
      <c r="AB1422" s="178" t="str">
        <f t="shared" si="901"/>
        <v>No</v>
      </c>
      <c r="AC1422" t="str">
        <f>IF(OR(CM!K112="Q1 2025",CM!K112="Q2 2025"),"Yes","No")</f>
        <v>No</v>
      </c>
      <c r="AD1422" s="178" t="str">
        <f t="shared" si="902"/>
        <v>No</v>
      </c>
      <c r="AE1422" t="str">
        <f>IF(OR(CM!K112="Q3 2025",CM!K112="Q4 2025"),"Yes","No")</f>
        <v>No</v>
      </c>
      <c r="AF1422" s="178" t="str">
        <f t="shared" si="903"/>
        <v>No</v>
      </c>
      <c r="AG1422" t="str">
        <f>IF(OR(CM!K112="Q1 2026",CM!K112="Q2 2026"),"Yes","No")</f>
        <v>No</v>
      </c>
      <c r="AH1422" s="178" t="str">
        <f t="shared" si="904"/>
        <v>No</v>
      </c>
      <c r="AI1422" t="str">
        <f>IF(OR(CM!K112="Q3 2026",CM!K112="Q4 2026"),"Yes","No")</f>
        <v>No</v>
      </c>
      <c r="AJ1422" s="178" t="str">
        <f t="shared" si="905"/>
        <v>No</v>
      </c>
      <c r="AK1422" t="str">
        <f>IF(OR(CM!K112="Q1 2027",CM!K112="Q2 2027"),"Yes","No")</f>
        <v>No</v>
      </c>
      <c r="AL1422" s="178" t="str">
        <f t="shared" si="906"/>
        <v>No</v>
      </c>
      <c r="AM1422" t="str">
        <f>IF(OR(CM!K112="Q3 2027",CM!K112="Q4 2027"),"Yes","No")</f>
        <v>No</v>
      </c>
      <c r="AN1422" s="178" t="str">
        <f t="shared" si="907"/>
        <v>No</v>
      </c>
      <c r="AO1422" t="str">
        <f>IF(OR(CM!K112="Q1 2028",CM!K112="Q2 2028"),"Yes","No")</f>
        <v>No</v>
      </c>
      <c r="AP1422" s="178" t="str">
        <f t="shared" si="908"/>
        <v>No</v>
      </c>
      <c r="AQ1422" t="str">
        <f>IF(OR(CM!K112="Q3 2028",CM!K112="Q4 2028"),"Yes","No")</f>
        <v>No</v>
      </c>
      <c r="AR1422" s="178" t="str">
        <f t="shared" si="909"/>
        <v>No</v>
      </c>
      <c r="AS1422" t="str">
        <f>IF(OR(CM!K112="Q1 2029",CM!K112="Q2 2029"),"Yes","No")</f>
        <v>No</v>
      </c>
      <c r="AT1422" s="178" t="str">
        <f t="shared" si="910"/>
        <v>No</v>
      </c>
      <c r="AU1422" t="str">
        <f>IF(OR(CM!K112="Q3 2029",CM!K112="Q4 2029"),"Yes","No")</f>
        <v>No</v>
      </c>
      <c r="AV1422" s="178" t="str">
        <f t="shared" si="911"/>
        <v>No</v>
      </c>
      <c r="AW1422" t="str">
        <f>IF(OR(CM!K112="Q1 2030",CM!K112="Q2 2030"),"Yes","No")</f>
        <v>No</v>
      </c>
      <c r="AX1422" s="178" t="str">
        <f t="shared" si="912"/>
        <v>No</v>
      </c>
      <c r="AY1422" t="str">
        <f>IF(OR(CM!K112="Q3 2030",CM!K112="Q4 2030"),"Yes","No")</f>
        <v>No</v>
      </c>
      <c r="AZ1422" s="178" t="str">
        <f t="shared" si="913"/>
        <v>No</v>
      </c>
      <c r="BA1422" t="str">
        <f>IF(CM!K112="","No","Yes")</f>
        <v>No</v>
      </c>
      <c r="BB1422" s="178" t="str">
        <f t="shared" si="914"/>
        <v>No</v>
      </c>
      <c r="BC1422" s="178" t="str">
        <f t="shared" si="915"/>
        <v>Yes</v>
      </c>
      <c r="BD1422" s="174"/>
    </row>
    <row r="1423" spans="1:56" s="175" customFormat="1" ht="23.65" thickBot="1" x14ac:dyDescent="0.5">
      <c r="A1423" s="177">
        <v>109</v>
      </c>
      <c r="B1423" s="48" t="s">
        <v>228</v>
      </c>
      <c r="C1423" t="str">
        <f>IF(CM!E113="Yes","Yes","No")</f>
        <v>No</v>
      </c>
      <c r="D1423" t="str">
        <f>IF(AND(C1423="No",CM!F113="Yes"),"Yes","No")</f>
        <v>No</v>
      </c>
      <c r="E1423" t="str">
        <f>IF(AND(C1423="No",CM!F113="N/A"),"N/A","No")</f>
        <v>No</v>
      </c>
      <c r="F1423">
        <f>IF(OR(CM!F113="Yes",CM!F113="N/A"),0,1)</f>
        <v>1</v>
      </c>
      <c r="G1423" t="str">
        <f>IF(OR(CM!K113="Q3 2019",CM!K113="Q4 2019"),"Yes","No")</f>
        <v>No</v>
      </c>
      <c r="H1423" s="178" t="str">
        <f t="shared" si="891"/>
        <v>No</v>
      </c>
      <c r="I1423" t="str">
        <f>IF(OR(CM!K113="Q1 2020",CM!K113="Q2 2020"),"Yes","No")</f>
        <v>No</v>
      </c>
      <c r="J1423" s="178" t="str">
        <f t="shared" si="892"/>
        <v>No</v>
      </c>
      <c r="K1423" t="str">
        <f>IF(OR(CM!K113="Q3 2020",CM!K113="Q4 2020"),"Yes","No")</f>
        <v>No</v>
      </c>
      <c r="L1423" s="178" t="str">
        <f t="shared" si="893"/>
        <v>No</v>
      </c>
      <c r="M1423" t="str">
        <f>IF(OR(CM!K113="Q1 2021",CM!K113="Q2 2021"),"Yes","No")</f>
        <v>No</v>
      </c>
      <c r="N1423" s="178" t="str">
        <f t="shared" si="894"/>
        <v>No</v>
      </c>
      <c r="O1423" t="str">
        <f>IF(OR(CM!K113="Q3 2021",CM!K113="Q4 2021"),"Yes","No")</f>
        <v>No</v>
      </c>
      <c r="P1423" s="178" t="str">
        <f t="shared" si="895"/>
        <v>No</v>
      </c>
      <c r="Q1423" t="str">
        <f>IF(OR(CM!K113="Q1 2022",CM!K113="Q2 2022"),"Yes","No")</f>
        <v>No</v>
      </c>
      <c r="R1423" s="178" t="str">
        <f t="shared" si="896"/>
        <v>No</v>
      </c>
      <c r="S1423" t="str">
        <f>IF(OR(CM!K113="Q3 2022",CM!K113="Q4 2022"),"Yes","No")</f>
        <v>No</v>
      </c>
      <c r="T1423" s="178" t="str">
        <f t="shared" si="897"/>
        <v>No</v>
      </c>
      <c r="U1423" t="str">
        <f>IF(OR(CM!K113="Q1 2023",CM!K113="Q2 2023"),"Yes","No")</f>
        <v>No</v>
      </c>
      <c r="V1423" s="178" t="str">
        <f t="shared" si="898"/>
        <v>No</v>
      </c>
      <c r="W1423" t="str">
        <f>IF(OR(CM!K113="Q3 2023",CM!K113="Q4 2023"),"Yes","No")</f>
        <v>No</v>
      </c>
      <c r="X1423" s="178" t="str">
        <f t="shared" si="899"/>
        <v>No</v>
      </c>
      <c r="Y1423" t="str">
        <f>IF(OR(CM!K113="Q1 2024",CM!K113="Q2 2024"),"Yes","No")</f>
        <v>No</v>
      </c>
      <c r="Z1423" s="178" t="str">
        <f t="shared" si="900"/>
        <v>No</v>
      </c>
      <c r="AA1423" t="str">
        <f>IF(OR(IA!M189="Q3 2024",IA!M189="Q4 2024"),"Yes","No")</f>
        <v>No</v>
      </c>
      <c r="AB1423" s="178" t="str">
        <f t="shared" si="901"/>
        <v>No</v>
      </c>
      <c r="AC1423" t="str">
        <f>IF(OR(CM!K113="Q1 2025",CM!K113="Q2 2025"),"Yes","No")</f>
        <v>No</v>
      </c>
      <c r="AD1423" s="178" t="str">
        <f t="shared" si="902"/>
        <v>No</v>
      </c>
      <c r="AE1423" t="str">
        <f>IF(OR(CM!K113="Q3 2025",CM!K113="Q4 2025"),"Yes","No")</f>
        <v>No</v>
      </c>
      <c r="AF1423" s="178" t="str">
        <f t="shared" si="903"/>
        <v>No</v>
      </c>
      <c r="AG1423" t="str">
        <f>IF(OR(CM!K113="Q1 2026",CM!K113="Q2 2026"),"Yes","No")</f>
        <v>No</v>
      </c>
      <c r="AH1423" s="178" t="str">
        <f t="shared" si="904"/>
        <v>No</v>
      </c>
      <c r="AI1423" t="str">
        <f>IF(OR(CM!K113="Q3 2026",CM!K113="Q4 2026"),"Yes","No")</f>
        <v>No</v>
      </c>
      <c r="AJ1423" s="178" t="str">
        <f t="shared" si="905"/>
        <v>No</v>
      </c>
      <c r="AK1423" t="str">
        <f>IF(OR(CM!K113="Q1 2027",CM!K113="Q2 2027"),"Yes","No")</f>
        <v>No</v>
      </c>
      <c r="AL1423" s="178" t="str">
        <f t="shared" si="906"/>
        <v>No</v>
      </c>
      <c r="AM1423" t="str">
        <f>IF(OR(CM!K113="Q3 2027",CM!K113="Q4 2027"),"Yes","No")</f>
        <v>No</v>
      </c>
      <c r="AN1423" s="178" t="str">
        <f t="shared" si="907"/>
        <v>No</v>
      </c>
      <c r="AO1423" t="str">
        <f>IF(OR(CM!K113="Q1 2028",CM!K113="Q2 2028"),"Yes","No")</f>
        <v>No</v>
      </c>
      <c r="AP1423" s="178" t="str">
        <f t="shared" si="908"/>
        <v>No</v>
      </c>
      <c r="AQ1423" t="str">
        <f>IF(OR(CM!K113="Q3 2028",CM!K113="Q4 2028"),"Yes","No")</f>
        <v>No</v>
      </c>
      <c r="AR1423" s="178" t="str">
        <f t="shared" si="909"/>
        <v>No</v>
      </c>
      <c r="AS1423" t="str">
        <f>IF(OR(CM!K113="Q1 2029",CM!K113="Q2 2029"),"Yes","No")</f>
        <v>No</v>
      </c>
      <c r="AT1423" s="178" t="str">
        <f t="shared" si="910"/>
        <v>No</v>
      </c>
      <c r="AU1423" t="str">
        <f>IF(OR(CM!K113="Q3 2029",CM!K113="Q4 2029"),"Yes","No")</f>
        <v>No</v>
      </c>
      <c r="AV1423" s="178" t="str">
        <f t="shared" si="911"/>
        <v>No</v>
      </c>
      <c r="AW1423" t="str">
        <f>IF(OR(CM!K113="Q1 2030",CM!K113="Q2 2030"),"Yes","No")</f>
        <v>No</v>
      </c>
      <c r="AX1423" s="178" t="str">
        <f t="shared" si="912"/>
        <v>No</v>
      </c>
      <c r="AY1423" t="str">
        <f>IF(OR(CM!K113="Q3 2030",CM!K113="Q4 2030"),"Yes","No")</f>
        <v>No</v>
      </c>
      <c r="AZ1423" s="178" t="str">
        <f t="shared" si="913"/>
        <v>No</v>
      </c>
      <c r="BA1423" t="str">
        <f>IF(CM!K113="","No","Yes")</f>
        <v>No</v>
      </c>
      <c r="BB1423" s="178" t="str">
        <f t="shared" si="914"/>
        <v>No</v>
      </c>
      <c r="BC1423" s="178" t="str">
        <f t="shared" si="915"/>
        <v>Yes</v>
      </c>
      <c r="BD1423" s="174"/>
    </row>
    <row r="1424" spans="1:56" s="175" customFormat="1" ht="35.25" thickBot="1" x14ac:dyDescent="0.5">
      <c r="A1424" s="177">
        <v>110</v>
      </c>
      <c r="B1424" s="48" t="s">
        <v>230</v>
      </c>
      <c r="C1424" t="str">
        <f>IF(CM!E114="Yes","Yes","No")</f>
        <v>No</v>
      </c>
      <c r="D1424" t="str">
        <f>IF(AND(C1424="No",CM!F114="Yes"),"Yes","No")</f>
        <v>No</v>
      </c>
      <c r="E1424" t="str">
        <f>IF(AND(C1424="No",CM!F114="N/A"),"N/A","No")</f>
        <v>No</v>
      </c>
      <c r="F1424">
        <f>IF(OR(CM!F114="Yes",CM!F114="N/A"),0,1)</f>
        <v>1</v>
      </c>
      <c r="G1424" t="str">
        <f>IF(OR(CM!K114="Q3 2019",CM!K114="Q4 2019"),"Yes","No")</f>
        <v>No</v>
      </c>
      <c r="H1424" s="178" t="str">
        <f t="shared" si="891"/>
        <v>No</v>
      </c>
      <c r="I1424" t="str">
        <f>IF(OR(CM!K114="Q1 2020",CM!K114="Q2 2020"),"Yes","No")</f>
        <v>No</v>
      </c>
      <c r="J1424" s="178" t="str">
        <f t="shared" si="892"/>
        <v>No</v>
      </c>
      <c r="K1424" t="str">
        <f>IF(OR(CM!K114="Q3 2020",CM!K114="Q4 2020"),"Yes","No")</f>
        <v>No</v>
      </c>
      <c r="L1424" s="178" t="str">
        <f t="shared" si="893"/>
        <v>No</v>
      </c>
      <c r="M1424" t="str">
        <f>IF(OR(CM!K114="Q1 2021",CM!K114="Q2 2021"),"Yes","No")</f>
        <v>No</v>
      </c>
      <c r="N1424" s="178" t="str">
        <f t="shared" si="894"/>
        <v>No</v>
      </c>
      <c r="O1424" t="str">
        <f>IF(OR(CM!K114="Q3 2021",CM!K114="Q4 2021"),"Yes","No")</f>
        <v>No</v>
      </c>
      <c r="P1424" s="178" t="str">
        <f t="shared" si="895"/>
        <v>No</v>
      </c>
      <c r="Q1424" t="str">
        <f>IF(OR(CM!K114="Q1 2022",CM!K114="Q2 2022"),"Yes","No")</f>
        <v>No</v>
      </c>
      <c r="R1424" s="178" t="str">
        <f t="shared" si="896"/>
        <v>No</v>
      </c>
      <c r="S1424" t="str">
        <f>IF(OR(CM!K114="Q3 2022",CM!K114="Q4 2022"),"Yes","No")</f>
        <v>No</v>
      </c>
      <c r="T1424" s="178" t="str">
        <f t="shared" si="897"/>
        <v>No</v>
      </c>
      <c r="U1424" t="str">
        <f>IF(OR(CM!K114="Q1 2023",CM!K114="Q2 2023"),"Yes","No")</f>
        <v>No</v>
      </c>
      <c r="V1424" s="178" t="str">
        <f t="shared" si="898"/>
        <v>No</v>
      </c>
      <c r="W1424" t="str">
        <f>IF(OR(CM!K114="Q3 2023",CM!K114="Q4 2023"),"Yes","No")</f>
        <v>No</v>
      </c>
      <c r="X1424" s="178" t="str">
        <f t="shared" si="899"/>
        <v>No</v>
      </c>
      <c r="Y1424" t="str">
        <f>IF(OR(CM!K114="Q1 2024",CM!K114="Q2 2024"),"Yes","No")</f>
        <v>No</v>
      </c>
      <c r="Z1424" s="178" t="str">
        <f t="shared" si="900"/>
        <v>No</v>
      </c>
      <c r="AA1424" t="str">
        <f>IF(OR(IA!M190="Q3 2024",IA!M190="Q4 2024"),"Yes","No")</f>
        <v>No</v>
      </c>
      <c r="AB1424" s="178" t="str">
        <f t="shared" si="901"/>
        <v>No</v>
      </c>
      <c r="AC1424" t="str">
        <f>IF(OR(CM!K114="Q1 2025",CM!K114="Q2 2025"),"Yes","No")</f>
        <v>No</v>
      </c>
      <c r="AD1424" s="178" t="str">
        <f t="shared" si="902"/>
        <v>No</v>
      </c>
      <c r="AE1424" t="str">
        <f>IF(OR(CM!K114="Q3 2025",CM!K114="Q4 2025"),"Yes","No")</f>
        <v>No</v>
      </c>
      <c r="AF1424" s="178" t="str">
        <f t="shared" si="903"/>
        <v>No</v>
      </c>
      <c r="AG1424" t="str">
        <f>IF(OR(CM!K114="Q1 2026",CM!K114="Q2 2026"),"Yes","No")</f>
        <v>No</v>
      </c>
      <c r="AH1424" s="178" t="str">
        <f t="shared" si="904"/>
        <v>No</v>
      </c>
      <c r="AI1424" t="str">
        <f>IF(OR(CM!K114="Q3 2026",CM!K114="Q4 2026"),"Yes","No")</f>
        <v>No</v>
      </c>
      <c r="AJ1424" s="178" t="str">
        <f t="shared" si="905"/>
        <v>No</v>
      </c>
      <c r="AK1424" t="str">
        <f>IF(OR(CM!K114="Q1 2027",CM!K114="Q2 2027"),"Yes","No")</f>
        <v>No</v>
      </c>
      <c r="AL1424" s="178" t="str">
        <f t="shared" si="906"/>
        <v>No</v>
      </c>
      <c r="AM1424" t="str">
        <f>IF(OR(CM!K114="Q3 2027",CM!K114="Q4 2027"),"Yes","No")</f>
        <v>No</v>
      </c>
      <c r="AN1424" s="178" t="str">
        <f t="shared" si="907"/>
        <v>No</v>
      </c>
      <c r="AO1424" t="str">
        <f>IF(OR(CM!K114="Q1 2028",CM!K114="Q2 2028"),"Yes","No")</f>
        <v>No</v>
      </c>
      <c r="AP1424" s="178" t="str">
        <f t="shared" si="908"/>
        <v>No</v>
      </c>
      <c r="AQ1424" t="str">
        <f>IF(OR(CM!K114="Q3 2028",CM!K114="Q4 2028"),"Yes","No")</f>
        <v>No</v>
      </c>
      <c r="AR1424" s="178" t="str">
        <f t="shared" si="909"/>
        <v>No</v>
      </c>
      <c r="AS1424" t="str">
        <f>IF(OR(CM!K114="Q1 2029",CM!K114="Q2 2029"),"Yes","No")</f>
        <v>No</v>
      </c>
      <c r="AT1424" s="178" t="str">
        <f t="shared" si="910"/>
        <v>No</v>
      </c>
      <c r="AU1424" t="str">
        <f>IF(OR(CM!K114="Q3 2029",CM!K114="Q4 2029"),"Yes","No")</f>
        <v>No</v>
      </c>
      <c r="AV1424" s="178" t="str">
        <f t="shared" si="911"/>
        <v>No</v>
      </c>
      <c r="AW1424" t="str">
        <f>IF(OR(CM!K114="Q1 2030",CM!K114="Q2 2030"),"Yes","No")</f>
        <v>No</v>
      </c>
      <c r="AX1424" s="178" t="str">
        <f t="shared" si="912"/>
        <v>No</v>
      </c>
      <c r="AY1424" t="str">
        <f>IF(OR(CM!K114="Q3 2030",CM!K114="Q4 2030"),"Yes","No")</f>
        <v>No</v>
      </c>
      <c r="AZ1424" s="178" t="str">
        <f t="shared" si="913"/>
        <v>No</v>
      </c>
      <c r="BA1424" t="str">
        <f>IF(CM!K114="","No","Yes")</f>
        <v>No</v>
      </c>
      <c r="BB1424" s="178" t="str">
        <f t="shared" si="914"/>
        <v>No</v>
      </c>
      <c r="BC1424" s="178" t="str">
        <f t="shared" si="915"/>
        <v>Yes</v>
      </c>
      <c r="BD1424" s="174"/>
    </row>
    <row r="1425" spans="1:56" s="175" customFormat="1" ht="23.65" thickBot="1" x14ac:dyDescent="0.5">
      <c r="A1425" s="177">
        <v>111</v>
      </c>
      <c r="B1425" s="48" t="s">
        <v>231</v>
      </c>
      <c r="C1425" t="str">
        <f>IF(CM!E115="Yes","Yes","No")</f>
        <v>No</v>
      </c>
      <c r="D1425" t="str">
        <f>IF(AND(C1425="No",CM!F115="Yes"),"Yes","No")</f>
        <v>No</v>
      </c>
      <c r="E1425" t="str">
        <f>IF(AND(C1425="No",CM!F115="N/A"),"N/A","No")</f>
        <v>No</v>
      </c>
      <c r="F1425">
        <f>IF(OR(CM!F115="Yes",CM!F115="N/A"),0,1)</f>
        <v>1</v>
      </c>
      <c r="G1425" t="str">
        <f>IF(OR(CM!K115="Q3 2019",CM!K115="Q4 2019"),"Yes","No")</f>
        <v>No</v>
      </c>
      <c r="H1425" s="178" t="str">
        <f t="shared" si="891"/>
        <v>No</v>
      </c>
      <c r="I1425" t="str">
        <f>IF(OR(CM!K115="Q1 2020",CM!K115="Q2 2020"),"Yes","No")</f>
        <v>No</v>
      </c>
      <c r="J1425" s="178" t="str">
        <f t="shared" si="892"/>
        <v>No</v>
      </c>
      <c r="K1425" t="str">
        <f>IF(OR(CM!K115="Q3 2020",CM!K115="Q4 2020"),"Yes","No")</f>
        <v>No</v>
      </c>
      <c r="L1425" s="178" t="str">
        <f t="shared" si="893"/>
        <v>No</v>
      </c>
      <c r="M1425" t="str">
        <f>IF(OR(CM!K115="Q1 2021",CM!K115="Q2 2021"),"Yes","No")</f>
        <v>No</v>
      </c>
      <c r="N1425" s="178" t="str">
        <f t="shared" si="894"/>
        <v>No</v>
      </c>
      <c r="O1425" t="str">
        <f>IF(OR(CM!K115="Q3 2021",CM!K115="Q4 2021"),"Yes","No")</f>
        <v>No</v>
      </c>
      <c r="P1425" s="178" t="str">
        <f t="shared" si="895"/>
        <v>No</v>
      </c>
      <c r="Q1425" t="str">
        <f>IF(OR(CM!K115="Q1 2022",CM!K115="Q2 2022"),"Yes","No")</f>
        <v>No</v>
      </c>
      <c r="R1425" s="178" t="str">
        <f t="shared" si="896"/>
        <v>No</v>
      </c>
      <c r="S1425" t="str">
        <f>IF(OR(CM!K115="Q3 2022",CM!K115="Q4 2022"),"Yes","No")</f>
        <v>No</v>
      </c>
      <c r="T1425" s="178" t="str">
        <f t="shared" si="897"/>
        <v>No</v>
      </c>
      <c r="U1425" t="str">
        <f>IF(OR(CM!K115="Q1 2023",CM!K115="Q2 2023"),"Yes","No")</f>
        <v>No</v>
      </c>
      <c r="V1425" s="178" t="str">
        <f t="shared" si="898"/>
        <v>No</v>
      </c>
      <c r="W1425" t="str">
        <f>IF(OR(CM!K115="Q3 2023",CM!K115="Q4 2023"),"Yes","No")</f>
        <v>No</v>
      </c>
      <c r="X1425" s="178" t="str">
        <f t="shared" si="899"/>
        <v>No</v>
      </c>
      <c r="Y1425" t="str">
        <f>IF(OR(CM!K115="Q1 2024",CM!K115="Q2 2024"),"Yes","No")</f>
        <v>No</v>
      </c>
      <c r="Z1425" s="178" t="str">
        <f t="shared" si="900"/>
        <v>No</v>
      </c>
      <c r="AA1425" t="str">
        <f>IF(OR(IA!M191="Q3 2024",IA!M191="Q4 2024"),"Yes","No")</f>
        <v>No</v>
      </c>
      <c r="AB1425" s="178" t="str">
        <f t="shared" si="901"/>
        <v>No</v>
      </c>
      <c r="AC1425" t="str">
        <f>IF(OR(CM!K115="Q1 2025",CM!K115="Q2 2025"),"Yes","No")</f>
        <v>No</v>
      </c>
      <c r="AD1425" s="178" t="str">
        <f t="shared" si="902"/>
        <v>No</v>
      </c>
      <c r="AE1425" t="str">
        <f>IF(OR(CM!K115="Q3 2025",CM!K115="Q4 2025"),"Yes","No")</f>
        <v>No</v>
      </c>
      <c r="AF1425" s="178" t="str">
        <f t="shared" si="903"/>
        <v>No</v>
      </c>
      <c r="AG1425" t="str">
        <f>IF(OR(CM!K115="Q1 2026",CM!K115="Q2 2026"),"Yes","No")</f>
        <v>No</v>
      </c>
      <c r="AH1425" s="178" t="str">
        <f t="shared" si="904"/>
        <v>No</v>
      </c>
      <c r="AI1425" t="str">
        <f>IF(OR(CM!K115="Q3 2026",CM!K115="Q4 2026"),"Yes","No")</f>
        <v>No</v>
      </c>
      <c r="AJ1425" s="178" t="str">
        <f t="shared" si="905"/>
        <v>No</v>
      </c>
      <c r="AK1425" t="str">
        <f>IF(OR(CM!K115="Q1 2027",CM!K115="Q2 2027"),"Yes","No")</f>
        <v>No</v>
      </c>
      <c r="AL1425" s="178" t="str">
        <f t="shared" si="906"/>
        <v>No</v>
      </c>
      <c r="AM1425" t="str">
        <f>IF(OR(CM!K115="Q3 2027",CM!K115="Q4 2027"),"Yes","No")</f>
        <v>No</v>
      </c>
      <c r="AN1425" s="178" t="str">
        <f t="shared" si="907"/>
        <v>No</v>
      </c>
      <c r="AO1425" t="str">
        <f>IF(OR(CM!K115="Q1 2028",CM!K115="Q2 2028"),"Yes","No")</f>
        <v>No</v>
      </c>
      <c r="AP1425" s="178" t="str">
        <f t="shared" si="908"/>
        <v>No</v>
      </c>
      <c r="AQ1425" t="str">
        <f>IF(OR(CM!K115="Q3 2028",CM!K115="Q4 2028"),"Yes","No")</f>
        <v>No</v>
      </c>
      <c r="AR1425" s="178" t="str">
        <f t="shared" si="909"/>
        <v>No</v>
      </c>
      <c r="AS1425" t="str">
        <f>IF(OR(CM!K115="Q1 2029",CM!K115="Q2 2029"),"Yes","No")</f>
        <v>No</v>
      </c>
      <c r="AT1425" s="178" t="str">
        <f t="shared" si="910"/>
        <v>No</v>
      </c>
      <c r="AU1425" t="str">
        <f>IF(OR(CM!K115="Q3 2029",CM!K115="Q4 2029"),"Yes","No")</f>
        <v>No</v>
      </c>
      <c r="AV1425" s="178" t="str">
        <f t="shared" si="911"/>
        <v>No</v>
      </c>
      <c r="AW1425" t="str">
        <f>IF(OR(CM!K115="Q1 2030",CM!K115="Q2 2030"),"Yes","No")</f>
        <v>No</v>
      </c>
      <c r="AX1425" s="178" t="str">
        <f t="shared" si="912"/>
        <v>No</v>
      </c>
      <c r="AY1425" t="str">
        <f>IF(OR(CM!K115="Q3 2030",CM!K115="Q4 2030"),"Yes","No")</f>
        <v>No</v>
      </c>
      <c r="AZ1425" s="178" t="str">
        <f t="shared" si="913"/>
        <v>No</v>
      </c>
      <c r="BA1425" t="str">
        <f>IF(CM!K115="","No","Yes")</f>
        <v>No</v>
      </c>
      <c r="BB1425" s="178" t="str">
        <f t="shared" si="914"/>
        <v>No</v>
      </c>
      <c r="BC1425" s="178" t="str">
        <f t="shared" si="915"/>
        <v>Yes</v>
      </c>
      <c r="BD1425" s="174"/>
    </row>
    <row r="1426" spans="1:56" s="175" customFormat="1" ht="23.65" thickBot="1" x14ac:dyDescent="0.5">
      <c r="A1426" s="177">
        <v>112</v>
      </c>
      <c r="B1426" s="48" t="s">
        <v>232</v>
      </c>
      <c r="C1426" t="str">
        <f>IF(CM!E116="Yes","Yes","No")</f>
        <v>No</v>
      </c>
      <c r="D1426" t="str">
        <f>IF(AND(C1426="No",CM!F116="Yes"),"Yes","No")</f>
        <v>No</v>
      </c>
      <c r="E1426" t="str">
        <f>IF(AND(C1426="No",CM!F116="N/A"),"N/A","No")</f>
        <v>No</v>
      </c>
      <c r="F1426">
        <f>IF(OR(CM!F116="Yes",CM!F116="N/A"),0,1)</f>
        <v>1</v>
      </c>
      <c r="G1426" t="str">
        <f>IF(OR(CM!K116="Q3 2019",CM!K116="Q4 2019"),"Yes","No")</f>
        <v>No</v>
      </c>
      <c r="H1426" s="178" t="str">
        <f t="shared" si="891"/>
        <v>No</v>
      </c>
      <c r="I1426" t="str">
        <f>IF(OR(CM!K116="Q1 2020",CM!K116="Q2 2020"),"Yes","No")</f>
        <v>No</v>
      </c>
      <c r="J1426" s="178" t="str">
        <f t="shared" si="892"/>
        <v>No</v>
      </c>
      <c r="K1426" t="str">
        <f>IF(OR(CM!K116="Q3 2020",CM!K116="Q4 2020"),"Yes","No")</f>
        <v>No</v>
      </c>
      <c r="L1426" s="178" t="str">
        <f t="shared" si="893"/>
        <v>No</v>
      </c>
      <c r="M1426" t="str">
        <f>IF(OR(CM!K116="Q1 2021",CM!K116="Q2 2021"),"Yes","No")</f>
        <v>No</v>
      </c>
      <c r="N1426" s="178" t="str">
        <f t="shared" si="894"/>
        <v>No</v>
      </c>
      <c r="O1426" t="str">
        <f>IF(OR(CM!K116="Q3 2021",CM!K116="Q4 2021"),"Yes","No")</f>
        <v>No</v>
      </c>
      <c r="P1426" s="178" t="str">
        <f t="shared" si="895"/>
        <v>No</v>
      </c>
      <c r="Q1426" t="str">
        <f>IF(OR(CM!K116="Q1 2022",CM!K116="Q2 2022"),"Yes","No")</f>
        <v>No</v>
      </c>
      <c r="R1426" s="178" t="str">
        <f t="shared" si="896"/>
        <v>No</v>
      </c>
      <c r="S1426" t="str">
        <f>IF(OR(CM!K116="Q3 2022",CM!K116="Q4 2022"),"Yes","No")</f>
        <v>No</v>
      </c>
      <c r="T1426" s="178" t="str">
        <f t="shared" si="897"/>
        <v>No</v>
      </c>
      <c r="U1426" t="str">
        <f>IF(OR(CM!K116="Q1 2023",CM!K116="Q2 2023"),"Yes","No")</f>
        <v>No</v>
      </c>
      <c r="V1426" s="178" t="str">
        <f t="shared" si="898"/>
        <v>No</v>
      </c>
      <c r="W1426" t="str">
        <f>IF(OR(CM!K116="Q3 2023",CM!K116="Q4 2023"),"Yes","No")</f>
        <v>No</v>
      </c>
      <c r="X1426" s="178" t="str">
        <f t="shared" si="899"/>
        <v>No</v>
      </c>
      <c r="Y1426" t="str">
        <f>IF(OR(CM!K116="Q1 2024",CM!K116="Q2 2024"),"Yes","No")</f>
        <v>No</v>
      </c>
      <c r="Z1426" s="178" t="str">
        <f t="shared" si="900"/>
        <v>No</v>
      </c>
      <c r="AA1426" t="str">
        <f>IF(OR(IA!M192="Q3 2024",IA!M192="Q4 2024"),"Yes","No")</f>
        <v>No</v>
      </c>
      <c r="AB1426" s="178" t="str">
        <f t="shared" si="901"/>
        <v>No</v>
      </c>
      <c r="AC1426" t="str">
        <f>IF(OR(CM!K116="Q1 2025",CM!K116="Q2 2025"),"Yes","No")</f>
        <v>No</v>
      </c>
      <c r="AD1426" s="178" t="str">
        <f t="shared" si="902"/>
        <v>No</v>
      </c>
      <c r="AE1426" t="str">
        <f>IF(OR(CM!K116="Q3 2025",CM!K116="Q4 2025"),"Yes","No")</f>
        <v>No</v>
      </c>
      <c r="AF1426" s="178" t="str">
        <f t="shared" si="903"/>
        <v>No</v>
      </c>
      <c r="AG1426" t="str">
        <f>IF(OR(CM!K116="Q1 2026",CM!K116="Q2 2026"),"Yes","No")</f>
        <v>No</v>
      </c>
      <c r="AH1426" s="178" t="str">
        <f t="shared" si="904"/>
        <v>No</v>
      </c>
      <c r="AI1426" t="str">
        <f>IF(OR(CM!K116="Q3 2026",CM!K116="Q4 2026"),"Yes","No")</f>
        <v>No</v>
      </c>
      <c r="AJ1426" s="178" t="str">
        <f t="shared" si="905"/>
        <v>No</v>
      </c>
      <c r="AK1426" t="str">
        <f>IF(OR(CM!K116="Q1 2027",CM!K116="Q2 2027"),"Yes","No")</f>
        <v>No</v>
      </c>
      <c r="AL1426" s="178" t="str">
        <f t="shared" si="906"/>
        <v>No</v>
      </c>
      <c r="AM1426" t="str">
        <f>IF(OR(CM!K116="Q3 2027",CM!K116="Q4 2027"),"Yes","No")</f>
        <v>No</v>
      </c>
      <c r="AN1426" s="178" t="str">
        <f t="shared" si="907"/>
        <v>No</v>
      </c>
      <c r="AO1426" t="str">
        <f>IF(OR(CM!K116="Q1 2028",CM!K116="Q2 2028"),"Yes","No")</f>
        <v>No</v>
      </c>
      <c r="AP1426" s="178" t="str">
        <f t="shared" si="908"/>
        <v>No</v>
      </c>
      <c r="AQ1426" t="str">
        <f>IF(OR(CM!K116="Q3 2028",CM!K116="Q4 2028"),"Yes","No")</f>
        <v>No</v>
      </c>
      <c r="AR1426" s="178" t="str">
        <f t="shared" si="909"/>
        <v>No</v>
      </c>
      <c r="AS1426" t="str">
        <f>IF(OR(CM!K116="Q1 2029",CM!K116="Q2 2029"),"Yes","No")</f>
        <v>No</v>
      </c>
      <c r="AT1426" s="178" t="str">
        <f t="shared" si="910"/>
        <v>No</v>
      </c>
      <c r="AU1426" t="str">
        <f>IF(OR(CM!K116="Q3 2029",CM!K116="Q4 2029"),"Yes","No")</f>
        <v>No</v>
      </c>
      <c r="AV1426" s="178" t="str">
        <f t="shared" si="911"/>
        <v>No</v>
      </c>
      <c r="AW1426" t="str">
        <f>IF(OR(CM!K116="Q1 2030",CM!K116="Q2 2030"),"Yes","No")</f>
        <v>No</v>
      </c>
      <c r="AX1426" s="178" t="str">
        <f t="shared" si="912"/>
        <v>No</v>
      </c>
      <c r="AY1426" t="str">
        <f>IF(OR(CM!K116="Q3 2030",CM!K116="Q4 2030"),"Yes","No")</f>
        <v>No</v>
      </c>
      <c r="AZ1426" s="178" t="str">
        <f t="shared" si="913"/>
        <v>No</v>
      </c>
      <c r="BA1426" t="str">
        <f>IF(CM!K116="","No","Yes")</f>
        <v>No</v>
      </c>
      <c r="BB1426" s="178" t="str">
        <f t="shared" si="914"/>
        <v>No</v>
      </c>
      <c r="BC1426" s="178" t="str">
        <f t="shared" si="915"/>
        <v>Yes</v>
      </c>
      <c r="BD1426" s="174"/>
    </row>
    <row r="1427" spans="1:56" s="175" customFormat="1" ht="23.65" thickBot="1" x14ac:dyDescent="0.5">
      <c r="A1427" s="177">
        <v>113</v>
      </c>
      <c r="B1427" s="48" t="s">
        <v>235</v>
      </c>
      <c r="C1427" t="str">
        <f>IF(CM!E117="Yes","Yes","No")</f>
        <v>No</v>
      </c>
      <c r="D1427" t="str">
        <f>IF(AND(C1427="No",CM!F117="Yes"),"Yes","No")</f>
        <v>No</v>
      </c>
      <c r="E1427" t="str">
        <f>IF(AND(C1427="No",CM!F117="N/A"),"N/A","No")</f>
        <v>No</v>
      </c>
      <c r="F1427">
        <f>IF(OR(CM!F117="Yes",CM!F117="N/A"),0,1)</f>
        <v>1</v>
      </c>
      <c r="G1427" t="str">
        <f>IF(OR(CM!K117="Q3 2019",CM!K117="Q4 2019"),"Yes","No")</f>
        <v>No</v>
      </c>
      <c r="H1427" s="178" t="str">
        <f t="shared" si="891"/>
        <v>No</v>
      </c>
      <c r="I1427" t="str">
        <f>IF(OR(CM!K117="Q1 2020",CM!K117="Q2 2020"),"Yes","No")</f>
        <v>No</v>
      </c>
      <c r="J1427" s="178" t="str">
        <f t="shared" si="892"/>
        <v>No</v>
      </c>
      <c r="K1427" t="str">
        <f>IF(OR(CM!K117="Q3 2020",CM!K117="Q4 2020"),"Yes","No")</f>
        <v>No</v>
      </c>
      <c r="L1427" s="178" t="str">
        <f t="shared" si="893"/>
        <v>No</v>
      </c>
      <c r="M1427" t="str">
        <f>IF(OR(CM!K117="Q1 2021",CM!K117="Q2 2021"),"Yes","No")</f>
        <v>No</v>
      </c>
      <c r="N1427" s="178" t="str">
        <f t="shared" si="894"/>
        <v>No</v>
      </c>
      <c r="O1427" t="str">
        <f>IF(OR(CM!K117="Q3 2021",CM!K117="Q4 2021"),"Yes","No")</f>
        <v>No</v>
      </c>
      <c r="P1427" s="178" t="str">
        <f t="shared" si="895"/>
        <v>No</v>
      </c>
      <c r="Q1427" t="str">
        <f>IF(OR(CM!K117="Q1 2022",CM!K117="Q2 2022"),"Yes","No")</f>
        <v>No</v>
      </c>
      <c r="R1427" s="178" t="str">
        <f t="shared" si="896"/>
        <v>No</v>
      </c>
      <c r="S1427" t="str">
        <f>IF(OR(CM!K117="Q3 2022",CM!K117="Q4 2022"),"Yes","No")</f>
        <v>No</v>
      </c>
      <c r="T1427" s="178" t="str">
        <f t="shared" si="897"/>
        <v>No</v>
      </c>
      <c r="U1427" t="str">
        <f>IF(OR(CM!K117="Q1 2023",CM!K117="Q2 2023"),"Yes","No")</f>
        <v>No</v>
      </c>
      <c r="V1427" s="178" t="str">
        <f t="shared" si="898"/>
        <v>No</v>
      </c>
      <c r="W1427" t="str">
        <f>IF(OR(CM!K117="Q3 2023",CM!K117="Q4 2023"),"Yes","No")</f>
        <v>No</v>
      </c>
      <c r="X1427" s="178" t="str">
        <f t="shared" si="899"/>
        <v>No</v>
      </c>
      <c r="Y1427" t="str">
        <f>IF(OR(CM!K117="Q1 2024",CM!K117="Q2 2024"),"Yes","No")</f>
        <v>No</v>
      </c>
      <c r="Z1427" s="178" t="str">
        <f t="shared" si="900"/>
        <v>No</v>
      </c>
      <c r="AA1427" t="str">
        <f>IF(OR(IA!M193="Q3 2024",IA!M193="Q4 2024"),"Yes","No")</f>
        <v>No</v>
      </c>
      <c r="AB1427" s="178" t="str">
        <f t="shared" si="901"/>
        <v>No</v>
      </c>
      <c r="AC1427" t="str">
        <f>IF(OR(CM!K117="Q1 2025",CM!K117="Q2 2025"),"Yes","No")</f>
        <v>No</v>
      </c>
      <c r="AD1427" s="178" t="str">
        <f t="shared" si="902"/>
        <v>No</v>
      </c>
      <c r="AE1427" t="str">
        <f>IF(OR(CM!K117="Q3 2025",CM!K117="Q4 2025"),"Yes","No")</f>
        <v>No</v>
      </c>
      <c r="AF1427" s="178" t="str">
        <f t="shared" si="903"/>
        <v>No</v>
      </c>
      <c r="AG1427" t="str">
        <f>IF(OR(CM!K117="Q1 2026",CM!K117="Q2 2026"),"Yes","No")</f>
        <v>No</v>
      </c>
      <c r="AH1427" s="178" t="str">
        <f t="shared" si="904"/>
        <v>No</v>
      </c>
      <c r="AI1427" t="str">
        <f>IF(OR(CM!K117="Q3 2026",CM!K117="Q4 2026"),"Yes","No")</f>
        <v>No</v>
      </c>
      <c r="AJ1427" s="178" t="str">
        <f t="shared" si="905"/>
        <v>No</v>
      </c>
      <c r="AK1427" t="str">
        <f>IF(OR(CM!K117="Q1 2027",CM!K117="Q2 2027"),"Yes","No")</f>
        <v>No</v>
      </c>
      <c r="AL1427" s="178" t="str">
        <f t="shared" si="906"/>
        <v>No</v>
      </c>
      <c r="AM1427" t="str">
        <f>IF(OR(CM!K117="Q3 2027",CM!K117="Q4 2027"),"Yes","No")</f>
        <v>No</v>
      </c>
      <c r="AN1427" s="178" t="str">
        <f t="shared" si="907"/>
        <v>No</v>
      </c>
      <c r="AO1427" t="str">
        <f>IF(OR(CM!K117="Q1 2028",CM!K117="Q2 2028"),"Yes","No")</f>
        <v>No</v>
      </c>
      <c r="AP1427" s="178" t="str">
        <f t="shared" si="908"/>
        <v>No</v>
      </c>
      <c r="AQ1427" t="str">
        <f>IF(OR(CM!K117="Q3 2028",CM!K117="Q4 2028"),"Yes","No")</f>
        <v>No</v>
      </c>
      <c r="AR1427" s="178" t="str">
        <f t="shared" si="909"/>
        <v>No</v>
      </c>
      <c r="AS1427" t="str">
        <f>IF(OR(CM!K117="Q1 2029",CM!K117="Q2 2029"),"Yes","No")</f>
        <v>No</v>
      </c>
      <c r="AT1427" s="178" t="str">
        <f t="shared" si="910"/>
        <v>No</v>
      </c>
      <c r="AU1427" t="str">
        <f>IF(OR(CM!K117="Q3 2029",CM!K117="Q4 2029"),"Yes","No")</f>
        <v>No</v>
      </c>
      <c r="AV1427" s="178" t="str">
        <f t="shared" si="911"/>
        <v>No</v>
      </c>
      <c r="AW1427" t="str">
        <f>IF(OR(CM!K117="Q1 2030",CM!K117="Q2 2030"),"Yes","No")</f>
        <v>No</v>
      </c>
      <c r="AX1427" s="178" t="str">
        <f t="shared" si="912"/>
        <v>No</v>
      </c>
      <c r="AY1427" t="str">
        <f>IF(OR(CM!K117="Q3 2030",CM!K117="Q4 2030"),"Yes","No")</f>
        <v>No</v>
      </c>
      <c r="AZ1427" s="178" t="str">
        <f t="shared" si="913"/>
        <v>No</v>
      </c>
      <c r="BA1427" t="str">
        <f>IF(CM!K117="","No","Yes")</f>
        <v>No</v>
      </c>
      <c r="BB1427" s="178" t="str">
        <f t="shared" si="914"/>
        <v>No</v>
      </c>
      <c r="BC1427" s="178" t="str">
        <f t="shared" si="915"/>
        <v>Yes</v>
      </c>
      <c r="BD1427" s="174"/>
    </row>
    <row r="1428" spans="1:56" s="175" customFormat="1" ht="23.65" thickBot="1" x14ac:dyDescent="0.5">
      <c r="A1428" s="177">
        <v>114</v>
      </c>
      <c r="B1428" s="48" t="s">
        <v>236</v>
      </c>
      <c r="C1428" t="str">
        <f>IF(CM!E118="Yes","Yes","No")</f>
        <v>No</v>
      </c>
      <c r="D1428" t="str">
        <f>IF(AND(C1428="No",CM!F118="Yes"),"Yes","No")</f>
        <v>No</v>
      </c>
      <c r="E1428" t="str">
        <f>IF(AND(C1428="No",CM!F118="N/A"),"N/A","No")</f>
        <v>No</v>
      </c>
      <c r="F1428">
        <f>IF(OR(CM!F118="Yes",CM!F118="N/A"),0,1)</f>
        <v>1</v>
      </c>
      <c r="G1428" t="str">
        <f>IF(OR(CM!K118="Q3 2019",CM!K118="Q4 2019"),"Yes","No")</f>
        <v>No</v>
      </c>
      <c r="H1428" s="178" t="str">
        <f t="shared" si="891"/>
        <v>No</v>
      </c>
      <c r="I1428" t="str">
        <f>IF(OR(CM!K118="Q1 2020",CM!K118="Q2 2020"),"Yes","No")</f>
        <v>No</v>
      </c>
      <c r="J1428" s="178" t="str">
        <f t="shared" si="892"/>
        <v>No</v>
      </c>
      <c r="K1428" t="str">
        <f>IF(OR(CM!K118="Q3 2020",CM!K118="Q4 2020"),"Yes","No")</f>
        <v>No</v>
      </c>
      <c r="L1428" s="178" t="str">
        <f t="shared" si="893"/>
        <v>No</v>
      </c>
      <c r="M1428" t="str">
        <f>IF(OR(CM!K118="Q1 2021",CM!K118="Q2 2021"),"Yes","No")</f>
        <v>No</v>
      </c>
      <c r="N1428" s="178" t="str">
        <f t="shared" si="894"/>
        <v>No</v>
      </c>
      <c r="O1428" t="str">
        <f>IF(OR(CM!K118="Q3 2021",CM!K118="Q4 2021"),"Yes","No")</f>
        <v>No</v>
      </c>
      <c r="P1428" s="178" t="str">
        <f t="shared" si="895"/>
        <v>No</v>
      </c>
      <c r="Q1428" t="str">
        <f>IF(OR(CM!K118="Q1 2022",CM!K118="Q2 2022"),"Yes","No")</f>
        <v>No</v>
      </c>
      <c r="R1428" s="178" t="str">
        <f t="shared" si="896"/>
        <v>No</v>
      </c>
      <c r="S1428" t="str">
        <f>IF(OR(CM!K118="Q3 2022",CM!K118="Q4 2022"),"Yes","No")</f>
        <v>No</v>
      </c>
      <c r="T1428" s="178" t="str">
        <f t="shared" si="897"/>
        <v>No</v>
      </c>
      <c r="U1428" t="str">
        <f>IF(OR(CM!K118="Q1 2023",CM!K118="Q2 2023"),"Yes","No")</f>
        <v>No</v>
      </c>
      <c r="V1428" s="178" t="str">
        <f t="shared" si="898"/>
        <v>No</v>
      </c>
      <c r="W1428" t="str">
        <f>IF(OR(CM!K118="Q3 2023",CM!K118="Q4 2023"),"Yes","No")</f>
        <v>No</v>
      </c>
      <c r="X1428" s="178" t="str">
        <f t="shared" si="899"/>
        <v>No</v>
      </c>
      <c r="Y1428" t="str">
        <f>IF(OR(CM!K118="Q1 2024",CM!K118="Q2 2024"),"Yes","No")</f>
        <v>No</v>
      </c>
      <c r="Z1428" s="178" t="str">
        <f t="shared" si="900"/>
        <v>No</v>
      </c>
      <c r="AA1428" t="str">
        <f>IF(OR(IA!M194="Q3 2024",IA!M194="Q4 2024"),"Yes","No")</f>
        <v>No</v>
      </c>
      <c r="AB1428" s="178" t="str">
        <f t="shared" si="901"/>
        <v>No</v>
      </c>
      <c r="AC1428" t="str">
        <f>IF(OR(CM!K118="Q1 2025",CM!K118="Q2 2025"),"Yes","No")</f>
        <v>No</v>
      </c>
      <c r="AD1428" s="178" t="str">
        <f t="shared" si="902"/>
        <v>No</v>
      </c>
      <c r="AE1428" t="str">
        <f>IF(OR(CM!K118="Q3 2025",CM!K118="Q4 2025"),"Yes","No")</f>
        <v>No</v>
      </c>
      <c r="AF1428" s="178" t="str">
        <f t="shared" si="903"/>
        <v>No</v>
      </c>
      <c r="AG1428" t="str">
        <f>IF(OR(CM!K118="Q1 2026",CM!K118="Q2 2026"),"Yes","No")</f>
        <v>No</v>
      </c>
      <c r="AH1428" s="178" t="str">
        <f t="shared" si="904"/>
        <v>No</v>
      </c>
      <c r="AI1428" t="str">
        <f>IF(OR(CM!K118="Q3 2026",CM!K118="Q4 2026"),"Yes","No")</f>
        <v>No</v>
      </c>
      <c r="AJ1428" s="178" t="str">
        <f t="shared" si="905"/>
        <v>No</v>
      </c>
      <c r="AK1428" t="str">
        <f>IF(OR(CM!K118="Q1 2027",CM!K118="Q2 2027"),"Yes","No")</f>
        <v>No</v>
      </c>
      <c r="AL1428" s="178" t="str">
        <f t="shared" si="906"/>
        <v>No</v>
      </c>
      <c r="AM1428" t="str">
        <f>IF(OR(CM!K118="Q3 2027",CM!K118="Q4 2027"),"Yes","No")</f>
        <v>No</v>
      </c>
      <c r="AN1428" s="178" t="str">
        <f t="shared" si="907"/>
        <v>No</v>
      </c>
      <c r="AO1428" t="str">
        <f>IF(OR(CM!K118="Q1 2028",CM!K118="Q2 2028"),"Yes","No")</f>
        <v>No</v>
      </c>
      <c r="AP1428" s="178" t="str">
        <f t="shared" si="908"/>
        <v>No</v>
      </c>
      <c r="AQ1428" t="str">
        <f>IF(OR(CM!K118="Q3 2028",CM!K118="Q4 2028"),"Yes","No")</f>
        <v>No</v>
      </c>
      <c r="AR1428" s="178" t="str">
        <f t="shared" si="909"/>
        <v>No</v>
      </c>
      <c r="AS1428" t="str">
        <f>IF(OR(CM!K118="Q1 2029",CM!K118="Q2 2029"),"Yes","No")</f>
        <v>No</v>
      </c>
      <c r="AT1428" s="178" t="str">
        <f t="shared" si="910"/>
        <v>No</v>
      </c>
      <c r="AU1428" t="str">
        <f>IF(OR(CM!K118="Q3 2029",CM!K118="Q4 2029"),"Yes","No")</f>
        <v>No</v>
      </c>
      <c r="AV1428" s="178" t="str">
        <f t="shared" si="911"/>
        <v>No</v>
      </c>
      <c r="AW1428" t="str">
        <f>IF(OR(CM!K118="Q1 2030",CM!K118="Q2 2030"),"Yes","No")</f>
        <v>No</v>
      </c>
      <c r="AX1428" s="178" t="str">
        <f t="shared" si="912"/>
        <v>No</v>
      </c>
      <c r="AY1428" t="str">
        <f>IF(OR(CM!K118="Q3 2030",CM!K118="Q4 2030"),"Yes","No")</f>
        <v>No</v>
      </c>
      <c r="AZ1428" s="178" t="str">
        <f t="shared" si="913"/>
        <v>No</v>
      </c>
      <c r="BA1428" t="str">
        <f>IF(CM!K118="","No","Yes")</f>
        <v>No</v>
      </c>
      <c r="BB1428" s="178" t="str">
        <f t="shared" si="914"/>
        <v>No</v>
      </c>
      <c r="BC1428" s="178" t="str">
        <f t="shared" si="915"/>
        <v>Yes</v>
      </c>
      <c r="BD1428" s="174"/>
    </row>
    <row r="1429" spans="1:56" s="175" customFormat="1" ht="23.65" thickBot="1" x14ac:dyDescent="0.5">
      <c r="A1429" s="177">
        <v>115</v>
      </c>
      <c r="B1429" s="48" t="s">
        <v>237</v>
      </c>
      <c r="C1429" t="str">
        <f>IF(CM!E119="Yes","Yes","No")</f>
        <v>No</v>
      </c>
      <c r="D1429" t="str">
        <f>IF(AND(C1429="No",CM!F119="Yes"),"Yes","No")</f>
        <v>No</v>
      </c>
      <c r="E1429" t="str">
        <f>IF(AND(C1429="No",CM!F119="N/A"),"N/A","No")</f>
        <v>No</v>
      </c>
      <c r="F1429">
        <f>IF(OR(CM!F119="Yes",CM!F119="N/A"),0,1)</f>
        <v>1</v>
      </c>
      <c r="G1429" t="str">
        <f>IF(OR(CM!K119="Q3 2019",CM!K119="Q4 2019"),"Yes","No")</f>
        <v>No</v>
      </c>
      <c r="H1429" s="178" t="str">
        <f t="shared" si="891"/>
        <v>No</v>
      </c>
      <c r="I1429" t="str">
        <f>IF(OR(CM!K119="Q1 2020",CM!K119="Q2 2020"),"Yes","No")</f>
        <v>No</v>
      </c>
      <c r="J1429" s="178" t="str">
        <f t="shared" si="892"/>
        <v>No</v>
      </c>
      <c r="K1429" t="str">
        <f>IF(OR(CM!K119="Q3 2020",CM!K119="Q4 2020"),"Yes","No")</f>
        <v>No</v>
      </c>
      <c r="L1429" s="178" t="str">
        <f t="shared" si="893"/>
        <v>No</v>
      </c>
      <c r="M1429" t="str">
        <f>IF(OR(CM!K119="Q1 2021",CM!K119="Q2 2021"),"Yes","No")</f>
        <v>No</v>
      </c>
      <c r="N1429" s="178" t="str">
        <f t="shared" si="894"/>
        <v>No</v>
      </c>
      <c r="O1429" t="str">
        <f>IF(OR(CM!K119="Q3 2021",CM!K119="Q4 2021"),"Yes","No")</f>
        <v>No</v>
      </c>
      <c r="P1429" s="178" t="str">
        <f t="shared" si="895"/>
        <v>No</v>
      </c>
      <c r="Q1429" t="str">
        <f>IF(OR(CM!K119="Q1 2022",CM!K119="Q2 2022"),"Yes","No")</f>
        <v>No</v>
      </c>
      <c r="R1429" s="178" t="str">
        <f t="shared" si="896"/>
        <v>No</v>
      </c>
      <c r="S1429" t="str">
        <f>IF(OR(CM!K119="Q3 2022",CM!K119="Q4 2022"),"Yes","No")</f>
        <v>No</v>
      </c>
      <c r="T1429" s="178" t="str">
        <f t="shared" si="897"/>
        <v>No</v>
      </c>
      <c r="U1429" t="str">
        <f>IF(OR(CM!K119="Q1 2023",CM!K119="Q2 2023"),"Yes","No")</f>
        <v>No</v>
      </c>
      <c r="V1429" s="178" t="str">
        <f t="shared" si="898"/>
        <v>No</v>
      </c>
      <c r="W1429" t="str">
        <f>IF(OR(CM!K119="Q3 2023",CM!K119="Q4 2023"),"Yes","No")</f>
        <v>No</v>
      </c>
      <c r="X1429" s="178" t="str">
        <f t="shared" si="899"/>
        <v>No</v>
      </c>
      <c r="Y1429" t="str">
        <f>IF(OR(CM!K119="Q1 2024",CM!K119="Q2 2024"),"Yes","No")</f>
        <v>No</v>
      </c>
      <c r="Z1429" s="178" t="str">
        <f t="shared" si="900"/>
        <v>No</v>
      </c>
      <c r="AA1429" t="str">
        <f>IF(OR(IA!M195="Q3 2024",IA!M195="Q4 2024"),"Yes","No")</f>
        <v>No</v>
      </c>
      <c r="AB1429" s="178" t="str">
        <f t="shared" si="901"/>
        <v>No</v>
      </c>
      <c r="AC1429" t="str">
        <f>IF(OR(CM!K119="Q1 2025",CM!K119="Q2 2025"),"Yes","No")</f>
        <v>No</v>
      </c>
      <c r="AD1429" s="178" t="str">
        <f t="shared" si="902"/>
        <v>No</v>
      </c>
      <c r="AE1429" t="str">
        <f>IF(OR(CM!K119="Q3 2025",CM!K119="Q4 2025"),"Yes","No")</f>
        <v>No</v>
      </c>
      <c r="AF1429" s="178" t="str">
        <f t="shared" si="903"/>
        <v>No</v>
      </c>
      <c r="AG1429" t="str">
        <f>IF(OR(CM!K119="Q1 2026",CM!K119="Q2 2026"),"Yes","No")</f>
        <v>No</v>
      </c>
      <c r="AH1429" s="178" t="str">
        <f t="shared" si="904"/>
        <v>No</v>
      </c>
      <c r="AI1429" t="str">
        <f>IF(OR(CM!K119="Q3 2026",CM!K119="Q4 2026"),"Yes","No")</f>
        <v>No</v>
      </c>
      <c r="AJ1429" s="178" t="str">
        <f t="shared" si="905"/>
        <v>No</v>
      </c>
      <c r="AK1429" t="str">
        <f>IF(OR(CM!K119="Q1 2027",CM!K119="Q2 2027"),"Yes","No")</f>
        <v>No</v>
      </c>
      <c r="AL1429" s="178" t="str">
        <f t="shared" si="906"/>
        <v>No</v>
      </c>
      <c r="AM1429" t="str">
        <f>IF(OR(CM!K119="Q3 2027",CM!K119="Q4 2027"),"Yes","No")</f>
        <v>No</v>
      </c>
      <c r="AN1429" s="178" t="str">
        <f t="shared" si="907"/>
        <v>No</v>
      </c>
      <c r="AO1429" t="str">
        <f>IF(OR(CM!K119="Q1 2028",CM!K119="Q2 2028"),"Yes","No")</f>
        <v>No</v>
      </c>
      <c r="AP1429" s="178" t="str">
        <f t="shared" si="908"/>
        <v>No</v>
      </c>
      <c r="AQ1429" t="str">
        <f>IF(OR(CM!K119="Q3 2028",CM!K119="Q4 2028"),"Yes","No")</f>
        <v>No</v>
      </c>
      <c r="AR1429" s="178" t="str">
        <f t="shared" si="909"/>
        <v>No</v>
      </c>
      <c r="AS1429" t="str">
        <f>IF(OR(CM!K119="Q1 2029",CM!K119="Q2 2029"),"Yes","No")</f>
        <v>No</v>
      </c>
      <c r="AT1429" s="178" t="str">
        <f t="shared" si="910"/>
        <v>No</v>
      </c>
      <c r="AU1429" t="str">
        <f>IF(OR(CM!K119="Q3 2029",CM!K119="Q4 2029"),"Yes","No")</f>
        <v>No</v>
      </c>
      <c r="AV1429" s="178" t="str">
        <f t="shared" si="911"/>
        <v>No</v>
      </c>
      <c r="AW1429" t="str">
        <f>IF(OR(CM!K119="Q1 2030",CM!K119="Q2 2030"),"Yes","No")</f>
        <v>No</v>
      </c>
      <c r="AX1429" s="178" t="str">
        <f t="shared" si="912"/>
        <v>No</v>
      </c>
      <c r="AY1429" t="str">
        <f>IF(OR(CM!K119="Q3 2030",CM!K119="Q4 2030"),"Yes","No")</f>
        <v>No</v>
      </c>
      <c r="AZ1429" s="178" t="str">
        <f t="shared" si="913"/>
        <v>No</v>
      </c>
      <c r="BA1429" t="str">
        <f>IF(CM!K119="","No","Yes")</f>
        <v>No</v>
      </c>
      <c r="BB1429" s="178" t="str">
        <f t="shared" si="914"/>
        <v>No</v>
      </c>
      <c r="BC1429" s="178" t="str">
        <f t="shared" si="915"/>
        <v>Yes</v>
      </c>
      <c r="BD1429" s="174"/>
    </row>
    <row r="1430" spans="1:56" s="175" customFormat="1" ht="23.65" thickBot="1" x14ac:dyDescent="0.5">
      <c r="A1430" s="177">
        <v>116</v>
      </c>
      <c r="B1430" s="48" t="s">
        <v>238</v>
      </c>
      <c r="C1430" t="str">
        <f>IF(CM!E120="Yes","Yes","No")</f>
        <v>No</v>
      </c>
      <c r="D1430" t="str">
        <f>IF(AND(C1430="No",CM!F120="Yes"),"Yes","No")</f>
        <v>No</v>
      </c>
      <c r="E1430" t="str">
        <f>IF(AND(C1430="No",CM!F120="N/A"),"N/A","No")</f>
        <v>No</v>
      </c>
      <c r="F1430">
        <f>IF(OR(CM!F120="Yes",CM!F120="N/A"),0,1)</f>
        <v>1</v>
      </c>
      <c r="G1430" t="str">
        <f>IF(OR(CM!K120="Q3 2019",CM!K120="Q4 2019"),"Yes","No")</f>
        <v>No</v>
      </c>
      <c r="H1430" s="178" t="str">
        <f t="shared" si="891"/>
        <v>No</v>
      </c>
      <c r="I1430" t="str">
        <f>IF(OR(CM!K120="Q1 2020",CM!K120="Q2 2020"),"Yes","No")</f>
        <v>No</v>
      </c>
      <c r="J1430" s="178" t="str">
        <f t="shared" si="892"/>
        <v>No</v>
      </c>
      <c r="K1430" t="str">
        <f>IF(OR(CM!K120="Q3 2020",CM!K120="Q4 2020"),"Yes","No")</f>
        <v>No</v>
      </c>
      <c r="L1430" s="178" t="str">
        <f t="shared" si="893"/>
        <v>No</v>
      </c>
      <c r="M1430" t="str">
        <f>IF(OR(CM!K120="Q1 2021",CM!K120="Q2 2021"),"Yes","No")</f>
        <v>No</v>
      </c>
      <c r="N1430" s="178" t="str">
        <f t="shared" si="894"/>
        <v>No</v>
      </c>
      <c r="O1430" t="str">
        <f>IF(OR(CM!K120="Q3 2021",CM!K120="Q4 2021"),"Yes","No")</f>
        <v>No</v>
      </c>
      <c r="P1430" s="178" t="str">
        <f t="shared" si="895"/>
        <v>No</v>
      </c>
      <c r="Q1430" t="str">
        <f>IF(OR(CM!K120="Q1 2022",CM!K120="Q2 2022"),"Yes","No")</f>
        <v>No</v>
      </c>
      <c r="R1430" s="178" t="str">
        <f t="shared" si="896"/>
        <v>No</v>
      </c>
      <c r="S1430" t="str">
        <f>IF(OR(CM!K120="Q3 2022",CM!K120="Q4 2022"),"Yes","No")</f>
        <v>No</v>
      </c>
      <c r="T1430" s="178" t="str">
        <f t="shared" si="897"/>
        <v>No</v>
      </c>
      <c r="U1430" t="str">
        <f>IF(OR(CM!K120="Q1 2023",CM!K120="Q2 2023"),"Yes","No")</f>
        <v>No</v>
      </c>
      <c r="V1430" s="178" t="str">
        <f t="shared" si="898"/>
        <v>No</v>
      </c>
      <c r="W1430" t="str">
        <f>IF(OR(CM!K120="Q3 2023",CM!K120="Q4 2023"),"Yes","No")</f>
        <v>No</v>
      </c>
      <c r="X1430" s="178" t="str">
        <f t="shared" si="899"/>
        <v>No</v>
      </c>
      <c r="Y1430" t="str">
        <f>IF(OR(CM!K120="Q1 2024",CM!K120="Q2 2024"),"Yes","No")</f>
        <v>No</v>
      </c>
      <c r="Z1430" s="178" t="str">
        <f t="shared" si="900"/>
        <v>No</v>
      </c>
      <c r="AA1430" t="str">
        <f>IF(OR(IA!M196="Q3 2024",IA!M196="Q4 2024"),"Yes","No")</f>
        <v>No</v>
      </c>
      <c r="AB1430" s="178" t="str">
        <f t="shared" si="901"/>
        <v>No</v>
      </c>
      <c r="AC1430" t="str">
        <f>IF(OR(CM!K120="Q1 2025",CM!K120="Q2 2025"),"Yes","No")</f>
        <v>No</v>
      </c>
      <c r="AD1430" s="178" t="str">
        <f t="shared" si="902"/>
        <v>No</v>
      </c>
      <c r="AE1430" t="str">
        <f>IF(OR(CM!K120="Q3 2025",CM!K120="Q4 2025"),"Yes","No")</f>
        <v>No</v>
      </c>
      <c r="AF1430" s="178" t="str">
        <f t="shared" si="903"/>
        <v>No</v>
      </c>
      <c r="AG1430" t="str">
        <f>IF(OR(CM!K120="Q1 2026",CM!K120="Q2 2026"),"Yes","No")</f>
        <v>No</v>
      </c>
      <c r="AH1430" s="178" t="str">
        <f t="shared" si="904"/>
        <v>No</v>
      </c>
      <c r="AI1430" t="str">
        <f>IF(OR(CM!K120="Q3 2026",CM!K120="Q4 2026"),"Yes","No")</f>
        <v>No</v>
      </c>
      <c r="AJ1430" s="178" t="str">
        <f t="shared" si="905"/>
        <v>No</v>
      </c>
      <c r="AK1430" t="str">
        <f>IF(OR(CM!K120="Q1 2027",CM!K120="Q2 2027"),"Yes","No")</f>
        <v>No</v>
      </c>
      <c r="AL1430" s="178" t="str">
        <f t="shared" si="906"/>
        <v>No</v>
      </c>
      <c r="AM1430" t="str">
        <f>IF(OR(CM!K120="Q3 2027",CM!K120="Q4 2027"),"Yes","No")</f>
        <v>No</v>
      </c>
      <c r="AN1430" s="178" t="str">
        <f t="shared" si="907"/>
        <v>No</v>
      </c>
      <c r="AO1430" t="str">
        <f>IF(OR(CM!K120="Q1 2028",CM!K120="Q2 2028"),"Yes","No")</f>
        <v>No</v>
      </c>
      <c r="AP1430" s="178" t="str">
        <f t="shared" si="908"/>
        <v>No</v>
      </c>
      <c r="AQ1430" t="str">
        <f>IF(OR(CM!K120="Q3 2028",CM!K120="Q4 2028"),"Yes","No")</f>
        <v>No</v>
      </c>
      <c r="AR1430" s="178" t="str">
        <f t="shared" si="909"/>
        <v>No</v>
      </c>
      <c r="AS1430" t="str">
        <f>IF(OR(CM!K120="Q1 2029",CM!K120="Q2 2029"),"Yes","No")</f>
        <v>No</v>
      </c>
      <c r="AT1430" s="178" t="str">
        <f t="shared" si="910"/>
        <v>No</v>
      </c>
      <c r="AU1430" t="str">
        <f>IF(OR(CM!K120="Q3 2029",CM!K120="Q4 2029"),"Yes","No")</f>
        <v>No</v>
      </c>
      <c r="AV1430" s="178" t="str">
        <f t="shared" si="911"/>
        <v>No</v>
      </c>
      <c r="AW1430" t="str">
        <f>IF(OR(CM!K120="Q1 2030",CM!K120="Q2 2030"),"Yes","No")</f>
        <v>No</v>
      </c>
      <c r="AX1430" s="178" t="str">
        <f t="shared" si="912"/>
        <v>No</v>
      </c>
      <c r="AY1430" t="str">
        <f>IF(OR(CM!K120="Q3 2030",CM!K120="Q4 2030"),"Yes","No")</f>
        <v>No</v>
      </c>
      <c r="AZ1430" s="178" t="str">
        <f t="shared" si="913"/>
        <v>No</v>
      </c>
      <c r="BA1430" t="str">
        <f>IF(CM!K120="","No","Yes")</f>
        <v>No</v>
      </c>
      <c r="BB1430" s="178" t="str">
        <f t="shared" si="914"/>
        <v>No</v>
      </c>
      <c r="BC1430" s="178" t="str">
        <f t="shared" si="915"/>
        <v>Yes</v>
      </c>
      <c r="BD1430" s="174"/>
    </row>
    <row r="1431" spans="1:56" s="175" customFormat="1" ht="23.65" thickBot="1" x14ac:dyDescent="0.5">
      <c r="A1431" s="177">
        <v>117</v>
      </c>
      <c r="B1431" s="48" t="s">
        <v>240</v>
      </c>
      <c r="C1431" t="str">
        <f>IF(CM!E121="Yes","Yes","No")</f>
        <v>No</v>
      </c>
      <c r="D1431" t="str">
        <f>IF(AND(C1431="No",CM!F121="Yes"),"Yes","No")</f>
        <v>No</v>
      </c>
      <c r="E1431" t="str">
        <f>IF(AND(C1431="No",CM!F121="N/A"),"N/A","No")</f>
        <v>No</v>
      </c>
      <c r="F1431">
        <f>IF(OR(CM!F121="Yes",CM!F121="N/A"),0,1)</f>
        <v>1</v>
      </c>
      <c r="G1431" t="str">
        <f>IF(OR(CM!K121="Q3 2019",CM!K121="Q4 2019"),"Yes","No")</f>
        <v>No</v>
      </c>
      <c r="H1431" s="178" t="str">
        <f t="shared" si="891"/>
        <v>No</v>
      </c>
      <c r="I1431" t="str">
        <f>IF(OR(CM!K121="Q1 2020",CM!K121="Q2 2020"),"Yes","No")</f>
        <v>No</v>
      </c>
      <c r="J1431" s="178" t="str">
        <f t="shared" si="892"/>
        <v>No</v>
      </c>
      <c r="K1431" t="str">
        <f>IF(OR(CM!K121="Q3 2020",CM!K121="Q4 2020"),"Yes","No")</f>
        <v>No</v>
      </c>
      <c r="L1431" s="178" t="str">
        <f t="shared" si="893"/>
        <v>No</v>
      </c>
      <c r="M1431" t="str">
        <f>IF(OR(CM!K121="Q1 2021",CM!K121="Q2 2021"),"Yes","No")</f>
        <v>No</v>
      </c>
      <c r="N1431" s="178" t="str">
        <f t="shared" si="894"/>
        <v>No</v>
      </c>
      <c r="O1431" t="str">
        <f>IF(OR(CM!K121="Q3 2021",CM!K121="Q4 2021"),"Yes","No")</f>
        <v>No</v>
      </c>
      <c r="P1431" s="178" t="str">
        <f t="shared" si="895"/>
        <v>No</v>
      </c>
      <c r="Q1431" t="str">
        <f>IF(OR(CM!K121="Q1 2022",CM!K121="Q2 2022"),"Yes","No")</f>
        <v>No</v>
      </c>
      <c r="R1431" s="178" t="str">
        <f t="shared" si="896"/>
        <v>No</v>
      </c>
      <c r="S1431" t="str">
        <f>IF(OR(CM!K121="Q3 2022",CM!K121="Q4 2022"),"Yes","No")</f>
        <v>No</v>
      </c>
      <c r="T1431" s="178" t="str">
        <f t="shared" si="897"/>
        <v>No</v>
      </c>
      <c r="U1431" t="str">
        <f>IF(OR(CM!K121="Q1 2023",CM!K121="Q2 2023"),"Yes","No")</f>
        <v>No</v>
      </c>
      <c r="V1431" s="178" t="str">
        <f t="shared" si="898"/>
        <v>No</v>
      </c>
      <c r="W1431" t="str">
        <f>IF(OR(CM!K121="Q3 2023",CM!K121="Q4 2023"),"Yes","No")</f>
        <v>No</v>
      </c>
      <c r="X1431" s="178" t="str">
        <f t="shared" si="899"/>
        <v>No</v>
      </c>
      <c r="Y1431" t="str">
        <f>IF(OR(CM!K121="Q1 2024",CM!K121="Q2 2024"),"Yes","No")</f>
        <v>No</v>
      </c>
      <c r="Z1431" s="178" t="str">
        <f t="shared" si="900"/>
        <v>No</v>
      </c>
      <c r="AA1431" t="str">
        <f>IF(OR(IA!M197="Q3 2024",IA!M197="Q4 2024"),"Yes","No")</f>
        <v>No</v>
      </c>
      <c r="AB1431" s="178" t="str">
        <f t="shared" si="901"/>
        <v>No</v>
      </c>
      <c r="AC1431" t="str">
        <f>IF(OR(CM!K121="Q1 2025",CM!K121="Q2 2025"),"Yes","No")</f>
        <v>No</v>
      </c>
      <c r="AD1431" s="178" t="str">
        <f t="shared" si="902"/>
        <v>No</v>
      </c>
      <c r="AE1431" t="str">
        <f>IF(OR(CM!K121="Q3 2025",CM!K121="Q4 2025"),"Yes","No")</f>
        <v>No</v>
      </c>
      <c r="AF1431" s="178" t="str">
        <f t="shared" si="903"/>
        <v>No</v>
      </c>
      <c r="AG1431" t="str">
        <f>IF(OR(CM!K121="Q1 2026",CM!K121="Q2 2026"),"Yes","No")</f>
        <v>No</v>
      </c>
      <c r="AH1431" s="178" t="str">
        <f t="shared" si="904"/>
        <v>No</v>
      </c>
      <c r="AI1431" t="str">
        <f>IF(OR(CM!K121="Q3 2026",CM!K121="Q4 2026"),"Yes","No")</f>
        <v>No</v>
      </c>
      <c r="AJ1431" s="178" t="str">
        <f t="shared" si="905"/>
        <v>No</v>
      </c>
      <c r="AK1431" t="str">
        <f>IF(OR(CM!K121="Q1 2027",CM!K121="Q2 2027"),"Yes","No")</f>
        <v>No</v>
      </c>
      <c r="AL1431" s="178" t="str">
        <f t="shared" si="906"/>
        <v>No</v>
      </c>
      <c r="AM1431" t="str">
        <f>IF(OR(CM!K121="Q3 2027",CM!K121="Q4 2027"),"Yes","No")</f>
        <v>No</v>
      </c>
      <c r="AN1431" s="178" t="str">
        <f t="shared" si="907"/>
        <v>No</v>
      </c>
      <c r="AO1431" t="str">
        <f>IF(OR(CM!K121="Q1 2028",CM!K121="Q2 2028"),"Yes","No")</f>
        <v>No</v>
      </c>
      <c r="AP1431" s="178" t="str">
        <f t="shared" si="908"/>
        <v>No</v>
      </c>
      <c r="AQ1431" t="str">
        <f>IF(OR(CM!K121="Q3 2028",CM!K121="Q4 2028"),"Yes","No")</f>
        <v>No</v>
      </c>
      <c r="AR1431" s="178" t="str">
        <f t="shared" si="909"/>
        <v>No</v>
      </c>
      <c r="AS1431" t="str">
        <f>IF(OR(CM!K121="Q1 2029",CM!K121="Q2 2029"),"Yes","No")</f>
        <v>No</v>
      </c>
      <c r="AT1431" s="178" t="str">
        <f t="shared" si="910"/>
        <v>No</v>
      </c>
      <c r="AU1431" t="str">
        <f>IF(OR(CM!K121="Q3 2029",CM!K121="Q4 2029"),"Yes","No")</f>
        <v>No</v>
      </c>
      <c r="AV1431" s="178" t="str">
        <f t="shared" si="911"/>
        <v>No</v>
      </c>
      <c r="AW1431" t="str">
        <f>IF(OR(CM!K121="Q1 2030",CM!K121="Q2 2030"),"Yes","No")</f>
        <v>No</v>
      </c>
      <c r="AX1431" s="178" t="str">
        <f t="shared" si="912"/>
        <v>No</v>
      </c>
      <c r="AY1431" t="str">
        <f>IF(OR(CM!K121="Q3 2030",CM!K121="Q4 2030"),"Yes","No")</f>
        <v>No</v>
      </c>
      <c r="AZ1431" s="178" t="str">
        <f t="shared" si="913"/>
        <v>No</v>
      </c>
      <c r="BA1431" t="str">
        <f>IF(CM!K121="","No","Yes")</f>
        <v>No</v>
      </c>
      <c r="BB1431" s="178" t="str">
        <f t="shared" si="914"/>
        <v>No</v>
      </c>
      <c r="BC1431" s="178" t="str">
        <f t="shared" si="915"/>
        <v>Yes</v>
      </c>
      <c r="BD1431" s="174"/>
    </row>
    <row r="1432" spans="1:56" s="175" customFormat="1" ht="23.65" thickBot="1" x14ac:dyDescent="0.5">
      <c r="A1432" s="177">
        <v>118</v>
      </c>
      <c r="B1432" s="48" t="s">
        <v>241</v>
      </c>
      <c r="C1432" t="str">
        <f>IF(CM!E122="Yes","Yes","No")</f>
        <v>No</v>
      </c>
      <c r="D1432" t="str">
        <f>IF(AND(C1432="No",CM!F122="Yes"),"Yes","No")</f>
        <v>No</v>
      </c>
      <c r="E1432" t="str">
        <f>IF(AND(C1432="No",CM!F122="N/A"),"N/A","No")</f>
        <v>No</v>
      </c>
      <c r="F1432">
        <f>IF(OR(CM!F122="Yes",CM!F122="N/A"),0,1)</f>
        <v>1</v>
      </c>
      <c r="G1432" t="str">
        <f>IF(OR(CM!K122="Q3 2019",CM!K122="Q4 2019"),"Yes","No")</f>
        <v>No</v>
      </c>
      <c r="H1432" s="178" t="str">
        <f t="shared" si="891"/>
        <v>No</v>
      </c>
      <c r="I1432" t="str">
        <f>IF(OR(CM!K122="Q1 2020",CM!K122="Q2 2020"),"Yes","No")</f>
        <v>No</v>
      </c>
      <c r="J1432" s="178" t="str">
        <f t="shared" si="892"/>
        <v>No</v>
      </c>
      <c r="K1432" t="str">
        <f>IF(OR(CM!K122="Q3 2020",CM!K122="Q4 2020"),"Yes","No")</f>
        <v>No</v>
      </c>
      <c r="L1432" s="178" t="str">
        <f t="shared" si="893"/>
        <v>No</v>
      </c>
      <c r="M1432" t="str">
        <f>IF(OR(CM!K122="Q1 2021",CM!K122="Q2 2021"),"Yes","No")</f>
        <v>No</v>
      </c>
      <c r="N1432" s="178" t="str">
        <f t="shared" si="894"/>
        <v>No</v>
      </c>
      <c r="O1432" t="str">
        <f>IF(OR(CM!K122="Q3 2021",CM!K122="Q4 2021"),"Yes","No")</f>
        <v>No</v>
      </c>
      <c r="P1432" s="178" t="str">
        <f t="shared" si="895"/>
        <v>No</v>
      </c>
      <c r="Q1432" t="str">
        <f>IF(OR(CM!K122="Q1 2022",CM!K122="Q2 2022"),"Yes","No")</f>
        <v>No</v>
      </c>
      <c r="R1432" s="178" t="str">
        <f t="shared" si="896"/>
        <v>No</v>
      </c>
      <c r="S1432" t="str">
        <f>IF(OR(CM!K122="Q3 2022",CM!K122="Q4 2022"),"Yes","No")</f>
        <v>No</v>
      </c>
      <c r="T1432" s="178" t="str">
        <f t="shared" si="897"/>
        <v>No</v>
      </c>
      <c r="U1432" t="str">
        <f>IF(OR(CM!K122="Q1 2023",CM!K122="Q2 2023"),"Yes","No")</f>
        <v>No</v>
      </c>
      <c r="V1432" s="178" t="str">
        <f t="shared" si="898"/>
        <v>No</v>
      </c>
      <c r="W1432" t="str">
        <f>IF(OR(CM!K122="Q3 2023",CM!K122="Q4 2023"),"Yes","No")</f>
        <v>No</v>
      </c>
      <c r="X1432" s="178" t="str">
        <f t="shared" si="899"/>
        <v>No</v>
      </c>
      <c r="Y1432" t="str">
        <f>IF(OR(CM!K122="Q1 2024",CM!K122="Q2 2024"),"Yes","No")</f>
        <v>No</v>
      </c>
      <c r="Z1432" s="178" t="str">
        <f t="shared" si="900"/>
        <v>No</v>
      </c>
      <c r="AA1432" t="str">
        <f>IF(OR(IA!M198="Q3 2024",IA!M198="Q4 2024"),"Yes","No")</f>
        <v>No</v>
      </c>
      <c r="AB1432" s="178" t="str">
        <f t="shared" si="901"/>
        <v>No</v>
      </c>
      <c r="AC1432" t="str">
        <f>IF(OR(CM!K122="Q1 2025",CM!K122="Q2 2025"),"Yes","No")</f>
        <v>No</v>
      </c>
      <c r="AD1432" s="178" t="str">
        <f t="shared" si="902"/>
        <v>No</v>
      </c>
      <c r="AE1432" t="str">
        <f>IF(OR(CM!K122="Q3 2025",CM!K122="Q4 2025"),"Yes","No")</f>
        <v>No</v>
      </c>
      <c r="AF1432" s="178" t="str">
        <f t="shared" si="903"/>
        <v>No</v>
      </c>
      <c r="AG1432" t="str">
        <f>IF(OR(CM!K122="Q1 2026",CM!K122="Q2 2026"),"Yes","No")</f>
        <v>No</v>
      </c>
      <c r="AH1432" s="178" t="str">
        <f t="shared" si="904"/>
        <v>No</v>
      </c>
      <c r="AI1432" t="str">
        <f>IF(OR(CM!K122="Q3 2026",CM!K122="Q4 2026"),"Yes","No")</f>
        <v>No</v>
      </c>
      <c r="AJ1432" s="178" t="str">
        <f t="shared" si="905"/>
        <v>No</v>
      </c>
      <c r="AK1432" t="str">
        <f>IF(OR(CM!K122="Q1 2027",CM!K122="Q2 2027"),"Yes","No")</f>
        <v>No</v>
      </c>
      <c r="AL1432" s="178" t="str">
        <f t="shared" si="906"/>
        <v>No</v>
      </c>
      <c r="AM1432" t="str">
        <f>IF(OR(CM!K122="Q3 2027",CM!K122="Q4 2027"),"Yes","No")</f>
        <v>No</v>
      </c>
      <c r="AN1432" s="178" t="str">
        <f t="shared" si="907"/>
        <v>No</v>
      </c>
      <c r="AO1432" t="str">
        <f>IF(OR(CM!K122="Q1 2028",CM!K122="Q2 2028"),"Yes","No")</f>
        <v>No</v>
      </c>
      <c r="AP1432" s="178" t="str">
        <f t="shared" si="908"/>
        <v>No</v>
      </c>
      <c r="AQ1432" t="str">
        <f>IF(OR(CM!K122="Q3 2028",CM!K122="Q4 2028"),"Yes","No")</f>
        <v>No</v>
      </c>
      <c r="AR1432" s="178" t="str">
        <f t="shared" si="909"/>
        <v>No</v>
      </c>
      <c r="AS1432" t="str">
        <f>IF(OR(CM!K122="Q1 2029",CM!K122="Q2 2029"),"Yes","No")</f>
        <v>No</v>
      </c>
      <c r="AT1432" s="178" t="str">
        <f t="shared" si="910"/>
        <v>No</v>
      </c>
      <c r="AU1432" t="str">
        <f>IF(OR(CM!K122="Q3 2029",CM!K122="Q4 2029"),"Yes","No")</f>
        <v>No</v>
      </c>
      <c r="AV1432" s="178" t="str">
        <f t="shared" si="911"/>
        <v>No</v>
      </c>
      <c r="AW1432" t="str">
        <f>IF(OR(CM!K122="Q1 2030",CM!K122="Q2 2030"),"Yes","No")</f>
        <v>No</v>
      </c>
      <c r="AX1432" s="178" t="str">
        <f t="shared" si="912"/>
        <v>No</v>
      </c>
      <c r="AY1432" t="str">
        <f>IF(OR(CM!K122="Q3 2030",CM!K122="Q4 2030"),"Yes","No")</f>
        <v>No</v>
      </c>
      <c r="AZ1432" s="178" t="str">
        <f t="shared" si="913"/>
        <v>No</v>
      </c>
      <c r="BA1432" t="str">
        <f>IF(CM!K122="","No","Yes")</f>
        <v>No</v>
      </c>
      <c r="BB1432" s="178" t="str">
        <f t="shared" si="914"/>
        <v>No</v>
      </c>
      <c r="BC1432" s="178" t="str">
        <f t="shared" si="915"/>
        <v>Yes</v>
      </c>
      <c r="BD1432" s="174"/>
    </row>
    <row r="1433" spans="1:56" s="175" customFormat="1" ht="35.25" thickBot="1" x14ac:dyDescent="0.5">
      <c r="A1433" s="177">
        <v>119</v>
      </c>
      <c r="B1433" s="48" t="s">
        <v>243</v>
      </c>
      <c r="C1433" t="str">
        <f>IF(CM!E123="Yes","Yes","No")</f>
        <v>No</v>
      </c>
      <c r="D1433" t="str">
        <f>IF(AND(C1433="No",CM!F123="Yes"),"Yes","No")</f>
        <v>No</v>
      </c>
      <c r="E1433" t="str">
        <f>IF(AND(C1433="No",CM!F123="N/A"),"N/A","No")</f>
        <v>No</v>
      </c>
      <c r="F1433">
        <f>IF(OR(CM!F123="Yes",CM!F123="N/A"),0,1)</f>
        <v>1</v>
      </c>
      <c r="G1433" t="str">
        <f>IF(OR(CM!K123="Q3 2019",CM!K123="Q4 2019"),"Yes","No")</f>
        <v>No</v>
      </c>
      <c r="H1433" s="178" t="str">
        <f t="shared" si="891"/>
        <v>No</v>
      </c>
      <c r="I1433" t="str">
        <f>IF(OR(CM!K123="Q1 2020",CM!K123="Q2 2020"),"Yes","No")</f>
        <v>No</v>
      </c>
      <c r="J1433" s="178" t="str">
        <f t="shared" si="892"/>
        <v>No</v>
      </c>
      <c r="K1433" t="str">
        <f>IF(OR(CM!K123="Q3 2020",CM!K123="Q4 2020"),"Yes","No")</f>
        <v>No</v>
      </c>
      <c r="L1433" s="178" t="str">
        <f t="shared" si="893"/>
        <v>No</v>
      </c>
      <c r="M1433" t="str">
        <f>IF(OR(CM!K123="Q1 2021",CM!K123="Q2 2021"),"Yes","No")</f>
        <v>No</v>
      </c>
      <c r="N1433" s="178" t="str">
        <f t="shared" si="894"/>
        <v>No</v>
      </c>
      <c r="O1433" t="str">
        <f>IF(OR(CM!K123="Q3 2021",CM!K123="Q4 2021"),"Yes","No")</f>
        <v>No</v>
      </c>
      <c r="P1433" s="178" t="str">
        <f t="shared" si="895"/>
        <v>No</v>
      </c>
      <c r="Q1433" t="str">
        <f>IF(OR(CM!K123="Q1 2022",CM!K123="Q2 2022"),"Yes","No")</f>
        <v>No</v>
      </c>
      <c r="R1433" s="178" t="str">
        <f t="shared" si="896"/>
        <v>No</v>
      </c>
      <c r="S1433" t="str">
        <f>IF(OR(CM!K123="Q3 2022",CM!K123="Q4 2022"),"Yes","No")</f>
        <v>No</v>
      </c>
      <c r="T1433" s="178" t="str">
        <f t="shared" si="897"/>
        <v>No</v>
      </c>
      <c r="U1433" t="str">
        <f>IF(OR(CM!K123="Q1 2023",CM!K123="Q2 2023"),"Yes","No")</f>
        <v>No</v>
      </c>
      <c r="V1433" s="178" t="str">
        <f t="shared" si="898"/>
        <v>No</v>
      </c>
      <c r="W1433" t="str">
        <f>IF(OR(CM!K123="Q3 2023",CM!K123="Q4 2023"),"Yes","No")</f>
        <v>No</v>
      </c>
      <c r="X1433" s="178" t="str">
        <f t="shared" si="899"/>
        <v>No</v>
      </c>
      <c r="Y1433" t="str">
        <f>IF(OR(CM!K123="Q1 2024",CM!K123="Q2 2024"),"Yes","No")</f>
        <v>No</v>
      </c>
      <c r="Z1433" s="178" t="str">
        <f t="shared" si="900"/>
        <v>No</v>
      </c>
      <c r="AA1433" t="str">
        <f>IF(OR(IA!M199="Q3 2024",IA!M199="Q4 2024"),"Yes","No")</f>
        <v>No</v>
      </c>
      <c r="AB1433" s="178" t="str">
        <f t="shared" si="901"/>
        <v>No</v>
      </c>
      <c r="AC1433" t="str">
        <f>IF(OR(CM!K123="Q1 2025",CM!K123="Q2 2025"),"Yes","No")</f>
        <v>No</v>
      </c>
      <c r="AD1433" s="178" t="str">
        <f t="shared" si="902"/>
        <v>No</v>
      </c>
      <c r="AE1433" t="str">
        <f>IF(OR(CM!K123="Q3 2025",CM!K123="Q4 2025"),"Yes","No")</f>
        <v>No</v>
      </c>
      <c r="AF1433" s="178" t="str">
        <f t="shared" si="903"/>
        <v>No</v>
      </c>
      <c r="AG1433" t="str">
        <f>IF(OR(CM!K123="Q1 2026",CM!K123="Q2 2026"),"Yes","No")</f>
        <v>No</v>
      </c>
      <c r="AH1433" s="178" t="str">
        <f t="shared" si="904"/>
        <v>No</v>
      </c>
      <c r="AI1433" t="str">
        <f>IF(OR(CM!K123="Q3 2026",CM!K123="Q4 2026"),"Yes","No")</f>
        <v>No</v>
      </c>
      <c r="AJ1433" s="178" t="str">
        <f t="shared" si="905"/>
        <v>No</v>
      </c>
      <c r="AK1433" t="str">
        <f>IF(OR(CM!K123="Q1 2027",CM!K123="Q2 2027"),"Yes","No")</f>
        <v>No</v>
      </c>
      <c r="AL1433" s="178" t="str">
        <f t="shared" si="906"/>
        <v>No</v>
      </c>
      <c r="AM1433" t="str">
        <f>IF(OR(CM!K123="Q3 2027",CM!K123="Q4 2027"),"Yes","No")</f>
        <v>No</v>
      </c>
      <c r="AN1433" s="178" t="str">
        <f t="shared" si="907"/>
        <v>No</v>
      </c>
      <c r="AO1433" t="str">
        <f>IF(OR(CM!K123="Q1 2028",CM!K123="Q2 2028"),"Yes","No")</f>
        <v>No</v>
      </c>
      <c r="AP1433" s="178" t="str">
        <f t="shared" si="908"/>
        <v>No</v>
      </c>
      <c r="AQ1433" t="str">
        <f>IF(OR(CM!K123="Q3 2028",CM!K123="Q4 2028"),"Yes","No")</f>
        <v>No</v>
      </c>
      <c r="AR1433" s="178" t="str">
        <f t="shared" si="909"/>
        <v>No</v>
      </c>
      <c r="AS1433" t="str">
        <f>IF(OR(CM!K123="Q1 2029",CM!K123="Q2 2029"),"Yes","No")</f>
        <v>No</v>
      </c>
      <c r="AT1433" s="178" t="str">
        <f t="shared" si="910"/>
        <v>No</v>
      </c>
      <c r="AU1433" t="str">
        <f>IF(OR(CM!K123="Q3 2029",CM!K123="Q4 2029"),"Yes","No")</f>
        <v>No</v>
      </c>
      <c r="AV1433" s="178" t="str">
        <f t="shared" si="911"/>
        <v>No</v>
      </c>
      <c r="AW1433" t="str">
        <f>IF(OR(CM!K123="Q1 2030",CM!K123="Q2 2030"),"Yes","No")</f>
        <v>No</v>
      </c>
      <c r="AX1433" s="178" t="str">
        <f t="shared" si="912"/>
        <v>No</v>
      </c>
      <c r="AY1433" t="str">
        <f>IF(OR(CM!K123="Q3 2030",CM!K123="Q4 2030"),"Yes","No")</f>
        <v>No</v>
      </c>
      <c r="AZ1433" s="178" t="str">
        <f t="shared" si="913"/>
        <v>No</v>
      </c>
      <c r="BA1433" t="str">
        <f>IF(CM!K123="","No","Yes")</f>
        <v>No</v>
      </c>
      <c r="BB1433" s="178" t="str">
        <f t="shared" si="914"/>
        <v>No</v>
      </c>
      <c r="BC1433" s="178" t="str">
        <f t="shared" si="915"/>
        <v>Yes</v>
      </c>
      <c r="BD1433" s="174"/>
    </row>
    <row r="1434" spans="1:56" s="175" customFormat="1" ht="23.65" thickBot="1" x14ac:dyDescent="0.5">
      <c r="A1434" s="177">
        <v>120</v>
      </c>
      <c r="B1434" s="48" t="s">
        <v>244</v>
      </c>
      <c r="C1434" t="str">
        <f>IF(CM!E124="Yes","Yes","No")</f>
        <v>No</v>
      </c>
      <c r="D1434" t="str">
        <f>IF(AND(C1434="No",CM!F124="Yes"),"Yes","No")</f>
        <v>No</v>
      </c>
      <c r="E1434" t="str">
        <f>IF(AND(C1434="No",CM!F124="N/A"),"N/A","No")</f>
        <v>No</v>
      </c>
      <c r="F1434">
        <f>IF(OR(CM!F124="Yes",CM!F124="N/A"),0,1)</f>
        <v>1</v>
      </c>
      <c r="G1434" t="str">
        <f>IF(OR(CM!K124="Q3 2019",CM!K124="Q4 2019"),"Yes","No")</f>
        <v>No</v>
      </c>
      <c r="H1434" s="178" t="str">
        <f t="shared" si="891"/>
        <v>No</v>
      </c>
      <c r="I1434" t="str">
        <f>IF(OR(CM!K124="Q1 2020",CM!K124="Q2 2020"),"Yes","No")</f>
        <v>No</v>
      </c>
      <c r="J1434" s="178" t="str">
        <f t="shared" si="892"/>
        <v>No</v>
      </c>
      <c r="K1434" t="str">
        <f>IF(OR(CM!K124="Q3 2020",CM!K124="Q4 2020"),"Yes","No")</f>
        <v>No</v>
      </c>
      <c r="L1434" s="178" t="str">
        <f t="shared" si="893"/>
        <v>No</v>
      </c>
      <c r="M1434" t="str">
        <f>IF(OR(CM!K124="Q1 2021",CM!K124="Q2 2021"),"Yes","No")</f>
        <v>No</v>
      </c>
      <c r="N1434" s="178" t="str">
        <f t="shared" si="894"/>
        <v>No</v>
      </c>
      <c r="O1434" t="str">
        <f>IF(OR(CM!K124="Q3 2021",CM!K124="Q4 2021"),"Yes","No")</f>
        <v>No</v>
      </c>
      <c r="P1434" s="178" t="str">
        <f t="shared" si="895"/>
        <v>No</v>
      </c>
      <c r="Q1434" t="str">
        <f>IF(OR(CM!K124="Q1 2022",CM!K124="Q2 2022"),"Yes","No")</f>
        <v>No</v>
      </c>
      <c r="R1434" s="178" t="str">
        <f t="shared" si="896"/>
        <v>No</v>
      </c>
      <c r="S1434" t="str">
        <f>IF(OR(CM!K124="Q3 2022",CM!K124="Q4 2022"),"Yes","No")</f>
        <v>No</v>
      </c>
      <c r="T1434" s="178" t="str">
        <f t="shared" si="897"/>
        <v>No</v>
      </c>
      <c r="U1434" t="str">
        <f>IF(OR(CM!K124="Q1 2023",CM!K124="Q2 2023"),"Yes","No")</f>
        <v>No</v>
      </c>
      <c r="V1434" s="178" t="str">
        <f t="shared" si="898"/>
        <v>No</v>
      </c>
      <c r="W1434" t="str">
        <f>IF(OR(CM!K124="Q3 2023",CM!K124="Q4 2023"),"Yes","No")</f>
        <v>No</v>
      </c>
      <c r="X1434" s="178" t="str">
        <f t="shared" si="899"/>
        <v>No</v>
      </c>
      <c r="Y1434" t="str">
        <f>IF(OR(CM!K124="Q1 2024",CM!K124="Q2 2024"),"Yes","No")</f>
        <v>No</v>
      </c>
      <c r="Z1434" s="178" t="str">
        <f t="shared" si="900"/>
        <v>No</v>
      </c>
      <c r="AA1434" t="str">
        <f>IF(OR(IA!M200="Q3 2024",IA!M200="Q4 2024"),"Yes","No")</f>
        <v>No</v>
      </c>
      <c r="AB1434" s="178" t="str">
        <f t="shared" si="901"/>
        <v>No</v>
      </c>
      <c r="AC1434" t="str">
        <f>IF(OR(CM!K124="Q1 2025",CM!K124="Q2 2025"),"Yes","No")</f>
        <v>No</v>
      </c>
      <c r="AD1434" s="178" t="str">
        <f t="shared" si="902"/>
        <v>No</v>
      </c>
      <c r="AE1434" t="str">
        <f>IF(OR(CM!K124="Q3 2025",CM!K124="Q4 2025"),"Yes","No")</f>
        <v>No</v>
      </c>
      <c r="AF1434" s="178" t="str">
        <f t="shared" si="903"/>
        <v>No</v>
      </c>
      <c r="AG1434" t="str">
        <f>IF(OR(CM!K124="Q1 2026",CM!K124="Q2 2026"),"Yes","No")</f>
        <v>No</v>
      </c>
      <c r="AH1434" s="178" t="str">
        <f t="shared" si="904"/>
        <v>No</v>
      </c>
      <c r="AI1434" t="str">
        <f>IF(OR(CM!K124="Q3 2026",CM!K124="Q4 2026"),"Yes","No")</f>
        <v>No</v>
      </c>
      <c r="AJ1434" s="178" t="str">
        <f t="shared" si="905"/>
        <v>No</v>
      </c>
      <c r="AK1434" t="str">
        <f>IF(OR(CM!K124="Q1 2027",CM!K124="Q2 2027"),"Yes","No")</f>
        <v>No</v>
      </c>
      <c r="AL1434" s="178" t="str">
        <f t="shared" si="906"/>
        <v>No</v>
      </c>
      <c r="AM1434" t="str">
        <f>IF(OR(CM!K124="Q3 2027",CM!K124="Q4 2027"),"Yes","No")</f>
        <v>No</v>
      </c>
      <c r="AN1434" s="178" t="str">
        <f t="shared" si="907"/>
        <v>No</v>
      </c>
      <c r="AO1434" t="str">
        <f>IF(OR(CM!K124="Q1 2028",CM!K124="Q2 2028"),"Yes","No")</f>
        <v>No</v>
      </c>
      <c r="AP1434" s="178" t="str">
        <f t="shared" si="908"/>
        <v>No</v>
      </c>
      <c r="AQ1434" t="str">
        <f>IF(OR(CM!K124="Q3 2028",CM!K124="Q4 2028"),"Yes","No")</f>
        <v>No</v>
      </c>
      <c r="AR1434" s="178" t="str">
        <f t="shared" si="909"/>
        <v>No</v>
      </c>
      <c r="AS1434" t="str">
        <f>IF(OR(CM!K124="Q1 2029",CM!K124="Q2 2029"),"Yes","No")</f>
        <v>No</v>
      </c>
      <c r="AT1434" s="178" t="str">
        <f t="shared" si="910"/>
        <v>No</v>
      </c>
      <c r="AU1434" t="str">
        <f>IF(OR(CM!K124="Q3 2029",CM!K124="Q4 2029"),"Yes","No")</f>
        <v>No</v>
      </c>
      <c r="AV1434" s="178" t="str">
        <f t="shared" si="911"/>
        <v>No</v>
      </c>
      <c r="AW1434" t="str">
        <f>IF(OR(CM!K124="Q1 2030",CM!K124="Q2 2030"),"Yes","No")</f>
        <v>No</v>
      </c>
      <c r="AX1434" s="178" t="str">
        <f t="shared" si="912"/>
        <v>No</v>
      </c>
      <c r="AY1434" t="str">
        <f>IF(OR(CM!K124="Q3 2030",CM!K124="Q4 2030"),"Yes","No")</f>
        <v>No</v>
      </c>
      <c r="AZ1434" s="178" t="str">
        <f t="shared" si="913"/>
        <v>No</v>
      </c>
      <c r="BA1434" t="str">
        <f>IF(CM!K124="","No","Yes")</f>
        <v>No</v>
      </c>
      <c r="BB1434" s="178" t="str">
        <f t="shared" si="914"/>
        <v>No</v>
      </c>
      <c r="BC1434" s="178" t="str">
        <f t="shared" si="915"/>
        <v>Yes</v>
      </c>
      <c r="BD1434" s="174"/>
    </row>
    <row r="1435" spans="1:56" s="175" customFormat="1" ht="23.65" thickBot="1" x14ac:dyDescent="0.5">
      <c r="A1435" s="177">
        <v>121</v>
      </c>
      <c r="B1435" s="50" t="s">
        <v>246</v>
      </c>
      <c r="C1435" t="str">
        <f>IF(CM!E125="Yes","Yes","No")</f>
        <v>Yes</v>
      </c>
      <c r="D1435" t="str">
        <f>IF(AND(C1435="No",CM!F125="Yes"),"Yes","No")</f>
        <v>No</v>
      </c>
      <c r="E1435" t="str">
        <f>IF(AND(C1435="No",CM!F125="N/A"),"N/A","No")</f>
        <v>No</v>
      </c>
      <c r="F1435">
        <f>IF(OR(CM!F125="Yes",CM!F125="N/A"),0,1)</f>
        <v>1</v>
      </c>
      <c r="G1435" t="str">
        <f>IF(OR(CM!K125="Q3 2019",CM!K125="Q4 2019"),"Yes","No")</f>
        <v>No</v>
      </c>
      <c r="H1435" s="178" t="str">
        <f t="shared" si="891"/>
        <v>No</v>
      </c>
      <c r="I1435" t="str">
        <f>IF(OR(CM!K125="Q1 2020",CM!K125="Q2 2020"),"Yes","No")</f>
        <v>No</v>
      </c>
      <c r="J1435" s="178" t="str">
        <f t="shared" si="892"/>
        <v>No</v>
      </c>
      <c r="K1435" t="str">
        <f>IF(OR(CM!K125="Q3 2020",CM!K125="Q4 2020"),"Yes","No")</f>
        <v>No</v>
      </c>
      <c r="L1435" s="178" t="str">
        <f t="shared" si="893"/>
        <v>No</v>
      </c>
      <c r="M1435" t="str">
        <f>IF(OR(CM!K125="Q1 2021",CM!K125="Q2 2021"),"Yes","No")</f>
        <v>No</v>
      </c>
      <c r="N1435" s="178" t="str">
        <f t="shared" si="894"/>
        <v>No</v>
      </c>
      <c r="O1435" t="str">
        <f>IF(OR(CM!K125="Q3 2021",CM!K125="Q4 2021"),"Yes","No")</f>
        <v>No</v>
      </c>
      <c r="P1435" s="178" t="str">
        <f t="shared" si="895"/>
        <v>No</v>
      </c>
      <c r="Q1435" t="str">
        <f>IF(OR(CM!K125="Q1 2022",CM!K125="Q2 2022"),"Yes","No")</f>
        <v>No</v>
      </c>
      <c r="R1435" s="178" t="str">
        <f t="shared" si="896"/>
        <v>No</v>
      </c>
      <c r="S1435" t="str">
        <f>IF(OR(CM!K125="Q3 2022",CM!K125="Q4 2022"),"Yes","No")</f>
        <v>No</v>
      </c>
      <c r="T1435" s="178" t="str">
        <f t="shared" si="897"/>
        <v>No</v>
      </c>
      <c r="U1435" t="str">
        <f>IF(OR(CM!K125="Q1 2023",CM!K125="Q2 2023"),"Yes","No")</f>
        <v>No</v>
      </c>
      <c r="V1435" s="178" t="str">
        <f t="shared" si="898"/>
        <v>No</v>
      </c>
      <c r="W1435" t="str">
        <f>IF(OR(CM!K125="Q3 2023",CM!K125="Q4 2023"),"Yes","No")</f>
        <v>No</v>
      </c>
      <c r="X1435" s="178" t="str">
        <f t="shared" si="899"/>
        <v>No</v>
      </c>
      <c r="Y1435" t="str">
        <f>IF(OR(CM!K125="Q1 2024",CM!K125="Q2 2024"),"Yes","No")</f>
        <v>No</v>
      </c>
      <c r="Z1435" s="178" t="str">
        <f t="shared" si="900"/>
        <v>No</v>
      </c>
      <c r="AA1435" t="str">
        <f>IF(OR(IA!M201="Q3 2024",IA!M201="Q4 2024"),"Yes","No")</f>
        <v>No</v>
      </c>
      <c r="AB1435" s="178" t="str">
        <f t="shared" si="901"/>
        <v>No</v>
      </c>
      <c r="AC1435" t="str">
        <f>IF(OR(CM!K125="Q1 2025",CM!K125="Q2 2025"),"Yes","No")</f>
        <v>No</v>
      </c>
      <c r="AD1435" s="178" t="str">
        <f t="shared" si="902"/>
        <v>No</v>
      </c>
      <c r="AE1435" t="str">
        <f>IF(OR(CM!K125="Q3 2025",CM!K125="Q4 2025"),"Yes","No")</f>
        <v>No</v>
      </c>
      <c r="AF1435" s="178" t="str">
        <f t="shared" si="903"/>
        <v>No</v>
      </c>
      <c r="AG1435" t="str">
        <f>IF(OR(CM!K125="Q1 2026",CM!K125="Q2 2026"),"Yes","No")</f>
        <v>No</v>
      </c>
      <c r="AH1435" s="178" t="str">
        <f t="shared" si="904"/>
        <v>No</v>
      </c>
      <c r="AI1435" t="str">
        <f>IF(OR(CM!K125="Q3 2026",CM!K125="Q4 2026"),"Yes","No")</f>
        <v>No</v>
      </c>
      <c r="AJ1435" s="178" t="str">
        <f t="shared" si="905"/>
        <v>No</v>
      </c>
      <c r="AK1435" t="str">
        <f>IF(OR(CM!K125="Q1 2027",CM!K125="Q2 2027"),"Yes","No")</f>
        <v>No</v>
      </c>
      <c r="AL1435" s="178" t="str">
        <f t="shared" si="906"/>
        <v>No</v>
      </c>
      <c r="AM1435" t="str">
        <f>IF(OR(CM!K125="Q3 2027",CM!K125="Q4 2027"),"Yes","No")</f>
        <v>No</v>
      </c>
      <c r="AN1435" s="178" t="str">
        <f t="shared" si="907"/>
        <v>No</v>
      </c>
      <c r="AO1435" t="str">
        <f>IF(OR(CM!K125="Q1 2028",CM!K125="Q2 2028"),"Yes","No")</f>
        <v>No</v>
      </c>
      <c r="AP1435" s="178" t="str">
        <f t="shared" si="908"/>
        <v>No</v>
      </c>
      <c r="AQ1435" t="str">
        <f>IF(OR(CM!K125="Q3 2028",CM!K125="Q4 2028"),"Yes","No")</f>
        <v>No</v>
      </c>
      <c r="AR1435" s="178" t="str">
        <f t="shared" si="909"/>
        <v>No</v>
      </c>
      <c r="AS1435" t="str">
        <f>IF(OR(CM!K125="Q1 2029",CM!K125="Q2 2029"),"Yes","No")</f>
        <v>No</v>
      </c>
      <c r="AT1435" s="178" t="str">
        <f t="shared" si="910"/>
        <v>No</v>
      </c>
      <c r="AU1435" t="str">
        <f>IF(OR(CM!K125="Q3 2029",CM!K125="Q4 2029"),"Yes","No")</f>
        <v>No</v>
      </c>
      <c r="AV1435" s="178" t="str">
        <f t="shared" si="911"/>
        <v>No</v>
      </c>
      <c r="AW1435" t="str">
        <f>IF(OR(CM!K125="Q1 2030",CM!K125="Q2 2030"),"Yes","No")</f>
        <v>No</v>
      </c>
      <c r="AX1435" s="178" t="str">
        <f t="shared" si="912"/>
        <v>No</v>
      </c>
      <c r="AY1435" t="str">
        <f>IF(OR(CM!K125="Q3 2030",CM!K125="Q4 2030"),"Yes","No")</f>
        <v>No</v>
      </c>
      <c r="AZ1435" s="178" t="str">
        <f t="shared" si="913"/>
        <v>No</v>
      </c>
      <c r="BA1435" t="str">
        <f>IF(CM!K125="","No","Yes")</f>
        <v>No</v>
      </c>
      <c r="BB1435" s="178" t="str">
        <f t="shared" si="914"/>
        <v>No</v>
      </c>
      <c r="BC1435" s="178" t="str">
        <f t="shared" si="915"/>
        <v>No</v>
      </c>
      <c r="BD1435" s="174"/>
    </row>
    <row r="1436" spans="1:56" s="175" customFormat="1" ht="35.25" thickBot="1" x14ac:dyDescent="0.5">
      <c r="A1436" s="177">
        <v>122</v>
      </c>
      <c r="B1436" s="50" t="s">
        <v>247</v>
      </c>
      <c r="C1436" t="str">
        <f>IF(CM!E126="Yes","Yes","No")</f>
        <v>Yes</v>
      </c>
      <c r="D1436" t="str">
        <f>IF(AND(C1436="No",CM!F126="Yes"),"Yes","No")</f>
        <v>No</v>
      </c>
      <c r="E1436" t="str">
        <f>IF(AND(C1436="No",CM!F126="N/A"),"N/A","No")</f>
        <v>No</v>
      </c>
      <c r="F1436">
        <f>IF(OR(CM!F126="Yes",CM!F126="N/A"),0,1)</f>
        <v>1</v>
      </c>
      <c r="G1436" t="str">
        <f>IF(OR(CM!K126="Q3 2019",CM!K126="Q4 2019"),"Yes","No")</f>
        <v>No</v>
      </c>
      <c r="H1436" s="178" t="str">
        <f t="shared" si="891"/>
        <v>No</v>
      </c>
      <c r="I1436" t="str">
        <f>IF(OR(CM!K126="Q1 2020",CM!K126="Q2 2020"),"Yes","No")</f>
        <v>No</v>
      </c>
      <c r="J1436" s="178" t="str">
        <f t="shared" si="892"/>
        <v>No</v>
      </c>
      <c r="K1436" t="str">
        <f>IF(OR(CM!K126="Q3 2020",CM!K126="Q4 2020"),"Yes","No")</f>
        <v>No</v>
      </c>
      <c r="L1436" s="178" t="str">
        <f t="shared" si="893"/>
        <v>No</v>
      </c>
      <c r="M1436" t="str">
        <f>IF(OR(CM!K126="Q1 2021",CM!K126="Q2 2021"),"Yes","No")</f>
        <v>No</v>
      </c>
      <c r="N1436" s="178" t="str">
        <f t="shared" si="894"/>
        <v>No</v>
      </c>
      <c r="O1436" t="str">
        <f>IF(OR(CM!K126="Q3 2021",CM!K126="Q4 2021"),"Yes","No")</f>
        <v>No</v>
      </c>
      <c r="P1436" s="178" t="str">
        <f t="shared" si="895"/>
        <v>No</v>
      </c>
      <c r="Q1436" t="str">
        <f>IF(OR(CM!K126="Q1 2022",CM!K126="Q2 2022"),"Yes","No")</f>
        <v>No</v>
      </c>
      <c r="R1436" s="178" t="str">
        <f t="shared" si="896"/>
        <v>No</v>
      </c>
      <c r="S1436" t="str">
        <f>IF(OR(CM!K126="Q3 2022",CM!K126="Q4 2022"),"Yes","No")</f>
        <v>No</v>
      </c>
      <c r="T1436" s="178" t="str">
        <f t="shared" si="897"/>
        <v>No</v>
      </c>
      <c r="U1436" t="str">
        <f>IF(OR(CM!K126="Q1 2023",CM!K126="Q2 2023"),"Yes","No")</f>
        <v>No</v>
      </c>
      <c r="V1436" s="178" t="str">
        <f t="shared" si="898"/>
        <v>No</v>
      </c>
      <c r="W1436" t="str">
        <f>IF(OR(CM!K126="Q3 2023",CM!K126="Q4 2023"),"Yes","No")</f>
        <v>No</v>
      </c>
      <c r="X1436" s="178" t="str">
        <f t="shared" si="899"/>
        <v>No</v>
      </c>
      <c r="Y1436" t="str">
        <f>IF(OR(CM!K126="Q1 2024",CM!K126="Q2 2024"),"Yes","No")</f>
        <v>No</v>
      </c>
      <c r="Z1436" s="178" t="str">
        <f t="shared" si="900"/>
        <v>No</v>
      </c>
      <c r="AA1436" t="str">
        <f>IF(OR(IA!M202="Q3 2024",IA!M202="Q4 2024"),"Yes","No")</f>
        <v>No</v>
      </c>
      <c r="AB1436" s="178" t="str">
        <f t="shared" si="901"/>
        <v>No</v>
      </c>
      <c r="AC1436" t="str">
        <f>IF(OR(CM!K126="Q1 2025",CM!K126="Q2 2025"),"Yes","No")</f>
        <v>No</v>
      </c>
      <c r="AD1436" s="178" t="str">
        <f t="shared" si="902"/>
        <v>No</v>
      </c>
      <c r="AE1436" t="str">
        <f>IF(OR(CM!K126="Q3 2025",CM!K126="Q4 2025"),"Yes","No")</f>
        <v>No</v>
      </c>
      <c r="AF1436" s="178" t="str">
        <f t="shared" si="903"/>
        <v>No</v>
      </c>
      <c r="AG1436" t="str">
        <f>IF(OR(CM!K126="Q1 2026",CM!K126="Q2 2026"),"Yes","No")</f>
        <v>No</v>
      </c>
      <c r="AH1436" s="178" t="str">
        <f t="shared" si="904"/>
        <v>No</v>
      </c>
      <c r="AI1436" t="str">
        <f>IF(OR(CM!K126="Q3 2026",CM!K126="Q4 2026"),"Yes","No")</f>
        <v>No</v>
      </c>
      <c r="AJ1436" s="178" t="str">
        <f t="shared" si="905"/>
        <v>No</v>
      </c>
      <c r="AK1436" t="str">
        <f>IF(OR(CM!K126="Q1 2027",CM!K126="Q2 2027"),"Yes","No")</f>
        <v>No</v>
      </c>
      <c r="AL1436" s="178" t="str">
        <f t="shared" si="906"/>
        <v>No</v>
      </c>
      <c r="AM1436" t="str">
        <f>IF(OR(CM!K126="Q3 2027",CM!K126="Q4 2027"),"Yes","No")</f>
        <v>No</v>
      </c>
      <c r="AN1436" s="178" t="str">
        <f t="shared" si="907"/>
        <v>No</v>
      </c>
      <c r="AO1436" t="str">
        <f>IF(OR(CM!K126="Q1 2028",CM!K126="Q2 2028"),"Yes","No")</f>
        <v>No</v>
      </c>
      <c r="AP1436" s="178" t="str">
        <f t="shared" si="908"/>
        <v>No</v>
      </c>
      <c r="AQ1436" t="str">
        <f>IF(OR(CM!K126="Q3 2028",CM!K126="Q4 2028"),"Yes","No")</f>
        <v>No</v>
      </c>
      <c r="AR1436" s="178" t="str">
        <f t="shared" si="909"/>
        <v>No</v>
      </c>
      <c r="AS1436" t="str">
        <f>IF(OR(CM!K126="Q1 2029",CM!K126="Q2 2029"),"Yes","No")</f>
        <v>No</v>
      </c>
      <c r="AT1436" s="178" t="str">
        <f t="shared" si="910"/>
        <v>No</v>
      </c>
      <c r="AU1436" t="str">
        <f>IF(OR(CM!K126="Q3 2029",CM!K126="Q4 2029"),"Yes","No")</f>
        <v>No</v>
      </c>
      <c r="AV1436" s="178" t="str">
        <f t="shared" si="911"/>
        <v>No</v>
      </c>
      <c r="AW1436" t="str">
        <f>IF(OR(CM!K126="Q1 2030",CM!K126="Q2 2030"),"Yes","No")</f>
        <v>No</v>
      </c>
      <c r="AX1436" s="178" t="str">
        <f t="shared" si="912"/>
        <v>No</v>
      </c>
      <c r="AY1436" t="str">
        <f>IF(OR(CM!K126="Q3 2030",CM!K126="Q4 2030"),"Yes","No")</f>
        <v>No</v>
      </c>
      <c r="AZ1436" s="178" t="str">
        <f t="shared" si="913"/>
        <v>No</v>
      </c>
      <c r="BA1436" t="str">
        <f>IF(CM!K126="","No","Yes")</f>
        <v>No</v>
      </c>
      <c r="BB1436" s="178" t="str">
        <f t="shared" si="914"/>
        <v>No</v>
      </c>
      <c r="BC1436" s="178" t="str">
        <f t="shared" si="915"/>
        <v>No</v>
      </c>
      <c r="BD1436" s="174"/>
    </row>
    <row r="1437" spans="1:56" s="175" customFormat="1" ht="23.65" thickBot="1" x14ac:dyDescent="0.5">
      <c r="A1437" s="177">
        <v>123</v>
      </c>
      <c r="B1437" s="48" t="s">
        <v>248</v>
      </c>
      <c r="C1437" t="str">
        <f>IF(CM!E127="Yes","Yes","No")</f>
        <v>No</v>
      </c>
      <c r="D1437" t="str">
        <f>IF(AND(C1437="No",CM!F127="Yes"),"Yes","No")</f>
        <v>No</v>
      </c>
      <c r="E1437" t="str">
        <f>IF(AND(C1437="No",CM!F127="N/A"),"N/A","No")</f>
        <v>No</v>
      </c>
      <c r="F1437">
        <f>IF(OR(CM!F127="Yes",CM!F127="N/A"),0,1)</f>
        <v>1</v>
      </c>
      <c r="G1437" t="str">
        <f>IF(OR(CM!K127="Q3 2019",CM!K127="Q4 2019"),"Yes","No")</f>
        <v>No</v>
      </c>
      <c r="H1437" s="178" t="str">
        <f t="shared" si="891"/>
        <v>No</v>
      </c>
      <c r="I1437" t="str">
        <f>IF(OR(CM!K127="Q1 2020",CM!K127="Q2 2020"),"Yes","No")</f>
        <v>No</v>
      </c>
      <c r="J1437" s="178" t="str">
        <f t="shared" si="892"/>
        <v>No</v>
      </c>
      <c r="K1437" t="str">
        <f>IF(OR(CM!K127="Q3 2020",CM!K127="Q4 2020"),"Yes","No")</f>
        <v>No</v>
      </c>
      <c r="L1437" s="178" t="str">
        <f t="shared" si="893"/>
        <v>No</v>
      </c>
      <c r="M1437" t="str">
        <f>IF(OR(CM!K127="Q1 2021",CM!K127="Q2 2021"),"Yes","No")</f>
        <v>No</v>
      </c>
      <c r="N1437" s="178" t="str">
        <f t="shared" si="894"/>
        <v>No</v>
      </c>
      <c r="O1437" t="str">
        <f>IF(OR(CM!K127="Q3 2021",CM!K127="Q4 2021"),"Yes","No")</f>
        <v>No</v>
      </c>
      <c r="P1437" s="178" t="str">
        <f t="shared" si="895"/>
        <v>No</v>
      </c>
      <c r="Q1437" t="str">
        <f>IF(OR(CM!K127="Q1 2022",CM!K127="Q2 2022"),"Yes","No")</f>
        <v>No</v>
      </c>
      <c r="R1437" s="178" t="str">
        <f t="shared" si="896"/>
        <v>No</v>
      </c>
      <c r="S1437" t="str">
        <f>IF(OR(CM!K127="Q3 2022",CM!K127="Q4 2022"),"Yes","No")</f>
        <v>No</v>
      </c>
      <c r="T1437" s="178" t="str">
        <f t="shared" si="897"/>
        <v>No</v>
      </c>
      <c r="U1437" t="str">
        <f>IF(OR(CM!K127="Q1 2023",CM!K127="Q2 2023"),"Yes","No")</f>
        <v>No</v>
      </c>
      <c r="V1437" s="178" t="str">
        <f t="shared" si="898"/>
        <v>No</v>
      </c>
      <c r="W1437" t="str">
        <f>IF(OR(CM!K127="Q3 2023",CM!K127="Q4 2023"),"Yes","No")</f>
        <v>No</v>
      </c>
      <c r="X1437" s="178" t="str">
        <f t="shared" si="899"/>
        <v>No</v>
      </c>
      <c r="Y1437" t="str">
        <f>IF(OR(CM!K127="Q1 2024",CM!K127="Q2 2024"),"Yes","No")</f>
        <v>No</v>
      </c>
      <c r="Z1437" s="178" t="str">
        <f t="shared" si="900"/>
        <v>No</v>
      </c>
      <c r="AA1437" t="str">
        <f>IF(OR(IA!M203="Q3 2024",IA!M203="Q4 2024"),"Yes","No")</f>
        <v>No</v>
      </c>
      <c r="AB1437" s="178" t="str">
        <f t="shared" si="901"/>
        <v>No</v>
      </c>
      <c r="AC1437" t="str">
        <f>IF(OR(CM!K127="Q1 2025",CM!K127="Q2 2025"),"Yes","No")</f>
        <v>No</v>
      </c>
      <c r="AD1437" s="178" t="str">
        <f t="shared" si="902"/>
        <v>No</v>
      </c>
      <c r="AE1437" t="str">
        <f>IF(OR(CM!K127="Q3 2025",CM!K127="Q4 2025"),"Yes","No")</f>
        <v>No</v>
      </c>
      <c r="AF1437" s="178" t="str">
        <f t="shared" si="903"/>
        <v>No</v>
      </c>
      <c r="AG1437" t="str">
        <f>IF(OR(CM!K127="Q1 2026",CM!K127="Q2 2026"),"Yes","No")</f>
        <v>No</v>
      </c>
      <c r="AH1437" s="178" t="str">
        <f t="shared" si="904"/>
        <v>No</v>
      </c>
      <c r="AI1437" t="str">
        <f>IF(OR(CM!K127="Q3 2026",CM!K127="Q4 2026"),"Yes","No")</f>
        <v>No</v>
      </c>
      <c r="AJ1437" s="178" t="str">
        <f t="shared" si="905"/>
        <v>No</v>
      </c>
      <c r="AK1437" t="str">
        <f>IF(OR(CM!K127="Q1 2027",CM!K127="Q2 2027"),"Yes","No")</f>
        <v>No</v>
      </c>
      <c r="AL1437" s="178" t="str">
        <f t="shared" si="906"/>
        <v>No</v>
      </c>
      <c r="AM1437" t="str">
        <f>IF(OR(CM!K127="Q3 2027",CM!K127="Q4 2027"),"Yes","No")</f>
        <v>No</v>
      </c>
      <c r="AN1437" s="178" t="str">
        <f t="shared" si="907"/>
        <v>No</v>
      </c>
      <c r="AO1437" t="str">
        <f>IF(OR(CM!K127="Q1 2028",CM!K127="Q2 2028"),"Yes","No")</f>
        <v>No</v>
      </c>
      <c r="AP1437" s="178" t="str">
        <f t="shared" si="908"/>
        <v>No</v>
      </c>
      <c r="AQ1437" t="str">
        <f>IF(OR(CM!K127="Q3 2028",CM!K127="Q4 2028"),"Yes","No")</f>
        <v>No</v>
      </c>
      <c r="AR1437" s="178" t="str">
        <f t="shared" si="909"/>
        <v>No</v>
      </c>
      <c r="AS1437" t="str">
        <f>IF(OR(CM!K127="Q1 2029",CM!K127="Q2 2029"),"Yes","No")</f>
        <v>No</v>
      </c>
      <c r="AT1437" s="178" t="str">
        <f t="shared" si="910"/>
        <v>No</v>
      </c>
      <c r="AU1437" t="str">
        <f>IF(OR(CM!K127="Q3 2029",CM!K127="Q4 2029"),"Yes","No")</f>
        <v>No</v>
      </c>
      <c r="AV1437" s="178" t="str">
        <f t="shared" si="911"/>
        <v>No</v>
      </c>
      <c r="AW1437" t="str">
        <f>IF(OR(CM!K127="Q1 2030",CM!K127="Q2 2030"),"Yes","No")</f>
        <v>No</v>
      </c>
      <c r="AX1437" s="178" t="str">
        <f t="shared" si="912"/>
        <v>No</v>
      </c>
      <c r="AY1437" t="str">
        <f>IF(OR(CM!K127="Q3 2030",CM!K127="Q4 2030"),"Yes","No")</f>
        <v>No</v>
      </c>
      <c r="AZ1437" s="178" t="str">
        <f t="shared" si="913"/>
        <v>No</v>
      </c>
      <c r="BA1437" t="str">
        <f>IF(CM!K127="","No","Yes")</f>
        <v>No</v>
      </c>
      <c r="BB1437" s="178" t="str">
        <f t="shared" si="914"/>
        <v>No</v>
      </c>
      <c r="BC1437" s="178" t="str">
        <f t="shared" si="915"/>
        <v>Yes</v>
      </c>
      <c r="BD1437" s="174"/>
    </row>
    <row r="1438" spans="1:56" s="175" customFormat="1" ht="23.65" thickBot="1" x14ac:dyDescent="0.5">
      <c r="A1438" s="177">
        <v>124</v>
      </c>
      <c r="B1438" s="50" t="s">
        <v>249</v>
      </c>
      <c r="C1438" t="str">
        <f>IF(CM!E128="Yes","Yes","No")</f>
        <v>Yes</v>
      </c>
      <c r="D1438" t="str">
        <f>IF(AND(C1438="No",CM!F128="Yes"),"Yes","No")</f>
        <v>No</v>
      </c>
      <c r="E1438" t="str">
        <f>IF(AND(C1438="No",CM!F128="N/A"),"N/A","No")</f>
        <v>No</v>
      </c>
      <c r="F1438">
        <f>IF(OR(CM!F128="Yes",CM!F128="N/A"),0,1)</f>
        <v>1</v>
      </c>
      <c r="G1438" t="str">
        <f>IF(OR(CM!K128="Q3 2019",CM!K128="Q4 2019"),"Yes","No")</f>
        <v>No</v>
      </c>
      <c r="H1438" s="178" t="str">
        <f t="shared" si="891"/>
        <v>No</v>
      </c>
      <c r="I1438" t="str">
        <f>IF(OR(CM!K128="Q1 2020",CM!K128="Q2 2020"),"Yes","No")</f>
        <v>No</v>
      </c>
      <c r="J1438" s="178" t="str">
        <f t="shared" si="892"/>
        <v>No</v>
      </c>
      <c r="K1438" t="str">
        <f>IF(OR(CM!K128="Q3 2020",CM!K128="Q4 2020"),"Yes","No")</f>
        <v>No</v>
      </c>
      <c r="L1438" s="178" t="str">
        <f t="shared" si="893"/>
        <v>No</v>
      </c>
      <c r="M1438" t="str">
        <f>IF(OR(CM!K128="Q1 2021",CM!K128="Q2 2021"),"Yes","No")</f>
        <v>No</v>
      </c>
      <c r="N1438" s="178" t="str">
        <f t="shared" si="894"/>
        <v>No</v>
      </c>
      <c r="O1438" t="str">
        <f>IF(OR(CM!K128="Q3 2021",CM!K128="Q4 2021"),"Yes","No")</f>
        <v>No</v>
      </c>
      <c r="P1438" s="178" t="str">
        <f t="shared" si="895"/>
        <v>No</v>
      </c>
      <c r="Q1438" t="str">
        <f>IF(OR(CM!K128="Q1 2022",CM!K128="Q2 2022"),"Yes","No")</f>
        <v>No</v>
      </c>
      <c r="R1438" s="178" t="str">
        <f t="shared" si="896"/>
        <v>No</v>
      </c>
      <c r="S1438" t="str">
        <f>IF(OR(CM!K128="Q3 2022",CM!K128="Q4 2022"),"Yes","No")</f>
        <v>No</v>
      </c>
      <c r="T1438" s="178" t="str">
        <f t="shared" si="897"/>
        <v>No</v>
      </c>
      <c r="U1438" t="str">
        <f>IF(OR(CM!K128="Q1 2023",CM!K128="Q2 2023"),"Yes","No")</f>
        <v>No</v>
      </c>
      <c r="V1438" s="178" t="str">
        <f t="shared" si="898"/>
        <v>No</v>
      </c>
      <c r="W1438" t="str">
        <f>IF(OR(CM!K128="Q3 2023",CM!K128="Q4 2023"),"Yes","No")</f>
        <v>No</v>
      </c>
      <c r="X1438" s="178" t="str">
        <f t="shared" si="899"/>
        <v>No</v>
      </c>
      <c r="Y1438" t="str">
        <f>IF(OR(CM!K128="Q1 2024",CM!K128="Q2 2024"),"Yes","No")</f>
        <v>No</v>
      </c>
      <c r="Z1438" s="178" t="str">
        <f t="shared" si="900"/>
        <v>No</v>
      </c>
      <c r="AA1438" t="str">
        <f>IF(OR(IA!M204="Q3 2024",IA!M204="Q4 2024"),"Yes","No")</f>
        <v>No</v>
      </c>
      <c r="AB1438" s="178" t="str">
        <f t="shared" si="901"/>
        <v>No</v>
      </c>
      <c r="AC1438" t="str">
        <f>IF(OR(CM!K128="Q1 2025",CM!K128="Q2 2025"),"Yes","No")</f>
        <v>No</v>
      </c>
      <c r="AD1438" s="178" t="str">
        <f t="shared" si="902"/>
        <v>No</v>
      </c>
      <c r="AE1438" t="str">
        <f>IF(OR(CM!K128="Q3 2025",CM!K128="Q4 2025"),"Yes","No")</f>
        <v>No</v>
      </c>
      <c r="AF1438" s="178" t="str">
        <f t="shared" si="903"/>
        <v>No</v>
      </c>
      <c r="AG1438" t="str">
        <f>IF(OR(CM!K128="Q1 2026",CM!K128="Q2 2026"),"Yes","No")</f>
        <v>No</v>
      </c>
      <c r="AH1438" s="178" t="str">
        <f t="shared" si="904"/>
        <v>No</v>
      </c>
      <c r="AI1438" t="str">
        <f>IF(OR(CM!K128="Q3 2026",CM!K128="Q4 2026"),"Yes","No")</f>
        <v>No</v>
      </c>
      <c r="AJ1438" s="178" t="str">
        <f t="shared" si="905"/>
        <v>No</v>
      </c>
      <c r="AK1438" t="str">
        <f>IF(OR(CM!K128="Q1 2027",CM!K128="Q2 2027"),"Yes","No")</f>
        <v>No</v>
      </c>
      <c r="AL1438" s="178" t="str">
        <f t="shared" si="906"/>
        <v>No</v>
      </c>
      <c r="AM1438" t="str">
        <f>IF(OR(CM!K128="Q3 2027",CM!K128="Q4 2027"),"Yes","No")</f>
        <v>No</v>
      </c>
      <c r="AN1438" s="178" t="str">
        <f t="shared" si="907"/>
        <v>No</v>
      </c>
      <c r="AO1438" t="str">
        <f>IF(OR(CM!K128="Q1 2028",CM!K128="Q2 2028"),"Yes","No")</f>
        <v>No</v>
      </c>
      <c r="AP1438" s="178" t="str">
        <f t="shared" si="908"/>
        <v>No</v>
      </c>
      <c r="AQ1438" t="str">
        <f>IF(OR(CM!K128="Q3 2028",CM!K128="Q4 2028"),"Yes","No")</f>
        <v>No</v>
      </c>
      <c r="AR1438" s="178" t="str">
        <f t="shared" si="909"/>
        <v>No</v>
      </c>
      <c r="AS1438" t="str">
        <f>IF(OR(CM!K128="Q1 2029",CM!K128="Q2 2029"),"Yes","No")</f>
        <v>No</v>
      </c>
      <c r="AT1438" s="178" t="str">
        <f t="shared" si="910"/>
        <v>No</v>
      </c>
      <c r="AU1438" t="str">
        <f>IF(OR(CM!K128="Q3 2029",CM!K128="Q4 2029"),"Yes","No")</f>
        <v>No</v>
      </c>
      <c r="AV1438" s="178" t="str">
        <f t="shared" si="911"/>
        <v>No</v>
      </c>
      <c r="AW1438" t="str">
        <f>IF(OR(CM!K128="Q1 2030",CM!K128="Q2 2030"),"Yes","No")</f>
        <v>No</v>
      </c>
      <c r="AX1438" s="178" t="str">
        <f t="shared" si="912"/>
        <v>No</v>
      </c>
      <c r="AY1438" t="str">
        <f>IF(OR(CM!K128="Q3 2030",CM!K128="Q4 2030"),"Yes","No")</f>
        <v>No</v>
      </c>
      <c r="AZ1438" s="178" t="str">
        <f t="shared" si="913"/>
        <v>No</v>
      </c>
      <c r="BA1438" t="str">
        <f>IF(CM!K128="","No","Yes")</f>
        <v>No</v>
      </c>
      <c r="BB1438" s="178" t="str">
        <f t="shared" si="914"/>
        <v>No</v>
      </c>
      <c r="BC1438" s="178" t="str">
        <f t="shared" si="915"/>
        <v>No</v>
      </c>
      <c r="BD1438" s="174"/>
    </row>
    <row r="1439" spans="1:56" s="175" customFormat="1" ht="23.65" thickBot="1" x14ac:dyDescent="0.5">
      <c r="A1439" s="177">
        <v>125</v>
      </c>
      <c r="B1439" s="50" t="s">
        <v>250</v>
      </c>
      <c r="C1439" t="str">
        <f>IF(CM!E129="Yes","Yes","No")</f>
        <v>Yes</v>
      </c>
      <c r="D1439" t="str">
        <f>IF(AND(C1439="No",CM!F129="Yes"),"Yes","No")</f>
        <v>No</v>
      </c>
      <c r="E1439" t="str">
        <f>IF(AND(C1439="No",CM!F129="N/A"),"N/A","No")</f>
        <v>No</v>
      </c>
      <c r="F1439">
        <f>IF(OR(CM!F129="Yes",CM!F129="N/A"),0,1)</f>
        <v>1</v>
      </c>
      <c r="G1439" t="str">
        <f>IF(OR(CM!K129="Q3 2019",CM!K129="Q4 2019"),"Yes","No")</f>
        <v>No</v>
      </c>
      <c r="H1439" s="178" t="str">
        <f t="shared" si="891"/>
        <v>No</v>
      </c>
      <c r="I1439" t="str">
        <f>IF(OR(CM!K129="Q1 2020",CM!K129="Q2 2020"),"Yes","No")</f>
        <v>No</v>
      </c>
      <c r="J1439" s="178" t="str">
        <f t="shared" si="892"/>
        <v>No</v>
      </c>
      <c r="K1439" t="str">
        <f>IF(OR(CM!K129="Q3 2020",CM!K129="Q4 2020"),"Yes","No")</f>
        <v>No</v>
      </c>
      <c r="L1439" s="178" t="str">
        <f t="shared" si="893"/>
        <v>No</v>
      </c>
      <c r="M1439" t="str">
        <f>IF(OR(CM!K129="Q1 2021",CM!K129="Q2 2021"),"Yes","No")</f>
        <v>No</v>
      </c>
      <c r="N1439" s="178" t="str">
        <f t="shared" si="894"/>
        <v>No</v>
      </c>
      <c r="O1439" t="str">
        <f>IF(OR(CM!K129="Q3 2021",CM!K129="Q4 2021"),"Yes","No")</f>
        <v>No</v>
      </c>
      <c r="P1439" s="178" t="str">
        <f t="shared" si="895"/>
        <v>No</v>
      </c>
      <c r="Q1439" t="str">
        <f>IF(OR(CM!K129="Q1 2022",CM!K129="Q2 2022"),"Yes","No")</f>
        <v>No</v>
      </c>
      <c r="R1439" s="178" t="str">
        <f t="shared" si="896"/>
        <v>No</v>
      </c>
      <c r="S1439" t="str">
        <f>IF(OR(CM!K129="Q3 2022",CM!K129="Q4 2022"),"Yes","No")</f>
        <v>No</v>
      </c>
      <c r="T1439" s="178" t="str">
        <f t="shared" si="897"/>
        <v>No</v>
      </c>
      <c r="U1439" t="str">
        <f>IF(OR(CM!K129="Q1 2023",CM!K129="Q2 2023"),"Yes","No")</f>
        <v>No</v>
      </c>
      <c r="V1439" s="178" t="str">
        <f t="shared" si="898"/>
        <v>No</v>
      </c>
      <c r="W1439" t="str">
        <f>IF(OR(CM!K129="Q3 2023",CM!K129="Q4 2023"),"Yes","No")</f>
        <v>No</v>
      </c>
      <c r="X1439" s="178" t="str">
        <f t="shared" si="899"/>
        <v>No</v>
      </c>
      <c r="Y1439" t="str">
        <f>IF(OR(CM!K129="Q1 2024",CM!K129="Q2 2024"),"Yes","No")</f>
        <v>No</v>
      </c>
      <c r="Z1439" s="178" t="str">
        <f t="shared" si="900"/>
        <v>No</v>
      </c>
      <c r="AA1439" t="str">
        <f>IF(OR(IA!M205="Q3 2024",IA!M205="Q4 2024"),"Yes","No")</f>
        <v>No</v>
      </c>
      <c r="AB1439" s="178" t="str">
        <f t="shared" si="901"/>
        <v>No</v>
      </c>
      <c r="AC1439" t="str">
        <f>IF(OR(CM!K129="Q1 2025",CM!K129="Q2 2025"),"Yes","No")</f>
        <v>No</v>
      </c>
      <c r="AD1439" s="178" t="str">
        <f t="shared" si="902"/>
        <v>No</v>
      </c>
      <c r="AE1439" t="str">
        <f>IF(OR(CM!K129="Q3 2025",CM!K129="Q4 2025"),"Yes","No")</f>
        <v>No</v>
      </c>
      <c r="AF1439" s="178" t="str">
        <f t="shared" si="903"/>
        <v>No</v>
      </c>
      <c r="AG1439" t="str">
        <f>IF(OR(CM!K129="Q1 2026",CM!K129="Q2 2026"),"Yes","No")</f>
        <v>No</v>
      </c>
      <c r="AH1439" s="178" t="str">
        <f t="shared" si="904"/>
        <v>No</v>
      </c>
      <c r="AI1439" t="str">
        <f>IF(OR(CM!K129="Q3 2026",CM!K129="Q4 2026"),"Yes","No")</f>
        <v>No</v>
      </c>
      <c r="AJ1439" s="178" t="str">
        <f t="shared" si="905"/>
        <v>No</v>
      </c>
      <c r="AK1439" t="str">
        <f>IF(OR(CM!K129="Q1 2027",CM!K129="Q2 2027"),"Yes","No")</f>
        <v>No</v>
      </c>
      <c r="AL1439" s="178" t="str">
        <f t="shared" si="906"/>
        <v>No</v>
      </c>
      <c r="AM1439" t="str">
        <f>IF(OR(CM!K129="Q3 2027",CM!K129="Q4 2027"),"Yes","No")</f>
        <v>No</v>
      </c>
      <c r="AN1439" s="178" t="str">
        <f t="shared" si="907"/>
        <v>No</v>
      </c>
      <c r="AO1439" t="str">
        <f>IF(OR(CM!K129="Q1 2028",CM!K129="Q2 2028"),"Yes","No")</f>
        <v>No</v>
      </c>
      <c r="AP1439" s="178" t="str">
        <f t="shared" si="908"/>
        <v>No</v>
      </c>
      <c r="AQ1439" t="str">
        <f>IF(OR(CM!K129="Q3 2028",CM!K129="Q4 2028"),"Yes","No")</f>
        <v>No</v>
      </c>
      <c r="AR1439" s="178" t="str">
        <f t="shared" si="909"/>
        <v>No</v>
      </c>
      <c r="AS1439" t="str">
        <f>IF(OR(CM!K129="Q1 2029",CM!K129="Q2 2029"),"Yes","No")</f>
        <v>No</v>
      </c>
      <c r="AT1439" s="178" t="str">
        <f t="shared" si="910"/>
        <v>No</v>
      </c>
      <c r="AU1439" t="str">
        <f>IF(OR(CM!K129="Q3 2029",CM!K129="Q4 2029"),"Yes","No")</f>
        <v>No</v>
      </c>
      <c r="AV1439" s="178" t="str">
        <f t="shared" si="911"/>
        <v>No</v>
      </c>
      <c r="AW1439" t="str">
        <f>IF(OR(CM!K129="Q1 2030",CM!K129="Q2 2030"),"Yes","No")</f>
        <v>No</v>
      </c>
      <c r="AX1439" s="178" t="str">
        <f t="shared" si="912"/>
        <v>No</v>
      </c>
      <c r="AY1439" t="str">
        <f>IF(OR(CM!K129="Q3 2030",CM!K129="Q4 2030"),"Yes","No")</f>
        <v>No</v>
      </c>
      <c r="AZ1439" s="178" t="str">
        <f t="shared" si="913"/>
        <v>No</v>
      </c>
      <c r="BA1439" t="str">
        <f>IF(CM!K129="","No","Yes")</f>
        <v>No</v>
      </c>
      <c r="BB1439" s="178" t="str">
        <f t="shared" si="914"/>
        <v>No</v>
      </c>
      <c r="BC1439" s="178" t="str">
        <f t="shared" si="915"/>
        <v>No</v>
      </c>
      <c r="BD1439" s="174"/>
    </row>
    <row r="1440" spans="1:56" s="175" customFormat="1" ht="35.25" thickBot="1" x14ac:dyDescent="0.5">
      <c r="A1440" s="177">
        <v>126</v>
      </c>
      <c r="B1440" s="50" t="s">
        <v>251</v>
      </c>
      <c r="C1440" t="str">
        <f>IF(CM!E130="Yes","Yes","No")</f>
        <v>Yes</v>
      </c>
      <c r="D1440" t="str">
        <f>IF(AND(C1440="No",CM!F130="Yes"),"Yes","No")</f>
        <v>No</v>
      </c>
      <c r="E1440" t="str">
        <f>IF(AND(C1440="No",CM!F130="N/A"),"N/A","No")</f>
        <v>No</v>
      </c>
      <c r="F1440">
        <f>IF(OR(CM!F130="Yes",CM!F130="N/A"),0,1)</f>
        <v>1</v>
      </c>
      <c r="G1440" t="str">
        <f>IF(OR(CM!K130="Q3 2019",CM!K130="Q4 2019"),"Yes","No")</f>
        <v>No</v>
      </c>
      <c r="H1440" s="178" t="str">
        <f t="shared" si="891"/>
        <v>No</v>
      </c>
      <c r="I1440" t="str">
        <f>IF(OR(CM!K130="Q1 2020",CM!K130="Q2 2020"),"Yes","No")</f>
        <v>No</v>
      </c>
      <c r="J1440" s="178" t="str">
        <f t="shared" si="892"/>
        <v>No</v>
      </c>
      <c r="K1440" t="str">
        <f>IF(OR(CM!K130="Q3 2020",CM!K130="Q4 2020"),"Yes","No")</f>
        <v>No</v>
      </c>
      <c r="L1440" s="178" t="str">
        <f t="shared" si="893"/>
        <v>No</v>
      </c>
      <c r="M1440" t="str">
        <f>IF(OR(CM!K130="Q1 2021",CM!K130="Q2 2021"),"Yes","No")</f>
        <v>No</v>
      </c>
      <c r="N1440" s="178" t="str">
        <f t="shared" si="894"/>
        <v>No</v>
      </c>
      <c r="O1440" t="str">
        <f>IF(OR(CM!K130="Q3 2021",CM!K130="Q4 2021"),"Yes","No")</f>
        <v>No</v>
      </c>
      <c r="P1440" s="178" t="str">
        <f t="shared" si="895"/>
        <v>No</v>
      </c>
      <c r="Q1440" t="str">
        <f>IF(OR(CM!K130="Q1 2022",CM!K130="Q2 2022"),"Yes","No")</f>
        <v>No</v>
      </c>
      <c r="R1440" s="178" t="str">
        <f t="shared" si="896"/>
        <v>No</v>
      </c>
      <c r="S1440" t="str">
        <f>IF(OR(CM!K130="Q3 2022",CM!K130="Q4 2022"),"Yes","No")</f>
        <v>No</v>
      </c>
      <c r="T1440" s="178" t="str">
        <f t="shared" si="897"/>
        <v>No</v>
      </c>
      <c r="U1440" t="str">
        <f>IF(OR(CM!K130="Q1 2023",CM!K130="Q2 2023"),"Yes","No")</f>
        <v>No</v>
      </c>
      <c r="V1440" s="178" t="str">
        <f t="shared" si="898"/>
        <v>No</v>
      </c>
      <c r="W1440" t="str">
        <f>IF(OR(CM!K130="Q3 2023",CM!K130="Q4 2023"),"Yes","No")</f>
        <v>No</v>
      </c>
      <c r="X1440" s="178" t="str">
        <f t="shared" si="899"/>
        <v>No</v>
      </c>
      <c r="Y1440" t="str">
        <f>IF(OR(CM!K130="Q1 2024",CM!K130="Q2 2024"),"Yes","No")</f>
        <v>No</v>
      </c>
      <c r="Z1440" s="178" t="str">
        <f t="shared" si="900"/>
        <v>No</v>
      </c>
      <c r="AA1440" t="str">
        <f>IF(OR(IA!M206="Q3 2024",IA!M206="Q4 2024"),"Yes","No")</f>
        <v>No</v>
      </c>
      <c r="AB1440" s="178" t="str">
        <f t="shared" si="901"/>
        <v>No</v>
      </c>
      <c r="AC1440" t="str">
        <f>IF(OR(CM!K130="Q1 2025",CM!K130="Q2 2025"),"Yes","No")</f>
        <v>No</v>
      </c>
      <c r="AD1440" s="178" t="str">
        <f t="shared" si="902"/>
        <v>No</v>
      </c>
      <c r="AE1440" t="str">
        <f>IF(OR(CM!K130="Q3 2025",CM!K130="Q4 2025"),"Yes","No")</f>
        <v>No</v>
      </c>
      <c r="AF1440" s="178" t="str">
        <f t="shared" si="903"/>
        <v>No</v>
      </c>
      <c r="AG1440" t="str">
        <f>IF(OR(CM!K130="Q1 2026",CM!K130="Q2 2026"),"Yes","No")</f>
        <v>No</v>
      </c>
      <c r="AH1440" s="178" t="str">
        <f t="shared" si="904"/>
        <v>No</v>
      </c>
      <c r="AI1440" t="str">
        <f>IF(OR(CM!K130="Q3 2026",CM!K130="Q4 2026"),"Yes","No")</f>
        <v>No</v>
      </c>
      <c r="AJ1440" s="178" t="str">
        <f t="shared" si="905"/>
        <v>No</v>
      </c>
      <c r="AK1440" t="str">
        <f>IF(OR(CM!K130="Q1 2027",CM!K130="Q2 2027"),"Yes","No")</f>
        <v>No</v>
      </c>
      <c r="AL1440" s="178" t="str">
        <f t="shared" si="906"/>
        <v>No</v>
      </c>
      <c r="AM1440" t="str">
        <f>IF(OR(CM!K130="Q3 2027",CM!K130="Q4 2027"),"Yes","No")</f>
        <v>No</v>
      </c>
      <c r="AN1440" s="178" t="str">
        <f t="shared" si="907"/>
        <v>No</v>
      </c>
      <c r="AO1440" t="str">
        <f>IF(OR(CM!K130="Q1 2028",CM!K130="Q2 2028"),"Yes","No")</f>
        <v>No</v>
      </c>
      <c r="AP1440" s="178" t="str">
        <f t="shared" si="908"/>
        <v>No</v>
      </c>
      <c r="AQ1440" t="str">
        <f>IF(OR(CM!K130="Q3 2028",CM!K130="Q4 2028"),"Yes","No")</f>
        <v>No</v>
      </c>
      <c r="AR1440" s="178" t="str">
        <f t="shared" si="909"/>
        <v>No</v>
      </c>
      <c r="AS1440" t="str">
        <f>IF(OR(CM!K130="Q1 2029",CM!K130="Q2 2029"),"Yes","No")</f>
        <v>No</v>
      </c>
      <c r="AT1440" s="178" t="str">
        <f t="shared" si="910"/>
        <v>No</v>
      </c>
      <c r="AU1440" t="str">
        <f>IF(OR(CM!K130="Q3 2029",CM!K130="Q4 2029"),"Yes","No")</f>
        <v>No</v>
      </c>
      <c r="AV1440" s="178" t="str">
        <f t="shared" si="911"/>
        <v>No</v>
      </c>
      <c r="AW1440" t="str">
        <f>IF(OR(CM!K130="Q1 2030",CM!K130="Q2 2030"),"Yes","No")</f>
        <v>No</v>
      </c>
      <c r="AX1440" s="178" t="str">
        <f t="shared" si="912"/>
        <v>No</v>
      </c>
      <c r="AY1440" t="str">
        <f>IF(OR(CM!K130="Q3 2030",CM!K130="Q4 2030"),"Yes","No")</f>
        <v>No</v>
      </c>
      <c r="AZ1440" s="178" t="str">
        <f t="shared" si="913"/>
        <v>No</v>
      </c>
      <c r="BA1440" t="str">
        <f>IF(CM!K130="","No","Yes")</f>
        <v>No</v>
      </c>
      <c r="BB1440" s="178" t="str">
        <f t="shared" si="914"/>
        <v>No</v>
      </c>
      <c r="BC1440" s="178" t="str">
        <f t="shared" si="915"/>
        <v>No</v>
      </c>
      <c r="BD1440" s="174"/>
    </row>
    <row r="1441" spans="1:56" s="175" customFormat="1" ht="35.25" thickBot="1" x14ac:dyDescent="0.5">
      <c r="A1441" s="177">
        <v>127</v>
      </c>
      <c r="B1441" s="50" t="s">
        <v>252</v>
      </c>
      <c r="C1441" t="str">
        <f>IF(CM!E131="Yes","Yes","No")</f>
        <v>Yes</v>
      </c>
      <c r="D1441" t="str">
        <f>IF(AND(C1441="No",CM!F131="Yes"),"Yes","No")</f>
        <v>No</v>
      </c>
      <c r="E1441" t="str">
        <f>IF(AND(C1441="No",CM!F131="N/A"),"N/A","No")</f>
        <v>No</v>
      </c>
      <c r="F1441">
        <f>IF(OR(CM!F131="Yes",CM!F131="N/A"),0,1)</f>
        <v>1</v>
      </c>
      <c r="G1441" t="str">
        <f>IF(OR(CM!K131="Q3 2019",CM!K131="Q4 2019"),"Yes","No")</f>
        <v>No</v>
      </c>
      <c r="H1441" s="178" t="str">
        <f t="shared" si="891"/>
        <v>No</v>
      </c>
      <c r="I1441" t="str">
        <f>IF(OR(CM!K131="Q1 2020",CM!K131="Q2 2020"),"Yes","No")</f>
        <v>No</v>
      </c>
      <c r="J1441" s="178" t="str">
        <f t="shared" si="892"/>
        <v>No</v>
      </c>
      <c r="K1441" t="str">
        <f>IF(OR(CM!K131="Q3 2020",CM!K131="Q4 2020"),"Yes","No")</f>
        <v>No</v>
      </c>
      <c r="L1441" s="178" t="str">
        <f t="shared" si="893"/>
        <v>No</v>
      </c>
      <c r="M1441" t="str">
        <f>IF(OR(CM!K131="Q1 2021",CM!K131="Q2 2021"),"Yes","No")</f>
        <v>No</v>
      </c>
      <c r="N1441" s="178" t="str">
        <f t="shared" si="894"/>
        <v>No</v>
      </c>
      <c r="O1441" t="str">
        <f>IF(OR(CM!K131="Q3 2021",CM!K131="Q4 2021"),"Yes","No")</f>
        <v>No</v>
      </c>
      <c r="P1441" s="178" t="str">
        <f t="shared" si="895"/>
        <v>No</v>
      </c>
      <c r="Q1441" t="str">
        <f>IF(OR(CM!K131="Q1 2022",CM!K131="Q2 2022"),"Yes","No")</f>
        <v>No</v>
      </c>
      <c r="R1441" s="178" t="str">
        <f t="shared" si="896"/>
        <v>No</v>
      </c>
      <c r="S1441" t="str">
        <f>IF(OR(CM!K131="Q3 2022",CM!K131="Q4 2022"),"Yes","No")</f>
        <v>No</v>
      </c>
      <c r="T1441" s="178" t="str">
        <f t="shared" si="897"/>
        <v>No</v>
      </c>
      <c r="U1441" t="str">
        <f>IF(OR(CM!K131="Q1 2023",CM!K131="Q2 2023"),"Yes","No")</f>
        <v>No</v>
      </c>
      <c r="V1441" s="178" t="str">
        <f t="shared" si="898"/>
        <v>No</v>
      </c>
      <c r="W1441" t="str">
        <f>IF(OR(CM!K131="Q3 2023",CM!K131="Q4 2023"),"Yes","No")</f>
        <v>No</v>
      </c>
      <c r="X1441" s="178" t="str">
        <f t="shared" si="899"/>
        <v>No</v>
      </c>
      <c r="Y1441" t="str">
        <f>IF(OR(CM!K131="Q1 2024",CM!K131="Q2 2024"),"Yes","No")</f>
        <v>No</v>
      </c>
      <c r="Z1441" s="178" t="str">
        <f t="shared" si="900"/>
        <v>No</v>
      </c>
      <c r="AA1441" t="str">
        <f>IF(OR(IA!M207="Q3 2024",IA!M207="Q4 2024"),"Yes","No")</f>
        <v>No</v>
      </c>
      <c r="AB1441" s="178" t="str">
        <f t="shared" si="901"/>
        <v>No</v>
      </c>
      <c r="AC1441" t="str">
        <f>IF(OR(CM!K131="Q1 2025",CM!K131="Q2 2025"),"Yes","No")</f>
        <v>No</v>
      </c>
      <c r="AD1441" s="178" t="str">
        <f t="shared" si="902"/>
        <v>No</v>
      </c>
      <c r="AE1441" t="str">
        <f>IF(OR(CM!K131="Q3 2025",CM!K131="Q4 2025"),"Yes","No")</f>
        <v>No</v>
      </c>
      <c r="AF1441" s="178" t="str">
        <f t="shared" si="903"/>
        <v>No</v>
      </c>
      <c r="AG1441" t="str">
        <f>IF(OR(CM!K131="Q1 2026",CM!K131="Q2 2026"),"Yes","No")</f>
        <v>No</v>
      </c>
      <c r="AH1441" s="178" t="str">
        <f t="shared" si="904"/>
        <v>No</v>
      </c>
      <c r="AI1441" t="str">
        <f>IF(OR(CM!K131="Q3 2026",CM!K131="Q4 2026"),"Yes","No")</f>
        <v>No</v>
      </c>
      <c r="AJ1441" s="178" t="str">
        <f t="shared" si="905"/>
        <v>No</v>
      </c>
      <c r="AK1441" t="str">
        <f>IF(OR(CM!K131="Q1 2027",CM!K131="Q2 2027"),"Yes","No")</f>
        <v>No</v>
      </c>
      <c r="AL1441" s="178" t="str">
        <f t="shared" si="906"/>
        <v>No</v>
      </c>
      <c r="AM1441" t="str">
        <f>IF(OR(CM!K131="Q3 2027",CM!K131="Q4 2027"),"Yes","No")</f>
        <v>No</v>
      </c>
      <c r="AN1441" s="178" t="str">
        <f t="shared" si="907"/>
        <v>No</v>
      </c>
      <c r="AO1441" t="str">
        <f>IF(OR(CM!K131="Q1 2028",CM!K131="Q2 2028"),"Yes","No")</f>
        <v>No</v>
      </c>
      <c r="AP1441" s="178" t="str">
        <f t="shared" si="908"/>
        <v>No</v>
      </c>
      <c r="AQ1441" t="str">
        <f>IF(OR(CM!K131="Q3 2028",CM!K131="Q4 2028"),"Yes","No")</f>
        <v>No</v>
      </c>
      <c r="AR1441" s="178" t="str">
        <f t="shared" si="909"/>
        <v>No</v>
      </c>
      <c r="AS1441" t="str">
        <f>IF(OR(CM!K131="Q1 2029",CM!K131="Q2 2029"),"Yes","No")</f>
        <v>No</v>
      </c>
      <c r="AT1441" s="178" t="str">
        <f t="shared" si="910"/>
        <v>No</v>
      </c>
      <c r="AU1441" t="str">
        <f>IF(OR(CM!K131="Q3 2029",CM!K131="Q4 2029"),"Yes","No")</f>
        <v>No</v>
      </c>
      <c r="AV1441" s="178" t="str">
        <f t="shared" si="911"/>
        <v>No</v>
      </c>
      <c r="AW1441" t="str">
        <f>IF(OR(CM!K131="Q1 2030",CM!K131="Q2 2030"),"Yes","No")</f>
        <v>No</v>
      </c>
      <c r="AX1441" s="178" t="str">
        <f t="shared" si="912"/>
        <v>No</v>
      </c>
      <c r="AY1441" t="str">
        <f>IF(OR(CM!K131="Q3 2030",CM!K131="Q4 2030"),"Yes","No")</f>
        <v>No</v>
      </c>
      <c r="AZ1441" s="178" t="str">
        <f t="shared" si="913"/>
        <v>No</v>
      </c>
      <c r="BA1441" t="str">
        <f>IF(CM!K131="","No","Yes")</f>
        <v>No</v>
      </c>
      <c r="BB1441" s="178" t="str">
        <f t="shared" si="914"/>
        <v>No</v>
      </c>
      <c r="BC1441" s="178" t="str">
        <f t="shared" si="915"/>
        <v>No</v>
      </c>
      <c r="BD1441" s="174"/>
    </row>
    <row r="1442" spans="1:56" s="175" customFormat="1" ht="35.25" thickBot="1" x14ac:dyDescent="0.5">
      <c r="A1442" s="177">
        <v>128</v>
      </c>
      <c r="B1442" s="50" t="s">
        <v>255</v>
      </c>
      <c r="C1442" t="str">
        <f>IF(CM!E132="Yes","Yes","No")</f>
        <v>Yes</v>
      </c>
      <c r="D1442" t="str">
        <f>IF(AND(C1442="No",CM!F132="Yes"),"Yes","No")</f>
        <v>No</v>
      </c>
      <c r="E1442" t="str">
        <f>IF(AND(C1442="No",CM!F132="N/A"),"N/A","No")</f>
        <v>No</v>
      </c>
      <c r="F1442">
        <f>IF(OR(CM!F132="Yes",CM!F132="N/A"),0,1)</f>
        <v>1</v>
      </c>
      <c r="G1442" t="str">
        <f>IF(OR(CM!K132="Q3 2019",CM!K132="Q4 2019"),"Yes","No")</f>
        <v>No</v>
      </c>
      <c r="H1442" s="178" t="str">
        <f t="shared" si="891"/>
        <v>No</v>
      </c>
      <c r="I1442" t="str">
        <f>IF(OR(CM!K132="Q1 2020",CM!K132="Q2 2020"),"Yes","No")</f>
        <v>No</v>
      </c>
      <c r="J1442" s="178" t="str">
        <f t="shared" si="892"/>
        <v>No</v>
      </c>
      <c r="K1442" t="str">
        <f>IF(OR(CM!K132="Q3 2020",CM!K132="Q4 2020"),"Yes","No")</f>
        <v>No</v>
      </c>
      <c r="L1442" s="178" t="str">
        <f t="shared" si="893"/>
        <v>No</v>
      </c>
      <c r="M1442" t="str">
        <f>IF(OR(CM!K132="Q1 2021",CM!K132="Q2 2021"),"Yes","No")</f>
        <v>No</v>
      </c>
      <c r="N1442" s="178" t="str">
        <f t="shared" si="894"/>
        <v>No</v>
      </c>
      <c r="O1442" t="str">
        <f>IF(OR(CM!K132="Q3 2021",CM!K132="Q4 2021"),"Yes","No")</f>
        <v>No</v>
      </c>
      <c r="P1442" s="178" t="str">
        <f t="shared" si="895"/>
        <v>No</v>
      </c>
      <c r="Q1442" t="str">
        <f>IF(OR(CM!K132="Q1 2022",CM!K132="Q2 2022"),"Yes","No")</f>
        <v>No</v>
      </c>
      <c r="R1442" s="178" t="str">
        <f t="shared" si="896"/>
        <v>No</v>
      </c>
      <c r="S1442" t="str">
        <f>IF(OR(CM!K132="Q3 2022",CM!K132="Q4 2022"),"Yes","No")</f>
        <v>No</v>
      </c>
      <c r="T1442" s="178" t="str">
        <f t="shared" si="897"/>
        <v>No</v>
      </c>
      <c r="U1442" t="str">
        <f>IF(OR(CM!K132="Q1 2023",CM!K132="Q2 2023"),"Yes","No")</f>
        <v>No</v>
      </c>
      <c r="V1442" s="178" t="str">
        <f t="shared" si="898"/>
        <v>No</v>
      </c>
      <c r="W1442" t="str">
        <f>IF(OR(CM!K132="Q3 2023",CM!K132="Q4 2023"),"Yes","No")</f>
        <v>No</v>
      </c>
      <c r="X1442" s="178" t="str">
        <f t="shared" si="899"/>
        <v>No</v>
      </c>
      <c r="Y1442" t="str">
        <f>IF(OR(CM!K132="Q1 2024",CM!K132="Q2 2024"),"Yes","No")</f>
        <v>No</v>
      </c>
      <c r="Z1442" s="178" t="str">
        <f t="shared" si="900"/>
        <v>No</v>
      </c>
      <c r="AA1442" t="str">
        <f>IF(OR(IA!M208="Q3 2024",IA!M208="Q4 2024"),"Yes","No")</f>
        <v>No</v>
      </c>
      <c r="AB1442" s="178" t="str">
        <f t="shared" si="901"/>
        <v>No</v>
      </c>
      <c r="AC1442" t="str">
        <f>IF(OR(CM!K132="Q1 2025",CM!K132="Q2 2025"),"Yes","No")</f>
        <v>No</v>
      </c>
      <c r="AD1442" s="178" t="str">
        <f t="shared" si="902"/>
        <v>No</v>
      </c>
      <c r="AE1442" t="str">
        <f>IF(OR(CM!K132="Q3 2025",CM!K132="Q4 2025"),"Yes","No")</f>
        <v>No</v>
      </c>
      <c r="AF1442" s="178" t="str">
        <f t="shared" si="903"/>
        <v>No</v>
      </c>
      <c r="AG1442" t="str">
        <f>IF(OR(CM!K132="Q1 2026",CM!K132="Q2 2026"),"Yes","No")</f>
        <v>No</v>
      </c>
      <c r="AH1442" s="178" t="str">
        <f t="shared" si="904"/>
        <v>No</v>
      </c>
      <c r="AI1442" t="str">
        <f>IF(OR(CM!K132="Q3 2026",CM!K132="Q4 2026"),"Yes","No")</f>
        <v>No</v>
      </c>
      <c r="AJ1442" s="178" t="str">
        <f t="shared" si="905"/>
        <v>No</v>
      </c>
      <c r="AK1442" t="str">
        <f>IF(OR(CM!K132="Q1 2027",CM!K132="Q2 2027"),"Yes","No")</f>
        <v>No</v>
      </c>
      <c r="AL1442" s="178" t="str">
        <f t="shared" si="906"/>
        <v>No</v>
      </c>
      <c r="AM1442" t="str">
        <f>IF(OR(CM!K132="Q3 2027",CM!K132="Q4 2027"),"Yes","No")</f>
        <v>No</v>
      </c>
      <c r="AN1442" s="178" t="str">
        <f t="shared" si="907"/>
        <v>No</v>
      </c>
      <c r="AO1442" t="str">
        <f>IF(OR(CM!K132="Q1 2028",CM!K132="Q2 2028"),"Yes","No")</f>
        <v>No</v>
      </c>
      <c r="AP1442" s="178" t="str">
        <f t="shared" si="908"/>
        <v>No</v>
      </c>
      <c r="AQ1442" t="str">
        <f>IF(OR(CM!K132="Q3 2028",CM!K132="Q4 2028"),"Yes","No")</f>
        <v>No</v>
      </c>
      <c r="AR1442" s="178" t="str">
        <f t="shared" si="909"/>
        <v>No</v>
      </c>
      <c r="AS1442" t="str">
        <f>IF(OR(CM!K132="Q1 2029",CM!K132="Q2 2029"),"Yes","No")</f>
        <v>No</v>
      </c>
      <c r="AT1442" s="178" t="str">
        <f t="shared" si="910"/>
        <v>No</v>
      </c>
      <c r="AU1442" t="str">
        <f>IF(OR(CM!K132="Q3 2029",CM!K132="Q4 2029"),"Yes","No")</f>
        <v>No</v>
      </c>
      <c r="AV1442" s="178" t="str">
        <f t="shared" si="911"/>
        <v>No</v>
      </c>
      <c r="AW1442" t="str">
        <f>IF(OR(CM!K132="Q1 2030",CM!K132="Q2 2030"),"Yes","No")</f>
        <v>No</v>
      </c>
      <c r="AX1442" s="178" t="str">
        <f t="shared" si="912"/>
        <v>No</v>
      </c>
      <c r="AY1442" t="str">
        <f>IF(OR(CM!K132="Q3 2030",CM!K132="Q4 2030"),"Yes","No")</f>
        <v>No</v>
      </c>
      <c r="AZ1442" s="178" t="str">
        <f t="shared" si="913"/>
        <v>No</v>
      </c>
      <c r="BA1442" t="str">
        <f>IF(CM!K132="","No","Yes")</f>
        <v>No</v>
      </c>
      <c r="BB1442" s="178" t="str">
        <f t="shared" si="914"/>
        <v>No</v>
      </c>
      <c r="BC1442" s="178" t="str">
        <f t="shared" si="915"/>
        <v>No</v>
      </c>
      <c r="BD1442" s="174"/>
    </row>
    <row r="1443" spans="1:56" s="175" customFormat="1" ht="23.65" thickBot="1" x14ac:dyDescent="0.5">
      <c r="A1443" s="177">
        <v>129</v>
      </c>
      <c r="B1443" s="50" t="s">
        <v>256</v>
      </c>
      <c r="C1443" t="str">
        <f>IF(CM!E133="Yes","Yes","No")</f>
        <v>Yes</v>
      </c>
      <c r="D1443" t="str">
        <f>IF(AND(C1443="No",CM!F133="Yes"),"Yes","No")</f>
        <v>No</v>
      </c>
      <c r="E1443" t="str">
        <f>IF(AND(C1443="No",CM!F133="N/A"),"N/A","No")</f>
        <v>No</v>
      </c>
      <c r="F1443">
        <f>IF(OR(CM!F133="Yes",CM!F133="N/A"),0,1)</f>
        <v>1</v>
      </c>
      <c r="G1443" t="str">
        <f>IF(OR(CM!K133="Q3 2019",CM!K133="Q4 2019"),"Yes","No")</f>
        <v>No</v>
      </c>
      <c r="H1443" s="178" t="str">
        <f t="shared" ref="H1443:H1457" si="916">IF(AND(C1443="No",D1443="No",E1443="No",G1443="Yes"),"Yes","No")</f>
        <v>No</v>
      </c>
      <c r="I1443" t="str">
        <f>IF(OR(CM!K133="Q1 2020",CM!K133="Q2 2020"),"Yes","No")</f>
        <v>No</v>
      </c>
      <c r="J1443" s="178" t="str">
        <f t="shared" si="892"/>
        <v>No</v>
      </c>
      <c r="K1443" t="str">
        <f>IF(OR(CM!K133="Q3 2020",CM!K133="Q4 2020"),"Yes","No")</f>
        <v>No</v>
      </c>
      <c r="L1443" s="178" t="str">
        <f t="shared" si="893"/>
        <v>No</v>
      </c>
      <c r="M1443" t="str">
        <f>IF(OR(CM!K133="Q1 2021",CM!K133="Q2 2021"),"Yes","No")</f>
        <v>No</v>
      </c>
      <c r="N1443" s="178" t="str">
        <f t="shared" si="894"/>
        <v>No</v>
      </c>
      <c r="O1443" t="str">
        <f>IF(OR(CM!K133="Q3 2021",CM!K133="Q4 2021"),"Yes","No")</f>
        <v>No</v>
      </c>
      <c r="P1443" s="178" t="str">
        <f t="shared" si="895"/>
        <v>No</v>
      </c>
      <c r="Q1443" t="str">
        <f>IF(OR(CM!K133="Q1 2022",CM!K133="Q2 2022"),"Yes","No")</f>
        <v>No</v>
      </c>
      <c r="R1443" s="178" t="str">
        <f t="shared" si="896"/>
        <v>No</v>
      </c>
      <c r="S1443" t="str">
        <f>IF(OR(CM!K133="Q3 2022",CM!K133="Q4 2022"),"Yes","No")</f>
        <v>No</v>
      </c>
      <c r="T1443" s="178" t="str">
        <f t="shared" si="897"/>
        <v>No</v>
      </c>
      <c r="U1443" t="str">
        <f>IF(OR(CM!K133="Q1 2023",CM!K133="Q2 2023"),"Yes","No")</f>
        <v>No</v>
      </c>
      <c r="V1443" s="178" t="str">
        <f t="shared" si="898"/>
        <v>No</v>
      </c>
      <c r="W1443" t="str">
        <f>IF(OR(CM!K133="Q3 2023",CM!K133="Q4 2023"),"Yes","No")</f>
        <v>No</v>
      </c>
      <c r="X1443" s="178" t="str">
        <f t="shared" si="899"/>
        <v>No</v>
      </c>
      <c r="Y1443" t="str">
        <f>IF(OR(CM!K133="Q1 2024",CM!K133="Q2 2024"),"Yes","No")</f>
        <v>No</v>
      </c>
      <c r="Z1443" s="178" t="str">
        <f t="shared" si="900"/>
        <v>No</v>
      </c>
      <c r="AA1443" t="str">
        <f>IF(OR(IA!M209="Q3 2024",IA!M209="Q4 2024"),"Yes","No")</f>
        <v>No</v>
      </c>
      <c r="AB1443" s="178" t="str">
        <f t="shared" si="901"/>
        <v>No</v>
      </c>
      <c r="AC1443" t="str">
        <f>IF(OR(CM!K133="Q1 2025",CM!K133="Q2 2025"),"Yes","No")</f>
        <v>No</v>
      </c>
      <c r="AD1443" s="178" t="str">
        <f t="shared" si="902"/>
        <v>No</v>
      </c>
      <c r="AE1443" t="str">
        <f>IF(OR(CM!K133="Q3 2025",CM!K133="Q4 2025"),"Yes","No")</f>
        <v>No</v>
      </c>
      <c r="AF1443" s="178" t="str">
        <f t="shared" si="903"/>
        <v>No</v>
      </c>
      <c r="AG1443" t="str">
        <f>IF(OR(CM!K133="Q1 2026",CM!K133="Q2 2026"),"Yes","No")</f>
        <v>No</v>
      </c>
      <c r="AH1443" s="178" t="str">
        <f t="shared" si="904"/>
        <v>No</v>
      </c>
      <c r="AI1443" t="str">
        <f>IF(OR(CM!K133="Q3 2026",CM!K133="Q4 2026"),"Yes","No")</f>
        <v>No</v>
      </c>
      <c r="AJ1443" s="178" t="str">
        <f t="shared" si="905"/>
        <v>No</v>
      </c>
      <c r="AK1443" t="str">
        <f>IF(OR(CM!K133="Q1 2027",CM!K133="Q2 2027"),"Yes","No")</f>
        <v>No</v>
      </c>
      <c r="AL1443" s="178" t="str">
        <f t="shared" si="906"/>
        <v>No</v>
      </c>
      <c r="AM1443" t="str">
        <f>IF(OR(CM!K133="Q3 2027",CM!K133="Q4 2027"),"Yes","No")</f>
        <v>No</v>
      </c>
      <c r="AN1443" s="178" t="str">
        <f t="shared" si="907"/>
        <v>No</v>
      </c>
      <c r="AO1443" t="str">
        <f>IF(OR(CM!K133="Q1 2028",CM!K133="Q2 2028"),"Yes","No")</f>
        <v>No</v>
      </c>
      <c r="AP1443" s="178" t="str">
        <f t="shared" si="908"/>
        <v>No</v>
      </c>
      <c r="AQ1443" t="str">
        <f>IF(OR(CM!K133="Q3 2028",CM!K133="Q4 2028"),"Yes","No")</f>
        <v>No</v>
      </c>
      <c r="AR1443" s="178" t="str">
        <f t="shared" si="909"/>
        <v>No</v>
      </c>
      <c r="AS1443" t="str">
        <f>IF(OR(CM!K133="Q1 2029",CM!K133="Q2 2029"),"Yes","No")</f>
        <v>No</v>
      </c>
      <c r="AT1443" s="178" t="str">
        <f t="shared" si="910"/>
        <v>No</v>
      </c>
      <c r="AU1443" t="str">
        <f>IF(OR(CM!K133="Q3 2029",CM!K133="Q4 2029"),"Yes","No")</f>
        <v>No</v>
      </c>
      <c r="AV1443" s="178" t="str">
        <f t="shared" si="911"/>
        <v>No</v>
      </c>
      <c r="AW1443" t="str">
        <f>IF(OR(CM!K133="Q1 2030",CM!K133="Q2 2030"),"Yes","No")</f>
        <v>No</v>
      </c>
      <c r="AX1443" s="178" t="str">
        <f t="shared" si="912"/>
        <v>No</v>
      </c>
      <c r="AY1443" t="str">
        <f>IF(OR(CM!K133="Q3 2030",CM!K133="Q4 2030"),"Yes","No")</f>
        <v>No</v>
      </c>
      <c r="AZ1443" s="178" t="str">
        <f t="shared" si="913"/>
        <v>No</v>
      </c>
      <c r="BA1443" t="str">
        <f>IF(CM!K133="","No","Yes")</f>
        <v>No</v>
      </c>
      <c r="BB1443" s="178" t="str">
        <f t="shared" si="914"/>
        <v>No</v>
      </c>
      <c r="BC1443" s="178" t="str">
        <f t="shared" si="915"/>
        <v>No</v>
      </c>
      <c r="BD1443" s="174"/>
    </row>
    <row r="1444" spans="1:56" s="175" customFormat="1" ht="23.65" thickBot="1" x14ac:dyDescent="0.5">
      <c r="A1444" s="177">
        <v>130</v>
      </c>
      <c r="B1444" s="48" t="s">
        <v>258</v>
      </c>
      <c r="C1444" t="str">
        <f>IF(CM!E134="Yes","Yes","No")</f>
        <v>No</v>
      </c>
      <c r="D1444" t="str">
        <f>IF(AND(C1444="No",CM!F134="Yes"),"Yes","No")</f>
        <v>No</v>
      </c>
      <c r="E1444" t="str">
        <f>IF(AND(C1444="No",CM!F134="N/A"),"N/A","No")</f>
        <v>No</v>
      </c>
      <c r="F1444">
        <f>IF(OR(CM!F134="Yes",CM!F134="N/A"),0,1)</f>
        <v>1</v>
      </c>
      <c r="G1444" t="str">
        <f>IF(OR(CM!K134="Q3 2019",CM!K134="Q4 2019"),"Yes","No")</f>
        <v>No</v>
      </c>
      <c r="H1444" s="178" t="str">
        <f t="shared" si="916"/>
        <v>No</v>
      </c>
      <c r="I1444" t="str">
        <f>IF(OR(CM!K134="Q1 2020",CM!K134="Q2 2020"),"Yes","No")</f>
        <v>No</v>
      </c>
      <c r="J1444" s="178" t="str">
        <f t="shared" ref="J1444:J1457" si="917">IF(AND(C1444="No",D1444="No",E1444="No",I1444="Yes"),"Yes","No")</f>
        <v>No</v>
      </c>
      <c r="K1444" t="str">
        <f>IF(OR(CM!K134="Q3 2020",CM!K134="Q4 2020"),"Yes","No")</f>
        <v>No</v>
      </c>
      <c r="L1444" s="178" t="str">
        <f t="shared" ref="L1444:L1457" si="918">IF(AND(C1444="No",D1444="No",E1444="No",K1444="Yes"),"Yes","No")</f>
        <v>No</v>
      </c>
      <c r="M1444" t="str">
        <f>IF(OR(CM!K134="Q1 2021",CM!K134="Q2 2021"),"Yes","No")</f>
        <v>No</v>
      </c>
      <c r="N1444" s="178" t="str">
        <f t="shared" ref="N1444:N1457" si="919">IF(AND(C1444="No",D1444="No",E1444="No",M1444="Yes"),"Yes","No")</f>
        <v>No</v>
      </c>
      <c r="O1444" t="str">
        <f>IF(OR(CM!K134="Q3 2021",CM!K134="Q4 2021"),"Yes","No")</f>
        <v>No</v>
      </c>
      <c r="P1444" s="178" t="str">
        <f t="shared" ref="P1444:P1457" si="920">IF(AND(C1444="No",D1444="No",E1444="No",O1444="Yes"),"Yes","No")</f>
        <v>No</v>
      </c>
      <c r="Q1444" t="str">
        <f>IF(OR(CM!K134="Q1 2022",CM!K134="Q2 2022"),"Yes","No")</f>
        <v>No</v>
      </c>
      <c r="R1444" s="178" t="str">
        <f t="shared" ref="R1444:R1457" si="921">IF(AND(C1444="No",D1444="No",E1444="No",Q1444="Yes"),"Yes","No")</f>
        <v>No</v>
      </c>
      <c r="S1444" t="str">
        <f>IF(OR(CM!K134="Q3 2022",CM!K134="Q4 2022"),"Yes","No")</f>
        <v>No</v>
      </c>
      <c r="T1444" s="178" t="str">
        <f t="shared" ref="T1444:T1457" si="922">IF(AND(C1444="No",D1444="No",E1444="No",S1444="Yes"),"Yes","No")</f>
        <v>No</v>
      </c>
      <c r="U1444" t="str">
        <f>IF(OR(CM!K134="Q1 2023",CM!K134="Q2 2023"),"Yes","No")</f>
        <v>No</v>
      </c>
      <c r="V1444" s="178" t="str">
        <f t="shared" ref="V1444:V1457" si="923">IF(AND(C1444="No",D1444="No",E1444="No",U1444="Yes"),"Yes","No")</f>
        <v>No</v>
      </c>
      <c r="W1444" t="str">
        <f>IF(OR(CM!K134="Q3 2023",CM!K134="Q4 2023"),"Yes","No")</f>
        <v>No</v>
      </c>
      <c r="X1444" s="178" t="str">
        <f t="shared" ref="X1444:X1457" si="924">IF(AND(C1444="No",D1444="No",E1444="No",W1444="Yes"),"Yes","No")</f>
        <v>No</v>
      </c>
      <c r="Y1444" t="str">
        <f>IF(OR(CM!K134="Q1 2024",CM!K134="Q2 2024"),"Yes","No")</f>
        <v>No</v>
      </c>
      <c r="Z1444" s="178" t="str">
        <f t="shared" ref="Z1444:Z1457" si="925">IF(AND(C1444="No",D1444="No",E1444="No",Y1444="Yes"),"Yes","No")</f>
        <v>No</v>
      </c>
      <c r="AA1444" t="str">
        <f>IF(OR(IA!M210="Q3 2024",IA!M210="Q4 2024"),"Yes","No")</f>
        <v>No</v>
      </c>
      <c r="AB1444" s="178" t="str">
        <f t="shared" ref="AB1444:AB1457" si="926">IF(AND(C1444="No",D1444="No",E1444="No",AA1444="Yes"),"Yes","No")</f>
        <v>No</v>
      </c>
      <c r="AC1444" t="str">
        <f>IF(OR(CM!K134="Q1 2025",CM!K134="Q2 2025"),"Yes","No")</f>
        <v>No</v>
      </c>
      <c r="AD1444" s="178" t="str">
        <f t="shared" ref="AD1444:AD1457" si="927">IF(AND(C1444="No",D1444="No",E1444="No",AC1444="Yes"),"Yes","No")</f>
        <v>No</v>
      </c>
      <c r="AE1444" t="str">
        <f>IF(OR(CM!K134="Q3 2025",CM!K134="Q4 2025"),"Yes","No")</f>
        <v>No</v>
      </c>
      <c r="AF1444" s="178" t="str">
        <f t="shared" ref="AF1444:AF1457" si="928">IF(AND(C1444="No",D1444="No",E1444="No",AE1444="Yes"),"Yes","No")</f>
        <v>No</v>
      </c>
      <c r="AG1444" t="str">
        <f>IF(OR(CM!K134="Q1 2026",CM!K134="Q2 2026"),"Yes","No")</f>
        <v>No</v>
      </c>
      <c r="AH1444" s="178" t="str">
        <f t="shared" ref="AH1444:AH1457" si="929">IF(AND(C1444="No",D1444="No",E1444="No",AG1444="Yes"),"Yes","No")</f>
        <v>No</v>
      </c>
      <c r="AI1444" t="str">
        <f>IF(OR(CM!K134="Q3 2026",CM!K134="Q4 2026"),"Yes","No")</f>
        <v>No</v>
      </c>
      <c r="AJ1444" s="178" t="str">
        <f t="shared" ref="AJ1444:AJ1457" si="930">IF(AND(C1444="No",D1444="No",E1444="No",AI1444="Yes"),"Yes","No")</f>
        <v>No</v>
      </c>
      <c r="AK1444" t="str">
        <f>IF(OR(CM!K134="Q1 2027",CM!K134="Q2 2027"),"Yes","No")</f>
        <v>No</v>
      </c>
      <c r="AL1444" s="178" t="str">
        <f t="shared" ref="AL1444:AL1457" si="931">IF(AND(C1444="No",D1444="No",E1444="No",AK1444="Yes"),"Yes","No")</f>
        <v>No</v>
      </c>
      <c r="AM1444" t="str">
        <f>IF(OR(CM!K134="Q3 2027",CM!K134="Q4 2027"),"Yes","No")</f>
        <v>No</v>
      </c>
      <c r="AN1444" s="178" t="str">
        <f t="shared" ref="AN1444:AN1457" si="932">IF(AND(C1444="No",D1444="No",E1444="No",AM1444="Yes"),"Yes","No")</f>
        <v>No</v>
      </c>
      <c r="AO1444" t="str">
        <f>IF(OR(CM!K134="Q1 2028",CM!K134="Q2 2028"),"Yes","No")</f>
        <v>No</v>
      </c>
      <c r="AP1444" s="178" t="str">
        <f t="shared" ref="AP1444:AP1457" si="933">IF(AND(C1444="No",D1444="No",E1444="No",AO1444="Yes"),"Yes","No")</f>
        <v>No</v>
      </c>
      <c r="AQ1444" t="str">
        <f>IF(OR(CM!K134="Q3 2028",CM!K134="Q4 2028"),"Yes","No")</f>
        <v>No</v>
      </c>
      <c r="AR1444" s="178" t="str">
        <f t="shared" ref="AR1444:AR1457" si="934">IF(AND(C1444="No",D1444="No",E1444="No",AQ1444="Yes"),"Yes","No")</f>
        <v>No</v>
      </c>
      <c r="AS1444" t="str">
        <f>IF(OR(CM!K134="Q1 2029",CM!K134="Q2 2029"),"Yes","No")</f>
        <v>No</v>
      </c>
      <c r="AT1444" s="178" t="str">
        <f t="shared" ref="AT1444:AT1457" si="935">IF(AND(C1444="No",D1444="No",E1444="No",AS1444="Yes"),"Yes","No")</f>
        <v>No</v>
      </c>
      <c r="AU1444" t="str">
        <f>IF(OR(CM!K134="Q3 2029",CM!K134="Q4 2029"),"Yes","No")</f>
        <v>No</v>
      </c>
      <c r="AV1444" s="178" t="str">
        <f t="shared" ref="AV1444:AV1457" si="936">IF(AND(C1444="No",D1444="No",E1444="No",AU1444="Yes"),"Yes","No")</f>
        <v>No</v>
      </c>
      <c r="AW1444" t="str">
        <f>IF(OR(CM!K134="Q1 2030",CM!K134="Q2 2030"),"Yes","No")</f>
        <v>No</v>
      </c>
      <c r="AX1444" s="178" t="str">
        <f t="shared" ref="AX1444:AX1457" si="937">IF(AND(C1444="No",D1444="No",E1444="No",AW1444="Yes"),"Yes","No")</f>
        <v>No</v>
      </c>
      <c r="AY1444" t="str">
        <f>IF(OR(CM!K134="Q3 2030",CM!K134="Q4 2030"),"Yes","No")</f>
        <v>No</v>
      </c>
      <c r="AZ1444" s="178" t="str">
        <f t="shared" ref="AZ1444:AZ1457" si="938">IF(AND(C1444="No",D1444="No",E1444="No",AY1444="Yes"),"Yes","No")</f>
        <v>No</v>
      </c>
      <c r="BA1444" t="str">
        <f>IF(CM!K134="","No","Yes")</f>
        <v>No</v>
      </c>
      <c r="BB1444" s="178" t="str">
        <f t="shared" ref="BB1444:BB1457" si="939">IF(AND(C1444="No",D1444="No",E1444="No",BA1444="Yes"),"Yes","No")</f>
        <v>No</v>
      </c>
      <c r="BC1444" s="178" t="str">
        <f t="shared" ref="BC1444:BC1457" si="940">IF(AND(C1444="No",D1444="No",E1444="No",BB1444="No"),"Yes","No")</f>
        <v>Yes</v>
      </c>
      <c r="BD1444" s="174"/>
    </row>
    <row r="1445" spans="1:56" s="175" customFormat="1" ht="23.65" thickBot="1" x14ac:dyDescent="0.5">
      <c r="A1445" s="177">
        <v>131</v>
      </c>
      <c r="B1445" s="48" t="s">
        <v>259</v>
      </c>
      <c r="C1445" t="str">
        <f>IF(CM!E135="Yes","Yes","No")</f>
        <v>No</v>
      </c>
      <c r="D1445" t="str">
        <f>IF(AND(C1445="No",CM!F135="Yes"),"Yes","No")</f>
        <v>No</v>
      </c>
      <c r="E1445" t="str">
        <f>IF(AND(C1445="No",CM!F135="N/A"),"N/A","No")</f>
        <v>No</v>
      </c>
      <c r="F1445">
        <f>IF(OR(CM!F135="Yes",CM!F135="N/A"),0,1)</f>
        <v>1</v>
      </c>
      <c r="G1445" t="str">
        <f>IF(OR(CM!K135="Q3 2019",CM!K135="Q4 2019"),"Yes","No")</f>
        <v>No</v>
      </c>
      <c r="H1445" s="178" t="str">
        <f t="shared" si="916"/>
        <v>No</v>
      </c>
      <c r="I1445" t="str">
        <f>IF(OR(CM!K135="Q1 2020",CM!K135="Q2 2020"),"Yes","No")</f>
        <v>No</v>
      </c>
      <c r="J1445" s="178" t="str">
        <f t="shared" si="917"/>
        <v>No</v>
      </c>
      <c r="K1445" t="str">
        <f>IF(OR(CM!K135="Q3 2020",CM!K135="Q4 2020"),"Yes","No")</f>
        <v>No</v>
      </c>
      <c r="L1445" s="178" t="str">
        <f t="shared" si="918"/>
        <v>No</v>
      </c>
      <c r="M1445" t="str">
        <f>IF(OR(CM!K135="Q1 2021",CM!K135="Q2 2021"),"Yes","No")</f>
        <v>No</v>
      </c>
      <c r="N1445" s="178" t="str">
        <f t="shared" si="919"/>
        <v>No</v>
      </c>
      <c r="O1445" t="str">
        <f>IF(OR(CM!K135="Q3 2021",CM!K135="Q4 2021"),"Yes","No")</f>
        <v>No</v>
      </c>
      <c r="P1445" s="178" t="str">
        <f t="shared" si="920"/>
        <v>No</v>
      </c>
      <c r="Q1445" t="str">
        <f>IF(OR(CM!K135="Q1 2022",CM!K135="Q2 2022"),"Yes","No")</f>
        <v>No</v>
      </c>
      <c r="R1445" s="178" t="str">
        <f t="shared" si="921"/>
        <v>No</v>
      </c>
      <c r="S1445" t="str">
        <f>IF(OR(CM!K135="Q3 2022",CM!K135="Q4 2022"),"Yes","No")</f>
        <v>No</v>
      </c>
      <c r="T1445" s="178" t="str">
        <f t="shared" si="922"/>
        <v>No</v>
      </c>
      <c r="U1445" t="str">
        <f>IF(OR(CM!K135="Q1 2023",CM!K135="Q2 2023"),"Yes","No")</f>
        <v>No</v>
      </c>
      <c r="V1445" s="178" t="str">
        <f t="shared" si="923"/>
        <v>No</v>
      </c>
      <c r="W1445" t="str">
        <f>IF(OR(CM!K135="Q3 2023",CM!K135="Q4 2023"),"Yes","No")</f>
        <v>No</v>
      </c>
      <c r="X1445" s="178" t="str">
        <f t="shared" si="924"/>
        <v>No</v>
      </c>
      <c r="Y1445" t="str">
        <f>IF(OR(CM!K135="Q1 2024",CM!K135="Q2 2024"),"Yes","No")</f>
        <v>No</v>
      </c>
      <c r="Z1445" s="178" t="str">
        <f t="shared" si="925"/>
        <v>No</v>
      </c>
      <c r="AA1445" t="str">
        <f>IF(OR(IA!M211="Q3 2024",IA!M211="Q4 2024"),"Yes","No")</f>
        <v>No</v>
      </c>
      <c r="AB1445" s="178" t="str">
        <f t="shared" si="926"/>
        <v>No</v>
      </c>
      <c r="AC1445" t="str">
        <f>IF(OR(CM!K135="Q1 2025",CM!K135="Q2 2025"),"Yes","No")</f>
        <v>No</v>
      </c>
      <c r="AD1445" s="178" t="str">
        <f t="shared" si="927"/>
        <v>No</v>
      </c>
      <c r="AE1445" t="str">
        <f>IF(OR(CM!K135="Q3 2025",CM!K135="Q4 2025"),"Yes","No")</f>
        <v>No</v>
      </c>
      <c r="AF1445" s="178" t="str">
        <f t="shared" si="928"/>
        <v>No</v>
      </c>
      <c r="AG1445" t="str">
        <f>IF(OR(CM!K135="Q1 2026",CM!K135="Q2 2026"),"Yes","No")</f>
        <v>No</v>
      </c>
      <c r="AH1445" s="178" t="str">
        <f t="shared" si="929"/>
        <v>No</v>
      </c>
      <c r="AI1445" t="str">
        <f>IF(OR(CM!K135="Q3 2026",CM!K135="Q4 2026"),"Yes","No")</f>
        <v>No</v>
      </c>
      <c r="AJ1445" s="178" t="str">
        <f t="shared" si="930"/>
        <v>No</v>
      </c>
      <c r="AK1445" t="str">
        <f>IF(OR(CM!K135="Q1 2027",CM!K135="Q2 2027"),"Yes","No")</f>
        <v>No</v>
      </c>
      <c r="AL1445" s="178" t="str">
        <f t="shared" si="931"/>
        <v>No</v>
      </c>
      <c r="AM1445" t="str">
        <f>IF(OR(CM!K135="Q3 2027",CM!K135="Q4 2027"),"Yes","No")</f>
        <v>No</v>
      </c>
      <c r="AN1445" s="178" t="str">
        <f t="shared" si="932"/>
        <v>No</v>
      </c>
      <c r="AO1445" t="str">
        <f>IF(OR(CM!K135="Q1 2028",CM!K135="Q2 2028"),"Yes","No")</f>
        <v>No</v>
      </c>
      <c r="AP1445" s="178" t="str">
        <f t="shared" si="933"/>
        <v>No</v>
      </c>
      <c r="AQ1445" t="str">
        <f>IF(OR(CM!K135="Q3 2028",CM!K135="Q4 2028"),"Yes","No")</f>
        <v>No</v>
      </c>
      <c r="AR1445" s="178" t="str">
        <f t="shared" si="934"/>
        <v>No</v>
      </c>
      <c r="AS1445" t="str">
        <f>IF(OR(CM!K135="Q1 2029",CM!K135="Q2 2029"),"Yes","No")</f>
        <v>No</v>
      </c>
      <c r="AT1445" s="178" t="str">
        <f t="shared" si="935"/>
        <v>No</v>
      </c>
      <c r="AU1445" t="str">
        <f>IF(OR(CM!K135="Q3 2029",CM!K135="Q4 2029"),"Yes","No")</f>
        <v>No</v>
      </c>
      <c r="AV1445" s="178" t="str">
        <f t="shared" si="936"/>
        <v>No</v>
      </c>
      <c r="AW1445" t="str">
        <f>IF(OR(CM!K135="Q1 2030",CM!K135="Q2 2030"),"Yes","No")</f>
        <v>No</v>
      </c>
      <c r="AX1445" s="178" t="str">
        <f t="shared" si="937"/>
        <v>No</v>
      </c>
      <c r="AY1445" t="str">
        <f>IF(OR(CM!K135="Q3 2030",CM!K135="Q4 2030"),"Yes","No")</f>
        <v>No</v>
      </c>
      <c r="AZ1445" s="178" t="str">
        <f t="shared" si="938"/>
        <v>No</v>
      </c>
      <c r="BA1445" t="str">
        <f>IF(CM!K135="","No","Yes")</f>
        <v>No</v>
      </c>
      <c r="BB1445" s="178" t="str">
        <f t="shared" si="939"/>
        <v>No</v>
      </c>
      <c r="BC1445" s="178" t="str">
        <f t="shared" si="940"/>
        <v>Yes</v>
      </c>
      <c r="BD1445" s="174"/>
    </row>
    <row r="1446" spans="1:56" s="175" customFormat="1" ht="23.65" thickBot="1" x14ac:dyDescent="0.5">
      <c r="A1446" s="177">
        <v>132</v>
      </c>
      <c r="B1446" s="51" t="s">
        <v>260</v>
      </c>
      <c r="C1446" t="str">
        <f>IF(CM!E136="Yes","Yes","No")</f>
        <v>No</v>
      </c>
      <c r="D1446" t="str">
        <f>IF(AND(C1446="No",CM!F136="Yes"),"Yes","No")</f>
        <v>No</v>
      </c>
      <c r="E1446" t="str">
        <f>IF(AND(C1446="No",CM!F136="N/A"),"N/A","No")</f>
        <v>No</v>
      </c>
      <c r="F1446">
        <f>IF(OR(CM!F136="Yes",CM!F136="N/A"),0,1)</f>
        <v>1</v>
      </c>
      <c r="G1446" t="str">
        <f>IF(OR(CM!K136="Q3 2019",CM!K136="Q4 2019"),"Yes","No")</f>
        <v>No</v>
      </c>
      <c r="H1446" s="178" t="str">
        <f t="shared" si="916"/>
        <v>No</v>
      </c>
      <c r="I1446" t="str">
        <f>IF(OR(CM!K136="Q1 2020",CM!K136="Q2 2020"),"Yes","No")</f>
        <v>No</v>
      </c>
      <c r="J1446" s="178" t="str">
        <f t="shared" si="917"/>
        <v>No</v>
      </c>
      <c r="K1446" t="str">
        <f>IF(OR(CM!K136="Q3 2020",CM!K136="Q4 2020"),"Yes","No")</f>
        <v>No</v>
      </c>
      <c r="L1446" s="178" t="str">
        <f t="shared" si="918"/>
        <v>No</v>
      </c>
      <c r="M1446" t="str">
        <f>IF(OR(CM!K136="Q1 2021",CM!K136="Q2 2021"),"Yes","No")</f>
        <v>No</v>
      </c>
      <c r="N1446" s="178" t="str">
        <f t="shared" si="919"/>
        <v>No</v>
      </c>
      <c r="O1446" t="str">
        <f>IF(OR(CM!K136="Q3 2021",CM!K136="Q4 2021"),"Yes","No")</f>
        <v>No</v>
      </c>
      <c r="P1446" s="178" t="str">
        <f t="shared" si="920"/>
        <v>No</v>
      </c>
      <c r="Q1446" t="str">
        <f>IF(OR(CM!K136="Q1 2022",CM!K136="Q2 2022"),"Yes","No")</f>
        <v>No</v>
      </c>
      <c r="R1446" s="178" t="str">
        <f t="shared" si="921"/>
        <v>No</v>
      </c>
      <c r="S1446" t="str">
        <f>IF(OR(CM!K136="Q3 2022",CM!K136="Q4 2022"),"Yes","No")</f>
        <v>No</v>
      </c>
      <c r="T1446" s="178" t="str">
        <f t="shared" si="922"/>
        <v>No</v>
      </c>
      <c r="U1446" t="str">
        <f>IF(OR(CM!K136="Q1 2023",CM!K136="Q2 2023"),"Yes","No")</f>
        <v>No</v>
      </c>
      <c r="V1446" s="178" t="str">
        <f t="shared" si="923"/>
        <v>No</v>
      </c>
      <c r="W1446" t="str">
        <f>IF(OR(CM!K136="Q3 2023",CM!K136="Q4 2023"),"Yes","No")</f>
        <v>No</v>
      </c>
      <c r="X1446" s="178" t="str">
        <f t="shared" si="924"/>
        <v>No</v>
      </c>
      <c r="Y1446" t="str">
        <f>IF(OR(CM!K136="Q1 2024",CM!K136="Q2 2024"),"Yes","No")</f>
        <v>No</v>
      </c>
      <c r="Z1446" s="178" t="str">
        <f t="shared" si="925"/>
        <v>No</v>
      </c>
      <c r="AA1446" t="str">
        <f>IF(OR(IA!M212="Q3 2024",IA!M212="Q4 2024"),"Yes","No")</f>
        <v>No</v>
      </c>
      <c r="AB1446" s="178" t="str">
        <f t="shared" si="926"/>
        <v>No</v>
      </c>
      <c r="AC1446" t="str">
        <f>IF(OR(CM!K136="Q1 2025",CM!K136="Q2 2025"),"Yes","No")</f>
        <v>No</v>
      </c>
      <c r="AD1446" s="178" t="str">
        <f t="shared" si="927"/>
        <v>No</v>
      </c>
      <c r="AE1446" t="str">
        <f>IF(OR(CM!K136="Q3 2025",CM!K136="Q4 2025"),"Yes","No")</f>
        <v>No</v>
      </c>
      <c r="AF1446" s="178" t="str">
        <f t="shared" si="928"/>
        <v>No</v>
      </c>
      <c r="AG1446" t="str">
        <f>IF(OR(CM!K136="Q1 2026",CM!K136="Q2 2026"),"Yes","No")</f>
        <v>No</v>
      </c>
      <c r="AH1446" s="178" t="str">
        <f t="shared" si="929"/>
        <v>No</v>
      </c>
      <c r="AI1446" t="str">
        <f>IF(OR(CM!K136="Q3 2026",CM!K136="Q4 2026"),"Yes","No")</f>
        <v>No</v>
      </c>
      <c r="AJ1446" s="178" t="str">
        <f t="shared" si="930"/>
        <v>No</v>
      </c>
      <c r="AK1446" t="str">
        <f>IF(OR(CM!K136="Q1 2027",CM!K136="Q2 2027"),"Yes","No")</f>
        <v>No</v>
      </c>
      <c r="AL1446" s="178" t="str">
        <f t="shared" si="931"/>
        <v>No</v>
      </c>
      <c r="AM1446" t="str">
        <f>IF(OR(CM!K136="Q3 2027",CM!K136="Q4 2027"),"Yes","No")</f>
        <v>No</v>
      </c>
      <c r="AN1446" s="178" t="str">
        <f t="shared" si="932"/>
        <v>No</v>
      </c>
      <c r="AO1446" t="str">
        <f>IF(OR(CM!K136="Q1 2028",CM!K136="Q2 2028"),"Yes","No")</f>
        <v>No</v>
      </c>
      <c r="AP1446" s="178" t="str">
        <f t="shared" si="933"/>
        <v>No</v>
      </c>
      <c r="AQ1446" t="str">
        <f>IF(OR(CM!K136="Q3 2028",CM!K136="Q4 2028"),"Yes","No")</f>
        <v>No</v>
      </c>
      <c r="AR1446" s="178" t="str">
        <f t="shared" si="934"/>
        <v>No</v>
      </c>
      <c r="AS1446" t="str">
        <f>IF(OR(CM!K136="Q1 2029",CM!K136="Q2 2029"),"Yes","No")</f>
        <v>No</v>
      </c>
      <c r="AT1446" s="178" t="str">
        <f t="shared" si="935"/>
        <v>No</v>
      </c>
      <c r="AU1446" t="str">
        <f>IF(OR(CM!K136="Q3 2029",CM!K136="Q4 2029"),"Yes","No")</f>
        <v>No</v>
      </c>
      <c r="AV1446" s="178" t="str">
        <f t="shared" si="936"/>
        <v>No</v>
      </c>
      <c r="AW1446" t="str">
        <f>IF(OR(CM!K136="Q1 2030",CM!K136="Q2 2030"),"Yes","No")</f>
        <v>No</v>
      </c>
      <c r="AX1446" s="178" t="str">
        <f t="shared" si="937"/>
        <v>No</v>
      </c>
      <c r="AY1446" t="str">
        <f>IF(OR(CM!K136="Q3 2030",CM!K136="Q4 2030"),"Yes","No")</f>
        <v>No</v>
      </c>
      <c r="AZ1446" s="178" t="str">
        <f t="shared" si="938"/>
        <v>No</v>
      </c>
      <c r="BA1446" t="str">
        <f>IF(CM!K136="","No","Yes")</f>
        <v>No</v>
      </c>
      <c r="BB1446" s="178" t="str">
        <f t="shared" si="939"/>
        <v>No</v>
      </c>
      <c r="BC1446" s="178" t="str">
        <f t="shared" si="940"/>
        <v>Yes</v>
      </c>
      <c r="BD1446" s="174"/>
    </row>
    <row r="1447" spans="1:56" s="175" customFormat="1" ht="23.65" thickBot="1" x14ac:dyDescent="0.5">
      <c r="A1447" s="177">
        <v>133</v>
      </c>
      <c r="B1447" s="48" t="s">
        <v>261</v>
      </c>
      <c r="C1447" t="str">
        <f>IF(CM!E137="Yes","Yes","No")</f>
        <v>No</v>
      </c>
      <c r="D1447" t="str">
        <f>IF(AND(C1447="No",CM!F137="Yes"),"Yes","No")</f>
        <v>No</v>
      </c>
      <c r="E1447" t="str">
        <f>IF(AND(C1447="No",CM!F137="N/A"),"N/A","No")</f>
        <v>No</v>
      </c>
      <c r="F1447">
        <f>IF(OR(CM!F137="Yes",CM!F137="N/A"),0,1)</f>
        <v>1</v>
      </c>
      <c r="G1447" t="str">
        <f>IF(OR(CM!K137="Q3 2019",CM!K137="Q4 2019"),"Yes","No")</f>
        <v>No</v>
      </c>
      <c r="H1447" s="178" t="str">
        <f t="shared" si="916"/>
        <v>No</v>
      </c>
      <c r="I1447" t="str">
        <f>IF(OR(CM!K137="Q1 2020",CM!K137="Q2 2020"),"Yes","No")</f>
        <v>No</v>
      </c>
      <c r="J1447" s="178" t="str">
        <f t="shared" si="917"/>
        <v>No</v>
      </c>
      <c r="K1447" t="str">
        <f>IF(OR(CM!K137="Q3 2020",CM!K137="Q4 2020"),"Yes","No")</f>
        <v>No</v>
      </c>
      <c r="L1447" s="178" t="str">
        <f t="shared" si="918"/>
        <v>No</v>
      </c>
      <c r="M1447" t="str">
        <f>IF(OR(CM!K137="Q1 2021",CM!K137="Q2 2021"),"Yes","No")</f>
        <v>No</v>
      </c>
      <c r="N1447" s="178" t="str">
        <f t="shared" si="919"/>
        <v>No</v>
      </c>
      <c r="O1447" t="str">
        <f>IF(OR(CM!K137="Q3 2021",CM!K137="Q4 2021"),"Yes","No")</f>
        <v>No</v>
      </c>
      <c r="P1447" s="178" t="str">
        <f t="shared" si="920"/>
        <v>No</v>
      </c>
      <c r="Q1447" t="str">
        <f>IF(OR(CM!K137="Q1 2022",CM!K137="Q2 2022"),"Yes","No")</f>
        <v>No</v>
      </c>
      <c r="R1447" s="178" t="str">
        <f t="shared" si="921"/>
        <v>No</v>
      </c>
      <c r="S1447" t="str">
        <f>IF(OR(CM!K137="Q3 2022",CM!K137="Q4 2022"),"Yes","No")</f>
        <v>No</v>
      </c>
      <c r="T1447" s="178" t="str">
        <f t="shared" si="922"/>
        <v>No</v>
      </c>
      <c r="U1447" t="str">
        <f>IF(OR(CM!K137="Q1 2023",CM!K137="Q2 2023"),"Yes","No")</f>
        <v>No</v>
      </c>
      <c r="V1447" s="178" t="str">
        <f t="shared" si="923"/>
        <v>No</v>
      </c>
      <c r="W1447" t="str">
        <f>IF(OR(CM!K137="Q3 2023",CM!K137="Q4 2023"),"Yes","No")</f>
        <v>No</v>
      </c>
      <c r="X1447" s="178" t="str">
        <f t="shared" si="924"/>
        <v>No</v>
      </c>
      <c r="Y1447" t="str">
        <f>IF(OR(CM!K137="Q1 2024",CM!K137="Q2 2024"),"Yes","No")</f>
        <v>No</v>
      </c>
      <c r="Z1447" s="178" t="str">
        <f t="shared" si="925"/>
        <v>No</v>
      </c>
      <c r="AA1447" t="str">
        <f>IF(OR(IA!M213="Q3 2024",IA!M213="Q4 2024"),"Yes","No")</f>
        <v>No</v>
      </c>
      <c r="AB1447" s="178" t="str">
        <f t="shared" si="926"/>
        <v>No</v>
      </c>
      <c r="AC1447" t="str">
        <f>IF(OR(CM!K137="Q1 2025",CM!K137="Q2 2025"),"Yes","No")</f>
        <v>No</v>
      </c>
      <c r="AD1447" s="178" t="str">
        <f t="shared" si="927"/>
        <v>No</v>
      </c>
      <c r="AE1447" t="str">
        <f>IF(OR(CM!K137="Q3 2025",CM!K137="Q4 2025"),"Yes","No")</f>
        <v>No</v>
      </c>
      <c r="AF1447" s="178" t="str">
        <f t="shared" si="928"/>
        <v>No</v>
      </c>
      <c r="AG1447" t="str">
        <f>IF(OR(CM!K137="Q1 2026",CM!K137="Q2 2026"),"Yes","No")</f>
        <v>No</v>
      </c>
      <c r="AH1447" s="178" t="str">
        <f t="shared" si="929"/>
        <v>No</v>
      </c>
      <c r="AI1447" t="str">
        <f>IF(OR(CM!K137="Q3 2026",CM!K137="Q4 2026"),"Yes","No")</f>
        <v>No</v>
      </c>
      <c r="AJ1447" s="178" t="str">
        <f t="shared" si="930"/>
        <v>No</v>
      </c>
      <c r="AK1447" t="str">
        <f>IF(OR(CM!K137="Q1 2027",CM!K137="Q2 2027"),"Yes","No")</f>
        <v>No</v>
      </c>
      <c r="AL1447" s="178" t="str">
        <f t="shared" si="931"/>
        <v>No</v>
      </c>
      <c r="AM1447" t="str">
        <f>IF(OR(CM!K137="Q3 2027",CM!K137="Q4 2027"),"Yes","No")</f>
        <v>No</v>
      </c>
      <c r="AN1447" s="178" t="str">
        <f t="shared" si="932"/>
        <v>No</v>
      </c>
      <c r="AO1447" t="str">
        <f>IF(OR(CM!K137="Q1 2028",CM!K137="Q2 2028"),"Yes","No")</f>
        <v>No</v>
      </c>
      <c r="AP1447" s="178" t="str">
        <f t="shared" si="933"/>
        <v>No</v>
      </c>
      <c r="AQ1447" t="str">
        <f>IF(OR(CM!K137="Q3 2028",CM!K137="Q4 2028"),"Yes","No")</f>
        <v>No</v>
      </c>
      <c r="AR1447" s="178" t="str">
        <f t="shared" si="934"/>
        <v>No</v>
      </c>
      <c r="AS1447" t="str">
        <f>IF(OR(CM!K137="Q1 2029",CM!K137="Q2 2029"),"Yes","No")</f>
        <v>No</v>
      </c>
      <c r="AT1447" s="178" t="str">
        <f t="shared" si="935"/>
        <v>No</v>
      </c>
      <c r="AU1447" t="str">
        <f>IF(OR(CM!K137="Q3 2029",CM!K137="Q4 2029"),"Yes","No")</f>
        <v>No</v>
      </c>
      <c r="AV1447" s="178" t="str">
        <f t="shared" si="936"/>
        <v>No</v>
      </c>
      <c r="AW1447" t="str">
        <f>IF(OR(CM!K137="Q1 2030",CM!K137="Q2 2030"),"Yes","No")</f>
        <v>No</v>
      </c>
      <c r="AX1447" s="178" t="str">
        <f t="shared" si="937"/>
        <v>No</v>
      </c>
      <c r="AY1447" t="str">
        <f>IF(OR(CM!K137="Q3 2030",CM!K137="Q4 2030"),"Yes","No")</f>
        <v>No</v>
      </c>
      <c r="AZ1447" s="178" t="str">
        <f t="shared" si="938"/>
        <v>No</v>
      </c>
      <c r="BA1447" t="str">
        <f>IF(CM!K137="","No","Yes")</f>
        <v>No</v>
      </c>
      <c r="BB1447" s="178" t="str">
        <f t="shared" si="939"/>
        <v>No</v>
      </c>
      <c r="BC1447" s="178" t="str">
        <f t="shared" si="940"/>
        <v>Yes</v>
      </c>
      <c r="BD1447" s="174"/>
    </row>
    <row r="1448" spans="1:56" s="175" customFormat="1" ht="23.65" thickBot="1" x14ac:dyDescent="0.5">
      <c r="A1448" s="177">
        <v>134</v>
      </c>
      <c r="B1448" s="48" t="s">
        <v>262</v>
      </c>
      <c r="C1448" t="str">
        <f>IF(CM!E138="Yes","Yes","No")</f>
        <v>No</v>
      </c>
      <c r="D1448" t="str">
        <f>IF(AND(C1448="No",CM!F138="Yes"),"Yes","No")</f>
        <v>No</v>
      </c>
      <c r="E1448" t="str">
        <f>IF(AND(C1448="No",CM!F138="N/A"),"N/A","No")</f>
        <v>No</v>
      </c>
      <c r="F1448">
        <f>IF(OR(CM!F138="Yes",CM!F138="N/A"),0,1)</f>
        <v>1</v>
      </c>
      <c r="G1448" t="str">
        <f>IF(OR(CM!K138="Q3 2019",CM!K138="Q4 2019"),"Yes","No")</f>
        <v>No</v>
      </c>
      <c r="H1448" s="178" t="str">
        <f t="shared" si="916"/>
        <v>No</v>
      </c>
      <c r="I1448" t="str">
        <f>IF(OR(CM!K138="Q1 2020",CM!K138="Q2 2020"),"Yes","No")</f>
        <v>No</v>
      </c>
      <c r="J1448" s="178" t="str">
        <f t="shared" si="917"/>
        <v>No</v>
      </c>
      <c r="K1448" t="str">
        <f>IF(OR(CM!K138="Q3 2020",CM!K138="Q4 2020"),"Yes","No")</f>
        <v>No</v>
      </c>
      <c r="L1448" s="178" t="str">
        <f t="shared" si="918"/>
        <v>No</v>
      </c>
      <c r="M1448" t="str">
        <f>IF(OR(CM!K138="Q1 2021",CM!K138="Q2 2021"),"Yes","No")</f>
        <v>No</v>
      </c>
      <c r="N1448" s="178" t="str">
        <f t="shared" si="919"/>
        <v>No</v>
      </c>
      <c r="O1448" t="str">
        <f>IF(OR(CM!K138="Q3 2021",CM!K138="Q4 2021"),"Yes","No")</f>
        <v>No</v>
      </c>
      <c r="P1448" s="178" t="str">
        <f t="shared" si="920"/>
        <v>No</v>
      </c>
      <c r="Q1448" t="str">
        <f>IF(OR(CM!K138="Q1 2022",CM!K138="Q2 2022"),"Yes","No")</f>
        <v>No</v>
      </c>
      <c r="R1448" s="178" t="str">
        <f t="shared" si="921"/>
        <v>No</v>
      </c>
      <c r="S1448" t="str">
        <f>IF(OR(CM!K138="Q3 2022",CM!K138="Q4 2022"),"Yes","No")</f>
        <v>No</v>
      </c>
      <c r="T1448" s="178" t="str">
        <f t="shared" si="922"/>
        <v>No</v>
      </c>
      <c r="U1448" t="str">
        <f>IF(OR(CM!K138="Q1 2023",CM!K138="Q2 2023"),"Yes","No")</f>
        <v>No</v>
      </c>
      <c r="V1448" s="178" t="str">
        <f t="shared" si="923"/>
        <v>No</v>
      </c>
      <c r="W1448" t="str">
        <f>IF(OR(CM!K138="Q3 2023",CM!K138="Q4 2023"),"Yes","No")</f>
        <v>No</v>
      </c>
      <c r="X1448" s="178" t="str">
        <f t="shared" si="924"/>
        <v>No</v>
      </c>
      <c r="Y1448" t="str">
        <f>IF(OR(CM!K138="Q1 2024",CM!K138="Q2 2024"),"Yes","No")</f>
        <v>No</v>
      </c>
      <c r="Z1448" s="178" t="str">
        <f t="shared" si="925"/>
        <v>No</v>
      </c>
      <c r="AA1448" t="str">
        <f>IF(OR(IA!M214="Q3 2024",IA!M214="Q4 2024"),"Yes","No")</f>
        <v>No</v>
      </c>
      <c r="AB1448" s="178" t="str">
        <f t="shared" si="926"/>
        <v>No</v>
      </c>
      <c r="AC1448" t="str">
        <f>IF(OR(CM!K138="Q1 2025",CM!K138="Q2 2025"),"Yes","No")</f>
        <v>No</v>
      </c>
      <c r="AD1448" s="178" t="str">
        <f t="shared" si="927"/>
        <v>No</v>
      </c>
      <c r="AE1448" t="str">
        <f>IF(OR(CM!K138="Q3 2025",CM!K138="Q4 2025"),"Yes","No")</f>
        <v>No</v>
      </c>
      <c r="AF1448" s="178" t="str">
        <f t="shared" si="928"/>
        <v>No</v>
      </c>
      <c r="AG1448" t="str">
        <f>IF(OR(CM!K138="Q1 2026",CM!K138="Q2 2026"),"Yes","No")</f>
        <v>No</v>
      </c>
      <c r="AH1448" s="178" t="str">
        <f t="shared" si="929"/>
        <v>No</v>
      </c>
      <c r="AI1448" t="str">
        <f>IF(OR(CM!K138="Q3 2026",CM!K138="Q4 2026"),"Yes","No")</f>
        <v>No</v>
      </c>
      <c r="AJ1448" s="178" t="str">
        <f t="shared" si="930"/>
        <v>No</v>
      </c>
      <c r="AK1448" t="str">
        <f>IF(OR(CM!K138="Q1 2027",CM!K138="Q2 2027"),"Yes","No")</f>
        <v>No</v>
      </c>
      <c r="AL1448" s="178" t="str">
        <f t="shared" si="931"/>
        <v>No</v>
      </c>
      <c r="AM1448" t="str">
        <f>IF(OR(CM!K138="Q3 2027",CM!K138="Q4 2027"),"Yes","No")</f>
        <v>No</v>
      </c>
      <c r="AN1448" s="178" t="str">
        <f t="shared" si="932"/>
        <v>No</v>
      </c>
      <c r="AO1448" t="str">
        <f>IF(OR(CM!K138="Q1 2028",CM!K138="Q2 2028"),"Yes","No")</f>
        <v>No</v>
      </c>
      <c r="AP1448" s="178" t="str">
        <f t="shared" si="933"/>
        <v>No</v>
      </c>
      <c r="AQ1448" t="str">
        <f>IF(OR(CM!K138="Q3 2028",CM!K138="Q4 2028"),"Yes","No")</f>
        <v>No</v>
      </c>
      <c r="AR1448" s="178" t="str">
        <f t="shared" si="934"/>
        <v>No</v>
      </c>
      <c r="AS1448" t="str">
        <f>IF(OR(CM!K138="Q1 2029",CM!K138="Q2 2029"),"Yes","No")</f>
        <v>No</v>
      </c>
      <c r="AT1448" s="178" t="str">
        <f t="shared" si="935"/>
        <v>No</v>
      </c>
      <c r="AU1448" t="str">
        <f>IF(OR(CM!K138="Q3 2029",CM!K138="Q4 2029"),"Yes","No")</f>
        <v>No</v>
      </c>
      <c r="AV1448" s="178" t="str">
        <f t="shared" si="936"/>
        <v>No</v>
      </c>
      <c r="AW1448" t="str">
        <f>IF(OR(CM!K138="Q1 2030",CM!K138="Q2 2030"),"Yes","No")</f>
        <v>No</v>
      </c>
      <c r="AX1448" s="178" t="str">
        <f t="shared" si="937"/>
        <v>No</v>
      </c>
      <c r="AY1448" t="str">
        <f>IF(OR(CM!K138="Q3 2030",CM!K138="Q4 2030"),"Yes","No")</f>
        <v>No</v>
      </c>
      <c r="AZ1448" s="178" t="str">
        <f t="shared" si="938"/>
        <v>No</v>
      </c>
      <c r="BA1448" t="str">
        <f>IF(CM!K138="","No","Yes")</f>
        <v>No</v>
      </c>
      <c r="BB1448" s="178" t="str">
        <f t="shared" si="939"/>
        <v>No</v>
      </c>
      <c r="BC1448" s="178" t="str">
        <f t="shared" si="940"/>
        <v>Yes</v>
      </c>
      <c r="BD1448" s="174"/>
    </row>
    <row r="1449" spans="1:56" s="175" customFormat="1" ht="23.65" thickBot="1" x14ac:dyDescent="0.5">
      <c r="A1449" s="177">
        <v>135</v>
      </c>
      <c r="B1449" s="48" t="s">
        <v>263</v>
      </c>
      <c r="C1449" t="str">
        <f>IF(CM!E139="Yes","Yes","No")</f>
        <v>No</v>
      </c>
      <c r="D1449" t="str">
        <f>IF(AND(C1449="No",CM!F139="Yes"),"Yes","No")</f>
        <v>No</v>
      </c>
      <c r="E1449" t="str">
        <f>IF(AND(C1449="No",CM!F139="N/A"),"N/A","No")</f>
        <v>No</v>
      </c>
      <c r="F1449">
        <f>IF(OR(CM!F139="Yes",CM!F139="N/A"),0,1)</f>
        <v>1</v>
      </c>
      <c r="G1449" t="str">
        <f>IF(OR(CM!K139="Q3 2019",CM!K139="Q4 2019"),"Yes","No")</f>
        <v>No</v>
      </c>
      <c r="H1449" s="178" t="str">
        <f t="shared" si="916"/>
        <v>No</v>
      </c>
      <c r="I1449" t="str">
        <f>IF(OR(CM!K139="Q1 2020",CM!K139="Q2 2020"),"Yes","No")</f>
        <v>No</v>
      </c>
      <c r="J1449" s="178" t="str">
        <f t="shared" si="917"/>
        <v>No</v>
      </c>
      <c r="K1449" t="str">
        <f>IF(OR(CM!K139="Q3 2020",CM!K139="Q4 2020"),"Yes","No")</f>
        <v>No</v>
      </c>
      <c r="L1449" s="178" t="str">
        <f t="shared" si="918"/>
        <v>No</v>
      </c>
      <c r="M1449" t="str">
        <f>IF(OR(CM!K139="Q1 2021",CM!K139="Q2 2021"),"Yes","No")</f>
        <v>No</v>
      </c>
      <c r="N1449" s="178" t="str">
        <f t="shared" si="919"/>
        <v>No</v>
      </c>
      <c r="O1449" t="str">
        <f>IF(OR(CM!K139="Q3 2021",CM!K139="Q4 2021"),"Yes","No")</f>
        <v>No</v>
      </c>
      <c r="P1449" s="178" t="str">
        <f t="shared" si="920"/>
        <v>No</v>
      </c>
      <c r="Q1449" t="str">
        <f>IF(OR(CM!K139="Q1 2022",CM!K139="Q2 2022"),"Yes","No")</f>
        <v>No</v>
      </c>
      <c r="R1449" s="178" t="str">
        <f t="shared" si="921"/>
        <v>No</v>
      </c>
      <c r="S1449" t="str">
        <f>IF(OR(CM!K139="Q3 2022",CM!K139="Q4 2022"),"Yes","No")</f>
        <v>No</v>
      </c>
      <c r="T1449" s="178" t="str">
        <f t="shared" si="922"/>
        <v>No</v>
      </c>
      <c r="U1449" t="str">
        <f>IF(OR(CM!K139="Q1 2023",CM!K139="Q2 2023"),"Yes","No")</f>
        <v>No</v>
      </c>
      <c r="V1449" s="178" t="str">
        <f t="shared" si="923"/>
        <v>No</v>
      </c>
      <c r="W1449" t="str">
        <f>IF(OR(CM!K139="Q3 2023",CM!K139="Q4 2023"),"Yes","No")</f>
        <v>No</v>
      </c>
      <c r="X1449" s="178" t="str">
        <f t="shared" si="924"/>
        <v>No</v>
      </c>
      <c r="Y1449" t="str">
        <f>IF(OR(CM!K139="Q1 2024",CM!K139="Q2 2024"),"Yes","No")</f>
        <v>No</v>
      </c>
      <c r="Z1449" s="178" t="str">
        <f t="shared" si="925"/>
        <v>No</v>
      </c>
      <c r="AA1449" t="str">
        <f>IF(OR(IA!M215="Q3 2024",IA!M215="Q4 2024"),"Yes","No")</f>
        <v>No</v>
      </c>
      <c r="AB1449" s="178" t="str">
        <f t="shared" si="926"/>
        <v>No</v>
      </c>
      <c r="AC1449" t="str">
        <f>IF(OR(CM!K139="Q1 2025",CM!K139="Q2 2025"),"Yes","No")</f>
        <v>No</v>
      </c>
      <c r="AD1449" s="178" t="str">
        <f t="shared" si="927"/>
        <v>No</v>
      </c>
      <c r="AE1449" t="str">
        <f>IF(OR(CM!K139="Q3 2025",CM!K139="Q4 2025"),"Yes","No")</f>
        <v>No</v>
      </c>
      <c r="AF1449" s="178" t="str">
        <f t="shared" si="928"/>
        <v>No</v>
      </c>
      <c r="AG1449" t="str">
        <f>IF(OR(CM!K139="Q1 2026",CM!K139="Q2 2026"),"Yes","No")</f>
        <v>No</v>
      </c>
      <c r="AH1449" s="178" t="str">
        <f t="shared" si="929"/>
        <v>No</v>
      </c>
      <c r="AI1449" t="str">
        <f>IF(OR(CM!K139="Q3 2026",CM!K139="Q4 2026"),"Yes","No")</f>
        <v>No</v>
      </c>
      <c r="AJ1449" s="178" t="str">
        <f t="shared" si="930"/>
        <v>No</v>
      </c>
      <c r="AK1449" t="str">
        <f>IF(OR(CM!K139="Q1 2027",CM!K139="Q2 2027"),"Yes","No")</f>
        <v>No</v>
      </c>
      <c r="AL1449" s="178" t="str">
        <f t="shared" si="931"/>
        <v>No</v>
      </c>
      <c r="AM1449" t="str">
        <f>IF(OR(CM!K139="Q3 2027",CM!K139="Q4 2027"),"Yes","No")</f>
        <v>No</v>
      </c>
      <c r="AN1449" s="178" t="str">
        <f t="shared" si="932"/>
        <v>No</v>
      </c>
      <c r="AO1449" t="str">
        <f>IF(OR(CM!K139="Q1 2028",CM!K139="Q2 2028"),"Yes","No")</f>
        <v>No</v>
      </c>
      <c r="AP1449" s="178" t="str">
        <f t="shared" si="933"/>
        <v>No</v>
      </c>
      <c r="AQ1449" t="str">
        <f>IF(OR(CM!K139="Q3 2028",CM!K139="Q4 2028"),"Yes","No")</f>
        <v>No</v>
      </c>
      <c r="AR1449" s="178" t="str">
        <f t="shared" si="934"/>
        <v>No</v>
      </c>
      <c r="AS1449" t="str">
        <f>IF(OR(CM!K139="Q1 2029",CM!K139="Q2 2029"),"Yes","No")</f>
        <v>No</v>
      </c>
      <c r="AT1449" s="178" t="str">
        <f t="shared" si="935"/>
        <v>No</v>
      </c>
      <c r="AU1449" t="str">
        <f>IF(OR(CM!K139="Q3 2029",CM!K139="Q4 2029"),"Yes","No")</f>
        <v>No</v>
      </c>
      <c r="AV1449" s="178" t="str">
        <f t="shared" si="936"/>
        <v>No</v>
      </c>
      <c r="AW1449" t="str">
        <f>IF(OR(CM!K139="Q1 2030",CM!K139="Q2 2030"),"Yes","No")</f>
        <v>No</v>
      </c>
      <c r="AX1449" s="178" t="str">
        <f t="shared" si="937"/>
        <v>No</v>
      </c>
      <c r="AY1449" t="str">
        <f>IF(OR(CM!K139="Q3 2030",CM!K139="Q4 2030"),"Yes","No")</f>
        <v>No</v>
      </c>
      <c r="AZ1449" s="178" t="str">
        <f t="shared" si="938"/>
        <v>No</v>
      </c>
      <c r="BA1449" t="str">
        <f>IF(CM!K139="","No","Yes")</f>
        <v>No</v>
      </c>
      <c r="BB1449" s="178" t="str">
        <f t="shared" si="939"/>
        <v>No</v>
      </c>
      <c r="BC1449" s="178" t="str">
        <f t="shared" si="940"/>
        <v>Yes</v>
      </c>
      <c r="BD1449" s="174"/>
    </row>
    <row r="1450" spans="1:56" s="175" customFormat="1" ht="14.65" thickBot="1" x14ac:dyDescent="0.5">
      <c r="A1450" s="177">
        <v>136</v>
      </c>
      <c r="B1450" s="48" t="s">
        <v>264</v>
      </c>
      <c r="C1450" t="str">
        <f>IF(CM!E140="Yes","Yes","No")</f>
        <v>No</v>
      </c>
      <c r="D1450" t="str">
        <f>IF(AND(C1450="No",CM!F140="Yes"),"Yes","No")</f>
        <v>No</v>
      </c>
      <c r="E1450" t="str">
        <f>IF(AND(C1450="No",CM!F140="N/A"),"N/A","No")</f>
        <v>No</v>
      </c>
      <c r="F1450">
        <f>IF(OR(CM!F140="Yes",CM!F140="N/A"),0,1)</f>
        <v>1</v>
      </c>
      <c r="G1450" t="str">
        <f>IF(OR(CM!K140="Q3 2019",CM!K140="Q4 2019"),"Yes","No")</f>
        <v>No</v>
      </c>
      <c r="H1450" s="178" t="str">
        <f t="shared" si="916"/>
        <v>No</v>
      </c>
      <c r="I1450" t="str">
        <f>IF(OR(CM!K140="Q1 2020",CM!K140="Q2 2020"),"Yes","No")</f>
        <v>No</v>
      </c>
      <c r="J1450" s="178" t="str">
        <f t="shared" si="917"/>
        <v>No</v>
      </c>
      <c r="K1450" t="str">
        <f>IF(OR(CM!K140="Q3 2020",CM!K140="Q4 2020"),"Yes","No")</f>
        <v>No</v>
      </c>
      <c r="L1450" s="178" t="str">
        <f t="shared" si="918"/>
        <v>No</v>
      </c>
      <c r="M1450" t="str">
        <f>IF(OR(CM!K140="Q1 2021",CM!K140="Q2 2021"),"Yes","No")</f>
        <v>No</v>
      </c>
      <c r="N1450" s="178" t="str">
        <f t="shared" si="919"/>
        <v>No</v>
      </c>
      <c r="O1450" t="str">
        <f>IF(OR(CM!K140="Q3 2021",CM!K140="Q4 2021"),"Yes","No")</f>
        <v>No</v>
      </c>
      <c r="P1450" s="178" t="str">
        <f t="shared" si="920"/>
        <v>No</v>
      </c>
      <c r="Q1450" t="str">
        <f>IF(OR(CM!K140="Q1 2022",CM!K140="Q2 2022"),"Yes","No")</f>
        <v>No</v>
      </c>
      <c r="R1450" s="178" t="str">
        <f t="shared" si="921"/>
        <v>No</v>
      </c>
      <c r="S1450" t="str">
        <f>IF(OR(CM!K140="Q3 2022",CM!K140="Q4 2022"),"Yes","No")</f>
        <v>No</v>
      </c>
      <c r="T1450" s="178" t="str">
        <f t="shared" si="922"/>
        <v>No</v>
      </c>
      <c r="U1450" t="str">
        <f>IF(OR(CM!K140="Q1 2023",CM!K140="Q2 2023"),"Yes","No")</f>
        <v>No</v>
      </c>
      <c r="V1450" s="178" t="str">
        <f t="shared" si="923"/>
        <v>No</v>
      </c>
      <c r="W1450" t="str">
        <f>IF(OR(CM!K140="Q3 2023",CM!K140="Q4 2023"),"Yes","No")</f>
        <v>No</v>
      </c>
      <c r="X1450" s="178" t="str">
        <f t="shared" si="924"/>
        <v>No</v>
      </c>
      <c r="Y1450" t="str">
        <f>IF(OR(CM!K140="Q1 2024",CM!K140="Q2 2024"),"Yes","No")</f>
        <v>No</v>
      </c>
      <c r="Z1450" s="178" t="str">
        <f t="shared" si="925"/>
        <v>No</v>
      </c>
      <c r="AA1450" t="str">
        <f>IF(OR(IA!M216="Q3 2024",IA!M216="Q4 2024"),"Yes","No")</f>
        <v>No</v>
      </c>
      <c r="AB1450" s="178" t="str">
        <f t="shared" si="926"/>
        <v>No</v>
      </c>
      <c r="AC1450" t="str">
        <f>IF(OR(CM!K140="Q1 2025",CM!K140="Q2 2025"),"Yes","No")</f>
        <v>No</v>
      </c>
      <c r="AD1450" s="178" t="str">
        <f t="shared" si="927"/>
        <v>No</v>
      </c>
      <c r="AE1450" t="str">
        <f>IF(OR(CM!K140="Q3 2025",CM!K140="Q4 2025"),"Yes","No")</f>
        <v>No</v>
      </c>
      <c r="AF1450" s="178" t="str">
        <f t="shared" si="928"/>
        <v>No</v>
      </c>
      <c r="AG1450" t="str">
        <f>IF(OR(CM!K140="Q1 2026",CM!K140="Q2 2026"),"Yes","No")</f>
        <v>No</v>
      </c>
      <c r="AH1450" s="178" t="str">
        <f t="shared" si="929"/>
        <v>No</v>
      </c>
      <c r="AI1450" t="str">
        <f>IF(OR(CM!K140="Q3 2026",CM!K140="Q4 2026"),"Yes","No")</f>
        <v>No</v>
      </c>
      <c r="AJ1450" s="178" t="str">
        <f t="shared" si="930"/>
        <v>No</v>
      </c>
      <c r="AK1450" t="str">
        <f>IF(OR(CM!K140="Q1 2027",CM!K140="Q2 2027"),"Yes","No")</f>
        <v>No</v>
      </c>
      <c r="AL1450" s="178" t="str">
        <f t="shared" si="931"/>
        <v>No</v>
      </c>
      <c r="AM1450" t="str">
        <f>IF(OR(CM!K140="Q3 2027",CM!K140="Q4 2027"),"Yes","No")</f>
        <v>No</v>
      </c>
      <c r="AN1450" s="178" t="str">
        <f t="shared" si="932"/>
        <v>No</v>
      </c>
      <c r="AO1450" t="str">
        <f>IF(OR(CM!K140="Q1 2028",CM!K140="Q2 2028"),"Yes","No")</f>
        <v>No</v>
      </c>
      <c r="AP1450" s="178" t="str">
        <f t="shared" si="933"/>
        <v>No</v>
      </c>
      <c r="AQ1450" t="str">
        <f>IF(OR(CM!K140="Q3 2028",CM!K140="Q4 2028"),"Yes","No")</f>
        <v>No</v>
      </c>
      <c r="AR1450" s="178" t="str">
        <f t="shared" si="934"/>
        <v>No</v>
      </c>
      <c r="AS1450" t="str">
        <f>IF(OR(CM!K140="Q1 2029",CM!K140="Q2 2029"),"Yes","No")</f>
        <v>No</v>
      </c>
      <c r="AT1450" s="178" t="str">
        <f t="shared" si="935"/>
        <v>No</v>
      </c>
      <c r="AU1450" t="str">
        <f>IF(OR(CM!K140="Q3 2029",CM!K140="Q4 2029"),"Yes","No")</f>
        <v>No</v>
      </c>
      <c r="AV1450" s="178" t="str">
        <f t="shared" si="936"/>
        <v>No</v>
      </c>
      <c r="AW1450" t="str">
        <f>IF(OR(CM!K140="Q1 2030",CM!K140="Q2 2030"),"Yes","No")</f>
        <v>No</v>
      </c>
      <c r="AX1450" s="178" t="str">
        <f t="shared" si="937"/>
        <v>No</v>
      </c>
      <c r="AY1450" t="str">
        <f>IF(OR(CM!K140="Q3 2030",CM!K140="Q4 2030"),"Yes","No")</f>
        <v>No</v>
      </c>
      <c r="AZ1450" s="178" t="str">
        <f t="shared" si="938"/>
        <v>No</v>
      </c>
      <c r="BA1450" t="str">
        <f>IF(CM!K140="","No","Yes")</f>
        <v>No</v>
      </c>
      <c r="BB1450" s="178" t="str">
        <f t="shared" si="939"/>
        <v>No</v>
      </c>
      <c r="BC1450" s="178" t="str">
        <f t="shared" si="940"/>
        <v>Yes</v>
      </c>
      <c r="BD1450" s="174"/>
    </row>
    <row r="1451" spans="1:56" s="175" customFormat="1" ht="23.65" thickBot="1" x14ac:dyDescent="0.5">
      <c r="A1451" s="177">
        <v>137</v>
      </c>
      <c r="B1451" s="48" t="s">
        <v>265</v>
      </c>
      <c r="C1451" t="str">
        <f>IF(CM!E141="Yes","Yes","No")</f>
        <v>No</v>
      </c>
      <c r="D1451" t="str">
        <f>IF(AND(C1451="No",CM!F141="Yes"),"Yes","No")</f>
        <v>No</v>
      </c>
      <c r="E1451" t="str">
        <f>IF(AND(C1451="No",CM!F141="N/A"),"N/A","No")</f>
        <v>No</v>
      </c>
      <c r="F1451">
        <f>IF(OR(CM!F141="Yes",CM!F141="N/A"),0,1)</f>
        <v>1</v>
      </c>
      <c r="G1451" t="str">
        <f>IF(OR(CM!K141="Q3 2019",CM!K141="Q4 2019"),"Yes","No")</f>
        <v>No</v>
      </c>
      <c r="H1451" s="178" t="str">
        <f t="shared" si="916"/>
        <v>No</v>
      </c>
      <c r="I1451" t="str">
        <f>IF(OR(CM!K141="Q1 2020",CM!K141="Q2 2020"),"Yes","No")</f>
        <v>No</v>
      </c>
      <c r="J1451" s="178" t="str">
        <f t="shared" si="917"/>
        <v>No</v>
      </c>
      <c r="K1451" t="str">
        <f>IF(OR(CM!K141="Q3 2020",CM!K141="Q4 2020"),"Yes","No")</f>
        <v>No</v>
      </c>
      <c r="L1451" s="178" t="str">
        <f t="shared" si="918"/>
        <v>No</v>
      </c>
      <c r="M1451" t="str">
        <f>IF(OR(CM!K141="Q1 2021",CM!K141="Q2 2021"),"Yes","No")</f>
        <v>No</v>
      </c>
      <c r="N1451" s="178" t="str">
        <f t="shared" si="919"/>
        <v>No</v>
      </c>
      <c r="O1451" t="str">
        <f>IF(OR(CM!K141="Q3 2021",CM!K141="Q4 2021"),"Yes","No")</f>
        <v>No</v>
      </c>
      <c r="P1451" s="178" t="str">
        <f t="shared" si="920"/>
        <v>No</v>
      </c>
      <c r="Q1451" t="str">
        <f>IF(OR(CM!K141="Q1 2022",CM!K141="Q2 2022"),"Yes","No")</f>
        <v>No</v>
      </c>
      <c r="R1451" s="178" t="str">
        <f t="shared" si="921"/>
        <v>No</v>
      </c>
      <c r="S1451" t="str">
        <f>IF(OR(CM!K141="Q3 2022",CM!K141="Q4 2022"),"Yes","No")</f>
        <v>No</v>
      </c>
      <c r="T1451" s="178" t="str">
        <f t="shared" si="922"/>
        <v>No</v>
      </c>
      <c r="U1451" t="str">
        <f>IF(OR(CM!K141="Q1 2023",CM!K141="Q2 2023"),"Yes","No")</f>
        <v>No</v>
      </c>
      <c r="V1451" s="178" t="str">
        <f t="shared" si="923"/>
        <v>No</v>
      </c>
      <c r="W1451" t="str">
        <f>IF(OR(CM!K141="Q3 2023",CM!K141="Q4 2023"),"Yes","No")</f>
        <v>No</v>
      </c>
      <c r="X1451" s="178" t="str">
        <f t="shared" si="924"/>
        <v>No</v>
      </c>
      <c r="Y1451" t="str">
        <f>IF(OR(CM!K141="Q1 2024",CM!K141="Q2 2024"),"Yes","No")</f>
        <v>No</v>
      </c>
      <c r="Z1451" s="178" t="str">
        <f t="shared" si="925"/>
        <v>No</v>
      </c>
      <c r="AA1451" t="str">
        <f>IF(OR(IA!M217="Q3 2024",IA!M217="Q4 2024"),"Yes","No")</f>
        <v>No</v>
      </c>
      <c r="AB1451" s="178" t="str">
        <f t="shared" si="926"/>
        <v>No</v>
      </c>
      <c r="AC1451" t="str">
        <f>IF(OR(CM!K141="Q1 2025",CM!K141="Q2 2025"),"Yes","No")</f>
        <v>No</v>
      </c>
      <c r="AD1451" s="178" t="str">
        <f t="shared" si="927"/>
        <v>No</v>
      </c>
      <c r="AE1451" t="str">
        <f>IF(OR(CM!K141="Q3 2025",CM!K141="Q4 2025"),"Yes","No")</f>
        <v>No</v>
      </c>
      <c r="AF1451" s="178" t="str">
        <f t="shared" si="928"/>
        <v>No</v>
      </c>
      <c r="AG1451" t="str">
        <f>IF(OR(CM!K141="Q1 2026",CM!K141="Q2 2026"),"Yes","No")</f>
        <v>No</v>
      </c>
      <c r="AH1451" s="178" t="str">
        <f t="shared" si="929"/>
        <v>No</v>
      </c>
      <c r="AI1451" t="str">
        <f>IF(OR(CM!K141="Q3 2026",CM!K141="Q4 2026"),"Yes","No")</f>
        <v>No</v>
      </c>
      <c r="AJ1451" s="178" t="str">
        <f t="shared" si="930"/>
        <v>No</v>
      </c>
      <c r="AK1451" t="str">
        <f>IF(OR(CM!K141="Q1 2027",CM!K141="Q2 2027"),"Yes","No")</f>
        <v>No</v>
      </c>
      <c r="AL1451" s="178" t="str">
        <f t="shared" si="931"/>
        <v>No</v>
      </c>
      <c r="AM1451" t="str">
        <f>IF(OR(CM!K141="Q3 2027",CM!K141="Q4 2027"),"Yes","No")</f>
        <v>No</v>
      </c>
      <c r="AN1451" s="178" t="str">
        <f t="shared" si="932"/>
        <v>No</v>
      </c>
      <c r="AO1451" t="str">
        <f>IF(OR(CM!K141="Q1 2028",CM!K141="Q2 2028"),"Yes","No")</f>
        <v>No</v>
      </c>
      <c r="AP1451" s="178" t="str">
        <f t="shared" si="933"/>
        <v>No</v>
      </c>
      <c r="AQ1451" t="str">
        <f>IF(OR(CM!K141="Q3 2028",CM!K141="Q4 2028"),"Yes","No")</f>
        <v>No</v>
      </c>
      <c r="AR1451" s="178" t="str">
        <f t="shared" si="934"/>
        <v>No</v>
      </c>
      <c r="AS1451" t="str">
        <f>IF(OR(CM!K141="Q1 2029",CM!K141="Q2 2029"),"Yes","No")</f>
        <v>No</v>
      </c>
      <c r="AT1451" s="178" t="str">
        <f t="shared" si="935"/>
        <v>No</v>
      </c>
      <c r="AU1451" t="str">
        <f>IF(OR(CM!K141="Q3 2029",CM!K141="Q4 2029"),"Yes","No")</f>
        <v>No</v>
      </c>
      <c r="AV1451" s="178" t="str">
        <f t="shared" si="936"/>
        <v>No</v>
      </c>
      <c r="AW1451" t="str">
        <f>IF(OR(CM!K141="Q1 2030",CM!K141="Q2 2030"),"Yes","No")</f>
        <v>No</v>
      </c>
      <c r="AX1451" s="178" t="str">
        <f t="shared" si="937"/>
        <v>No</v>
      </c>
      <c r="AY1451" t="str">
        <f>IF(OR(CM!K141="Q3 2030",CM!K141="Q4 2030"),"Yes","No")</f>
        <v>No</v>
      </c>
      <c r="AZ1451" s="178" t="str">
        <f t="shared" si="938"/>
        <v>No</v>
      </c>
      <c r="BA1451" t="str">
        <f>IF(CM!K141="","No","Yes")</f>
        <v>No</v>
      </c>
      <c r="BB1451" s="178" t="str">
        <f t="shared" si="939"/>
        <v>No</v>
      </c>
      <c r="BC1451" s="178" t="str">
        <f t="shared" si="940"/>
        <v>Yes</v>
      </c>
      <c r="BD1451" s="174"/>
    </row>
    <row r="1452" spans="1:56" s="175" customFormat="1" ht="23.65" thickBot="1" x14ac:dyDescent="0.5">
      <c r="A1452" s="177">
        <v>138</v>
      </c>
      <c r="B1452" s="48" t="s">
        <v>266</v>
      </c>
      <c r="C1452" t="str">
        <f>IF(CM!E142="Yes","Yes","No")</f>
        <v>No</v>
      </c>
      <c r="D1452" t="str">
        <f>IF(AND(C1452="No",CM!F142="Yes"),"Yes","No")</f>
        <v>No</v>
      </c>
      <c r="E1452" t="str">
        <f>IF(AND(C1452="No",CM!F142="N/A"),"N/A","No")</f>
        <v>No</v>
      </c>
      <c r="F1452">
        <f>IF(OR(CM!F142="Yes",CM!F142="N/A"),0,1)</f>
        <v>1</v>
      </c>
      <c r="G1452" t="str">
        <f>IF(OR(CM!K142="Q3 2019",CM!K142="Q4 2019"),"Yes","No")</f>
        <v>No</v>
      </c>
      <c r="H1452" s="178" t="str">
        <f t="shared" si="916"/>
        <v>No</v>
      </c>
      <c r="I1452" t="str">
        <f>IF(OR(CM!K142="Q1 2020",CM!K142="Q2 2020"),"Yes","No")</f>
        <v>No</v>
      </c>
      <c r="J1452" s="178" t="str">
        <f t="shared" si="917"/>
        <v>No</v>
      </c>
      <c r="K1452" t="str">
        <f>IF(OR(CM!K142="Q3 2020",CM!K142="Q4 2020"),"Yes","No")</f>
        <v>No</v>
      </c>
      <c r="L1452" s="178" t="str">
        <f t="shared" si="918"/>
        <v>No</v>
      </c>
      <c r="M1452" t="str">
        <f>IF(OR(CM!K142="Q1 2021",CM!K142="Q2 2021"),"Yes","No")</f>
        <v>No</v>
      </c>
      <c r="N1452" s="178" t="str">
        <f t="shared" si="919"/>
        <v>No</v>
      </c>
      <c r="O1452" t="str">
        <f>IF(OR(CM!K142="Q3 2021",CM!K142="Q4 2021"),"Yes","No")</f>
        <v>No</v>
      </c>
      <c r="P1452" s="178" t="str">
        <f t="shared" si="920"/>
        <v>No</v>
      </c>
      <c r="Q1452" t="str">
        <f>IF(OR(CM!K142="Q1 2022",CM!K142="Q2 2022"),"Yes","No")</f>
        <v>No</v>
      </c>
      <c r="R1452" s="178" t="str">
        <f t="shared" si="921"/>
        <v>No</v>
      </c>
      <c r="S1452" t="str">
        <f>IF(OR(CM!K142="Q3 2022",CM!K142="Q4 2022"),"Yes","No")</f>
        <v>No</v>
      </c>
      <c r="T1452" s="178" t="str">
        <f t="shared" si="922"/>
        <v>No</v>
      </c>
      <c r="U1452" t="str">
        <f>IF(OR(CM!K142="Q1 2023",CM!K142="Q2 2023"),"Yes","No")</f>
        <v>No</v>
      </c>
      <c r="V1452" s="178" t="str">
        <f t="shared" si="923"/>
        <v>No</v>
      </c>
      <c r="W1452" t="str">
        <f>IF(OR(CM!K142="Q3 2023",CM!K142="Q4 2023"),"Yes","No")</f>
        <v>No</v>
      </c>
      <c r="X1452" s="178" t="str">
        <f t="shared" si="924"/>
        <v>No</v>
      </c>
      <c r="Y1452" t="str">
        <f>IF(OR(CM!K142="Q1 2024",CM!K142="Q2 2024"),"Yes","No")</f>
        <v>No</v>
      </c>
      <c r="Z1452" s="178" t="str">
        <f t="shared" si="925"/>
        <v>No</v>
      </c>
      <c r="AA1452" t="str">
        <f>IF(OR(IA!M218="Q3 2024",IA!M218="Q4 2024"),"Yes","No")</f>
        <v>No</v>
      </c>
      <c r="AB1452" s="178" t="str">
        <f t="shared" si="926"/>
        <v>No</v>
      </c>
      <c r="AC1452" t="str">
        <f>IF(OR(CM!K142="Q1 2025",CM!K142="Q2 2025"),"Yes","No")</f>
        <v>No</v>
      </c>
      <c r="AD1452" s="178" t="str">
        <f t="shared" si="927"/>
        <v>No</v>
      </c>
      <c r="AE1452" t="str">
        <f>IF(OR(CM!K142="Q3 2025",CM!K142="Q4 2025"),"Yes","No")</f>
        <v>No</v>
      </c>
      <c r="AF1452" s="178" t="str">
        <f t="shared" si="928"/>
        <v>No</v>
      </c>
      <c r="AG1452" t="str">
        <f>IF(OR(CM!K142="Q1 2026",CM!K142="Q2 2026"),"Yes","No")</f>
        <v>No</v>
      </c>
      <c r="AH1452" s="178" t="str">
        <f t="shared" si="929"/>
        <v>No</v>
      </c>
      <c r="AI1452" t="str">
        <f>IF(OR(CM!K142="Q3 2026",CM!K142="Q4 2026"),"Yes","No")</f>
        <v>No</v>
      </c>
      <c r="AJ1452" s="178" t="str">
        <f t="shared" si="930"/>
        <v>No</v>
      </c>
      <c r="AK1452" t="str">
        <f>IF(OR(CM!K142="Q1 2027",CM!K142="Q2 2027"),"Yes","No")</f>
        <v>No</v>
      </c>
      <c r="AL1452" s="178" t="str">
        <f t="shared" si="931"/>
        <v>No</v>
      </c>
      <c r="AM1452" t="str">
        <f>IF(OR(CM!K142="Q3 2027",CM!K142="Q4 2027"),"Yes","No")</f>
        <v>No</v>
      </c>
      <c r="AN1452" s="178" t="str">
        <f t="shared" si="932"/>
        <v>No</v>
      </c>
      <c r="AO1452" t="str">
        <f>IF(OR(CM!K142="Q1 2028",CM!K142="Q2 2028"),"Yes","No")</f>
        <v>No</v>
      </c>
      <c r="AP1452" s="178" t="str">
        <f t="shared" si="933"/>
        <v>No</v>
      </c>
      <c r="AQ1452" t="str">
        <f>IF(OR(CM!K142="Q3 2028",CM!K142="Q4 2028"),"Yes","No")</f>
        <v>No</v>
      </c>
      <c r="AR1452" s="178" t="str">
        <f t="shared" si="934"/>
        <v>No</v>
      </c>
      <c r="AS1452" t="str">
        <f>IF(OR(CM!K142="Q1 2029",CM!K142="Q2 2029"),"Yes","No")</f>
        <v>No</v>
      </c>
      <c r="AT1452" s="178" t="str">
        <f t="shared" si="935"/>
        <v>No</v>
      </c>
      <c r="AU1452" t="str">
        <f>IF(OR(CM!K142="Q3 2029",CM!K142="Q4 2029"),"Yes","No")</f>
        <v>No</v>
      </c>
      <c r="AV1452" s="178" t="str">
        <f t="shared" si="936"/>
        <v>No</v>
      </c>
      <c r="AW1452" t="str">
        <f>IF(OR(CM!K142="Q1 2030",CM!K142="Q2 2030"),"Yes","No")</f>
        <v>No</v>
      </c>
      <c r="AX1452" s="178" t="str">
        <f t="shared" si="937"/>
        <v>No</v>
      </c>
      <c r="AY1452" t="str">
        <f>IF(OR(CM!K142="Q3 2030",CM!K142="Q4 2030"),"Yes","No")</f>
        <v>No</v>
      </c>
      <c r="AZ1452" s="178" t="str">
        <f t="shared" si="938"/>
        <v>No</v>
      </c>
      <c r="BA1452" t="str">
        <f>IF(CM!K142="","No","Yes")</f>
        <v>No</v>
      </c>
      <c r="BB1452" s="178" t="str">
        <f t="shared" si="939"/>
        <v>No</v>
      </c>
      <c r="BC1452" s="178" t="str">
        <f t="shared" si="940"/>
        <v>Yes</v>
      </c>
      <c r="BD1452" s="174"/>
    </row>
    <row r="1453" spans="1:56" s="175" customFormat="1" ht="23.65" thickBot="1" x14ac:dyDescent="0.5">
      <c r="A1453" s="177">
        <v>139</v>
      </c>
      <c r="B1453" s="48" t="s">
        <v>268</v>
      </c>
      <c r="C1453" t="str">
        <f>IF(CM!E143="Yes","Yes","No")</f>
        <v>No</v>
      </c>
      <c r="D1453" t="str">
        <f>IF(AND(C1453="No",CM!F143="Yes"),"Yes","No")</f>
        <v>No</v>
      </c>
      <c r="E1453" t="str">
        <f>IF(AND(C1453="No",CM!F143="N/A"),"N/A","No")</f>
        <v>No</v>
      </c>
      <c r="F1453">
        <f>IF(OR(CM!F143="Yes",CM!F143="N/A"),0,1)</f>
        <v>1</v>
      </c>
      <c r="G1453" t="str">
        <f>IF(OR(CM!K143="Q3 2019",CM!K143="Q4 2019"),"Yes","No")</f>
        <v>No</v>
      </c>
      <c r="H1453" s="178" t="str">
        <f t="shared" si="916"/>
        <v>No</v>
      </c>
      <c r="I1453" t="str">
        <f>IF(OR(CM!K143="Q1 2020",CM!K143="Q2 2020"),"Yes","No")</f>
        <v>No</v>
      </c>
      <c r="J1453" s="178" t="str">
        <f t="shared" si="917"/>
        <v>No</v>
      </c>
      <c r="K1453" t="str">
        <f>IF(OR(CM!K143="Q3 2020",CM!K143="Q4 2020"),"Yes","No")</f>
        <v>No</v>
      </c>
      <c r="L1453" s="178" t="str">
        <f t="shared" si="918"/>
        <v>No</v>
      </c>
      <c r="M1453" t="str">
        <f>IF(OR(CM!K143="Q1 2021",CM!K143="Q2 2021"),"Yes","No")</f>
        <v>No</v>
      </c>
      <c r="N1453" s="178" t="str">
        <f t="shared" si="919"/>
        <v>No</v>
      </c>
      <c r="O1453" t="str">
        <f>IF(OR(CM!K143="Q3 2021",CM!K143="Q4 2021"),"Yes","No")</f>
        <v>No</v>
      </c>
      <c r="P1453" s="178" t="str">
        <f t="shared" si="920"/>
        <v>No</v>
      </c>
      <c r="Q1453" t="str">
        <f>IF(OR(CM!K143="Q1 2022",CM!K143="Q2 2022"),"Yes","No")</f>
        <v>No</v>
      </c>
      <c r="R1453" s="178" t="str">
        <f t="shared" si="921"/>
        <v>No</v>
      </c>
      <c r="S1453" t="str">
        <f>IF(OR(CM!K143="Q3 2022",CM!K143="Q4 2022"),"Yes","No")</f>
        <v>No</v>
      </c>
      <c r="T1453" s="178" t="str">
        <f t="shared" si="922"/>
        <v>No</v>
      </c>
      <c r="U1453" t="str">
        <f>IF(OR(CM!K143="Q1 2023",CM!K143="Q2 2023"),"Yes","No")</f>
        <v>No</v>
      </c>
      <c r="V1453" s="178" t="str">
        <f t="shared" si="923"/>
        <v>No</v>
      </c>
      <c r="W1453" t="str">
        <f>IF(OR(CM!K143="Q3 2023",CM!K143="Q4 2023"),"Yes","No")</f>
        <v>No</v>
      </c>
      <c r="X1453" s="178" t="str">
        <f t="shared" si="924"/>
        <v>No</v>
      </c>
      <c r="Y1453" t="str">
        <f>IF(OR(CM!K143="Q1 2024",CM!K143="Q2 2024"),"Yes","No")</f>
        <v>No</v>
      </c>
      <c r="Z1453" s="178" t="str">
        <f t="shared" si="925"/>
        <v>No</v>
      </c>
      <c r="AA1453" t="str">
        <f>IF(OR(IA!M219="Q3 2024",IA!M219="Q4 2024"),"Yes","No")</f>
        <v>No</v>
      </c>
      <c r="AB1453" s="178" t="str">
        <f t="shared" si="926"/>
        <v>No</v>
      </c>
      <c r="AC1453" t="str">
        <f>IF(OR(CM!K143="Q1 2025",CM!K143="Q2 2025"),"Yes","No")</f>
        <v>No</v>
      </c>
      <c r="AD1453" s="178" t="str">
        <f t="shared" si="927"/>
        <v>No</v>
      </c>
      <c r="AE1453" t="str">
        <f>IF(OR(CM!K143="Q3 2025",CM!K143="Q4 2025"),"Yes","No")</f>
        <v>No</v>
      </c>
      <c r="AF1453" s="178" t="str">
        <f t="shared" si="928"/>
        <v>No</v>
      </c>
      <c r="AG1453" t="str">
        <f>IF(OR(CM!K143="Q1 2026",CM!K143="Q2 2026"),"Yes","No")</f>
        <v>No</v>
      </c>
      <c r="AH1453" s="178" t="str">
        <f t="shared" si="929"/>
        <v>No</v>
      </c>
      <c r="AI1453" t="str">
        <f>IF(OR(CM!K143="Q3 2026",CM!K143="Q4 2026"),"Yes","No")</f>
        <v>No</v>
      </c>
      <c r="AJ1453" s="178" t="str">
        <f t="shared" si="930"/>
        <v>No</v>
      </c>
      <c r="AK1453" t="str">
        <f>IF(OR(CM!K143="Q1 2027",CM!K143="Q2 2027"),"Yes","No")</f>
        <v>No</v>
      </c>
      <c r="AL1453" s="178" t="str">
        <f t="shared" si="931"/>
        <v>No</v>
      </c>
      <c r="AM1453" t="str">
        <f>IF(OR(CM!K143="Q3 2027",CM!K143="Q4 2027"),"Yes","No")</f>
        <v>No</v>
      </c>
      <c r="AN1453" s="178" t="str">
        <f t="shared" si="932"/>
        <v>No</v>
      </c>
      <c r="AO1453" t="str">
        <f>IF(OR(CM!K143="Q1 2028",CM!K143="Q2 2028"),"Yes","No")</f>
        <v>No</v>
      </c>
      <c r="AP1453" s="178" t="str">
        <f t="shared" si="933"/>
        <v>No</v>
      </c>
      <c r="AQ1453" t="str">
        <f>IF(OR(CM!K143="Q3 2028",CM!K143="Q4 2028"),"Yes","No")</f>
        <v>No</v>
      </c>
      <c r="AR1453" s="178" t="str">
        <f t="shared" si="934"/>
        <v>No</v>
      </c>
      <c r="AS1453" t="str">
        <f>IF(OR(CM!K143="Q1 2029",CM!K143="Q2 2029"),"Yes","No")</f>
        <v>No</v>
      </c>
      <c r="AT1453" s="178" t="str">
        <f t="shared" si="935"/>
        <v>No</v>
      </c>
      <c r="AU1453" t="str">
        <f>IF(OR(CM!K143="Q3 2029",CM!K143="Q4 2029"),"Yes","No")</f>
        <v>No</v>
      </c>
      <c r="AV1453" s="178" t="str">
        <f t="shared" si="936"/>
        <v>No</v>
      </c>
      <c r="AW1453" t="str">
        <f>IF(OR(CM!K143="Q1 2030",CM!K143="Q2 2030"),"Yes","No")</f>
        <v>No</v>
      </c>
      <c r="AX1453" s="178" t="str">
        <f t="shared" si="937"/>
        <v>No</v>
      </c>
      <c r="AY1453" t="str">
        <f>IF(OR(CM!K143="Q3 2030",CM!K143="Q4 2030"),"Yes","No")</f>
        <v>No</v>
      </c>
      <c r="AZ1453" s="178" t="str">
        <f t="shared" si="938"/>
        <v>No</v>
      </c>
      <c r="BA1453" t="str">
        <f>IF(CM!K143="","No","Yes")</f>
        <v>No</v>
      </c>
      <c r="BB1453" s="178" t="str">
        <f t="shared" si="939"/>
        <v>No</v>
      </c>
      <c r="BC1453" s="178" t="str">
        <f t="shared" si="940"/>
        <v>Yes</v>
      </c>
      <c r="BD1453" s="174"/>
    </row>
    <row r="1454" spans="1:56" s="175" customFormat="1" ht="23.65" thickBot="1" x14ac:dyDescent="0.5">
      <c r="A1454" s="177">
        <v>140</v>
      </c>
      <c r="B1454" s="48" t="s">
        <v>269</v>
      </c>
      <c r="C1454" t="str">
        <f>IF(CM!E144="Yes","Yes","No")</f>
        <v>No</v>
      </c>
      <c r="D1454" t="str">
        <f>IF(AND(C1454="No",CM!F144="Yes"),"Yes","No")</f>
        <v>No</v>
      </c>
      <c r="E1454" t="str">
        <f>IF(AND(C1454="No",CM!F144="N/A"),"N/A","No")</f>
        <v>No</v>
      </c>
      <c r="F1454">
        <f>IF(OR(CM!F144="Yes",CM!F144="N/A"),0,1)</f>
        <v>1</v>
      </c>
      <c r="G1454" t="str">
        <f>IF(OR(CM!K144="Q3 2019",CM!K144="Q4 2019"),"Yes","No")</f>
        <v>No</v>
      </c>
      <c r="H1454" s="178" t="str">
        <f t="shared" si="916"/>
        <v>No</v>
      </c>
      <c r="I1454" t="str">
        <f>IF(OR(CM!K144="Q1 2020",CM!K144="Q2 2020"),"Yes","No")</f>
        <v>No</v>
      </c>
      <c r="J1454" s="178" t="str">
        <f t="shared" si="917"/>
        <v>No</v>
      </c>
      <c r="K1454" t="str">
        <f>IF(OR(CM!K144="Q3 2020",CM!K144="Q4 2020"),"Yes","No")</f>
        <v>No</v>
      </c>
      <c r="L1454" s="178" t="str">
        <f t="shared" si="918"/>
        <v>No</v>
      </c>
      <c r="M1454" t="str">
        <f>IF(OR(CM!K144="Q1 2021",CM!K144="Q2 2021"),"Yes","No")</f>
        <v>No</v>
      </c>
      <c r="N1454" s="178" t="str">
        <f t="shared" si="919"/>
        <v>No</v>
      </c>
      <c r="O1454" t="str">
        <f>IF(OR(CM!K144="Q3 2021",CM!K144="Q4 2021"),"Yes","No")</f>
        <v>No</v>
      </c>
      <c r="P1454" s="178" t="str">
        <f t="shared" si="920"/>
        <v>No</v>
      </c>
      <c r="Q1454" t="str">
        <f>IF(OR(CM!K144="Q1 2022",CM!K144="Q2 2022"),"Yes","No")</f>
        <v>No</v>
      </c>
      <c r="R1454" s="178" t="str">
        <f t="shared" si="921"/>
        <v>No</v>
      </c>
      <c r="S1454" t="str">
        <f>IF(OR(CM!K144="Q3 2022",CM!K144="Q4 2022"),"Yes","No")</f>
        <v>No</v>
      </c>
      <c r="T1454" s="178" t="str">
        <f t="shared" si="922"/>
        <v>No</v>
      </c>
      <c r="U1454" t="str">
        <f>IF(OR(CM!K144="Q1 2023",CM!K144="Q2 2023"),"Yes","No")</f>
        <v>No</v>
      </c>
      <c r="V1454" s="178" t="str">
        <f t="shared" si="923"/>
        <v>No</v>
      </c>
      <c r="W1454" t="str">
        <f>IF(OR(CM!K144="Q3 2023",CM!K144="Q4 2023"),"Yes","No")</f>
        <v>No</v>
      </c>
      <c r="X1454" s="178" t="str">
        <f t="shared" si="924"/>
        <v>No</v>
      </c>
      <c r="Y1454" t="str">
        <f>IF(OR(CM!K144="Q1 2024",CM!K144="Q2 2024"),"Yes","No")</f>
        <v>No</v>
      </c>
      <c r="Z1454" s="178" t="str">
        <f t="shared" si="925"/>
        <v>No</v>
      </c>
      <c r="AA1454" t="str">
        <f>IF(OR(IA!M220="Q3 2024",IA!M220="Q4 2024"),"Yes","No")</f>
        <v>No</v>
      </c>
      <c r="AB1454" s="178" t="str">
        <f t="shared" si="926"/>
        <v>No</v>
      </c>
      <c r="AC1454" t="str">
        <f>IF(OR(CM!K144="Q1 2025",CM!K144="Q2 2025"),"Yes","No")</f>
        <v>No</v>
      </c>
      <c r="AD1454" s="178" t="str">
        <f t="shared" si="927"/>
        <v>No</v>
      </c>
      <c r="AE1454" t="str">
        <f>IF(OR(CM!K144="Q3 2025",CM!K144="Q4 2025"),"Yes","No")</f>
        <v>No</v>
      </c>
      <c r="AF1454" s="178" t="str">
        <f t="shared" si="928"/>
        <v>No</v>
      </c>
      <c r="AG1454" t="str">
        <f>IF(OR(CM!K144="Q1 2026",CM!K144="Q2 2026"),"Yes","No")</f>
        <v>No</v>
      </c>
      <c r="AH1454" s="178" t="str">
        <f t="shared" si="929"/>
        <v>No</v>
      </c>
      <c r="AI1454" t="str">
        <f>IF(OR(CM!K144="Q3 2026",CM!K144="Q4 2026"),"Yes","No")</f>
        <v>No</v>
      </c>
      <c r="AJ1454" s="178" t="str">
        <f t="shared" si="930"/>
        <v>No</v>
      </c>
      <c r="AK1454" t="str">
        <f>IF(OR(CM!K144="Q1 2027",CM!K144="Q2 2027"),"Yes","No")</f>
        <v>No</v>
      </c>
      <c r="AL1454" s="178" t="str">
        <f t="shared" si="931"/>
        <v>No</v>
      </c>
      <c r="AM1454" t="str">
        <f>IF(OR(CM!K144="Q3 2027",CM!K144="Q4 2027"),"Yes","No")</f>
        <v>No</v>
      </c>
      <c r="AN1454" s="178" t="str">
        <f t="shared" si="932"/>
        <v>No</v>
      </c>
      <c r="AO1454" t="str">
        <f>IF(OR(CM!K144="Q1 2028",CM!K144="Q2 2028"),"Yes","No")</f>
        <v>No</v>
      </c>
      <c r="AP1454" s="178" t="str">
        <f t="shared" si="933"/>
        <v>No</v>
      </c>
      <c r="AQ1454" t="str">
        <f>IF(OR(CM!K144="Q3 2028",CM!K144="Q4 2028"),"Yes","No")</f>
        <v>No</v>
      </c>
      <c r="AR1454" s="178" t="str">
        <f t="shared" si="934"/>
        <v>No</v>
      </c>
      <c r="AS1454" t="str">
        <f>IF(OR(CM!K144="Q1 2029",CM!K144="Q2 2029"),"Yes","No")</f>
        <v>No</v>
      </c>
      <c r="AT1454" s="178" t="str">
        <f t="shared" si="935"/>
        <v>No</v>
      </c>
      <c r="AU1454" t="str">
        <f>IF(OR(CM!K144="Q3 2029",CM!K144="Q4 2029"),"Yes","No")</f>
        <v>No</v>
      </c>
      <c r="AV1454" s="178" t="str">
        <f t="shared" si="936"/>
        <v>No</v>
      </c>
      <c r="AW1454" t="str">
        <f>IF(OR(CM!K144="Q1 2030",CM!K144="Q2 2030"),"Yes","No")</f>
        <v>No</v>
      </c>
      <c r="AX1454" s="178" t="str">
        <f t="shared" si="937"/>
        <v>No</v>
      </c>
      <c r="AY1454" t="str">
        <f>IF(OR(CM!K144="Q3 2030",CM!K144="Q4 2030"),"Yes","No")</f>
        <v>No</v>
      </c>
      <c r="AZ1454" s="178" t="str">
        <f t="shared" si="938"/>
        <v>No</v>
      </c>
      <c r="BA1454" t="str">
        <f>IF(CM!K144="","No","Yes")</f>
        <v>No</v>
      </c>
      <c r="BB1454" s="178" t="str">
        <f t="shared" si="939"/>
        <v>No</v>
      </c>
      <c r="BC1454" s="178" t="str">
        <f t="shared" si="940"/>
        <v>Yes</v>
      </c>
      <c r="BD1454" s="174"/>
    </row>
    <row r="1455" spans="1:56" s="175" customFormat="1" ht="23.65" thickBot="1" x14ac:dyDescent="0.5">
      <c r="A1455" s="177">
        <v>141</v>
      </c>
      <c r="B1455" s="48" t="s">
        <v>270</v>
      </c>
      <c r="C1455" t="str">
        <f>IF(CM!E145="Yes","Yes","No")</f>
        <v>No</v>
      </c>
      <c r="D1455" t="str">
        <f>IF(AND(C1455="No",CM!F145="Yes"),"Yes","No")</f>
        <v>No</v>
      </c>
      <c r="E1455" t="str">
        <f>IF(AND(C1455="No",CM!F145="N/A"),"N/A","No")</f>
        <v>No</v>
      </c>
      <c r="F1455">
        <f>IF(OR(CM!F145="Yes",CM!F145="N/A"),0,1)</f>
        <v>1</v>
      </c>
      <c r="G1455" t="str">
        <f>IF(OR(CM!K145="Q3 2019",CM!K145="Q4 2019"),"Yes","No")</f>
        <v>No</v>
      </c>
      <c r="H1455" s="178" t="str">
        <f t="shared" si="916"/>
        <v>No</v>
      </c>
      <c r="I1455" t="str">
        <f>IF(OR(CM!K145="Q1 2020",CM!K145="Q2 2020"),"Yes","No")</f>
        <v>No</v>
      </c>
      <c r="J1455" s="178" t="str">
        <f t="shared" si="917"/>
        <v>No</v>
      </c>
      <c r="K1455" t="str">
        <f>IF(OR(CM!K145="Q3 2020",CM!K145="Q4 2020"),"Yes","No")</f>
        <v>No</v>
      </c>
      <c r="L1455" s="178" t="str">
        <f t="shared" si="918"/>
        <v>No</v>
      </c>
      <c r="M1455" t="str">
        <f>IF(OR(CM!K145="Q1 2021",CM!K145="Q2 2021"),"Yes","No")</f>
        <v>No</v>
      </c>
      <c r="N1455" s="178" t="str">
        <f t="shared" si="919"/>
        <v>No</v>
      </c>
      <c r="O1455" t="str">
        <f>IF(OR(CM!K145="Q3 2021",CM!K145="Q4 2021"),"Yes","No")</f>
        <v>No</v>
      </c>
      <c r="P1455" s="178" t="str">
        <f t="shared" si="920"/>
        <v>No</v>
      </c>
      <c r="Q1455" t="str">
        <f>IF(OR(CM!K145="Q1 2022",CM!K145="Q2 2022"),"Yes","No")</f>
        <v>No</v>
      </c>
      <c r="R1455" s="178" t="str">
        <f t="shared" si="921"/>
        <v>No</v>
      </c>
      <c r="S1455" t="str">
        <f>IF(OR(CM!K145="Q3 2022",CM!K145="Q4 2022"),"Yes","No")</f>
        <v>No</v>
      </c>
      <c r="T1455" s="178" t="str">
        <f t="shared" si="922"/>
        <v>No</v>
      </c>
      <c r="U1455" t="str">
        <f>IF(OR(CM!K145="Q1 2023",CM!K145="Q2 2023"),"Yes","No")</f>
        <v>No</v>
      </c>
      <c r="V1455" s="178" t="str">
        <f t="shared" si="923"/>
        <v>No</v>
      </c>
      <c r="W1455" t="str">
        <f>IF(OR(CM!K145="Q3 2023",CM!K145="Q4 2023"),"Yes","No")</f>
        <v>No</v>
      </c>
      <c r="X1455" s="178" t="str">
        <f t="shared" si="924"/>
        <v>No</v>
      </c>
      <c r="Y1455" t="str">
        <f>IF(OR(CM!K145="Q1 2024",CM!K145="Q2 2024"),"Yes","No")</f>
        <v>No</v>
      </c>
      <c r="Z1455" s="178" t="str">
        <f t="shared" si="925"/>
        <v>No</v>
      </c>
      <c r="AA1455" t="str">
        <f>IF(OR(IA!M221="Q3 2024",IA!M221="Q4 2024"),"Yes","No")</f>
        <v>No</v>
      </c>
      <c r="AB1455" s="178" t="str">
        <f t="shared" si="926"/>
        <v>No</v>
      </c>
      <c r="AC1455" t="str">
        <f>IF(OR(CM!K145="Q1 2025",CM!K145="Q2 2025"),"Yes","No")</f>
        <v>No</v>
      </c>
      <c r="AD1455" s="178" t="str">
        <f t="shared" si="927"/>
        <v>No</v>
      </c>
      <c r="AE1455" t="str">
        <f>IF(OR(CM!K145="Q3 2025",CM!K145="Q4 2025"),"Yes","No")</f>
        <v>No</v>
      </c>
      <c r="AF1455" s="178" t="str">
        <f t="shared" si="928"/>
        <v>No</v>
      </c>
      <c r="AG1455" t="str">
        <f>IF(OR(CM!K145="Q1 2026",CM!K145="Q2 2026"),"Yes","No")</f>
        <v>No</v>
      </c>
      <c r="AH1455" s="178" t="str">
        <f t="shared" si="929"/>
        <v>No</v>
      </c>
      <c r="AI1455" t="str">
        <f>IF(OR(CM!K145="Q3 2026",CM!K145="Q4 2026"),"Yes","No")</f>
        <v>No</v>
      </c>
      <c r="AJ1455" s="178" t="str">
        <f t="shared" si="930"/>
        <v>No</v>
      </c>
      <c r="AK1455" t="str">
        <f>IF(OR(CM!K145="Q1 2027",CM!K145="Q2 2027"),"Yes","No")</f>
        <v>No</v>
      </c>
      <c r="AL1455" s="178" t="str">
        <f t="shared" si="931"/>
        <v>No</v>
      </c>
      <c r="AM1455" t="str">
        <f>IF(OR(CM!K145="Q3 2027",CM!K145="Q4 2027"),"Yes","No")</f>
        <v>No</v>
      </c>
      <c r="AN1455" s="178" t="str">
        <f t="shared" si="932"/>
        <v>No</v>
      </c>
      <c r="AO1455" t="str">
        <f>IF(OR(CM!K145="Q1 2028",CM!K145="Q2 2028"),"Yes","No")</f>
        <v>No</v>
      </c>
      <c r="AP1455" s="178" t="str">
        <f t="shared" si="933"/>
        <v>No</v>
      </c>
      <c r="AQ1455" t="str">
        <f>IF(OR(CM!K145="Q3 2028",CM!K145="Q4 2028"),"Yes","No")</f>
        <v>No</v>
      </c>
      <c r="AR1455" s="178" t="str">
        <f t="shared" si="934"/>
        <v>No</v>
      </c>
      <c r="AS1455" t="str">
        <f>IF(OR(CM!K145="Q1 2029",CM!K145="Q2 2029"),"Yes","No")</f>
        <v>No</v>
      </c>
      <c r="AT1455" s="178" t="str">
        <f t="shared" si="935"/>
        <v>No</v>
      </c>
      <c r="AU1455" t="str">
        <f>IF(OR(CM!K145="Q3 2029",CM!K145="Q4 2029"),"Yes","No")</f>
        <v>No</v>
      </c>
      <c r="AV1455" s="178" t="str">
        <f t="shared" si="936"/>
        <v>No</v>
      </c>
      <c r="AW1455" t="str">
        <f>IF(OR(CM!K145="Q1 2030",CM!K145="Q2 2030"),"Yes","No")</f>
        <v>No</v>
      </c>
      <c r="AX1455" s="178" t="str">
        <f t="shared" si="937"/>
        <v>No</v>
      </c>
      <c r="AY1455" t="str">
        <f>IF(OR(CM!K145="Q3 2030",CM!K145="Q4 2030"),"Yes","No")</f>
        <v>No</v>
      </c>
      <c r="AZ1455" s="178" t="str">
        <f t="shared" si="938"/>
        <v>No</v>
      </c>
      <c r="BA1455" t="str">
        <f>IF(CM!K145="","No","Yes")</f>
        <v>No</v>
      </c>
      <c r="BB1455" s="178" t="str">
        <f t="shared" si="939"/>
        <v>No</v>
      </c>
      <c r="BC1455" s="178" t="str">
        <f t="shared" si="940"/>
        <v>Yes</v>
      </c>
      <c r="BD1455" s="174"/>
    </row>
    <row r="1456" spans="1:56" s="175" customFormat="1" ht="23.65" thickBot="1" x14ac:dyDescent="0.5">
      <c r="A1456" s="177">
        <v>142</v>
      </c>
      <c r="B1456" s="50" t="s">
        <v>271</v>
      </c>
      <c r="C1456" t="str">
        <f>IF(CM!E146="Yes","Yes","No")</f>
        <v>Yes</v>
      </c>
      <c r="D1456" t="str">
        <f>IF(AND(C1456="No",CM!F146="Yes"),"Yes","No")</f>
        <v>No</v>
      </c>
      <c r="E1456" t="str">
        <f>IF(AND(C1456="No",CM!F146="N/A"),"N/A","No")</f>
        <v>No</v>
      </c>
      <c r="F1456">
        <f>IF(OR(CM!F146="Yes",CM!F146="N/A"),0,1)</f>
        <v>1</v>
      </c>
      <c r="G1456" t="str">
        <f>IF(OR(CM!K146="Q3 2019",CM!K146="Q4 2019"),"Yes","No")</f>
        <v>No</v>
      </c>
      <c r="H1456" s="178" t="str">
        <f t="shared" si="916"/>
        <v>No</v>
      </c>
      <c r="I1456" t="str">
        <f>IF(OR(CM!K146="Q1 2020",CM!K146="Q2 2020"),"Yes","No")</f>
        <v>No</v>
      </c>
      <c r="J1456" s="178" t="str">
        <f t="shared" si="917"/>
        <v>No</v>
      </c>
      <c r="K1456" t="str">
        <f>IF(OR(CM!K146="Q3 2020",CM!K146="Q4 2020"),"Yes","No")</f>
        <v>No</v>
      </c>
      <c r="L1456" s="178" t="str">
        <f t="shared" si="918"/>
        <v>No</v>
      </c>
      <c r="M1456" t="str">
        <f>IF(OR(CM!K146="Q1 2021",CM!K146="Q2 2021"),"Yes","No")</f>
        <v>No</v>
      </c>
      <c r="N1456" s="178" t="str">
        <f t="shared" si="919"/>
        <v>No</v>
      </c>
      <c r="O1456" t="str">
        <f>IF(OR(CM!K146="Q3 2021",CM!K146="Q4 2021"),"Yes","No")</f>
        <v>No</v>
      </c>
      <c r="P1456" s="178" t="str">
        <f t="shared" si="920"/>
        <v>No</v>
      </c>
      <c r="Q1456" t="str">
        <f>IF(OR(CM!K146="Q1 2022",CM!K146="Q2 2022"),"Yes","No")</f>
        <v>No</v>
      </c>
      <c r="R1456" s="178" t="str">
        <f t="shared" si="921"/>
        <v>No</v>
      </c>
      <c r="S1456" t="str">
        <f>IF(OR(CM!K146="Q3 2022",CM!K146="Q4 2022"),"Yes","No")</f>
        <v>No</v>
      </c>
      <c r="T1456" s="178" t="str">
        <f t="shared" si="922"/>
        <v>No</v>
      </c>
      <c r="U1456" t="str">
        <f>IF(OR(CM!K146="Q1 2023",CM!K146="Q2 2023"),"Yes","No")</f>
        <v>No</v>
      </c>
      <c r="V1456" s="178" t="str">
        <f t="shared" si="923"/>
        <v>No</v>
      </c>
      <c r="W1456" t="str">
        <f>IF(OR(CM!K146="Q3 2023",CM!K146="Q4 2023"),"Yes","No")</f>
        <v>No</v>
      </c>
      <c r="X1456" s="178" t="str">
        <f t="shared" si="924"/>
        <v>No</v>
      </c>
      <c r="Y1456" t="str">
        <f>IF(OR(CM!K146="Q1 2024",CM!K146="Q2 2024"),"Yes","No")</f>
        <v>No</v>
      </c>
      <c r="Z1456" s="178" t="str">
        <f t="shared" si="925"/>
        <v>No</v>
      </c>
      <c r="AA1456" t="str">
        <f>IF(OR(IA!M222="Q3 2024",IA!M222="Q4 2024"),"Yes","No")</f>
        <v>No</v>
      </c>
      <c r="AB1456" s="178" t="str">
        <f t="shared" si="926"/>
        <v>No</v>
      </c>
      <c r="AC1456" t="str">
        <f>IF(OR(CM!K146="Q1 2025",CM!K146="Q2 2025"),"Yes","No")</f>
        <v>No</v>
      </c>
      <c r="AD1456" s="178" t="str">
        <f t="shared" si="927"/>
        <v>No</v>
      </c>
      <c r="AE1456" t="str">
        <f>IF(OR(CM!K146="Q3 2025",CM!K146="Q4 2025"),"Yes","No")</f>
        <v>No</v>
      </c>
      <c r="AF1456" s="178" t="str">
        <f t="shared" si="928"/>
        <v>No</v>
      </c>
      <c r="AG1456" t="str">
        <f>IF(OR(CM!K146="Q1 2026",CM!K146="Q2 2026"),"Yes","No")</f>
        <v>No</v>
      </c>
      <c r="AH1456" s="178" t="str">
        <f t="shared" si="929"/>
        <v>No</v>
      </c>
      <c r="AI1456" t="str">
        <f>IF(OR(CM!K146="Q3 2026",CM!K146="Q4 2026"),"Yes","No")</f>
        <v>No</v>
      </c>
      <c r="AJ1456" s="178" t="str">
        <f t="shared" si="930"/>
        <v>No</v>
      </c>
      <c r="AK1456" t="str">
        <f>IF(OR(CM!K146="Q1 2027",CM!K146="Q2 2027"),"Yes","No")</f>
        <v>No</v>
      </c>
      <c r="AL1456" s="178" t="str">
        <f t="shared" si="931"/>
        <v>No</v>
      </c>
      <c r="AM1456" t="str">
        <f>IF(OR(CM!K146="Q3 2027",CM!K146="Q4 2027"),"Yes","No")</f>
        <v>No</v>
      </c>
      <c r="AN1456" s="178" t="str">
        <f t="shared" si="932"/>
        <v>No</v>
      </c>
      <c r="AO1456" t="str">
        <f>IF(OR(CM!K146="Q1 2028",CM!K146="Q2 2028"),"Yes","No")</f>
        <v>No</v>
      </c>
      <c r="AP1456" s="178" t="str">
        <f t="shared" si="933"/>
        <v>No</v>
      </c>
      <c r="AQ1456" t="str">
        <f>IF(OR(CM!K146="Q3 2028",CM!K146="Q4 2028"),"Yes","No")</f>
        <v>No</v>
      </c>
      <c r="AR1456" s="178" t="str">
        <f t="shared" si="934"/>
        <v>No</v>
      </c>
      <c r="AS1456" t="str">
        <f>IF(OR(CM!K146="Q1 2029",CM!K146="Q2 2029"),"Yes","No")</f>
        <v>No</v>
      </c>
      <c r="AT1456" s="178" t="str">
        <f t="shared" si="935"/>
        <v>No</v>
      </c>
      <c r="AU1456" t="str">
        <f>IF(OR(CM!K146="Q3 2029",CM!K146="Q4 2029"),"Yes","No")</f>
        <v>No</v>
      </c>
      <c r="AV1456" s="178" t="str">
        <f t="shared" si="936"/>
        <v>No</v>
      </c>
      <c r="AW1456" t="str">
        <f>IF(OR(CM!K146="Q1 2030",CM!K146="Q2 2030"),"Yes","No")</f>
        <v>No</v>
      </c>
      <c r="AX1456" s="178" t="str">
        <f t="shared" si="937"/>
        <v>No</v>
      </c>
      <c r="AY1456" t="str">
        <f>IF(OR(CM!K146="Q3 2030",CM!K146="Q4 2030"),"Yes","No")</f>
        <v>No</v>
      </c>
      <c r="AZ1456" s="178" t="str">
        <f t="shared" si="938"/>
        <v>No</v>
      </c>
      <c r="BA1456" t="str">
        <f>IF(CM!K146="","No","Yes")</f>
        <v>No</v>
      </c>
      <c r="BB1456" s="178" t="str">
        <f t="shared" si="939"/>
        <v>No</v>
      </c>
      <c r="BC1456" s="178" t="str">
        <f t="shared" si="940"/>
        <v>No</v>
      </c>
      <c r="BD1456" s="174"/>
    </row>
    <row r="1457" spans="1:56" s="175" customFormat="1" ht="23.65" thickBot="1" x14ac:dyDescent="0.5">
      <c r="A1457" s="177">
        <v>143</v>
      </c>
      <c r="B1457" s="50" t="s">
        <v>272</v>
      </c>
      <c r="C1457" t="str">
        <f>IF(CM!E147="Yes","Yes","No")</f>
        <v>Yes</v>
      </c>
      <c r="D1457" t="str">
        <f>IF(AND(C1457="No",CM!F147="Yes"),"Yes","No")</f>
        <v>No</v>
      </c>
      <c r="E1457" t="str">
        <f>IF(AND(C1457="No",CM!F147="N/A"),"N/A","No")</f>
        <v>No</v>
      </c>
      <c r="F1457">
        <f>IF(OR(CM!F147="Yes",CM!F147="N/A"),0,1)</f>
        <v>1</v>
      </c>
      <c r="G1457" t="str">
        <f>IF(OR(CM!K147="Q3 2019",CM!K147="Q4 2019"),"Yes","No")</f>
        <v>No</v>
      </c>
      <c r="H1457" s="178" t="str">
        <f t="shared" si="916"/>
        <v>No</v>
      </c>
      <c r="I1457" t="str">
        <f>IF(OR(CM!K147="Q1 2020",CM!K147="Q2 2020"),"Yes","No")</f>
        <v>No</v>
      </c>
      <c r="J1457" s="178" t="str">
        <f t="shared" si="917"/>
        <v>No</v>
      </c>
      <c r="K1457" t="str">
        <f>IF(OR(CM!K147="Q3 2020",CM!K147="Q4 2020"),"Yes","No")</f>
        <v>No</v>
      </c>
      <c r="L1457" s="178" t="str">
        <f t="shared" si="918"/>
        <v>No</v>
      </c>
      <c r="M1457" t="str">
        <f>IF(OR(CM!K147="Q1 2021",CM!K147="Q2 2021"),"Yes","No")</f>
        <v>No</v>
      </c>
      <c r="N1457" s="178" t="str">
        <f t="shared" si="919"/>
        <v>No</v>
      </c>
      <c r="O1457" t="str">
        <f>IF(OR(CM!K147="Q3 2021",CM!K147="Q4 2021"),"Yes","No")</f>
        <v>No</v>
      </c>
      <c r="P1457" s="178" t="str">
        <f t="shared" si="920"/>
        <v>No</v>
      </c>
      <c r="Q1457" t="str">
        <f>IF(OR(CM!K147="Q1 2022",CM!K147="Q2 2022"),"Yes","No")</f>
        <v>No</v>
      </c>
      <c r="R1457" s="178" t="str">
        <f t="shared" si="921"/>
        <v>No</v>
      </c>
      <c r="S1457" t="str">
        <f>IF(OR(CM!K147="Q3 2022",CM!K147="Q4 2022"),"Yes","No")</f>
        <v>No</v>
      </c>
      <c r="T1457" s="178" t="str">
        <f t="shared" si="922"/>
        <v>No</v>
      </c>
      <c r="U1457" t="str">
        <f>IF(OR(CM!K147="Q1 2023",CM!K147="Q2 2023"),"Yes","No")</f>
        <v>No</v>
      </c>
      <c r="V1457" s="178" t="str">
        <f t="shared" si="923"/>
        <v>No</v>
      </c>
      <c r="W1457" t="str">
        <f>IF(OR(CM!K147="Q3 2023",CM!K147="Q4 2023"),"Yes","No")</f>
        <v>No</v>
      </c>
      <c r="X1457" s="178" t="str">
        <f t="shared" si="924"/>
        <v>No</v>
      </c>
      <c r="Y1457" t="str">
        <f>IF(OR(CM!K147="Q1 2024",CM!K147="Q2 2024"),"Yes","No")</f>
        <v>No</v>
      </c>
      <c r="Z1457" s="178" t="str">
        <f t="shared" si="925"/>
        <v>No</v>
      </c>
      <c r="AA1457" t="str">
        <f>IF(OR(IA!M223="Q3 2024",IA!M223="Q4 2024"),"Yes","No")</f>
        <v>No</v>
      </c>
      <c r="AB1457" s="178" t="str">
        <f t="shared" si="926"/>
        <v>No</v>
      </c>
      <c r="AC1457" t="str">
        <f>IF(OR(CM!K147="Q1 2025",CM!K147="Q2 2025"),"Yes","No")</f>
        <v>No</v>
      </c>
      <c r="AD1457" s="178" t="str">
        <f t="shared" si="927"/>
        <v>No</v>
      </c>
      <c r="AE1457" t="str">
        <f>IF(OR(CM!K147="Q3 2025",CM!K147="Q4 2025"),"Yes","No")</f>
        <v>No</v>
      </c>
      <c r="AF1457" s="178" t="str">
        <f t="shared" si="928"/>
        <v>No</v>
      </c>
      <c r="AG1457" t="str">
        <f>IF(OR(CM!K147="Q1 2026",CM!K147="Q2 2026"),"Yes","No")</f>
        <v>No</v>
      </c>
      <c r="AH1457" s="178" t="str">
        <f t="shared" si="929"/>
        <v>No</v>
      </c>
      <c r="AI1457" t="str">
        <f>IF(OR(CM!K147="Q3 2026",CM!K147="Q4 2026"),"Yes","No")</f>
        <v>No</v>
      </c>
      <c r="AJ1457" s="178" t="str">
        <f t="shared" si="930"/>
        <v>No</v>
      </c>
      <c r="AK1457" t="str">
        <f>IF(OR(CM!K147="Q1 2027",CM!K147="Q2 2027"),"Yes","No")</f>
        <v>No</v>
      </c>
      <c r="AL1457" s="178" t="str">
        <f t="shared" si="931"/>
        <v>No</v>
      </c>
      <c r="AM1457" t="str">
        <f>IF(OR(CM!K147="Q3 2027",CM!K147="Q4 2027"),"Yes","No")</f>
        <v>No</v>
      </c>
      <c r="AN1457" s="178" t="str">
        <f t="shared" si="932"/>
        <v>No</v>
      </c>
      <c r="AO1457" t="str">
        <f>IF(OR(CM!K147="Q1 2028",CM!K147="Q2 2028"),"Yes","No")</f>
        <v>No</v>
      </c>
      <c r="AP1457" s="178" t="str">
        <f t="shared" si="933"/>
        <v>No</v>
      </c>
      <c r="AQ1457" t="str">
        <f>IF(OR(CM!K147="Q3 2028",CM!K147="Q4 2028"),"Yes","No")</f>
        <v>No</v>
      </c>
      <c r="AR1457" s="178" t="str">
        <f t="shared" si="934"/>
        <v>No</v>
      </c>
      <c r="AS1457" t="str">
        <f>IF(OR(CM!K147="Q1 2029",CM!K147="Q2 2029"),"Yes","No")</f>
        <v>No</v>
      </c>
      <c r="AT1457" s="178" t="str">
        <f t="shared" si="935"/>
        <v>No</v>
      </c>
      <c r="AU1457" t="str">
        <f>IF(OR(CM!K147="Q3 2029",CM!K147="Q4 2029"),"Yes","No")</f>
        <v>No</v>
      </c>
      <c r="AV1457" s="178" t="str">
        <f t="shared" si="936"/>
        <v>No</v>
      </c>
      <c r="AW1457" t="str">
        <f>IF(OR(CM!K147="Q1 2030",CM!K147="Q2 2030"),"Yes","No")</f>
        <v>No</v>
      </c>
      <c r="AX1457" s="178" t="str">
        <f t="shared" si="937"/>
        <v>No</v>
      </c>
      <c r="AY1457" t="str">
        <f>IF(OR(CM!K147="Q3 2030",CM!K147="Q4 2030"),"Yes","No")</f>
        <v>No</v>
      </c>
      <c r="AZ1457" s="178" t="str">
        <f t="shared" si="938"/>
        <v>No</v>
      </c>
      <c r="BA1457" t="str">
        <f>IF(CM!K147="","No","Yes")</f>
        <v>No</v>
      </c>
      <c r="BB1457" s="178" t="str">
        <f t="shared" si="939"/>
        <v>No</v>
      </c>
      <c r="BC1457" s="178" t="str">
        <f t="shared" si="940"/>
        <v>No</v>
      </c>
      <c r="BD1457" s="174"/>
    </row>
    <row r="1458" spans="1:56" s="175" customFormat="1" x14ac:dyDescent="0.45">
      <c r="A1458" s="173"/>
      <c r="B1458" s="173"/>
      <c r="C1458" s="173"/>
      <c r="D1458" s="173"/>
      <c r="E1458" s="174"/>
      <c r="F1458" s="174"/>
      <c r="G1458" s="174"/>
      <c r="H1458" s="174"/>
      <c r="I1458" s="174"/>
      <c r="J1458" s="174"/>
      <c r="K1458" s="174"/>
      <c r="L1458" s="174"/>
      <c r="M1458" s="174"/>
      <c r="N1458" s="174"/>
      <c r="O1458" s="174"/>
      <c r="P1458" s="174"/>
      <c r="Q1458" s="174"/>
      <c r="R1458" s="174"/>
      <c r="S1458" s="174"/>
      <c r="T1458" s="174"/>
      <c r="U1458" s="174"/>
      <c r="V1458" s="174"/>
      <c r="W1458" s="174"/>
      <c r="X1458" s="174"/>
      <c r="Y1458" s="174"/>
      <c r="Z1458" s="174"/>
      <c r="AA1458" s="174"/>
      <c r="AB1458" s="174"/>
      <c r="AC1458" s="174"/>
      <c r="AD1458" s="174"/>
      <c r="AE1458" s="174"/>
      <c r="AF1458" s="174"/>
      <c r="AG1458" s="174"/>
      <c r="AH1458" s="174"/>
      <c r="AI1458" s="174"/>
      <c r="AJ1458" s="174"/>
      <c r="AK1458" s="174"/>
      <c r="AL1458" s="174"/>
      <c r="AM1458" s="174"/>
      <c r="AN1458" s="174"/>
      <c r="AO1458" s="174"/>
      <c r="AP1458" s="174"/>
      <c r="AQ1458" s="174"/>
      <c r="AR1458" s="174"/>
      <c r="AS1458" s="174"/>
      <c r="AT1458" s="174"/>
      <c r="AU1458" s="174"/>
      <c r="AV1458" s="174"/>
      <c r="AW1458" s="174"/>
      <c r="AX1458" s="174"/>
      <c r="AY1458" s="174"/>
      <c r="AZ1458" s="174"/>
      <c r="BA1458" s="174"/>
      <c r="BB1458" s="174"/>
      <c r="BC1458" s="174"/>
      <c r="BD1458" s="174"/>
    </row>
    <row r="1459" spans="1:56" s="175" customFormat="1" x14ac:dyDescent="0.45">
      <c r="A1459" s="173"/>
      <c r="B1459" s="173"/>
      <c r="C1459" s="173"/>
      <c r="D1459" s="173"/>
      <c r="E1459" s="174"/>
      <c r="F1459" s="174"/>
      <c r="G1459" s="174"/>
      <c r="H1459" s="174"/>
      <c r="I1459" s="174"/>
      <c r="J1459" s="174"/>
      <c r="K1459" s="174"/>
      <c r="L1459" s="174"/>
      <c r="M1459" s="174"/>
      <c r="N1459" s="174"/>
      <c r="O1459" s="174"/>
      <c r="P1459" s="174"/>
      <c r="Q1459" s="174"/>
      <c r="R1459" s="174"/>
      <c r="S1459" s="174"/>
      <c r="T1459" s="174"/>
      <c r="U1459" s="174"/>
      <c r="V1459" s="174"/>
      <c r="W1459" s="174"/>
      <c r="X1459" s="174"/>
      <c r="Y1459" s="174"/>
      <c r="Z1459" s="174"/>
      <c r="AA1459" s="174"/>
      <c r="AB1459" s="174"/>
      <c r="AC1459" s="174"/>
      <c r="AD1459" s="174"/>
      <c r="AE1459" s="174"/>
      <c r="AF1459" s="174"/>
      <c r="AG1459" s="174"/>
      <c r="AH1459" s="174"/>
      <c r="AI1459" s="174"/>
      <c r="AJ1459" s="174"/>
      <c r="AK1459" s="174"/>
      <c r="AL1459" s="174"/>
      <c r="AM1459" s="174"/>
      <c r="AN1459" s="174"/>
      <c r="AO1459" s="174"/>
      <c r="AP1459" s="174"/>
      <c r="AQ1459" s="174"/>
      <c r="AR1459" s="174"/>
      <c r="AS1459" s="174"/>
      <c r="AT1459" s="174"/>
      <c r="AU1459" s="174"/>
      <c r="AV1459" s="174"/>
      <c r="AW1459" s="174"/>
      <c r="AX1459" s="174"/>
      <c r="AY1459" s="174"/>
      <c r="AZ1459" s="174"/>
      <c r="BA1459" s="174"/>
      <c r="BB1459" s="174"/>
      <c r="BC1459" s="174"/>
      <c r="BD1459" s="174"/>
    </row>
    <row r="1460" spans="1:56" s="175" customFormat="1" x14ac:dyDescent="0.45">
      <c r="A1460" s="173"/>
      <c r="B1460" s="163" t="s">
        <v>1939</v>
      </c>
      <c r="C1460" s="176">
        <f>COUNTIF(C1462:C1585,"Yes")</f>
        <v>16</v>
      </c>
      <c r="D1460" s="176">
        <f>COUNTIF(D1462:D1585,"Yes")</f>
        <v>0</v>
      </c>
      <c r="E1460" s="176">
        <f>COUNTIF(E1462:E1585,"N/A")</f>
        <v>0</v>
      </c>
      <c r="F1460" s="176">
        <f>COUNTIF(F1462:F1585,"1")</f>
        <v>124</v>
      </c>
      <c r="G1460" s="176"/>
      <c r="H1460" s="176">
        <f>COUNTIF(H1462:H1585,"Yes")</f>
        <v>0</v>
      </c>
      <c r="I1460" s="176"/>
      <c r="J1460" s="176">
        <f>COUNTIF(J1462:J1585,"Yes")</f>
        <v>0</v>
      </c>
      <c r="K1460" s="176"/>
      <c r="L1460" s="176">
        <f>COUNTIF(L1462:L1585,"Yes")</f>
        <v>0</v>
      </c>
      <c r="M1460" s="176"/>
      <c r="N1460" s="176">
        <f>COUNTIF(N1462:N1585,"Yes")</f>
        <v>0</v>
      </c>
      <c r="O1460" s="176"/>
      <c r="P1460" s="176">
        <f>COUNTIF(P1462:P1585,"Yes")</f>
        <v>0</v>
      </c>
      <c r="Q1460" s="176"/>
      <c r="R1460" s="176">
        <f>COUNTIF(R1462:R1585,"Yes")</f>
        <v>0</v>
      </c>
      <c r="S1460" s="176"/>
      <c r="T1460" s="176">
        <f>COUNTIF(T1462:T1585,"Yes")</f>
        <v>0</v>
      </c>
      <c r="U1460" s="176"/>
      <c r="V1460" s="176">
        <f>COUNTIF(V1462:V1585,"Yes")</f>
        <v>0</v>
      </c>
      <c r="W1460" s="176"/>
      <c r="X1460" s="176">
        <f>COUNTIF(X1462:X1585,"Yes")</f>
        <v>0</v>
      </c>
      <c r="Y1460" s="176"/>
      <c r="Z1460" s="176">
        <f>COUNTIF(Z1462:Z1585,"Yes")</f>
        <v>0</v>
      </c>
      <c r="AA1460" s="176"/>
      <c r="AB1460" s="176">
        <f>COUNTIF(AB1462:AB1585,"Yes")</f>
        <v>0</v>
      </c>
      <c r="AC1460" s="176"/>
      <c r="AD1460" s="176">
        <f>COUNTIF(AD1462:AD1585,"Yes")</f>
        <v>0</v>
      </c>
      <c r="AE1460" s="176"/>
      <c r="AF1460" s="176">
        <f>COUNTIF(AF1462:AF1585,"Yes")</f>
        <v>0</v>
      </c>
      <c r="AG1460" s="176"/>
      <c r="AH1460" s="176">
        <f>COUNTIF(AH1462:AH1585,"Yes")</f>
        <v>0</v>
      </c>
      <c r="AI1460" s="176"/>
      <c r="AJ1460" s="176">
        <f>COUNTIF(AJ1462:AJ1585,"Yes")</f>
        <v>0</v>
      </c>
      <c r="AK1460" s="176"/>
      <c r="AL1460" s="176">
        <f>COUNTIF(AL1462:AL1585,"Yes")</f>
        <v>0</v>
      </c>
      <c r="AM1460" s="176"/>
      <c r="AN1460" s="176">
        <f>COUNTIF(AN1462:AN1585,"Yes")</f>
        <v>0</v>
      </c>
      <c r="AO1460" s="176"/>
      <c r="AP1460" s="176">
        <f>COUNTIF(AP1462:AP1585,"Yes")</f>
        <v>0</v>
      </c>
      <c r="AQ1460" s="176"/>
      <c r="AR1460" s="176">
        <f>COUNTIF(AR1462:AR1585,"Yes")</f>
        <v>0</v>
      </c>
      <c r="AS1460" s="176"/>
      <c r="AT1460" s="176">
        <f>COUNTIF(AT1462:AT1585,"Yes")</f>
        <v>0</v>
      </c>
      <c r="AU1460" s="176"/>
      <c r="AV1460" s="176">
        <f>COUNTIF(AV1462:AV1585,"Yes")</f>
        <v>0</v>
      </c>
      <c r="AW1460" s="176"/>
      <c r="AX1460" s="176">
        <f>COUNTIF(AX1462:AX1585,"Yes")</f>
        <v>0</v>
      </c>
      <c r="AY1460" s="176"/>
      <c r="AZ1460" s="176">
        <f>COUNTIF(AZ1462:AZ1585,"Yes")</f>
        <v>0</v>
      </c>
      <c r="BA1460" s="176"/>
      <c r="BB1460" s="176">
        <f>COUNTIF(BB1462:BB1585,"Yes")</f>
        <v>0</v>
      </c>
      <c r="BC1460" s="176">
        <f>COUNTIF(BC1462:BC1585,"Yes")</f>
        <v>108</v>
      </c>
      <c r="BD1460" s="176">
        <f>SUM(C1460+D1460+E1460+BB1460+BC1460)</f>
        <v>124</v>
      </c>
    </row>
    <row r="1461" spans="1:56" s="175" customFormat="1" x14ac:dyDescent="0.45">
      <c r="A1461" s="173"/>
      <c r="B1461" s="173"/>
      <c r="C1461" s="173"/>
      <c r="D1461" s="173"/>
      <c r="E1461" s="174"/>
      <c r="F1461" s="174"/>
      <c r="G1461" s="174"/>
      <c r="H1461" s="174"/>
      <c r="I1461" s="174"/>
      <c r="J1461" s="174"/>
      <c r="K1461" s="174"/>
      <c r="L1461" s="174"/>
      <c r="M1461" s="174"/>
      <c r="N1461" s="174"/>
      <c r="O1461" s="174"/>
      <c r="P1461" s="174"/>
      <c r="Q1461" s="174"/>
      <c r="R1461" s="174"/>
      <c r="S1461" s="174"/>
      <c r="T1461" s="174"/>
      <c r="U1461" s="174"/>
      <c r="V1461" s="174"/>
      <c r="W1461" s="174"/>
      <c r="X1461" s="174"/>
      <c r="Y1461" s="174"/>
      <c r="Z1461" s="174"/>
      <c r="AA1461" s="174"/>
      <c r="AB1461" s="174"/>
      <c r="AC1461" s="174"/>
      <c r="AD1461" s="174"/>
      <c r="AE1461" s="174"/>
      <c r="AF1461" s="174"/>
      <c r="AG1461" s="174"/>
      <c r="AH1461" s="174"/>
      <c r="AI1461" s="174"/>
      <c r="AJ1461" s="174"/>
      <c r="AK1461" s="174"/>
      <c r="AL1461" s="174"/>
      <c r="AM1461" s="174"/>
      <c r="AN1461" s="174"/>
      <c r="AO1461" s="174"/>
      <c r="AP1461" s="174"/>
      <c r="AQ1461" s="174"/>
      <c r="AR1461" s="174"/>
      <c r="AS1461" s="174"/>
      <c r="AT1461" s="174"/>
      <c r="AU1461" s="174"/>
      <c r="AV1461" s="174"/>
      <c r="AW1461" s="174"/>
      <c r="AX1461" s="174"/>
      <c r="AY1461" s="174"/>
      <c r="AZ1461" s="174"/>
      <c r="BA1461" s="174"/>
      <c r="BB1461" s="174"/>
      <c r="BC1461" s="174"/>
      <c r="BD1461" s="174"/>
    </row>
    <row r="1462" spans="1:56" s="175" customFormat="1" ht="23.25" x14ac:dyDescent="0.45">
      <c r="A1462" s="177">
        <v>1</v>
      </c>
      <c r="B1462" s="111" t="s">
        <v>277</v>
      </c>
      <c r="C1462" t="str">
        <f>IF(Expenses!E5="Yes","Yes","No")</f>
        <v>No</v>
      </c>
      <c r="D1462" t="str">
        <f>IF(AND(C1462="No",Expenses!F5="Yes"),"Yes","No")</f>
        <v>No</v>
      </c>
      <c r="E1462" t="str">
        <f>IF(AND(C1462="No",Expenses!F5="N/A"),"N/A","No")</f>
        <v>No</v>
      </c>
      <c r="F1462">
        <f>IF(OR(Expenses!F5="Yes",Expenses!F5="N/A"),0,1)</f>
        <v>1</v>
      </c>
      <c r="G1462" t="str">
        <f>IF(OR(Expenses!K5="Q3 2019",Expenses!K5="Q4 2019"),"Yes","No")</f>
        <v>No</v>
      </c>
      <c r="H1462" s="178" t="str">
        <f t="shared" ref="H1462:H1525" si="941">IF(AND(C1462="No",D1462="No",E1462="No",G1462="Yes"),"Yes","No")</f>
        <v>No</v>
      </c>
      <c r="I1462" t="str">
        <f>IF(OR(Expenses!K5="Q1 2020",Expenses!K5="Q2 2020"),"Yes","No")</f>
        <v>No</v>
      </c>
      <c r="J1462" s="178" t="str">
        <f t="shared" ref="J1462" si="942">IF(AND(C1462="No",D1462="No",E1462="No",I1462="Yes"),"Yes","No")</f>
        <v>No</v>
      </c>
      <c r="K1462" t="str">
        <f>IF(OR(Expenses!K5="Q3 2020",Expenses!K5="Q4 2020"),"Yes","No")</f>
        <v>No</v>
      </c>
      <c r="L1462" s="178" t="str">
        <f t="shared" ref="L1462" si="943">IF(AND(C1462="No",D1462="No",E1462="No",K1462="Yes"),"Yes","No")</f>
        <v>No</v>
      </c>
      <c r="M1462" t="str">
        <f>IF(OR(Expenses!K5="Q1 2021",Expenses!K5="Q2 2021"),"Yes","No")</f>
        <v>No</v>
      </c>
      <c r="N1462" s="178" t="str">
        <f t="shared" ref="N1462" si="944">IF(AND(C1462="No",D1462="No",E1462="No",M1462="Yes"),"Yes","No")</f>
        <v>No</v>
      </c>
      <c r="O1462" t="str">
        <f>IF(OR(Expenses!K5="Q3 2021",Expenses!K5="Q4 2021"),"Yes","No")</f>
        <v>No</v>
      </c>
      <c r="P1462" s="178" t="str">
        <f t="shared" ref="P1462" si="945">IF(AND(C1462="No",D1462="No",E1462="No",O1462="Yes"),"Yes","No")</f>
        <v>No</v>
      </c>
      <c r="Q1462" t="str">
        <f>IF(OR(Expenses!K5="Q1 2022",Expenses!K5="Q2 2022"),"Yes","No")</f>
        <v>No</v>
      </c>
      <c r="R1462" s="178" t="str">
        <f t="shared" ref="R1462" si="946">IF(AND(C1462="No",D1462="No",E1462="No",Q1462="Yes"),"Yes","No")</f>
        <v>No</v>
      </c>
      <c r="S1462" t="str">
        <f>IF(OR(Expenses!K5="Q3 2022",Expenses!K5="Q4 2022"),"Yes","No")</f>
        <v>No</v>
      </c>
      <c r="T1462" s="178" t="str">
        <f t="shared" ref="T1462" si="947">IF(AND(C1462="No",D1462="No",E1462="No",S1462="Yes"),"Yes","No")</f>
        <v>No</v>
      </c>
      <c r="U1462" t="str">
        <f>IF(OR(Expenses!K5="Q1 2023",Expenses!K5="Q2 2023"),"Yes","No")</f>
        <v>No</v>
      </c>
      <c r="V1462" s="178" t="str">
        <f t="shared" ref="V1462" si="948">IF(AND(C1462="No",D1462="No",E1462="No",U1462="Yes"),"Yes","No")</f>
        <v>No</v>
      </c>
      <c r="W1462" t="str">
        <f>IF(OR(Expenses!K5="Q3 2023",Expenses!K5="Q4 2023"),"Yes","No")</f>
        <v>No</v>
      </c>
      <c r="X1462" s="178" t="str">
        <f t="shared" ref="X1462" si="949">IF(AND(C1462="No",D1462="No",E1462="No",W1462="Yes"),"Yes","No")</f>
        <v>No</v>
      </c>
      <c r="Y1462" t="str">
        <f>IF(OR(Expenses!K5="Q1 2024",Expenses!K5="Q2 2024"),"Yes","No")</f>
        <v>No</v>
      </c>
      <c r="Z1462" s="178" t="str">
        <f t="shared" ref="Z1462" si="950">IF(AND(C1462="No",D1462="No",E1462="No",Y1462="Yes"),"Yes","No")</f>
        <v>No</v>
      </c>
      <c r="AA1462" t="str">
        <f>IF(OR(Expenses!K5="Q3 2024",Expenses!K5="Q4 2024"),"Yes","No")</f>
        <v>No</v>
      </c>
      <c r="AB1462" s="178" t="str">
        <f t="shared" ref="AB1462" si="951">IF(AND(C1462="No",D1462="No",E1462="No",AA1462="Yes"),"Yes","No")</f>
        <v>No</v>
      </c>
      <c r="AC1462" t="str">
        <f>IF(OR(Expenses!K5="Q1 2025",Expenses!K5="Q2 2025"),"Yes","No")</f>
        <v>No</v>
      </c>
      <c r="AD1462" s="178" t="str">
        <f t="shared" ref="AD1462" si="952">IF(AND(C1462="No",D1462="No",E1462="No",AC1462="Yes"),"Yes","No")</f>
        <v>No</v>
      </c>
      <c r="AE1462" t="str">
        <f>IF(OR(Expenses!K5="Q3 2025",Expenses!K5="Q4 2025"),"Yes","No")</f>
        <v>No</v>
      </c>
      <c r="AF1462" s="178" t="str">
        <f t="shared" ref="AF1462" si="953">IF(AND(C1462="No",D1462="No",E1462="No",AE1462="Yes"),"Yes","No")</f>
        <v>No</v>
      </c>
      <c r="AG1462" t="str">
        <f>IF(OR(Expenses!K5="Q1 2026",Expenses!K5="Q2 2026"),"Yes","No")</f>
        <v>No</v>
      </c>
      <c r="AH1462" s="178" t="str">
        <f t="shared" ref="AH1462" si="954">IF(AND(C1462="No",D1462="No",E1462="No",AG1462="Yes"),"Yes","No")</f>
        <v>No</v>
      </c>
      <c r="AI1462" t="str">
        <f>IF(OR(Expenses!K5="Q3 2026",Expenses!K5="Q4 2026"),"Yes","No")</f>
        <v>No</v>
      </c>
      <c r="AJ1462" s="178" t="str">
        <f t="shared" ref="AJ1462" si="955">IF(AND(C1462="No",D1462="No",E1462="No",AI1462="Yes"),"Yes","No")</f>
        <v>No</v>
      </c>
      <c r="AK1462" t="str">
        <f>IF(OR(Expenses!K5="Q1 2027",Expenses!K5="Q2 2027"),"Yes","No")</f>
        <v>No</v>
      </c>
      <c r="AL1462" s="178" t="str">
        <f t="shared" ref="AL1462" si="956">IF(AND(C1462="No",D1462="No",E1462="No",AK1462="Yes"),"Yes","No")</f>
        <v>No</v>
      </c>
      <c r="AM1462" t="str">
        <f>IF(OR(Expenses!K5="Q3 2027",Expenses!K5="Q4 2027"),"Yes","No")</f>
        <v>No</v>
      </c>
      <c r="AN1462" s="178" t="str">
        <f t="shared" ref="AN1462" si="957">IF(AND(C1462="No",D1462="No",E1462="No",AM1462="Yes"),"Yes","No")</f>
        <v>No</v>
      </c>
      <c r="AO1462" t="str">
        <f>IF(OR(Expenses!K5="Q1 2028",Expenses!K5="Q2 2028"),"Yes","No")</f>
        <v>No</v>
      </c>
      <c r="AP1462" s="178" t="str">
        <f t="shared" ref="AP1462" si="958">IF(AND(C1462="No",D1462="No",E1462="No",AO1462="Yes"),"Yes","No")</f>
        <v>No</v>
      </c>
      <c r="AQ1462" t="str">
        <f>IF(OR(Expenses!K5="Q3 2028",Expenses!K5="Q4 2028"),"Yes","No")</f>
        <v>No</v>
      </c>
      <c r="AR1462" s="178" t="str">
        <f t="shared" ref="AR1462" si="959">IF(AND(C1462="No",D1462="No",E1462="No",AQ1462="Yes"),"Yes","No")</f>
        <v>No</v>
      </c>
      <c r="AS1462" t="str">
        <f>IF(OR(Expenses!K5="Q1 2029",Expenses!K5="Q2 2029"),"Yes","No")</f>
        <v>No</v>
      </c>
      <c r="AT1462" s="178" t="str">
        <f t="shared" ref="AT1462" si="960">IF(AND(C1462="No",D1462="No",E1462="No",AS1462="Yes"),"Yes","No")</f>
        <v>No</v>
      </c>
      <c r="AU1462" t="str">
        <f>IF(OR(Expenses!K5="Q3 2029",Expenses!K5="Q4 2029"),"Yes","No")</f>
        <v>No</v>
      </c>
      <c r="AV1462" s="178" t="str">
        <f t="shared" ref="AV1462" si="961">IF(AND(C1462="No",D1462="No",E1462="No",AU1462="Yes"),"Yes","No")</f>
        <v>No</v>
      </c>
      <c r="AW1462" t="str">
        <f>IF(OR(Expenses!K5="Q1 2030",Expenses!K5="Q2 2030"),"Yes","No")</f>
        <v>No</v>
      </c>
      <c r="AX1462" s="178" t="str">
        <f t="shared" ref="AX1462" si="962">IF(AND(C1462="No",D1462="No",E1462="No",AW1462="Yes"),"Yes","No")</f>
        <v>No</v>
      </c>
      <c r="AY1462" t="str">
        <f>IF(OR(Expenses!K5="Q3 2030",Expenses!K5="Q4 2030"),"Yes","No")</f>
        <v>No</v>
      </c>
      <c r="AZ1462" s="178" t="str">
        <f t="shared" ref="AZ1462" si="963">IF(AND(C1462="No",D1462="No",E1462="No",AY1462="Yes"),"Yes","No")</f>
        <v>No</v>
      </c>
      <c r="BA1462" t="str">
        <f>IF(Expenses!K5="","No","Yes")</f>
        <v>No</v>
      </c>
      <c r="BB1462" s="178" t="str">
        <f t="shared" ref="BB1462" si="964">IF(AND(C1462="No",D1462="No",E1462="No",BA1462="Yes"),"Yes","No")</f>
        <v>No</v>
      </c>
      <c r="BC1462" s="178" t="str">
        <f t="shared" ref="BC1462" si="965">IF(AND(C1462="No",D1462="No",E1462="No",BB1462="No"),"Yes","No")</f>
        <v>Yes</v>
      </c>
      <c r="BD1462" s="174"/>
    </row>
    <row r="1463" spans="1:56" s="175" customFormat="1" ht="46.5" x14ac:dyDescent="0.45">
      <c r="A1463" s="177">
        <v>2</v>
      </c>
      <c r="B1463" s="111" t="s">
        <v>278</v>
      </c>
      <c r="C1463" t="str">
        <f>IF(Expenses!E6="Yes","Yes","No")</f>
        <v>No</v>
      </c>
      <c r="D1463" t="str">
        <f>IF(AND(C1463="No",Expenses!F6="Yes"),"Yes","No")</f>
        <v>No</v>
      </c>
      <c r="E1463" t="str">
        <f>IF(AND(C1463="No",Expenses!F6="N/A"),"N/A","No")</f>
        <v>No</v>
      </c>
      <c r="F1463">
        <f>IF(OR(Expenses!F6="Yes",Expenses!F6="N/A"),0,1)</f>
        <v>1</v>
      </c>
      <c r="G1463" t="str">
        <f>IF(OR(Expenses!K6="Q3 2019",Expenses!K6="Q4 2019"),"Yes","No")</f>
        <v>No</v>
      </c>
      <c r="H1463" s="178" t="str">
        <f t="shared" si="941"/>
        <v>No</v>
      </c>
      <c r="I1463" t="str">
        <f>IF(OR(Expenses!K6="Q1 2020",Expenses!K6="Q2 2020"),"Yes","No")</f>
        <v>No</v>
      </c>
      <c r="J1463" s="178" t="str">
        <f t="shared" ref="J1463:J1526" si="966">IF(AND(C1463="No",D1463="No",E1463="No",I1463="Yes"),"Yes","No")</f>
        <v>No</v>
      </c>
      <c r="K1463" t="str">
        <f>IF(OR(Expenses!K6="Q3 2020",Expenses!K6="Q4 2020"),"Yes","No")</f>
        <v>No</v>
      </c>
      <c r="L1463" s="178" t="str">
        <f t="shared" ref="L1463:L1526" si="967">IF(AND(C1463="No",D1463="No",E1463="No",K1463="Yes"),"Yes","No")</f>
        <v>No</v>
      </c>
      <c r="M1463" t="str">
        <f>IF(OR(Expenses!K6="Q1 2021",Expenses!K6="Q2 2021"),"Yes","No")</f>
        <v>No</v>
      </c>
      <c r="N1463" s="178" t="str">
        <f t="shared" ref="N1463:N1526" si="968">IF(AND(C1463="No",D1463="No",E1463="No",M1463="Yes"),"Yes","No")</f>
        <v>No</v>
      </c>
      <c r="O1463" t="str">
        <f>IF(OR(Expenses!K6="Q3 2021",Expenses!K6="Q4 2021"),"Yes","No")</f>
        <v>No</v>
      </c>
      <c r="P1463" s="178" t="str">
        <f t="shared" ref="P1463:P1526" si="969">IF(AND(C1463="No",D1463="No",E1463="No",O1463="Yes"),"Yes","No")</f>
        <v>No</v>
      </c>
      <c r="Q1463" t="str">
        <f>IF(OR(Expenses!K6="Q1 2022",Expenses!K6="Q2 2022"),"Yes","No")</f>
        <v>No</v>
      </c>
      <c r="R1463" s="178" t="str">
        <f t="shared" ref="R1463:R1526" si="970">IF(AND(C1463="No",D1463="No",E1463="No",Q1463="Yes"),"Yes","No")</f>
        <v>No</v>
      </c>
      <c r="S1463" t="str">
        <f>IF(OR(Expenses!K6="Q3 2022",Expenses!K6="Q4 2022"),"Yes","No")</f>
        <v>No</v>
      </c>
      <c r="T1463" s="178" t="str">
        <f t="shared" ref="T1463:T1526" si="971">IF(AND(C1463="No",D1463="No",E1463="No",S1463="Yes"),"Yes","No")</f>
        <v>No</v>
      </c>
      <c r="U1463" t="str">
        <f>IF(OR(Expenses!K6="Q1 2023",Expenses!K6="Q2 2023"),"Yes","No")</f>
        <v>No</v>
      </c>
      <c r="V1463" s="178" t="str">
        <f t="shared" ref="V1463:V1526" si="972">IF(AND(C1463="No",D1463="No",E1463="No",U1463="Yes"),"Yes","No")</f>
        <v>No</v>
      </c>
      <c r="W1463" t="str">
        <f>IF(OR(Expenses!K6="Q3 2023",Expenses!K6="Q4 2023"),"Yes","No")</f>
        <v>No</v>
      </c>
      <c r="X1463" s="178" t="str">
        <f t="shared" ref="X1463:X1526" si="973">IF(AND(C1463="No",D1463="No",E1463="No",W1463="Yes"),"Yes","No")</f>
        <v>No</v>
      </c>
      <c r="Y1463" t="str">
        <f>IF(OR(Expenses!K6="Q1 2024",Expenses!K6="Q2 2024"),"Yes","No")</f>
        <v>No</v>
      </c>
      <c r="Z1463" s="178" t="str">
        <f t="shared" ref="Z1463:Z1526" si="974">IF(AND(C1463="No",D1463="No",E1463="No",Y1463="Yes"),"Yes","No")</f>
        <v>No</v>
      </c>
      <c r="AA1463" t="str">
        <f>IF(OR(Expenses!K6="Q3 2024",Expenses!K6="Q4 2024"),"Yes","No")</f>
        <v>No</v>
      </c>
      <c r="AB1463" s="178" t="str">
        <f t="shared" ref="AB1463:AB1526" si="975">IF(AND(C1463="No",D1463="No",E1463="No",AA1463="Yes"),"Yes","No")</f>
        <v>No</v>
      </c>
      <c r="AC1463" t="str">
        <f>IF(OR(Expenses!K6="Q1 2025",Expenses!K6="Q2 2025"),"Yes","No")</f>
        <v>No</v>
      </c>
      <c r="AD1463" s="178" t="str">
        <f t="shared" ref="AD1463:AD1526" si="976">IF(AND(C1463="No",D1463="No",E1463="No",AC1463="Yes"),"Yes","No")</f>
        <v>No</v>
      </c>
      <c r="AE1463" t="str">
        <f>IF(OR(Expenses!K6="Q3 2025",Expenses!K6="Q4 2025"),"Yes","No")</f>
        <v>No</v>
      </c>
      <c r="AF1463" s="178" t="str">
        <f t="shared" ref="AF1463:AF1526" si="977">IF(AND(C1463="No",D1463="No",E1463="No",AE1463="Yes"),"Yes","No")</f>
        <v>No</v>
      </c>
      <c r="AG1463" t="str">
        <f>IF(OR(Expenses!K6="Q1 2026",Expenses!K6="Q2 2026"),"Yes","No")</f>
        <v>No</v>
      </c>
      <c r="AH1463" s="178" t="str">
        <f t="shared" ref="AH1463:AH1526" si="978">IF(AND(C1463="No",D1463="No",E1463="No",AG1463="Yes"),"Yes","No")</f>
        <v>No</v>
      </c>
      <c r="AI1463" t="str">
        <f>IF(OR(Expenses!K6="Q3 2026",Expenses!K6="Q4 2026"),"Yes","No")</f>
        <v>No</v>
      </c>
      <c r="AJ1463" s="178" t="str">
        <f t="shared" ref="AJ1463:AJ1526" si="979">IF(AND(C1463="No",D1463="No",E1463="No",AI1463="Yes"),"Yes","No")</f>
        <v>No</v>
      </c>
      <c r="AK1463" t="str">
        <f>IF(OR(Expenses!K6="Q1 2027",Expenses!K6="Q2 2027"),"Yes","No")</f>
        <v>No</v>
      </c>
      <c r="AL1463" s="178" t="str">
        <f t="shared" ref="AL1463:AL1526" si="980">IF(AND(C1463="No",D1463="No",E1463="No",AK1463="Yes"),"Yes","No")</f>
        <v>No</v>
      </c>
      <c r="AM1463" t="str">
        <f>IF(OR(Expenses!K6="Q3 2027",Expenses!K6="Q4 2027"),"Yes","No")</f>
        <v>No</v>
      </c>
      <c r="AN1463" s="178" t="str">
        <f t="shared" ref="AN1463:AN1526" si="981">IF(AND(C1463="No",D1463="No",E1463="No",AM1463="Yes"),"Yes","No")</f>
        <v>No</v>
      </c>
      <c r="AO1463" t="str">
        <f>IF(OR(Expenses!K6="Q1 2028",Expenses!K6="Q2 2028"),"Yes","No")</f>
        <v>No</v>
      </c>
      <c r="AP1463" s="178" t="str">
        <f t="shared" ref="AP1463:AP1526" si="982">IF(AND(C1463="No",D1463="No",E1463="No",AO1463="Yes"),"Yes","No")</f>
        <v>No</v>
      </c>
      <c r="AQ1463" t="str">
        <f>IF(OR(Expenses!K6="Q3 2028",Expenses!K6="Q4 2028"),"Yes","No")</f>
        <v>No</v>
      </c>
      <c r="AR1463" s="178" t="str">
        <f t="shared" ref="AR1463:AR1526" si="983">IF(AND(C1463="No",D1463="No",E1463="No",AQ1463="Yes"),"Yes","No")</f>
        <v>No</v>
      </c>
      <c r="AS1463" t="str">
        <f>IF(OR(Expenses!K6="Q1 2029",Expenses!K6="Q2 2029"),"Yes","No")</f>
        <v>No</v>
      </c>
      <c r="AT1463" s="178" t="str">
        <f t="shared" ref="AT1463:AT1526" si="984">IF(AND(C1463="No",D1463="No",E1463="No",AS1463="Yes"),"Yes","No")</f>
        <v>No</v>
      </c>
      <c r="AU1463" t="str">
        <f>IF(OR(Expenses!K6="Q3 2029",Expenses!K6="Q4 2029"),"Yes","No")</f>
        <v>No</v>
      </c>
      <c r="AV1463" s="178" t="str">
        <f t="shared" ref="AV1463:AV1526" si="985">IF(AND(C1463="No",D1463="No",E1463="No",AU1463="Yes"),"Yes","No")</f>
        <v>No</v>
      </c>
      <c r="AW1463" t="str">
        <f>IF(OR(Expenses!K6="Q1 2030",Expenses!K6="Q2 2030"),"Yes","No")</f>
        <v>No</v>
      </c>
      <c r="AX1463" s="178" t="str">
        <f t="shared" ref="AX1463:AX1526" si="986">IF(AND(C1463="No",D1463="No",E1463="No",AW1463="Yes"),"Yes","No")</f>
        <v>No</v>
      </c>
      <c r="AY1463" t="str">
        <f>IF(OR(Expenses!K6="Q3 2030",Expenses!K6="Q4 2030"),"Yes","No")</f>
        <v>No</v>
      </c>
      <c r="AZ1463" s="178" t="str">
        <f t="shared" ref="AZ1463:AZ1526" si="987">IF(AND(C1463="No",D1463="No",E1463="No",AY1463="Yes"),"Yes","No")</f>
        <v>No</v>
      </c>
      <c r="BA1463" t="str">
        <f>IF(Expenses!K6="","No","Yes")</f>
        <v>No</v>
      </c>
      <c r="BB1463" s="178" t="str">
        <f t="shared" ref="BB1463:BB1526" si="988">IF(AND(C1463="No",D1463="No",E1463="No",BA1463="Yes"),"Yes","No")</f>
        <v>No</v>
      </c>
      <c r="BC1463" s="178" t="str">
        <f t="shared" ref="BC1463:BC1526" si="989">IF(AND(C1463="No",D1463="No",E1463="No",BB1463="No"),"Yes","No")</f>
        <v>Yes</v>
      </c>
      <c r="BD1463" s="174"/>
    </row>
    <row r="1464" spans="1:56" s="175" customFormat="1" ht="23.25" x14ac:dyDescent="0.45">
      <c r="A1464" s="177">
        <v>3</v>
      </c>
      <c r="B1464" s="21" t="s">
        <v>279</v>
      </c>
      <c r="C1464" t="str">
        <f>IF(Expenses!E7="Yes","Yes","No")</f>
        <v>Yes</v>
      </c>
      <c r="D1464" t="str">
        <f>IF(AND(C1464="No",Expenses!F7="Yes"),"Yes","No")</f>
        <v>No</v>
      </c>
      <c r="E1464" t="str">
        <f>IF(AND(C1464="No",Expenses!F7="N/A"),"N/A","No")</f>
        <v>No</v>
      </c>
      <c r="F1464">
        <f>IF(OR(Expenses!F7="Yes",Expenses!F7="N/A"),0,1)</f>
        <v>1</v>
      </c>
      <c r="G1464" t="str">
        <f>IF(OR(Expenses!K7="Q3 2019",Expenses!K7="Q4 2019"),"Yes","No")</f>
        <v>No</v>
      </c>
      <c r="H1464" s="178" t="str">
        <f t="shared" si="941"/>
        <v>No</v>
      </c>
      <c r="I1464" t="str">
        <f>IF(OR(Expenses!K7="Q1 2020",Expenses!K7="Q2 2020"),"Yes","No")</f>
        <v>No</v>
      </c>
      <c r="J1464" s="178" t="str">
        <f t="shared" si="966"/>
        <v>No</v>
      </c>
      <c r="K1464" t="str">
        <f>IF(OR(Expenses!K7="Q3 2020",Expenses!K7="Q4 2020"),"Yes","No")</f>
        <v>No</v>
      </c>
      <c r="L1464" s="178" t="str">
        <f t="shared" si="967"/>
        <v>No</v>
      </c>
      <c r="M1464" t="str">
        <f>IF(OR(Expenses!K7="Q1 2021",Expenses!K7="Q2 2021"),"Yes","No")</f>
        <v>No</v>
      </c>
      <c r="N1464" s="178" t="str">
        <f t="shared" si="968"/>
        <v>No</v>
      </c>
      <c r="O1464" t="str">
        <f>IF(OR(Expenses!K7="Q3 2021",Expenses!K7="Q4 2021"),"Yes","No")</f>
        <v>No</v>
      </c>
      <c r="P1464" s="178" t="str">
        <f t="shared" si="969"/>
        <v>No</v>
      </c>
      <c r="Q1464" t="str">
        <f>IF(OR(Expenses!K7="Q1 2022",Expenses!K7="Q2 2022"),"Yes","No")</f>
        <v>No</v>
      </c>
      <c r="R1464" s="178" t="str">
        <f t="shared" si="970"/>
        <v>No</v>
      </c>
      <c r="S1464" t="str">
        <f>IF(OR(Expenses!K7="Q3 2022",Expenses!K7="Q4 2022"),"Yes","No")</f>
        <v>No</v>
      </c>
      <c r="T1464" s="178" t="str">
        <f t="shared" si="971"/>
        <v>No</v>
      </c>
      <c r="U1464" t="str">
        <f>IF(OR(Expenses!K7="Q1 2023",Expenses!K7="Q2 2023"),"Yes","No")</f>
        <v>No</v>
      </c>
      <c r="V1464" s="178" t="str">
        <f t="shared" si="972"/>
        <v>No</v>
      </c>
      <c r="W1464" t="str">
        <f>IF(OR(Expenses!K7="Q3 2023",Expenses!K7="Q4 2023"),"Yes","No")</f>
        <v>No</v>
      </c>
      <c r="X1464" s="178" t="str">
        <f t="shared" si="973"/>
        <v>No</v>
      </c>
      <c r="Y1464" t="str">
        <f>IF(OR(Expenses!K7="Q1 2024",Expenses!K7="Q2 2024"),"Yes","No")</f>
        <v>No</v>
      </c>
      <c r="Z1464" s="178" t="str">
        <f t="shared" si="974"/>
        <v>No</v>
      </c>
      <c r="AA1464" t="str">
        <f>IF(OR(Expenses!K7="Q3 2024",Expenses!K7="Q4 2024"),"Yes","No")</f>
        <v>No</v>
      </c>
      <c r="AB1464" s="178" t="str">
        <f t="shared" si="975"/>
        <v>No</v>
      </c>
      <c r="AC1464" t="str">
        <f>IF(OR(Expenses!K7="Q1 2025",Expenses!K7="Q2 2025"),"Yes","No")</f>
        <v>No</v>
      </c>
      <c r="AD1464" s="178" t="str">
        <f t="shared" si="976"/>
        <v>No</v>
      </c>
      <c r="AE1464" t="str">
        <f>IF(OR(Expenses!K7="Q3 2025",Expenses!K7="Q4 2025"),"Yes","No")</f>
        <v>No</v>
      </c>
      <c r="AF1464" s="178" t="str">
        <f t="shared" si="977"/>
        <v>No</v>
      </c>
      <c r="AG1464" t="str">
        <f>IF(OR(Expenses!K7="Q1 2026",Expenses!K7="Q2 2026"),"Yes","No")</f>
        <v>No</v>
      </c>
      <c r="AH1464" s="178" t="str">
        <f t="shared" si="978"/>
        <v>No</v>
      </c>
      <c r="AI1464" t="str">
        <f>IF(OR(Expenses!K7="Q3 2026",Expenses!K7="Q4 2026"),"Yes","No")</f>
        <v>No</v>
      </c>
      <c r="AJ1464" s="178" t="str">
        <f t="shared" si="979"/>
        <v>No</v>
      </c>
      <c r="AK1464" t="str">
        <f>IF(OR(Expenses!K7="Q1 2027",Expenses!K7="Q2 2027"),"Yes","No")</f>
        <v>No</v>
      </c>
      <c r="AL1464" s="178" t="str">
        <f t="shared" si="980"/>
        <v>No</v>
      </c>
      <c r="AM1464" t="str">
        <f>IF(OR(Expenses!K7="Q3 2027",Expenses!K7="Q4 2027"),"Yes","No")</f>
        <v>No</v>
      </c>
      <c r="AN1464" s="178" t="str">
        <f t="shared" si="981"/>
        <v>No</v>
      </c>
      <c r="AO1464" t="str">
        <f>IF(OR(Expenses!K7="Q1 2028",Expenses!K7="Q2 2028"),"Yes","No")</f>
        <v>No</v>
      </c>
      <c r="AP1464" s="178" t="str">
        <f t="shared" si="982"/>
        <v>No</v>
      </c>
      <c r="AQ1464" t="str">
        <f>IF(OR(Expenses!K7="Q3 2028",Expenses!K7="Q4 2028"),"Yes","No")</f>
        <v>No</v>
      </c>
      <c r="AR1464" s="178" t="str">
        <f t="shared" si="983"/>
        <v>No</v>
      </c>
      <c r="AS1464" t="str">
        <f>IF(OR(Expenses!K7="Q1 2029",Expenses!K7="Q2 2029"),"Yes","No")</f>
        <v>No</v>
      </c>
      <c r="AT1464" s="178" t="str">
        <f t="shared" si="984"/>
        <v>No</v>
      </c>
      <c r="AU1464" t="str">
        <f>IF(OR(Expenses!K7="Q3 2029",Expenses!K7="Q4 2029"),"Yes","No")</f>
        <v>No</v>
      </c>
      <c r="AV1464" s="178" t="str">
        <f t="shared" si="985"/>
        <v>No</v>
      </c>
      <c r="AW1464" t="str">
        <f>IF(OR(Expenses!K7="Q1 2030",Expenses!K7="Q2 2030"),"Yes","No")</f>
        <v>No</v>
      </c>
      <c r="AX1464" s="178" t="str">
        <f t="shared" si="986"/>
        <v>No</v>
      </c>
      <c r="AY1464" t="str">
        <f>IF(OR(Expenses!K7="Q3 2030",Expenses!K7="Q4 2030"),"Yes","No")</f>
        <v>No</v>
      </c>
      <c r="AZ1464" s="178" t="str">
        <f t="shared" si="987"/>
        <v>No</v>
      </c>
      <c r="BA1464" t="str">
        <f>IF(Expenses!K7="","No","Yes")</f>
        <v>No</v>
      </c>
      <c r="BB1464" s="178" t="str">
        <f t="shared" si="988"/>
        <v>No</v>
      </c>
      <c r="BC1464" s="178" t="str">
        <f t="shared" si="989"/>
        <v>No</v>
      </c>
      <c r="BD1464" s="174"/>
    </row>
    <row r="1465" spans="1:56" s="175" customFormat="1" ht="23.25" x14ac:dyDescent="0.45">
      <c r="A1465" s="177">
        <v>4</v>
      </c>
      <c r="B1465" s="111" t="s">
        <v>280</v>
      </c>
      <c r="C1465" t="str">
        <f>IF(Expenses!E8="Yes","Yes","No")</f>
        <v>No</v>
      </c>
      <c r="D1465" t="str">
        <f>IF(AND(C1465="No",Expenses!F8="Yes"),"Yes","No")</f>
        <v>No</v>
      </c>
      <c r="E1465" t="str">
        <f>IF(AND(C1465="No",Expenses!F8="N/A"),"N/A","No")</f>
        <v>No</v>
      </c>
      <c r="F1465">
        <f>IF(OR(Expenses!F8="Yes",Expenses!F8="N/A"),0,1)</f>
        <v>1</v>
      </c>
      <c r="G1465" t="str">
        <f>IF(OR(Expenses!K8="Q3 2019",Expenses!K8="Q4 2019"),"Yes","No")</f>
        <v>No</v>
      </c>
      <c r="H1465" s="178" t="str">
        <f t="shared" si="941"/>
        <v>No</v>
      </c>
      <c r="I1465" t="str">
        <f>IF(OR(Expenses!K8="Q1 2020",Expenses!K8="Q2 2020"),"Yes","No")</f>
        <v>No</v>
      </c>
      <c r="J1465" s="178" t="str">
        <f t="shared" si="966"/>
        <v>No</v>
      </c>
      <c r="K1465" t="str">
        <f>IF(OR(Expenses!K8="Q3 2020",Expenses!K8="Q4 2020"),"Yes","No")</f>
        <v>No</v>
      </c>
      <c r="L1465" s="178" t="str">
        <f t="shared" si="967"/>
        <v>No</v>
      </c>
      <c r="M1465" t="str">
        <f>IF(OR(Expenses!K8="Q1 2021",Expenses!K8="Q2 2021"),"Yes","No")</f>
        <v>No</v>
      </c>
      <c r="N1465" s="178" t="str">
        <f t="shared" si="968"/>
        <v>No</v>
      </c>
      <c r="O1465" t="str">
        <f>IF(OR(Expenses!K8="Q3 2021",Expenses!K8="Q4 2021"),"Yes","No")</f>
        <v>No</v>
      </c>
      <c r="P1465" s="178" t="str">
        <f t="shared" si="969"/>
        <v>No</v>
      </c>
      <c r="Q1465" t="str">
        <f>IF(OR(Expenses!K8="Q1 2022",Expenses!K8="Q2 2022"),"Yes","No")</f>
        <v>No</v>
      </c>
      <c r="R1465" s="178" t="str">
        <f t="shared" si="970"/>
        <v>No</v>
      </c>
      <c r="S1465" t="str">
        <f>IF(OR(Expenses!K8="Q3 2022",Expenses!K8="Q4 2022"),"Yes","No")</f>
        <v>No</v>
      </c>
      <c r="T1465" s="178" t="str">
        <f t="shared" si="971"/>
        <v>No</v>
      </c>
      <c r="U1465" t="str">
        <f>IF(OR(Expenses!K8="Q1 2023",Expenses!K8="Q2 2023"),"Yes","No")</f>
        <v>No</v>
      </c>
      <c r="V1465" s="178" t="str">
        <f t="shared" si="972"/>
        <v>No</v>
      </c>
      <c r="W1465" t="str">
        <f>IF(OR(Expenses!K8="Q3 2023",Expenses!K8="Q4 2023"),"Yes","No")</f>
        <v>No</v>
      </c>
      <c r="X1465" s="178" t="str">
        <f t="shared" si="973"/>
        <v>No</v>
      </c>
      <c r="Y1465" t="str">
        <f>IF(OR(Expenses!K8="Q1 2024",Expenses!K8="Q2 2024"),"Yes","No")</f>
        <v>No</v>
      </c>
      <c r="Z1465" s="178" t="str">
        <f t="shared" si="974"/>
        <v>No</v>
      </c>
      <c r="AA1465" t="str">
        <f>IF(OR(Expenses!K8="Q3 2024",Expenses!K8="Q4 2024"),"Yes","No")</f>
        <v>No</v>
      </c>
      <c r="AB1465" s="178" t="str">
        <f t="shared" si="975"/>
        <v>No</v>
      </c>
      <c r="AC1465" t="str">
        <f>IF(OR(Expenses!K8="Q1 2025",Expenses!K8="Q2 2025"),"Yes","No")</f>
        <v>No</v>
      </c>
      <c r="AD1465" s="178" t="str">
        <f t="shared" si="976"/>
        <v>No</v>
      </c>
      <c r="AE1465" t="str">
        <f>IF(OR(Expenses!K8="Q3 2025",Expenses!K8="Q4 2025"),"Yes","No")</f>
        <v>No</v>
      </c>
      <c r="AF1465" s="178" t="str">
        <f t="shared" si="977"/>
        <v>No</v>
      </c>
      <c r="AG1465" t="str">
        <f>IF(OR(Expenses!K8="Q1 2026",Expenses!K8="Q2 2026"),"Yes","No")</f>
        <v>No</v>
      </c>
      <c r="AH1465" s="178" t="str">
        <f t="shared" si="978"/>
        <v>No</v>
      </c>
      <c r="AI1465" t="str">
        <f>IF(OR(Expenses!K8="Q3 2026",Expenses!K8="Q4 2026"),"Yes","No")</f>
        <v>No</v>
      </c>
      <c r="AJ1465" s="178" t="str">
        <f t="shared" si="979"/>
        <v>No</v>
      </c>
      <c r="AK1465" t="str">
        <f>IF(OR(Expenses!K8="Q1 2027",Expenses!K8="Q2 2027"),"Yes","No")</f>
        <v>No</v>
      </c>
      <c r="AL1465" s="178" t="str">
        <f t="shared" si="980"/>
        <v>No</v>
      </c>
      <c r="AM1465" t="str">
        <f>IF(OR(Expenses!K8="Q3 2027",Expenses!K8="Q4 2027"),"Yes","No")</f>
        <v>No</v>
      </c>
      <c r="AN1465" s="178" t="str">
        <f t="shared" si="981"/>
        <v>No</v>
      </c>
      <c r="AO1465" t="str">
        <f>IF(OR(Expenses!K8="Q1 2028",Expenses!K8="Q2 2028"),"Yes","No")</f>
        <v>No</v>
      </c>
      <c r="AP1465" s="178" t="str">
        <f t="shared" si="982"/>
        <v>No</v>
      </c>
      <c r="AQ1465" t="str">
        <f>IF(OR(Expenses!K8="Q3 2028",Expenses!K8="Q4 2028"),"Yes","No")</f>
        <v>No</v>
      </c>
      <c r="AR1465" s="178" t="str">
        <f t="shared" si="983"/>
        <v>No</v>
      </c>
      <c r="AS1465" t="str">
        <f>IF(OR(Expenses!K8="Q1 2029",Expenses!K8="Q2 2029"),"Yes","No")</f>
        <v>No</v>
      </c>
      <c r="AT1465" s="178" t="str">
        <f t="shared" si="984"/>
        <v>No</v>
      </c>
      <c r="AU1465" t="str">
        <f>IF(OR(Expenses!K8="Q3 2029",Expenses!K8="Q4 2029"),"Yes","No")</f>
        <v>No</v>
      </c>
      <c r="AV1465" s="178" t="str">
        <f t="shared" si="985"/>
        <v>No</v>
      </c>
      <c r="AW1465" t="str">
        <f>IF(OR(Expenses!K8="Q1 2030",Expenses!K8="Q2 2030"),"Yes","No")</f>
        <v>No</v>
      </c>
      <c r="AX1465" s="178" t="str">
        <f t="shared" si="986"/>
        <v>No</v>
      </c>
      <c r="AY1465" t="str">
        <f>IF(OR(Expenses!K8="Q3 2030",Expenses!K8="Q4 2030"),"Yes","No")</f>
        <v>No</v>
      </c>
      <c r="AZ1465" s="178" t="str">
        <f t="shared" si="987"/>
        <v>No</v>
      </c>
      <c r="BA1465" t="str">
        <f>IF(Expenses!K8="","No","Yes")</f>
        <v>No</v>
      </c>
      <c r="BB1465" s="178" t="str">
        <f t="shared" si="988"/>
        <v>No</v>
      </c>
      <c r="BC1465" s="178" t="str">
        <f t="shared" si="989"/>
        <v>Yes</v>
      </c>
      <c r="BD1465" s="174"/>
    </row>
    <row r="1466" spans="1:56" s="175" customFormat="1" ht="23.25" x14ac:dyDescent="0.45">
      <c r="A1466" s="177">
        <v>5</v>
      </c>
      <c r="B1466" s="111" t="s">
        <v>281</v>
      </c>
      <c r="C1466" t="str">
        <f>IF(Expenses!E9="Yes","Yes","No")</f>
        <v>No</v>
      </c>
      <c r="D1466" t="str">
        <f>IF(AND(C1466="No",Expenses!F9="Yes"),"Yes","No")</f>
        <v>No</v>
      </c>
      <c r="E1466" t="str">
        <f>IF(AND(C1466="No",Expenses!F9="N/A"),"N/A","No")</f>
        <v>No</v>
      </c>
      <c r="F1466">
        <f>IF(OR(Expenses!F9="Yes",Expenses!F9="N/A"),0,1)</f>
        <v>1</v>
      </c>
      <c r="G1466" t="str">
        <f>IF(OR(Expenses!K9="Q3 2019",Expenses!K9="Q4 2019"),"Yes","No")</f>
        <v>No</v>
      </c>
      <c r="H1466" s="178" t="str">
        <f t="shared" si="941"/>
        <v>No</v>
      </c>
      <c r="I1466" t="str">
        <f>IF(OR(Expenses!K9="Q1 2020",Expenses!K9="Q2 2020"),"Yes","No")</f>
        <v>No</v>
      </c>
      <c r="J1466" s="178" t="str">
        <f t="shared" si="966"/>
        <v>No</v>
      </c>
      <c r="K1466" t="str">
        <f>IF(OR(Expenses!K9="Q3 2020",Expenses!K9="Q4 2020"),"Yes","No")</f>
        <v>No</v>
      </c>
      <c r="L1466" s="178" t="str">
        <f t="shared" si="967"/>
        <v>No</v>
      </c>
      <c r="M1466" t="str">
        <f>IF(OR(Expenses!K9="Q1 2021",Expenses!K9="Q2 2021"),"Yes","No")</f>
        <v>No</v>
      </c>
      <c r="N1466" s="178" t="str">
        <f t="shared" si="968"/>
        <v>No</v>
      </c>
      <c r="O1466" t="str">
        <f>IF(OR(Expenses!K9="Q3 2021",Expenses!K9="Q4 2021"),"Yes","No")</f>
        <v>No</v>
      </c>
      <c r="P1466" s="178" t="str">
        <f t="shared" si="969"/>
        <v>No</v>
      </c>
      <c r="Q1466" t="str">
        <f>IF(OR(Expenses!K9="Q1 2022",Expenses!K9="Q2 2022"),"Yes","No")</f>
        <v>No</v>
      </c>
      <c r="R1466" s="178" t="str">
        <f t="shared" si="970"/>
        <v>No</v>
      </c>
      <c r="S1466" t="str">
        <f>IF(OR(Expenses!K9="Q3 2022",Expenses!K9="Q4 2022"),"Yes","No")</f>
        <v>No</v>
      </c>
      <c r="T1466" s="178" t="str">
        <f t="shared" si="971"/>
        <v>No</v>
      </c>
      <c r="U1466" t="str">
        <f>IF(OR(Expenses!K9="Q1 2023",Expenses!K9="Q2 2023"),"Yes","No")</f>
        <v>No</v>
      </c>
      <c r="V1466" s="178" t="str">
        <f t="shared" si="972"/>
        <v>No</v>
      </c>
      <c r="W1466" t="str">
        <f>IF(OR(Expenses!K9="Q3 2023",Expenses!K9="Q4 2023"),"Yes","No")</f>
        <v>No</v>
      </c>
      <c r="X1466" s="178" t="str">
        <f t="shared" si="973"/>
        <v>No</v>
      </c>
      <c r="Y1466" t="str">
        <f>IF(OR(Expenses!K9="Q1 2024",Expenses!K9="Q2 2024"),"Yes","No")</f>
        <v>No</v>
      </c>
      <c r="Z1466" s="178" t="str">
        <f t="shared" si="974"/>
        <v>No</v>
      </c>
      <c r="AA1466" t="str">
        <f>IF(OR(Expenses!K9="Q3 2024",Expenses!K9="Q4 2024"),"Yes","No")</f>
        <v>No</v>
      </c>
      <c r="AB1466" s="178" t="str">
        <f t="shared" si="975"/>
        <v>No</v>
      </c>
      <c r="AC1466" t="str">
        <f>IF(OR(Expenses!K9="Q1 2025",Expenses!K9="Q2 2025"),"Yes","No")</f>
        <v>No</v>
      </c>
      <c r="AD1466" s="178" t="str">
        <f t="shared" si="976"/>
        <v>No</v>
      </c>
      <c r="AE1466" t="str">
        <f>IF(OR(Expenses!K9="Q3 2025",Expenses!K9="Q4 2025"),"Yes","No")</f>
        <v>No</v>
      </c>
      <c r="AF1466" s="178" t="str">
        <f t="shared" si="977"/>
        <v>No</v>
      </c>
      <c r="AG1466" t="str">
        <f>IF(OR(Expenses!K9="Q1 2026",Expenses!K9="Q2 2026"),"Yes","No")</f>
        <v>No</v>
      </c>
      <c r="AH1466" s="178" t="str">
        <f t="shared" si="978"/>
        <v>No</v>
      </c>
      <c r="AI1466" t="str">
        <f>IF(OR(Expenses!K9="Q3 2026",Expenses!K9="Q4 2026"),"Yes","No")</f>
        <v>No</v>
      </c>
      <c r="AJ1466" s="178" t="str">
        <f t="shared" si="979"/>
        <v>No</v>
      </c>
      <c r="AK1466" t="str">
        <f>IF(OR(Expenses!K9="Q1 2027",Expenses!K9="Q2 2027"),"Yes","No")</f>
        <v>No</v>
      </c>
      <c r="AL1466" s="178" t="str">
        <f t="shared" si="980"/>
        <v>No</v>
      </c>
      <c r="AM1466" t="str">
        <f>IF(OR(Expenses!K9="Q3 2027",Expenses!K9="Q4 2027"),"Yes","No")</f>
        <v>No</v>
      </c>
      <c r="AN1466" s="178" t="str">
        <f t="shared" si="981"/>
        <v>No</v>
      </c>
      <c r="AO1466" t="str">
        <f>IF(OR(Expenses!K9="Q1 2028",Expenses!K9="Q2 2028"),"Yes","No")</f>
        <v>No</v>
      </c>
      <c r="AP1466" s="178" t="str">
        <f t="shared" si="982"/>
        <v>No</v>
      </c>
      <c r="AQ1466" t="str">
        <f>IF(OR(Expenses!K9="Q3 2028",Expenses!K9="Q4 2028"),"Yes","No")</f>
        <v>No</v>
      </c>
      <c r="AR1466" s="178" t="str">
        <f t="shared" si="983"/>
        <v>No</v>
      </c>
      <c r="AS1466" t="str">
        <f>IF(OR(Expenses!K9="Q1 2029",Expenses!K9="Q2 2029"),"Yes","No")</f>
        <v>No</v>
      </c>
      <c r="AT1466" s="178" t="str">
        <f t="shared" si="984"/>
        <v>No</v>
      </c>
      <c r="AU1466" t="str">
        <f>IF(OR(Expenses!K9="Q3 2029",Expenses!K9="Q4 2029"),"Yes","No")</f>
        <v>No</v>
      </c>
      <c r="AV1466" s="178" t="str">
        <f t="shared" si="985"/>
        <v>No</v>
      </c>
      <c r="AW1466" t="str">
        <f>IF(OR(Expenses!K9="Q1 2030",Expenses!K9="Q2 2030"),"Yes","No")</f>
        <v>No</v>
      </c>
      <c r="AX1466" s="178" t="str">
        <f t="shared" si="986"/>
        <v>No</v>
      </c>
      <c r="AY1466" t="str">
        <f>IF(OR(Expenses!K9="Q3 2030",Expenses!K9="Q4 2030"),"Yes","No")</f>
        <v>No</v>
      </c>
      <c r="AZ1466" s="178" t="str">
        <f t="shared" si="987"/>
        <v>No</v>
      </c>
      <c r="BA1466" t="str">
        <f>IF(Expenses!K9="","No","Yes")</f>
        <v>No</v>
      </c>
      <c r="BB1466" s="178" t="str">
        <f t="shared" si="988"/>
        <v>No</v>
      </c>
      <c r="BC1466" s="178" t="str">
        <f t="shared" si="989"/>
        <v>Yes</v>
      </c>
      <c r="BD1466" s="174"/>
    </row>
    <row r="1467" spans="1:56" s="175" customFormat="1" x14ac:dyDescent="0.45">
      <c r="A1467" s="177">
        <v>6</v>
      </c>
      <c r="B1467" s="111" t="s">
        <v>282</v>
      </c>
      <c r="C1467" t="str">
        <f>IF(Expenses!E10="Yes","Yes","No")</f>
        <v>No</v>
      </c>
      <c r="D1467" t="str">
        <f>IF(AND(C1467="No",Expenses!F10="Yes"),"Yes","No")</f>
        <v>No</v>
      </c>
      <c r="E1467" t="str">
        <f>IF(AND(C1467="No",Expenses!F10="N/A"),"N/A","No")</f>
        <v>No</v>
      </c>
      <c r="F1467">
        <f>IF(OR(Expenses!F10="Yes",Expenses!F10="N/A"),0,1)</f>
        <v>1</v>
      </c>
      <c r="G1467" t="str">
        <f>IF(OR(Expenses!K10="Q3 2019",Expenses!K10="Q4 2019"),"Yes","No")</f>
        <v>No</v>
      </c>
      <c r="H1467" s="178" t="str">
        <f t="shared" si="941"/>
        <v>No</v>
      </c>
      <c r="I1467" t="str">
        <f>IF(OR(Expenses!K10="Q1 2020",Expenses!K10="Q2 2020"),"Yes","No")</f>
        <v>No</v>
      </c>
      <c r="J1467" s="178" t="str">
        <f t="shared" si="966"/>
        <v>No</v>
      </c>
      <c r="K1467" t="str">
        <f>IF(OR(Expenses!K10="Q3 2020",Expenses!K10="Q4 2020"),"Yes","No")</f>
        <v>No</v>
      </c>
      <c r="L1467" s="178" t="str">
        <f t="shared" si="967"/>
        <v>No</v>
      </c>
      <c r="M1467" t="str">
        <f>IF(OR(Expenses!K10="Q1 2021",Expenses!K10="Q2 2021"),"Yes","No")</f>
        <v>No</v>
      </c>
      <c r="N1467" s="178" t="str">
        <f t="shared" si="968"/>
        <v>No</v>
      </c>
      <c r="O1467" t="str">
        <f>IF(OR(Expenses!K10="Q3 2021",Expenses!K10="Q4 2021"),"Yes","No")</f>
        <v>No</v>
      </c>
      <c r="P1467" s="178" t="str">
        <f t="shared" si="969"/>
        <v>No</v>
      </c>
      <c r="Q1467" t="str">
        <f>IF(OR(Expenses!K10="Q1 2022",Expenses!K10="Q2 2022"),"Yes","No")</f>
        <v>No</v>
      </c>
      <c r="R1467" s="178" t="str">
        <f t="shared" si="970"/>
        <v>No</v>
      </c>
      <c r="S1467" t="str">
        <f>IF(OR(Expenses!K10="Q3 2022",Expenses!K10="Q4 2022"),"Yes","No")</f>
        <v>No</v>
      </c>
      <c r="T1467" s="178" t="str">
        <f t="shared" si="971"/>
        <v>No</v>
      </c>
      <c r="U1467" t="str">
        <f>IF(OR(Expenses!K10="Q1 2023",Expenses!K10="Q2 2023"),"Yes","No")</f>
        <v>No</v>
      </c>
      <c r="V1467" s="178" t="str">
        <f t="shared" si="972"/>
        <v>No</v>
      </c>
      <c r="W1467" t="str">
        <f>IF(OR(Expenses!K10="Q3 2023",Expenses!K10="Q4 2023"),"Yes","No")</f>
        <v>No</v>
      </c>
      <c r="X1467" s="178" t="str">
        <f t="shared" si="973"/>
        <v>No</v>
      </c>
      <c r="Y1467" t="str">
        <f>IF(OR(Expenses!K10="Q1 2024",Expenses!K10="Q2 2024"),"Yes","No")</f>
        <v>No</v>
      </c>
      <c r="Z1467" s="178" t="str">
        <f t="shared" si="974"/>
        <v>No</v>
      </c>
      <c r="AA1467" t="str">
        <f>IF(OR(Expenses!K10="Q3 2024",Expenses!K10="Q4 2024"),"Yes","No")</f>
        <v>No</v>
      </c>
      <c r="AB1467" s="178" t="str">
        <f t="shared" si="975"/>
        <v>No</v>
      </c>
      <c r="AC1467" t="str">
        <f>IF(OR(Expenses!K10="Q1 2025",Expenses!K10="Q2 2025"),"Yes","No")</f>
        <v>No</v>
      </c>
      <c r="AD1467" s="178" t="str">
        <f t="shared" si="976"/>
        <v>No</v>
      </c>
      <c r="AE1467" t="str">
        <f>IF(OR(Expenses!K10="Q3 2025",Expenses!K10="Q4 2025"),"Yes","No")</f>
        <v>No</v>
      </c>
      <c r="AF1467" s="178" t="str">
        <f t="shared" si="977"/>
        <v>No</v>
      </c>
      <c r="AG1467" t="str">
        <f>IF(OR(Expenses!K10="Q1 2026",Expenses!K10="Q2 2026"),"Yes","No")</f>
        <v>No</v>
      </c>
      <c r="AH1467" s="178" t="str">
        <f t="shared" si="978"/>
        <v>No</v>
      </c>
      <c r="AI1467" t="str">
        <f>IF(OR(Expenses!K10="Q3 2026",Expenses!K10="Q4 2026"),"Yes","No")</f>
        <v>No</v>
      </c>
      <c r="AJ1467" s="178" t="str">
        <f t="shared" si="979"/>
        <v>No</v>
      </c>
      <c r="AK1467" t="str">
        <f>IF(OR(Expenses!K10="Q1 2027",Expenses!K10="Q2 2027"),"Yes","No")</f>
        <v>No</v>
      </c>
      <c r="AL1467" s="178" t="str">
        <f t="shared" si="980"/>
        <v>No</v>
      </c>
      <c r="AM1467" t="str">
        <f>IF(OR(Expenses!K10="Q3 2027",Expenses!K10="Q4 2027"),"Yes","No")</f>
        <v>No</v>
      </c>
      <c r="AN1467" s="178" t="str">
        <f t="shared" si="981"/>
        <v>No</v>
      </c>
      <c r="AO1467" t="str">
        <f>IF(OR(Expenses!K10="Q1 2028",Expenses!K10="Q2 2028"),"Yes","No")</f>
        <v>No</v>
      </c>
      <c r="AP1467" s="178" t="str">
        <f t="shared" si="982"/>
        <v>No</v>
      </c>
      <c r="AQ1467" t="str">
        <f>IF(OR(Expenses!K10="Q3 2028",Expenses!K10="Q4 2028"),"Yes","No")</f>
        <v>No</v>
      </c>
      <c r="AR1467" s="178" t="str">
        <f t="shared" si="983"/>
        <v>No</v>
      </c>
      <c r="AS1467" t="str">
        <f>IF(OR(Expenses!K10="Q1 2029",Expenses!K10="Q2 2029"),"Yes","No")</f>
        <v>No</v>
      </c>
      <c r="AT1467" s="178" t="str">
        <f t="shared" si="984"/>
        <v>No</v>
      </c>
      <c r="AU1467" t="str">
        <f>IF(OR(Expenses!K10="Q3 2029",Expenses!K10="Q4 2029"),"Yes","No")</f>
        <v>No</v>
      </c>
      <c r="AV1467" s="178" t="str">
        <f t="shared" si="985"/>
        <v>No</v>
      </c>
      <c r="AW1467" t="str">
        <f>IF(OR(Expenses!K10="Q1 2030",Expenses!K10="Q2 2030"),"Yes","No")</f>
        <v>No</v>
      </c>
      <c r="AX1467" s="178" t="str">
        <f t="shared" si="986"/>
        <v>No</v>
      </c>
      <c r="AY1467" t="str">
        <f>IF(OR(Expenses!K10="Q3 2030",Expenses!K10="Q4 2030"),"Yes","No")</f>
        <v>No</v>
      </c>
      <c r="AZ1467" s="178" t="str">
        <f t="shared" si="987"/>
        <v>No</v>
      </c>
      <c r="BA1467" t="str">
        <f>IF(Expenses!K10="","No","Yes")</f>
        <v>No</v>
      </c>
      <c r="BB1467" s="178" t="str">
        <f t="shared" si="988"/>
        <v>No</v>
      </c>
      <c r="BC1467" s="178" t="str">
        <f t="shared" si="989"/>
        <v>Yes</v>
      </c>
      <c r="BD1467" s="174"/>
    </row>
    <row r="1468" spans="1:56" s="175" customFormat="1" ht="23.25" x14ac:dyDescent="0.45">
      <c r="A1468" s="177">
        <v>7</v>
      </c>
      <c r="B1468" s="111" t="s">
        <v>283</v>
      </c>
      <c r="C1468" t="str">
        <f>IF(Expenses!E11="Yes","Yes","No")</f>
        <v>No</v>
      </c>
      <c r="D1468" t="str">
        <f>IF(AND(C1468="No",Expenses!F11="Yes"),"Yes","No")</f>
        <v>No</v>
      </c>
      <c r="E1468" t="str">
        <f>IF(AND(C1468="No",Expenses!F11="N/A"),"N/A","No")</f>
        <v>No</v>
      </c>
      <c r="F1468">
        <f>IF(OR(Expenses!F11="Yes",Expenses!F11="N/A"),0,1)</f>
        <v>1</v>
      </c>
      <c r="G1468" t="str">
        <f>IF(OR(Expenses!K11="Q3 2019",Expenses!K11="Q4 2019"),"Yes","No")</f>
        <v>No</v>
      </c>
      <c r="H1468" s="178" t="str">
        <f t="shared" si="941"/>
        <v>No</v>
      </c>
      <c r="I1468" t="str">
        <f>IF(OR(Expenses!K11="Q1 2020",Expenses!K11="Q2 2020"),"Yes","No")</f>
        <v>No</v>
      </c>
      <c r="J1468" s="178" t="str">
        <f t="shared" si="966"/>
        <v>No</v>
      </c>
      <c r="K1468" t="str">
        <f>IF(OR(Expenses!K11="Q3 2020",Expenses!K11="Q4 2020"),"Yes","No")</f>
        <v>No</v>
      </c>
      <c r="L1468" s="178" t="str">
        <f t="shared" si="967"/>
        <v>No</v>
      </c>
      <c r="M1468" t="str">
        <f>IF(OR(Expenses!K11="Q1 2021",Expenses!K11="Q2 2021"),"Yes","No")</f>
        <v>No</v>
      </c>
      <c r="N1468" s="178" t="str">
        <f t="shared" si="968"/>
        <v>No</v>
      </c>
      <c r="O1468" t="str">
        <f>IF(OR(Expenses!K11="Q3 2021",Expenses!K11="Q4 2021"),"Yes","No")</f>
        <v>No</v>
      </c>
      <c r="P1468" s="178" t="str">
        <f t="shared" si="969"/>
        <v>No</v>
      </c>
      <c r="Q1468" t="str">
        <f>IF(OR(Expenses!K11="Q1 2022",Expenses!K11="Q2 2022"),"Yes","No")</f>
        <v>No</v>
      </c>
      <c r="R1468" s="178" t="str">
        <f t="shared" si="970"/>
        <v>No</v>
      </c>
      <c r="S1468" t="str">
        <f>IF(OR(Expenses!K11="Q3 2022",Expenses!K11="Q4 2022"),"Yes","No")</f>
        <v>No</v>
      </c>
      <c r="T1468" s="178" t="str">
        <f t="shared" si="971"/>
        <v>No</v>
      </c>
      <c r="U1468" t="str">
        <f>IF(OR(Expenses!K11="Q1 2023",Expenses!K11="Q2 2023"),"Yes","No")</f>
        <v>No</v>
      </c>
      <c r="V1468" s="178" t="str">
        <f t="shared" si="972"/>
        <v>No</v>
      </c>
      <c r="W1468" t="str">
        <f>IF(OR(Expenses!K11="Q3 2023",Expenses!K11="Q4 2023"),"Yes","No")</f>
        <v>No</v>
      </c>
      <c r="X1468" s="178" t="str">
        <f t="shared" si="973"/>
        <v>No</v>
      </c>
      <c r="Y1468" t="str">
        <f>IF(OR(Expenses!K11="Q1 2024",Expenses!K11="Q2 2024"),"Yes","No")</f>
        <v>No</v>
      </c>
      <c r="Z1468" s="178" t="str">
        <f t="shared" si="974"/>
        <v>No</v>
      </c>
      <c r="AA1468" t="str">
        <f>IF(OR(Expenses!K11="Q3 2024",Expenses!K11="Q4 2024"),"Yes","No")</f>
        <v>No</v>
      </c>
      <c r="AB1468" s="178" t="str">
        <f t="shared" si="975"/>
        <v>No</v>
      </c>
      <c r="AC1468" t="str">
        <f>IF(OR(Expenses!K11="Q1 2025",Expenses!K11="Q2 2025"),"Yes","No")</f>
        <v>No</v>
      </c>
      <c r="AD1468" s="178" t="str">
        <f t="shared" si="976"/>
        <v>No</v>
      </c>
      <c r="AE1468" t="str">
        <f>IF(OR(Expenses!K11="Q3 2025",Expenses!K11="Q4 2025"),"Yes","No")</f>
        <v>No</v>
      </c>
      <c r="AF1468" s="178" t="str">
        <f t="shared" si="977"/>
        <v>No</v>
      </c>
      <c r="AG1468" t="str">
        <f>IF(OR(Expenses!K11="Q1 2026",Expenses!K11="Q2 2026"),"Yes","No")</f>
        <v>No</v>
      </c>
      <c r="AH1468" s="178" t="str">
        <f t="shared" si="978"/>
        <v>No</v>
      </c>
      <c r="AI1468" t="str">
        <f>IF(OR(Expenses!K11="Q3 2026",Expenses!K11="Q4 2026"),"Yes","No")</f>
        <v>No</v>
      </c>
      <c r="AJ1468" s="178" t="str">
        <f t="shared" si="979"/>
        <v>No</v>
      </c>
      <c r="AK1468" t="str">
        <f>IF(OR(Expenses!K11="Q1 2027",Expenses!K11="Q2 2027"),"Yes","No")</f>
        <v>No</v>
      </c>
      <c r="AL1468" s="178" t="str">
        <f t="shared" si="980"/>
        <v>No</v>
      </c>
      <c r="AM1468" t="str">
        <f>IF(OR(Expenses!K11="Q3 2027",Expenses!K11="Q4 2027"),"Yes","No")</f>
        <v>No</v>
      </c>
      <c r="AN1468" s="178" t="str">
        <f t="shared" si="981"/>
        <v>No</v>
      </c>
      <c r="AO1468" t="str">
        <f>IF(OR(Expenses!K11="Q1 2028",Expenses!K11="Q2 2028"),"Yes","No")</f>
        <v>No</v>
      </c>
      <c r="AP1468" s="178" t="str">
        <f t="shared" si="982"/>
        <v>No</v>
      </c>
      <c r="AQ1468" t="str">
        <f>IF(OR(Expenses!K11="Q3 2028",Expenses!K11="Q4 2028"),"Yes","No")</f>
        <v>No</v>
      </c>
      <c r="AR1468" s="178" t="str">
        <f t="shared" si="983"/>
        <v>No</v>
      </c>
      <c r="AS1468" t="str">
        <f>IF(OR(Expenses!K11="Q1 2029",Expenses!K11="Q2 2029"),"Yes","No")</f>
        <v>No</v>
      </c>
      <c r="AT1468" s="178" t="str">
        <f t="shared" si="984"/>
        <v>No</v>
      </c>
      <c r="AU1468" t="str">
        <f>IF(OR(Expenses!K11="Q3 2029",Expenses!K11="Q4 2029"),"Yes","No")</f>
        <v>No</v>
      </c>
      <c r="AV1468" s="178" t="str">
        <f t="shared" si="985"/>
        <v>No</v>
      </c>
      <c r="AW1468" t="str">
        <f>IF(OR(Expenses!K11="Q1 2030",Expenses!K11="Q2 2030"),"Yes","No")</f>
        <v>No</v>
      </c>
      <c r="AX1468" s="178" t="str">
        <f t="shared" si="986"/>
        <v>No</v>
      </c>
      <c r="AY1468" t="str">
        <f>IF(OR(Expenses!K11="Q3 2030",Expenses!K11="Q4 2030"),"Yes","No")</f>
        <v>No</v>
      </c>
      <c r="AZ1468" s="178" t="str">
        <f t="shared" si="987"/>
        <v>No</v>
      </c>
      <c r="BA1468" t="str">
        <f>IF(Expenses!K11="","No","Yes")</f>
        <v>No</v>
      </c>
      <c r="BB1468" s="178" t="str">
        <f t="shared" si="988"/>
        <v>No</v>
      </c>
      <c r="BC1468" s="178" t="str">
        <f t="shared" si="989"/>
        <v>Yes</v>
      </c>
      <c r="BD1468" s="174"/>
    </row>
    <row r="1469" spans="1:56" s="175" customFormat="1" ht="34.9" x14ac:dyDescent="0.45">
      <c r="A1469" s="177">
        <v>8</v>
      </c>
      <c r="B1469" s="111" t="s">
        <v>284</v>
      </c>
      <c r="C1469" t="str">
        <f>IF(Expenses!E12="Yes","Yes","No")</f>
        <v>No</v>
      </c>
      <c r="D1469" t="str">
        <f>IF(AND(C1469="No",Expenses!F12="Yes"),"Yes","No")</f>
        <v>No</v>
      </c>
      <c r="E1469" t="str">
        <f>IF(AND(C1469="No",Expenses!F12="N/A"),"N/A","No")</f>
        <v>No</v>
      </c>
      <c r="F1469">
        <f>IF(OR(Expenses!F12="Yes",Expenses!F12="N/A"),0,1)</f>
        <v>1</v>
      </c>
      <c r="G1469" t="str">
        <f>IF(OR(Expenses!K12="Q3 2019",Expenses!K12="Q4 2019"),"Yes","No")</f>
        <v>No</v>
      </c>
      <c r="H1469" s="178" t="str">
        <f t="shared" si="941"/>
        <v>No</v>
      </c>
      <c r="I1469" t="str">
        <f>IF(OR(Expenses!K12="Q1 2020",Expenses!K12="Q2 2020"),"Yes","No")</f>
        <v>No</v>
      </c>
      <c r="J1469" s="178" t="str">
        <f t="shared" si="966"/>
        <v>No</v>
      </c>
      <c r="K1469" t="str">
        <f>IF(OR(Expenses!K12="Q3 2020",Expenses!K12="Q4 2020"),"Yes","No")</f>
        <v>No</v>
      </c>
      <c r="L1469" s="178" t="str">
        <f t="shared" si="967"/>
        <v>No</v>
      </c>
      <c r="M1469" t="str">
        <f>IF(OR(Expenses!K12="Q1 2021",Expenses!K12="Q2 2021"),"Yes","No")</f>
        <v>No</v>
      </c>
      <c r="N1469" s="178" t="str">
        <f t="shared" si="968"/>
        <v>No</v>
      </c>
      <c r="O1469" t="str">
        <f>IF(OR(Expenses!K12="Q3 2021",Expenses!K12="Q4 2021"),"Yes","No")</f>
        <v>No</v>
      </c>
      <c r="P1469" s="178" t="str">
        <f t="shared" si="969"/>
        <v>No</v>
      </c>
      <c r="Q1469" t="str">
        <f>IF(OR(Expenses!K12="Q1 2022",Expenses!K12="Q2 2022"),"Yes","No")</f>
        <v>No</v>
      </c>
      <c r="R1469" s="178" t="str">
        <f t="shared" si="970"/>
        <v>No</v>
      </c>
      <c r="S1469" t="str">
        <f>IF(OR(Expenses!K12="Q3 2022",Expenses!K12="Q4 2022"),"Yes","No")</f>
        <v>No</v>
      </c>
      <c r="T1469" s="178" t="str">
        <f t="shared" si="971"/>
        <v>No</v>
      </c>
      <c r="U1469" t="str">
        <f>IF(OR(Expenses!K12="Q1 2023",Expenses!K12="Q2 2023"),"Yes","No")</f>
        <v>No</v>
      </c>
      <c r="V1469" s="178" t="str">
        <f t="shared" si="972"/>
        <v>No</v>
      </c>
      <c r="W1469" t="str">
        <f>IF(OR(Expenses!K12="Q3 2023",Expenses!K12="Q4 2023"),"Yes","No")</f>
        <v>No</v>
      </c>
      <c r="X1469" s="178" t="str">
        <f t="shared" si="973"/>
        <v>No</v>
      </c>
      <c r="Y1469" t="str">
        <f>IF(OR(Expenses!K12="Q1 2024",Expenses!K12="Q2 2024"),"Yes","No")</f>
        <v>No</v>
      </c>
      <c r="Z1469" s="178" t="str">
        <f t="shared" si="974"/>
        <v>No</v>
      </c>
      <c r="AA1469" t="str">
        <f>IF(OR(Expenses!K12="Q3 2024",Expenses!K12="Q4 2024"),"Yes","No")</f>
        <v>No</v>
      </c>
      <c r="AB1469" s="178" t="str">
        <f t="shared" si="975"/>
        <v>No</v>
      </c>
      <c r="AC1469" t="str">
        <f>IF(OR(Expenses!K12="Q1 2025",Expenses!K12="Q2 2025"),"Yes","No")</f>
        <v>No</v>
      </c>
      <c r="AD1469" s="178" t="str">
        <f t="shared" si="976"/>
        <v>No</v>
      </c>
      <c r="AE1469" t="str">
        <f>IF(OR(Expenses!K12="Q3 2025",Expenses!K12="Q4 2025"),"Yes","No")</f>
        <v>No</v>
      </c>
      <c r="AF1469" s="178" t="str">
        <f t="shared" si="977"/>
        <v>No</v>
      </c>
      <c r="AG1469" t="str">
        <f>IF(OR(Expenses!K12="Q1 2026",Expenses!K12="Q2 2026"),"Yes","No")</f>
        <v>No</v>
      </c>
      <c r="AH1469" s="178" t="str">
        <f t="shared" si="978"/>
        <v>No</v>
      </c>
      <c r="AI1469" t="str">
        <f>IF(OR(Expenses!K12="Q3 2026",Expenses!K12="Q4 2026"),"Yes","No")</f>
        <v>No</v>
      </c>
      <c r="AJ1469" s="178" t="str">
        <f t="shared" si="979"/>
        <v>No</v>
      </c>
      <c r="AK1469" t="str">
        <f>IF(OR(Expenses!K12="Q1 2027",Expenses!K12="Q2 2027"),"Yes","No")</f>
        <v>No</v>
      </c>
      <c r="AL1469" s="178" t="str">
        <f t="shared" si="980"/>
        <v>No</v>
      </c>
      <c r="AM1469" t="str">
        <f>IF(OR(Expenses!K12="Q3 2027",Expenses!K12="Q4 2027"),"Yes","No")</f>
        <v>No</v>
      </c>
      <c r="AN1469" s="178" t="str">
        <f t="shared" si="981"/>
        <v>No</v>
      </c>
      <c r="AO1469" t="str">
        <f>IF(OR(Expenses!K12="Q1 2028",Expenses!K12="Q2 2028"),"Yes","No")</f>
        <v>No</v>
      </c>
      <c r="AP1469" s="178" t="str">
        <f t="shared" si="982"/>
        <v>No</v>
      </c>
      <c r="AQ1469" t="str">
        <f>IF(OR(Expenses!K12="Q3 2028",Expenses!K12="Q4 2028"),"Yes","No")</f>
        <v>No</v>
      </c>
      <c r="AR1469" s="178" t="str">
        <f t="shared" si="983"/>
        <v>No</v>
      </c>
      <c r="AS1469" t="str">
        <f>IF(OR(Expenses!K12="Q1 2029",Expenses!K12="Q2 2029"),"Yes","No")</f>
        <v>No</v>
      </c>
      <c r="AT1469" s="178" t="str">
        <f t="shared" si="984"/>
        <v>No</v>
      </c>
      <c r="AU1469" t="str">
        <f>IF(OR(Expenses!K12="Q3 2029",Expenses!K12="Q4 2029"),"Yes","No")</f>
        <v>No</v>
      </c>
      <c r="AV1469" s="178" t="str">
        <f t="shared" si="985"/>
        <v>No</v>
      </c>
      <c r="AW1469" t="str">
        <f>IF(OR(Expenses!K12="Q1 2030",Expenses!K12="Q2 2030"),"Yes","No")</f>
        <v>No</v>
      </c>
      <c r="AX1469" s="178" t="str">
        <f t="shared" si="986"/>
        <v>No</v>
      </c>
      <c r="AY1469" t="str">
        <f>IF(OR(Expenses!K12="Q3 2030",Expenses!K12="Q4 2030"),"Yes","No")</f>
        <v>No</v>
      </c>
      <c r="AZ1469" s="178" t="str">
        <f t="shared" si="987"/>
        <v>No</v>
      </c>
      <c r="BA1469" t="str">
        <f>IF(Expenses!K12="","No","Yes")</f>
        <v>No</v>
      </c>
      <c r="BB1469" s="178" t="str">
        <f t="shared" si="988"/>
        <v>No</v>
      </c>
      <c r="BC1469" s="178" t="str">
        <f t="shared" si="989"/>
        <v>Yes</v>
      </c>
      <c r="BD1469" s="174"/>
    </row>
    <row r="1470" spans="1:56" s="175" customFormat="1" ht="23.25" x14ac:dyDescent="0.45">
      <c r="A1470" s="177">
        <v>9</v>
      </c>
      <c r="B1470" s="111" t="s">
        <v>285</v>
      </c>
      <c r="C1470" t="str">
        <f>IF(Expenses!E13="Yes","Yes","No")</f>
        <v>No</v>
      </c>
      <c r="D1470" t="str">
        <f>IF(AND(C1470="No",Expenses!F13="Yes"),"Yes","No")</f>
        <v>No</v>
      </c>
      <c r="E1470" t="str">
        <f>IF(AND(C1470="No",Expenses!F13="N/A"),"N/A","No")</f>
        <v>No</v>
      </c>
      <c r="F1470">
        <f>IF(OR(Expenses!F13="Yes",Expenses!F13="N/A"),0,1)</f>
        <v>1</v>
      </c>
      <c r="G1470" t="str">
        <f>IF(OR(Expenses!K13="Q3 2019",Expenses!K13="Q4 2019"),"Yes","No")</f>
        <v>No</v>
      </c>
      <c r="H1470" s="178" t="str">
        <f t="shared" si="941"/>
        <v>No</v>
      </c>
      <c r="I1470" t="str">
        <f>IF(OR(Expenses!K13="Q1 2020",Expenses!K13="Q2 2020"),"Yes","No")</f>
        <v>No</v>
      </c>
      <c r="J1470" s="178" t="str">
        <f t="shared" si="966"/>
        <v>No</v>
      </c>
      <c r="K1470" t="str">
        <f>IF(OR(Expenses!K13="Q3 2020",Expenses!K13="Q4 2020"),"Yes","No")</f>
        <v>No</v>
      </c>
      <c r="L1470" s="178" t="str">
        <f t="shared" si="967"/>
        <v>No</v>
      </c>
      <c r="M1470" t="str">
        <f>IF(OR(Expenses!K13="Q1 2021",Expenses!K13="Q2 2021"),"Yes","No")</f>
        <v>No</v>
      </c>
      <c r="N1470" s="178" t="str">
        <f t="shared" si="968"/>
        <v>No</v>
      </c>
      <c r="O1470" t="str">
        <f>IF(OR(Expenses!K13="Q3 2021",Expenses!K13="Q4 2021"),"Yes","No")</f>
        <v>No</v>
      </c>
      <c r="P1470" s="178" t="str">
        <f t="shared" si="969"/>
        <v>No</v>
      </c>
      <c r="Q1470" t="str">
        <f>IF(OR(Expenses!K13="Q1 2022",Expenses!K13="Q2 2022"),"Yes","No")</f>
        <v>No</v>
      </c>
      <c r="R1470" s="178" t="str">
        <f t="shared" si="970"/>
        <v>No</v>
      </c>
      <c r="S1470" t="str">
        <f>IF(OR(Expenses!K13="Q3 2022",Expenses!K13="Q4 2022"),"Yes","No")</f>
        <v>No</v>
      </c>
      <c r="T1470" s="178" t="str">
        <f t="shared" si="971"/>
        <v>No</v>
      </c>
      <c r="U1470" t="str">
        <f>IF(OR(Expenses!K13="Q1 2023",Expenses!K13="Q2 2023"),"Yes","No")</f>
        <v>No</v>
      </c>
      <c r="V1470" s="178" t="str">
        <f t="shared" si="972"/>
        <v>No</v>
      </c>
      <c r="W1470" t="str">
        <f>IF(OR(Expenses!K13="Q3 2023",Expenses!K13="Q4 2023"),"Yes","No")</f>
        <v>No</v>
      </c>
      <c r="X1470" s="178" t="str">
        <f t="shared" si="973"/>
        <v>No</v>
      </c>
      <c r="Y1470" t="str">
        <f>IF(OR(Expenses!K13="Q1 2024",Expenses!K13="Q2 2024"),"Yes","No")</f>
        <v>No</v>
      </c>
      <c r="Z1470" s="178" t="str">
        <f t="shared" si="974"/>
        <v>No</v>
      </c>
      <c r="AA1470" t="str">
        <f>IF(OR(Expenses!K13="Q3 2024",Expenses!K13="Q4 2024"),"Yes","No")</f>
        <v>No</v>
      </c>
      <c r="AB1470" s="178" t="str">
        <f t="shared" si="975"/>
        <v>No</v>
      </c>
      <c r="AC1470" t="str">
        <f>IF(OR(Expenses!K13="Q1 2025",Expenses!K13="Q2 2025"),"Yes","No")</f>
        <v>No</v>
      </c>
      <c r="AD1470" s="178" t="str">
        <f t="shared" si="976"/>
        <v>No</v>
      </c>
      <c r="AE1470" t="str">
        <f>IF(OR(Expenses!K13="Q3 2025",Expenses!K13="Q4 2025"),"Yes","No")</f>
        <v>No</v>
      </c>
      <c r="AF1470" s="178" t="str">
        <f t="shared" si="977"/>
        <v>No</v>
      </c>
      <c r="AG1470" t="str">
        <f>IF(OR(Expenses!K13="Q1 2026",Expenses!K13="Q2 2026"),"Yes","No")</f>
        <v>No</v>
      </c>
      <c r="AH1470" s="178" t="str">
        <f t="shared" si="978"/>
        <v>No</v>
      </c>
      <c r="AI1470" t="str">
        <f>IF(OR(Expenses!K13="Q3 2026",Expenses!K13="Q4 2026"),"Yes","No")</f>
        <v>No</v>
      </c>
      <c r="AJ1470" s="178" t="str">
        <f t="shared" si="979"/>
        <v>No</v>
      </c>
      <c r="AK1470" t="str">
        <f>IF(OR(Expenses!K13="Q1 2027",Expenses!K13="Q2 2027"),"Yes","No")</f>
        <v>No</v>
      </c>
      <c r="AL1470" s="178" t="str">
        <f t="shared" si="980"/>
        <v>No</v>
      </c>
      <c r="AM1470" t="str">
        <f>IF(OR(Expenses!K13="Q3 2027",Expenses!K13="Q4 2027"),"Yes","No")</f>
        <v>No</v>
      </c>
      <c r="AN1470" s="178" t="str">
        <f t="shared" si="981"/>
        <v>No</v>
      </c>
      <c r="AO1470" t="str">
        <f>IF(OR(Expenses!K13="Q1 2028",Expenses!K13="Q2 2028"),"Yes","No")</f>
        <v>No</v>
      </c>
      <c r="AP1470" s="178" t="str">
        <f t="shared" si="982"/>
        <v>No</v>
      </c>
      <c r="AQ1470" t="str">
        <f>IF(OR(Expenses!K13="Q3 2028",Expenses!K13="Q4 2028"),"Yes","No")</f>
        <v>No</v>
      </c>
      <c r="AR1470" s="178" t="str">
        <f t="shared" si="983"/>
        <v>No</v>
      </c>
      <c r="AS1470" t="str">
        <f>IF(OR(Expenses!K13="Q1 2029",Expenses!K13="Q2 2029"),"Yes","No")</f>
        <v>No</v>
      </c>
      <c r="AT1470" s="178" t="str">
        <f t="shared" si="984"/>
        <v>No</v>
      </c>
      <c r="AU1470" t="str">
        <f>IF(OR(Expenses!K13="Q3 2029",Expenses!K13="Q4 2029"),"Yes","No")</f>
        <v>No</v>
      </c>
      <c r="AV1470" s="178" t="str">
        <f t="shared" si="985"/>
        <v>No</v>
      </c>
      <c r="AW1470" t="str">
        <f>IF(OR(Expenses!K13="Q1 2030",Expenses!K13="Q2 2030"),"Yes","No")</f>
        <v>No</v>
      </c>
      <c r="AX1470" s="178" t="str">
        <f t="shared" si="986"/>
        <v>No</v>
      </c>
      <c r="AY1470" t="str">
        <f>IF(OR(Expenses!K13="Q3 2030",Expenses!K13="Q4 2030"),"Yes","No")</f>
        <v>No</v>
      </c>
      <c r="AZ1470" s="178" t="str">
        <f t="shared" si="987"/>
        <v>No</v>
      </c>
      <c r="BA1470" t="str">
        <f>IF(Expenses!K13="","No","Yes")</f>
        <v>No</v>
      </c>
      <c r="BB1470" s="178" t="str">
        <f t="shared" si="988"/>
        <v>No</v>
      </c>
      <c r="BC1470" s="178" t="str">
        <f t="shared" si="989"/>
        <v>Yes</v>
      </c>
      <c r="BD1470" s="174"/>
    </row>
    <row r="1471" spans="1:56" s="175" customFormat="1" x14ac:dyDescent="0.45">
      <c r="A1471" s="177">
        <v>10</v>
      </c>
      <c r="B1471" s="111" t="s">
        <v>286</v>
      </c>
      <c r="C1471" t="str">
        <f>IF(Expenses!E14="Yes","Yes","No")</f>
        <v>No</v>
      </c>
      <c r="D1471" t="str">
        <f>IF(AND(C1471="No",Expenses!F14="Yes"),"Yes","No")</f>
        <v>No</v>
      </c>
      <c r="E1471" t="str">
        <f>IF(AND(C1471="No",Expenses!F14="N/A"),"N/A","No")</f>
        <v>No</v>
      </c>
      <c r="F1471">
        <f>IF(OR(Expenses!F14="Yes",Expenses!F14="N/A"),0,1)</f>
        <v>1</v>
      </c>
      <c r="G1471" t="str">
        <f>IF(OR(Expenses!K14="Q3 2019",Expenses!K14="Q4 2019"),"Yes","No")</f>
        <v>No</v>
      </c>
      <c r="H1471" s="178" t="str">
        <f t="shared" si="941"/>
        <v>No</v>
      </c>
      <c r="I1471" t="str">
        <f>IF(OR(Expenses!K14="Q1 2020",Expenses!K14="Q2 2020"),"Yes","No")</f>
        <v>No</v>
      </c>
      <c r="J1471" s="178" t="str">
        <f t="shared" si="966"/>
        <v>No</v>
      </c>
      <c r="K1471" t="str">
        <f>IF(OR(Expenses!K14="Q3 2020",Expenses!K14="Q4 2020"),"Yes","No")</f>
        <v>No</v>
      </c>
      <c r="L1471" s="178" t="str">
        <f t="shared" si="967"/>
        <v>No</v>
      </c>
      <c r="M1471" t="str">
        <f>IF(OR(Expenses!K14="Q1 2021",Expenses!K14="Q2 2021"),"Yes","No")</f>
        <v>No</v>
      </c>
      <c r="N1471" s="178" t="str">
        <f t="shared" si="968"/>
        <v>No</v>
      </c>
      <c r="O1471" t="str">
        <f>IF(OR(Expenses!K14="Q3 2021",Expenses!K14="Q4 2021"),"Yes","No")</f>
        <v>No</v>
      </c>
      <c r="P1471" s="178" t="str">
        <f t="shared" si="969"/>
        <v>No</v>
      </c>
      <c r="Q1471" t="str">
        <f>IF(OR(Expenses!K14="Q1 2022",Expenses!K14="Q2 2022"),"Yes","No")</f>
        <v>No</v>
      </c>
      <c r="R1471" s="178" t="str">
        <f t="shared" si="970"/>
        <v>No</v>
      </c>
      <c r="S1471" t="str">
        <f>IF(OR(Expenses!K14="Q3 2022",Expenses!K14="Q4 2022"),"Yes","No")</f>
        <v>No</v>
      </c>
      <c r="T1471" s="178" t="str">
        <f t="shared" si="971"/>
        <v>No</v>
      </c>
      <c r="U1471" t="str">
        <f>IF(OR(Expenses!K14="Q1 2023",Expenses!K14="Q2 2023"),"Yes","No")</f>
        <v>No</v>
      </c>
      <c r="V1471" s="178" t="str">
        <f t="shared" si="972"/>
        <v>No</v>
      </c>
      <c r="W1471" t="str">
        <f>IF(OR(Expenses!K14="Q3 2023",Expenses!K14="Q4 2023"),"Yes","No")</f>
        <v>No</v>
      </c>
      <c r="X1471" s="178" t="str">
        <f t="shared" si="973"/>
        <v>No</v>
      </c>
      <c r="Y1471" t="str">
        <f>IF(OR(Expenses!K14="Q1 2024",Expenses!K14="Q2 2024"),"Yes","No")</f>
        <v>No</v>
      </c>
      <c r="Z1471" s="178" t="str">
        <f t="shared" si="974"/>
        <v>No</v>
      </c>
      <c r="AA1471" t="str">
        <f>IF(OR(Expenses!K14="Q3 2024",Expenses!K14="Q4 2024"),"Yes","No")</f>
        <v>No</v>
      </c>
      <c r="AB1471" s="178" t="str">
        <f t="shared" si="975"/>
        <v>No</v>
      </c>
      <c r="AC1471" t="str">
        <f>IF(OR(Expenses!K14="Q1 2025",Expenses!K14="Q2 2025"),"Yes","No")</f>
        <v>No</v>
      </c>
      <c r="AD1471" s="178" t="str">
        <f t="shared" si="976"/>
        <v>No</v>
      </c>
      <c r="AE1471" t="str">
        <f>IF(OR(Expenses!K14="Q3 2025",Expenses!K14="Q4 2025"),"Yes","No")</f>
        <v>No</v>
      </c>
      <c r="AF1471" s="178" t="str">
        <f t="shared" si="977"/>
        <v>No</v>
      </c>
      <c r="AG1471" t="str">
        <f>IF(OR(Expenses!K14="Q1 2026",Expenses!K14="Q2 2026"),"Yes","No")</f>
        <v>No</v>
      </c>
      <c r="AH1471" s="178" t="str">
        <f t="shared" si="978"/>
        <v>No</v>
      </c>
      <c r="AI1471" t="str">
        <f>IF(OR(Expenses!K14="Q3 2026",Expenses!K14="Q4 2026"),"Yes","No")</f>
        <v>No</v>
      </c>
      <c r="AJ1471" s="178" t="str">
        <f t="shared" si="979"/>
        <v>No</v>
      </c>
      <c r="AK1471" t="str">
        <f>IF(OR(Expenses!K14="Q1 2027",Expenses!K14="Q2 2027"),"Yes","No")</f>
        <v>No</v>
      </c>
      <c r="AL1471" s="178" t="str">
        <f t="shared" si="980"/>
        <v>No</v>
      </c>
      <c r="AM1471" t="str">
        <f>IF(OR(Expenses!K14="Q3 2027",Expenses!K14="Q4 2027"),"Yes","No")</f>
        <v>No</v>
      </c>
      <c r="AN1471" s="178" t="str">
        <f t="shared" si="981"/>
        <v>No</v>
      </c>
      <c r="AO1471" t="str">
        <f>IF(OR(Expenses!K14="Q1 2028",Expenses!K14="Q2 2028"),"Yes","No")</f>
        <v>No</v>
      </c>
      <c r="AP1471" s="178" t="str">
        <f t="shared" si="982"/>
        <v>No</v>
      </c>
      <c r="AQ1471" t="str">
        <f>IF(OR(Expenses!K14="Q3 2028",Expenses!K14="Q4 2028"),"Yes","No")</f>
        <v>No</v>
      </c>
      <c r="AR1471" s="178" t="str">
        <f t="shared" si="983"/>
        <v>No</v>
      </c>
      <c r="AS1471" t="str">
        <f>IF(OR(Expenses!K14="Q1 2029",Expenses!K14="Q2 2029"),"Yes","No")</f>
        <v>No</v>
      </c>
      <c r="AT1471" s="178" t="str">
        <f t="shared" si="984"/>
        <v>No</v>
      </c>
      <c r="AU1471" t="str">
        <f>IF(OR(Expenses!K14="Q3 2029",Expenses!K14="Q4 2029"),"Yes","No")</f>
        <v>No</v>
      </c>
      <c r="AV1471" s="178" t="str">
        <f t="shared" si="985"/>
        <v>No</v>
      </c>
      <c r="AW1471" t="str">
        <f>IF(OR(Expenses!K14="Q1 2030",Expenses!K14="Q2 2030"),"Yes","No")</f>
        <v>No</v>
      </c>
      <c r="AX1471" s="178" t="str">
        <f t="shared" si="986"/>
        <v>No</v>
      </c>
      <c r="AY1471" t="str">
        <f>IF(OR(Expenses!K14="Q3 2030",Expenses!K14="Q4 2030"),"Yes","No")</f>
        <v>No</v>
      </c>
      <c r="AZ1471" s="178" t="str">
        <f t="shared" si="987"/>
        <v>No</v>
      </c>
      <c r="BA1471" t="str">
        <f>IF(Expenses!K14="","No","Yes")</f>
        <v>No</v>
      </c>
      <c r="BB1471" s="178" t="str">
        <f t="shared" si="988"/>
        <v>No</v>
      </c>
      <c r="BC1471" s="178" t="str">
        <f t="shared" si="989"/>
        <v>Yes</v>
      </c>
      <c r="BD1471" s="174"/>
    </row>
    <row r="1472" spans="1:56" s="175" customFormat="1" x14ac:dyDescent="0.45">
      <c r="A1472" s="177">
        <v>11</v>
      </c>
      <c r="B1472" s="22" t="s">
        <v>288</v>
      </c>
      <c r="C1472" t="str">
        <f>IF(Expenses!E15="Yes","Yes","No")</f>
        <v>Yes</v>
      </c>
      <c r="D1472" t="str">
        <f>IF(AND(C1472="No",Expenses!F15="Yes"),"Yes","No")</f>
        <v>No</v>
      </c>
      <c r="E1472" t="str">
        <f>IF(AND(C1472="No",Expenses!F15="N/A"),"N/A","No")</f>
        <v>No</v>
      </c>
      <c r="F1472">
        <f>IF(OR(Expenses!F15="Yes",Expenses!F15="N/A"),0,1)</f>
        <v>1</v>
      </c>
      <c r="G1472" t="str">
        <f>IF(OR(Expenses!K15="Q3 2019",Expenses!K15="Q4 2019"),"Yes","No")</f>
        <v>No</v>
      </c>
      <c r="H1472" s="178" t="str">
        <f t="shared" si="941"/>
        <v>No</v>
      </c>
      <c r="I1472" t="str">
        <f>IF(OR(Expenses!K15="Q1 2020",Expenses!K15="Q2 2020"),"Yes","No")</f>
        <v>No</v>
      </c>
      <c r="J1472" s="178" t="str">
        <f t="shared" si="966"/>
        <v>No</v>
      </c>
      <c r="K1472" t="str">
        <f>IF(OR(Expenses!K15="Q3 2020",Expenses!K15="Q4 2020"),"Yes","No")</f>
        <v>No</v>
      </c>
      <c r="L1472" s="178" t="str">
        <f t="shared" si="967"/>
        <v>No</v>
      </c>
      <c r="M1472" t="str">
        <f>IF(OR(Expenses!K15="Q1 2021",Expenses!K15="Q2 2021"),"Yes","No")</f>
        <v>No</v>
      </c>
      <c r="N1472" s="178" t="str">
        <f t="shared" si="968"/>
        <v>No</v>
      </c>
      <c r="O1472" t="str">
        <f>IF(OR(Expenses!K15="Q3 2021",Expenses!K15="Q4 2021"),"Yes","No")</f>
        <v>No</v>
      </c>
      <c r="P1472" s="178" t="str">
        <f t="shared" si="969"/>
        <v>No</v>
      </c>
      <c r="Q1472" t="str">
        <f>IF(OR(Expenses!K15="Q1 2022",Expenses!K15="Q2 2022"),"Yes","No")</f>
        <v>No</v>
      </c>
      <c r="R1472" s="178" t="str">
        <f t="shared" si="970"/>
        <v>No</v>
      </c>
      <c r="S1472" t="str">
        <f>IF(OR(Expenses!K15="Q3 2022",Expenses!K15="Q4 2022"),"Yes","No")</f>
        <v>No</v>
      </c>
      <c r="T1472" s="178" t="str">
        <f t="shared" si="971"/>
        <v>No</v>
      </c>
      <c r="U1472" t="str">
        <f>IF(OR(Expenses!K15="Q1 2023",Expenses!K15="Q2 2023"),"Yes","No")</f>
        <v>No</v>
      </c>
      <c r="V1472" s="178" t="str">
        <f t="shared" si="972"/>
        <v>No</v>
      </c>
      <c r="W1472" t="str">
        <f>IF(OR(Expenses!K15="Q3 2023",Expenses!K15="Q4 2023"),"Yes","No")</f>
        <v>No</v>
      </c>
      <c r="X1472" s="178" t="str">
        <f t="shared" si="973"/>
        <v>No</v>
      </c>
      <c r="Y1472" t="str">
        <f>IF(OR(Expenses!K15="Q1 2024",Expenses!K15="Q2 2024"),"Yes","No")</f>
        <v>No</v>
      </c>
      <c r="Z1472" s="178" t="str">
        <f t="shared" si="974"/>
        <v>No</v>
      </c>
      <c r="AA1472" t="str">
        <f>IF(OR(Expenses!K15="Q3 2024",Expenses!K15="Q4 2024"),"Yes","No")</f>
        <v>No</v>
      </c>
      <c r="AB1472" s="178" t="str">
        <f t="shared" si="975"/>
        <v>No</v>
      </c>
      <c r="AC1472" t="str">
        <f>IF(OR(Expenses!K15="Q1 2025",Expenses!K15="Q2 2025"),"Yes","No")</f>
        <v>No</v>
      </c>
      <c r="AD1472" s="178" t="str">
        <f t="shared" si="976"/>
        <v>No</v>
      </c>
      <c r="AE1472" t="str">
        <f>IF(OR(Expenses!K15="Q3 2025",Expenses!K15="Q4 2025"),"Yes","No")</f>
        <v>No</v>
      </c>
      <c r="AF1472" s="178" t="str">
        <f t="shared" si="977"/>
        <v>No</v>
      </c>
      <c r="AG1472" t="str">
        <f>IF(OR(Expenses!K15="Q1 2026",Expenses!K15="Q2 2026"),"Yes","No")</f>
        <v>No</v>
      </c>
      <c r="AH1472" s="178" t="str">
        <f t="shared" si="978"/>
        <v>No</v>
      </c>
      <c r="AI1472" t="str">
        <f>IF(OR(Expenses!K15="Q3 2026",Expenses!K15="Q4 2026"),"Yes","No")</f>
        <v>No</v>
      </c>
      <c r="AJ1472" s="178" t="str">
        <f t="shared" si="979"/>
        <v>No</v>
      </c>
      <c r="AK1472" t="str">
        <f>IF(OR(Expenses!K15="Q1 2027",Expenses!K15="Q2 2027"),"Yes","No")</f>
        <v>No</v>
      </c>
      <c r="AL1472" s="178" t="str">
        <f t="shared" si="980"/>
        <v>No</v>
      </c>
      <c r="AM1472" t="str">
        <f>IF(OR(Expenses!K15="Q3 2027",Expenses!K15="Q4 2027"),"Yes","No")</f>
        <v>No</v>
      </c>
      <c r="AN1472" s="178" t="str">
        <f t="shared" si="981"/>
        <v>No</v>
      </c>
      <c r="AO1472" t="str">
        <f>IF(OR(Expenses!K15="Q1 2028",Expenses!K15="Q2 2028"),"Yes","No")</f>
        <v>No</v>
      </c>
      <c r="AP1472" s="178" t="str">
        <f t="shared" si="982"/>
        <v>No</v>
      </c>
      <c r="AQ1472" t="str">
        <f>IF(OR(Expenses!K15="Q3 2028",Expenses!K15="Q4 2028"),"Yes","No")</f>
        <v>No</v>
      </c>
      <c r="AR1472" s="178" t="str">
        <f t="shared" si="983"/>
        <v>No</v>
      </c>
      <c r="AS1472" t="str">
        <f>IF(OR(Expenses!K15="Q1 2029",Expenses!K15="Q2 2029"),"Yes","No")</f>
        <v>No</v>
      </c>
      <c r="AT1472" s="178" t="str">
        <f t="shared" si="984"/>
        <v>No</v>
      </c>
      <c r="AU1472" t="str">
        <f>IF(OR(Expenses!K15="Q3 2029",Expenses!K15="Q4 2029"),"Yes","No")</f>
        <v>No</v>
      </c>
      <c r="AV1472" s="178" t="str">
        <f t="shared" si="985"/>
        <v>No</v>
      </c>
      <c r="AW1472" t="str">
        <f>IF(OR(Expenses!K15="Q1 2030",Expenses!K15="Q2 2030"),"Yes","No")</f>
        <v>No</v>
      </c>
      <c r="AX1472" s="178" t="str">
        <f t="shared" si="986"/>
        <v>No</v>
      </c>
      <c r="AY1472" t="str">
        <f>IF(OR(Expenses!K15="Q3 2030",Expenses!K15="Q4 2030"),"Yes","No")</f>
        <v>No</v>
      </c>
      <c r="AZ1472" s="178" t="str">
        <f t="shared" si="987"/>
        <v>No</v>
      </c>
      <c r="BA1472" t="str">
        <f>IF(Expenses!K15="","No","Yes")</f>
        <v>No</v>
      </c>
      <c r="BB1472" s="178" t="str">
        <f t="shared" si="988"/>
        <v>No</v>
      </c>
      <c r="BC1472" s="178" t="str">
        <f t="shared" si="989"/>
        <v>No</v>
      </c>
      <c r="BD1472" s="174"/>
    </row>
    <row r="1473" spans="1:56" s="175" customFormat="1" x14ac:dyDescent="0.45">
      <c r="A1473" s="177">
        <v>12</v>
      </c>
      <c r="B1473" s="28" t="s">
        <v>289</v>
      </c>
      <c r="C1473" t="str">
        <f>IF(Expenses!E16="Yes","Yes","No")</f>
        <v>No</v>
      </c>
      <c r="D1473" t="str">
        <f>IF(AND(C1473="No",Expenses!F16="Yes"),"Yes","No")</f>
        <v>No</v>
      </c>
      <c r="E1473" t="str">
        <f>IF(AND(C1473="No",Expenses!F16="N/A"),"N/A","No")</f>
        <v>No</v>
      </c>
      <c r="F1473">
        <f>IF(OR(Expenses!F16="Yes",Expenses!F16="N/A"),0,1)</f>
        <v>1</v>
      </c>
      <c r="G1473" t="str">
        <f>IF(OR(Expenses!K16="Q3 2019",Expenses!K16="Q4 2019"),"Yes","No")</f>
        <v>No</v>
      </c>
      <c r="H1473" s="178" t="str">
        <f t="shared" si="941"/>
        <v>No</v>
      </c>
      <c r="I1473" t="str">
        <f>IF(OR(Expenses!K16="Q1 2020",Expenses!K16="Q2 2020"),"Yes","No")</f>
        <v>No</v>
      </c>
      <c r="J1473" s="178" t="str">
        <f t="shared" si="966"/>
        <v>No</v>
      </c>
      <c r="K1473" t="str">
        <f>IF(OR(Expenses!K16="Q3 2020",Expenses!K16="Q4 2020"),"Yes","No")</f>
        <v>No</v>
      </c>
      <c r="L1473" s="178" t="str">
        <f t="shared" si="967"/>
        <v>No</v>
      </c>
      <c r="M1473" t="str">
        <f>IF(OR(Expenses!K16="Q1 2021",Expenses!K16="Q2 2021"),"Yes","No")</f>
        <v>No</v>
      </c>
      <c r="N1473" s="178" t="str">
        <f t="shared" si="968"/>
        <v>No</v>
      </c>
      <c r="O1473" t="str">
        <f>IF(OR(Expenses!K16="Q3 2021",Expenses!K16="Q4 2021"),"Yes","No")</f>
        <v>No</v>
      </c>
      <c r="P1473" s="178" t="str">
        <f t="shared" si="969"/>
        <v>No</v>
      </c>
      <c r="Q1473" t="str">
        <f>IF(OR(Expenses!K16="Q1 2022",Expenses!K16="Q2 2022"),"Yes","No")</f>
        <v>No</v>
      </c>
      <c r="R1473" s="178" t="str">
        <f t="shared" si="970"/>
        <v>No</v>
      </c>
      <c r="S1473" t="str">
        <f>IF(OR(Expenses!K16="Q3 2022",Expenses!K16="Q4 2022"),"Yes","No")</f>
        <v>No</v>
      </c>
      <c r="T1473" s="178" t="str">
        <f t="shared" si="971"/>
        <v>No</v>
      </c>
      <c r="U1473" t="str">
        <f>IF(OR(Expenses!K16="Q1 2023",Expenses!K16="Q2 2023"),"Yes","No")</f>
        <v>No</v>
      </c>
      <c r="V1473" s="178" t="str">
        <f t="shared" si="972"/>
        <v>No</v>
      </c>
      <c r="W1473" t="str">
        <f>IF(OR(Expenses!K16="Q3 2023",Expenses!K16="Q4 2023"),"Yes","No")</f>
        <v>No</v>
      </c>
      <c r="X1473" s="178" t="str">
        <f t="shared" si="973"/>
        <v>No</v>
      </c>
      <c r="Y1473" t="str">
        <f>IF(OR(Expenses!K16="Q1 2024",Expenses!K16="Q2 2024"),"Yes","No")</f>
        <v>No</v>
      </c>
      <c r="Z1473" s="178" t="str">
        <f t="shared" si="974"/>
        <v>No</v>
      </c>
      <c r="AA1473" t="str">
        <f>IF(OR(Expenses!K16="Q3 2024",Expenses!K16="Q4 2024"),"Yes","No")</f>
        <v>No</v>
      </c>
      <c r="AB1473" s="178" t="str">
        <f t="shared" si="975"/>
        <v>No</v>
      </c>
      <c r="AC1473" t="str">
        <f>IF(OR(Expenses!K16="Q1 2025",Expenses!K16="Q2 2025"),"Yes","No")</f>
        <v>No</v>
      </c>
      <c r="AD1473" s="178" t="str">
        <f t="shared" si="976"/>
        <v>No</v>
      </c>
      <c r="AE1473" t="str">
        <f>IF(OR(Expenses!K16="Q3 2025",Expenses!K16="Q4 2025"),"Yes","No")</f>
        <v>No</v>
      </c>
      <c r="AF1473" s="178" t="str">
        <f t="shared" si="977"/>
        <v>No</v>
      </c>
      <c r="AG1473" t="str">
        <f>IF(OR(Expenses!K16="Q1 2026",Expenses!K16="Q2 2026"),"Yes","No")</f>
        <v>No</v>
      </c>
      <c r="AH1473" s="178" t="str">
        <f t="shared" si="978"/>
        <v>No</v>
      </c>
      <c r="AI1473" t="str">
        <f>IF(OR(Expenses!K16="Q3 2026",Expenses!K16="Q4 2026"),"Yes","No")</f>
        <v>No</v>
      </c>
      <c r="AJ1473" s="178" t="str">
        <f t="shared" si="979"/>
        <v>No</v>
      </c>
      <c r="AK1473" t="str">
        <f>IF(OR(Expenses!K16="Q1 2027",Expenses!K16="Q2 2027"),"Yes","No")</f>
        <v>No</v>
      </c>
      <c r="AL1473" s="178" t="str">
        <f t="shared" si="980"/>
        <v>No</v>
      </c>
      <c r="AM1473" t="str">
        <f>IF(OR(Expenses!K16="Q3 2027",Expenses!K16="Q4 2027"),"Yes","No")</f>
        <v>No</v>
      </c>
      <c r="AN1473" s="178" t="str">
        <f t="shared" si="981"/>
        <v>No</v>
      </c>
      <c r="AO1473" t="str">
        <f>IF(OR(Expenses!K16="Q1 2028",Expenses!K16="Q2 2028"),"Yes","No")</f>
        <v>No</v>
      </c>
      <c r="AP1473" s="178" t="str">
        <f t="shared" si="982"/>
        <v>No</v>
      </c>
      <c r="AQ1473" t="str">
        <f>IF(OR(Expenses!K16="Q3 2028",Expenses!K16="Q4 2028"),"Yes","No")</f>
        <v>No</v>
      </c>
      <c r="AR1473" s="178" t="str">
        <f t="shared" si="983"/>
        <v>No</v>
      </c>
      <c r="AS1473" t="str">
        <f>IF(OR(Expenses!K16="Q1 2029",Expenses!K16="Q2 2029"),"Yes","No")</f>
        <v>No</v>
      </c>
      <c r="AT1473" s="178" t="str">
        <f t="shared" si="984"/>
        <v>No</v>
      </c>
      <c r="AU1473" t="str">
        <f>IF(OR(Expenses!K16="Q3 2029",Expenses!K16="Q4 2029"),"Yes","No")</f>
        <v>No</v>
      </c>
      <c r="AV1473" s="178" t="str">
        <f t="shared" si="985"/>
        <v>No</v>
      </c>
      <c r="AW1473" t="str">
        <f>IF(OR(Expenses!K16="Q1 2030",Expenses!K16="Q2 2030"),"Yes","No")</f>
        <v>No</v>
      </c>
      <c r="AX1473" s="178" t="str">
        <f t="shared" si="986"/>
        <v>No</v>
      </c>
      <c r="AY1473" t="str">
        <f>IF(OR(Expenses!K16="Q3 2030",Expenses!K16="Q4 2030"),"Yes","No")</f>
        <v>No</v>
      </c>
      <c r="AZ1473" s="178" t="str">
        <f t="shared" si="987"/>
        <v>No</v>
      </c>
      <c r="BA1473" t="str">
        <f>IF(Expenses!K16="","No","Yes")</f>
        <v>No</v>
      </c>
      <c r="BB1473" s="178" t="str">
        <f t="shared" si="988"/>
        <v>No</v>
      </c>
      <c r="BC1473" s="178" t="str">
        <f t="shared" si="989"/>
        <v>Yes</v>
      </c>
      <c r="BD1473" s="174"/>
    </row>
    <row r="1474" spans="1:56" s="175" customFormat="1" ht="23.25" x14ac:dyDescent="0.45">
      <c r="A1474" s="177">
        <v>13</v>
      </c>
      <c r="B1474" s="112" t="s">
        <v>290</v>
      </c>
      <c r="C1474" t="str">
        <f>IF(Expenses!E17="Yes","Yes","No")</f>
        <v>No</v>
      </c>
      <c r="D1474" t="str">
        <f>IF(AND(C1474="No",Expenses!F17="Yes"),"Yes","No")</f>
        <v>No</v>
      </c>
      <c r="E1474" t="str">
        <f>IF(AND(C1474="No",Expenses!F17="N/A"),"N/A","No")</f>
        <v>No</v>
      </c>
      <c r="F1474">
        <f>IF(OR(Expenses!F17="Yes",Expenses!F17="N/A"),0,1)</f>
        <v>1</v>
      </c>
      <c r="G1474" t="str">
        <f>IF(OR(Expenses!K17="Q3 2019",Expenses!K17="Q4 2019"),"Yes","No")</f>
        <v>No</v>
      </c>
      <c r="H1474" s="178" t="str">
        <f t="shared" si="941"/>
        <v>No</v>
      </c>
      <c r="I1474" t="str">
        <f>IF(OR(Expenses!K17="Q1 2020",Expenses!K17="Q2 2020"),"Yes","No")</f>
        <v>No</v>
      </c>
      <c r="J1474" s="178" t="str">
        <f t="shared" si="966"/>
        <v>No</v>
      </c>
      <c r="K1474" t="str">
        <f>IF(OR(Expenses!K17="Q3 2020",Expenses!K17="Q4 2020"),"Yes","No")</f>
        <v>No</v>
      </c>
      <c r="L1474" s="178" t="str">
        <f t="shared" si="967"/>
        <v>No</v>
      </c>
      <c r="M1474" t="str">
        <f>IF(OR(Expenses!K17="Q1 2021",Expenses!K17="Q2 2021"),"Yes","No")</f>
        <v>No</v>
      </c>
      <c r="N1474" s="178" t="str">
        <f t="shared" si="968"/>
        <v>No</v>
      </c>
      <c r="O1474" t="str">
        <f>IF(OR(Expenses!K17="Q3 2021",Expenses!K17="Q4 2021"),"Yes","No")</f>
        <v>No</v>
      </c>
      <c r="P1474" s="178" t="str">
        <f t="shared" si="969"/>
        <v>No</v>
      </c>
      <c r="Q1474" t="str">
        <f>IF(OR(Expenses!K17="Q1 2022",Expenses!K17="Q2 2022"),"Yes","No")</f>
        <v>No</v>
      </c>
      <c r="R1474" s="178" t="str">
        <f t="shared" si="970"/>
        <v>No</v>
      </c>
      <c r="S1474" t="str">
        <f>IF(OR(Expenses!K17="Q3 2022",Expenses!K17="Q4 2022"),"Yes","No")</f>
        <v>No</v>
      </c>
      <c r="T1474" s="178" t="str">
        <f t="shared" si="971"/>
        <v>No</v>
      </c>
      <c r="U1474" t="str">
        <f>IF(OR(Expenses!K17="Q1 2023",Expenses!K17="Q2 2023"),"Yes","No")</f>
        <v>No</v>
      </c>
      <c r="V1474" s="178" t="str">
        <f t="shared" si="972"/>
        <v>No</v>
      </c>
      <c r="W1474" t="str">
        <f>IF(OR(Expenses!K17="Q3 2023",Expenses!K17="Q4 2023"),"Yes","No")</f>
        <v>No</v>
      </c>
      <c r="X1474" s="178" t="str">
        <f t="shared" si="973"/>
        <v>No</v>
      </c>
      <c r="Y1474" t="str">
        <f>IF(OR(Expenses!K17="Q1 2024",Expenses!K17="Q2 2024"),"Yes","No")</f>
        <v>No</v>
      </c>
      <c r="Z1474" s="178" t="str">
        <f t="shared" si="974"/>
        <v>No</v>
      </c>
      <c r="AA1474" t="str">
        <f>IF(OR(Expenses!K17="Q3 2024",Expenses!K17="Q4 2024"),"Yes","No")</f>
        <v>No</v>
      </c>
      <c r="AB1474" s="178" t="str">
        <f t="shared" si="975"/>
        <v>No</v>
      </c>
      <c r="AC1474" t="str">
        <f>IF(OR(Expenses!K17="Q1 2025",Expenses!K17="Q2 2025"),"Yes","No")</f>
        <v>No</v>
      </c>
      <c r="AD1474" s="178" t="str">
        <f t="shared" si="976"/>
        <v>No</v>
      </c>
      <c r="AE1474" t="str">
        <f>IF(OR(Expenses!K17="Q3 2025",Expenses!K17="Q4 2025"),"Yes","No")</f>
        <v>No</v>
      </c>
      <c r="AF1474" s="178" t="str">
        <f t="shared" si="977"/>
        <v>No</v>
      </c>
      <c r="AG1474" t="str">
        <f>IF(OR(Expenses!K17="Q1 2026",Expenses!K17="Q2 2026"),"Yes","No")</f>
        <v>No</v>
      </c>
      <c r="AH1474" s="178" t="str">
        <f t="shared" si="978"/>
        <v>No</v>
      </c>
      <c r="AI1474" t="str">
        <f>IF(OR(Expenses!K17="Q3 2026",Expenses!K17="Q4 2026"),"Yes","No")</f>
        <v>No</v>
      </c>
      <c r="AJ1474" s="178" t="str">
        <f t="shared" si="979"/>
        <v>No</v>
      </c>
      <c r="AK1474" t="str">
        <f>IF(OR(Expenses!K17="Q1 2027",Expenses!K17="Q2 2027"),"Yes","No")</f>
        <v>No</v>
      </c>
      <c r="AL1474" s="178" t="str">
        <f t="shared" si="980"/>
        <v>No</v>
      </c>
      <c r="AM1474" t="str">
        <f>IF(OR(Expenses!K17="Q3 2027",Expenses!K17="Q4 2027"),"Yes","No")</f>
        <v>No</v>
      </c>
      <c r="AN1474" s="178" t="str">
        <f t="shared" si="981"/>
        <v>No</v>
      </c>
      <c r="AO1474" t="str">
        <f>IF(OR(Expenses!K17="Q1 2028",Expenses!K17="Q2 2028"),"Yes","No")</f>
        <v>No</v>
      </c>
      <c r="AP1474" s="178" t="str">
        <f t="shared" si="982"/>
        <v>No</v>
      </c>
      <c r="AQ1474" t="str">
        <f>IF(OR(Expenses!K17="Q3 2028",Expenses!K17="Q4 2028"),"Yes","No")</f>
        <v>No</v>
      </c>
      <c r="AR1474" s="178" t="str">
        <f t="shared" si="983"/>
        <v>No</v>
      </c>
      <c r="AS1474" t="str">
        <f>IF(OR(Expenses!K17="Q1 2029",Expenses!K17="Q2 2029"),"Yes","No")</f>
        <v>No</v>
      </c>
      <c r="AT1474" s="178" t="str">
        <f t="shared" si="984"/>
        <v>No</v>
      </c>
      <c r="AU1474" t="str">
        <f>IF(OR(Expenses!K17="Q3 2029",Expenses!K17="Q4 2029"),"Yes","No")</f>
        <v>No</v>
      </c>
      <c r="AV1474" s="178" t="str">
        <f t="shared" si="985"/>
        <v>No</v>
      </c>
      <c r="AW1474" t="str">
        <f>IF(OR(Expenses!K17="Q1 2030",Expenses!K17="Q2 2030"),"Yes","No")</f>
        <v>No</v>
      </c>
      <c r="AX1474" s="178" t="str">
        <f t="shared" si="986"/>
        <v>No</v>
      </c>
      <c r="AY1474" t="str">
        <f>IF(OR(Expenses!K17="Q3 2030",Expenses!K17="Q4 2030"),"Yes","No")</f>
        <v>No</v>
      </c>
      <c r="AZ1474" s="178" t="str">
        <f t="shared" si="987"/>
        <v>No</v>
      </c>
      <c r="BA1474" t="str">
        <f>IF(Expenses!K17="","No","Yes")</f>
        <v>No</v>
      </c>
      <c r="BB1474" s="178" t="str">
        <f t="shared" si="988"/>
        <v>No</v>
      </c>
      <c r="BC1474" s="178" t="str">
        <f t="shared" si="989"/>
        <v>Yes</v>
      </c>
      <c r="BD1474" s="174"/>
    </row>
    <row r="1475" spans="1:56" s="175" customFormat="1" x14ac:dyDescent="0.45">
      <c r="A1475" s="177">
        <v>14</v>
      </c>
      <c r="B1475" s="112" t="s">
        <v>292</v>
      </c>
      <c r="C1475" t="str">
        <f>IF(Expenses!E18="Yes","Yes","No")</f>
        <v>No</v>
      </c>
      <c r="D1475" t="str">
        <f>IF(AND(C1475="No",Expenses!F18="Yes"),"Yes","No")</f>
        <v>No</v>
      </c>
      <c r="E1475" t="str">
        <f>IF(AND(C1475="No",Expenses!F18="N/A"),"N/A","No")</f>
        <v>No</v>
      </c>
      <c r="F1475">
        <f>IF(OR(Expenses!F18="Yes",Expenses!F18="N/A"),0,1)</f>
        <v>1</v>
      </c>
      <c r="G1475" t="str">
        <f>IF(OR(Expenses!K18="Q3 2019",Expenses!K18="Q4 2019"),"Yes","No")</f>
        <v>No</v>
      </c>
      <c r="H1475" s="178" t="str">
        <f t="shared" si="941"/>
        <v>No</v>
      </c>
      <c r="I1475" t="str">
        <f>IF(OR(Expenses!K18="Q1 2020",Expenses!K18="Q2 2020"),"Yes","No")</f>
        <v>No</v>
      </c>
      <c r="J1475" s="178" t="str">
        <f t="shared" si="966"/>
        <v>No</v>
      </c>
      <c r="K1475" t="str">
        <f>IF(OR(Expenses!K18="Q3 2020",Expenses!K18="Q4 2020"),"Yes","No")</f>
        <v>No</v>
      </c>
      <c r="L1475" s="178" t="str">
        <f t="shared" si="967"/>
        <v>No</v>
      </c>
      <c r="M1475" t="str">
        <f>IF(OR(Expenses!K18="Q1 2021",Expenses!K18="Q2 2021"),"Yes","No")</f>
        <v>No</v>
      </c>
      <c r="N1475" s="178" t="str">
        <f t="shared" si="968"/>
        <v>No</v>
      </c>
      <c r="O1475" t="str">
        <f>IF(OR(Expenses!K18="Q3 2021",Expenses!K18="Q4 2021"),"Yes","No")</f>
        <v>No</v>
      </c>
      <c r="P1475" s="178" t="str">
        <f t="shared" si="969"/>
        <v>No</v>
      </c>
      <c r="Q1475" t="str">
        <f>IF(OR(Expenses!K18="Q1 2022",Expenses!K18="Q2 2022"),"Yes","No")</f>
        <v>No</v>
      </c>
      <c r="R1475" s="178" t="str">
        <f t="shared" si="970"/>
        <v>No</v>
      </c>
      <c r="S1475" t="str">
        <f>IF(OR(Expenses!K18="Q3 2022",Expenses!K18="Q4 2022"),"Yes","No")</f>
        <v>No</v>
      </c>
      <c r="T1475" s="178" t="str">
        <f t="shared" si="971"/>
        <v>No</v>
      </c>
      <c r="U1475" t="str">
        <f>IF(OR(Expenses!K18="Q1 2023",Expenses!K18="Q2 2023"),"Yes","No")</f>
        <v>No</v>
      </c>
      <c r="V1475" s="178" t="str">
        <f t="shared" si="972"/>
        <v>No</v>
      </c>
      <c r="W1475" t="str">
        <f>IF(OR(Expenses!K18="Q3 2023",Expenses!K18="Q4 2023"),"Yes","No")</f>
        <v>No</v>
      </c>
      <c r="X1475" s="178" t="str">
        <f t="shared" si="973"/>
        <v>No</v>
      </c>
      <c r="Y1475" t="str">
        <f>IF(OR(Expenses!K18="Q1 2024",Expenses!K18="Q2 2024"),"Yes","No")</f>
        <v>No</v>
      </c>
      <c r="Z1475" s="178" t="str">
        <f t="shared" si="974"/>
        <v>No</v>
      </c>
      <c r="AA1475" t="str">
        <f>IF(OR(Expenses!K18="Q3 2024",Expenses!K18="Q4 2024"),"Yes","No")</f>
        <v>No</v>
      </c>
      <c r="AB1475" s="178" t="str">
        <f t="shared" si="975"/>
        <v>No</v>
      </c>
      <c r="AC1475" t="str">
        <f>IF(OR(Expenses!K18="Q1 2025",Expenses!K18="Q2 2025"),"Yes","No")</f>
        <v>No</v>
      </c>
      <c r="AD1475" s="178" t="str">
        <f t="shared" si="976"/>
        <v>No</v>
      </c>
      <c r="AE1475" t="str">
        <f>IF(OR(Expenses!K18="Q3 2025",Expenses!K18="Q4 2025"),"Yes","No")</f>
        <v>No</v>
      </c>
      <c r="AF1475" s="178" t="str">
        <f t="shared" si="977"/>
        <v>No</v>
      </c>
      <c r="AG1475" t="str">
        <f>IF(OR(Expenses!K18="Q1 2026",Expenses!K18="Q2 2026"),"Yes","No")</f>
        <v>No</v>
      </c>
      <c r="AH1475" s="178" t="str">
        <f t="shared" si="978"/>
        <v>No</v>
      </c>
      <c r="AI1475" t="str">
        <f>IF(OR(Expenses!K18="Q3 2026",Expenses!K18="Q4 2026"),"Yes","No")</f>
        <v>No</v>
      </c>
      <c r="AJ1475" s="178" t="str">
        <f t="shared" si="979"/>
        <v>No</v>
      </c>
      <c r="AK1475" t="str">
        <f>IF(OR(Expenses!K18="Q1 2027",Expenses!K18="Q2 2027"),"Yes","No")</f>
        <v>No</v>
      </c>
      <c r="AL1475" s="178" t="str">
        <f t="shared" si="980"/>
        <v>No</v>
      </c>
      <c r="AM1475" t="str">
        <f>IF(OR(Expenses!K18="Q3 2027",Expenses!K18="Q4 2027"),"Yes","No")</f>
        <v>No</v>
      </c>
      <c r="AN1475" s="178" t="str">
        <f t="shared" si="981"/>
        <v>No</v>
      </c>
      <c r="AO1475" t="str">
        <f>IF(OR(Expenses!K18="Q1 2028",Expenses!K18="Q2 2028"),"Yes","No")</f>
        <v>No</v>
      </c>
      <c r="AP1475" s="178" t="str">
        <f t="shared" si="982"/>
        <v>No</v>
      </c>
      <c r="AQ1475" t="str">
        <f>IF(OR(Expenses!K18="Q3 2028",Expenses!K18="Q4 2028"),"Yes","No")</f>
        <v>No</v>
      </c>
      <c r="AR1475" s="178" t="str">
        <f t="shared" si="983"/>
        <v>No</v>
      </c>
      <c r="AS1475" t="str">
        <f>IF(OR(Expenses!K18="Q1 2029",Expenses!K18="Q2 2029"),"Yes","No")</f>
        <v>No</v>
      </c>
      <c r="AT1475" s="178" t="str">
        <f t="shared" si="984"/>
        <v>No</v>
      </c>
      <c r="AU1475" t="str">
        <f>IF(OR(Expenses!K18="Q3 2029",Expenses!K18="Q4 2029"),"Yes","No")</f>
        <v>No</v>
      </c>
      <c r="AV1475" s="178" t="str">
        <f t="shared" si="985"/>
        <v>No</v>
      </c>
      <c r="AW1475" t="str">
        <f>IF(OR(Expenses!K18="Q1 2030",Expenses!K18="Q2 2030"),"Yes","No")</f>
        <v>No</v>
      </c>
      <c r="AX1475" s="178" t="str">
        <f t="shared" si="986"/>
        <v>No</v>
      </c>
      <c r="AY1475" t="str">
        <f>IF(OR(Expenses!K18="Q3 2030",Expenses!K18="Q4 2030"),"Yes","No")</f>
        <v>No</v>
      </c>
      <c r="AZ1475" s="178" t="str">
        <f t="shared" si="987"/>
        <v>No</v>
      </c>
      <c r="BA1475" t="str">
        <f>IF(Expenses!K18="","No","Yes")</f>
        <v>No</v>
      </c>
      <c r="BB1475" s="178" t="str">
        <f t="shared" si="988"/>
        <v>No</v>
      </c>
      <c r="BC1475" s="178" t="str">
        <f t="shared" si="989"/>
        <v>Yes</v>
      </c>
      <c r="BD1475" s="174"/>
    </row>
    <row r="1476" spans="1:56" s="175" customFormat="1" ht="23.25" x14ac:dyDescent="0.45">
      <c r="A1476" s="177">
        <v>15</v>
      </c>
      <c r="B1476" s="112" t="s">
        <v>293</v>
      </c>
      <c r="C1476" t="str">
        <f>IF(Expenses!E19="Yes","Yes","No")</f>
        <v>No</v>
      </c>
      <c r="D1476" t="str">
        <f>IF(AND(C1476="No",Expenses!F19="Yes"),"Yes","No")</f>
        <v>No</v>
      </c>
      <c r="E1476" t="str">
        <f>IF(AND(C1476="No",Expenses!F19="N/A"),"N/A","No")</f>
        <v>No</v>
      </c>
      <c r="F1476">
        <f>IF(OR(Expenses!F19="Yes",Expenses!F19="N/A"),0,1)</f>
        <v>1</v>
      </c>
      <c r="G1476" t="str">
        <f>IF(OR(Expenses!K19="Q3 2019",Expenses!K19="Q4 2019"),"Yes","No")</f>
        <v>No</v>
      </c>
      <c r="H1476" s="178" t="str">
        <f t="shared" si="941"/>
        <v>No</v>
      </c>
      <c r="I1476" t="str">
        <f>IF(OR(Expenses!K19="Q1 2020",Expenses!K19="Q2 2020"),"Yes","No")</f>
        <v>No</v>
      </c>
      <c r="J1476" s="178" t="str">
        <f t="shared" si="966"/>
        <v>No</v>
      </c>
      <c r="K1476" t="str">
        <f>IF(OR(Expenses!K19="Q3 2020",Expenses!K19="Q4 2020"),"Yes","No")</f>
        <v>No</v>
      </c>
      <c r="L1476" s="178" t="str">
        <f t="shared" si="967"/>
        <v>No</v>
      </c>
      <c r="M1476" t="str">
        <f>IF(OR(Expenses!K19="Q1 2021",Expenses!K19="Q2 2021"),"Yes","No")</f>
        <v>No</v>
      </c>
      <c r="N1476" s="178" t="str">
        <f t="shared" si="968"/>
        <v>No</v>
      </c>
      <c r="O1476" t="str">
        <f>IF(OR(Expenses!K19="Q3 2021",Expenses!K19="Q4 2021"),"Yes","No")</f>
        <v>No</v>
      </c>
      <c r="P1476" s="178" t="str">
        <f t="shared" si="969"/>
        <v>No</v>
      </c>
      <c r="Q1476" t="str">
        <f>IF(OR(Expenses!K19="Q1 2022",Expenses!K19="Q2 2022"),"Yes","No")</f>
        <v>No</v>
      </c>
      <c r="R1476" s="178" t="str">
        <f t="shared" si="970"/>
        <v>No</v>
      </c>
      <c r="S1476" t="str">
        <f>IF(OR(Expenses!K19="Q3 2022",Expenses!K19="Q4 2022"),"Yes","No")</f>
        <v>No</v>
      </c>
      <c r="T1476" s="178" t="str">
        <f t="shared" si="971"/>
        <v>No</v>
      </c>
      <c r="U1476" t="str">
        <f>IF(OR(Expenses!K19="Q1 2023",Expenses!K19="Q2 2023"),"Yes","No")</f>
        <v>No</v>
      </c>
      <c r="V1476" s="178" t="str">
        <f t="shared" si="972"/>
        <v>No</v>
      </c>
      <c r="W1476" t="str">
        <f>IF(OR(Expenses!K19="Q3 2023",Expenses!K19="Q4 2023"),"Yes","No")</f>
        <v>No</v>
      </c>
      <c r="X1476" s="178" t="str">
        <f t="shared" si="973"/>
        <v>No</v>
      </c>
      <c r="Y1476" t="str">
        <f>IF(OR(Expenses!K19="Q1 2024",Expenses!K19="Q2 2024"),"Yes","No")</f>
        <v>No</v>
      </c>
      <c r="Z1476" s="178" t="str">
        <f t="shared" si="974"/>
        <v>No</v>
      </c>
      <c r="AA1476" t="str">
        <f>IF(OR(Expenses!K19="Q3 2024",Expenses!K19="Q4 2024"),"Yes","No")</f>
        <v>No</v>
      </c>
      <c r="AB1476" s="178" t="str">
        <f t="shared" si="975"/>
        <v>No</v>
      </c>
      <c r="AC1476" t="str">
        <f>IF(OR(Expenses!K19="Q1 2025",Expenses!K19="Q2 2025"),"Yes","No")</f>
        <v>No</v>
      </c>
      <c r="AD1476" s="178" t="str">
        <f t="shared" si="976"/>
        <v>No</v>
      </c>
      <c r="AE1476" t="str">
        <f>IF(OR(Expenses!K19="Q3 2025",Expenses!K19="Q4 2025"),"Yes","No")</f>
        <v>No</v>
      </c>
      <c r="AF1476" s="178" t="str">
        <f t="shared" si="977"/>
        <v>No</v>
      </c>
      <c r="AG1476" t="str">
        <f>IF(OR(Expenses!K19="Q1 2026",Expenses!K19="Q2 2026"),"Yes","No")</f>
        <v>No</v>
      </c>
      <c r="AH1476" s="178" t="str">
        <f t="shared" si="978"/>
        <v>No</v>
      </c>
      <c r="AI1476" t="str">
        <f>IF(OR(Expenses!K19="Q3 2026",Expenses!K19="Q4 2026"),"Yes","No")</f>
        <v>No</v>
      </c>
      <c r="AJ1476" s="178" t="str">
        <f t="shared" si="979"/>
        <v>No</v>
      </c>
      <c r="AK1476" t="str">
        <f>IF(OR(Expenses!K19="Q1 2027",Expenses!K19="Q2 2027"),"Yes","No")</f>
        <v>No</v>
      </c>
      <c r="AL1476" s="178" t="str">
        <f t="shared" si="980"/>
        <v>No</v>
      </c>
      <c r="AM1476" t="str">
        <f>IF(OR(Expenses!K19="Q3 2027",Expenses!K19="Q4 2027"),"Yes","No")</f>
        <v>No</v>
      </c>
      <c r="AN1476" s="178" t="str">
        <f t="shared" si="981"/>
        <v>No</v>
      </c>
      <c r="AO1476" t="str">
        <f>IF(OR(Expenses!K19="Q1 2028",Expenses!K19="Q2 2028"),"Yes","No")</f>
        <v>No</v>
      </c>
      <c r="AP1476" s="178" t="str">
        <f t="shared" si="982"/>
        <v>No</v>
      </c>
      <c r="AQ1476" t="str">
        <f>IF(OR(Expenses!K19="Q3 2028",Expenses!K19="Q4 2028"),"Yes","No")</f>
        <v>No</v>
      </c>
      <c r="AR1476" s="178" t="str">
        <f t="shared" si="983"/>
        <v>No</v>
      </c>
      <c r="AS1476" t="str">
        <f>IF(OR(Expenses!K19="Q1 2029",Expenses!K19="Q2 2029"),"Yes","No")</f>
        <v>No</v>
      </c>
      <c r="AT1476" s="178" t="str">
        <f t="shared" si="984"/>
        <v>No</v>
      </c>
      <c r="AU1476" t="str">
        <f>IF(OR(Expenses!K19="Q3 2029",Expenses!K19="Q4 2029"),"Yes","No")</f>
        <v>No</v>
      </c>
      <c r="AV1476" s="178" t="str">
        <f t="shared" si="985"/>
        <v>No</v>
      </c>
      <c r="AW1476" t="str">
        <f>IF(OR(Expenses!K19="Q1 2030",Expenses!K19="Q2 2030"),"Yes","No")</f>
        <v>No</v>
      </c>
      <c r="AX1476" s="178" t="str">
        <f t="shared" si="986"/>
        <v>No</v>
      </c>
      <c r="AY1476" t="str">
        <f>IF(OR(Expenses!K19="Q3 2030",Expenses!K19="Q4 2030"),"Yes","No")</f>
        <v>No</v>
      </c>
      <c r="AZ1476" s="178" t="str">
        <f t="shared" si="987"/>
        <v>No</v>
      </c>
      <c r="BA1476" t="str">
        <f>IF(Expenses!K19="","No","Yes")</f>
        <v>No</v>
      </c>
      <c r="BB1476" s="178" t="str">
        <f t="shared" si="988"/>
        <v>No</v>
      </c>
      <c r="BC1476" s="178" t="str">
        <f t="shared" si="989"/>
        <v>Yes</v>
      </c>
      <c r="BD1476" s="174"/>
    </row>
    <row r="1477" spans="1:56" s="175" customFormat="1" ht="34.9" x14ac:dyDescent="0.45">
      <c r="A1477" s="177">
        <v>16</v>
      </c>
      <c r="B1477" s="112" t="s">
        <v>294</v>
      </c>
      <c r="C1477" t="str">
        <f>IF(Expenses!E20="Yes","Yes","No")</f>
        <v>No</v>
      </c>
      <c r="D1477" t="str">
        <f>IF(AND(C1477="No",Expenses!F20="Yes"),"Yes","No")</f>
        <v>No</v>
      </c>
      <c r="E1477" t="str">
        <f>IF(AND(C1477="No",Expenses!F20="N/A"),"N/A","No")</f>
        <v>No</v>
      </c>
      <c r="F1477">
        <f>IF(OR(Expenses!F20="Yes",Expenses!F20="N/A"),0,1)</f>
        <v>1</v>
      </c>
      <c r="G1477" t="str">
        <f>IF(OR(Expenses!K20="Q3 2019",Expenses!K20="Q4 2019"),"Yes","No")</f>
        <v>No</v>
      </c>
      <c r="H1477" s="178" t="str">
        <f t="shared" si="941"/>
        <v>No</v>
      </c>
      <c r="I1477" t="str">
        <f>IF(OR(Expenses!K20="Q1 2020",Expenses!K20="Q2 2020"),"Yes","No")</f>
        <v>No</v>
      </c>
      <c r="J1477" s="178" t="str">
        <f t="shared" si="966"/>
        <v>No</v>
      </c>
      <c r="K1477" t="str">
        <f>IF(OR(Expenses!K20="Q3 2020",Expenses!K20="Q4 2020"),"Yes","No")</f>
        <v>No</v>
      </c>
      <c r="L1477" s="178" t="str">
        <f t="shared" si="967"/>
        <v>No</v>
      </c>
      <c r="M1477" t="str">
        <f>IF(OR(Expenses!K20="Q1 2021",Expenses!K20="Q2 2021"),"Yes","No")</f>
        <v>No</v>
      </c>
      <c r="N1477" s="178" t="str">
        <f t="shared" si="968"/>
        <v>No</v>
      </c>
      <c r="O1477" t="str">
        <f>IF(OR(Expenses!K20="Q3 2021",Expenses!K20="Q4 2021"),"Yes","No")</f>
        <v>No</v>
      </c>
      <c r="P1477" s="178" t="str">
        <f t="shared" si="969"/>
        <v>No</v>
      </c>
      <c r="Q1477" t="str">
        <f>IF(OR(Expenses!K20="Q1 2022",Expenses!K20="Q2 2022"),"Yes","No")</f>
        <v>No</v>
      </c>
      <c r="R1477" s="178" t="str">
        <f t="shared" si="970"/>
        <v>No</v>
      </c>
      <c r="S1477" t="str">
        <f>IF(OR(Expenses!K20="Q3 2022",Expenses!K20="Q4 2022"),"Yes","No")</f>
        <v>No</v>
      </c>
      <c r="T1477" s="178" t="str">
        <f t="shared" si="971"/>
        <v>No</v>
      </c>
      <c r="U1477" t="str">
        <f>IF(OR(Expenses!K20="Q1 2023",Expenses!K20="Q2 2023"),"Yes","No")</f>
        <v>No</v>
      </c>
      <c r="V1477" s="178" t="str">
        <f t="shared" si="972"/>
        <v>No</v>
      </c>
      <c r="W1477" t="str">
        <f>IF(OR(Expenses!K20="Q3 2023",Expenses!K20="Q4 2023"),"Yes","No")</f>
        <v>No</v>
      </c>
      <c r="X1477" s="178" t="str">
        <f t="shared" si="973"/>
        <v>No</v>
      </c>
      <c r="Y1477" t="str">
        <f>IF(OR(Expenses!K20="Q1 2024",Expenses!K20="Q2 2024"),"Yes","No")</f>
        <v>No</v>
      </c>
      <c r="Z1477" s="178" t="str">
        <f t="shared" si="974"/>
        <v>No</v>
      </c>
      <c r="AA1477" t="str">
        <f>IF(OR(Expenses!K20="Q3 2024",Expenses!K20="Q4 2024"),"Yes","No")</f>
        <v>No</v>
      </c>
      <c r="AB1477" s="178" t="str">
        <f t="shared" si="975"/>
        <v>No</v>
      </c>
      <c r="AC1477" t="str">
        <f>IF(OR(Expenses!K20="Q1 2025",Expenses!K20="Q2 2025"),"Yes","No")</f>
        <v>No</v>
      </c>
      <c r="AD1477" s="178" t="str">
        <f t="shared" si="976"/>
        <v>No</v>
      </c>
      <c r="AE1477" t="str">
        <f>IF(OR(Expenses!K20="Q3 2025",Expenses!K20="Q4 2025"),"Yes","No")</f>
        <v>No</v>
      </c>
      <c r="AF1477" s="178" t="str">
        <f t="shared" si="977"/>
        <v>No</v>
      </c>
      <c r="AG1477" t="str">
        <f>IF(OR(Expenses!K20="Q1 2026",Expenses!K20="Q2 2026"),"Yes","No")</f>
        <v>No</v>
      </c>
      <c r="AH1477" s="178" t="str">
        <f t="shared" si="978"/>
        <v>No</v>
      </c>
      <c r="AI1477" t="str">
        <f>IF(OR(Expenses!K20="Q3 2026",Expenses!K20="Q4 2026"),"Yes","No")</f>
        <v>No</v>
      </c>
      <c r="AJ1477" s="178" t="str">
        <f t="shared" si="979"/>
        <v>No</v>
      </c>
      <c r="AK1477" t="str">
        <f>IF(OR(Expenses!K20="Q1 2027",Expenses!K20="Q2 2027"),"Yes","No")</f>
        <v>No</v>
      </c>
      <c r="AL1477" s="178" t="str">
        <f t="shared" si="980"/>
        <v>No</v>
      </c>
      <c r="AM1477" t="str">
        <f>IF(OR(Expenses!K20="Q3 2027",Expenses!K20="Q4 2027"),"Yes","No")</f>
        <v>No</v>
      </c>
      <c r="AN1477" s="178" t="str">
        <f t="shared" si="981"/>
        <v>No</v>
      </c>
      <c r="AO1477" t="str">
        <f>IF(OR(Expenses!K20="Q1 2028",Expenses!K20="Q2 2028"),"Yes","No")</f>
        <v>No</v>
      </c>
      <c r="AP1477" s="178" t="str">
        <f t="shared" si="982"/>
        <v>No</v>
      </c>
      <c r="AQ1477" t="str">
        <f>IF(OR(Expenses!K20="Q3 2028",Expenses!K20="Q4 2028"),"Yes","No")</f>
        <v>No</v>
      </c>
      <c r="AR1477" s="178" t="str">
        <f t="shared" si="983"/>
        <v>No</v>
      </c>
      <c r="AS1477" t="str">
        <f>IF(OR(Expenses!K20="Q1 2029",Expenses!K20="Q2 2029"),"Yes","No")</f>
        <v>No</v>
      </c>
      <c r="AT1477" s="178" t="str">
        <f t="shared" si="984"/>
        <v>No</v>
      </c>
      <c r="AU1477" t="str">
        <f>IF(OR(Expenses!K20="Q3 2029",Expenses!K20="Q4 2029"),"Yes","No")</f>
        <v>No</v>
      </c>
      <c r="AV1477" s="178" t="str">
        <f t="shared" si="985"/>
        <v>No</v>
      </c>
      <c r="AW1477" t="str">
        <f>IF(OR(Expenses!K20="Q1 2030",Expenses!K20="Q2 2030"),"Yes","No")</f>
        <v>No</v>
      </c>
      <c r="AX1477" s="178" t="str">
        <f t="shared" si="986"/>
        <v>No</v>
      </c>
      <c r="AY1477" t="str">
        <f>IF(OR(Expenses!K20="Q3 2030",Expenses!K20="Q4 2030"),"Yes","No")</f>
        <v>No</v>
      </c>
      <c r="AZ1477" s="178" t="str">
        <f t="shared" si="987"/>
        <v>No</v>
      </c>
      <c r="BA1477" t="str">
        <f>IF(Expenses!K20="","No","Yes")</f>
        <v>No</v>
      </c>
      <c r="BB1477" s="178" t="str">
        <f t="shared" si="988"/>
        <v>No</v>
      </c>
      <c r="BC1477" s="178" t="str">
        <f t="shared" si="989"/>
        <v>Yes</v>
      </c>
      <c r="BD1477" s="174"/>
    </row>
    <row r="1478" spans="1:56" s="175" customFormat="1" ht="23.25" x14ac:dyDescent="0.45">
      <c r="A1478" s="177">
        <v>17</v>
      </c>
      <c r="B1478" s="111" t="s">
        <v>296</v>
      </c>
      <c r="C1478" t="str">
        <f>IF(Expenses!E21="Yes","Yes","No")</f>
        <v>No</v>
      </c>
      <c r="D1478" t="str">
        <f>IF(AND(C1478="No",Expenses!F21="Yes"),"Yes","No")</f>
        <v>No</v>
      </c>
      <c r="E1478" t="str">
        <f>IF(AND(C1478="No",Expenses!F21="N/A"),"N/A","No")</f>
        <v>No</v>
      </c>
      <c r="F1478">
        <f>IF(OR(Expenses!F21="Yes",Expenses!F21="N/A"),0,1)</f>
        <v>1</v>
      </c>
      <c r="G1478" t="str">
        <f>IF(OR(Expenses!K21="Q3 2019",Expenses!K21="Q4 2019"),"Yes","No")</f>
        <v>No</v>
      </c>
      <c r="H1478" s="178" t="str">
        <f t="shared" si="941"/>
        <v>No</v>
      </c>
      <c r="I1478" t="str">
        <f>IF(OR(Expenses!K21="Q1 2020",Expenses!K21="Q2 2020"),"Yes","No")</f>
        <v>No</v>
      </c>
      <c r="J1478" s="178" t="str">
        <f t="shared" si="966"/>
        <v>No</v>
      </c>
      <c r="K1478" t="str">
        <f>IF(OR(Expenses!K21="Q3 2020",Expenses!K21="Q4 2020"),"Yes","No")</f>
        <v>No</v>
      </c>
      <c r="L1478" s="178" t="str">
        <f t="shared" si="967"/>
        <v>No</v>
      </c>
      <c r="M1478" t="str">
        <f>IF(OR(Expenses!K21="Q1 2021",Expenses!K21="Q2 2021"),"Yes","No")</f>
        <v>No</v>
      </c>
      <c r="N1478" s="178" t="str">
        <f t="shared" si="968"/>
        <v>No</v>
      </c>
      <c r="O1478" t="str">
        <f>IF(OR(Expenses!K21="Q3 2021",Expenses!K21="Q4 2021"),"Yes","No")</f>
        <v>No</v>
      </c>
      <c r="P1478" s="178" t="str">
        <f t="shared" si="969"/>
        <v>No</v>
      </c>
      <c r="Q1478" t="str">
        <f>IF(OR(Expenses!K21="Q1 2022",Expenses!K21="Q2 2022"),"Yes","No")</f>
        <v>No</v>
      </c>
      <c r="R1478" s="178" t="str">
        <f t="shared" si="970"/>
        <v>No</v>
      </c>
      <c r="S1478" t="str">
        <f>IF(OR(Expenses!K21="Q3 2022",Expenses!K21="Q4 2022"),"Yes","No")</f>
        <v>No</v>
      </c>
      <c r="T1478" s="178" t="str">
        <f t="shared" si="971"/>
        <v>No</v>
      </c>
      <c r="U1478" t="str">
        <f>IF(OR(Expenses!K21="Q1 2023",Expenses!K21="Q2 2023"),"Yes","No")</f>
        <v>No</v>
      </c>
      <c r="V1478" s="178" t="str">
        <f t="shared" si="972"/>
        <v>No</v>
      </c>
      <c r="W1478" t="str">
        <f>IF(OR(Expenses!K21="Q3 2023",Expenses!K21="Q4 2023"),"Yes","No")</f>
        <v>No</v>
      </c>
      <c r="X1478" s="178" t="str">
        <f t="shared" si="973"/>
        <v>No</v>
      </c>
      <c r="Y1478" t="str">
        <f>IF(OR(Expenses!K21="Q1 2024",Expenses!K21="Q2 2024"),"Yes","No")</f>
        <v>No</v>
      </c>
      <c r="Z1478" s="178" t="str">
        <f t="shared" si="974"/>
        <v>No</v>
      </c>
      <c r="AA1478" t="str">
        <f>IF(OR(Expenses!K21="Q3 2024",Expenses!K21="Q4 2024"),"Yes","No")</f>
        <v>No</v>
      </c>
      <c r="AB1478" s="178" t="str">
        <f t="shared" si="975"/>
        <v>No</v>
      </c>
      <c r="AC1478" t="str">
        <f>IF(OR(Expenses!K21="Q1 2025",Expenses!K21="Q2 2025"),"Yes","No")</f>
        <v>No</v>
      </c>
      <c r="AD1478" s="178" t="str">
        <f t="shared" si="976"/>
        <v>No</v>
      </c>
      <c r="AE1478" t="str">
        <f>IF(OR(Expenses!K21="Q3 2025",Expenses!K21="Q4 2025"),"Yes","No")</f>
        <v>No</v>
      </c>
      <c r="AF1478" s="178" t="str">
        <f t="shared" si="977"/>
        <v>No</v>
      </c>
      <c r="AG1478" t="str">
        <f>IF(OR(Expenses!K21="Q1 2026",Expenses!K21="Q2 2026"),"Yes","No")</f>
        <v>No</v>
      </c>
      <c r="AH1478" s="178" t="str">
        <f t="shared" si="978"/>
        <v>No</v>
      </c>
      <c r="AI1478" t="str">
        <f>IF(OR(Expenses!K21="Q3 2026",Expenses!K21="Q4 2026"),"Yes","No")</f>
        <v>No</v>
      </c>
      <c r="AJ1478" s="178" t="str">
        <f t="shared" si="979"/>
        <v>No</v>
      </c>
      <c r="AK1478" t="str">
        <f>IF(OR(Expenses!K21="Q1 2027",Expenses!K21="Q2 2027"),"Yes","No")</f>
        <v>No</v>
      </c>
      <c r="AL1478" s="178" t="str">
        <f t="shared" si="980"/>
        <v>No</v>
      </c>
      <c r="AM1478" t="str">
        <f>IF(OR(Expenses!K21="Q3 2027",Expenses!K21="Q4 2027"),"Yes","No")</f>
        <v>No</v>
      </c>
      <c r="AN1478" s="178" t="str">
        <f t="shared" si="981"/>
        <v>No</v>
      </c>
      <c r="AO1478" t="str">
        <f>IF(OR(Expenses!K21="Q1 2028",Expenses!K21="Q2 2028"),"Yes","No")</f>
        <v>No</v>
      </c>
      <c r="AP1478" s="178" t="str">
        <f t="shared" si="982"/>
        <v>No</v>
      </c>
      <c r="AQ1478" t="str">
        <f>IF(OR(Expenses!K21="Q3 2028",Expenses!K21="Q4 2028"),"Yes","No")</f>
        <v>No</v>
      </c>
      <c r="AR1478" s="178" t="str">
        <f t="shared" si="983"/>
        <v>No</v>
      </c>
      <c r="AS1478" t="str">
        <f>IF(OR(Expenses!K21="Q1 2029",Expenses!K21="Q2 2029"),"Yes","No")</f>
        <v>No</v>
      </c>
      <c r="AT1478" s="178" t="str">
        <f t="shared" si="984"/>
        <v>No</v>
      </c>
      <c r="AU1478" t="str">
        <f>IF(OR(Expenses!K21="Q3 2029",Expenses!K21="Q4 2029"),"Yes","No")</f>
        <v>No</v>
      </c>
      <c r="AV1478" s="178" t="str">
        <f t="shared" si="985"/>
        <v>No</v>
      </c>
      <c r="AW1478" t="str">
        <f>IF(OR(Expenses!K21="Q1 2030",Expenses!K21="Q2 2030"),"Yes","No")</f>
        <v>No</v>
      </c>
      <c r="AX1478" s="178" t="str">
        <f t="shared" si="986"/>
        <v>No</v>
      </c>
      <c r="AY1478" t="str">
        <f>IF(OR(Expenses!K21="Q3 2030",Expenses!K21="Q4 2030"),"Yes","No")</f>
        <v>No</v>
      </c>
      <c r="AZ1478" s="178" t="str">
        <f t="shared" si="987"/>
        <v>No</v>
      </c>
      <c r="BA1478" t="str">
        <f>IF(Expenses!K21="","No","Yes")</f>
        <v>No</v>
      </c>
      <c r="BB1478" s="178" t="str">
        <f t="shared" si="988"/>
        <v>No</v>
      </c>
      <c r="BC1478" s="178" t="str">
        <f t="shared" si="989"/>
        <v>Yes</v>
      </c>
      <c r="BD1478" s="174"/>
    </row>
    <row r="1479" spans="1:56" s="175" customFormat="1" x14ac:dyDescent="0.45">
      <c r="A1479" s="177">
        <v>18</v>
      </c>
      <c r="B1479" s="112" t="s">
        <v>297</v>
      </c>
      <c r="C1479" t="str">
        <f>IF(Expenses!E22="Yes","Yes","No")</f>
        <v>No</v>
      </c>
      <c r="D1479" t="str">
        <f>IF(AND(C1479="No",Expenses!F22="Yes"),"Yes","No")</f>
        <v>No</v>
      </c>
      <c r="E1479" t="str">
        <f>IF(AND(C1479="No",Expenses!F22="N/A"),"N/A","No")</f>
        <v>No</v>
      </c>
      <c r="F1479">
        <f>IF(OR(Expenses!F22="Yes",Expenses!F22="N/A"),0,1)</f>
        <v>1</v>
      </c>
      <c r="G1479" t="str">
        <f>IF(OR(Expenses!K22="Q3 2019",Expenses!K22="Q4 2019"),"Yes","No")</f>
        <v>No</v>
      </c>
      <c r="H1479" s="178" t="str">
        <f t="shared" si="941"/>
        <v>No</v>
      </c>
      <c r="I1479" t="str">
        <f>IF(OR(Expenses!K22="Q1 2020",Expenses!K22="Q2 2020"),"Yes","No")</f>
        <v>No</v>
      </c>
      <c r="J1479" s="178" t="str">
        <f t="shared" si="966"/>
        <v>No</v>
      </c>
      <c r="K1479" t="str">
        <f>IF(OR(Expenses!K22="Q3 2020",Expenses!K22="Q4 2020"),"Yes","No")</f>
        <v>No</v>
      </c>
      <c r="L1479" s="178" t="str">
        <f t="shared" si="967"/>
        <v>No</v>
      </c>
      <c r="M1479" t="str">
        <f>IF(OR(Expenses!K22="Q1 2021",Expenses!K22="Q2 2021"),"Yes","No")</f>
        <v>No</v>
      </c>
      <c r="N1479" s="178" t="str">
        <f t="shared" si="968"/>
        <v>No</v>
      </c>
      <c r="O1479" t="str">
        <f>IF(OR(Expenses!K22="Q3 2021",Expenses!K22="Q4 2021"),"Yes","No")</f>
        <v>No</v>
      </c>
      <c r="P1479" s="178" t="str">
        <f t="shared" si="969"/>
        <v>No</v>
      </c>
      <c r="Q1479" t="str">
        <f>IF(OR(Expenses!K22="Q1 2022",Expenses!K22="Q2 2022"),"Yes","No")</f>
        <v>No</v>
      </c>
      <c r="R1479" s="178" t="str">
        <f t="shared" si="970"/>
        <v>No</v>
      </c>
      <c r="S1479" t="str">
        <f>IF(OR(Expenses!K22="Q3 2022",Expenses!K22="Q4 2022"),"Yes","No")</f>
        <v>No</v>
      </c>
      <c r="T1479" s="178" t="str">
        <f t="shared" si="971"/>
        <v>No</v>
      </c>
      <c r="U1479" t="str">
        <f>IF(OR(Expenses!K22="Q1 2023",Expenses!K22="Q2 2023"),"Yes","No")</f>
        <v>No</v>
      </c>
      <c r="V1479" s="178" t="str">
        <f t="shared" si="972"/>
        <v>No</v>
      </c>
      <c r="W1479" t="str">
        <f>IF(OR(Expenses!K22="Q3 2023",Expenses!K22="Q4 2023"),"Yes","No")</f>
        <v>No</v>
      </c>
      <c r="X1479" s="178" t="str">
        <f t="shared" si="973"/>
        <v>No</v>
      </c>
      <c r="Y1479" t="str">
        <f>IF(OR(Expenses!K22="Q1 2024",Expenses!K22="Q2 2024"),"Yes","No")</f>
        <v>No</v>
      </c>
      <c r="Z1479" s="178" t="str">
        <f t="shared" si="974"/>
        <v>No</v>
      </c>
      <c r="AA1479" t="str">
        <f>IF(OR(Expenses!K22="Q3 2024",Expenses!K22="Q4 2024"),"Yes","No")</f>
        <v>No</v>
      </c>
      <c r="AB1479" s="178" t="str">
        <f t="shared" si="975"/>
        <v>No</v>
      </c>
      <c r="AC1479" t="str">
        <f>IF(OR(Expenses!K22="Q1 2025",Expenses!K22="Q2 2025"),"Yes","No")</f>
        <v>No</v>
      </c>
      <c r="AD1479" s="178" t="str">
        <f t="shared" si="976"/>
        <v>No</v>
      </c>
      <c r="AE1479" t="str">
        <f>IF(OR(Expenses!K22="Q3 2025",Expenses!K22="Q4 2025"),"Yes","No")</f>
        <v>No</v>
      </c>
      <c r="AF1479" s="178" t="str">
        <f t="shared" si="977"/>
        <v>No</v>
      </c>
      <c r="AG1479" t="str">
        <f>IF(OR(Expenses!K22="Q1 2026",Expenses!K22="Q2 2026"),"Yes","No")</f>
        <v>No</v>
      </c>
      <c r="AH1479" s="178" t="str">
        <f t="shared" si="978"/>
        <v>No</v>
      </c>
      <c r="AI1479" t="str">
        <f>IF(OR(Expenses!K22="Q3 2026",Expenses!K22="Q4 2026"),"Yes","No")</f>
        <v>No</v>
      </c>
      <c r="AJ1479" s="178" t="str">
        <f t="shared" si="979"/>
        <v>No</v>
      </c>
      <c r="AK1479" t="str">
        <f>IF(OR(Expenses!K22="Q1 2027",Expenses!K22="Q2 2027"),"Yes","No")</f>
        <v>No</v>
      </c>
      <c r="AL1479" s="178" t="str">
        <f t="shared" si="980"/>
        <v>No</v>
      </c>
      <c r="AM1479" t="str">
        <f>IF(OR(Expenses!K22="Q3 2027",Expenses!K22="Q4 2027"),"Yes","No")</f>
        <v>No</v>
      </c>
      <c r="AN1479" s="178" t="str">
        <f t="shared" si="981"/>
        <v>No</v>
      </c>
      <c r="AO1479" t="str">
        <f>IF(OR(Expenses!K22="Q1 2028",Expenses!K22="Q2 2028"),"Yes","No")</f>
        <v>No</v>
      </c>
      <c r="AP1479" s="178" t="str">
        <f t="shared" si="982"/>
        <v>No</v>
      </c>
      <c r="AQ1479" t="str">
        <f>IF(OR(Expenses!K22="Q3 2028",Expenses!K22="Q4 2028"),"Yes","No")</f>
        <v>No</v>
      </c>
      <c r="AR1479" s="178" t="str">
        <f t="shared" si="983"/>
        <v>No</v>
      </c>
      <c r="AS1479" t="str">
        <f>IF(OR(Expenses!K22="Q1 2029",Expenses!K22="Q2 2029"),"Yes","No")</f>
        <v>No</v>
      </c>
      <c r="AT1479" s="178" t="str">
        <f t="shared" si="984"/>
        <v>No</v>
      </c>
      <c r="AU1479" t="str">
        <f>IF(OR(Expenses!K22="Q3 2029",Expenses!K22="Q4 2029"),"Yes","No")</f>
        <v>No</v>
      </c>
      <c r="AV1479" s="178" t="str">
        <f t="shared" si="985"/>
        <v>No</v>
      </c>
      <c r="AW1479" t="str">
        <f>IF(OR(Expenses!K22="Q1 2030",Expenses!K22="Q2 2030"),"Yes","No")</f>
        <v>No</v>
      </c>
      <c r="AX1479" s="178" t="str">
        <f t="shared" si="986"/>
        <v>No</v>
      </c>
      <c r="AY1479" t="str">
        <f>IF(OR(Expenses!K22="Q3 2030",Expenses!K22="Q4 2030"),"Yes","No")</f>
        <v>No</v>
      </c>
      <c r="AZ1479" s="178" t="str">
        <f t="shared" si="987"/>
        <v>No</v>
      </c>
      <c r="BA1479" t="str">
        <f>IF(Expenses!K22="","No","Yes")</f>
        <v>No</v>
      </c>
      <c r="BB1479" s="178" t="str">
        <f t="shared" si="988"/>
        <v>No</v>
      </c>
      <c r="BC1479" s="178" t="str">
        <f t="shared" si="989"/>
        <v>Yes</v>
      </c>
      <c r="BD1479" s="174"/>
    </row>
    <row r="1480" spans="1:56" s="175" customFormat="1" ht="23.25" x14ac:dyDescent="0.45">
      <c r="A1480" s="177">
        <v>19</v>
      </c>
      <c r="B1480" s="112" t="s">
        <v>300</v>
      </c>
      <c r="C1480" t="str">
        <f>IF(Expenses!E23="Yes","Yes","No")</f>
        <v>No</v>
      </c>
      <c r="D1480" t="str">
        <f>IF(AND(C1480="No",Expenses!F23="Yes"),"Yes","No")</f>
        <v>No</v>
      </c>
      <c r="E1480" t="str">
        <f>IF(AND(C1480="No",Expenses!F23="N/A"),"N/A","No")</f>
        <v>No</v>
      </c>
      <c r="F1480">
        <f>IF(OR(Expenses!F23="Yes",Expenses!F23="N/A"),0,1)</f>
        <v>1</v>
      </c>
      <c r="G1480" t="str">
        <f>IF(OR(Expenses!K23="Q3 2019",Expenses!K23="Q4 2019"),"Yes","No")</f>
        <v>No</v>
      </c>
      <c r="H1480" s="178" t="str">
        <f t="shared" si="941"/>
        <v>No</v>
      </c>
      <c r="I1480" t="str">
        <f>IF(OR(Expenses!K23="Q1 2020",Expenses!K23="Q2 2020"),"Yes","No")</f>
        <v>No</v>
      </c>
      <c r="J1480" s="178" t="str">
        <f t="shared" si="966"/>
        <v>No</v>
      </c>
      <c r="K1480" t="str">
        <f>IF(OR(Expenses!K23="Q3 2020",Expenses!K23="Q4 2020"),"Yes","No")</f>
        <v>No</v>
      </c>
      <c r="L1480" s="178" t="str">
        <f t="shared" si="967"/>
        <v>No</v>
      </c>
      <c r="M1480" t="str">
        <f>IF(OR(Expenses!K23="Q1 2021",Expenses!K23="Q2 2021"),"Yes","No")</f>
        <v>No</v>
      </c>
      <c r="N1480" s="178" t="str">
        <f t="shared" si="968"/>
        <v>No</v>
      </c>
      <c r="O1480" t="str">
        <f>IF(OR(Expenses!K23="Q3 2021",Expenses!K23="Q4 2021"),"Yes","No")</f>
        <v>No</v>
      </c>
      <c r="P1480" s="178" t="str">
        <f t="shared" si="969"/>
        <v>No</v>
      </c>
      <c r="Q1480" t="str">
        <f>IF(OR(Expenses!K23="Q1 2022",Expenses!K23="Q2 2022"),"Yes","No")</f>
        <v>No</v>
      </c>
      <c r="R1480" s="178" t="str">
        <f t="shared" si="970"/>
        <v>No</v>
      </c>
      <c r="S1480" t="str">
        <f>IF(OR(Expenses!K23="Q3 2022",Expenses!K23="Q4 2022"),"Yes","No")</f>
        <v>No</v>
      </c>
      <c r="T1480" s="178" t="str">
        <f t="shared" si="971"/>
        <v>No</v>
      </c>
      <c r="U1480" t="str">
        <f>IF(OR(Expenses!K23="Q1 2023",Expenses!K23="Q2 2023"),"Yes","No")</f>
        <v>No</v>
      </c>
      <c r="V1480" s="178" t="str">
        <f t="shared" si="972"/>
        <v>No</v>
      </c>
      <c r="W1480" t="str">
        <f>IF(OR(Expenses!K23="Q3 2023",Expenses!K23="Q4 2023"),"Yes","No")</f>
        <v>No</v>
      </c>
      <c r="X1480" s="178" t="str">
        <f t="shared" si="973"/>
        <v>No</v>
      </c>
      <c r="Y1480" t="str">
        <f>IF(OR(Expenses!K23="Q1 2024",Expenses!K23="Q2 2024"),"Yes","No")</f>
        <v>No</v>
      </c>
      <c r="Z1480" s="178" t="str">
        <f t="shared" si="974"/>
        <v>No</v>
      </c>
      <c r="AA1480" t="str">
        <f>IF(OR(Expenses!K23="Q3 2024",Expenses!K23="Q4 2024"),"Yes","No")</f>
        <v>No</v>
      </c>
      <c r="AB1480" s="178" t="str">
        <f t="shared" si="975"/>
        <v>No</v>
      </c>
      <c r="AC1480" t="str">
        <f>IF(OR(Expenses!K23="Q1 2025",Expenses!K23="Q2 2025"),"Yes","No")</f>
        <v>No</v>
      </c>
      <c r="AD1480" s="178" t="str">
        <f t="shared" si="976"/>
        <v>No</v>
      </c>
      <c r="AE1480" t="str">
        <f>IF(OR(Expenses!K23="Q3 2025",Expenses!K23="Q4 2025"),"Yes","No")</f>
        <v>No</v>
      </c>
      <c r="AF1480" s="178" t="str">
        <f t="shared" si="977"/>
        <v>No</v>
      </c>
      <c r="AG1480" t="str">
        <f>IF(OR(Expenses!K23="Q1 2026",Expenses!K23="Q2 2026"),"Yes","No")</f>
        <v>No</v>
      </c>
      <c r="AH1480" s="178" t="str">
        <f t="shared" si="978"/>
        <v>No</v>
      </c>
      <c r="AI1480" t="str">
        <f>IF(OR(Expenses!K23="Q3 2026",Expenses!K23="Q4 2026"),"Yes","No")</f>
        <v>No</v>
      </c>
      <c r="AJ1480" s="178" t="str">
        <f t="shared" si="979"/>
        <v>No</v>
      </c>
      <c r="AK1480" t="str">
        <f>IF(OR(Expenses!K23="Q1 2027",Expenses!K23="Q2 2027"),"Yes","No")</f>
        <v>No</v>
      </c>
      <c r="AL1480" s="178" t="str">
        <f t="shared" si="980"/>
        <v>No</v>
      </c>
      <c r="AM1480" t="str">
        <f>IF(OR(Expenses!K23="Q3 2027",Expenses!K23="Q4 2027"),"Yes","No")</f>
        <v>No</v>
      </c>
      <c r="AN1480" s="178" t="str">
        <f t="shared" si="981"/>
        <v>No</v>
      </c>
      <c r="AO1480" t="str">
        <f>IF(OR(Expenses!K23="Q1 2028",Expenses!K23="Q2 2028"),"Yes","No")</f>
        <v>No</v>
      </c>
      <c r="AP1480" s="178" t="str">
        <f t="shared" si="982"/>
        <v>No</v>
      </c>
      <c r="AQ1480" t="str">
        <f>IF(OR(Expenses!K23="Q3 2028",Expenses!K23="Q4 2028"),"Yes","No")</f>
        <v>No</v>
      </c>
      <c r="AR1480" s="178" t="str">
        <f t="shared" si="983"/>
        <v>No</v>
      </c>
      <c r="AS1480" t="str">
        <f>IF(OR(Expenses!K23="Q1 2029",Expenses!K23="Q2 2029"),"Yes","No")</f>
        <v>No</v>
      </c>
      <c r="AT1480" s="178" t="str">
        <f t="shared" si="984"/>
        <v>No</v>
      </c>
      <c r="AU1480" t="str">
        <f>IF(OR(Expenses!K23="Q3 2029",Expenses!K23="Q4 2029"),"Yes","No")</f>
        <v>No</v>
      </c>
      <c r="AV1480" s="178" t="str">
        <f t="shared" si="985"/>
        <v>No</v>
      </c>
      <c r="AW1480" t="str">
        <f>IF(OR(Expenses!K23="Q1 2030",Expenses!K23="Q2 2030"),"Yes","No")</f>
        <v>No</v>
      </c>
      <c r="AX1480" s="178" t="str">
        <f t="shared" si="986"/>
        <v>No</v>
      </c>
      <c r="AY1480" t="str">
        <f>IF(OR(Expenses!K23="Q3 2030",Expenses!K23="Q4 2030"),"Yes","No")</f>
        <v>No</v>
      </c>
      <c r="AZ1480" s="178" t="str">
        <f t="shared" si="987"/>
        <v>No</v>
      </c>
      <c r="BA1480" t="str">
        <f>IF(Expenses!K23="","No","Yes")</f>
        <v>No</v>
      </c>
      <c r="BB1480" s="178" t="str">
        <f t="shared" si="988"/>
        <v>No</v>
      </c>
      <c r="BC1480" s="178" t="str">
        <f t="shared" si="989"/>
        <v>Yes</v>
      </c>
      <c r="BD1480" s="174"/>
    </row>
    <row r="1481" spans="1:56" s="175" customFormat="1" ht="34.9" x14ac:dyDescent="0.45">
      <c r="A1481" s="177">
        <v>20</v>
      </c>
      <c r="B1481" s="112" t="s">
        <v>301</v>
      </c>
      <c r="C1481" t="str">
        <f>IF(Expenses!E24="Yes","Yes","No")</f>
        <v>No</v>
      </c>
      <c r="D1481" t="str">
        <f>IF(AND(C1481="No",Expenses!F24="Yes"),"Yes","No")</f>
        <v>No</v>
      </c>
      <c r="E1481" t="str">
        <f>IF(AND(C1481="No",Expenses!F24="N/A"),"N/A","No")</f>
        <v>No</v>
      </c>
      <c r="F1481">
        <f>IF(OR(Expenses!F24="Yes",Expenses!F24="N/A"),0,1)</f>
        <v>1</v>
      </c>
      <c r="G1481" t="str">
        <f>IF(OR(Expenses!K24="Q3 2019",Expenses!K24="Q4 2019"),"Yes","No")</f>
        <v>No</v>
      </c>
      <c r="H1481" s="178" t="str">
        <f t="shared" si="941"/>
        <v>No</v>
      </c>
      <c r="I1481" t="str">
        <f>IF(OR(Expenses!K24="Q1 2020",Expenses!K24="Q2 2020"),"Yes","No")</f>
        <v>No</v>
      </c>
      <c r="J1481" s="178" t="str">
        <f t="shared" si="966"/>
        <v>No</v>
      </c>
      <c r="K1481" t="str">
        <f>IF(OR(Expenses!K24="Q3 2020",Expenses!K24="Q4 2020"),"Yes","No")</f>
        <v>No</v>
      </c>
      <c r="L1481" s="178" t="str">
        <f t="shared" si="967"/>
        <v>No</v>
      </c>
      <c r="M1481" t="str">
        <f>IF(OR(Expenses!K24="Q1 2021",Expenses!K24="Q2 2021"),"Yes","No")</f>
        <v>No</v>
      </c>
      <c r="N1481" s="178" t="str">
        <f t="shared" si="968"/>
        <v>No</v>
      </c>
      <c r="O1481" t="str">
        <f>IF(OR(Expenses!K24="Q3 2021",Expenses!K24="Q4 2021"),"Yes","No")</f>
        <v>No</v>
      </c>
      <c r="P1481" s="178" t="str">
        <f t="shared" si="969"/>
        <v>No</v>
      </c>
      <c r="Q1481" t="str">
        <f>IF(OR(Expenses!K24="Q1 2022",Expenses!K24="Q2 2022"),"Yes","No")</f>
        <v>No</v>
      </c>
      <c r="R1481" s="178" t="str">
        <f t="shared" si="970"/>
        <v>No</v>
      </c>
      <c r="S1481" t="str">
        <f>IF(OR(Expenses!K24="Q3 2022",Expenses!K24="Q4 2022"),"Yes","No")</f>
        <v>No</v>
      </c>
      <c r="T1481" s="178" t="str">
        <f t="shared" si="971"/>
        <v>No</v>
      </c>
      <c r="U1481" t="str">
        <f>IF(OR(Expenses!K24="Q1 2023",Expenses!K24="Q2 2023"),"Yes","No")</f>
        <v>No</v>
      </c>
      <c r="V1481" s="178" t="str">
        <f t="shared" si="972"/>
        <v>No</v>
      </c>
      <c r="W1481" t="str">
        <f>IF(OR(Expenses!K24="Q3 2023",Expenses!K24="Q4 2023"),"Yes","No")</f>
        <v>No</v>
      </c>
      <c r="X1481" s="178" t="str">
        <f t="shared" si="973"/>
        <v>No</v>
      </c>
      <c r="Y1481" t="str">
        <f>IF(OR(Expenses!K24="Q1 2024",Expenses!K24="Q2 2024"),"Yes","No")</f>
        <v>No</v>
      </c>
      <c r="Z1481" s="178" t="str">
        <f t="shared" si="974"/>
        <v>No</v>
      </c>
      <c r="AA1481" t="str">
        <f>IF(OR(Expenses!K24="Q3 2024",Expenses!K24="Q4 2024"),"Yes","No")</f>
        <v>No</v>
      </c>
      <c r="AB1481" s="178" t="str">
        <f t="shared" si="975"/>
        <v>No</v>
      </c>
      <c r="AC1481" t="str">
        <f>IF(OR(Expenses!K24="Q1 2025",Expenses!K24="Q2 2025"),"Yes","No")</f>
        <v>No</v>
      </c>
      <c r="AD1481" s="178" t="str">
        <f t="shared" si="976"/>
        <v>No</v>
      </c>
      <c r="AE1481" t="str">
        <f>IF(OR(Expenses!K24="Q3 2025",Expenses!K24="Q4 2025"),"Yes","No")</f>
        <v>No</v>
      </c>
      <c r="AF1481" s="178" t="str">
        <f t="shared" si="977"/>
        <v>No</v>
      </c>
      <c r="AG1481" t="str">
        <f>IF(OR(Expenses!K24="Q1 2026",Expenses!K24="Q2 2026"),"Yes","No")</f>
        <v>No</v>
      </c>
      <c r="AH1481" s="178" t="str">
        <f t="shared" si="978"/>
        <v>No</v>
      </c>
      <c r="AI1481" t="str">
        <f>IF(OR(Expenses!K24="Q3 2026",Expenses!K24="Q4 2026"),"Yes","No")</f>
        <v>No</v>
      </c>
      <c r="AJ1481" s="178" t="str">
        <f t="shared" si="979"/>
        <v>No</v>
      </c>
      <c r="AK1481" t="str">
        <f>IF(OR(Expenses!K24="Q1 2027",Expenses!K24="Q2 2027"),"Yes","No")</f>
        <v>No</v>
      </c>
      <c r="AL1481" s="178" t="str">
        <f t="shared" si="980"/>
        <v>No</v>
      </c>
      <c r="AM1481" t="str">
        <f>IF(OR(Expenses!K24="Q3 2027",Expenses!K24="Q4 2027"),"Yes","No")</f>
        <v>No</v>
      </c>
      <c r="AN1481" s="178" t="str">
        <f t="shared" si="981"/>
        <v>No</v>
      </c>
      <c r="AO1481" t="str">
        <f>IF(OR(Expenses!K24="Q1 2028",Expenses!K24="Q2 2028"),"Yes","No")</f>
        <v>No</v>
      </c>
      <c r="AP1481" s="178" t="str">
        <f t="shared" si="982"/>
        <v>No</v>
      </c>
      <c r="AQ1481" t="str">
        <f>IF(OR(Expenses!K24="Q3 2028",Expenses!K24="Q4 2028"),"Yes","No")</f>
        <v>No</v>
      </c>
      <c r="AR1481" s="178" t="str">
        <f t="shared" si="983"/>
        <v>No</v>
      </c>
      <c r="AS1481" t="str">
        <f>IF(OR(Expenses!K24="Q1 2029",Expenses!K24="Q2 2029"),"Yes","No")</f>
        <v>No</v>
      </c>
      <c r="AT1481" s="178" t="str">
        <f t="shared" si="984"/>
        <v>No</v>
      </c>
      <c r="AU1481" t="str">
        <f>IF(OR(Expenses!K24="Q3 2029",Expenses!K24="Q4 2029"),"Yes","No")</f>
        <v>No</v>
      </c>
      <c r="AV1481" s="178" t="str">
        <f t="shared" si="985"/>
        <v>No</v>
      </c>
      <c r="AW1481" t="str">
        <f>IF(OR(Expenses!K24="Q1 2030",Expenses!K24="Q2 2030"),"Yes","No")</f>
        <v>No</v>
      </c>
      <c r="AX1481" s="178" t="str">
        <f t="shared" si="986"/>
        <v>No</v>
      </c>
      <c r="AY1481" t="str">
        <f>IF(OR(Expenses!K24="Q3 2030",Expenses!K24="Q4 2030"),"Yes","No")</f>
        <v>No</v>
      </c>
      <c r="AZ1481" s="178" t="str">
        <f t="shared" si="987"/>
        <v>No</v>
      </c>
      <c r="BA1481" t="str">
        <f>IF(Expenses!K24="","No","Yes")</f>
        <v>No</v>
      </c>
      <c r="BB1481" s="178" t="str">
        <f t="shared" si="988"/>
        <v>No</v>
      </c>
      <c r="BC1481" s="178" t="str">
        <f t="shared" si="989"/>
        <v>Yes</v>
      </c>
      <c r="BD1481" s="174"/>
    </row>
    <row r="1482" spans="1:56" s="175" customFormat="1" ht="23.25" x14ac:dyDescent="0.45">
      <c r="A1482" s="177">
        <v>21</v>
      </c>
      <c r="B1482" s="111" t="s">
        <v>302</v>
      </c>
      <c r="C1482" t="str">
        <f>IF(Expenses!E25="Yes","Yes","No")</f>
        <v>No</v>
      </c>
      <c r="D1482" t="str">
        <f>IF(AND(C1482="No",Expenses!F25="Yes"),"Yes","No")</f>
        <v>No</v>
      </c>
      <c r="E1482" t="str">
        <f>IF(AND(C1482="No",Expenses!F25="N/A"),"N/A","No")</f>
        <v>No</v>
      </c>
      <c r="F1482">
        <f>IF(OR(Expenses!F25="Yes",Expenses!F25="N/A"),0,1)</f>
        <v>1</v>
      </c>
      <c r="G1482" t="str">
        <f>IF(OR(Expenses!K25="Q3 2019",Expenses!K25="Q4 2019"),"Yes","No")</f>
        <v>No</v>
      </c>
      <c r="H1482" s="178" t="str">
        <f t="shared" si="941"/>
        <v>No</v>
      </c>
      <c r="I1482" t="str">
        <f>IF(OR(Expenses!K25="Q1 2020",Expenses!K25="Q2 2020"),"Yes","No")</f>
        <v>No</v>
      </c>
      <c r="J1482" s="178" t="str">
        <f t="shared" si="966"/>
        <v>No</v>
      </c>
      <c r="K1482" t="str">
        <f>IF(OR(Expenses!K25="Q3 2020",Expenses!K25="Q4 2020"),"Yes","No")</f>
        <v>No</v>
      </c>
      <c r="L1482" s="178" t="str">
        <f t="shared" si="967"/>
        <v>No</v>
      </c>
      <c r="M1482" t="str">
        <f>IF(OR(Expenses!K25="Q1 2021",Expenses!K25="Q2 2021"),"Yes","No")</f>
        <v>No</v>
      </c>
      <c r="N1482" s="178" t="str">
        <f t="shared" si="968"/>
        <v>No</v>
      </c>
      <c r="O1482" t="str">
        <f>IF(OR(Expenses!K25="Q3 2021",Expenses!K25="Q4 2021"),"Yes","No")</f>
        <v>No</v>
      </c>
      <c r="P1482" s="178" t="str">
        <f t="shared" si="969"/>
        <v>No</v>
      </c>
      <c r="Q1482" t="str">
        <f>IF(OR(Expenses!K25="Q1 2022",Expenses!K25="Q2 2022"),"Yes","No")</f>
        <v>No</v>
      </c>
      <c r="R1482" s="178" t="str">
        <f t="shared" si="970"/>
        <v>No</v>
      </c>
      <c r="S1482" t="str">
        <f>IF(OR(Expenses!K25="Q3 2022",Expenses!K25="Q4 2022"),"Yes","No")</f>
        <v>No</v>
      </c>
      <c r="T1482" s="178" t="str">
        <f t="shared" si="971"/>
        <v>No</v>
      </c>
      <c r="U1482" t="str">
        <f>IF(OR(Expenses!K25="Q1 2023",Expenses!K25="Q2 2023"),"Yes","No")</f>
        <v>No</v>
      </c>
      <c r="V1482" s="178" t="str">
        <f t="shared" si="972"/>
        <v>No</v>
      </c>
      <c r="W1482" t="str">
        <f>IF(OR(Expenses!K25="Q3 2023",Expenses!K25="Q4 2023"),"Yes","No")</f>
        <v>No</v>
      </c>
      <c r="X1482" s="178" t="str">
        <f t="shared" si="973"/>
        <v>No</v>
      </c>
      <c r="Y1482" t="str">
        <f>IF(OR(Expenses!K25="Q1 2024",Expenses!K25="Q2 2024"),"Yes","No")</f>
        <v>No</v>
      </c>
      <c r="Z1482" s="178" t="str">
        <f t="shared" si="974"/>
        <v>No</v>
      </c>
      <c r="AA1482" t="str">
        <f>IF(OR(Expenses!K25="Q3 2024",Expenses!K25="Q4 2024"),"Yes","No")</f>
        <v>No</v>
      </c>
      <c r="AB1482" s="178" t="str">
        <f t="shared" si="975"/>
        <v>No</v>
      </c>
      <c r="AC1482" t="str">
        <f>IF(OR(Expenses!K25="Q1 2025",Expenses!K25="Q2 2025"),"Yes","No")</f>
        <v>No</v>
      </c>
      <c r="AD1482" s="178" t="str">
        <f t="shared" si="976"/>
        <v>No</v>
      </c>
      <c r="AE1482" t="str">
        <f>IF(OR(Expenses!K25="Q3 2025",Expenses!K25="Q4 2025"),"Yes","No")</f>
        <v>No</v>
      </c>
      <c r="AF1482" s="178" t="str">
        <f t="shared" si="977"/>
        <v>No</v>
      </c>
      <c r="AG1482" t="str">
        <f>IF(OR(Expenses!K25="Q1 2026",Expenses!K25="Q2 2026"),"Yes","No")</f>
        <v>No</v>
      </c>
      <c r="AH1482" s="178" t="str">
        <f t="shared" si="978"/>
        <v>No</v>
      </c>
      <c r="AI1482" t="str">
        <f>IF(OR(Expenses!K25="Q3 2026",Expenses!K25="Q4 2026"),"Yes","No")</f>
        <v>No</v>
      </c>
      <c r="AJ1482" s="178" t="str">
        <f t="shared" si="979"/>
        <v>No</v>
      </c>
      <c r="AK1482" t="str">
        <f>IF(OR(Expenses!K25="Q1 2027",Expenses!K25="Q2 2027"),"Yes","No")</f>
        <v>No</v>
      </c>
      <c r="AL1482" s="178" t="str">
        <f t="shared" si="980"/>
        <v>No</v>
      </c>
      <c r="AM1482" t="str">
        <f>IF(OR(Expenses!K25="Q3 2027",Expenses!K25="Q4 2027"),"Yes","No")</f>
        <v>No</v>
      </c>
      <c r="AN1482" s="178" t="str">
        <f t="shared" si="981"/>
        <v>No</v>
      </c>
      <c r="AO1482" t="str">
        <f>IF(OR(Expenses!K25="Q1 2028",Expenses!K25="Q2 2028"),"Yes","No")</f>
        <v>No</v>
      </c>
      <c r="AP1482" s="178" t="str">
        <f t="shared" si="982"/>
        <v>No</v>
      </c>
      <c r="AQ1482" t="str">
        <f>IF(OR(Expenses!K25="Q3 2028",Expenses!K25="Q4 2028"),"Yes","No")</f>
        <v>No</v>
      </c>
      <c r="AR1482" s="178" t="str">
        <f t="shared" si="983"/>
        <v>No</v>
      </c>
      <c r="AS1482" t="str">
        <f>IF(OR(Expenses!K25="Q1 2029",Expenses!K25="Q2 2029"),"Yes","No")</f>
        <v>No</v>
      </c>
      <c r="AT1482" s="178" t="str">
        <f t="shared" si="984"/>
        <v>No</v>
      </c>
      <c r="AU1482" t="str">
        <f>IF(OR(Expenses!K25="Q3 2029",Expenses!K25="Q4 2029"),"Yes","No")</f>
        <v>No</v>
      </c>
      <c r="AV1482" s="178" t="str">
        <f t="shared" si="985"/>
        <v>No</v>
      </c>
      <c r="AW1482" t="str">
        <f>IF(OR(Expenses!K25="Q1 2030",Expenses!K25="Q2 2030"),"Yes","No")</f>
        <v>No</v>
      </c>
      <c r="AX1482" s="178" t="str">
        <f t="shared" si="986"/>
        <v>No</v>
      </c>
      <c r="AY1482" t="str">
        <f>IF(OR(Expenses!K25="Q3 2030",Expenses!K25="Q4 2030"),"Yes","No")</f>
        <v>No</v>
      </c>
      <c r="AZ1482" s="178" t="str">
        <f t="shared" si="987"/>
        <v>No</v>
      </c>
      <c r="BA1482" t="str">
        <f>IF(Expenses!K25="","No","Yes")</f>
        <v>No</v>
      </c>
      <c r="BB1482" s="178" t="str">
        <f t="shared" si="988"/>
        <v>No</v>
      </c>
      <c r="BC1482" s="178" t="str">
        <f t="shared" si="989"/>
        <v>Yes</v>
      </c>
      <c r="BD1482" s="174"/>
    </row>
    <row r="1483" spans="1:56" s="175" customFormat="1" x14ac:dyDescent="0.45">
      <c r="A1483" s="177">
        <v>22</v>
      </c>
      <c r="B1483" s="111" t="s">
        <v>303</v>
      </c>
      <c r="C1483" t="str">
        <f>IF(Expenses!E26="Yes","Yes","No")</f>
        <v>No</v>
      </c>
      <c r="D1483" t="str">
        <f>IF(AND(C1483="No",Expenses!F26="Yes"),"Yes","No")</f>
        <v>No</v>
      </c>
      <c r="E1483" t="str">
        <f>IF(AND(C1483="No",Expenses!F26="N/A"),"N/A","No")</f>
        <v>No</v>
      </c>
      <c r="F1483">
        <f>IF(OR(Expenses!F26="Yes",Expenses!F26="N/A"),0,1)</f>
        <v>1</v>
      </c>
      <c r="G1483" t="str">
        <f>IF(OR(Expenses!K26="Q3 2019",Expenses!K26="Q4 2019"),"Yes","No")</f>
        <v>No</v>
      </c>
      <c r="H1483" s="178" t="str">
        <f t="shared" si="941"/>
        <v>No</v>
      </c>
      <c r="I1483" t="str">
        <f>IF(OR(Expenses!K26="Q1 2020",Expenses!K26="Q2 2020"),"Yes","No")</f>
        <v>No</v>
      </c>
      <c r="J1483" s="178" t="str">
        <f t="shared" si="966"/>
        <v>No</v>
      </c>
      <c r="K1483" t="str">
        <f>IF(OR(Expenses!K26="Q3 2020",Expenses!K26="Q4 2020"),"Yes","No")</f>
        <v>No</v>
      </c>
      <c r="L1483" s="178" t="str">
        <f t="shared" si="967"/>
        <v>No</v>
      </c>
      <c r="M1483" t="str">
        <f>IF(OR(Expenses!K26="Q1 2021",Expenses!K26="Q2 2021"),"Yes","No")</f>
        <v>No</v>
      </c>
      <c r="N1483" s="178" t="str">
        <f t="shared" si="968"/>
        <v>No</v>
      </c>
      <c r="O1483" t="str">
        <f>IF(OR(Expenses!K26="Q3 2021",Expenses!K26="Q4 2021"),"Yes","No")</f>
        <v>No</v>
      </c>
      <c r="P1483" s="178" t="str">
        <f t="shared" si="969"/>
        <v>No</v>
      </c>
      <c r="Q1483" t="str">
        <f>IF(OR(Expenses!K26="Q1 2022",Expenses!K26="Q2 2022"),"Yes","No")</f>
        <v>No</v>
      </c>
      <c r="R1483" s="178" t="str">
        <f t="shared" si="970"/>
        <v>No</v>
      </c>
      <c r="S1483" t="str">
        <f>IF(OR(Expenses!K26="Q3 2022",Expenses!K26="Q4 2022"),"Yes","No")</f>
        <v>No</v>
      </c>
      <c r="T1483" s="178" t="str">
        <f t="shared" si="971"/>
        <v>No</v>
      </c>
      <c r="U1483" t="str">
        <f>IF(OR(Expenses!K26="Q1 2023",Expenses!K26="Q2 2023"),"Yes","No")</f>
        <v>No</v>
      </c>
      <c r="V1483" s="178" t="str">
        <f t="shared" si="972"/>
        <v>No</v>
      </c>
      <c r="W1483" t="str">
        <f>IF(OR(Expenses!K26="Q3 2023",Expenses!K26="Q4 2023"),"Yes","No")</f>
        <v>No</v>
      </c>
      <c r="X1483" s="178" t="str">
        <f t="shared" si="973"/>
        <v>No</v>
      </c>
      <c r="Y1483" t="str">
        <f>IF(OR(Expenses!K26="Q1 2024",Expenses!K26="Q2 2024"),"Yes","No")</f>
        <v>No</v>
      </c>
      <c r="Z1483" s="178" t="str">
        <f t="shared" si="974"/>
        <v>No</v>
      </c>
      <c r="AA1483" t="str">
        <f>IF(OR(Expenses!K26="Q3 2024",Expenses!K26="Q4 2024"),"Yes","No")</f>
        <v>No</v>
      </c>
      <c r="AB1483" s="178" t="str">
        <f t="shared" si="975"/>
        <v>No</v>
      </c>
      <c r="AC1483" t="str">
        <f>IF(OR(Expenses!K26="Q1 2025",Expenses!K26="Q2 2025"),"Yes","No")</f>
        <v>No</v>
      </c>
      <c r="AD1483" s="178" t="str">
        <f t="shared" si="976"/>
        <v>No</v>
      </c>
      <c r="AE1483" t="str">
        <f>IF(OR(Expenses!K26="Q3 2025",Expenses!K26="Q4 2025"),"Yes","No")</f>
        <v>No</v>
      </c>
      <c r="AF1483" s="178" t="str">
        <f t="shared" si="977"/>
        <v>No</v>
      </c>
      <c r="AG1483" t="str">
        <f>IF(OR(Expenses!K26="Q1 2026",Expenses!K26="Q2 2026"),"Yes","No")</f>
        <v>No</v>
      </c>
      <c r="AH1483" s="178" t="str">
        <f t="shared" si="978"/>
        <v>No</v>
      </c>
      <c r="AI1483" t="str">
        <f>IF(OR(Expenses!K26="Q3 2026",Expenses!K26="Q4 2026"),"Yes","No")</f>
        <v>No</v>
      </c>
      <c r="AJ1483" s="178" t="str">
        <f t="shared" si="979"/>
        <v>No</v>
      </c>
      <c r="AK1483" t="str">
        <f>IF(OR(Expenses!K26="Q1 2027",Expenses!K26="Q2 2027"),"Yes","No")</f>
        <v>No</v>
      </c>
      <c r="AL1483" s="178" t="str">
        <f t="shared" si="980"/>
        <v>No</v>
      </c>
      <c r="AM1483" t="str">
        <f>IF(OR(Expenses!K26="Q3 2027",Expenses!K26="Q4 2027"),"Yes","No")</f>
        <v>No</v>
      </c>
      <c r="AN1483" s="178" t="str">
        <f t="shared" si="981"/>
        <v>No</v>
      </c>
      <c r="AO1483" t="str">
        <f>IF(OR(Expenses!K26="Q1 2028",Expenses!K26="Q2 2028"),"Yes","No")</f>
        <v>No</v>
      </c>
      <c r="AP1483" s="178" t="str">
        <f t="shared" si="982"/>
        <v>No</v>
      </c>
      <c r="AQ1483" t="str">
        <f>IF(OR(Expenses!K26="Q3 2028",Expenses!K26="Q4 2028"),"Yes","No")</f>
        <v>No</v>
      </c>
      <c r="AR1483" s="178" t="str">
        <f t="shared" si="983"/>
        <v>No</v>
      </c>
      <c r="AS1483" t="str">
        <f>IF(OR(Expenses!K26="Q1 2029",Expenses!K26="Q2 2029"),"Yes","No")</f>
        <v>No</v>
      </c>
      <c r="AT1483" s="178" t="str">
        <f t="shared" si="984"/>
        <v>No</v>
      </c>
      <c r="AU1483" t="str">
        <f>IF(OR(Expenses!K26="Q3 2029",Expenses!K26="Q4 2029"),"Yes","No")</f>
        <v>No</v>
      </c>
      <c r="AV1483" s="178" t="str">
        <f t="shared" si="985"/>
        <v>No</v>
      </c>
      <c r="AW1483" t="str">
        <f>IF(OR(Expenses!K26="Q1 2030",Expenses!K26="Q2 2030"),"Yes","No")</f>
        <v>No</v>
      </c>
      <c r="AX1483" s="178" t="str">
        <f t="shared" si="986"/>
        <v>No</v>
      </c>
      <c r="AY1483" t="str">
        <f>IF(OR(Expenses!K26="Q3 2030",Expenses!K26="Q4 2030"),"Yes","No")</f>
        <v>No</v>
      </c>
      <c r="AZ1483" s="178" t="str">
        <f t="shared" si="987"/>
        <v>No</v>
      </c>
      <c r="BA1483" t="str">
        <f>IF(Expenses!K26="","No","Yes")</f>
        <v>No</v>
      </c>
      <c r="BB1483" s="178" t="str">
        <f t="shared" si="988"/>
        <v>No</v>
      </c>
      <c r="BC1483" s="178" t="str">
        <f t="shared" si="989"/>
        <v>Yes</v>
      </c>
      <c r="BD1483" s="174"/>
    </row>
    <row r="1484" spans="1:56" s="175" customFormat="1" ht="34.9" x14ac:dyDescent="0.45">
      <c r="A1484" s="177">
        <v>23</v>
      </c>
      <c r="B1484" s="111" t="s">
        <v>304</v>
      </c>
      <c r="C1484" t="str">
        <f>IF(Expenses!E27="Yes","Yes","No")</f>
        <v>No</v>
      </c>
      <c r="D1484" t="str">
        <f>IF(AND(C1484="No",Expenses!F27="Yes"),"Yes","No")</f>
        <v>No</v>
      </c>
      <c r="E1484" t="str">
        <f>IF(AND(C1484="No",Expenses!F27="N/A"),"N/A","No")</f>
        <v>No</v>
      </c>
      <c r="F1484">
        <f>IF(OR(Expenses!F27="Yes",Expenses!F27="N/A"),0,1)</f>
        <v>1</v>
      </c>
      <c r="G1484" t="str">
        <f>IF(OR(Expenses!K27="Q3 2019",Expenses!K27="Q4 2019"),"Yes","No")</f>
        <v>No</v>
      </c>
      <c r="H1484" s="178" t="str">
        <f t="shared" si="941"/>
        <v>No</v>
      </c>
      <c r="I1484" t="str">
        <f>IF(OR(Expenses!K27="Q1 2020",Expenses!K27="Q2 2020"),"Yes","No")</f>
        <v>No</v>
      </c>
      <c r="J1484" s="178" t="str">
        <f t="shared" si="966"/>
        <v>No</v>
      </c>
      <c r="K1484" t="str">
        <f>IF(OR(Expenses!K27="Q3 2020",Expenses!K27="Q4 2020"),"Yes","No")</f>
        <v>No</v>
      </c>
      <c r="L1484" s="178" t="str">
        <f t="shared" si="967"/>
        <v>No</v>
      </c>
      <c r="M1484" t="str">
        <f>IF(OR(Expenses!K27="Q1 2021",Expenses!K27="Q2 2021"),"Yes","No")</f>
        <v>No</v>
      </c>
      <c r="N1484" s="178" t="str">
        <f t="shared" si="968"/>
        <v>No</v>
      </c>
      <c r="O1484" t="str">
        <f>IF(OR(Expenses!K27="Q3 2021",Expenses!K27="Q4 2021"),"Yes","No")</f>
        <v>No</v>
      </c>
      <c r="P1484" s="178" t="str">
        <f t="shared" si="969"/>
        <v>No</v>
      </c>
      <c r="Q1484" t="str">
        <f>IF(OR(Expenses!K27="Q1 2022",Expenses!K27="Q2 2022"),"Yes","No")</f>
        <v>No</v>
      </c>
      <c r="R1484" s="178" t="str">
        <f t="shared" si="970"/>
        <v>No</v>
      </c>
      <c r="S1484" t="str">
        <f>IF(OR(Expenses!K27="Q3 2022",Expenses!K27="Q4 2022"),"Yes","No")</f>
        <v>No</v>
      </c>
      <c r="T1484" s="178" t="str">
        <f t="shared" si="971"/>
        <v>No</v>
      </c>
      <c r="U1484" t="str">
        <f>IF(OR(Expenses!K27="Q1 2023",Expenses!K27="Q2 2023"),"Yes","No")</f>
        <v>No</v>
      </c>
      <c r="V1484" s="178" t="str">
        <f t="shared" si="972"/>
        <v>No</v>
      </c>
      <c r="W1484" t="str">
        <f>IF(OR(Expenses!K27="Q3 2023",Expenses!K27="Q4 2023"),"Yes","No")</f>
        <v>No</v>
      </c>
      <c r="X1484" s="178" t="str">
        <f t="shared" si="973"/>
        <v>No</v>
      </c>
      <c r="Y1484" t="str">
        <f>IF(OR(Expenses!K27="Q1 2024",Expenses!K27="Q2 2024"),"Yes","No")</f>
        <v>No</v>
      </c>
      <c r="Z1484" s="178" t="str">
        <f t="shared" si="974"/>
        <v>No</v>
      </c>
      <c r="AA1484" t="str">
        <f>IF(OR(Expenses!K27="Q3 2024",Expenses!K27="Q4 2024"),"Yes","No")</f>
        <v>No</v>
      </c>
      <c r="AB1484" s="178" t="str">
        <f t="shared" si="975"/>
        <v>No</v>
      </c>
      <c r="AC1484" t="str">
        <f>IF(OR(Expenses!K27="Q1 2025",Expenses!K27="Q2 2025"),"Yes","No")</f>
        <v>No</v>
      </c>
      <c r="AD1484" s="178" t="str">
        <f t="shared" si="976"/>
        <v>No</v>
      </c>
      <c r="AE1484" t="str">
        <f>IF(OR(Expenses!K27="Q3 2025",Expenses!K27="Q4 2025"),"Yes","No")</f>
        <v>No</v>
      </c>
      <c r="AF1484" s="178" t="str">
        <f t="shared" si="977"/>
        <v>No</v>
      </c>
      <c r="AG1484" t="str">
        <f>IF(OR(Expenses!K27="Q1 2026",Expenses!K27="Q2 2026"),"Yes","No")</f>
        <v>No</v>
      </c>
      <c r="AH1484" s="178" t="str">
        <f t="shared" si="978"/>
        <v>No</v>
      </c>
      <c r="AI1484" t="str">
        <f>IF(OR(Expenses!K27="Q3 2026",Expenses!K27="Q4 2026"),"Yes","No")</f>
        <v>No</v>
      </c>
      <c r="AJ1484" s="178" t="str">
        <f t="shared" si="979"/>
        <v>No</v>
      </c>
      <c r="AK1484" t="str">
        <f>IF(OR(Expenses!K27="Q1 2027",Expenses!K27="Q2 2027"),"Yes","No")</f>
        <v>No</v>
      </c>
      <c r="AL1484" s="178" t="str">
        <f t="shared" si="980"/>
        <v>No</v>
      </c>
      <c r="AM1484" t="str">
        <f>IF(OR(Expenses!K27="Q3 2027",Expenses!K27="Q4 2027"),"Yes","No")</f>
        <v>No</v>
      </c>
      <c r="AN1484" s="178" t="str">
        <f t="shared" si="981"/>
        <v>No</v>
      </c>
      <c r="AO1484" t="str">
        <f>IF(OR(Expenses!K27="Q1 2028",Expenses!K27="Q2 2028"),"Yes","No")</f>
        <v>No</v>
      </c>
      <c r="AP1484" s="178" t="str">
        <f t="shared" si="982"/>
        <v>No</v>
      </c>
      <c r="AQ1484" t="str">
        <f>IF(OR(Expenses!K27="Q3 2028",Expenses!K27="Q4 2028"),"Yes","No")</f>
        <v>No</v>
      </c>
      <c r="AR1484" s="178" t="str">
        <f t="shared" si="983"/>
        <v>No</v>
      </c>
      <c r="AS1484" t="str">
        <f>IF(OR(Expenses!K27="Q1 2029",Expenses!K27="Q2 2029"),"Yes","No")</f>
        <v>No</v>
      </c>
      <c r="AT1484" s="178" t="str">
        <f t="shared" si="984"/>
        <v>No</v>
      </c>
      <c r="AU1484" t="str">
        <f>IF(OR(Expenses!K27="Q3 2029",Expenses!K27="Q4 2029"),"Yes","No")</f>
        <v>No</v>
      </c>
      <c r="AV1484" s="178" t="str">
        <f t="shared" si="985"/>
        <v>No</v>
      </c>
      <c r="AW1484" t="str">
        <f>IF(OR(Expenses!K27="Q1 2030",Expenses!K27="Q2 2030"),"Yes","No")</f>
        <v>No</v>
      </c>
      <c r="AX1484" s="178" t="str">
        <f t="shared" si="986"/>
        <v>No</v>
      </c>
      <c r="AY1484" t="str">
        <f>IF(OR(Expenses!K27="Q3 2030",Expenses!K27="Q4 2030"),"Yes","No")</f>
        <v>No</v>
      </c>
      <c r="AZ1484" s="178" t="str">
        <f t="shared" si="987"/>
        <v>No</v>
      </c>
      <c r="BA1484" t="str">
        <f>IF(Expenses!K27="","No","Yes")</f>
        <v>No</v>
      </c>
      <c r="BB1484" s="178" t="str">
        <f t="shared" si="988"/>
        <v>No</v>
      </c>
      <c r="BC1484" s="178" t="str">
        <f t="shared" si="989"/>
        <v>Yes</v>
      </c>
      <c r="BD1484" s="174"/>
    </row>
    <row r="1485" spans="1:56" s="175" customFormat="1" x14ac:dyDescent="0.45">
      <c r="A1485" s="177">
        <v>24</v>
      </c>
      <c r="B1485" s="111" t="s">
        <v>305</v>
      </c>
      <c r="C1485" t="str">
        <f>IF(Expenses!E28="Yes","Yes","No")</f>
        <v>No</v>
      </c>
      <c r="D1485" t="str">
        <f>IF(AND(C1485="No",Expenses!F28="Yes"),"Yes","No")</f>
        <v>No</v>
      </c>
      <c r="E1485" t="str">
        <f>IF(AND(C1485="No",Expenses!F28="N/A"),"N/A","No")</f>
        <v>No</v>
      </c>
      <c r="F1485">
        <f>IF(OR(Expenses!F28="Yes",Expenses!F28="N/A"),0,1)</f>
        <v>1</v>
      </c>
      <c r="G1485" t="str">
        <f>IF(OR(Expenses!K28="Q3 2019",Expenses!K28="Q4 2019"),"Yes","No")</f>
        <v>No</v>
      </c>
      <c r="H1485" s="178" t="str">
        <f t="shared" si="941"/>
        <v>No</v>
      </c>
      <c r="I1485" t="str">
        <f>IF(OR(Expenses!K28="Q1 2020",Expenses!K28="Q2 2020"),"Yes","No")</f>
        <v>No</v>
      </c>
      <c r="J1485" s="178" t="str">
        <f t="shared" si="966"/>
        <v>No</v>
      </c>
      <c r="K1485" t="str">
        <f>IF(OR(Expenses!K28="Q3 2020",Expenses!K28="Q4 2020"),"Yes","No")</f>
        <v>No</v>
      </c>
      <c r="L1485" s="178" t="str">
        <f t="shared" si="967"/>
        <v>No</v>
      </c>
      <c r="M1485" t="str">
        <f>IF(OR(Expenses!K28="Q1 2021",Expenses!K28="Q2 2021"),"Yes","No")</f>
        <v>No</v>
      </c>
      <c r="N1485" s="178" t="str">
        <f t="shared" si="968"/>
        <v>No</v>
      </c>
      <c r="O1485" t="str">
        <f>IF(OR(Expenses!K28="Q3 2021",Expenses!K28="Q4 2021"),"Yes","No")</f>
        <v>No</v>
      </c>
      <c r="P1485" s="178" t="str">
        <f t="shared" si="969"/>
        <v>No</v>
      </c>
      <c r="Q1485" t="str">
        <f>IF(OR(Expenses!K28="Q1 2022",Expenses!K28="Q2 2022"),"Yes","No")</f>
        <v>No</v>
      </c>
      <c r="R1485" s="178" t="str">
        <f t="shared" si="970"/>
        <v>No</v>
      </c>
      <c r="S1485" t="str">
        <f>IF(OR(Expenses!K28="Q3 2022",Expenses!K28="Q4 2022"),"Yes","No")</f>
        <v>No</v>
      </c>
      <c r="T1485" s="178" t="str">
        <f t="shared" si="971"/>
        <v>No</v>
      </c>
      <c r="U1485" t="str">
        <f>IF(OR(Expenses!K28="Q1 2023",Expenses!K28="Q2 2023"),"Yes","No")</f>
        <v>No</v>
      </c>
      <c r="V1485" s="178" t="str">
        <f t="shared" si="972"/>
        <v>No</v>
      </c>
      <c r="W1485" t="str">
        <f>IF(OR(Expenses!K28="Q3 2023",Expenses!K28="Q4 2023"),"Yes","No")</f>
        <v>No</v>
      </c>
      <c r="X1485" s="178" t="str">
        <f t="shared" si="973"/>
        <v>No</v>
      </c>
      <c r="Y1485" t="str">
        <f>IF(OR(Expenses!K28="Q1 2024",Expenses!K28="Q2 2024"),"Yes","No")</f>
        <v>No</v>
      </c>
      <c r="Z1485" s="178" t="str">
        <f t="shared" si="974"/>
        <v>No</v>
      </c>
      <c r="AA1485" t="str">
        <f>IF(OR(Expenses!K28="Q3 2024",Expenses!K28="Q4 2024"),"Yes","No")</f>
        <v>No</v>
      </c>
      <c r="AB1485" s="178" t="str">
        <f t="shared" si="975"/>
        <v>No</v>
      </c>
      <c r="AC1485" t="str">
        <f>IF(OR(Expenses!K28="Q1 2025",Expenses!K28="Q2 2025"),"Yes","No")</f>
        <v>No</v>
      </c>
      <c r="AD1485" s="178" t="str">
        <f t="shared" si="976"/>
        <v>No</v>
      </c>
      <c r="AE1485" t="str">
        <f>IF(OR(Expenses!K28="Q3 2025",Expenses!K28="Q4 2025"),"Yes","No")</f>
        <v>No</v>
      </c>
      <c r="AF1485" s="178" t="str">
        <f t="shared" si="977"/>
        <v>No</v>
      </c>
      <c r="AG1485" t="str">
        <f>IF(OR(Expenses!K28="Q1 2026",Expenses!K28="Q2 2026"),"Yes","No")</f>
        <v>No</v>
      </c>
      <c r="AH1485" s="178" t="str">
        <f t="shared" si="978"/>
        <v>No</v>
      </c>
      <c r="AI1485" t="str">
        <f>IF(OR(Expenses!K28="Q3 2026",Expenses!K28="Q4 2026"),"Yes","No")</f>
        <v>No</v>
      </c>
      <c r="AJ1485" s="178" t="str">
        <f t="shared" si="979"/>
        <v>No</v>
      </c>
      <c r="AK1485" t="str">
        <f>IF(OR(Expenses!K28="Q1 2027",Expenses!K28="Q2 2027"),"Yes","No")</f>
        <v>No</v>
      </c>
      <c r="AL1485" s="178" t="str">
        <f t="shared" si="980"/>
        <v>No</v>
      </c>
      <c r="AM1485" t="str">
        <f>IF(OR(Expenses!K28="Q3 2027",Expenses!K28="Q4 2027"),"Yes","No")</f>
        <v>No</v>
      </c>
      <c r="AN1485" s="178" t="str">
        <f t="shared" si="981"/>
        <v>No</v>
      </c>
      <c r="AO1485" t="str">
        <f>IF(OR(Expenses!K28="Q1 2028",Expenses!K28="Q2 2028"),"Yes","No")</f>
        <v>No</v>
      </c>
      <c r="AP1485" s="178" t="str">
        <f t="shared" si="982"/>
        <v>No</v>
      </c>
      <c r="AQ1485" t="str">
        <f>IF(OR(Expenses!K28="Q3 2028",Expenses!K28="Q4 2028"),"Yes","No")</f>
        <v>No</v>
      </c>
      <c r="AR1485" s="178" t="str">
        <f t="shared" si="983"/>
        <v>No</v>
      </c>
      <c r="AS1485" t="str">
        <f>IF(OR(Expenses!K28="Q1 2029",Expenses!K28="Q2 2029"),"Yes","No")</f>
        <v>No</v>
      </c>
      <c r="AT1485" s="178" t="str">
        <f t="shared" si="984"/>
        <v>No</v>
      </c>
      <c r="AU1485" t="str">
        <f>IF(OR(Expenses!K28="Q3 2029",Expenses!K28="Q4 2029"),"Yes","No")</f>
        <v>No</v>
      </c>
      <c r="AV1485" s="178" t="str">
        <f t="shared" si="985"/>
        <v>No</v>
      </c>
      <c r="AW1485" t="str">
        <f>IF(OR(Expenses!K28="Q1 2030",Expenses!K28="Q2 2030"),"Yes","No")</f>
        <v>No</v>
      </c>
      <c r="AX1485" s="178" t="str">
        <f t="shared" si="986"/>
        <v>No</v>
      </c>
      <c r="AY1485" t="str">
        <f>IF(OR(Expenses!K28="Q3 2030",Expenses!K28="Q4 2030"),"Yes","No")</f>
        <v>No</v>
      </c>
      <c r="AZ1485" s="178" t="str">
        <f t="shared" si="987"/>
        <v>No</v>
      </c>
      <c r="BA1485" t="str">
        <f>IF(Expenses!K28="","No","Yes")</f>
        <v>No</v>
      </c>
      <c r="BB1485" s="178" t="str">
        <f t="shared" si="988"/>
        <v>No</v>
      </c>
      <c r="BC1485" s="178" t="str">
        <f t="shared" si="989"/>
        <v>Yes</v>
      </c>
      <c r="BD1485" s="174"/>
    </row>
    <row r="1486" spans="1:56" s="175" customFormat="1" ht="23.25" x14ac:dyDescent="0.45">
      <c r="A1486" s="177">
        <v>25</v>
      </c>
      <c r="B1486" s="111" t="s">
        <v>306</v>
      </c>
      <c r="C1486" t="str">
        <f>IF(Expenses!E29="Yes","Yes","No")</f>
        <v>No</v>
      </c>
      <c r="D1486" t="str">
        <f>IF(AND(C1486="No",Expenses!F29="Yes"),"Yes","No")</f>
        <v>No</v>
      </c>
      <c r="E1486" t="str">
        <f>IF(AND(C1486="No",Expenses!F29="N/A"),"N/A","No")</f>
        <v>No</v>
      </c>
      <c r="F1486">
        <f>IF(OR(Expenses!F29="Yes",Expenses!F29="N/A"),0,1)</f>
        <v>1</v>
      </c>
      <c r="G1486" t="str">
        <f>IF(OR(Expenses!K29="Q3 2019",Expenses!K29="Q4 2019"),"Yes","No")</f>
        <v>No</v>
      </c>
      <c r="H1486" s="178" t="str">
        <f t="shared" si="941"/>
        <v>No</v>
      </c>
      <c r="I1486" t="str">
        <f>IF(OR(Expenses!K29="Q1 2020",Expenses!K29="Q2 2020"),"Yes","No")</f>
        <v>No</v>
      </c>
      <c r="J1486" s="178" t="str">
        <f t="shared" si="966"/>
        <v>No</v>
      </c>
      <c r="K1486" t="str">
        <f>IF(OR(Expenses!K29="Q3 2020",Expenses!K29="Q4 2020"),"Yes","No")</f>
        <v>No</v>
      </c>
      <c r="L1486" s="178" t="str">
        <f t="shared" si="967"/>
        <v>No</v>
      </c>
      <c r="M1486" t="str">
        <f>IF(OR(Expenses!K29="Q1 2021",Expenses!K29="Q2 2021"),"Yes","No")</f>
        <v>No</v>
      </c>
      <c r="N1486" s="178" t="str">
        <f t="shared" si="968"/>
        <v>No</v>
      </c>
      <c r="O1486" t="str">
        <f>IF(OR(Expenses!K29="Q3 2021",Expenses!K29="Q4 2021"),"Yes","No")</f>
        <v>No</v>
      </c>
      <c r="P1486" s="178" t="str">
        <f t="shared" si="969"/>
        <v>No</v>
      </c>
      <c r="Q1486" t="str">
        <f>IF(OR(Expenses!K29="Q1 2022",Expenses!K29="Q2 2022"),"Yes","No")</f>
        <v>No</v>
      </c>
      <c r="R1486" s="178" t="str">
        <f t="shared" si="970"/>
        <v>No</v>
      </c>
      <c r="S1486" t="str">
        <f>IF(OR(Expenses!K29="Q3 2022",Expenses!K29="Q4 2022"),"Yes","No")</f>
        <v>No</v>
      </c>
      <c r="T1486" s="178" t="str">
        <f t="shared" si="971"/>
        <v>No</v>
      </c>
      <c r="U1486" t="str">
        <f>IF(OR(Expenses!K29="Q1 2023",Expenses!K29="Q2 2023"),"Yes","No")</f>
        <v>No</v>
      </c>
      <c r="V1486" s="178" t="str">
        <f t="shared" si="972"/>
        <v>No</v>
      </c>
      <c r="W1486" t="str">
        <f>IF(OR(Expenses!K29="Q3 2023",Expenses!K29="Q4 2023"),"Yes","No")</f>
        <v>No</v>
      </c>
      <c r="X1486" s="178" t="str">
        <f t="shared" si="973"/>
        <v>No</v>
      </c>
      <c r="Y1486" t="str">
        <f>IF(OR(Expenses!K29="Q1 2024",Expenses!K29="Q2 2024"),"Yes","No")</f>
        <v>No</v>
      </c>
      <c r="Z1486" s="178" t="str">
        <f t="shared" si="974"/>
        <v>No</v>
      </c>
      <c r="AA1486" t="str">
        <f>IF(OR(Expenses!K29="Q3 2024",Expenses!K29="Q4 2024"),"Yes","No")</f>
        <v>No</v>
      </c>
      <c r="AB1486" s="178" t="str">
        <f t="shared" si="975"/>
        <v>No</v>
      </c>
      <c r="AC1486" t="str">
        <f>IF(OR(Expenses!K29="Q1 2025",Expenses!K29="Q2 2025"),"Yes","No")</f>
        <v>No</v>
      </c>
      <c r="AD1486" s="178" t="str">
        <f t="shared" si="976"/>
        <v>No</v>
      </c>
      <c r="AE1486" t="str">
        <f>IF(OR(Expenses!K29="Q3 2025",Expenses!K29="Q4 2025"),"Yes","No")</f>
        <v>No</v>
      </c>
      <c r="AF1486" s="178" t="str">
        <f t="shared" si="977"/>
        <v>No</v>
      </c>
      <c r="AG1486" t="str">
        <f>IF(OR(Expenses!K29="Q1 2026",Expenses!K29="Q2 2026"),"Yes","No")</f>
        <v>No</v>
      </c>
      <c r="AH1486" s="178" t="str">
        <f t="shared" si="978"/>
        <v>No</v>
      </c>
      <c r="AI1486" t="str">
        <f>IF(OR(Expenses!K29="Q3 2026",Expenses!K29="Q4 2026"),"Yes","No")</f>
        <v>No</v>
      </c>
      <c r="AJ1486" s="178" t="str">
        <f t="shared" si="979"/>
        <v>No</v>
      </c>
      <c r="AK1486" t="str">
        <f>IF(OR(Expenses!K29="Q1 2027",Expenses!K29="Q2 2027"),"Yes","No")</f>
        <v>No</v>
      </c>
      <c r="AL1486" s="178" t="str">
        <f t="shared" si="980"/>
        <v>No</v>
      </c>
      <c r="AM1486" t="str">
        <f>IF(OR(Expenses!K29="Q3 2027",Expenses!K29="Q4 2027"),"Yes","No")</f>
        <v>No</v>
      </c>
      <c r="AN1486" s="178" t="str">
        <f t="shared" si="981"/>
        <v>No</v>
      </c>
      <c r="AO1486" t="str">
        <f>IF(OR(Expenses!K29="Q1 2028",Expenses!K29="Q2 2028"),"Yes","No")</f>
        <v>No</v>
      </c>
      <c r="AP1486" s="178" t="str">
        <f t="shared" si="982"/>
        <v>No</v>
      </c>
      <c r="AQ1486" t="str">
        <f>IF(OR(Expenses!K29="Q3 2028",Expenses!K29="Q4 2028"),"Yes","No")</f>
        <v>No</v>
      </c>
      <c r="AR1486" s="178" t="str">
        <f t="shared" si="983"/>
        <v>No</v>
      </c>
      <c r="AS1486" t="str">
        <f>IF(OR(Expenses!K29="Q1 2029",Expenses!K29="Q2 2029"),"Yes","No")</f>
        <v>No</v>
      </c>
      <c r="AT1486" s="178" t="str">
        <f t="shared" si="984"/>
        <v>No</v>
      </c>
      <c r="AU1486" t="str">
        <f>IF(OR(Expenses!K29="Q3 2029",Expenses!K29="Q4 2029"),"Yes","No")</f>
        <v>No</v>
      </c>
      <c r="AV1486" s="178" t="str">
        <f t="shared" si="985"/>
        <v>No</v>
      </c>
      <c r="AW1486" t="str">
        <f>IF(OR(Expenses!K29="Q1 2030",Expenses!K29="Q2 2030"),"Yes","No")</f>
        <v>No</v>
      </c>
      <c r="AX1486" s="178" t="str">
        <f t="shared" si="986"/>
        <v>No</v>
      </c>
      <c r="AY1486" t="str">
        <f>IF(OR(Expenses!K29="Q3 2030",Expenses!K29="Q4 2030"),"Yes","No")</f>
        <v>No</v>
      </c>
      <c r="AZ1486" s="178" t="str">
        <f t="shared" si="987"/>
        <v>No</v>
      </c>
      <c r="BA1486" t="str">
        <f>IF(Expenses!K29="","No","Yes")</f>
        <v>No</v>
      </c>
      <c r="BB1486" s="178" t="str">
        <f t="shared" si="988"/>
        <v>No</v>
      </c>
      <c r="BC1486" s="178" t="str">
        <f t="shared" si="989"/>
        <v>Yes</v>
      </c>
      <c r="BD1486" s="174"/>
    </row>
    <row r="1487" spans="1:56" s="175" customFormat="1" ht="23.25" x14ac:dyDescent="0.45">
      <c r="A1487" s="177">
        <v>26</v>
      </c>
      <c r="B1487" s="111" t="s">
        <v>309</v>
      </c>
      <c r="C1487" t="str">
        <f>IF(Expenses!E30="Yes","Yes","No")</f>
        <v>No</v>
      </c>
      <c r="D1487" t="str">
        <f>IF(AND(C1487="No",Expenses!F30="Yes"),"Yes","No")</f>
        <v>No</v>
      </c>
      <c r="E1487" t="str">
        <f>IF(AND(C1487="No",Expenses!F30="N/A"),"N/A","No")</f>
        <v>No</v>
      </c>
      <c r="F1487">
        <f>IF(OR(Expenses!F30="Yes",Expenses!F30="N/A"),0,1)</f>
        <v>1</v>
      </c>
      <c r="G1487" t="str">
        <f>IF(OR(Expenses!K30="Q3 2019",Expenses!K30="Q4 2019"),"Yes","No")</f>
        <v>No</v>
      </c>
      <c r="H1487" s="178" t="str">
        <f t="shared" si="941"/>
        <v>No</v>
      </c>
      <c r="I1487" t="str">
        <f>IF(OR(Expenses!K30="Q1 2020",Expenses!K30="Q2 2020"),"Yes","No")</f>
        <v>No</v>
      </c>
      <c r="J1487" s="178" t="str">
        <f t="shared" si="966"/>
        <v>No</v>
      </c>
      <c r="K1487" t="str">
        <f>IF(OR(Expenses!K30="Q3 2020",Expenses!K30="Q4 2020"),"Yes","No")</f>
        <v>No</v>
      </c>
      <c r="L1487" s="178" t="str">
        <f t="shared" si="967"/>
        <v>No</v>
      </c>
      <c r="M1487" t="str">
        <f>IF(OR(Expenses!K30="Q1 2021",Expenses!K30="Q2 2021"),"Yes","No")</f>
        <v>No</v>
      </c>
      <c r="N1487" s="178" t="str">
        <f t="shared" si="968"/>
        <v>No</v>
      </c>
      <c r="O1487" t="str">
        <f>IF(OR(Expenses!K30="Q3 2021",Expenses!K30="Q4 2021"),"Yes","No")</f>
        <v>No</v>
      </c>
      <c r="P1487" s="178" t="str">
        <f t="shared" si="969"/>
        <v>No</v>
      </c>
      <c r="Q1487" t="str">
        <f>IF(OR(Expenses!K30="Q1 2022",Expenses!K30="Q2 2022"),"Yes","No")</f>
        <v>No</v>
      </c>
      <c r="R1487" s="178" t="str">
        <f t="shared" si="970"/>
        <v>No</v>
      </c>
      <c r="S1487" t="str">
        <f>IF(OR(Expenses!K30="Q3 2022",Expenses!K30="Q4 2022"),"Yes","No")</f>
        <v>No</v>
      </c>
      <c r="T1487" s="178" t="str">
        <f t="shared" si="971"/>
        <v>No</v>
      </c>
      <c r="U1487" t="str">
        <f>IF(OR(Expenses!K30="Q1 2023",Expenses!K30="Q2 2023"),"Yes","No")</f>
        <v>No</v>
      </c>
      <c r="V1487" s="178" t="str">
        <f t="shared" si="972"/>
        <v>No</v>
      </c>
      <c r="W1487" t="str">
        <f>IF(OR(Expenses!K30="Q3 2023",Expenses!K30="Q4 2023"),"Yes","No")</f>
        <v>No</v>
      </c>
      <c r="X1487" s="178" t="str">
        <f t="shared" si="973"/>
        <v>No</v>
      </c>
      <c r="Y1487" t="str">
        <f>IF(OR(Expenses!K30="Q1 2024",Expenses!K30="Q2 2024"),"Yes","No")</f>
        <v>No</v>
      </c>
      <c r="Z1487" s="178" t="str">
        <f t="shared" si="974"/>
        <v>No</v>
      </c>
      <c r="AA1487" t="str">
        <f>IF(OR(Expenses!K30="Q3 2024",Expenses!K30="Q4 2024"),"Yes","No")</f>
        <v>No</v>
      </c>
      <c r="AB1487" s="178" t="str">
        <f t="shared" si="975"/>
        <v>No</v>
      </c>
      <c r="AC1487" t="str">
        <f>IF(OR(Expenses!K30="Q1 2025",Expenses!K30="Q2 2025"),"Yes","No")</f>
        <v>No</v>
      </c>
      <c r="AD1487" s="178" t="str">
        <f t="shared" si="976"/>
        <v>No</v>
      </c>
      <c r="AE1487" t="str">
        <f>IF(OR(Expenses!K30="Q3 2025",Expenses!K30="Q4 2025"),"Yes","No")</f>
        <v>No</v>
      </c>
      <c r="AF1487" s="178" t="str">
        <f t="shared" si="977"/>
        <v>No</v>
      </c>
      <c r="AG1487" t="str">
        <f>IF(OR(Expenses!K30="Q1 2026",Expenses!K30="Q2 2026"),"Yes","No")</f>
        <v>No</v>
      </c>
      <c r="AH1487" s="178" t="str">
        <f t="shared" si="978"/>
        <v>No</v>
      </c>
      <c r="AI1487" t="str">
        <f>IF(OR(Expenses!K30="Q3 2026",Expenses!K30="Q4 2026"),"Yes","No")</f>
        <v>No</v>
      </c>
      <c r="AJ1487" s="178" t="str">
        <f t="shared" si="979"/>
        <v>No</v>
      </c>
      <c r="AK1487" t="str">
        <f>IF(OR(Expenses!K30="Q1 2027",Expenses!K30="Q2 2027"),"Yes","No")</f>
        <v>No</v>
      </c>
      <c r="AL1487" s="178" t="str">
        <f t="shared" si="980"/>
        <v>No</v>
      </c>
      <c r="AM1487" t="str">
        <f>IF(OR(Expenses!K30="Q3 2027",Expenses!K30="Q4 2027"),"Yes","No")</f>
        <v>No</v>
      </c>
      <c r="AN1487" s="178" t="str">
        <f t="shared" si="981"/>
        <v>No</v>
      </c>
      <c r="AO1487" t="str">
        <f>IF(OR(Expenses!K30="Q1 2028",Expenses!K30="Q2 2028"),"Yes","No")</f>
        <v>No</v>
      </c>
      <c r="AP1487" s="178" t="str">
        <f t="shared" si="982"/>
        <v>No</v>
      </c>
      <c r="AQ1487" t="str">
        <f>IF(OR(Expenses!K30="Q3 2028",Expenses!K30="Q4 2028"),"Yes","No")</f>
        <v>No</v>
      </c>
      <c r="AR1487" s="178" t="str">
        <f t="shared" si="983"/>
        <v>No</v>
      </c>
      <c r="AS1487" t="str">
        <f>IF(OR(Expenses!K30="Q1 2029",Expenses!K30="Q2 2029"),"Yes","No")</f>
        <v>No</v>
      </c>
      <c r="AT1487" s="178" t="str">
        <f t="shared" si="984"/>
        <v>No</v>
      </c>
      <c r="AU1487" t="str">
        <f>IF(OR(Expenses!K30="Q3 2029",Expenses!K30="Q4 2029"),"Yes","No")</f>
        <v>No</v>
      </c>
      <c r="AV1487" s="178" t="str">
        <f t="shared" si="985"/>
        <v>No</v>
      </c>
      <c r="AW1487" t="str">
        <f>IF(OR(Expenses!K30="Q1 2030",Expenses!K30="Q2 2030"),"Yes","No")</f>
        <v>No</v>
      </c>
      <c r="AX1487" s="178" t="str">
        <f t="shared" si="986"/>
        <v>No</v>
      </c>
      <c r="AY1487" t="str">
        <f>IF(OR(Expenses!K30="Q3 2030",Expenses!K30="Q4 2030"),"Yes","No")</f>
        <v>No</v>
      </c>
      <c r="AZ1487" s="178" t="str">
        <f t="shared" si="987"/>
        <v>No</v>
      </c>
      <c r="BA1487" t="str">
        <f>IF(Expenses!K30="","No","Yes")</f>
        <v>No</v>
      </c>
      <c r="BB1487" s="178" t="str">
        <f t="shared" si="988"/>
        <v>No</v>
      </c>
      <c r="BC1487" s="178" t="str">
        <f t="shared" si="989"/>
        <v>Yes</v>
      </c>
      <c r="BD1487" s="174"/>
    </row>
    <row r="1488" spans="1:56" s="175" customFormat="1" ht="34.9" x14ac:dyDescent="0.45">
      <c r="A1488" s="177">
        <v>27</v>
      </c>
      <c r="B1488" s="111" t="s">
        <v>311</v>
      </c>
      <c r="C1488" t="str">
        <f>IF(Expenses!E31="Yes","Yes","No")</f>
        <v>No</v>
      </c>
      <c r="D1488" t="str">
        <f>IF(AND(C1488="No",Expenses!F31="Yes"),"Yes","No")</f>
        <v>No</v>
      </c>
      <c r="E1488" t="str">
        <f>IF(AND(C1488="No",Expenses!F31="N/A"),"N/A","No")</f>
        <v>No</v>
      </c>
      <c r="F1488">
        <f>IF(OR(Expenses!F31="Yes",Expenses!F31="N/A"),0,1)</f>
        <v>1</v>
      </c>
      <c r="G1488" t="str">
        <f>IF(OR(Expenses!K31="Q3 2019",Expenses!K31="Q4 2019"),"Yes","No")</f>
        <v>No</v>
      </c>
      <c r="H1488" s="178" t="str">
        <f t="shared" si="941"/>
        <v>No</v>
      </c>
      <c r="I1488" t="str">
        <f>IF(OR(Expenses!K31="Q1 2020",Expenses!K31="Q2 2020"),"Yes","No")</f>
        <v>No</v>
      </c>
      <c r="J1488" s="178" t="str">
        <f t="shared" si="966"/>
        <v>No</v>
      </c>
      <c r="K1488" t="str">
        <f>IF(OR(Expenses!K31="Q3 2020",Expenses!K31="Q4 2020"),"Yes","No")</f>
        <v>No</v>
      </c>
      <c r="L1488" s="178" t="str">
        <f t="shared" si="967"/>
        <v>No</v>
      </c>
      <c r="M1488" t="str">
        <f>IF(OR(Expenses!K31="Q1 2021",Expenses!K31="Q2 2021"),"Yes","No")</f>
        <v>No</v>
      </c>
      <c r="N1488" s="178" t="str">
        <f t="shared" si="968"/>
        <v>No</v>
      </c>
      <c r="O1488" t="str">
        <f>IF(OR(Expenses!K31="Q3 2021",Expenses!K31="Q4 2021"),"Yes","No")</f>
        <v>No</v>
      </c>
      <c r="P1488" s="178" t="str">
        <f t="shared" si="969"/>
        <v>No</v>
      </c>
      <c r="Q1488" t="str">
        <f>IF(OR(Expenses!K31="Q1 2022",Expenses!K31="Q2 2022"),"Yes","No")</f>
        <v>No</v>
      </c>
      <c r="R1488" s="178" t="str">
        <f t="shared" si="970"/>
        <v>No</v>
      </c>
      <c r="S1488" t="str">
        <f>IF(OR(Expenses!K31="Q3 2022",Expenses!K31="Q4 2022"),"Yes","No")</f>
        <v>No</v>
      </c>
      <c r="T1488" s="178" t="str">
        <f t="shared" si="971"/>
        <v>No</v>
      </c>
      <c r="U1488" t="str">
        <f>IF(OR(Expenses!K31="Q1 2023",Expenses!K31="Q2 2023"),"Yes","No")</f>
        <v>No</v>
      </c>
      <c r="V1488" s="178" t="str">
        <f t="shared" si="972"/>
        <v>No</v>
      </c>
      <c r="W1488" t="str">
        <f>IF(OR(Expenses!K31="Q3 2023",Expenses!K31="Q4 2023"),"Yes","No")</f>
        <v>No</v>
      </c>
      <c r="X1488" s="178" t="str">
        <f t="shared" si="973"/>
        <v>No</v>
      </c>
      <c r="Y1488" t="str">
        <f>IF(OR(Expenses!K31="Q1 2024",Expenses!K31="Q2 2024"),"Yes","No")</f>
        <v>No</v>
      </c>
      <c r="Z1488" s="178" t="str">
        <f t="shared" si="974"/>
        <v>No</v>
      </c>
      <c r="AA1488" t="str">
        <f>IF(OR(Expenses!K31="Q3 2024",Expenses!K31="Q4 2024"),"Yes","No")</f>
        <v>No</v>
      </c>
      <c r="AB1488" s="178" t="str">
        <f t="shared" si="975"/>
        <v>No</v>
      </c>
      <c r="AC1488" t="str">
        <f>IF(OR(Expenses!K31="Q1 2025",Expenses!K31="Q2 2025"),"Yes","No")</f>
        <v>No</v>
      </c>
      <c r="AD1488" s="178" t="str">
        <f t="shared" si="976"/>
        <v>No</v>
      </c>
      <c r="AE1488" t="str">
        <f>IF(OR(Expenses!K31="Q3 2025",Expenses!K31="Q4 2025"),"Yes","No")</f>
        <v>No</v>
      </c>
      <c r="AF1488" s="178" t="str">
        <f t="shared" si="977"/>
        <v>No</v>
      </c>
      <c r="AG1488" t="str">
        <f>IF(OR(Expenses!K31="Q1 2026",Expenses!K31="Q2 2026"),"Yes","No")</f>
        <v>No</v>
      </c>
      <c r="AH1488" s="178" t="str">
        <f t="shared" si="978"/>
        <v>No</v>
      </c>
      <c r="AI1488" t="str">
        <f>IF(OR(Expenses!K31="Q3 2026",Expenses!K31="Q4 2026"),"Yes","No")</f>
        <v>No</v>
      </c>
      <c r="AJ1488" s="178" t="str">
        <f t="shared" si="979"/>
        <v>No</v>
      </c>
      <c r="AK1488" t="str">
        <f>IF(OR(Expenses!K31="Q1 2027",Expenses!K31="Q2 2027"),"Yes","No")</f>
        <v>No</v>
      </c>
      <c r="AL1488" s="178" t="str">
        <f t="shared" si="980"/>
        <v>No</v>
      </c>
      <c r="AM1488" t="str">
        <f>IF(OR(Expenses!K31="Q3 2027",Expenses!K31="Q4 2027"),"Yes","No")</f>
        <v>No</v>
      </c>
      <c r="AN1488" s="178" t="str">
        <f t="shared" si="981"/>
        <v>No</v>
      </c>
      <c r="AO1488" t="str">
        <f>IF(OR(Expenses!K31="Q1 2028",Expenses!K31="Q2 2028"),"Yes","No")</f>
        <v>No</v>
      </c>
      <c r="AP1488" s="178" t="str">
        <f t="shared" si="982"/>
        <v>No</v>
      </c>
      <c r="AQ1488" t="str">
        <f>IF(OR(Expenses!K31="Q3 2028",Expenses!K31="Q4 2028"),"Yes","No")</f>
        <v>No</v>
      </c>
      <c r="AR1488" s="178" t="str">
        <f t="shared" si="983"/>
        <v>No</v>
      </c>
      <c r="AS1488" t="str">
        <f>IF(OR(Expenses!K31="Q1 2029",Expenses!K31="Q2 2029"),"Yes","No")</f>
        <v>No</v>
      </c>
      <c r="AT1488" s="178" t="str">
        <f t="shared" si="984"/>
        <v>No</v>
      </c>
      <c r="AU1488" t="str">
        <f>IF(OR(Expenses!K31="Q3 2029",Expenses!K31="Q4 2029"),"Yes","No")</f>
        <v>No</v>
      </c>
      <c r="AV1488" s="178" t="str">
        <f t="shared" si="985"/>
        <v>No</v>
      </c>
      <c r="AW1488" t="str">
        <f>IF(OR(Expenses!K31="Q1 2030",Expenses!K31="Q2 2030"),"Yes","No")</f>
        <v>No</v>
      </c>
      <c r="AX1488" s="178" t="str">
        <f t="shared" si="986"/>
        <v>No</v>
      </c>
      <c r="AY1488" t="str">
        <f>IF(OR(Expenses!K31="Q3 2030",Expenses!K31="Q4 2030"),"Yes","No")</f>
        <v>No</v>
      </c>
      <c r="AZ1488" s="178" t="str">
        <f t="shared" si="987"/>
        <v>No</v>
      </c>
      <c r="BA1488" t="str">
        <f>IF(Expenses!K31="","No","Yes")</f>
        <v>No</v>
      </c>
      <c r="BB1488" s="178" t="str">
        <f t="shared" si="988"/>
        <v>No</v>
      </c>
      <c r="BC1488" s="178" t="str">
        <f t="shared" si="989"/>
        <v>Yes</v>
      </c>
      <c r="BD1488" s="174"/>
    </row>
    <row r="1489" spans="1:56" s="175" customFormat="1" ht="23.25" x14ac:dyDescent="0.45">
      <c r="A1489" s="177">
        <v>28</v>
      </c>
      <c r="B1489" s="111" t="s">
        <v>312</v>
      </c>
      <c r="C1489" t="str">
        <f>IF(Expenses!E32="Yes","Yes","No")</f>
        <v>No</v>
      </c>
      <c r="D1489" t="str">
        <f>IF(AND(C1489="No",Expenses!F32="Yes"),"Yes","No")</f>
        <v>No</v>
      </c>
      <c r="E1489" t="str">
        <f>IF(AND(C1489="No",Expenses!F32="N/A"),"N/A","No")</f>
        <v>No</v>
      </c>
      <c r="F1489">
        <f>IF(OR(Expenses!F32="Yes",Expenses!F32="N/A"),0,1)</f>
        <v>1</v>
      </c>
      <c r="G1489" t="str">
        <f>IF(OR(Expenses!K32="Q3 2019",Expenses!K32="Q4 2019"),"Yes","No")</f>
        <v>No</v>
      </c>
      <c r="H1489" s="178" t="str">
        <f t="shared" si="941"/>
        <v>No</v>
      </c>
      <c r="I1489" t="str">
        <f>IF(OR(Expenses!K32="Q1 2020",Expenses!K32="Q2 2020"),"Yes","No")</f>
        <v>No</v>
      </c>
      <c r="J1489" s="178" t="str">
        <f t="shared" si="966"/>
        <v>No</v>
      </c>
      <c r="K1489" t="str">
        <f>IF(OR(Expenses!K32="Q3 2020",Expenses!K32="Q4 2020"),"Yes","No")</f>
        <v>No</v>
      </c>
      <c r="L1489" s="178" t="str">
        <f t="shared" si="967"/>
        <v>No</v>
      </c>
      <c r="M1489" t="str">
        <f>IF(OR(Expenses!K32="Q1 2021",Expenses!K32="Q2 2021"),"Yes","No")</f>
        <v>No</v>
      </c>
      <c r="N1489" s="178" t="str">
        <f t="shared" si="968"/>
        <v>No</v>
      </c>
      <c r="O1489" t="str">
        <f>IF(OR(Expenses!K32="Q3 2021",Expenses!K32="Q4 2021"),"Yes","No")</f>
        <v>No</v>
      </c>
      <c r="P1489" s="178" t="str">
        <f t="shared" si="969"/>
        <v>No</v>
      </c>
      <c r="Q1489" t="str">
        <f>IF(OR(Expenses!K32="Q1 2022",Expenses!K32="Q2 2022"),"Yes","No")</f>
        <v>No</v>
      </c>
      <c r="R1489" s="178" t="str">
        <f t="shared" si="970"/>
        <v>No</v>
      </c>
      <c r="S1489" t="str">
        <f>IF(OR(Expenses!K32="Q3 2022",Expenses!K32="Q4 2022"),"Yes","No")</f>
        <v>No</v>
      </c>
      <c r="T1489" s="178" t="str">
        <f t="shared" si="971"/>
        <v>No</v>
      </c>
      <c r="U1489" t="str">
        <f>IF(OR(Expenses!K32="Q1 2023",Expenses!K32="Q2 2023"),"Yes","No")</f>
        <v>No</v>
      </c>
      <c r="V1489" s="178" t="str">
        <f t="shared" si="972"/>
        <v>No</v>
      </c>
      <c r="W1489" t="str">
        <f>IF(OR(Expenses!K32="Q3 2023",Expenses!K32="Q4 2023"),"Yes","No")</f>
        <v>No</v>
      </c>
      <c r="X1489" s="178" t="str">
        <f t="shared" si="973"/>
        <v>No</v>
      </c>
      <c r="Y1489" t="str">
        <f>IF(OR(Expenses!K32="Q1 2024",Expenses!K32="Q2 2024"),"Yes","No")</f>
        <v>No</v>
      </c>
      <c r="Z1489" s="178" t="str">
        <f t="shared" si="974"/>
        <v>No</v>
      </c>
      <c r="AA1489" t="str">
        <f>IF(OR(Expenses!K32="Q3 2024",Expenses!K32="Q4 2024"),"Yes","No")</f>
        <v>No</v>
      </c>
      <c r="AB1489" s="178" t="str">
        <f t="shared" si="975"/>
        <v>No</v>
      </c>
      <c r="AC1489" t="str">
        <f>IF(OR(Expenses!K32="Q1 2025",Expenses!K32="Q2 2025"),"Yes","No")</f>
        <v>No</v>
      </c>
      <c r="AD1489" s="178" t="str">
        <f t="shared" si="976"/>
        <v>No</v>
      </c>
      <c r="AE1489" t="str">
        <f>IF(OR(Expenses!K32="Q3 2025",Expenses!K32="Q4 2025"),"Yes","No")</f>
        <v>No</v>
      </c>
      <c r="AF1489" s="178" t="str">
        <f t="shared" si="977"/>
        <v>No</v>
      </c>
      <c r="AG1489" t="str">
        <f>IF(OR(Expenses!K32="Q1 2026",Expenses!K32="Q2 2026"),"Yes","No")</f>
        <v>No</v>
      </c>
      <c r="AH1489" s="178" t="str">
        <f t="shared" si="978"/>
        <v>No</v>
      </c>
      <c r="AI1489" t="str">
        <f>IF(OR(Expenses!K32="Q3 2026",Expenses!K32="Q4 2026"),"Yes","No")</f>
        <v>No</v>
      </c>
      <c r="AJ1489" s="178" t="str">
        <f t="shared" si="979"/>
        <v>No</v>
      </c>
      <c r="AK1489" t="str">
        <f>IF(OR(Expenses!K32="Q1 2027",Expenses!K32="Q2 2027"),"Yes","No")</f>
        <v>No</v>
      </c>
      <c r="AL1489" s="178" t="str">
        <f t="shared" si="980"/>
        <v>No</v>
      </c>
      <c r="AM1489" t="str">
        <f>IF(OR(Expenses!K32="Q3 2027",Expenses!K32="Q4 2027"),"Yes","No")</f>
        <v>No</v>
      </c>
      <c r="AN1489" s="178" t="str">
        <f t="shared" si="981"/>
        <v>No</v>
      </c>
      <c r="AO1489" t="str">
        <f>IF(OR(Expenses!K32="Q1 2028",Expenses!K32="Q2 2028"),"Yes","No")</f>
        <v>No</v>
      </c>
      <c r="AP1489" s="178" t="str">
        <f t="shared" si="982"/>
        <v>No</v>
      </c>
      <c r="AQ1489" t="str">
        <f>IF(OR(Expenses!K32="Q3 2028",Expenses!K32="Q4 2028"),"Yes","No")</f>
        <v>No</v>
      </c>
      <c r="AR1489" s="178" t="str">
        <f t="shared" si="983"/>
        <v>No</v>
      </c>
      <c r="AS1489" t="str">
        <f>IF(OR(Expenses!K32="Q1 2029",Expenses!K32="Q2 2029"),"Yes","No")</f>
        <v>No</v>
      </c>
      <c r="AT1489" s="178" t="str">
        <f t="shared" si="984"/>
        <v>No</v>
      </c>
      <c r="AU1489" t="str">
        <f>IF(OR(Expenses!K32="Q3 2029",Expenses!K32="Q4 2029"),"Yes","No")</f>
        <v>No</v>
      </c>
      <c r="AV1489" s="178" t="str">
        <f t="shared" si="985"/>
        <v>No</v>
      </c>
      <c r="AW1489" t="str">
        <f>IF(OR(Expenses!K32="Q1 2030",Expenses!K32="Q2 2030"),"Yes","No")</f>
        <v>No</v>
      </c>
      <c r="AX1489" s="178" t="str">
        <f t="shared" si="986"/>
        <v>No</v>
      </c>
      <c r="AY1489" t="str">
        <f>IF(OR(Expenses!K32="Q3 2030",Expenses!K32="Q4 2030"),"Yes","No")</f>
        <v>No</v>
      </c>
      <c r="AZ1489" s="178" t="str">
        <f t="shared" si="987"/>
        <v>No</v>
      </c>
      <c r="BA1489" t="str">
        <f>IF(Expenses!K32="","No","Yes")</f>
        <v>No</v>
      </c>
      <c r="BB1489" s="178" t="str">
        <f t="shared" si="988"/>
        <v>No</v>
      </c>
      <c r="BC1489" s="178" t="str">
        <f t="shared" si="989"/>
        <v>Yes</v>
      </c>
      <c r="BD1489" s="174"/>
    </row>
    <row r="1490" spans="1:56" s="175" customFormat="1" ht="34.9" x14ac:dyDescent="0.45">
      <c r="A1490" s="177">
        <v>29</v>
      </c>
      <c r="B1490" s="111" t="s">
        <v>313</v>
      </c>
      <c r="C1490" t="str">
        <f>IF(Expenses!E33="Yes","Yes","No")</f>
        <v>No</v>
      </c>
      <c r="D1490" t="str">
        <f>IF(AND(C1490="No",Expenses!F33="Yes"),"Yes","No")</f>
        <v>No</v>
      </c>
      <c r="E1490" t="str">
        <f>IF(AND(C1490="No",Expenses!F33="N/A"),"N/A","No")</f>
        <v>No</v>
      </c>
      <c r="F1490">
        <f>IF(OR(Expenses!F33="Yes",Expenses!F33="N/A"),0,1)</f>
        <v>1</v>
      </c>
      <c r="G1490" t="str">
        <f>IF(OR(Expenses!K33="Q3 2019",Expenses!K33="Q4 2019"),"Yes","No")</f>
        <v>No</v>
      </c>
      <c r="H1490" s="178" t="str">
        <f t="shared" si="941"/>
        <v>No</v>
      </c>
      <c r="I1490" t="str">
        <f>IF(OR(Expenses!K33="Q1 2020",Expenses!K33="Q2 2020"),"Yes","No")</f>
        <v>No</v>
      </c>
      <c r="J1490" s="178" t="str">
        <f t="shared" si="966"/>
        <v>No</v>
      </c>
      <c r="K1490" t="str">
        <f>IF(OR(Expenses!K33="Q3 2020",Expenses!K33="Q4 2020"),"Yes","No")</f>
        <v>No</v>
      </c>
      <c r="L1490" s="178" t="str">
        <f t="shared" si="967"/>
        <v>No</v>
      </c>
      <c r="M1490" t="str">
        <f>IF(OR(Expenses!K33="Q1 2021",Expenses!K33="Q2 2021"),"Yes","No")</f>
        <v>No</v>
      </c>
      <c r="N1490" s="178" t="str">
        <f t="shared" si="968"/>
        <v>No</v>
      </c>
      <c r="O1490" t="str">
        <f>IF(OR(Expenses!K33="Q3 2021",Expenses!K33="Q4 2021"),"Yes","No")</f>
        <v>No</v>
      </c>
      <c r="P1490" s="178" t="str">
        <f t="shared" si="969"/>
        <v>No</v>
      </c>
      <c r="Q1490" t="str">
        <f>IF(OR(Expenses!K33="Q1 2022",Expenses!K33="Q2 2022"),"Yes","No")</f>
        <v>No</v>
      </c>
      <c r="R1490" s="178" t="str">
        <f t="shared" si="970"/>
        <v>No</v>
      </c>
      <c r="S1490" t="str">
        <f>IF(OR(Expenses!K33="Q3 2022",Expenses!K33="Q4 2022"),"Yes","No")</f>
        <v>No</v>
      </c>
      <c r="T1490" s="178" t="str">
        <f t="shared" si="971"/>
        <v>No</v>
      </c>
      <c r="U1490" t="str">
        <f>IF(OR(Expenses!K33="Q1 2023",Expenses!K33="Q2 2023"),"Yes","No")</f>
        <v>No</v>
      </c>
      <c r="V1490" s="178" t="str">
        <f t="shared" si="972"/>
        <v>No</v>
      </c>
      <c r="W1490" t="str">
        <f>IF(OR(Expenses!K33="Q3 2023",Expenses!K33="Q4 2023"),"Yes","No")</f>
        <v>No</v>
      </c>
      <c r="X1490" s="178" t="str">
        <f t="shared" si="973"/>
        <v>No</v>
      </c>
      <c r="Y1490" t="str">
        <f>IF(OR(Expenses!K33="Q1 2024",Expenses!K33="Q2 2024"),"Yes","No")</f>
        <v>No</v>
      </c>
      <c r="Z1490" s="178" t="str">
        <f t="shared" si="974"/>
        <v>No</v>
      </c>
      <c r="AA1490" t="str">
        <f>IF(OR(Expenses!K33="Q3 2024",Expenses!K33="Q4 2024"),"Yes","No")</f>
        <v>No</v>
      </c>
      <c r="AB1490" s="178" t="str">
        <f t="shared" si="975"/>
        <v>No</v>
      </c>
      <c r="AC1490" t="str">
        <f>IF(OR(Expenses!K33="Q1 2025",Expenses!K33="Q2 2025"),"Yes","No")</f>
        <v>No</v>
      </c>
      <c r="AD1490" s="178" t="str">
        <f t="shared" si="976"/>
        <v>No</v>
      </c>
      <c r="AE1490" t="str">
        <f>IF(OR(Expenses!K33="Q3 2025",Expenses!K33="Q4 2025"),"Yes","No")</f>
        <v>No</v>
      </c>
      <c r="AF1490" s="178" t="str">
        <f t="shared" si="977"/>
        <v>No</v>
      </c>
      <c r="AG1490" t="str">
        <f>IF(OR(Expenses!K33="Q1 2026",Expenses!K33="Q2 2026"),"Yes","No")</f>
        <v>No</v>
      </c>
      <c r="AH1490" s="178" t="str">
        <f t="shared" si="978"/>
        <v>No</v>
      </c>
      <c r="AI1490" t="str">
        <f>IF(OR(Expenses!K33="Q3 2026",Expenses!K33="Q4 2026"),"Yes","No")</f>
        <v>No</v>
      </c>
      <c r="AJ1490" s="178" t="str">
        <f t="shared" si="979"/>
        <v>No</v>
      </c>
      <c r="AK1490" t="str">
        <f>IF(OR(Expenses!K33="Q1 2027",Expenses!K33="Q2 2027"),"Yes","No")</f>
        <v>No</v>
      </c>
      <c r="AL1490" s="178" t="str">
        <f t="shared" si="980"/>
        <v>No</v>
      </c>
      <c r="AM1490" t="str">
        <f>IF(OR(Expenses!K33="Q3 2027",Expenses!K33="Q4 2027"),"Yes","No")</f>
        <v>No</v>
      </c>
      <c r="AN1490" s="178" t="str">
        <f t="shared" si="981"/>
        <v>No</v>
      </c>
      <c r="AO1490" t="str">
        <f>IF(OR(Expenses!K33="Q1 2028",Expenses!K33="Q2 2028"),"Yes","No")</f>
        <v>No</v>
      </c>
      <c r="AP1490" s="178" t="str">
        <f t="shared" si="982"/>
        <v>No</v>
      </c>
      <c r="AQ1490" t="str">
        <f>IF(OR(Expenses!K33="Q3 2028",Expenses!K33="Q4 2028"),"Yes","No")</f>
        <v>No</v>
      </c>
      <c r="AR1490" s="178" t="str">
        <f t="shared" si="983"/>
        <v>No</v>
      </c>
      <c r="AS1490" t="str">
        <f>IF(OR(Expenses!K33="Q1 2029",Expenses!K33="Q2 2029"),"Yes","No")</f>
        <v>No</v>
      </c>
      <c r="AT1490" s="178" t="str">
        <f t="shared" si="984"/>
        <v>No</v>
      </c>
      <c r="AU1490" t="str">
        <f>IF(OR(Expenses!K33="Q3 2029",Expenses!K33="Q4 2029"),"Yes","No")</f>
        <v>No</v>
      </c>
      <c r="AV1490" s="178" t="str">
        <f t="shared" si="985"/>
        <v>No</v>
      </c>
      <c r="AW1490" t="str">
        <f>IF(OR(Expenses!K33="Q1 2030",Expenses!K33="Q2 2030"),"Yes","No")</f>
        <v>No</v>
      </c>
      <c r="AX1490" s="178" t="str">
        <f t="shared" si="986"/>
        <v>No</v>
      </c>
      <c r="AY1490" t="str">
        <f>IF(OR(Expenses!K33="Q3 2030",Expenses!K33="Q4 2030"),"Yes","No")</f>
        <v>No</v>
      </c>
      <c r="AZ1490" s="178" t="str">
        <f t="shared" si="987"/>
        <v>No</v>
      </c>
      <c r="BA1490" t="str">
        <f>IF(Expenses!K33="","No","Yes")</f>
        <v>No</v>
      </c>
      <c r="BB1490" s="178" t="str">
        <f t="shared" si="988"/>
        <v>No</v>
      </c>
      <c r="BC1490" s="178" t="str">
        <f t="shared" si="989"/>
        <v>Yes</v>
      </c>
      <c r="BD1490" s="174"/>
    </row>
    <row r="1491" spans="1:56" s="175" customFormat="1" x14ac:dyDescent="0.45">
      <c r="A1491" s="177">
        <v>30</v>
      </c>
      <c r="B1491" s="111" t="s">
        <v>314</v>
      </c>
      <c r="C1491" t="str">
        <f>IF(Expenses!E34="Yes","Yes","No")</f>
        <v>No</v>
      </c>
      <c r="D1491" t="str">
        <f>IF(AND(C1491="No",Expenses!F34="Yes"),"Yes","No")</f>
        <v>No</v>
      </c>
      <c r="E1491" t="str">
        <f>IF(AND(C1491="No",Expenses!F34="N/A"),"N/A","No")</f>
        <v>No</v>
      </c>
      <c r="F1491">
        <f>IF(OR(Expenses!F34="Yes",Expenses!F34="N/A"),0,1)</f>
        <v>1</v>
      </c>
      <c r="G1491" t="str">
        <f>IF(OR(Expenses!K34="Q3 2019",Expenses!K34="Q4 2019"),"Yes","No")</f>
        <v>No</v>
      </c>
      <c r="H1491" s="178" t="str">
        <f t="shared" si="941"/>
        <v>No</v>
      </c>
      <c r="I1491" t="str">
        <f>IF(OR(Expenses!K34="Q1 2020",Expenses!K34="Q2 2020"),"Yes","No")</f>
        <v>No</v>
      </c>
      <c r="J1491" s="178" t="str">
        <f t="shared" si="966"/>
        <v>No</v>
      </c>
      <c r="K1491" t="str">
        <f>IF(OR(Expenses!K34="Q3 2020",Expenses!K34="Q4 2020"),"Yes","No")</f>
        <v>No</v>
      </c>
      <c r="L1491" s="178" t="str">
        <f t="shared" si="967"/>
        <v>No</v>
      </c>
      <c r="M1491" t="str">
        <f>IF(OR(Expenses!K34="Q1 2021",Expenses!K34="Q2 2021"),"Yes","No")</f>
        <v>No</v>
      </c>
      <c r="N1491" s="178" t="str">
        <f t="shared" si="968"/>
        <v>No</v>
      </c>
      <c r="O1491" t="str">
        <f>IF(OR(Expenses!K34="Q3 2021",Expenses!K34="Q4 2021"),"Yes","No")</f>
        <v>No</v>
      </c>
      <c r="P1491" s="178" t="str">
        <f t="shared" si="969"/>
        <v>No</v>
      </c>
      <c r="Q1491" t="str">
        <f>IF(OR(Expenses!K34="Q1 2022",Expenses!K34="Q2 2022"),"Yes","No")</f>
        <v>No</v>
      </c>
      <c r="R1491" s="178" t="str">
        <f t="shared" si="970"/>
        <v>No</v>
      </c>
      <c r="S1491" t="str">
        <f>IF(OR(Expenses!K34="Q3 2022",Expenses!K34="Q4 2022"),"Yes","No")</f>
        <v>No</v>
      </c>
      <c r="T1491" s="178" t="str">
        <f t="shared" si="971"/>
        <v>No</v>
      </c>
      <c r="U1491" t="str">
        <f>IF(OR(Expenses!K34="Q1 2023",Expenses!K34="Q2 2023"),"Yes","No")</f>
        <v>No</v>
      </c>
      <c r="V1491" s="178" t="str">
        <f t="shared" si="972"/>
        <v>No</v>
      </c>
      <c r="W1491" t="str">
        <f>IF(OR(Expenses!K34="Q3 2023",Expenses!K34="Q4 2023"),"Yes","No")</f>
        <v>No</v>
      </c>
      <c r="X1491" s="178" t="str">
        <f t="shared" si="973"/>
        <v>No</v>
      </c>
      <c r="Y1491" t="str">
        <f>IF(OR(Expenses!K34="Q1 2024",Expenses!K34="Q2 2024"),"Yes","No")</f>
        <v>No</v>
      </c>
      <c r="Z1491" s="178" t="str">
        <f t="shared" si="974"/>
        <v>No</v>
      </c>
      <c r="AA1491" t="str">
        <f>IF(OR(Expenses!K34="Q3 2024",Expenses!K34="Q4 2024"),"Yes","No")</f>
        <v>No</v>
      </c>
      <c r="AB1491" s="178" t="str">
        <f t="shared" si="975"/>
        <v>No</v>
      </c>
      <c r="AC1491" t="str">
        <f>IF(OR(Expenses!K34="Q1 2025",Expenses!K34="Q2 2025"),"Yes","No")</f>
        <v>No</v>
      </c>
      <c r="AD1491" s="178" t="str">
        <f t="shared" si="976"/>
        <v>No</v>
      </c>
      <c r="AE1491" t="str">
        <f>IF(OR(Expenses!K34="Q3 2025",Expenses!K34="Q4 2025"),"Yes","No")</f>
        <v>No</v>
      </c>
      <c r="AF1491" s="178" t="str">
        <f t="shared" si="977"/>
        <v>No</v>
      </c>
      <c r="AG1491" t="str">
        <f>IF(OR(Expenses!K34="Q1 2026",Expenses!K34="Q2 2026"),"Yes","No")</f>
        <v>No</v>
      </c>
      <c r="AH1491" s="178" t="str">
        <f t="shared" si="978"/>
        <v>No</v>
      </c>
      <c r="AI1491" t="str">
        <f>IF(OR(Expenses!K34="Q3 2026",Expenses!K34="Q4 2026"),"Yes","No")</f>
        <v>No</v>
      </c>
      <c r="AJ1491" s="178" t="str">
        <f t="shared" si="979"/>
        <v>No</v>
      </c>
      <c r="AK1491" t="str">
        <f>IF(OR(Expenses!K34="Q1 2027",Expenses!K34="Q2 2027"),"Yes","No")</f>
        <v>No</v>
      </c>
      <c r="AL1491" s="178" t="str">
        <f t="shared" si="980"/>
        <v>No</v>
      </c>
      <c r="AM1491" t="str">
        <f>IF(OR(Expenses!K34="Q3 2027",Expenses!K34="Q4 2027"),"Yes","No")</f>
        <v>No</v>
      </c>
      <c r="AN1491" s="178" t="str">
        <f t="shared" si="981"/>
        <v>No</v>
      </c>
      <c r="AO1491" t="str">
        <f>IF(OR(Expenses!K34="Q1 2028",Expenses!K34="Q2 2028"),"Yes","No")</f>
        <v>No</v>
      </c>
      <c r="AP1491" s="178" t="str">
        <f t="shared" si="982"/>
        <v>No</v>
      </c>
      <c r="AQ1491" t="str">
        <f>IF(OR(Expenses!K34="Q3 2028",Expenses!K34="Q4 2028"),"Yes","No")</f>
        <v>No</v>
      </c>
      <c r="AR1491" s="178" t="str">
        <f t="shared" si="983"/>
        <v>No</v>
      </c>
      <c r="AS1491" t="str">
        <f>IF(OR(Expenses!K34="Q1 2029",Expenses!K34="Q2 2029"),"Yes","No")</f>
        <v>No</v>
      </c>
      <c r="AT1491" s="178" t="str">
        <f t="shared" si="984"/>
        <v>No</v>
      </c>
      <c r="AU1491" t="str">
        <f>IF(OR(Expenses!K34="Q3 2029",Expenses!K34="Q4 2029"),"Yes","No")</f>
        <v>No</v>
      </c>
      <c r="AV1491" s="178" t="str">
        <f t="shared" si="985"/>
        <v>No</v>
      </c>
      <c r="AW1491" t="str">
        <f>IF(OR(Expenses!K34="Q1 2030",Expenses!K34="Q2 2030"),"Yes","No")</f>
        <v>No</v>
      </c>
      <c r="AX1491" s="178" t="str">
        <f t="shared" si="986"/>
        <v>No</v>
      </c>
      <c r="AY1491" t="str">
        <f>IF(OR(Expenses!K34="Q3 2030",Expenses!K34="Q4 2030"),"Yes","No")</f>
        <v>No</v>
      </c>
      <c r="AZ1491" s="178" t="str">
        <f t="shared" si="987"/>
        <v>No</v>
      </c>
      <c r="BA1491" t="str">
        <f>IF(Expenses!K34="","No","Yes")</f>
        <v>No</v>
      </c>
      <c r="BB1491" s="178" t="str">
        <f t="shared" si="988"/>
        <v>No</v>
      </c>
      <c r="BC1491" s="178" t="str">
        <f t="shared" si="989"/>
        <v>Yes</v>
      </c>
      <c r="BD1491" s="174"/>
    </row>
    <row r="1492" spans="1:56" s="175" customFormat="1" x14ac:dyDescent="0.45">
      <c r="A1492" s="177">
        <v>31</v>
      </c>
      <c r="B1492" s="111" t="s">
        <v>315</v>
      </c>
      <c r="C1492" t="str">
        <f>IF(Expenses!E35="Yes","Yes","No")</f>
        <v>No</v>
      </c>
      <c r="D1492" t="str">
        <f>IF(AND(C1492="No",Expenses!F35="Yes"),"Yes","No")</f>
        <v>No</v>
      </c>
      <c r="E1492" t="str">
        <f>IF(AND(C1492="No",Expenses!F35="N/A"),"N/A","No")</f>
        <v>No</v>
      </c>
      <c r="F1492">
        <f>IF(OR(Expenses!F35="Yes",Expenses!F35="N/A"),0,1)</f>
        <v>1</v>
      </c>
      <c r="G1492" t="str">
        <f>IF(OR(Expenses!K35="Q3 2019",Expenses!K35="Q4 2019"),"Yes","No")</f>
        <v>No</v>
      </c>
      <c r="H1492" s="178" t="str">
        <f t="shared" si="941"/>
        <v>No</v>
      </c>
      <c r="I1492" t="str">
        <f>IF(OR(Expenses!K35="Q1 2020",Expenses!K35="Q2 2020"),"Yes","No")</f>
        <v>No</v>
      </c>
      <c r="J1492" s="178" t="str">
        <f t="shared" si="966"/>
        <v>No</v>
      </c>
      <c r="K1492" t="str">
        <f>IF(OR(Expenses!K35="Q3 2020",Expenses!K35="Q4 2020"),"Yes","No")</f>
        <v>No</v>
      </c>
      <c r="L1492" s="178" t="str">
        <f t="shared" si="967"/>
        <v>No</v>
      </c>
      <c r="M1492" t="str">
        <f>IF(OR(Expenses!K35="Q1 2021",Expenses!K35="Q2 2021"),"Yes","No")</f>
        <v>No</v>
      </c>
      <c r="N1492" s="178" t="str">
        <f t="shared" si="968"/>
        <v>No</v>
      </c>
      <c r="O1492" t="str">
        <f>IF(OR(Expenses!K35="Q3 2021",Expenses!K35="Q4 2021"),"Yes","No")</f>
        <v>No</v>
      </c>
      <c r="P1492" s="178" t="str">
        <f t="shared" si="969"/>
        <v>No</v>
      </c>
      <c r="Q1492" t="str">
        <f>IF(OR(Expenses!K35="Q1 2022",Expenses!K35="Q2 2022"),"Yes","No")</f>
        <v>No</v>
      </c>
      <c r="R1492" s="178" t="str">
        <f t="shared" si="970"/>
        <v>No</v>
      </c>
      <c r="S1492" t="str">
        <f>IF(OR(Expenses!K35="Q3 2022",Expenses!K35="Q4 2022"),"Yes","No")</f>
        <v>No</v>
      </c>
      <c r="T1492" s="178" t="str">
        <f t="shared" si="971"/>
        <v>No</v>
      </c>
      <c r="U1492" t="str">
        <f>IF(OR(Expenses!K35="Q1 2023",Expenses!K35="Q2 2023"),"Yes","No")</f>
        <v>No</v>
      </c>
      <c r="V1492" s="178" t="str">
        <f t="shared" si="972"/>
        <v>No</v>
      </c>
      <c r="W1492" t="str">
        <f>IF(OR(Expenses!K35="Q3 2023",Expenses!K35="Q4 2023"),"Yes","No")</f>
        <v>No</v>
      </c>
      <c r="X1492" s="178" t="str">
        <f t="shared" si="973"/>
        <v>No</v>
      </c>
      <c r="Y1492" t="str">
        <f>IF(OR(Expenses!K35="Q1 2024",Expenses!K35="Q2 2024"),"Yes","No")</f>
        <v>No</v>
      </c>
      <c r="Z1492" s="178" t="str">
        <f t="shared" si="974"/>
        <v>No</v>
      </c>
      <c r="AA1492" t="str">
        <f>IF(OR(Expenses!K35="Q3 2024",Expenses!K35="Q4 2024"),"Yes","No")</f>
        <v>No</v>
      </c>
      <c r="AB1492" s="178" t="str">
        <f t="shared" si="975"/>
        <v>No</v>
      </c>
      <c r="AC1492" t="str">
        <f>IF(OR(Expenses!K35="Q1 2025",Expenses!K35="Q2 2025"),"Yes","No")</f>
        <v>No</v>
      </c>
      <c r="AD1492" s="178" t="str">
        <f t="shared" si="976"/>
        <v>No</v>
      </c>
      <c r="AE1492" t="str">
        <f>IF(OR(Expenses!K35="Q3 2025",Expenses!K35="Q4 2025"),"Yes","No")</f>
        <v>No</v>
      </c>
      <c r="AF1492" s="178" t="str">
        <f t="shared" si="977"/>
        <v>No</v>
      </c>
      <c r="AG1492" t="str">
        <f>IF(OR(Expenses!K35="Q1 2026",Expenses!K35="Q2 2026"),"Yes","No")</f>
        <v>No</v>
      </c>
      <c r="AH1492" s="178" t="str">
        <f t="shared" si="978"/>
        <v>No</v>
      </c>
      <c r="AI1492" t="str">
        <f>IF(OR(Expenses!K35="Q3 2026",Expenses!K35="Q4 2026"),"Yes","No")</f>
        <v>No</v>
      </c>
      <c r="AJ1492" s="178" t="str">
        <f t="shared" si="979"/>
        <v>No</v>
      </c>
      <c r="AK1492" t="str">
        <f>IF(OR(Expenses!K35="Q1 2027",Expenses!K35="Q2 2027"),"Yes","No")</f>
        <v>No</v>
      </c>
      <c r="AL1492" s="178" t="str">
        <f t="shared" si="980"/>
        <v>No</v>
      </c>
      <c r="AM1492" t="str">
        <f>IF(OR(Expenses!K35="Q3 2027",Expenses!K35="Q4 2027"),"Yes","No")</f>
        <v>No</v>
      </c>
      <c r="AN1492" s="178" t="str">
        <f t="shared" si="981"/>
        <v>No</v>
      </c>
      <c r="AO1492" t="str">
        <f>IF(OR(Expenses!K35="Q1 2028",Expenses!K35="Q2 2028"),"Yes","No")</f>
        <v>No</v>
      </c>
      <c r="AP1492" s="178" t="str">
        <f t="shared" si="982"/>
        <v>No</v>
      </c>
      <c r="AQ1492" t="str">
        <f>IF(OR(Expenses!K35="Q3 2028",Expenses!K35="Q4 2028"),"Yes","No")</f>
        <v>No</v>
      </c>
      <c r="AR1492" s="178" t="str">
        <f t="shared" si="983"/>
        <v>No</v>
      </c>
      <c r="AS1492" t="str">
        <f>IF(OR(Expenses!K35="Q1 2029",Expenses!K35="Q2 2029"),"Yes","No")</f>
        <v>No</v>
      </c>
      <c r="AT1492" s="178" t="str">
        <f t="shared" si="984"/>
        <v>No</v>
      </c>
      <c r="AU1492" t="str">
        <f>IF(OR(Expenses!K35="Q3 2029",Expenses!K35="Q4 2029"),"Yes","No")</f>
        <v>No</v>
      </c>
      <c r="AV1492" s="178" t="str">
        <f t="shared" si="985"/>
        <v>No</v>
      </c>
      <c r="AW1492" t="str">
        <f>IF(OR(Expenses!K35="Q1 2030",Expenses!K35="Q2 2030"),"Yes","No")</f>
        <v>No</v>
      </c>
      <c r="AX1492" s="178" t="str">
        <f t="shared" si="986"/>
        <v>No</v>
      </c>
      <c r="AY1492" t="str">
        <f>IF(OR(Expenses!K35="Q3 2030",Expenses!K35="Q4 2030"),"Yes","No")</f>
        <v>No</v>
      </c>
      <c r="AZ1492" s="178" t="str">
        <f t="shared" si="987"/>
        <v>No</v>
      </c>
      <c r="BA1492" t="str">
        <f>IF(Expenses!K35="","No","Yes")</f>
        <v>No</v>
      </c>
      <c r="BB1492" s="178" t="str">
        <f t="shared" si="988"/>
        <v>No</v>
      </c>
      <c r="BC1492" s="178" t="str">
        <f t="shared" si="989"/>
        <v>Yes</v>
      </c>
      <c r="BD1492" s="174"/>
    </row>
    <row r="1493" spans="1:56" s="175" customFormat="1" ht="23.25" x14ac:dyDescent="0.45">
      <c r="A1493" s="177">
        <v>32</v>
      </c>
      <c r="B1493" s="111" t="s">
        <v>317</v>
      </c>
      <c r="C1493" t="str">
        <f>IF(Expenses!E36="Yes","Yes","No")</f>
        <v>No</v>
      </c>
      <c r="D1493" t="str">
        <f>IF(AND(C1493="No",Expenses!F36="Yes"),"Yes","No")</f>
        <v>No</v>
      </c>
      <c r="E1493" t="str">
        <f>IF(AND(C1493="No",Expenses!F36="N/A"),"N/A","No")</f>
        <v>No</v>
      </c>
      <c r="F1493">
        <f>IF(OR(Expenses!F36="Yes",Expenses!F36="N/A"),0,1)</f>
        <v>1</v>
      </c>
      <c r="G1493" t="str">
        <f>IF(OR(Expenses!K36="Q3 2019",Expenses!K36="Q4 2019"),"Yes","No")</f>
        <v>No</v>
      </c>
      <c r="H1493" s="178" t="str">
        <f t="shared" si="941"/>
        <v>No</v>
      </c>
      <c r="I1493" t="str">
        <f>IF(OR(Expenses!K36="Q1 2020",Expenses!K36="Q2 2020"),"Yes","No")</f>
        <v>No</v>
      </c>
      <c r="J1493" s="178" t="str">
        <f t="shared" si="966"/>
        <v>No</v>
      </c>
      <c r="K1493" t="str">
        <f>IF(OR(Expenses!K36="Q3 2020",Expenses!K36="Q4 2020"),"Yes","No")</f>
        <v>No</v>
      </c>
      <c r="L1493" s="178" t="str">
        <f t="shared" si="967"/>
        <v>No</v>
      </c>
      <c r="M1493" t="str">
        <f>IF(OR(Expenses!K36="Q1 2021",Expenses!K36="Q2 2021"),"Yes","No")</f>
        <v>No</v>
      </c>
      <c r="N1493" s="178" t="str">
        <f t="shared" si="968"/>
        <v>No</v>
      </c>
      <c r="O1493" t="str">
        <f>IF(OR(Expenses!K36="Q3 2021",Expenses!K36="Q4 2021"),"Yes","No")</f>
        <v>No</v>
      </c>
      <c r="P1493" s="178" t="str">
        <f t="shared" si="969"/>
        <v>No</v>
      </c>
      <c r="Q1493" t="str">
        <f>IF(OR(Expenses!K36="Q1 2022",Expenses!K36="Q2 2022"),"Yes","No")</f>
        <v>No</v>
      </c>
      <c r="R1493" s="178" t="str">
        <f t="shared" si="970"/>
        <v>No</v>
      </c>
      <c r="S1493" t="str">
        <f>IF(OR(Expenses!K36="Q3 2022",Expenses!K36="Q4 2022"),"Yes","No")</f>
        <v>No</v>
      </c>
      <c r="T1493" s="178" t="str">
        <f t="shared" si="971"/>
        <v>No</v>
      </c>
      <c r="U1493" t="str">
        <f>IF(OR(Expenses!K36="Q1 2023",Expenses!K36="Q2 2023"),"Yes","No")</f>
        <v>No</v>
      </c>
      <c r="V1493" s="178" t="str">
        <f t="shared" si="972"/>
        <v>No</v>
      </c>
      <c r="W1493" t="str">
        <f>IF(OR(Expenses!K36="Q3 2023",Expenses!K36="Q4 2023"),"Yes","No")</f>
        <v>No</v>
      </c>
      <c r="X1493" s="178" t="str">
        <f t="shared" si="973"/>
        <v>No</v>
      </c>
      <c r="Y1493" t="str">
        <f>IF(OR(Expenses!K36="Q1 2024",Expenses!K36="Q2 2024"),"Yes","No")</f>
        <v>No</v>
      </c>
      <c r="Z1493" s="178" t="str">
        <f t="shared" si="974"/>
        <v>No</v>
      </c>
      <c r="AA1493" t="str">
        <f>IF(OR(Expenses!K36="Q3 2024",Expenses!K36="Q4 2024"),"Yes","No")</f>
        <v>No</v>
      </c>
      <c r="AB1493" s="178" t="str">
        <f t="shared" si="975"/>
        <v>No</v>
      </c>
      <c r="AC1493" t="str">
        <f>IF(OR(Expenses!K36="Q1 2025",Expenses!K36="Q2 2025"),"Yes","No")</f>
        <v>No</v>
      </c>
      <c r="AD1493" s="178" t="str">
        <f t="shared" si="976"/>
        <v>No</v>
      </c>
      <c r="AE1493" t="str">
        <f>IF(OR(Expenses!K36="Q3 2025",Expenses!K36="Q4 2025"),"Yes","No")</f>
        <v>No</v>
      </c>
      <c r="AF1493" s="178" t="str">
        <f t="shared" si="977"/>
        <v>No</v>
      </c>
      <c r="AG1493" t="str">
        <f>IF(OR(Expenses!K36="Q1 2026",Expenses!K36="Q2 2026"),"Yes","No")</f>
        <v>No</v>
      </c>
      <c r="AH1493" s="178" t="str">
        <f t="shared" si="978"/>
        <v>No</v>
      </c>
      <c r="AI1493" t="str">
        <f>IF(OR(Expenses!K36="Q3 2026",Expenses!K36="Q4 2026"),"Yes","No")</f>
        <v>No</v>
      </c>
      <c r="AJ1493" s="178" t="str">
        <f t="shared" si="979"/>
        <v>No</v>
      </c>
      <c r="AK1493" t="str">
        <f>IF(OR(Expenses!K36="Q1 2027",Expenses!K36="Q2 2027"),"Yes","No")</f>
        <v>No</v>
      </c>
      <c r="AL1493" s="178" t="str">
        <f t="shared" si="980"/>
        <v>No</v>
      </c>
      <c r="AM1493" t="str">
        <f>IF(OR(Expenses!K36="Q3 2027",Expenses!K36="Q4 2027"),"Yes","No")</f>
        <v>No</v>
      </c>
      <c r="AN1493" s="178" t="str">
        <f t="shared" si="981"/>
        <v>No</v>
      </c>
      <c r="AO1493" t="str">
        <f>IF(OR(Expenses!K36="Q1 2028",Expenses!K36="Q2 2028"),"Yes","No")</f>
        <v>No</v>
      </c>
      <c r="AP1493" s="178" t="str">
        <f t="shared" si="982"/>
        <v>No</v>
      </c>
      <c r="AQ1493" t="str">
        <f>IF(OR(Expenses!K36="Q3 2028",Expenses!K36="Q4 2028"),"Yes","No")</f>
        <v>No</v>
      </c>
      <c r="AR1493" s="178" t="str">
        <f t="shared" si="983"/>
        <v>No</v>
      </c>
      <c r="AS1493" t="str">
        <f>IF(OR(Expenses!K36="Q1 2029",Expenses!K36="Q2 2029"),"Yes","No")</f>
        <v>No</v>
      </c>
      <c r="AT1493" s="178" t="str">
        <f t="shared" si="984"/>
        <v>No</v>
      </c>
      <c r="AU1493" t="str">
        <f>IF(OR(Expenses!K36="Q3 2029",Expenses!K36="Q4 2029"),"Yes","No")</f>
        <v>No</v>
      </c>
      <c r="AV1493" s="178" t="str">
        <f t="shared" si="985"/>
        <v>No</v>
      </c>
      <c r="AW1493" t="str">
        <f>IF(OR(Expenses!K36="Q1 2030",Expenses!K36="Q2 2030"),"Yes","No")</f>
        <v>No</v>
      </c>
      <c r="AX1493" s="178" t="str">
        <f t="shared" si="986"/>
        <v>No</v>
      </c>
      <c r="AY1493" t="str">
        <f>IF(OR(Expenses!K36="Q3 2030",Expenses!K36="Q4 2030"),"Yes","No")</f>
        <v>No</v>
      </c>
      <c r="AZ1493" s="178" t="str">
        <f t="shared" si="987"/>
        <v>No</v>
      </c>
      <c r="BA1493" t="str">
        <f>IF(Expenses!K36="","No","Yes")</f>
        <v>No</v>
      </c>
      <c r="BB1493" s="178" t="str">
        <f t="shared" si="988"/>
        <v>No</v>
      </c>
      <c r="BC1493" s="178" t="str">
        <f t="shared" si="989"/>
        <v>Yes</v>
      </c>
      <c r="BD1493" s="174"/>
    </row>
    <row r="1494" spans="1:56" s="175" customFormat="1" ht="23.25" x14ac:dyDescent="0.45">
      <c r="A1494" s="177">
        <v>33</v>
      </c>
      <c r="B1494" s="111" t="s">
        <v>320</v>
      </c>
      <c r="C1494" t="str">
        <f>IF(Expenses!E37="Yes","Yes","No")</f>
        <v>No</v>
      </c>
      <c r="D1494" t="str">
        <f>IF(AND(C1494="No",Expenses!F37="Yes"),"Yes","No")</f>
        <v>No</v>
      </c>
      <c r="E1494" t="str">
        <f>IF(AND(C1494="No",Expenses!F37="N/A"),"N/A","No")</f>
        <v>No</v>
      </c>
      <c r="F1494">
        <f>IF(OR(Expenses!F37="Yes",Expenses!F37="N/A"),0,1)</f>
        <v>1</v>
      </c>
      <c r="G1494" t="str">
        <f>IF(OR(Expenses!K37="Q3 2019",Expenses!K37="Q4 2019"),"Yes","No")</f>
        <v>No</v>
      </c>
      <c r="H1494" s="178" t="str">
        <f t="shared" si="941"/>
        <v>No</v>
      </c>
      <c r="I1494" t="str">
        <f>IF(OR(Expenses!K37="Q1 2020",Expenses!K37="Q2 2020"),"Yes","No")</f>
        <v>No</v>
      </c>
      <c r="J1494" s="178" t="str">
        <f t="shared" si="966"/>
        <v>No</v>
      </c>
      <c r="K1494" t="str">
        <f>IF(OR(Expenses!K37="Q3 2020",Expenses!K37="Q4 2020"),"Yes","No")</f>
        <v>No</v>
      </c>
      <c r="L1494" s="178" t="str">
        <f t="shared" si="967"/>
        <v>No</v>
      </c>
      <c r="M1494" t="str">
        <f>IF(OR(Expenses!K37="Q1 2021",Expenses!K37="Q2 2021"),"Yes","No")</f>
        <v>No</v>
      </c>
      <c r="N1494" s="178" t="str">
        <f t="shared" si="968"/>
        <v>No</v>
      </c>
      <c r="O1494" t="str">
        <f>IF(OR(Expenses!K37="Q3 2021",Expenses!K37="Q4 2021"),"Yes","No")</f>
        <v>No</v>
      </c>
      <c r="P1494" s="178" t="str">
        <f t="shared" si="969"/>
        <v>No</v>
      </c>
      <c r="Q1494" t="str">
        <f>IF(OR(Expenses!K37="Q1 2022",Expenses!K37="Q2 2022"),"Yes","No")</f>
        <v>No</v>
      </c>
      <c r="R1494" s="178" t="str">
        <f t="shared" si="970"/>
        <v>No</v>
      </c>
      <c r="S1494" t="str">
        <f>IF(OR(Expenses!K37="Q3 2022",Expenses!K37="Q4 2022"),"Yes","No")</f>
        <v>No</v>
      </c>
      <c r="T1494" s="178" t="str">
        <f t="shared" si="971"/>
        <v>No</v>
      </c>
      <c r="U1494" t="str">
        <f>IF(OR(Expenses!K37="Q1 2023",Expenses!K37="Q2 2023"),"Yes","No")</f>
        <v>No</v>
      </c>
      <c r="V1494" s="178" t="str">
        <f t="shared" si="972"/>
        <v>No</v>
      </c>
      <c r="W1494" t="str">
        <f>IF(OR(Expenses!K37="Q3 2023",Expenses!K37="Q4 2023"),"Yes","No")</f>
        <v>No</v>
      </c>
      <c r="X1494" s="178" t="str">
        <f t="shared" si="973"/>
        <v>No</v>
      </c>
      <c r="Y1494" t="str">
        <f>IF(OR(Expenses!K37="Q1 2024",Expenses!K37="Q2 2024"),"Yes","No")</f>
        <v>No</v>
      </c>
      <c r="Z1494" s="178" t="str">
        <f t="shared" si="974"/>
        <v>No</v>
      </c>
      <c r="AA1494" t="str">
        <f>IF(OR(Expenses!K37="Q3 2024",Expenses!K37="Q4 2024"),"Yes","No")</f>
        <v>No</v>
      </c>
      <c r="AB1494" s="178" t="str">
        <f t="shared" si="975"/>
        <v>No</v>
      </c>
      <c r="AC1494" t="str">
        <f>IF(OR(Expenses!K37="Q1 2025",Expenses!K37="Q2 2025"),"Yes","No")</f>
        <v>No</v>
      </c>
      <c r="AD1494" s="178" t="str">
        <f t="shared" si="976"/>
        <v>No</v>
      </c>
      <c r="AE1494" t="str">
        <f>IF(OR(Expenses!K37="Q3 2025",Expenses!K37="Q4 2025"),"Yes","No")</f>
        <v>No</v>
      </c>
      <c r="AF1494" s="178" t="str">
        <f t="shared" si="977"/>
        <v>No</v>
      </c>
      <c r="AG1494" t="str">
        <f>IF(OR(Expenses!K37="Q1 2026",Expenses!K37="Q2 2026"),"Yes","No")</f>
        <v>No</v>
      </c>
      <c r="AH1494" s="178" t="str">
        <f t="shared" si="978"/>
        <v>No</v>
      </c>
      <c r="AI1494" t="str">
        <f>IF(OR(Expenses!K37="Q3 2026",Expenses!K37="Q4 2026"),"Yes","No")</f>
        <v>No</v>
      </c>
      <c r="AJ1494" s="178" t="str">
        <f t="shared" si="979"/>
        <v>No</v>
      </c>
      <c r="AK1494" t="str">
        <f>IF(OR(Expenses!K37="Q1 2027",Expenses!K37="Q2 2027"),"Yes","No")</f>
        <v>No</v>
      </c>
      <c r="AL1494" s="178" t="str">
        <f t="shared" si="980"/>
        <v>No</v>
      </c>
      <c r="AM1494" t="str">
        <f>IF(OR(Expenses!K37="Q3 2027",Expenses!K37="Q4 2027"),"Yes","No")</f>
        <v>No</v>
      </c>
      <c r="AN1494" s="178" t="str">
        <f t="shared" si="981"/>
        <v>No</v>
      </c>
      <c r="AO1494" t="str">
        <f>IF(OR(Expenses!K37="Q1 2028",Expenses!K37="Q2 2028"),"Yes","No")</f>
        <v>No</v>
      </c>
      <c r="AP1494" s="178" t="str">
        <f t="shared" si="982"/>
        <v>No</v>
      </c>
      <c r="AQ1494" t="str">
        <f>IF(OR(Expenses!K37="Q3 2028",Expenses!K37="Q4 2028"),"Yes","No")</f>
        <v>No</v>
      </c>
      <c r="AR1494" s="178" t="str">
        <f t="shared" si="983"/>
        <v>No</v>
      </c>
      <c r="AS1494" t="str">
        <f>IF(OR(Expenses!K37="Q1 2029",Expenses!K37="Q2 2029"),"Yes","No")</f>
        <v>No</v>
      </c>
      <c r="AT1494" s="178" t="str">
        <f t="shared" si="984"/>
        <v>No</v>
      </c>
      <c r="AU1494" t="str">
        <f>IF(OR(Expenses!K37="Q3 2029",Expenses!K37="Q4 2029"),"Yes","No")</f>
        <v>No</v>
      </c>
      <c r="AV1494" s="178" t="str">
        <f t="shared" si="985"/>
        <v>No</v>
      </c>
      <c r="AW1494" t="str">
        <f>IF(OR(Expenses!K37="Q1 2030",Expenses!K37="Q2 2030"),"Yes","No")</f>
        <v>No</v>
      </c>
      <c r="AX1494" s="178" t="str">
        <f t="shared" si="986"/>
        <v>No</v>
      </c>
      <c r="AY1494" t="str">
        <f>IF(OR(Expenses!K37="Q3 2030",Expenses!K37="Q4 2030"),"Yes","No")</f>
        <v>No</v>
      </c>
      <c r="AZ1494" s="178" t="str">
        <f t="shared" si="987"/>
        <v>No</v>
      </c>
      <c r="BA1494" t="str">
        <f>IF(Expenses!K37="","No","Yes")</f>
        <v>No</v>
      </c>
      <c r="BB1494" s="178" t="str">
        <f t="shared" si="988"/>
        <v>No</v>
      </c>
      <c r="BC1494" s="178" t="str">
        <f t="shared" si="989"/>
        <v>Yes</v>
      </c>
      <c r="BD1494" s="174"/>
    </row>
    <row r="1495" spans="1:56" s="175" customFormat="1" ht="34.9" x14ac:dyDescent="0.45">
      <c r="A1495" s="177">
        <v>34</v>
      </c>
      <c r="B1495" s="111" t="s">
        <v>321</v>
      </c>
      <c r="C1495" t="str">
        <f>IF(Expenses!E38="Yes","Yes","No")</f>
        <v>No</v>
      </c>
      <c r="D1495" t="str">
        <f>IF(AND(C1495="No",Expenses!F38="Yes"),"Yes","No")</f>
        <v>No</v>
      </c>
      <c r="E1495" t="str">
        <f>IF(AND(C1495="No",Expenses!F38="N/A"),"N/A","No")</f>
        <v>No</v>
      </c>
      <c r="F1495">
        <f>IF(OR(Expenses!F38="Yes",Expenses!F38="N/A"),0,1)</f>
        <v>1</v>
      </c>
      <c r="G1495" t="str">
        <f>IF(OR(Expenses!K38="Q3 2019",Expenses!K38="Q4 2019"),"Yes","No")</f>
        <v>No</v>
      </c>
      <c r="H1495" s="178" t="str">
        <f t="shared" si="941"/>
        <v>No</v>
      </c>
      <c r="I1495" t="str">
        <f>IF(OR(Expenses!K38="Q1 2020",Expenses!K38="Q2 2020"),"Yes","No")</f>
        <v>No</v>
      </c>
      <c r="J1495" s="178" t="str">
        <f t="shared" si="966"/>
        <v>No</v>
      </c>
      <c r="K1495" t="str">
        <f>IF(OR(Expenses!K38="Q3 2020",Expenses!K38="Q4 2020"),"Yes","No")</f>
        <v>No</v>
      </c>
      <c r="L1495" s="178" t="str">
        <f t="shared" si="967"/>
        <v>No</v>
      </c>
      <c r="M1495" t="str">
        <f>IF(OR(Expenses!K38="Q1 2021",Expenses!K38="Q2 2021"),"Yes","No")</f>
        <v>No</v>
      </c>
      <c r="N1495" s="178" t="str">
        <f t="shared" si="968"/>
        <v>No</v>
      </c>
      <c r="O1495" t="str">
        <f>IF(OR(Expenses!K38="Q3 2021",Expenses!K38="Q4 2021"),"Yes","No")</f>
        <v>No</v>
      </c>
      <c r="P1495" s="178" t="str">
        <f t="shared" si="969"/>
        <v>No</v>
      </c>
      <c r="Q1495" t="str">
        <f>IF(OR(Expenses!K38="Q1 2022",Expenses!K38="Q2 2022"),"Yes","No")</f>
        <v>No</v>
      </c>
      <c r="R1495" s="178" t="str">
        <f t="shared" si="970"/>
        <v>No</v>
      </c>
      <c r="S1495" t="str">
        <f>IF(OR(Expenses!K38="Q3 2022",Expenses!K38="Q4 2022"),"Yes","No")</f>
        <v>No</v>
      </c>
      <c r="T1495" s="178" t="str">
        <f t="shared" si="971"/>
        <v>No</v>
      </c>
      <c r="U1495" t="str">
        <f>IF(OR(Expenses!K38="Q1 2023",Expenses!K38="Q2 2023"),"Yes","No")</f>
        <v>No</v>
      </c>
      <c r="V1495" s="178" t="str">
        <f t="shared" si="972"/>
        <v>No</v>
      </c>
      <c r="W1495" t="str">
        <f>IF(OR(Expenses!K38="Q3 2023",Expenses!K38="Q4 2023"),"Yes","No")</f>
        <v>No</v>
      </c>
      <c r="X1495" s="178" t="str">
        <f t="shared" si="973"/>
        <v>No</v>
      </c>
      <c r="Y1495" t="str">
        <f>IF(OR(Expenses!K38="Q1 2024",Expenses!K38="Q2 2024"),"Yes","No")</f>
        <v>No</v>
      </c>
      <c r="Z1495" s="178" t="str">
        <f t="shared" si="974"/>
        <v>No</v>
      </c>
      <c r="AA1495" t="str">
        <f>IF(OR(Expenses!K38="Q3 2024",Expenses!K38="Q4 2024"),"Yes","No")</f>
        <v>No</v>
      </c>
      <c r="AB1495" s="178" t="str">
        <f t="shared" si="975"/>
        <v>No</v>
      </c>
      <c r="AC1495" t="str">
        <f>IF(OR(Expenses!K38="Q1 2025",Expenses!K38="Q2 2025"),"Yes","No")</f>
        <v>No</v>
      </c>
      <c r="AD1495" s="178" t="str">
        <f t="shared" si="976"/>
        <v>No</v>
      </c>
      <c r="AE1495" t="str">
        <f>IF(OR(Expenses!K38="Q3 2025",Expenses!K38="Q4 2025"),"Yes","No")</f>
        <v>No</v>
      </c>
      <c r="AF1495" s="178" t="str">
        <f t="shared" si="977"/>
        <v>No</v>
      </c>
      <c r="AG1495" t="str">
        <f>IF(OR(Expenses!K38="Q1 2026",Expenses!K38="Q2 2026"),"Yes","No")</f>
        <v>No</v>
      </c>
      <c r="AH1495" s="178" t="str">
        <f t="shared" si="978"/>
        <v>No</v>
      </c>
      <c r="AI1495" t="str">
        <f>IF(OR(Expenses!K38="Q3 2026",Expenses!K38="Q4 2026"),"Yes","No")</f>
        <v>No</v>
      </c>
      <c r="AJ1495" s="178" t="str">
        <f t="shared" si="979"/>
        <v>No</v>
      </c>
      <c r="AK1495" t="str">
        <f>IF(OR(Expenses!K38="Q1 2027",Expenses!K38="Q2 2027"),"Yes","No")</f>
        <v>No</v>
      </c>
      <c r="AL1495" s="178" t="str">
        <f t="shared" si="980"/>
        <v>No</v>
      </c>
      <c r="AM1495" t="str">
        <f>IF(OR(Expenses!K38="Q3 2027",Expenses!K38="Q4 2027"),"Yes","No")</f>
        <v>No</v>
      </c>
      <c r="AN1495" s="178" t="str">
        <f t="shared" si="981"/>
        <v>No</v>
      </c>
      <c r="AO1495" t="str">
        <f>IF(OR(Expenses!K38="Q1 2028",Expenses!K38="Q2 2028"),"Yes","No")</f>
        <v>No</v>
      </c>
      <c r="AP1495" s="178" t="str">
        <f t="shared" si="982"/>
        <v>No</v>
      </c>
      <c r="AQ1495" t="str">
        <f>IF(OR(Expenses!K38="Q3 2028",Expenses!K38="Q4 2028"),"Yes","No")</f>
        <v>No</v>
      </c>
      <c r="AR1495" s="178" t="str">
        <f t="shared" si="983"/>
        <v>No</v>
      </c>
      <c r="AS1495" t="str">
        <f>IF(OR(Expenses!K38="Q1 2029",Expenses!K38="Q2 2029"),"Yes","No")</f>
        <v>No</v>
      </c>
      <c r="AT1495" s="178" t="str">
        <f t="shared" si="984"/>
        <v>No</v>
      </c>
      <c r="AU1495" t="str">
        <f>IF(OR(Expenses!K38="Q3 2029",Expenses!K38="Q4 2029"),"Yes","No")</f>
        <v>No</v>
      </c>
      <c r="AV1495" s="178" t="str">
        <f t="shared" si="985"/>
        <v>No</v>
      </c>
      <c r="AW1495" t="str">
        <f>IF(OR(Expenses!K38="Q1 2030",Expenses!K38="Q2 2030"),"Yes","No")</f>
        <v>No</v>
      </c>
      <c r="AX1495" s="178" t="str">
        <f t="shared" si="986"/>
        <v>No</v>
      </c>
      <c r="AY1495" t="str">
        <f>IF(OR(Expenses!K38="Q3 2030",Expenses!K38="Q4 2030"),"Yes","No")</f>
        <v>No</v>
      </c>
      <c r="AZ1495" s="178" t="str">
        <f t="shared" si="987"/>
        <v>No</v>
      </c>
      <c r="BA1495" t="str">
        <f>IF(Expenses!K38="","No","Yes")</f>
        <v>No</v>
      </c>
      <c r="BB1495" s="178" t="str">
        <f t="shared" si="988"/>
        <v>No</v>
      </c>
      <c r="BC1495" s="178" t="str">
        <f t="shared" si="989"/>
        <v>Yes</v>
      </c>
      <c r="BD1495" s="174"/>
    </row>
    <row r="1496" spans="1:56" s="175" customFormat="1" ht="34.9" x14ac:dyDescent="0.45">
      <c r="A1496" s="177">
        <v>35</v>
      </c>
      <c r="B1496" s="111" t="s">
        <v>322</v>
      </c>
      <c r="C1496" t="str">
        <f>IF(Expenses!E39="Yes","Yes","No")</f>
        <v>No</v>
      </c>
      <c r="D1496" t="str">
        <f>IF(AND(C1496="No",Expenses!F39="Yes"),"Yes","No")</f>
        <v>No</v>
      </c>
      <c r="E1496" t="str">
        <f>IF(AND(C1496="No",Expenses!F39="N/A"),"N/A","No")</f>
        <v>No</v>
      </c>
      <c r="F1496">
        <f>IF(OR(Expenses!F39="Yes",Expenses!F39="N/A"),0,1)</f>
        <v>1</v>
      </c>
      <c r="G1496" t="str">
        <f>IF(OR(Expenses!K39="Q3 2019",Expenses!K39="Q4 2019"),"Yes","No")</f>
        <v>No</v>
      </c>
      <c r="H1496" s="178" t="str">
        <f t="shared" si="941"/>
        <v>No</v>
      </c>
      <c r="I1496" t="str">
        <f>IF(OR(Expenses!K39="Q1 2020",Expenses!K39="Q2 2020"),"Yes","No")</f>
        <v>No</v>
      </c>
      <c r="J1496" s="178" t="str">
        <f t="shared" si="966"/>
        <v>No</v>
      </c>
      <c r="K1496" t="str">
        <f>IF(OR(Expenses!K39="Q3 2020",Expenses!K39="Q4 2020"),"Yes","No")</f>
        <v>No</v>
      </c>
      <c r="L1496" s="178" t="str">
        <f t="shared" si="967"/>
        <v>No</v>
      </c>
      <c r="M1496" t="str">
        <f>IF(OR(Expenses!K39="Q1 2021",Expenses!K39="Q2 2021"),"Yes","No")</f>
        <v>No</v>
      </c>
      <c r="N1496" s="178" t="str">
        <f t="shared" si="968"/>
        <v>No</v>
      </c>
      <c r="O1496" t="str">
        <f>IF(OR(Expenses!K39="Q3 2021",Expenses!K39="Q4 2021"),"Yes","No")</f>
        <v>No</v>
      </c>
      <c r="P1496" s="178" t="str">
        <f t="shared" si="969"/>
        <v>No</v>
      </c>
      <c r="Q1496" t="str">
        <f>IF(OR(Expenses!K39="Q1 2022",Expenses!K39="Q2 2022"),"Yes","No")</f>
        <v>No</v>
      </c>
      <c r="R1496" s="178" t="str">
        <f t="shared" si="970"/>
        <v>No</v>
      </c>
      <c r="S1496" t="str">
        <f>IF(OR(Expenses!K39="Q3 2022",Expenses!K39="Q4 2022"),"Yes","No")</f>
        <v>No</v>
      </c>
      <c r="T1496" s="178" t="str">
        <f t="shared" si="971"/>
        <v>No</v>
      </c>
      <c r="U1496" t="str">
        <f>IF(OR(Expenses!K39="Q1 2023",Expenses!K39="Q2 2023"),"Yes","No")</f>
        <v>No</v>
      </c>
      <c r="V1496" s="178" t="str">
        <f t="shared" si="972"/>
        <v>No</v>
      </c>
      <c r="W1496" t="str">
        <f>IF(OR(Expenses!K39="Q3 2023",Expenses!K39="Q4 2023"),"Yes","No")</f>
        <v>No</v>
      </c>
      <c r="X1496" s="178" t="str">
        <f t="shared" si="973"/>
        <v>No</v>
      </c>
      <c r="Y1496" t="str">
        <f>IF(OR(Expenses!K39="Q1 2024",Expenses!K39="Q2 2024"),"Yes","No")</f>
        <v>No</v>
      </c>
      <c r="Z1496" s="178" t="str">
        <f t="shared" si="974"/>
        <v>No</v>
      </c>
      <c r="AA1496" t="str">
        <f>IF(OR(Expenses!K39="Q3 2024",Expenses!K39="Q4 2024"),"Yes","No")</f>
        <v>No</v>
      </c>
      <c r="AB1496" s="178" t="str">
        <f t="shared" si="975"/>
        <v>No</v>
      </c>
      <c r="AC1496" t="str">
        <f>IF(OR(Expenses!K39="Q1 2025",Expenses!K39="Q2 2025"),"Yes","No")</f>
        <v>No</v>
      </c>
      <c r="AD1496" s="178" t="str">
        <f t="shared" si="976"/>
        <v>No</v>
      </c>
      <c r="AE1496" t="str">
        <f>IF(OR(Expenses!K39="Q3 2025",Expenses!K39="Q4 2025"),"Yes","No")</f>
        <v>No</v>
      </c>
      <c r="AF1496" s="178" t="str">
        <f t="shared" si="977"/>
        <v>No</v>
      </c>
      <c r="AG1496" t="str">
        <f>IF(OR(Expenses!K39="Q1 2026",Expenses!K39="Q2 2026"),"Yes","No")</f>
        <v>No</v>
      </c>
      <c r="AH1496" s="178" t="str">
        <f t="shared" si="978"/>
        <v>No</v>
      </c>
      <c r="AI1496" t="str">
        <f>IF(OR(Expenses!K39="Q3 2026",Expenses!K39="Q4 2026"),"Yes","No")</f>
        <v>No</v>
      </c>
      <c r="AJ1496" s="178" t="str">
        <f t="shared" si="979"/>
        <v>No</v>
      </c>
      <c r="AK1496" t="str">
        <f>IF(OR(Expenses!K39="Q1 2027",Expenses!K39="Q2 2027"),"Yes","No")</f>
        <v>No</v>
      </c>
      <c r="AL1496" s="178" t="str">
        <f t="shared" si="980"/>
        <v>No</v>
      </c>
      <c r="AM1496" t="str">
        <f>IF(OR(Expenses!K39="Q3 2027",Expenses!K39="Q4 2027"),"Yes","No")</f>
        <v>No</v>
      </c>
      <c r="AN1496" s="178" t="str">
        <f t="shared" si="981"/>
        <v>No</v>
      </c>
      <c r="AO1496" t="str">
        <f>IF(OR(Expenses!K39="Q1 2028",Expenses!K39="Q2 2028"),"Yes","No")</f>
        <v>No</v>
      </c>
      <c r="AP1496" s="178" t="str">
        <f t="shared" si="982"/>
        <v>No</v>
      </c>
      <c r="AQ1496" t="str">
        <f>IF(OR(Expenses!K39="Q3 2028",Expenses!K39="Q4 2028"),"Yes","No")</f>
        <v>No</v>
      </c>
      <c r="AR1496" s="178" t="str">
        <f t="shared" si="983"/>
        <v>No</v>
      </c>
      <c r="AS1496" t="str">
        <f>IF(OR(Expenses!K39="Q1 2029",Expenses!K39="Q2 2029"),"Yes","No")</f>
        <v>No</v>
      </c>
      <c r="AT1496" s="178" t="str">
        <f t="shared" si="984"/>
        <v>No</v>
      </c>
      <c r="AU1496" t="str">
        <f>IF(OR(Expenses!K39="Q3 2029",Expenses!K39="Q4 2029"),"Yes","No")</f>
        <v>No</v>
      </c>
      <c r="AV1496" s="178" t="str">
        <f t="shared" si="985"/>
        <v>No</v>
      </c>
      <c r="AW1496" t="str">
        <f>IF(OR(Expenses!K39="Q1 2030",Expenses!K39="Q2 2030"),"Yes","No")</f>
        <v>No</v>
      </c>
      <c r="AX1496" s="178" t="str">
        <f t="shared" si="986"/>
        <v>No</v>
      </c>
      <c r="AY1496" t="str">
        <f>IF(OR(Expenses!K39="Q3 2030",Expenses!K39="Q4 2030"),"Yes","No")</f>
        <v>No</v>
      </c>
      <c r="AZ1496" s="178" t="str">
        <f t="shared" si="987"/>
        <v>No</v>
      </c>
      <c r="BA1496" t="str">
        <f>IF(Expenses!K39="","No","Yes")</f>
        <v>No</v>
      </c>
      <c r="BB1496" s="178" t="str">
        <f t="shared" si="988"/>
        <v>No</v>
      </c>
      <c r="BC1496" s="178" t="str">
        <f t="shared" si="989"/>
        <v>Yes</v>
      </c>
      <c r="BD1496" s="174"/>
    </row>
    <row r="1497" spans="1:56" s="175" customFormat="1" x14ac:dyDescent="0.45">
      <c r="A1497" s="177">
        <v>36</v>
      </c>
      <c r="B1497" s="111" t="s">
        <v>323</v>
      </c>
      <c r="C1497" t="str">
        <f>IF(Expenses!E40="Yes","Yes","No")</f>
        <v>No</v>
      </c>
      <c r="D1497" t="str">
        <f>IF(AND(C1497="No",Expenses!F40="Yes"),"Yes","No")</f>
        <v>No</v>
      </c>
      <c r="E1497" t="str">
        <f>IF(AND(C1497="No",Expenses!F40="N/A"),"N/A","No")</f>
        <v>No</v>
      </c>
      <c r="F1497">
        <f>IF(OR(Expenses!F40="Yes",Expenses!F40="N/A"),0,1)</f>
        <v>1</v>
      </c>
      <c r="G1497" t="str">
        <f>IF(OR(Expenses!K40="Q3 2019",Expenses!K40="Q4 2019"),"Yes","No")</f>
        <v>No</v>
      </c>
      <c r="H1497" s="178" t="str">
        <f t="shared" si="941"/>
        <v>No</v>
      </c>
      <c r="I1497" t="str">
        <f>IF(OR(Expenses!K40="Q1 2020",Expenses!K40="Q2 2020"),"Yes","No")</f>
        <v>No</v>
      </c>
      <c r="J1497" s="178" t="str">
        <f t="shared" si="966"/>
        <v>No</v>
      </c>
      <c r="K1497" t="str">
        <f>IF(OR(Expenses!K40="Q3 2020",Expenses!K40="Q4 2020"),"Yes","No")</f>
        <v>No</v>
      </c>
      <c r="L1497" s="178" t="str">
        <f t="shared" si="967"/>
        <v>No</v>
      </c>
      <c r="M1497" t="str">
        <f>IF(OR(Expenses!K40="Q1 2021",Expenses!K40="Q2 2021"),"Yes","No")</f>
        <v>No</v>
      </c>
      <c r="N1497" s="178" t="str">
        <f t="shared" si="968"/>
        <v>No</v>
      </c>
      <c r="O1497" t="str">
        <f>IF(OR(Expenses!K40="Q3 2021",Expenses!K40="Q4 2021"),"Yes","No")</f>
        <v>No</v>
      </c>
      <c r="P1497" s="178" t="str">
        <f t="shared" si="969"/>
        <v>No</v>
      </c>
      <c r="Q1497" t="str">
        <f>IF(OR(Expenses!K40="Q1 2022",Expenses!K40="Q2 2022"),"Yes","No")</f>
        <v>No</v>
      </c>
      <c r="R1497" s="178" t="str">
        <f t="shared" si="970"/>
        <v>No</v>
      </c>
      <c r="S1497" t="str">
        <f>IF(OR(Expenses!K40="Q3 2022",Expenses!K40="Q4 2022"),"Yes","No")</f>
        <v>No</v>
      </c>
      <c r="T1497" s="178" t="str">
        <f t="shared" si="971"/>
        <v>No</v>
      </c>
      <c r="U1497" t="str">
        <f>IF(OR(Expenses!K40="Q1 2023",Expenses!K40="Q2 2023"),"Yes","No")</f>
        <v>No</v>
      </c>
      <c r="V1497" s="178" t="str">
        <f t="shared" si="972"/>
        <v>No</v>
      </c>
      <c r="W1497" t="str">
        <f>IF(OR(Expenses!K40="Q3 2023",Expenses!K40="Q4 2023"),"Yes","No")</f>
        <v>No</v>
      </c>
      <c r="X1497" s="178" t="str">
        <f t="shared" si="973"/>
        <v>No</v>
      </c>
      <c r="Y1497" t="str">
        <f>IF(OR(Expenses!K40="Q1 2024",Expenses!K40="Q2 2024"),"Yes","No")</f>
        <v>No</v>
      </c>
      <c r="Z1497" s="178" t="str">
        <f t="shared" si="974"/>
        <v>No</v>
      </c>
      <c r="AA1497" t="str">
        <f>IF(OR(Expenses!K40="Q3 2024",Expenses!K40="Q4 2024"),"Yes","No")</f>
        <v>No</v>
      </c>
      <c r="AB1497" s="178" t="str">
        <f t="shared" si="975"/>
        <v>No</v>
      </c>
      <c r="AC1497" t="str">
        <f>IF(OR(Expenses!K40="Q1 2025",Expenses!K40="Q2 2025"),"Yes","No")</f>
        <v>No</v>
      </c>
      <c r="AD1497" s="178" t="str">
        <f t="shared" si="976"/>
        <v>No</v>
      </c>
      <c r="AE1497" t="str">
        <f>IF(OR(Expenses!K40="Q3 2025",Expenses!K40="Q4 2025"),"Yes","No")</f>
        <v>No</v>
      </c>
      <c r="AF1497" s="178" t="str">
        <f t="shared" si="977"/>
        <v>No</v>
      </c>
      <c r="AG1497" t="str">
        <f>IF(OR(Expenses!K40="Q1 2026",Expenses!K40="Q2 2026"),"Yes","No")</f>
        <v>No</v>
      </c>
      <c r="AH1497" s="178" t="str">
        <f t="shared" si="978"/>
        <v>No</v>
      </c>
      <c r="AI1497" t="str">
        <f>IF(OR(Expenses!K40="Q3 2026",Expenses!K40="Q4 2026"),"Yes","No")</f>
        <v>No</v>
      </c>
      <c r="AJ1497" s="178" t="str">
        <f t="shared" si="979"/>
        <v>No</v>
      </c>
      <c r="AK1497" t="str">
        <f>IF(OR(Expenses!K40="Q1 2027",Expenses!K40="Q2 2027"),"Yes","No")</f>
        <v>No</v>
      </c>
      <c r="AL1497" s="178" t="str">
        <f t="shared" si="980"/>
        <v>No</v>
      </c>
      <c r="AM1497" t="str">
        <f>IF(OR(Expenses!K40="Q3 2027",Expenses!K40="Q4 2027"),"Yes","No")</f>
        <v>No</v>
      </c>
      <c r="AN1497" s="178" t="str">
        <f t="shared" si="981"/>
        <v>No</v>
      </c>
      <c r="AO1497" t="str">
        <f>IF(OR(Expenses!K40="Q1 2028",Expenses!K40="Q2 2028"),"Yes","No")</f>
        <v>No</v>
      </c>
      <c r="AP1497" s="178" t="str">
        <f t="shared" si="982"/>
        <v>No</v>
      </c>
      <c r="AQ1497" t="str">
        <f>IF(OR(Expenses!K40="Q3 2028",Expenses!K40="Q4 2028"),"Yes","No")</f>
        <v>No</v>
      </c>
      <c r="AR1497" s="178" t="str">
        <f t="shared" si="983"/>
        <v>No</v>
      </c>
      <c r="AS1497" t="str">
        <f>IF(OR(Expenses!K40="Q1 2029",Expenses!K40="Q2 2029"),"Yes","No")</f>
        <v>No</v>
      </c>
      <c r="AT1497" s="178" t="str">
        <f t="shared" si="984"/>
        <v>No</v>
      </c>
      <c r="AU1497" t="str">
        <f>IF(OR(Expenses!K40="Q3 2029",Expenses!K40="Q4 2029"),"Yes","No")</f>
        <v>No</v>
      </c>
      <c r="AV1497" s="178" t="str">
        <f t="shared" si="985"/>
        <v>No</v>
      </c>
      <c r="AW1497" t="str">
        <f>IF(OR(Expenses!K40="Q1 2030",Expenses!K40="Q2 2030"),"Yes","No")</f>
        <v>No</v>
      </c>
      <c r="AX1497" s="178" t="str">
        <f t="shared" si="986"/>
        <v>No</v>
      </c>
      <c r="AY1497" t="str">
        <f>IF(OR(Expenses!K40="Q3 2030",Expenses!K40="Q4 2030"),"Yes","No")</f>
        <v>No</v>
      </c>
      <c r="AZ1497" s="178" t="str">
        <f t="shared" si="987"/>
        <v>No</v>
      </c>
      <c r="BA1497" t="str">
        <f>IF(Expenses!K40="","No","Yes")</f>
        <v>No</v>
      </c>
      <c r="BB1497" s="178" t="str">
        <f t="shared" si="988"/>
        <v>No</v>
      </c>
      <c r="BC1497" s="178" t="str">
        <f t="shared" si="989"/>
        <v>Yes</v>
      </c>
      <c r="BD1497" s="174"/>
    </row>
    <row r="1498" spans="1:56" s="175" customFormat="1" x14ac:dyDescent="0.45">
      <c r="A1498" s="177">
        <v>37</v>
      </c>
      <c r="B1498" s="111" t="s">
        <v>324</v>
      </c>
      <c r="C1498" t="str">
        <f>IF(Expenses!E41="Yes","Yes","No")</f>
        <v>No</v>
      </c>
      <c r="D1498" t="str">
        <f>IF(AND(C1498="No",Expenses!F41="Yes"),"Yes","No")</f>
        <v>No</v>
      </c>
      <c r="E1498" t="str">
        <f>IF(AND(C1498="No",Expenses!F41="N/A"),"N/A","No")</f>
        <v>No</v>
      </c>
      <c r="F1498">
        <f>IF(OR(Expenses!F41="Yes",Expenses!F41="N/A"),0,1)</f>
        <v>1</v>
      </c>
      <c r="G1498" t="str">
        <f>IF(OR(Expenses!K41="Q3 2019",Expenses!K41="Q4 2019"),"Yes","No")</f>
        <v>No</v>
      </c>
      <c r="H1498" s="178" t="str">
        <f t="shared" si="941"/>
        <v>No</v>
      </c>
      <c r="I1498" t="str">
        <f>IF(OR(Expenses!K41="Q1 2020",Expenses!K41="Q2 2020"),"Yes","No")</f>
        <v>No</v>
      </c>
      <c r="J1498" s="178" t="str">
        <f t="shared" si="966"/>
        <v>No</v>
      </c>
      <c r="K1498" t="str">
        <f>IF(OR(Expenses!K41="Q3 2020",Expenses!K41="Q4 2020"),"Yes","No")</f>
        <v>No</v>
      </c>
      <c r="L1498" s="178" t="str">
        <f t="shared" si="967"/>
        <v>No</v>
      </c>
      <c r="M1498" t="str">
        <f>IF(OR(Expenses!K41="Q1 2021",Expenses!K41="Q2 2021"),"Yes","No")</f>
        <v>No</v>
      </c>
      <c r="N1498" s="178" t="str">
        <f t="shared" si="968"/>
        <v>No</v>
      </c>
      <c r="O1498" t="str">
        <f>IF(OR(Expenses!K41="Q3 2021",Expenses!K41="Q4 2021"),"Yes","No")</f>
        <v>No</v>
      </c>
      <c r="P1498" s="178" t="str">
        <f t="shared" si="969"/>
        <v>No</v>
      </c>
      <c r="Q1498" t="str">
        <f>IF(OR(Expenses!K41="Q1 2022",Expenses!K41="Q2 2022"),"Yes","No")</f>
        <v>No</v>
      </c>
      <c r="R1498" s="178" t="str">
        <f t="shared" si="970"/>
        <v>No</v>
      </c>
      <c r="S1498" t="str">
        <f>IF(OR(Expenses!K41="Q3 2022",Expenses!K41="Q4 2022"),"Yes","No")</f>
        <v>No</v>
      </c>
      <c r="T1498" s="178" t="str">
        <f t="shared" si="971"/>
        <v>No</v>
      </c>
      <c r="U1498" t="str">
        <f>IF(OR(Expenses!K41="Q1 2023",Expenses!K41="Q2 2023"),"Yes","No")</f>
        <v>No</v>
      </c>
      <c r="V1498" s="178" t="str">
        <f t="shared" si="972"/>
        <v>No</v>
      </c>
      <c r="W1498" t="str">
        <f>IF(OR(Expenses!K41="Q3 2023",Expenses!K41="Q4 2023"),"Yes","No")</f>
        <v>No</v>
      </c>
      <c r="X1498" s="178" t="str">
        <f t="shared" si="973"/>
        <v>No</v>
      </c>
      <c r="Y1498" t="str">
        <f>IF(OR(Expenses!K41="Q1 2024",Expenses!K41="Q2 2024"),"Yes","No")</f>
        <v>No</v>
      </c>
      <c r="Z1498" s="178" t="str">
        <f t="shared" si="974"/>
        <v>No</v>
      </c>
      <c r="AA1498" t="str">
        <f>IF(OR(Expenses!K41="Q3 2024",Expenses!K41="Q4 2024"),"Yes","No")</f>
        <v>No</v>
      </c>
      <c r="AB1498" s="178" t="str">
        <f t="shared" si="975"/>
        <v>No</v>
      </c>
      <c r="AC1498" t="str">
        <f>IF(OR(Expenses!K41="Q1 2025",Expenses!K41="Q2 2025"),"Yes","No")</f>
        <v>No</v>
      </c>
      <c r="AD1498" s="178" t="str">
        <f t="shared" si="976"/>
        <v>No</v>
      </c>
      <c r="AE1498" t="str">
        <f>IF(OR(Expenses!K41="Q3 2025",Expenses!K41="Q4 2025"),"Yes","No")</f>
        <v>No</v>
      </c>
      <c r="AF1498" s="178" t="str">
        <f t="shared" si="977"/>
        <v>No</v>
      </c>
      <c r="AG1498" t="str">
        <f>IF(OR(Expenses!K41="Q1 2026",Expenses!K41="Q2 2026"),"Yes","No")</f>
        <v>No</v>
      </c>
      <c r="AH1498" s="178" t="str">
        <f t="shared" si="978"/>
        <v>No</v>
      </c>
      <c r="AI1498" t="str">
        <f>IF(OR(Expenses!K41="Q3 2026",Expenses!K41="Q4 2026"),"Yes","No")</f>
        <v>No</v>
      </c>
      <c r="AJ1498" s="178" t="str">
        <f t="shared" si="979"/>
        <v>No</v>
      </c>
      <c r="AK1498" t="str">
        <f>IF(OR(Expenses!K41="Q1 2027",Expenses!K41="Q2 2027"),"Yes","No")</f>
        <v>No</v>
      </c>
      <c r="AL1498" s="178" t="str">
        <f t="shared" si="980"/>
        <v>No</v>
      </c>
      <c r="AM1498" t="str">
        <f>IF(OR(Expenses!K41="Q3 2027",Expenses!K41="Q4 2027"),"Yes","No")</f>
        <v>No</v>
      </c>
      <c r="AN1498" s="178" t="str">
        <f t="shared" si="981"/>
        <v>No</v>
      </c>
      <c r="AO1498" t="str">
        <f>IF(OR(Expenses!K41="Q1 2028",Expenses!K41="Q2 2028"),"Yes","No")</f>
        <v>No</v>
      </c>
      <c r="AP1498" s="178" t="str">
        <f t="shared" si="982"/>
        <v>No</v>
      </c>
      <c r="AQ1498" t="str">
        <f>IF(OR(Expenses!K41="Q3 2028",Expenses!K41="Q4 2028"),"Yes","No")</f>
        <v>No</v>
      </c>
      <c r="AR1498" s="178" t="str">
        <f t="shared" si="983"/>
        <v>No</v>
      </c>
      <c r="AS1498" t="str">
        <f>IF(OR(Expenses!K41="Q1 2029",Expenses!K41="Q2 2029"),"Yes","No")</f>
        <v>No</v>
      </c>
      <c r="AT1498" s="178" t="str">
        <f t="shared" si="984"/>
        <v>No</v>
      </c>
      <c r="AU1498" t="str">
        <f>IF(OR(Expenses!K41="Q3 2029",Expenses!K41="Q4 2029"),"Yes","No")</f>
        <v>No</v>
      </c>
      <c r="AV1498" s="178" t="str">
        <f t="shared" si="985"/>
        <v>No</v>
      </c>
      <c r="AW1498" t="str">
        <f>IF(OR(Expenses!K41="Q1 2030",Expenses!K41="Q2 2030"),"Yes","No")</f>
        <v>No</v>
      </c>
      <c r="AX1498" s="178" t="str">
        <f t="shared" si="986"/>
        <v>No</v>
      </c>
      <c r="AY1498" t="str">
        <f>IF(OR(Expenses!K41="Q3 2030",Expenses!K41="Q4 2030"),"Yes","No")</f>
        <v>No</v>
      </c>
      <c r="AZ1498" s="178" t="str">
        <f t="shared" si="987"/>
        <v>No</v>
      </c>
      <c r="BA1498" t="str">
        <f>IF(Expenses!K41="","No","Yes")</f>
        <v>No</v>
      </c>
      <c r="BB1498" s="178" t="str">
        <f t="shared" si="988"/>
        <v>No</v>
      </c>
      <c r="BC1498" s="178" t="str">
        <f t="shared" si="989"/>
        <v>Yes</v>
      </c>
      <c r="BD1498" s="174"/>
    </row>
    <row r="1499" spans="1:56" s="175" customFormat="1" ht="34.9" x14ac:dyDescent="0.45">
      <c r="A1499" s="177">
        <v>38</v>
      </c>
      <c r="B1499" s="112" t="s">
        <v>325</v>
      </c>
      <c r="C1499" t="str">
        <f>IF(Expenses!E42="Yes","Yes","No")</f>
        <v>No</v>
      </c>
      <c r="D1499" t="str">
        <f>IF(AND(C1499="No",Expenses!F42="Yes"),"Yes","No")</f>
        <v>No</v>
      </c>
      <c r="E1499" t="str">
        <f>IF(AND(C1499="No",Expenses!F42="N/A"),"N/A","No")</f>
        <v>No</v>
      </c>
      <c r="F1499">
        <f>IF(OR(Expenses!F42="Yes",Expenses!F42="N/A"),0,1)</f>
        <v>1</v>
      </c>
      <c r="G1499" t="str">
        <f>IF(OR(Expenses!K42="Q3 2019",Expenses!K42="Q4 2019"),"Yes","No")</f>
        <v>No</v>
      </c>
      <c r="H1499" s="178" t="str">
        <f t="shared" si="941"/>
        <v>No</v>
      </c>
      <c r="I1499" t="str">
        <f>IF(OR(Expenses!K42="Q1 2020",Expenses!K42="Q2 2020"),"Yes","No")</f>
        <v>No</v>
      </c>
      <c r="J1499" s="178" t="str">
        <f t="shared" si="966"/>
        <v>No</v>
      </c>
      <c r="K1499" t="str">
        <f>IF(OR(Expenses!K42="Q3 2020",Expenses!K42="Q4 2020"),"Yes","No")</f>
        <v>No</v>
      </c>
      <c r="L1499" s="178" t="str">
        <f t="shared" si="967"/>
        <v>No</v>
      </c>
      <c r="M1499" t="str">
        <f>IF(OR(Expenses!K42="Q1 2021",Expenses!K42="Q2 2021"),"Yes","No")</f>
        <v>No</v>
      </c>
      <c r="N1499" s="178" t="str">
        <f t="shared" si="968"/>
        <v>No</v>
      </c>
      <c r="O1499" t="str">
        <f>IF(OR(Expenses!K42="Q3 2021",Expenses!K42="Q4 2021"),"Yes","No")</f>
        <v>No</v>
      </c>
      <c r="P1499" s="178" t="str">
        <f t="shared" si="969"/>
        <v>No</v>
      </c>
      <c r="Q1499" t="str">
        <f>IF(OR(Expenses!K42="Q1 2022",Expenses!K42="Q2 2022"),"Yes","No")</f>
        <v>No</v>
      </c>
      <c r="R1499" s="178" t="str">
        <f t="shared" si="970"/>
        <v>No</v>
      </c>
      <c r="S1499" t="str">
        <f>IF(OR(Expenses!K42="Q3 2022",Expenses!K42="Q4 2022"),"Yes","No")</f>
        <v>No</v>
      </c>
      <c r="T1499" s="178" t="str">
        <f t="shared" si="971"/>
        <v>No</v>
      </c>
      <c r="U1499" t="str">
        <f>IF(OR(Expenses!K42="Q1 2023",Expenses!K42="Q2 2023"),"Yes","No")</f>
        <v>No</v>
      </c>
      <c r="V1499" s="178" t="str">
        <f t="shared" si="972"/>
        <v>No</v>
      </c>
      <c r="W1499" t="str">
        <f>IF(OR(Expenses!K42="Q3 2023",Expenses!K42="Q4 2023"),"Yes","No")</f>
        <v>No</v>
      </c>
      <c r="X1499" s="178" t="str">
        <f t="shared" si="973"/>
        <v>No</v>
      </c>
      <c r="Y1499" t="str">
        <f>IF(OR(Expenses!K42="Q1 2024",Expenses!K42="Q2 2024"),"Yes","No")</f>
        <v>No</v>
      </c>
      <c r="Z1499" s="178" t="str">
        <f t="shared" si="974"/>
        <v>No</v>
      </c>
      <c r="AA1499" t="str">
        <f>IF(OR(Expenses!K42="Q3 2024",Expenses!K42="Q4 2024"),"Yes","No")</f>
        <v>No</v>
      </c>
      <c r="AB1499" s="178" t="str">
        <f t="shared" si="975"/>
        <v>No</v>
      </c>
      <c r="AC1499" t="str">
        <f>IF(OR(Expenses!K42="Q1 2025",Expenses!K42="Q2 2025"),"Yes","No")</f>
        <v>No</v>
      </c>
      <c r="AD1499" s="178" t="str">
        <f t="shared" si="976"/>
        <v>No</v>
      </c>
      <c r="AE1499" t="str">
        <f>IF(OR(Expenses!K42="Q3 2025",Expenses!K42="Q4 2025"),"Yes","No")</f>
        <v>No</v>
      </c>
      <c r="AF1499" s="178" t="str">
        <f t="shared" si="977"/>
        <v>No</v>
      </c>
      <c r="AG1499" t="str">
        <f>IF(OR(Expenses!K42="Q1 2026",Expenses!K42="Q2 2026"),"Yes","No")</f>
        <v>No</v>
      </c>
      <c r="AH1499" s="178" t="str">
        <f t="shared" si="978"/>
        <v>No</v>
      </c>
      <c r="AI1499" t="str">
        <f>IF(OR(Expenses!K42="Q3 2026",Expenses!K42="Q4 2026"),"Yes","No")</f>
        <v>No</v>
      </c>
      <c r="AJ1499" s="178" t="str">
        <f t="shared" si="979"/>
        <v>No</v>
      </c>
      <c r="AK1499" t="str">
        <f>IF(OR(Expenses!K42="Q1 2027",Expenses!K42="Q2 2027"),"Yes","No")</f>
        <v>No</v>
      </c>
      <c r="AL1499" s="178" t="str">
        <f t="shared" si="980"/>
        <v>No</v>
      </c>
      <c r="AM1499" t="str">
        <f>IF(OR(Expenses!K42="Q3 2027",Expenses!K42="Q4 2027"),"Yes","No")</f>
        <v>No</v>
      </c>
      <c r="AN1499" s="178" t="str">
        <f t="shared" si="981"/>
        <v>No</v>
      </c>
      <c r="AO1499" t="str">
        <f>IF(OR(Expenses!K42="Q1 2028",Expenses!K42="Q2 2028"),"Yes","No")</f>
        <v>No</v>
      </c>
      <c r="AP1499" s="178" t="str">
        <f t="shared" si="982"/>
        <v>No</v>
      </c>
      <c r="AQ1499" t="str">
        <f>IF(OR(Expenses!K42="Q3 2028",Expenses!K42="Q4 2028"),"Yes","No")</f>
        <v>No</v>
      </c>
      <c r="AR1499" s="178" t="str">
        <f t="shared" si="983"/>
        <v>No</v>
      </c>
      <c r="AS1499" t="str">
        <f>IF(OR(Expenses!K42="Q1 2029",Expenses!K42="Q2 2029"),"Yes","No")</f>
        <v>No</v>
      </c>
      <c r="AT1499" s="178" t="str">
        <f t="shared" si="984"/>
        <v>No</v>
      </c>
      <c r="AU1499" t="str">
        <f>IF(OR(Expenses!K42="Q3 2029",Expenses!K42="Q4 2029"),"Yes","No")</f>
        <v>No</v>
      </c>
      <c r="AV1499" s="178" t="str">
        <f t="shared" si="985"/>
        <v>No</v>
      </c>
      <c r="AW1499" t="str">
        <f>IF(OR(Expenses!K42="Q1 2030",Expenses!K42="Q2 2030"),"Yes","No")</f>
        <v>No</v>
      </c>
      <c r="AX1499" s="178" t="str">
        <f t="shared" si="986"/>
        <v>No</v>
      </c>
      <c r="AY1499" t="str">
        <f>IF(OR(Expenses!K42="Q3 2030",Expenses!K42="Q4 2030"),"Yes","No")</f>
        <v>No</v>
      </c>
      <c r="AZ1499" s="178" t="str">
        <f t="shared" si="987"/>
        <v>No</v>
      </c>
      <c r="BA1499" t="str">
        <f>IF(Expenses!K42="","No","Yes")</f>
        <v>No</v>
      </c>
      <c r="BB1499" s="178" t="str">
        <f t="shared" si="988"/>
        <v>No</v>
      </c>
      <c r="BC1499" s="178" t="str">
        <f t="shared" si="989"/>
        <v>Yes</v>
      </c>
      <c r="BD1499" s="174"/>
    </row>
    <row r="1500" spans="1:56" s="175" customFormat="1" ht="34.9" x14ac:dyDescent="0.45">
      <c r="A1500" s="177">
        <v>39</v>
      </c>
      <c r="B1500" s="111" t="s">
        <v>326</v>
      </c>
      <c r="C1500" t="str">
        <f>IF(Expenses!E43="Yes","Yes","No")</f>
        <v>No</v>
      </c>
      <c r="D1500" t="str">
        <f>IF(AND(C1500="No",Expenses!F43="Yes"),"Yes","No")</f>
        <v>No</v>
      </c>
      <c r="E1500" t="str">
        <f>IF(AND(C1500="No",Expenses!F43="N/A"),"N/A","No")</f>
        <v>No</v>
      </c>
      <c r="F1500">
        <f>IF(OR(Expenses!F43="Yes",Expenses!F43="N/A"),0,1)</f>
        <v>1</v>
      </c>
      <c r="G1500" t="str">
        <f>IF(OR(Expenses!K43="Q3 2019",Expenses!K43="Q4 2019"),"Yes","No")</f>
        <v>No</v>
      </c>
      <c r="H1500" s="178" t="str">
        <f t="shared" si="941"/>
        <v>No</v>
      </c>
      <c r="I1500" t="str">
        <f>IF(OR(Expenses!K43="Q1 2020",Expenses!K43="Q2 2020"),"Yes","No")</f>
        <v>No</v>
      </c>
      <c r="J1500" s="178" t="str">
        <f t="shared" si="966"/>
        <v>No</v>
      </c>
      <c r="K1500" t="str">
        <f>IF(OR(Expenses!K43="Q3 2020",Expenses!K43="Q4 2020"),"Yes","No")</f>
        <v>No</v>
      </c>
      <c r="L1500" s="178" t="str">
        <f t="shared" si="967"/>
        <v>No</v>
      </c>
      <c r="M1500" t="str">
        <f>IF(OR(Expenses!K43="Q1 2021",Expenses!K43="Q2 2021"),"Yes","No")</f>
        <v>No</v>
      </c>
      <c r="N1500" s="178" t="str">
        <f t="shared" si="968"/>
        <v>No</v>
      </c>
      <c r="O1500" t="str">
        <f>IF(OR(Expenses!K43="Q3 2021",Expenses!K43="Q4 2021"),"Yes","No")</f>
        <v>No</v>
      </c>
      <c r="P1500" s="178" t="str">
        <f t="shared" si="969"/>
        <v>No</v>
      </c>
      <c r="Q1500" t="str">
        <f>IF(OR(Expenses!K43="Q1 2022",Expenses!K43="Q2 2022"),"Yes","No")</f>
        <v>No</v>
      </c>
      <c r="R1500" s="178" t="str">
        <f t="shared" si="970"/>
        <v>No</v>
      </c>
      <c r="S1500" t="str">
        <f>IF(OR(Expenses!K43="Q3 2022",Expenses!K43="Q4 2022"),"Yes","No")</f>
        <v>No</v>
      </c>
      <c r="T1500" s="178" t="str">
        <f t="shared" si="971"/>
        <v>No</v>
      </c>
      <c r="U1500" t="str">
        <f>IF(OR(Expenses!K43="Q1 2023",Expenses!K43="Q2 2023"),"Yes","No")</f>
        <v>No</v>
      </c>
      <c r="V1500" s="178" t="str">
        <f t="shared" si="972"/>
        <v>No</v>
      </c>
      <c r="W1500" t="str">
        <f>IF(OR(Expenses!K43="Q3 2023",Expenses!K43="Q4 2023"),"Yes","No")</f>
        <v>No</v>
      </c>
      <c r="X1500" s="178" t="str">
        <f t="shared" si="973"/>
        <v>No</v>
      </c>
      <c r="Y1500" t="str">
        <f>IF(OR(Expenses!K43="Q1 2024",Expenses!K43="Q2 2024"),"Yes","No")</f>
        <v>No</v>
      </c>
      <c r="Z1500" s="178" t="str">
        <f t="shared" si="974"/>
        <v>No</v>
      </c>
      <c r="AA1500" t="str">
        <f>IF(OR(Expenses!K43="Q3 2024",Expenses!K43="Q4 2024"),"Yes","No")</f>
        <v>No</v>
      </c>
      <c r="AB1500" s="178" t="str">
        <f t="shared" si="975"/>
        <v>No</v>
      </c>
      <c r="AC1500" t="str">
        <f>IF(OR(Expenses!K43="Q1 2025",Expenses!K43="Q2 2025"),"Yes","No")</f>
        <v>No</v>
      </c>
      <c r="AD1500" s="178" t="str">
        <f t="shared" si="976"/>
        <v>No</v>
      </c>
      <c r="AE1500" t="str">
        <f>IF(OR(Expenses!K43="Q3 2025",Expenses!K43="Q4 2025"),"Yes","No")</f>
        <v>No</v>
      </c>
      <c r="AF1500" s="178" t="str">
        <f t="shared" si="977"/>
        <v>No</v>
      </c>
      <c r="AG1500" t="str">
        <f>IF(OR(Expenses!K43="Q1 2026",Expenses!K43="Q2 2026"),"Yes","No")</f>
        <v>No</v>
      </c>
      <c r="AH1500" s="178" t="str">
        <f t="shared" si="978"/>
        <v>No</v>
      </c>
      <c r="AI1500" t="str">
        <f>IF(OR(Expenses!K43="Q3 2026",Expenses!K43="Q4 2026"),"Yes","No")</f>
        <v>No</v>
      </c>
      <c r="AJ1500" s="178" t="str">
        <f t="shared" si="979"/>
        <v>No</v>
      </c>
      <c r="AK1500" t="str">
        <f>IF(OR(Expenses!K43="Q1 2027",Expenses!K43="Q2 2027"),"Yes","No")</f>
        <v>No</v>
      </c>
      <c r="AL1500" s="178" t="str">
        <f t="shared" si="980"/>
        <v>No</v>
      </c>
      <c r="AM1500" t="str">
        <f>IF(OR(Expenses!K43="Q3 2027",Expenses!K43="Q4 2027"),"Yes","No")</f>
        <v>No</v>
      </c>
      <c r="AN1500" s="178" t="str">
        <f t="shared" si="981"/>
        <v>No</v>
      </c>
      <c r="AO1500" t="str">
        <f>IF(OR(Expenses!K43="Q1 2028",Expenses!K43="Q2 2028"),"Yes","No")</f>
        <v>No</v>
      </c>
      <c r="AP1500" s="178" t="str">
        <f t="shared" si="982"/>
        <v>No</v>
      </c>
      <c r="AQ1500" t="str">
        <f>IF(OR(Expenses!K43="Q3 2028",Expenses!K43="Q4 2028"),"Yes","No")</f>
        <v>No</v>
      </c>
      <c r="AR1500" s="178" t="str">
        <f t="shared" si="983"/>
        <v>No</v>
      </c>
      <c r="AS1500" t="str">
        <f>IF(OR(Expenses!K43="Q1 2029",Expenses!K43="Q2 2029"),"Yes","No")</f>
        <v>No</v>
      </c>
      <c r="AT1500" s="178" t="str">
        <f t="shared" si="984"/>
        <v>No</v>
      </c>
      <c r="AU1500" t="str">
        <f>IF(OR(Expenses!K43="Q3 2029",Expenses!K43="Q4 2029"),"Yes","No")</f>
        <v>No</v>
      </c>
      <c r="AV1500" s="178" t="str">
        <f t="shared" si="985"/>
        <v>No</v>
      </c>
      <c r="AW1500" t="str">
        <f>IF(OR(Expenses!K43="Q1 2030",Expenses!K43="Q2 2030"),"Yes","No")</f>
        <v>No</v>
      </c>
      <c r="AX1500" s="178" t="str">
        <f t="shared" si="986"/>
        <v>No</v>
      </c>
      <c r="AY1500" t="str">
        <f>IF(OR(Expenses!K43="Q3 2030",Expenses!K43="Q4 2030"),"Yes","No")</f>
        <v>No</v>
      </c>
      <c r="AZ1500" s="178" t="str">
        <f t="shared" si="987"/>
        <v>No</v>
      </c>
      <c r="BA1500" t="str">
        <f>IF(Expenses!K43="","No","Yes")</f>
        <v>No</v>
      </c>
      <c r="BB1500" s="178" t="str">
        <f t="shared" si="988"/>
        <v>No</v>
      </c>
      <c r="BC1500" s="178" t="str">
        <f t="shared" si="989"/>
        <v>Yes</v>
      </c>
      <c r="BD1500" s="174"/>
    </row>
    <row r="1501" spans="1:56" s="175" customFormat="1" ht="34.9" x14ac:dyDescent="0.45">
      <c r="A1501" s="177">
        <v>40</v>
      </c>
      <c r="B1501" s="111" t="s">
        <v>327</v>
      </c>
      <c r="C1501" t="str">
        <f>IF(Expenses!E44="Yes","Yes","No")</f>
        <v>No</v>
      </c>
      <c r="D1501" t="str">
        <f>IF(AND(C1501="No",Expenses!F44="Yes"),"Yes","No")</f>
        <v>No</v>
      </c>
      <c r="E1501" t="str">
        <f>IF(AND(C1501="No",Expenses!F44="N/A"),"N/A","No")</f>
        <v>No</v>
      </c>
      <c r="F1501">
        <f>IF(OR(Expenses!F44="Yes",Expenses!F44="N/A"),0,1)</f>
        <v>1</v>
      </c>
      <c r="G1501" t="str">
        <f>IF(OR(Expenses!K44="Q3 2019",Expenses!K44="Q4 2019"),"Yes","No")</f>
        <v>No</v>
      </c>
      <c r="H1501" s="178" t="str">
        <f t="shared" si="941"/>
        <v>No</v>
      </c>
      <c r="I1501" t="str">
        <f>IF(OR(Expenses!K44="Q1 2020",Expenses!K44="Q2 2020"),"Yes","No")</f>
        <v>No</v>
      </c>
      <c r="J1501" s="178" t="str">
        <f t="shared" si="966"/>
        <v>No</v>
      </c>
      <c r="K1501" t="str">
        <f>IF(OR(Expenses!K44="Q3 2020",Expenses!K44="Q4 2020"),"Yes","No")</f>
        <v>No</v>
      </c>
      <c r="L1501" s="178" t="str">
        <f t="shared" si="967"/>
        <v>No</v>
      </c>
      <c r="M1501" t="str">
        <f>IF(OR(Expenses!K44="Q1 2021",Expenses!K44="Q2 2021"),"Yes","No")</f>
        <v>No</v>
      </c>
      <c r="N1501" s="178" t="str">
        <f t="shared" si="968"/>
        <v>No</v>
      </c>
      <c r="O1501" t="str">
        <f>IF(OR(Expenses!K44="Q3 2021",Expenses!K44="Q4 2021"),"Yes","No")</f>
        <v>No</v>
      </c>
      <c r="P1501" s="178" t="str">
        <f t="shared" si="969"/>
        <v>No</v>
      </c>
      <c r="Q1501" t="str">
        <f>IF(OR(Expenses!K44="Q1 2022",Expenses!K44="Q2 2022"),"Yes","No")</f>
        <v>No</v>
      </c>
      <c r="R1501" s="178" t="str">
        <f t="shared" si="970"/>
        <v>No</v>
      </c>
      <c r="S1501" t="str">
        <f>IF(OR(Expenses!K44="Q3 2022",Expenses!K44="Q4 2022"),"Yes","No")</f>
        <v>No</v>
      </c>
      <c r="T1501" s="178" t="str">
        <f t="shared" si="971"/>
        <v>No</v>
      </c>
      <c r="U1501" t="str">
        <f>IF(OR(Expenses!K44="Q1 2023",Expenses!K44="Q2 2023"),"Yes","No")</f>
        <v>No</v>
      </c>
      <c r="V1501" s="178" t="str">
        <f t="shared" si="972"/>
        <v>No</v>
      </c>
      <c r="W1501" t="str">
        <f>IF(OR(Expenses!K44="Q3 2023",Expenses!K44="Q4 2023"),"Yes","No")</f>
        <v>No</v>
      </c>
      <c r="X1501" s="178" t="str">
        <f t="shared" si="973"/>
        <v>No</v>
      </c>
      <c r="Y1501" t="str">
        <f>IF(OR(Expenses!K44="Q1 2024",Expenses!K44="Q2 2024"),"Yes","No")</f>
        <v>No</v>
      </c>
      <c r="Z1501" s="178" t="str">
        <f t="shared" si="974"/>
        <v>No</v>
      </c>
      <c r="AA1501" t="str">
        <f>IF(OR(Expenses!K44="Q3 2024",Expenses!K44="Q4 2024"),"Yes","No")</f>
        <v>No</v>
      </c>
      <c r="AB1501" s="178" t="str">
        <f t="shared" si="975"/>
        <v>No</v>
      </c>
      <c r="AC1501" t="str">
        <f>IF(OR(Expenses!K44="Q1 2025",Expenses!K44="Q2 2025"),"Yes","No")</f>
        <v>No</v>
      </c>
      <c r="AD1501" s="178" t="str">
        <f t="shared" si="976"/>
        <v>No</v>
      </c>
      <c r="AE1501" t="str">
        <f>IF(OR(Expenses!K44="Q3 2025",Expenses!K44="Q4 2025"),"Yes","No")</f>
        <v>No</v>
      </c>
      <c r="AF1501" s="178" t="str">
        <f t="shared" si="977"/>
        <v>No</v>
      </c>
      <c r="AG1501" t="str">
        <f>IF(OR(Expenses!K44="Q1 2026",Expenses!K44="Q2 2026"),"Yes","No")</f>
        <v>No</v>
      </c>
      <c r="AH1501" s="178" t="str">
        <f t="shared" si="978"/>
        <v>No</v>
      </c>
      <c r="AI1501" t="str">
        <f>IF(OR(Expenses!K44="Q3 2026",Expenses!K44="Q4 2026"),"Yes","No")</f>
        <v>No</v>
      </c>
      <c r="AJ1501" s="178" t="str">
        <f t="shared" si="979"/>
        <v>No</v>
      </c>
      <c r="AK1501" t="str">
        <f>IF(OR(Expenses!K44="Q1 2027",Expenses!K44="Q2 2027"),"Yes","No")</f>
        <v>No</v>
      </c>
      <c r="AL1501" s="178" t="str">
        <f t="shared" si="980"/>
        <v>No</v>
      </c>
      <c r="AM1501" t="str">
        <f>IF(OR(Expenses!K44="Q3 2027",Expenses!K44="Q4 2027"),"Yes","No")</f>
        <v>No</v>
      </c>
      <c r="AN1501" s="178" t="str">
        <f t="shared" si="981"/>
        <v>No</v>
      </c>
      <c r="AO1501" t="str">
        <f>IF(OR(Expenses!K44="Q1 2028",Expenses!K44="Q2 2028"),"Yes","No")</f>
        <v>No</v>
      </c>
      <c r="AP1501" s="178" t="str">
        <f t="shared" si="982"/>
        <v>No</v>
      </c>
      <c r="AQ1501" t="str">
        <f>IF(OR(Expenses!K44="Q3 2028",Expenses!K44="Q4 2028"),"Yes","No")</f>
        <v>No</v>
      </c>
      <c r="AR1501" s="178" t="str">
        <f t="shared" si="983"/>
        <v>No</v>
      </c>
      <c r="AS1501" t="str">
        <f>IF(OR(Expenses!K44="Q1 2029",Expenses!K44="Q2 2029"),"Yes","No")</f>
        <v>No</v>
      </c>
      <c r="AT1501" s="178" t="str">
        <f t="shared" si="984"/>
        <v>No</v>
      </c>
      <c r="AU1501" t="str">
        <f>IF(OR(Expenses!K44="Q3 2029",Expenses!K44="Q4 2029"),"Yes","No")</f>
        <v>No</v>
      </c>
      <c r="AV1501" s="178" t="str">
        <f t="shared" si="985"/>
        <v>No</v>
      </c>
      <c r="AW1501" t="str">
        <f>IF(OR(Expenses!K44="Q1 2030",Expenses!K44="Q2 2030"),"Yes","No")</f>
        <v>No</v>
      </c>
      <c r="AX1501" s="178" t="str">
        <f t="shared" si="986"/>
        <v>No</v>
      </c>
      <c r="AY1501" t="str">
        <f>IF(OR(Expenses!K44="Q3 2030",Expenses!K44="Q4 2030"),"Yes","No")</f>
        <v>No</v>
      </c>
      <c r="AZ1501" s="178" t="str">
        <f t="shared" si="987"/>
        <v>No</v>
      </c>
      <c r="BA1501" t="str">
        <f>IF(Expenses!K44="","No","Yes")</f>
        <v>No</v>
      </c>
      <c r="BB1501" s="178" t="str">
        <f t="shared" si="988"/>
        <v>No</v>
      </c>
      <c r="BC1501" s="178" t="str">
        <f t="shared" si="989"/>
        <v>Yes</v>
      </c>
      <c r="BD1501" s="174"/>
    </row>
    <row r="1502" spans="1:56" s="175" customFormat="1" ht="23.25" x14ac:dyDescent="0.45">
      <c r="A1502" s="177">
        <v>41</v>
      </c>
      <c r="B1502" s="21" t="s">
        <v>328</v>
      </c>
      <c r="C1502" t="str">
        <f>IF(Expenses!E45="Yes","Yes","No")</f>
        <v>Yes</v>
      </c>
      <c r="D1502" t="str">
        <f>IF(AND(C1502="No",Expenses!F45="Yes"),"Yes","No")</f>
        <v>No</v>
      </c>
      <c r="E1502" t="str">
        <f>IF(AND(C1502="No",Expenses!F45="N/A"),"N/A","No")</f>
        <v>No</v>
      </c>
      <c r="F1502">
        <f>IF(OR(Expenses!F45="Yes",Expenses!F45="N/A"),0,1)</f>
        <v>1</v>
      </c>
      <c r="G1502" t="str">
        <f>IF(OR(Expenses!K45="Q3 2019",Expenses!K45="Q4 2019"),"Yes","No")</f>
        <v>No</v>
      </c>
      <c r="H1502" s="178" t="str">
        <f t="shared" si="941"/>
        <v>No</v>
      </c>
      <c r="I1502" t="str">
        <f>IF(OR(Expenses!K45="Q1 2020",Expenses!K45="Q2 2020"),"Yes","No")</f>
        <v>No</v>
      </c>
      <c r="J1502" s="178" t="str">
        <f t="shared" si="966"/>
        <v>No</v>
      </c>
      <c r="K1502" t="str">
        <f>IF(OR(Expenses!K45="Q3 2020",Expenses!K45="Q4 2020"),"Yes","No")</f>
        <v>No</v>
      </c>
      <c r="L1502" s="178" t="str">
        <f t="shared" si="967"/>
        <v>No</v>
      </c>
      <c r="M1502" t="str">
        <f>IF(OR(Expenses!K45="Q1 2021",Expenses!K45="Q2 2021"),"Yes","No")</f>
        <v>No</v>
      </c>
      <c r="N1502" s="178" t="str">
        <f t="shared" si="968"/>
        <v>No</v>
      </c>
      <c r="O1502" t="str">
        <f>IF(OR(Expenses!K45="Q3 2021",Expenses!K45="Q4 2021"),"Yes","No")</f>
        <v>No</v>
      </c>
      <c r="P1502" s="178" t="str">
        <f t="shared" si="969"/>
        <v>No</v>
      </c>
      <c r="Q1502" t="str">
        <f>IF(OR(Expenses!K45="Q1 2022",Expenses!K45="Q2 2022"),"Yes","No")</f>
        <v>No</v>
      </c>
      <c r="R1502" s="178" t="str">
        <f t="shared" si="970"/>
        <v>No</v>
      </c>
      <c r="S1502" t="str">
        <f>IF(OR(Expenses!K45="Q3 2022",Expenses!K45="Q4 2022"),"Yes","No")</f>
        <v>No</v>
      </c>
      <c r="T1502" s="178" t="str">
        <f t="shared" si="971"/>
        <v>No</v>
      </c>
      <c r="U1502" t="str">
        <f>IF(OR(Expenses!K45="Q1 2023",Expenses!K45="Q2 2023"),"Yes","No")</f>
        <v>No</v>
      </c>
      <c r="V1502" s="178" t="str">
        <f t="shared" si="972"/>
        <v>No</v>
      </c>
      <c r="W1502" t="str">
        <f>IF(OR(Expenses!K45="Q3 2023",Expenses!K45="Q4 2023"),"Yes","No")</f>
        <v>No</v>
      </c>
      <c r="X1502" s="178" t="str">
        <f t="shared" si="973"/>
        <v>No</v>
      </c>
      <c r="Y1502" t="str">
        <f>IF(OR(Expenses!K45="Q1 2024",Expenses!K45="Q2 2024"),"Yes","No")</f>
        <v>No</v>
      </c>
      <c r="Z1502" s="178" t="str">
        <f t="shared" si="974"/>
        <v>No</v>
      </c>
      <c r="AA1502" t="str">
        <f>IF(OR(Expenses!K45="Q3 2024",Expenses!K45="Q4 2024"),"Yes","No")</f>
        <v>No</v>
      </c>
      <c r="AB1502" s="178" t="str">
        <f t="shared" si="975"/>
        <v>No</v>
      </c>
      <c r="AC1502" t="str">
        <f>IF(OR(Expenses!K45="Q1 2025",Expenses!K45="Q2 2025"),"Yes","No")</f>
        <v>No</v>
      </c>
      <c r="AD1502" s="178" t="str">
        <f t="shared" si="976"/>
        <v>No</v>
      </c>
      <c r="AE1502" t="str">
        <f>IF(OR(Expenses!K45="Q3 2025",Expenses!K45="Q4 2025"),"Yes","No")</f>
        <v>No</v>
      </c>
      <c r="AF1502" s="178" t="str">
        <f t="shared" si="977"/>
        <v>No</v>
      </c>
      <c r="AG1502" t="str">
        <f>IF(OR(Expenses!K45="Q1 2026",Expenses!K45="Q2 2026"),"Yes","No")</f>
        <v>No</v>
      </c>
      <c r="AH1502" s="178" t="str">
        <f t="shared" si="978"/>
        <v>No</v>
      </c>
      <c r="AI1502" t="str">
        <f>IF(OR(Expenses!K45="Q3 2026",Expenses!K45="Q4 2026"),"Yes","No")</f>
        <v>No</v>
      </c>
      <c r="AJ1502" s="178" t="str">
        <f t="shared" si="979"/>
        <v>No</v>
      </c>
      <c r="AK1502" t="str">
        <f>IF(OR(Expenses!K45="Q1 2027",Expenses!K45="Q2 2027"),"Yes","No")</f>
        <v>No</v>
      </c>
      <c r="AL1502" s="178" t="str">
        <f t="shared" si="980"/>
        <v>No</v>
      </c>
      <c r="AM1502" t="str">
        <f>IF(OR(Expenses!K45="Q3 2027",Expenses!K45="Q4 2027"),"Yes","No")</f>
        <v>No</v>
      </c>
      <c r="AN1502" s="178" t="str">
        <f t="shared" si="981"/>
        <v>No</v>
      </c>
      <c r="AO1502" t="str">
        <f>IF(OR(Expenses!K45="Q1 2028",Expenses!K45="Q2 2028"),"Yes","No")</f>
        <v>No</v>
      </c>
      <c r="AP1502" s="178" t="str">
        <f t="shared" si="982"/>
        <v>No</v>
      </c>
      <c r="AQ1502" t="str">
        <f>IF(OR(Expenses!K45="Q3 2028",Expenses!K45="Q4 2028"),"Yes","No")</f>
        <v>No</v>
      </c>
      <c r="AR1502" s="178" t="str">
        <f t="shared" si="983"/>
        <v>No</v>
      </c>
      <c r="AS1502" t="str">
        <f>IF(OR(Expenses!K45="Q1 2029",Expenses!K45="Q2 2029"),"Yes","No")</f>
        <v>No</v>
      </c>
      <c r="AT1502" s="178" t="str">
        <f t="shared" si="984"/>
        <v>No</v>
      </c>
      <c r="AU1502" t="str">
        <f>IF(OR(Expenses!K45="Q3 2029",Expenses!K45="Q4 2029"),"Yes","No")</f>
        <v>No</v>
      </c>
      <c r="AV1502" s="178" t="str">
        <f t="shared" si="985"/>
        <v>No</v>
      </c>
      <c r="AW1502" t="str">
        <f>IF(OR(Expenses!K45="Q1 2030",Expenses!K45="Q2 2030"),"Yes","No")</f>
        <v>No</v>
      </c>
      <c r="AX1502" s="178" t="str">
        <f t="shared" si="986"/>
        <v>No</v>
      </c>
      <c r="AY1502" t="str">
        <f>IF(OR(Expenses!K45="Q3 2030",Expenses!K45="Q4 2030"),"Yes","No")</f>
        <v>No</v>
      </c>
      <c r="AZ1502" s="178" t="str">
        <f t="shared" si="987"/>
        <v>No</v>
      </c>
      <c r="BA1502" t="str">
        <f>IF(Expenses!K45="","No","Yes")</f>
        <v>No</v>
      </c>
      <c r="BB1502" s="178" t="str">
        <f t="shared" si="988"/>
        <v>No</v>
      </c>
      <c r="BC1502" s="178" t="str">
        <f t="shared" si="989"/>
        <v>No</v>
      </c>
      <c r="BD1502" s="174"/>
    </row>
    <row r="1503" spans="1:56" s="175" customFormat="1" x14ac:dyDescent="0.45">
      <c r="A1503" s="177">
        <v>42</v>
      </c>
      <c r="B1503" s="21" t="s">
        <v>329</v>
      </c>
      <c r="C1503" t="str">
        <f>IF(Expenses!E46="Yes","Yes","No")</f>
        <v>Yes</v>
      </c>
      <c r="D1503" t="str">
        <f>IF(AND(C1503="No",Expenses!F46="Yes"),"Yes","No")</f>
        <v>No</v>
      </c>
      <c r="E1503" t="str">
        <f>IF(AND(C1503="No",Expenses!F46="N/A"),"N/A","No")</f>
        <v>No</v>
      </c>
      <c r="F1503">
        <f>IF(OR(Expenses!F46="Yes",Expenses!F46="N/A"),0,1)</f>
        <v>1</v>
      </c>
      <c r="G1503" t="str">
        <f>IF(OR(Expenses!K46="Q3 2019",Expenses!K46="Q4 2019"),"Yes","No")</f>
        <v>No</v>
      </c>
      <c r="H1503" s="178" t="str">
        <f t="shared" si="941"/>
        <v>No</v>
      </c>
      <c r="I1503" t="str">
        <f>IF(OR(Expenses!K46="Q1 2020",Expenses!K46="Q2 2020"),"Yes","No")</f>
        <v>No</v>
      </c>
      <c r="J1503" s="178" t="str">
        <f t="shared" si="966"/>
        <v>No</v>
      </c>
      <c r="K1503" t="str">
        <f>IF(OR(Expenses!K46="Q3 2020",Expenses!K46="Q4 2020"),"Yes","No")</f>
        <v>No</v>
      </c>
      <c r="L1503" s="178" t="str">
        <f t="shared" si="967"/>
        <v>No</v>
      </c>
      <c r="M1503" t="str">
        <f>IF(OR(Expenses!K46="Q1 2021",Expenses!K46="Q2 2021"),"Yes","No")</f>
        <v>No</v>
      </c>
      <c r="N1503" s="178" t="str">
        <f t="shared" si="968"/>
        <v>No</v>
      </c>
      <c r="O1503" t="str">
        <f>IF(OR(Expenses!K46="Q3 2021",Expenses!K46="Q4 2021"),"Yes","No")</f>
        <v>No</v>
      </c>
      <c r="P1503" s="178" t="str">
        <f t="shared" si="969"/>
        <v>No</v>
      </c>
      <c r="Q1503" t="str">
        <f>IF(OR(Expenses!K46="Q1 2022",Expenses!K46="Q2 2022"),"Yes","No")</f>
        <v>No</v>
      </c>
      <c r="R1503" s="178" t="str">
        <f t="shared" si="970"/>
        <v>No</v>
      </c>
      <c r="S1503" t="str">
        <f>IF(OR(Expenses!K46="Q3 2022",Expenses!K46="Q4 2022"),"Yes","No")</f>
        <v>No</v>
      </c>
      <c r="T1503" s="178" t="str">
        <f t="shared" si="971"/>
        <v>No</v>
      </c>
      <c r="U1503" t="str">
        <f>IF(OR(Expenses!K46="Q1 2023",Expenses!K46="Q2 2023"),"Yes","No")</f>
        <v>No</v>
      </c>
      <c r="V1503" s="178" t="str">
        <f t="shared" si="972"/>
        <v>No</v>
      </c>
      <c r="W1503" t="str">
        <f>IF(OR(Expenses!K46="Q3 2023",Expenses!K46="Q4 2023"),"Yes","No")</f>
        <v>No</v>
      </c>
      <c r="X1503" s="178" t="str">
        <f t="shared" si="973"/>
        <v>No</v>
      </c>
      <c r="Y1503" t="str">
        <f>IF(OR(Expenses!K46="Q1 2024",Expenses!K46="Q2 2024"),"Yes","No")</f>
        <v>No</v>
      </c>
      <c r="Z1503" s="178" t="str">
        <f t="shared" si="974"/>
        <v>No</v>
      </c>
      <c r="AA1503" t="str">
        <f>IF(OR(Expenses!K46="Q3 2024",Expenses!K46="Q4 2024"),"Yes","No")</f>
        <v>No</v>
      </c>
      <c r="AB1503" s="178" t="str">
        <f t="shared" si="975"/>
        <v>No</v>
      </c>
      <c r="AC1503" t="str">
        <f>IF(OR(Expenses!K46="Q1 2025",Expenses!K46="Q2 2025"),"Yes","No")</f>
        <v>No</v>
      </c>
      <c r="AD1503" s="178" t="str">
        <f t="shared" si="976"/>
        <v>No</v>
      </c>
      <c r="AE1503" t="str">
        <f>IF(OR(Expenses!K46="Q3 2025",Expenses!K46="Q4 2025"),"Yes","No")</f>
        <v>No</v>
      </c>
      <c r="AF1503" s="178" t="str">
        <f t="shared" si="977"/>
        <v>No</v>
      </c>
      <c r="AG1503" t="str">
        <f>IF(OR(Expenses!K46="Q1 2026",Expenses!K46="Q2 2026"),"Yes","No")</f>
        <v>No</v>
      </c>
      <c r="AH1503" s="178" t="str">
        <f t="shared" si="978"/>
        <v>No</v>
      </c>
      <c r="AI1503" t="str">
        <f>IF(OR(Expenses!K46="Q3 2026",Expenses!K46="Q4 2026"),"Yes","No")</f>
        <v>No</v>
      </c>
      <c r="AJ1503" s="178" t="str">
        <f t="shared" si="979"/>
        <v>No</v>
      </c>
      <c r="AK1503" t="str">
        <f>IF(OR(Expenses!K46="Q1 2027",Expenses!K46="Q2 2027"),"Yes","No")</f>
        <v>No</v>
      </c>
      <c r="AL1503" s="178" t="str">
        <f t="shared" si="980"/>
        <v>No</v>
      </c>
      <c r="AM1503" t="str">
        <f>IF(OR(Expenses!K46="Q3 2027",Expenses!K46="Q4 2027"),"Yes","No")</f>
        <v>No</v>
      </c>
      <c r="AN1503" s="178" t="str">
        <f t="shared" si="981"/>
        <v>No</v>
      </c>
      <c r="AO1503" t="str">
        <f>IF(OR(Expenses!K46="Q1 2028",Expenses!K46="Q2 2028"),"Yes","No")</f>
        <v>No</v>
      </c>
      <c r="AP1503" s="178" t="str">
        <f t="shared" si="982"/>
        <v>No</v>
      </c>
      <c r="AQ1503" t="str">
        <f>IF(OR(Expenses!K46="Q3 2028",Expenses!K46="Q4 2028"),"Yes","No")</f>
        <v>No</v>
      </c>
      <c r="AR1503" s="178" t="str">
        <f t="shared" si="983"/>
        <v>No</v>
      </c>
      <c r="AS1503" t="str">
        <f>IF(OR(Expenses!K46="Q1 2029",Expenses!K46="Q2 2029"),"Yes","No")</f>
        <v>No</v>
      </c>
      <c r="AT1503" s="178" t="str">
        <f t="shared" si="984"/>
        <v>No</v>
      </c>
      <c r="AU1503" t="str">
        <f>IF(OR(Expenses!K46="Q3 2029",Expenses!K46="Q4 2029"),"Yes","No")</f>
        <v>No</v>
      </c>
      <c r="AV1503" s="178" t="str">
        <f t="shared" si="985"/>
        <v>No</v>
      </c>
      <c r="AW1503" t="str">
        <f>IF(OR(Expenses!K46="Q1 2030",Expenses!K46="Q2 2030"),"Yes","No")</f>
        <v>No</v>
      </c>
      <c r="AX1503" s="178" t="str">
        <f t="shared" si="986"/>
        <v>No</v>
      </c>
      <c r="AY1503" t="str">
        <f>IF(OR(Expenses!K46="Q3 2030",Expenses!K46="Q4 2030"),"Yes","No")</f>
        <v>No</v>
      </c>
      <c r="AZ1503" s="178" t="str">
        <f t="shared" si="987"/>
        <v>No</v>
      </c>
      <c r="BA1503" t="str">
        <f>IF(Expenses!K46="","No","Yes")</f>
        <v>No</v>
      </c>
      <c r="BB1503" s="178" t="str">
        <f t="shared" si="988"/>
        <v>No</v>
      </c>
      <c r="BC1503" s="178" t="str">
        <f t="shared" si="989"/>
        <v>No</v>
      </c>
      <c r="BD1503" s="174"/>
    </row>
    <row r="1504" spans="1:56" s="175" customFormat="1" ht="34.9" x14ac:dyDescent="0.45">
      <c r="A1504" s="177">
        <v>43</v>
      </c>
      <c r="B1504" s="111" t="s">
        <v>331</v>
      </c>
      <c r="C1504" t="str">
        <f>IF(Expenses!E47="Yes","Yes","No")</f>
        <v>No</v>
      </c>
      <c r="D1504" t="str">
        <f>IF(AND(C1504="No",Expenses!F47="Yes"),"Yes","No")</f>
        <v>No</v>
      </c>
      <c r="E1504" t="str">
        <f>IF(AND(C1504="No",Expenses!F47="N/A"),"N/A","No")</f>
        <v>No</v>
      </c>
      <c r="F1504">
        <f>IF(OR(Expenses!F47="Yes",Expenses!F47="N/A"),0,1)</f>
        <v>1</v>
      </c>
      <c r="G1504" t="str">
        <f>IF(OR(Expenses!K47="Q3 2019",Expenses!K47="Q4 2019"),"Yes","No")</f>
        <v>No</v>
      </c>
      <c r="H1504" s="178" t="str">
        <f t="shared" si="941"/>
        <v>No</v>
      </c>
      <c r="I1504" t="str">
        <f>IF(OR(Expenses!K47="Q1 2020",Expenses!K47="Q2 2020"),"Yes","No")</f>
        <v>No</v>
      </c>
      <c r="J1504" s="178" t="str">
        <f t="shared" si="966"/>
        <v>No</v>
      </c>
      <c r="K1504" t="str">
        <f>IF(OR(Expenses!K47="Q3 2020",Expenses!K47="Q4 2020"),"Yes","No")</f>
        <v>No</v>
      </c>
      <c r="L1504" s="178" t="str">
        <f t="shared" si="967"/>
        <v>No</v>
      </c>
      <c r="M1504" t="str">
        <f>IF(OR(Expenses!K47="Q1 2021",Expenses!K47="Q2 2021"),"Yes","No")</f>
        <v>No</v>
      </c>
      <c r="N1504" s="178" t="str">
        <f t="shared" si="968"/>
        <v>No</v>
      </c>
      <c r="O1504" t="str">
        <f>IF(OR(Expenses!K47="Q3 2021",Expenses!K47="Q4 2021"),"Yes","No")</f>
        <v>No</v>
      </c>
      <c r="P1504" s="178" t="str">
        <f t="shared" si="969"/>
        <v>No</v>
      </c>
      <c r="Q1504" t="str">
        <f>IF(OR(Expenses!K47="Q1 2022",Expenses!K47="Q2 2022"),"Yes","No")</f>
        <v>No</v>
      </c>
      <c r="R1504" s="178" t="str">
        <f t="shared" si="970"/>
        <v>No</v>
      </c>
      <c r="S1504" t="str">
        <f>IF(OR(Expenses!K47="Q3 2022",Expenses!K47="Q4 2022"),"Yes","No")</f>
        <v>No</v>
      </c>
      <c r="T1504" s="178" t="str">
        <f t="shared" si="971"/>
        <v>No</v>
      </c>
      <c r="U1504" t="str">
        <f>IF(OR(Expenses!K47="Q1 2023",Expenses!K47="Q2 2023"),"Yes","No")</f>
        <v>No</v>
      </c>
      <c r="V1504" s="178" t="str">
        <f t="shared" si="972"/>
        <v>No</v>
      </c>
      <c r="W1504" t="str">
        <f>IF(OR(Expenses!K47="Q3 2023",Expenses!K47="Q4 2023"),"Yes","No")</f>
        <v>No</v>
      </c>
      <c r="X1504" s="178" t="str">
        <f t="shared" si="973"/>
        <v>No</v>
      </c>
      <c r="Y1504" t="str">
        <f>IF(OR(Expenses!K47="Q1 2024",Expenses!K47="Q2 2024"),"Yes","No")</f>
        <v>No</v>
      </c>
      <c r="Z1504" s="178" t="str">
        <f t="shared" si="974"/>
        <v>No</v>
      </c>
      <c r="AA1504" t="str">
        <f>IF(OR(Expenses!K47="Q3 2024",Expenses!K47="Q4 2024"),"Yes","No")</f>
        <v>No</v>
      </c>
      <c r="AB1504" s="178" t="str">
        <f t="shared" si="975"/>
        <v>No</v>
      </c>
      <c r="AC1504" t="str">
        <f>IF(OR(Expenses!K47="Q1 2025",Expenses!K47="Q2 2025"),"Yes","No")</f>
        <v>No</v>
      </c>
      <c r="AD1504" s="178" t="str">
        <f t="shared" si="976"/>
        <v>No</v>
      </c>
      <c r="AE1504" t="str">
        <f>IF(OR(Expenses!K47="Q3 2025",Expenses!K47="Q4 2025"),"Yes","No")</f>
        <v>No</v>
      </c>
      <c r="AF1504" s="178" t="str">
        <f t="shared" si="977"/>
        <v>No</v>
      </c>
      <c r="AG1504" t="str">
        <f>IF(OR(Expenses!K47="Q1 2026",Expenses!K47="Q2 2026"),"Yes","No")</f>
        <v>No</v>
      </c>
      <c r="AH1504" s="178" t="str">
        <f t="shared" si="978"/>
        <v>No</v>
      </c>
      <c r="AI1504" t="str">
        <f>IF(OR(Expenses!K47="Q3 2026",Expenses!K47="Q4 2026"),"Yes","No")</f>
        <v>No</v>
      </c>
      <c r="AJ1504" s="178" t="str">
        <f t="shared" si="979"/>
        <v>No</v>
      </c>
      <c r="AK1504" t="str">
        <f>IF(OR(Expenses!K47="Q1 2027",Expenses!K47="Q2 2027"),"Yes","No")</f>
        <v>No</v>
      </c>
      <c r="AL1504" s="178" t="str">
        <f t="shared" si="980"/>
        <v>No</v>
      </c>
      <c r="AM1504" t="str">
        <f>IF(OR(Expenses!K47="Q3 2027",Expenses!K47="Q4 2027"),"Yes","No")</f>
        <v>No</v>
      </c>
      <c r="AN1504" s="178" t="str">
        <f t="shared" si="981"/>
        <v>No</v>
      </c>
      <c r="AO1504" t="str">
        <f>IF(OR(Expenses!K47="Q1 2028",Expenses!K47="Q2 2028"),"Yes","No")</f>
        <v>No</v>
      </c>
      <c r="AP1504" s="178" t="str">
        <f t="shared" si="982"/>
        <v>No</v>
      </c>
      <c r="AQ1504" t="str">
        <f>IF(OR(Expenses!K47="Q3 2028",Expenses!K47="Q4 2028"),"Yes","No")</f>
        <v>No</v>
      </c>
      <c r="AR1504" s="178" t="str">
        <f t="shared" si="983"/>
        <v>No</v>
      </c>
      <c r="AS1504" t="str">
        <f>IF(OR(Expenses!K47="Q1 2029",Expenses!K47="Q2 2029"),"Yes","No")</f>
        <v>No</v>
      </c>
      <c r="AT1504" s="178" t="str">
        <f t="shared" si="984"/>
        <v>No</v>
      </c>
      <c r="AU1504" t="str">
        <f>IF(OR(Expenses!K47="Q3 2029",Expenses!K47="Q4 2029"),"Yes","No")</f>
        <v>No</v>
      </c>
      <c r="AV1504" s="178" t="str">
        <f t="shared" si="985"/>
        <v>No</v>
      </c>
      <c r="AW1504" t="str">
        <f>IF(OR(Expenses!K47="Q1 2030",Expenses!K47="Q2 2030"),"Yes","No")</f>
        <v>No</v>
      </c>
      <c r="AX1504" s="178" t="str">
        <f t="shared" si="986"/>
        <v>No</v>
      </c>
      <c r="AY1504" t="str">
        <f>IF(OR(Expenses!K47="Q3 2030",Expenses!K47="Q4 2030"),"Yes","No")</f>
        <v>No</v>
      </c>
      <c r="AZ1504" s="178" t="str">
        <f t="shared" si="987"/>
        <v>No</v>
      </c>
      <c r="BA1504" t="str">
        <f>IF(Expenses!K47="","No","Yes")</f>
        <v>No</v>
      </c>
      <c r="BB1504" s="178" t="str">
        <f t="shared" si="988"/>
        <v>No</v>
      </c>
      <c r="BC1504" s="178" t="str">
        <f t="shared" si="989"/>
        <v>Yes</v>
      </c>
      <c r="BD1504" s="174"/>
    </row>
    <row r="1505" spans="1:56" s="175" customFormat="1" ht="23.25" x14ac:dyDescent="0.45">
      <c r="A1505" s="177">
        <v>44</v>
      </c>
      <c r="B1505" s="111" t="s">
        <v>333</v>
      </c>
      <c r="C1505" t="str">
        <f>IF(Expenses!E48="Yes","Yes","No")</f>
        <v>No</v>
      </c>
      <c r="D1505" t="str">
        <f>IF(AND(C1505="No",Expenses!F48="Yes"),"Yes","No")</f>
        <v>No</v>
      </c>
      <c r="E1505" t="str">
        <f>IF(AND(C1505="No",Expenses!F48="N/A"),"N/A","No")</f>
        <v>No</v>
      </c>
      <c r="F1505">
        <f>IF(OR(Expenses!F48="Yes",Expenses!F48="N/A"),0,1)</f>
        <v>1</v>
      </c>
      <c r="G1505" t="str">
        <f>IF(OR(Expenses!K48="Q3 2019",Expenses!K48="Q4 2019"),"Yes","No")</f>
        <v>No</v>
      </c>
      <c r="H1505" s="178" t="str">
        <f t="shared" si="941"/>
        <v>No</v>
      </c>
      <c r="I1505" t="str">
        <f>IF(OR(Expenses!K48="Q1 2020",Expenses!K48="Q2 2020"),"Yes","No")</f>
        <v>No</v>
      </c>
      <c r="J1505" s="178" t="str">
        <f t="shared" si="966"/>
        <v>No</v>
      </c>
      <c r="K1505" t="str">
        <f>IF(OR(Expenses!K48="Q3 2020",Expenses!K48="Q4 2020"),"Yes","No")</f>
        <v>No</v>
      </c>
      <c r="L1505" s="178" t="str">
        <f t="shared" si="967"/>
        <v>No</v>
      </c>
      <c r="M1505" t="str">
        <f>IF(OR(Expenses!K48="Q1 2021",Expenses!K48="Q2 2021"),"Yes","No")</f>
        <v>No</v>
      </c>
      <c r="N1505" s="178" t="str">
        <f t="shared" si="968"/>
        <v>No</v>
      </c>
      <c r="O1505" t="str">
        <f>IF(OR(Expenses!K48="Q3 2021",Expenses!K48="Q4 2021"),"Yes","No")</f>
        <v>No</v>
      </c>
      <c r="P1505" s="178" t="str">
        <f t="shared" si="969"/>
        <v>No</v>
      </c>
      <c r="Q1505" t="str">
        <f>IF(OR(Expenses!K48="Q1 2022",Expenses!K48="Q2 2022"),"Yes","No")</f>
        <v>No</v>
      </c>
      <c r="R1505" s="178" t="str">
        <f t="shared" si="970"/>
        <v>No</v>
      </c>
      <c r="S1505" t="str">
        <f>IF(OR(Expenses!K48="Q3 2022",Expenses!K48="Q4 2022"),"Yes","No")</f>
        <v>No</v>
      </c>
      <c r="T1505" s="178" t="str">
        <f t="shared" si="971"/>
        <v>No</v>
      </c>
      <c r="U1505" t="str">
        <f>IF(OR(Expenses!K48="Q1 2023",Expenses!K48="Q2 2023"),"Yes","No")</f>
        <v>No</v>
      </c>
      <c r="V1505" s="178" t="str">
        <f t="shared" si="972"/>
        <v>No</v>
      </c>
      <c r="W1505" t="str">
        <f>IF(OR(Expenses!K48="Q3 2023",Expenses!K48="Q4 2023"),"Yes","No")</f>
        <v>No</v>
      </c>
      <c r="X1505" s="178" t="str">
        <f t="shared" si="973"/>
        <v>No</v>
      </c>
      <c r="Y1505" t="str">
        <f>IF(OR(Expenses!K48="Q1 2024",Expenses!K48="Q2 2024"),"Yes","No")</f>
        <v>No</v>
      </c>
      <c r="Z1505" s="178" t="str">
        <f t="shared" si="974"/>
        <v>No</v>
      </c>
      <c r="AA1505" t="str">
        <f>IF(OR(Expenses!K48="Q3 2024",Expenses!K48="Q4 2024"),"Yes","No")</f>
        <v>No</v>
      </c>
      <c r="AB1505" s="178" t="str">
        <f t="shared" si="975"/>
        <v>No</v>
      </c>
      <c r="AC1505" t="str">
        <f>IF(OR(Expenses!K48="Q1 2025",Expenses!K48="Q2 2025"),"Yes","No")</f>
        <v>No</v>
      </c>
      <c r="AD1505" s="178" t="str">
        <f t="shared" si="976"/>
        <v>No</v>
      </c>
      <c r="AE1505" t="str">
        <f>IF(OR(Expenses!K48="Q3 2025",Expenses!K48="Q4 2025"),"Yes","No")</f>
        <v>No</v>
      </c>
      <c r="AF1505" s="178" t="str">
        <f t="shared" si="977"/>
        <v>No</v>
      </c>
      <c r="AG1505" t="str">
        <f>IF(OR(Expenses!K48="Q1 2026",Expenses!K48="Q2 2026"),"Yes","No")</f>
        <v>No</v>
      </c>
      <c r="AH1505" s="178" t="str">
        <f t="shared" si="978"/>
        <v>No</v>
      </c>
      <c r="AI1505" t="str">
        <f>IF(OR(Expenses!K48="Q3 2026",Expenses!K48="Q4 2026"),"Yes","No")</f>
        <v>No</v>
      </c>
      <c r="AJ1505" s="178" t="str">
        <f t="shared" si="979"/>
        <v>No</v>
      </c>
      <c r="AK1505" t="str">
        <f>IF(OR(Expenses!K48="Q1 2027",Expenses!K48="Q2 2027"),"Yes","No")</f>
        <v>No</v>
      </c>
      <c r="AL1505" s="178" t="str">
        <f t="shared" si="980"/>
        <v>No</v>
      </c>
      <c r="AM1505" t="str">
        <f>IF(OR(Expenses!K48="Q3 2027",Expenses!K48="Q4 2027"),"Yes","No")</f>
        <v>No</v>
      </c>
      <c r="AN1505" s="178" t="str">
        <f t="shared" si="981"/>
        <v>No</v>
      </c>
      <c r="AO1505" t="str">
        <f>IF(OR(Expenses!K48="Q1 2028",Expenses!K48="Q2 2028"),"Yes","No")</f>
        <v>No</v>
      </c>
      <c r="AP1505" s="178" t="str">
        <f t="shared" si="982"/>
        <v>No</v>
      </c>
      <c r="AQ1505" t="str">
        <f>IF(OR(Expenses!K48="Q3 2028",Expenses!K48="Q4 2028"),"Yes","No")</f>
        <v>No</v>
      </c>
      <c r="AR1505" s="178" t="str">
        <f t="shared" si="983"/>
        <v>No</v>
      </c>
      <c r="AS1505" t="str">
        <f>IF(OR(Expenses!K48="Q1 2029",Expenses!K48="Q2 2029"),"Yes","No")</f>
        <v>No</v>
      </c>
      <c r="AT1505" s="178" t="str">
        <f t="shared" si="984"/>
        <v>No</v>
      </c>
      <c r="AU1505" t="str">
        <f>IF(OR(Expenses!K48="Q3 2029",Expenses!K48="Q4 2029"),"Yes","No")</f>
        <v>No</v>
      </c>
      <c r="AV1505" s="178" t="str">
        <f t="shared" si="985"/>
        <v>No</v>
      </c>
      <c r="AW1505" t="str">
        <f>IF(OR(Expenses!K48="Q1 2030",Expenses!K48="Q2 2030"),"Yes","No")</f>
        <v>No</v>
      </c>
      <c r="AX1505" s="178" t="str">
        <f t="shared" si="986"/>
        <v>No</v>
      </c>
      <c r="AY1505" t="str">
        <f>IF(OR(Expenses!K48="Q3 2030",Expenses!K48="Q4 2030"),"Yes","No")</f>
        <v>No</v>
      </c>
      <c r="AZ1505" s="178" t="str">
        <f t="shared" si="987"/>
        <v>No</v>
      </c>
      <c r="BA1505" t="str">
        <f>IF(Expenses!K48="","No","Yes")</f>
        <v>No</v>
      </c>
      <c r="BB1505" s="178" t="str">
        <f t="shared" si="988"/>
        <v>No</v>
      </c>
      <c r="BC1505" s="178" t="str">
        <f t="shared" si="989"/>
        <v>Yes</v>
      </c>
      <c r="BD1505" s="174"/>
    </row>
    <row r="1506" spans="1:56" s="175" customFormat="1" ht="23.25" x14ac:dyDescent="0.45">
      <c r="A1506" s="177">
        <v>45</v>
      </c>
      <c r="B1506" s="111" t="s">
        <v>334</v>
      </c>
      <c r="C1506" t="str">
        <f>IF(Expenses!E49="Yes","Yes","No")</f>
        <v>No</v>
      </c>
      <c r="D1506" t="str">
        <f>IF(AND(C1506="No",Expenses!F49="Yes"),"Yes","No")</f>
        <v>No</v>
      </c>
      <c r="E1506" t="str">
        <f>IF(AND(C1506="No",Expenses!F49="N/A"),"N/A","No")</f>
        <v>No</v>
      </c>
      <c r="F1506">
        <f>IF(OR(Expenses!F49="Yes",Expenses!F49="N/A"),0,1)</f>
        <v>1</v>
      </c>
      <c r="G1506" t="str">
        <f>IF(OR(Expenses!K49="Q3 2019",Expenses!K49="Q4 2019"),"Yes","No")</f>
        <v>No</v>
      </c>
      <c r="H1506" s="178" t="str">
        <f t="shared" si="941"/>
        <v>No</v>
      </c>
      <c r="I1506" t="str">
        <f>IF(OR(Expenses!K49="Q1 2020",Expenses!K49="Q2 2020"),"Yes","No")</f>
        <v>No</v>
      </c>
      <c r="J1506" s="178" t="str">
        <f t="shared" si="966"/>
        <v>No</v>
      </c>
      <c r="K1506" t="str">
        <f>IF(OR(Expenses!K49="Q3 2020",Expenses!K49="Q4 2020"),"Yes","No")</f>
        <v>No</v>
      </c>
      <c r="L1506" s="178" t="str">
        <f t="shared" si="967"/>
        <v>No</v>
      </c>
      <c r="M1506" t="str">
        <f>IF(OR(Expenses!K49="Q1 2021",Expenses!K49="Q2 2021"),"Yes","No")</f>
        <v>No</v>
      </c>
      <c r="N1506" s="178" t="str">
        <f t="shared" si="968"/>
        <v>No</v>
      </c>
      <c r="O1506" t="str">
        <f>IF(OR(Expenses!K49="Q3 2021",Expenses!K49="Q4 2021"),"Yes","No")</f>
        <v>No</v>
      </c>
      <c r="P1506" s="178" t="str">
        <f t="shared" si="969"/>
        <v>No</v>
      </c>
      <c r="Q1506" t="str">
        <f>IF(OR(Expenses!K49="Q1 2022",Expenses!K49="Q2 2022"),"Yes","No")</f>
        <v>No</v>
      </c>
      <c r="R1506" s="178" t="str">
        <f t="shared" si="970"/>
        <v>No</v>
      </c>
      <c r="S1506" t="str">
        <f>IF(OR(Expenses!K49="Q3 2022",Expenses!K49="Q4 2022"),"Yes","No")</f>
        <v>No</v>
      </c>
      <c r="T1506" s="178" t="str">
        <f t="shared" si="971"/>
        <v>No</v>
      </c>
      <c r="U1506" t="str">
        <f>IF(OR(Expenses!K49="Q1 2023",Expenses!K49="Q2 2023"),"Yes","No")</f>
        <v>No</v>
      </c>
      <c r="V1506" s="178" t="str">
        <f t="shared" si="972"/>
        <v>No</v>
      </c>
      <c r="W1506" t="str">
        <f>IF(OR(Expenses!K49="Q3 2023",Expenses!K49="Q4 2023"),"Yes","No")</f>
        <v>No</v>
      </c>
      <c r="X1506" s="178" t="str">
        <f t="shared" si="973"/>
        <v>No</v>
      </c>
      <c r="Y1506" t="str">
        <f>IF(OR(Expenses!K49="Q1 2024",Expenses!K49="Q2 2024"),"Yes","No")</f>
        <v>No</v>
      </c>
      <c r="Z1506" s="178" t="str">
        <f t="shared" si="974"/>
        <v>No</v>
      </c>
      <c r="AA1506" t="str">
        <f>IF(OR(Expenses!K49="Q3 2024",Expenses!K49="Q4 2024"),"Yes","No")</f>
        <v>No</v>
      </c>
      <c r="AB1506" s="178" t="str">
        <f t="shared" si="975"/>
        <v>No</v>
      </c>
      <c r="AC1506" t="str">
        <f>IF(OR(Expenses!K49="Q1 2025",Expenses!K49="Q2 2025"),"Yes","No")</f>
        <v>No</v>
      </c>
      <c r="AD1506" s="178" t="str">
        <f t="shared" si="976"/>
        <v>No</v>
      </c>
      <c r="AE1506" t="str">
        <f>IF(OR(Expenses!K49="Q3 2025",Expenses!K49="Q4 2025"),"Yes","No")</f>
        <v>No</v>
      </c>
      <c r="AF1506" s="178" t="str">
        <f t="shared" si="977"/>
        <v>No</v>
      </c>
      <c r="AG1506" t="str">
        <f>IF(OR(Expenses!K49="Q1 2026",Expenses!K49="Q2 2026"),"Yes","No")</f>
        <v>No</v>
      </c>
      <c r="AH1506" s="178" t="str">
        <f t="shared" si="978"/>
        <v>No</v>
      </c>
      <c r="AI1506" t="str">
        <f>IF(OR(Expenses!K49="Q3 2026",Expenses!K49="Q4 2026"),"Yes","No")</f>
        <v>No</v>
      </c>
      <c r="AJ1506" s="178" t="str">
        <f t="shared" si="979"/>
        <v>No</v>
      </c>
      <c r="AK1506" t="str">
        <f>IF(OR(Expenses!K49="Q1 2027",Expenses!K49="Q2 2027"),"Yes","No")</f>
        <v>No</v>
      </c>
      <c r="AL1506" s="178" t="str">
        <f t="shared" si="980"/>
        <v>No</v>
      </c>
      <c r="AM1506" t="str">
        <f>IF(OR(Expenses!K49="Q3 2027",Expenses!K49="Q4 2027"),"Yes","No")</f>
        <v>No</v>
      </c>
      <c r="AN1506" s="178" t="str">
        <f t="shared" si="981"/>
        <v>No</v>
      </c>
      <c r="AO1506" t="str">
        <f>IF(OR(Expenses!K49="Q1 2028",Expenses!K49="Q2 2028"),"Yes","No")</f>
        <v>No</v>
      </c>
      <c r="AP1506" s="178" t="str">
        <f t="shared" si="982"/>
        <v>No</v>
      </c>
      <c r="AQ1506" t="str">
        <f>IF(OR(Expenses!K49="Q3 2028",Expenses!K49="Q4 2028"),"Yes","No")</f>
        <v>No</v>
      </c>
      <c r="AR1506" s="178" t="str">
        <f t="shared" si="983"/>
        <v>No</v>
      </c>
      <c r="AS1506" t="str">
        <f>IF(OR(Expenses!K49="Q1 2029",Expenses!K49="Q2 2029"),"Yes","No")</f>
        <v>No</v>
      </c>
      <c r="AT1506" s="178" t="str">
        <f t="shared" si="984"/>
        <v>No</v>
      </c>
      <c r="AU1506" t="str">
        <f>IF(OR(Expenses!K49="Q3 2029",Expenses!K49="Q4 2029"),"Yes","No")</f>
        <v>No</v>
      </c>
      <c r="AV1506" s="178" t="str">
        <f t="shared" si="985"/>
        <v>No</v>
      </c>
      <c r="AW1506" t="str">
        <f>IF(OR(Expenses!K49="Q1 2030",Expenses!K49="Q2 2030"),"Yes","No")</f>
        <v>No</v>
      </c>
      <c r="AX1506" s="178" t="str">
        <f t="shared" si="986"/>
        <v>No</v>
      </c>
      <c r="AY1506" t="str">
        <f>IF(OR(Expenses!K49="Q3 2030",Expenses!K49="Q4 2030"),"Yes","No")</f>
        <v>No</v>
      </c>
      <c r="AZ1506" s="178" t="str">
        <f t="shared" si="987"/>
        <v>No</v>
      </c>
      <c r="BA1506" t="str">
        <f>IF(Expenses!K49="","No","Yes")</f>
        <v>No</v>
      </c>
      <c r="BB1506" s="178" t="str">
        <f t="shared" si="988"/>
        <v>No</v>
      </c>
      <c r="BC1506" s="178" t="str">
        <f t="shared" si="989"/>
        <v>Yes</v>
      </c>
      <c r="BD1506" s="174"/>
    </row>
    <row r="1507" spans="1:56" s="175" customFormat="1" x14ac:dyDescent="0.45">
      <c r="A1507" s="177">
        <v>46</v>
      </c>
      <c r="B1507" s="111" t="s">
        <v>335</v>
      </c>
      <c r="C1507" t="str">
        <f>IF(Expenses!E50="Yes","Yes","No")</f>
        <v>No</v>
      </c>
      <c r="D1507" t="str">
        <f>IF(AND(C1507="No",Expenses!F50="Yes"),"Yes","No")</f>
        <v>No</v>
      </c>
      <c r="E1507" t="str">
        <f>IF(AND(C1507="No",Expenses!F50="N/A"),"N/A","No")</f>
        <v>No</v>
      </c>
      <c r="F1507">
        <f>IF(OR(Expenses!F50="Yes",Expenses!F50="N/A"),0,1)</f>
        <v>1</v>
      </c>
      <c r="G1507" t="str">
        <f>IF(OR(Expenses!K50="Q3 2019",Expenses!K50="Q4 2019"),"Yes","No")</f>
        <v>No</v>
      </c>
      <c r="H1507" s="178" t="str">
        <f t="shared" si="941"/>
        <v>No</v>
      </c>
      <c r="I1507" t="str">
        <f>IF(OR(Expenses!K50="Q1 2020",Expenses!K50="Q2 2020"),"Yes","No")</f>
        <v>No</v>
      </c>
      <c r="J1507" s="178" t="str">
        <f t="shared" si="966"/>
        <v>No</v>
      </c>
      <c r="K1507" t="str">
        <f>IF(OR(Expenses!K50="Q3 2020",Expenses!K50="Q4 2020"),"Yes","No")</f>
        <v>No</v>
      </c>
      <c r="L1507" s="178" t="str">
        <f t="shared" si="967"/>
        <v>No</v>
      </c>
      <c r="M1507" t="str">
        <f>IF(OR(Expenses!K50="Q1 2021",Expenses!K50="Q2 2021"),"Yes","No")</f>
        <v>No</v>
      </c>
      <c r="N1507" s="178" t="str">
        <f t="shared" si="968"/>
        <v>No</v>
      </c>
      <c r="O1507" t="str">
        <f>IF(OR(Expenses!K50="Q3 2021",Expenses!K50="Q4 2021"),"Yes","No")</f>
        <v>No</v>
      </c>
      <c r="P1507" s="178" t="str">
        <f t="shared" si="969"/>
        <v>No</v>
      </c>
      <c r="Q1507" t="str">
        <f>IF(OR(Expenses!K50="Q1 2022",Expenses!K50="Q2 2022"),"Yes","No")</f>
        <v>No</v>
      </c>
      <c r="R1507" s="178" t="str">
        <f t="shared" si="970"/>
        <v>No</v>
      </c>
      <c r="S1507" t="str">
        <f>IF(OR(Expenses!K50="Q3 2022",Expenses!K50="Q4 2022"),"Yes","No")</f>
        <v>No</v>
      </c>
      <c r="T1507" s="178" t="str">
        <f t="shared" si="971"/>
        <v>No</v>
      </c>
      <c r="U1507" t="str">
        <f>IF(OR(Expenses!K50="Q1 2023",Expenses!K50="Q2 2023"),"Yes","No")</f>
        <v>No</v>
      </c>
      <c r="V1507" s="178" t="str">
        <f t="shared" si="972"/>
        <v>No</v>
      </c>
      <c r="W1507" t="str">
        <f>IF(OR(Expenses!K50="Q3 2023",Expenses!K50="Q4 2023"),"Yes","No")</f>
        <v>No</v>
      </c>
      <c r="X1507" s="178" t="str">
        <f t="shared" si="973"/>
        <v>No</v>
      </c>
      <c r="Y1507" t="str">
        <f>IF(OR(Expenses!K50="Q1 2024",Expenses!K50="Q2 2024"),"Yes","No")</f>
        <v>No</v>
      </c>
      <c r="Z1507" s="178" t="str">
        <f t="shared" si="974"/>
        <v>No</v>
      </c>
      <c r="AA1507" t="str">
        <f>IF(OR(Expenses!K50="Q3 2024",Expenses!K50="Q4 2024"),"Yes","No")</f>
        <v>No</v>
      </c>
      <c r="AB1507" s="178" t="str">
        <f t="shared" si="975"/>
        <v>No</v>
      </c>
      <c r="AC1507" t="str">
        <f>IF(OR(Expenses!K50="Q1 2025",Expenses!K50="Q2 2025"),"Yes","No")</f>
        <v>No</v>
      </c>
      <c r="AD1507" s="178" t="str">
        <f t="shared" si="976"/>
        <v>No</v>
      </c>
      <c r="AE1507" t="str">
        <f>IF(OR(Expenses!K50="Q3 2025",Expenses!K50="Q4 2025"),"Yes","No")</f>
        <v>No</v>
      </c>
      <c r="AF1507" s="178" t="str">
        <f t="shared" si="977"/>
        <v>No</v>
      </c>
      <c r="AG1507" t="str">
        <f>IF(OR(Expenses!K50="Q1 2026",Expenses!K50="Q2 2026"),"Yes","No")</f>
        <v>No</v>
      </c>
      <c r="AH1507" s="178" t="str">
        <f t="shared" si="978"/>
        <v>No</v>
      </c>
      <c r="AI1507" t="str">
        <f>IF(OR(Expenses!K50="Q3 2026",Expenses!K50="Q4 2026"),"Yes","No")</f>
        <v>No</v>
      </c>
      <c r="AJ1507" s="178" t="str">
        <f t="shared" si="979"/>
        <v>No</v>
      </c>
      <c r="AK1507" t="str">
        <f>IF(OR(Expenses!K50="Q1 2027",Expenses!K50="Q2 2027"),"Yes","No")</f>
        <v>No</v>
      </c>
      <c r="AL1507" s="178" t="str">
        <f t="shared" si="980"/>
        <v>No</v>
      </c>
      <c r="AM1507" t="str">
        <f>IF(OR(Expenses!K50="Q3 2027",Expenses!K50="Q4 2027"),"Yes","No")</f>
        <v>No</v>
      </c>
      <c r="AN1507" s="178" t="str">
        <f t="shared" si="981"/>
        <v>No</v>
      </c>
      <c r="AO1507" t="str">
        <f>IF(OR(Expenses!K50="Q1 2028",Expenses!K50="Q2 2028"),"Yes","No")</f>
        <v>No</v>
      </c>
      <c r="AP1507" s="178" t="str">
        <f t="shared" si="982"/>
        <v>No</v>
      </c>
      <c r="AQ1507" t="str">
        <f>IF(OR(Expenses!K50="Q3 2028",Expenses!K50="Q4 2028"),"Yes","No")</f>
        <v>No</v>
      </c>
      <c r="AR1507" s="178" t="str">
        <f t="shared" si="983"/>
        <v>No</v>
      </c>
      <c r="AS1507" t="str">
        <f>IF(OR(Expenses!K50="Q1 2029",Expenses!K50="Q2 2029"),"Yes","No")</f>
        <v>No</v>
      </c>
      <c r="AT1507" s="178" t="str">
        <f t="shared" si="984"/>
        <v>No</v>
      </c>
      <c r="AU1507" t="str">
        <f>IF(OR(Expenses!K50="Q3 2029",Expenses!K50="Q4 2029"),"Yes","No")</f>
        <v>No</v>
      </c>
      <c r="AV1507" s="178" t="str">
        <f t="shared" si="985"/>
        <v>No</v>
      </c>
      <c r="AW1507" t="str">
        <f>IF(OR(Expenses!K50="Q1 2030",Expenses!K50="Q2 2030"),"Yes","No")</f>
        <v>No</v>
      </c>
      <c r="AX1507" s="178" t="str">
        <f t="shared" si="986"/>
        <v>No</v>
      </c>
      <c r="AY1507" t="str">
        <f>IF(OR(Expenses!K50="Q3 2030",Expenses!K50="Q4 2030"),"Yes","No")</f>
        <v>No</v>
      </c>
      <c r="AZ1507" s="178" t="str">
        <f t="shared" si="987"/>
        <v>No</v>
      </c>
      <c r="BA1507" t="str">
        <f>IF(Expenses!K50="","No","Yes")</f>
        <v>No</v>
      </c>
      <c r="BB1507" s="178" t="str">
        <f t="shared" si="988"/>
        <v>No</v>
      </c>
      <c r="BC1507" s="178" t="str">
        <f t="shared" si="989"/>
        <v>Yes</v>
      </c>
      <c r="BD1507" s="174"/>
    </row>
    <row r="1508" spans="1:56" s="175" customFormat="1" ht="34.9" x14ac:dyDescent="0.45">
      <c r="A1508" s="177">
        <v>47</v>
      </c>
      <c r="B1508" s="111" t="s">
        <v>336</v>
      </c>
      <c r="C1508" t="str">
        <f>IF(Expenses!E51="Yes","Yes","No")</f>
        <v>No</v>
      </c>
      <c r="D1508" t="str">
        <f>IF(AND(C1508="No",Expenses!F51="Yes"),"Yes","No")</f>
        <v>No</v>
      </c>
      <c r="E1508" t="str">
        <f>IF(AND(C1508="No",Expenses!F51="N/A"),"N/A","No")</f>
        <v>No</v>
      </c>
      <c r="F1508">
        <f>IF(OR(Expenses!F51="Yes",Expenses!F51="N/A"),0,1)</f>
        <v>1</v>
      </c>
      <c r="G1508" t="str">
        <f>IF(OR(Expenses!K51="Q3 2019",Expenses!K51="Q4 2019"),"Yes","No")</f>
        <v>No</v>
      </c>
      <c r="H1508" s="178" t="str">
        <f t="shared" si="941"/>
        <v>No</v>
      </c>
      <c r="I1508" t="str">
        <f>IF(OR(Expenses!K51="Q1 2020",Expenses!K51="Q2 2020"),"Yes","No")</f>
        <v>No</v>
      </c>
      <c r="J1508" s="178" t="str">
        <f t="shared" si="966"/>
        <v>No</v>
      </c>
      <c r="K1508" t="str">
        <f>IF(OR(Expenses!K51="Q3 2020",Expenses!K51="Q4 2020"),"Yes","No")</f>
        <v>No</v>
      </c>
      <c r="L1508" s="178" t="str">
        <f t="shared" si="967"/>
        <v>No</v>
      </c>
      <c r="M1508" t="str">
        <f>IF(OR(Expenses!K51="Q1 2021",Expenses!K51="Q2 2021"),"Yes","No")</f>
        <v>No</v>
      </c>
      <c r="N1508" s="178" t="str">
        <f t="shared" si="968"/>
        <v>No</v>
      </c>
      <c r="O1508" t="str">
        <f>IF(OR(Expenses!K51="Q3 2021",Expenses!K51="Q4 2021"),"Yes","No")</f>
        <v>No</v>
      </c>
      <c r="P1508" s="178" t="str">
        <f t="shared" si="969"/>
        <v>No</v>
      </c>
      <c r="Q1508" t="str">
        <f>IF(OR(Expenses!K51="Q1 2022",Expenses!K51="Q2 2022"),"Yes","No")</f>
        <v>No</v>
      </c>
      <c r="R1508" s="178" t="str">
        <f t="shared" si="970"/>
        <v>No</v>
      </c>
      <c r="S1508" t="str">
        <f>IF(OR(Expenses!K51="Q3 2022",Expenses!K51="Q4 2022"),"Yes","No")</f>
        <v>No</v>
      </c>
      <c r="T1508" s="178" t="str">
        <f t="shared" si="971"/>
        <v>No</v>
      </c>
      <c r="U1508" t="str">
        <f>IF(OR(Expenses!K51="Q1 2023",Expenses!K51="Q2 2023"),"Yes","No")</f>
        <v>No</v>
      </c>
      <c r="V1508" s="178" t="str">
        <f t="shared" si="972"/>
        <v>No</v>
      </c>
      <c r="W1508" t="str">
        <f>IF(OR(Expenses!K51="Q3 2023",Expenses!K51="Q4 2023"),"Yes","No")</f>
        <v>No</v>
      </c>
      <c r="X1508" s="178" t="str">
        <f t="shared" si="973"/>
        <v>No</v>
      </c>
      <c r="Y1508" t="str">
        <f>IF(OR(Expenses!K51="Q1 2024",Expenses!K51="Q2 2024"),"Yes","No")</f>
        <v>No</v>
      </c>
      <c r="Z1508" s="178" t="str">
        <f t="shared" si="974"/>
        <v>No</v>
      </c>
      <c r="AA1508" t="str">
        <f>IF(OR(Expenses!K51="Q3 2024",Expenses!K51="Q4 2024"),"Yes","No")</f>
        <v>No</v>
      </c>
      <c r="AB1508" s="178" t="str">
        <f t="shared" si="975"/>
        <v>No</v>
      </c>
      <c r="AC1508" t="str">
        <f>IF(OR(Expenses!K51="Q1 2025",Expenses!K51="Q2 2025"),"Yes","No")</f>
        <v>No</v>
      </c>
      <c r="AD1508" s="178" t="str">
        <f t="shared" si="976"/>
        <v>No</v>
      </c>
      <c r="AE1508" t="str">
        <f>IF(OR(Expenses!K51="Q3 2025",Expenses!K51="Q4 2025"),"Yes","No")</f>
        <v>No</v>
      </c>
      <c r="AF1508" s="178" t="str">
        <f t="shared" si="977"/>
        <v>No</v>
      </c>
      <c r="AG1508" t="str">
        <f>IF(OR(Expenses!K51="Q1 2026",Expenses!K51="Q2 2026"),"Yes","No")</f>
        <v>No</v>
      </c>
      <c r="AH1508" s="178" t="str">
        <f t="shared" si="978"/>
        <v>No</v>
      </c>
      <c r="AI1508" t="str">
        <f>IF(OR(Expenses!K51="Q3 2026",Expenses!K51="Q4 2026"),"Yes","No")</f>
        <v>No</v>
      </c>
      <c r="AJ1508" s="178" t="str">
        <f t="shared" si="979"/>
        <v>No</v>
      </c>
      <c r="AK1508" t="str">
        <f>IF(OR(Expenses!K51="Q1 2027",Expenses!K51="Q2 2027"),"Yes","No")</f>
        <v>No</v>
      </c>
      <c r="AL1508" s="178" t="str">
        <f t="shared" si="980"/>
        <v>No</v>
      </c>
      <c r="AM1508" t="str">
        <f>IF(OR(Expenses!K51="Q3 2027",Expenses!K51="Q4 2027"),"Yes","No")</f>
        <v>No</v>
      </c>
      <c r="AN1508" s="178" t="str">
        <f t="shared" si="981"/>
        <v>No</v>
      </c>
      <c r="AO1508" t="str">
        <f>IF(OR(Expenses!K51="Q1 2028",Expenses!K51="Q2 2028"),"Yes","No")</f>
        <v>No</v>
      </c>
      <c r="AP1508" s="178" t="str">
        <f t="shared" si="982"/>
        <v>No</v>
      </c>
      <c r="AQ1508" t="str">
        <f>IF(OR(Expenses!K51="Q3 2028",Expenses!K51="Q4 2028"),"Yes","No")</f>
        <v>No</v>
      </c>
      <c r="AR1508" s="178" t="str">
        <f t="shared" si="983"/>
        <v>No</v>
      </c>
      <c r="AS1508" t="str">
        <f>IF(OR(Expenses!K51="Q1 2029",Expenses!K51="Q2 2029"),"Yes","No")</f>
        <v>No</v>
      </c>
      <c r="AT1508" s="178" t="str">
        <f t="shared" si="984"/>
        <v>No</v>
      </c>
      <c r="AU1508" t="str">
        <f>IF(OR(Expenses!K51="Q3 2029",Expenses!K51="Q4 2029"),"Yes","No")</f>
        <v>No</v>
      </c>
      <c r="AV1508" s="178" t="str">
        <f t="shared" si="985"/>
        <v>No</v>
      </c>
      <c r="AW1508" t="str">
        <f>IF(OR(Expenses!K51="Q1 2030",Expenses!K51="Q2 2030"),"Yes","No")</f>
        <v>No</v>
      </c>
      <c r="AX1508" s="178" t="str">
        <f t="shared" si="986"/>
        <v>No</v>
      </c>
      <c r="AY1508" t="str">
        <f>IF(OR(Expenses!K51="Q3 2030",Expenses!K51="Q4 2030"),"Yes","No")</f>
        <v>No</v>
      </c>
      <c r="AZ1508" s="178" t="str">
        <f t="shared" si="987"/>
        <v>No</v>
      </c>
      <c r="BA1508" t="str">
        <f>IF(Expenses!K51="","No","Yes")</f>
        <v>No</v>
      </c>
      <c r="BB1508" s="178" t="str">
        <f t="shared" si="988"/>
        <v>No</v>
      </c>
      <c r="BC1508" s="178" t="str">
        <f t="shared" si="989"/>
        <v>Yes</v>
      </c>
      <c r="BD1508" s="174"/>
    </row>
    <row r="1509" spans="1:56" s="175" customFormat="1" ht="23.25" x14ac:dyDescent="0.45">
      <c r="A1509" s="177">
        <v>48</v>
      </c>
      <c r="B1509" s="111" t="s">
        <v>338</v>
      </c>
      <c r="C1509" t="str">
        <f>IF(Expenses!E52="Yes","Yes","No")</f>
        <v>No</v>
      </c>
      <c r="D1509" t="str">
        <f>IF(AND(C1509="No",Expenses!F52="Yes"),"Yes","No")</f>
        <v>No</v>
      </c>
      <c r="E1509" t="str">
        <f>IF(AND(C1509="No",Expenses!F52="N/A"),"N/A","No")</f>
        <v>No</v>
      </c>
      <c r="F1509">
        <f>IF(OR(Expenses!F52="Yes",Expenses!F52="N/A"),0,1)</f>
        <v>1</v>
      </c>
      <c r="G1509" t="str">
        <f>IF(OR(Expenses!K52="Q3 2019",Expenses!K52="Q4 2019"),"Yes","No")</f>
        <v>No</v>
      </c>
      <c r="H1509" s="178" t="str">
        <f t="shared" si="941"/>
        <v>No</v>
      </c>
      <c r="I1509" t="str">
        <f>IF(OR(Expenses!K52="Q1 2020",Expenses!K52="Q2 2020"),"Yes","No")</f>
        <v>No</v>
      </c>
      <c r="J1509" s="178" t="str">
        <f t="shared" si="966"/>
        <v>No</v>
      </c>
      <c r="K1509" t="str">
        <f>IF(OR(Expenses!K52="Q3 2020",Expenses!K52="Q4 2020"),"Yes","No")</f>
        <v>No</v>
      </c>
      <c r="L1509" s="178" t="str">
        <f t="shared" si="967"/>
        <v>No</v>
      </c>
      <c r="M1509" t="str">
        <f>IF(OR(Expenses!K52="Q1 2021",Expenses!K52="Q2 2021"),"Yes","No")</f>
        <v>No</v>
      </c>
      <c r="N1509" s="178" t="str">
        <f t="shared" si="968"/>
        <v>No</v>
      </c>
      <c r="O1509" t="str">
        <f>IF(OR(Expenses!K52="Q3 2021",Expenses!K52="Q4 2021"),"Yes","No")</f>
        <v>No</v>
      </c>
      <c r="P1509" s="178" t="str">
        <f t="shared" si="969"/>
        <v>No</v>
      </c>
      <c r="Q1509" t="str">
        <f>IF(OR(Expenses!K52="Q1 2022",Expenses!K52="Q2 2022"),"Yes","No")</f>
        <v>No</v>
      </c>
      <c r="R1509" s="178" t="str">
        <f t="shared" si="970"/>
        <v>No</v>
      </c>
      <c r="S1509" t="str">
        <f>IF(OR(Expenses!K52="Q3 2022",Expenses!K52="Q4 2022"),"Yes","No")</f>
        <v>No</v>
      </c>
      <c r="T1509" s="178" t="str">
        <f t="shared" si="971"/>
        <v>No</v>
      </c>
      <c r="U1509" t="str">
        <f>IF(OR(Expenses!K52="Q1 2023",Expenses!K52="Q2 2023"),"Yes","No")</f>
        <v>No</v>
      </c>
      <c r="V1509" s="178" t="str">
        <f t="shared" si="972"/>
        <v>No</v>
      </c>
      <c r="W1509" t="str">
        <f>IF(OR(Expenses!K52="Q3 2023",Expenses!K52="Q4 2023"),"Yes","No")</f>
        <v>No</v>
      </c>
      <c r="X1509" s="178" t="str">
        <f t="shared" si="973"/>
        <v>No</v>
      </c>
      <c r="Y1509" t="str">
        <f>IF(OR(Expenses!K52="Q1 2024",Expenses!K52="Q2 2024"),"Yes","No")</f>
        <v>No</v>
      </c>
      <c r="Z1509" s="178" t="str">
        <f t="shared" si="974"/>
        <v>No</v>
      </c>
      <c r="AA1509" t="str">
        <f>IF(OR(Expenses!K52="Q3 2024",Expenses!K52="Q4 2024"),"Yes","No")</f>
        <v>No</v>
      </c>
      <c r="AB1509" s="178" t="str">
        <f t="shared" si="975"/>
        <v>No</v>
      </c>
      <c r="AC1509" t="str">
        <f>IF(OR(Expenses!K52="Q1 2025",Expenses!K52="Q2 2025"),"Yes","No")</f>
        <v>No</v>
      </c>
      <c r="AD1509" s="178" t="str">
        <f t="shared" si="976"/>
        <v>No</v>
      </c>
      <c r="AE1509" t="str">
        <f>IF(OR(Expenses!K52="Q3 2025",Expenses!K52="Q4 2025"),"Yes","No")</f>
        <v>No</v>
      </c>
      <c r="AF1509" s="178" t="str">
        <f t="shared" si="977"/>
        <v>No</v>
      </c>
      <c r="AG1509" t="str">
        <f>IF(OR(Expenses!K52="Q1 2026",Expenses!K52="Q2 2026"),"Yes","No")</f>
        <v>No</v>
      </c>
      <c r="AH1509" s="178" t="str">
        <f t="shared" si="978"/>
        <v>No</v>
      </c>
      <c r="AI1509" t="str">
        <f>IF(OR(Expenses!K52="Q3 2026",Expenses!K52="Q4 2026"),"Yes","No")</f>
        <v>No</v>
      </c>
      <c r="AJ1509" s="178" t="str">
        <f t="shared" si="979"/>
        <v>No</v>
      </c>
      <c r="AK1509" t="str">
        <f>IF(OR(Expenses!K52="Q1 2027",Expenses!K52="Q2 2027"),"Yes","No")</f>
        <v>No</v>
      </c>
      <c r="AL1509" s="178" t="str">
        <f t="shared" si="980"/>
        <v>No</v>
      </c>
      <c r="AM1509" t="str">
        <f>IF(OR(Expenses!K52="Q3 2027",Expenses!K52="Q4 2027"),"Yes","No")</f>
        <v>No</v>
      </c>
      <c r="AN1509" s="178" t="str">
        <f t="shared" si="981"/>
        <v>No</v>
      </c>
      <c r="AO1509" t="str">
        <f>IF(OR(Expenses!K52="Q1 2028",Expenses!K52="Q2 2028"),"Yes","No")</f>
        <v>No</v>
      </c>
      <c r="AP1509" s="178" t="str">
        <f t="shared" si="982"/>
        <v>No</v>
      </c>
      <c r="AQ1509" t="str">
        <f>IF(OR(Expenses!K52="Q3 2028",Expenses!K52="Q4 2028"),"Yes","No")</f>
        <v>No</v>
      </c>
      <c r="AR1509" s="178" t="str">
        <f t="shared" si="983"/>
        <v>No</v>
      </c>
      <c r="AS1509" t="str">
        <f>IF(OR(Expenses!K52="Q1 2029",Expenses!K52="Q2 2029"),"Yes","No")</f>
        <v>No</v>
      </c>
      <c r="AT1509" s="178" t="str">
        <f t="shared" si="984"/>
        <v>No</v>
      </c>
      <c r="AU1509" t="str">
        <f>IF(OR(Expenses!K52="Q3 2029",Expenses!K52="Q4 2029"),"Yes","No")</f>
        <v>No</v>
      </c>
      <c r="AV1509" s="178" t="str">
        <f t="shared" si="985"/>
        <v>No</v>
      </c>
      <c r="AW1509" t="str">
        <f>IF(OR(Expenses!K52="Q1 2030",Expenses!K52="Q2 2030"),"Yes","No")</f>
        <v>No</v>
      </c>
      <c r="AX1509" s="178" t="str">
        <f t="shared" si="986"/>
        <v>No</v>
      </c>
      <c r="AY1509" t="str">
        <f>IF(OR(Expenses!K52="Q3 2030",Expenses!K52="Q4 2030"),"Yes","No")</f>
        <v>No</v>
      </c>
      <c r="AZ1509" s="178" t="str">
        <f t="shared" si="987"/>
        <v>No</v>
      </c>
      <c r="BA1509" t="str">
        <f>IF(Expenses!K52="","No","Yes")</f>
        <v>No</v>
      </c>
      <c r="BB1509" s="178" t="str">
        <f t="shared" si="988"/>
        <v>No</v>
      </c>
      <c r="BC1509" s="178" t="str">
        <f t="shared" si="989"/>
        <v>Yes</v>
      </c>
      <c r="BD1509" s="174"/>
    </row>
    <row r="1510" spans="1:56" s="175" customFormat="1" ht="23.25" x14ac:dyDescent="0.45">
      <c r="A1510" s="177">
        <v>49</v>
      </c>
      <c r="B1510" s="111" t="s">
        <v>339</v>
      </c>
      <c r="C1510" t="str">
        <f>IF(Expenses!E53="Yes","Yes","No")</f>
        <v>No</v>
      </c>
      <c r="D1510" t="str">
        <f>IF(AND(C1510="No",Expenses!F53="Yes"),"Yes","No")</f>
        <v>No</v>
      </c>
      <c r="E1510" t="str">
        <f>IF(AND(C1510="No",Expenses!F53="N/A"),"N/A","No")</f>
        <v>No</v>
      </c>
      <c r="F1510">
        <f>IF(OR(Expenses!F53="Yes",Expenses!F53="N/A"),0,1)</f>
        <v>1</v>
      </c>
      <c r="G1510" t="str">
        <f>IF(OR(Expenses!K53="Q3 2019",Expenses!K53="Q4 2019"),"Yes","No")</f>
        <v>No</v>
      </c>
      <c r="H1510" s="178" t="str">
        <f t="shared" si="941"/>
        <v>No</v>
      </c>
      <c r="I1510" t="str">
        <f>IF(OR(Expenses!K53="Q1 2020",Expenses!K53="Q2 2020"),"Yes","No")</f>
        <v>No</v>
      </c>
      <c r="J1510" s="178" t="str">
        <f t="shared" si="966"/>
        <v>No</v>
      </c>
      <c r="K1510" t="str">
        <f>IF(OR(Expenses!K53="Q3 2020",Expenses!K53="Q4 2020"),"Yes","No")</f>
        <v>No</v>
      </c>
      <c r="L1510" s="178" t="str">
        <f t="shared" si="967"/>
        <v>No</v>
      </c>
      <c r="M1510" t="str">
        <f>IF(OR(Expenses!K53="Q1 2021",Expenses!K53="Q2 2021"),"Yes","No")</f>
        <v>No</v>
      </c>
      <c r="N1510" s="178" t="str">
        <f t="shared" si="968"/>
        <v>No</v>
      </c>
      <c r="O1510" t="str">
        <f>IF(OR(Expenses!K53="Q3 2021",Expenses!K53="Q4 2021"),"Yes","No")</f>
        <v>No</v>
      </c>
      <c r="P1510" s="178" t="str">
        <f t="shared" si="969"/>
        <v>No</v>
      </c>
      <c r="Q1510" t="str">
        <f>IF(OR(Expenses!K53="Q1 2022",Expenses!K53="Q2 2022"),"Yes","No")</f>
        <v>No</v>
      </c>
      <c r="R1510" s="178" t="str">
        <f t="shared" si="970"/>
        <v>No</v>
      </c>
      <c r="S1510" t="str">
        <f>IF(OR(Expenses!K53="Q3 2022",Expenses!K53="Q4 2022"),"Yes","No")</f>
        <v>No</v>
      </c>
      <c r="T1510" s="178" t="str">
        <f t="shared" si="971"/>
        <v>No</v>
      </c>
      <c r="U1510" t="str">
        <f>IF(OR(Expenses!K53="Q1 2023",Expenses!K53="Q2 2023"),"Yes","No")</f>
        <v>No</v>
      </c>
      <c r="V1510" s="178" t="str">
        <f t="shared" si="972"/>
        <v>No</v>
      </c>
      <c r="W1510" t="str">
        <f>IF(OR(Expenses!K53="Q3 2023",Expenses!K53="Q4 2023"),"Yes","No")</f>
        <v>No</v>
      </c>
      <c r="X1510" s="178" t="str">
        <f t="shared" si="973"/>
        <v>No</v>
      </c>
      <c r="Y1510" t="str">
        <f>IF(OR(Expenses!K53="Q1 2024",Expenses!K53="Q2 2024"),"Yes","No")</f>
        <v>No</v>
      </c>
      <c r="Z1510" s="178" t="str">
        <f t="shared" si="974"/>
        <v>No</v>
      </c>
      <c r="AA1510" t="str">
        <f>IF(OR(Expenses!K53="Q3 2024",Expenses!K53="Q4 2024"),"Yes","No")</f>
        <v>No</v>
      </c>
      <c r="AB1510" s="178" t="str">
        <f t="shared" si="975"/>
        <v>No</v>
      </c>
      <c r="AC1510" t="str">
        <f>IF(OR(Expenses!K53="Q1 2025",Expenses!K53="Q2 2025"),"Yes","No")</f>
        <v>No</v>
      </c>
      <c r="AD1510" s="178" t="str">
        <f t="shared" si="976"/>
        <v>No</v>
      </c>
      <c r="AE1510" t="str">
        <f>IF(OR(Expenses!K53="Q3 2025",Expenses!K53="Q4 2025"),"Yes","No")</f>
        <v>No</v>
      </c>
      <c r="AF1510" s="178" t="str">
        <f t="shared" si="977"/>
        <v>No</v>
      </c>
      <c r="AG1510" t="str">
        <f>IF(OR(Expenses!K53="Q1 2026",Expenses!K53="Q2 2026"),"Yes","No")</f>
        <v>No</v>
      </c>
      <c r="AH1510" s="178" t="str">
        <f t="shared" si="978"/>
        <v>No</v>
      </c>
      <c r="AI1510" t="str">
        <f>IF(OR(Expenses!K53="Q3 2026",Expenses!K53="Q4 2026"),"Yes","No")</f>
        <v>No</v>
      </c>
      <c r="AJ1510" s="178" t="str">
        <f t="shared" si="979"/>
        <v>No</v>
      </c>
      <c r="AK1510" t="str">
        <f>IF(OR(Expenses!K53="Q1 2027",Expenses!K53="Q2 2027"),"Yes","No")</f>
        <v>No</v>
      </c>
      <c r="AL1510" s="178" t="str">
        <f t="shared" si="980"/>
        <v>No</v>
      </c>
      <c r="AM1510" t="str">
        <f>IF(OR(Expenses!K53="Q3 2027",Expenses!K53="Q4 2027"),"Yes","No")</f>
        <v>No</v>
      </c>
      <c r="AN1510" s="178" t="str">
        <f t="shared" si="981"/>
        <v>No</v>
      </c>
      <c r="AO1510" t="str">
        <f>IF(OR(Expenses!K53="Q1 2028",Expenses!K53="Q2 2028"),"Yes","No")</f>
        <v>No</v>
      </c>
      <c r="AP1510" s="178" t="str">
        <f t="shared" si="982"/>
        <v>No</v>
      </c>
      <c r="AQ1510" t="str">
        <f>IF(OR(Expenses!K53="Q3 2028",Expenses!K53="Q4 2028"),"Yes","No")</f>
        <v>No</v>
      </c>
      <c r="AR1510" s="178" t="str">
        <f t="shared" si="983"/>
        <v>No</v>
      </c>
      <c r="AS1510" t="str">
        <f>IF(OR(Expenses!K53="Q1 2029",Expenses!K53="Q2 2029"),"Yes","No")</f>
        <v>No</v>
      </c>
      <c r="AT1510" s="178" t="str">
        <f t="shared" si="984"/>
        <v>No</v>
      </c>
      <c r="AU1510" t="str">
        <f>IF(OR(Expenses!K53="Q3 2029",Expenses!K53="Q4 2029"),"Yes","No")</f>
        <v>No</v>
      </c>
      <c r="AV1510" s="178" t="str">
        <f t="shared" si="985"/>
        <v>No</v>
      </c>
      <c r="AW1510" t="str">
        <f>IF(OR(Expenses!K53="Q1 2030",Expenses!K53="Q2 2030"),"Yes","No")</f>
        <v>No</v>
      </c>
      <c r="AX1510" s="178" t="str">
        <f t="shared" si="986"/>
        <v>No</v>
      </c>
      <c r="AY1510" t="str">
        <f>IF(OR(Expenses!K53="Q3 2030",Expenses!K53="Q4 2030"),"Yes","No")</f>
        <v>No</v>
      </c>
      <c r="AZ1510" s="178" t="str">
        <f t="shared" si="987"/>
        <v>No</v>
      </c>
      <c r="BA1510" t="str">
        <f>IF(Expenses!K53="","No","Yes")</f>
        <v>No</v>
      </c>
      <c r="BB1510" s="178" t="str">
        <f t="shared" si="988"/>
        <v>No</v>
      </c>
      <c r="BC1510" s="178" t="str">
        <f t="shared" si="989"/>
        <v>Yes</v>
      </c>
      <c r="BD1510" s="174"/>
    </row>
    <row r="1511" spans="1:56" s="175" customFormat="1" ht="34.9" x14ac:dyDescent="0.45">
      <c r="A1511" s="177">
        <v>50</v>
      </c>
      <c r="B1511" s="116" t="s">
        <v>342</v>
      </c>
      <c r="C1511" t="str">
        <f>IF(Expenses!E54="Yes","Yes","No")</f>
        <v>No</v>
      </c>
      <c r="D1511" t="str">
        <f>IF(AND(C1511="No",Expenses!F54="Yes"),"Yes","No")</f>
        <v>No</v>
      </c>
      <c r="E1511" t="str">
        <f>IF(AND(C1511="No",Expenses!F54="N/A"),"N/A","No")</f>
        <v>No</v>
      </c>
      <c r="F1511">
        <f>IF(OR(Expenses!F54="Yes",Expenses!F54="N/A"),0,1)</f>
        <v>1</v>
      </c>
      <c r="G1511" t="str">
        <f>IF(OR(Expenses!K54="Q3 2019",Expenses!K54="Q4 2019"),"Yes","No")</f>
        <v>No</v>
      </c>
      <c r="H1511" s="178" t="str">
        <f t="shared" si="941"/>
        <v>No</v>
      </c>
      <c r="I1511" t="str">
        <f>IF(OR(Expenses!K54="Q1 2020",Expenses!K54="Q2 2020"),"Yes","No")</f>
        <v>No</v>
      </c>
      <c r="J1511" s="178" t="str">
        <f t="shared" si="966"/>
        <v>No</v>
      </c>
      <c r="K1511" t="str">
        <f>IF(OR(Expenses!K54="Q3 2020",Expenses!K54="Q4 2020"),"Yes","No")</f>
        <v>No</v>
      </c>
      <c r="L1511" s="178" t="str">
        <f t="shared" si="967"/>
        <v>No</v>
      </c>
      <c r="M1511" t="str">
        <f>IF(OR(Expenses!K54="Q1 2021",Expenses!K54="Q2 2021"),"Yes","No")</f>
        <v>No</v>
      </c>
      <c r="N1511" s="178" t="str">
        <f t="shared" si="968"/>
        <v>No</v>
      </c>
      <c r="O1511" t="str">
        <f>IF(OR(Expenses!K54="Q3 2021",Expenses!K54="Q4 2021"),"Yes","No")</f>
        <v>No</v>
      </c>
      <c r="P1511" s="178" t="str">
        <f t="shared" si="969"/>
        <v>No</v>
      </c>
      <c r="Q1511" t="str">
        <f>IF(OR(Expenses!K54="Q1 2022",Expenses!K54="Q2 2022"),"Yes","No")</f>
        <v>No</v>
      </c>
      <c r="R1511" s="178" t="str">
        <f t="shared" si="970"/>
        <v>No</v>
      </c>
      <c r="S1511" t="str">
        <f>IF(OR(Expenses!K54="Q3 2022",Expenses!K54="Q4 2022"),"Yes","No")</f>
        <v>No</v>
      </c>
      <c r="T1511" s="178" t="str">
        <f t="shared" si="971"/>
        <v>No</v>
      </c>
      <c r="U1511" t="str">
        <f>IF(OR(Expenses!K54="Q1 2023",Expenses!K54="Q2 2023"),"Yes","No")</f>
        <v>No</v>
      </c>
      <c r="V1511" s="178" t="str">
        <f t="shared" si="972"/>
        <v>No</v>
      </c>
      <c r="W1511" t="str">
        <f>IF(OR(Expenses!K54="Q3 2023",Expenses!K54="Q4 2023"),"Yes","No")</f>
        <v>No</v>
      </c>
      <c r="X1511" s="178" t="str">
        <f t="shared" si="973"/>
        <v>No</v>
      </c>
      <c r="Y1511" t="str">
        <f>IF(OR(Expenses!K54="Q1 2024",Expenses!K54="Q2 2024"),"Yes","No")</f>
        <v>No</v>
      </c>
      <c r="Z1511" s="178" t="str">
        <f t="shared" si="974"/>
        <v>No</v>
      </c>
      <c r="AA1511" t="str">
        <f>IF(OR(Expenses!K54="Q3 2024",Expenses!K54="Q4 2024"),"Yes","No")</f>
        <v>No</v>
      </c>
      <c r="AB1511" s="178" t="str">
        <f t="shared" si="975"/>
        <v>No</v>
      </c>
      <c r="AC1511" t="str">
        <f>IF(OR(Expenses!K54="Q1 2025",Expenses!K54="Q2 2025"),"Yes","No")</f>
        <v>No</v>
      </c>
      <c r="AD1511" s="178" t="str">
        <f t="shared" si="976"/>
        <v>No</v>
      </c>
      <c r="AE1511" t="str">
        <f>IF(OR(Expenses!K54="Q3 2025",Expenses!K54="Q4 2025"),"Yes","No")</f>
        <v>No</v>
      </c>
      <c r="AF1511" s="178" t="str">
        <f t="shared" si="977"/>
        <v>No</v>
      </c>
      <c r="AG1511" t="str">
        <f>IF(OR(Expenses!K54="Q1 2026",Expenses!K54="Q2 2026"),"Yes","No")</f>
        <v>No</v>
      </c>
      <c r="AH1511" s="178" t="str">
        <f t="shared" si="978"/>
        <v>No</v>
      </c>
      <c r="AI1511" t="str">
        <f>IF(OR(Expenses!K54="Q3 2026",Expenses!K54="Q4 2026"),"Yes","No")</f>
        <v>No</v>
      </c>
      <c r="AJ1511" s="178" t="str">
        <f t="shared" si="979"/>
        <v>No</v>
      </c>
      <c r="AK1511" t="str">
        <f>IF(OR(Expenses!K54="Q1 2027",Expenses!K54="Q2 2027"),"Yes","No")</f>
        <v>No</v>
      </c>
      <c r="AL1511" s="178" t="str">
        <f t="shared" si="980"/>
        <v>No</v>
      </c>
      <c r="AM1511" t="str">
        <f>IF(OR(Expenses!K54="Q3 2027",Expenses!K54="Q4 2027"),"Yes","No")</f>
        <v>No</v>
      </c>
      <c r="AN1511" s="178" t="str">
        <f t="shared" si="981"/>
        <v>No</v>
      </c>
      <c r="AO1511" t="str">
        <f>IF(OR(Expenses!K54="Q1 2028",Expenses!K54="Q2 2028"),"Yes","No")</f>
        <v>No</v>
      </c>
      <c r="AP1511" s="178" t="str">
        <f t="shared" si="982"/>
        <v>No</v>
      </c>
      <c r="AQ1511" t="str">
        <f>IF(OR(Expenses!K54="Q3 2028",Expenses!K54="Q4 2028"),"Yes","No")</f>
        <v>No</v>
      </c>
      <c r="AR1511" s="178" t="str">
        <f t="shared" si="983"/>
        <v>No</v>
      </c>
      <c r="AS1511" t="str">
        <f>IF(OR(Expenses!K54="Q1 2029",Expenses!K54="Q2 2029"),"Yes","No")</f>
        <v>No</v>
      </c>
      <c r="AT1511" s="178" t="str">
        <f t="shared" si="984"/>
        <v>No</v>
      </c>
      <c r="AU1511" t="str">
        <f>IF(OR(Expenses!K54="Q3 2029",Expenses!K54="Q4 2029"),"Yes","No")</f>
        <v>No</v>
      </c>
      <c r="AV1511" s="178" t="str">
        <f t="shared" si="985"/>
        <v>No</v>
      </c>
      <c r="AW1511" t="str">
        <f>IF(OR(Expenses!K54="Q1 2030",Expenses!K54="Q2 2030"),"Yes","No")</f>
        <v>No</v>
      </c>
      <c r="AX1511" s="178" t="str">
        <f t="shared" si="986"/>
        <v>No</v>
      </c>
      <c r="AY1511" t="str">
        <f>IF(OR(Expenses!K54="Q3 2030",Expenses!K54="Q4 2030"),"Yes","No")</f>
        <v>No</v>
      </c>
      <c r="AZ1511" s="178" t="str">
        <f t="shared" si="987"/>
        <v>No</v>
      </c>
      <c r="BA1511" t="str">
        <f>IF(Expenses!K54="","No","Yes")</f>
        <v>No</v>
      </c>
      <c r="BB1511" s="178" t="str">
        <f t="shared" si="988"/>
        <v>No</v>
      </c>
      <c r="BC1511" s="178" t="str">
        <f t="shared" si="989"/>
        <v>Yes</v>
      </c>
      <c r="BD1511" s="174"/>
    </row>
    <row r="1512" spans="1:56" s="175" customFormat="1" ht="23.25" x14ac:dyDescent="0.45">
      <c r="A1512" s="177">
        <v>51</v>
      </c>
      <c r="B1512" s="111" t="s">
        <v>343</v>
      </c>
      <c r="C1512" t="str">
        <f>IF(Expenses!E55="Yes","Yes","No")</f>
        <v>No</v>
      </c>
      <c r="D1512" t="str">
        <f>IF(AND(C1512="No",Expenses!F55="Yes"),"Yes","No")</f>
        <v>No</v>
      </c>
      <c r="E1512" t="str">
        <f>IF(AND(C1512="No",Expenses!F55="N/A"),"N/A","No")</f>
        <v>No</v>
      </c>
      <c r="F1512">
        <f>IF(OR(Expenses!F55="Yes",Expenses!F55="N/A"),0,1)</f>
        <v>1</v>
      </c>
      <c r="G1512" t="str">
        <f>IF(OR(Expenses!K55="Q3 2019",Expenses!K55="Q4 2019"),"Yes","No")</f>
        <v>No</v>
      </c>
      <c r="H1512" s="178" t="str">
        <f t="shared" si="941"/>
        <v>No</v>
      </c>
      <c r="I1512" t="str">
        <f>IF(OR(Expenses!K55="Q1 2020",Expenses!K55="Q2 2020"),"Yes","No")</f>
        <v>No</v>
      </c>
      <c r="J1512" s="178" t="str">
        <f t="shared" si="966"/>
        <v>No</v>
      </c>
      <c r="K1512" t="str">
        <f>IF(OR(Expenses!K55="Q3 2020",Expenses!K55="Q4 2020"),"Yes","No")</f>
        <v>No</v>
      </c>
      <c r="L1512" s="178" t="str">
        <f t="shared" si="967"/>
        <v>No</v>
      </c>
      <c r="M1512" t="str">
        <f>IF(OR(Expenses!K55="Q1 2021",Expenses!K55="Q2 2021"),"Yes","No")</f>
        <v>No</v>
      </c>
      <c r="N1512" s="178" t="str">
        <f t="shared" si="968"/>
        <v>No</v>
      </c>
      <c r="O1512" t="str">
        <f>IF(OR(Expenses!K55="Q3 2021",Expenses!K55="Q4 2021"),"Yes","No")</f>
        <v>No</v>
      </c>
      <c r="P1512" s="178" t="str">
        <f t="shared" si="969"/>
        <v>No</v>
      </c>
      <c r="Q1512" t="str">
        <f>IF(OR(Expenses!K55="Q1 2022",Expenses!K55="Q2 2022"),"Yes","No")</f>
        <v>No</v>
      </c>
      <c r="R1512" s="178" t="str">
        <f t="shared" si="970"/>
        <v>No</v>
      </c>
      <c r="S1512" t="str">
        <f>IF(OR(Expenses!K55="Q3 2022",Expenses!K55="Q4 2022"),"Yes","No")</f>
        <v>No</v>
      </c>
      <c r="T1512" s="178" t="str">
        <f t="shared" si="971"/>
        <v>No</v>
      </c>
      <c r="U1512" t="str">
        <f>IF(OR(Expenses!K55="Q1 2023",Expenses!K55="Q2 2023"),"Yes","No")</f>
        <v>No</v>
      </c>
      <c r="V1512" s="178" t="str">
        <f t="shared" si="972"/>
        <v>No</v>
      </c>
      <c r="W1512" t="str">
        <f>IF(OR(Expenses!K55="Q3 2023",Expenses!K55="Q4 2023"),"Yes","No")</f>
        <v>No</v>
      </c>
      <c r="X1512" s="178" t="str">
        <f t="shared" si="973"/>
        <v>No</v>
      </c>
      <c r="Y1512" t="str">
        <f>IF(OR(Expenses!K55="Q1 2024",Expenses!K55="Q2 2024"),"Yes","No")</f>
        <v>No</v>
      </c>
      <c r="Z1512" s="178" t="str">
        <f t="shared" si="974"/>
        <v>No</v>
      </c>
      <c r="AA1512" t="str">
        <f>IF(OR(Expenses!K55="Q3 2024",Expenses!K55="Q4 2024"),"Yes","No")</f>
        <v>No</v>
      </c>
      <c r="AB1512" s="178" t="str">
        <f t="shared" si="975"/>
        <v>No</v>
      </c>
      <c r="AC1512" t="str">
        <f>IF(OR(Expenses!K55="Q1 2025",Expenses!K55="Q2 2025"),"Yes","No")</f>
        <v>No</v>
      </c>
      <c r="AD1512" s="178" t="str">
        <f t="shared" si="976"/>
        <v>No</v>
      </c>
      <c r="AE1512" t="str">
        <f>IF(OR(Expenses!K55="Q3 2025",Expenses!K55="Q4 2025"),"Yes","No")</f>
        <v>No</v>
      </c>
      <c r="AF1512" s="178" t="str">
        <f t="shared" si="977"/>
        <v>No</v>
      </c>
      <c r="AG1512" t="str">
        <f>IF(OR(Expenses!K55="Q1 2026",Expenses!K55="Q2 2026"),"Yes","No")</f>
        <v>No</v>
      </c>
      <c r="AH1512" s="178" t="str">
        <f t="shared" si="978"/>
        <v>No</v>
      </c>
      <c r="AI1512" t="str">
        <f>IF(OR(Expenses!K55="Q3 2026",Expenses!K55="Q4 2026"),"Yes","No")</f>
        <v>No</v>
      </c>
      <c r="AJ1512" s="178" t="str">
        <f t="shared" si="979"/>
        <v>No</v>
      </c>
      <c r="AK1512" t="str">
        <f>IF(OR(Expenses!K55="Q1 2027",Expenses!K55="Q2 2027"),"Yes","No")</f>
        <v>No</v>
      </c>
      <c r="AL1512" s="178" t="str">
        <f t="shared" si="980"/>
        <v>No</v>
      </c>
      <c r="AM1512" t="str">
        <f>IF(OR(Expenses!K55="Q3 2027",Expenses!K55="Q4 2027"),"Yes","No")</f>
        <v>No</v>
      </c>
      <c r="AN1512" s="178" t="str">
        <f t="shared" si="981"/>
        <v>No</v>
      </c>
      <c r="AO1512" t="str">
        <f>IF(OR(Expenses!K55="Q1 2028",Expenses!K55="Q2 2028"),"Yes","No")</f>
        <v>No</v>
      </c>
      <c r="AP1512" s="178" t="str">
        <f t="shared" si="982"/>
        <v>No</v>
      </c>
      <c r="AQ1512" t="str">
        <f>IF(OR(Expenses!K55="Q3 2028",Expenses!K55="Q4 2028"),"Yes","No")</f>
        <v>No</v>
      </c>
      <c r="AR1512" s="178" t="str">
        <f t="shared" si="983"/>
        <v>No</v>
      </c>
      <c r="AS1512" t="str">
        <f>IF(OR(Expenses!K55="Q1 2029",Expenses!K55="Q2 2029"),"Yes","No")</f>
        <v>No</v>
      </c>
      <c r="AT1512" s="178" t="str">
        <f t="shared" si="984"/>
        <v>No</v>
      </c>
      <c r="AU1512" t="str">
        <f>IF(OR(Expenses!K55="Q3 2029",Expenses!K55="Q4 2029"),"Yes","No")</f>
        <v>No</v>
      </c>
      <c r="AV1512" s="178" t="str">
        <f t="shared" si="985"/>
        <v>No</v>
      </c>
      <c r="AW1512" t="str">
        <f>IF(OR(Expenses!K55="Q1 2030",Expenses!K55="Q2 2030"),"Yes","No")</f>
        <v>No</v>
      </c>
      <c r="AX1512" s="178" t="str">
        <f t="shared" si="986"/>
        <v>No</v>
      </c>
      <c r="AY1512" t="str">
        <f>IF(OR(Expenses!K55="Q3 2030",Expenses!K55="Q4 2030"),"Yes","No")</f>
        <v>No</v>
      </c>
      <c r="AZ1512" s="178" t="str">
        <f t="shared" si="987"/>
        <v>No</v>
      </c>
      <c r="BA1512" t="str">
        <f>IF(Expenses!K55="","No","Yes")</f>
        <v>No</v>
      </c>
      <c r="BB1512" s="178" t="str">
        <f t="shared" si="988"/>
        <v>No</v>
      </c>
      <c r="BC1512" s="178" t="str">
        <f t="shared" si="989"/>
        <v>Yes</v>
      </c>
      <c r="BD1512" s="174"/>
    </row>
    <row r="1513" spans="1:56" s="175" customFormat="1" ht="23.25" x14ac:dyDescent="0.45">
      <c r="A1513" s="177">
        <v>52</v>
      </c>
      <c r="B1513" s="111" t="s">
        <v>344</v>
      </c>
      <c r="C1513" t="str">
        <f>IF(Expenses!E56="Yes","Yes","No")</f>
        <v>No</v>
      </c>
      <c r="D1513" t="str">
        <f>IF(AND(C1513="No",Expenses!F56="Yes"),"Yes","No")</f>
        <v>No</v>
      </c>
      <c r="E1513" t="str">
        <f>IF(AND(C1513="No",Expenses!F56="N/A"),"N/A","No")</f>
        <v>No</v>
      </c>
      <c r="F1513">
        <f>IF(OR(Expenses!F56="Yes",Expenses!F56="N/A"),0,1)</f>
        <v>1</v>
      </c>
      <c r="G1513" t="str">
        <f>IF(OR(Expenses!K56="Q3 2019",Expenses!K56="Q4 2019"),"Yes","No")</f>
        <v>No</v>
      </c>
      <c r="H1513" s="178" t="str">
        <f t="shared" si="941"/>
        <v>No</v>
      </c>
      <c r="I1513" t="str">
        <f>IF(OR(Expenses!K56="Q1 2020",Expenses!K56="Q2 2020"),"Yes","No")</f>
        <v>No</v>
      </c>
      <c r="J1513" s="178" t="str">
        <f t="shared" si="966"/>
        <v>No</v>
      </c>
      <c r="K1513" t="str">
        <f>IF(OR(Expenses!K56="Q3 2020",Expenses!K56="Q4 2020"),"Yes","No")</f>
        <v>No</v>
      </c>
      <c r="L1513" s="178" t="str">
        <f t="shared" si="967"/>
        <v>No</v>
      </c>
      <c r="M1513" t="str">
        <f>IF(OR(Expenses!K56="Q1 2021",Expenses!K56="Q2 2021"),"Yes","No")</f>
        <v>No</v>
      </c>
      <c r="N1513" s="178" t="str">
        <f t="shared" si="968"/>
        <v>No</v>
      </c>
      <c r="O1513" t="str">
        <f>IF(OR(Expenses!K56="Q3 2021",Expenses!K56="Q4 2021"),"Yes","No")</f>
        <v>No</v>
      </c>
      <c r="P1513" s="178" t="str">
        <f t="shared" si="969"/>
        <v>No</v>
      </c>
      <c r="Q1513" t="str">
        <f>IF(OR(Expenses!K56="Q1 2022",Expenses!K56="Q2 2022"),"Yes","No")</f>
        <v>No</v>
      </c>
      <c r="R1513" s="178" t="str">
        <f t="shared" si="970"/>
        <v>No</v>
      </c>
      <c r="S1513" t="str">
        <f>IF(OR(Expenses!K56="Q3 2022",Expenses!K56="Q4 2022"),"Yes","No")</f>
        <v>No</v>
      </c>
      <c r="T1513" s="178" t="str">
        <f t="shared" si="971"/>
        <v>No</v>
      </c>
      <c r="U1513" t="str">
        <f>IF(OR(Expenses!K56="Q1 2023",Expenses!K56="Q2 2023"),"Yes","No")</f>
        <v>No</v>
      </c>
      <c r="V1513" s="178" t="str">
        <f t="shared" si="972"/>
        <v>No</v>
      </c>
      <c r="W1513" t="str">
        <f>IF(OR(Expenses!K56="Q3 2023",Expenses!K56="Q4 2023"),"Yes","No")</f>
        <v>No</v>
      </c>
      <c r="X1513" s="178" t="str">
        <f t="shared" si="973"/>
        <v>No</v>
      </c>
      <c r="Y1513" t="str">
        <f>IF(OR(Expenses!K56="Q1 2024",Expenses!K56="Q2 2024"),"Yes","No")</f>
        <v>No</v>
      </c>
      <c r="Z1513" s="178" t="str">
        <f t="shared" si="974"/>
        <v>No</v>
      </c>
      <c r="AA1513" t="str">
        <f>IF(OR(Expenses!K56="Q3 2024",Expenses!K56="Q4 2024"),"Yes","No")</f>
        <v>No</v>
      </c>
      <c r="AB1513" s="178" t="str">
        <f t="shared" si="975"/>
        <v>No</v>
      </c>
      <c r="AC1513" t="str">
        <f>IF(OR(Expenses!K56="Q1 2025",Expenses!K56="Q2 2025"),"Yes","No")</f>
        <v>No</v>
      </c>
      <c r="AD1513" s="178" t="str">
        <f t="shared" si="976"/>
        <v>No</v>
      </c>
      <c r="AE1513" t="str">
        <f>IF(OR(Expenses!K56="Q3 2025",Expenses!K56="Q4 2025"),"Yes","No")</f>
        <v>No</v>
      </c>
      <c r="AF1513" s="178" t="str">
        <f t="shared" si="977"/>
        <v>No</v>
      </c>
      <c r="AG1513" t="str">
        <f>IF(OR(Expenses!K56="Q1 2026",Expenses!K56="Q2 2026"),"Yes","No")</f>
        <v>No</v>
      </c>
      <c r="AH1513" s="178" t="str">
        <f t="shared" si="978"/>
        <v>No</v>
      </c>
      <c r="AI1513" t="str">
        <f>IF(OR(Expenses!K56="Q3 2026",Expenses!K56="Q4 2026"),"Yes","No")</f>
        <v>No</v>
      </c>
      <c r="AJ1513" s="178" t="str">
        <f t="shared" si="979"/>
        <v>No</v>
      </c>
      <c r="AK1513" t="str">
        <f>IF(OR(Expenses!K56="Q1 2027",Expenses!K56="Q2 2027"),"Yes","No")</f>
        <v>No</v>
      </c>
      <c r="AL1513" s="178" t="str">
        <f t="shared" si="980"/>
        <v>No</v>
      </c>
      <c r="AM1513" t="str">
        <f>IF(OR(Expenses!K56="Q3 2027",Expenses!K56="Q4 2027"),"Yes","No")</f>
        <v>No</v>
      </c>
      <c r="AN1513" s="178" t="str">
        <f t="shared" si="981"/>
        <v>No</v>
      </c>
      <c r="AO1513" t="str">
        <f>IF(OR(Expenses!K56="Q1 2028",Expenses!K56="Q2 2028"),"Yes","No")</f>
        <v>No</v>
      </c>
      <c r="AP1513" s="178" t="str">
        <f t="shared" si="982"/>
        <v>No</v>
      </c>
      <c r="AQ1513" t="str">
        <f>IF(OR(Expenses!K56="Q3 2028",Expenses!K56="Q4 2028"),"Yes","No")</f>
        <v>No</v>
      </c>
      <c r="AR1513" s="178" t="str">
        <f t="shared" si="983"/>
        <v>No</v>
      </c>
      <c r="AS1513" t="str">
        <f>IF(OR(Expenses!K56="Q1 2029",Expenses!K56="Q2 2029"),"Yes","No")</f>
        <v>No</v>
      </c>
      <c r="AT1513" s="178" t="str">
        <f t="shared" si="984"/>
        <v>No</v>
      </c>
      <c r="AU1513" t="str">
        <f>IF(OR(Expenses!K56="Q3 2029",Expenses!K56="Q4 2029"),"Yes","No")</f>
        <v>No</v>
      </c>
      <c r="AV1513" s="178" t="str">
        <f t="shared" si="985"/>
        <v>No</v>
      </c>
      <c r="AW1513" t="str">
        <f>IF(OR(Expenses!K56="Q1 2030",Expenses!K56="Q2 2030"),"Yes","No")</f>
        <v>No</v>
      </c>
      <c r="AX1513" s="178" t="str">
        <f t="shared" si="986"/>
        <v>No</v>
      </c>
      <c r="AY1513" t="str">
        <f>IF(OR(Expenses!K56="Q3 2030",Expenses!K56="Q4 2030"),"Yes","No")</f>
        <v>No</v>
      </c>
      <c r="AZ1513" s="178" t="str">
        <f t="shared" si="987"/>
        <v>No</v>
      </c>
      <c r="BA1513" t="str">
        <f>IF(Expenses!K56="","No","Yes")</f>
        <v>No</v>
      </c>
      <c r="BB1513" s="178" t="str">
        <f t="shared" si="988"/>
        <v>No</v>
      </c>
      <c r="BC1513" s="178" t="str">
        <f t="shared" si="989"/>
        <v>Yes</v>
      </c>
      <c r="BD1513" s="174"/>
    </row>
    <row r="1514" spans="1:56" s="175" customFormat="1" ht="23.25" x14ac:dyDescent="0.45">
      <c r="A1514" s="177">
        <v>53</v>
      </c>
      <c r="B1514" s="111" t="s">
        <v>345</v>
      </c>
      <c r="C1514" t="str">
        <f>IF(Expenses!E57="Yes","Yes","No")</f>
        <v>No</v>
      </c>
      <c r="D1514" t="str">
        <f>IF(AND(C1514="No",Expenses!F57="Yes"),"Yes","No")</f>
        <v>No</v>
      </c>
      <c r="E1514" t="str">
        <f>IF(AND(C1514="No",Expenses!F57="N/A"),"N/A","No")</f>
        <v>No</v>
      </c>
      <c r="F1514">
        <f>IF(OR(Expenses!F57="Yes",Expenses!F57="N/A"),0,1)</f>
        <v>1</v>
      </c>
      <c r="G1514" t="str">
        <f>IF(OR(Expenses!K57="Q3 2019",Expenses!K57="Q4 2019"),"Yes","No")</f>
        <v>No</v>
      </c>
      <c r="H1514" s="178" t="str">
        <f t="shared" si="941"/>
        <v>No</v>
      </c>
      <c r="I1514" t="str">
        <f>IF(OR(Expenses!K57="Q1 2020",Expenses!K57="Q2 2020"),"Yes","No")</f>
        <v>No</v>
      </c>
      <c r="J1514" s="178" t="str">
        <f t="shared" si="966"/>
        <v>No</v>
      </c>
      <c r="K1514" t="str">
        <f>IF(OR(Expenses!K57="Q3 2020",Expenses!K57="Q4 2020"),"Yes","No")</f>
        <v>No</v>
      </c>
      <c r="L1514" s="178" t="str">
        <f t="shared" si="967"/>
        <v>No</v>
      </c>
      <c r="M1514" t="str">
        <f>IF(OR(Expenses!K57="Q1 2021",Expenses!K57="Q2 2021"),"Yes","No")</f>
        <v>No</v>
      </c>
      <c r="N1514" s="178" t="str">
        <f t="shared" si="968"/>
        <v>No</v>
      </c>
      <c r="O1514" t="str">
        <f>IF(OR(Expenses!K57="Q3 2021",Expenses!K57="Q4 2021"),"Yes","No")</f>
        <v>No</v>
      </c>
      <c r="P1514" s="178" t="str">
        <f t="shared" si="969"/>
        <v>No</v>
      </c>
      <c r="Q1514" t="str">
        <f>IF(OR(Expenses!K57="Q1 2022",Expenses!K57="Q2 2022"),"Yes","No")</f>
        <v>No</v>
      </c>
      <c r="R1514" s="178" t="str">
        <f t="shared" si="970"/>
        <v>No</v>
      </c>
      <c r="S1514" t="str">
        <f>IF(OR(Expenses!K57="Q3 2022",Expenses!K57="Q4 2022"),"Yes","No")</f>
        <v>No</v>
      </c>
      <c r="T1514" s="178" t="str">
        <f t="shared" si="971"/>
        <v>No</v>
      </c>
      <c r="U1514" t="str">
        <f>IF(OR(Expenses!K57="Q1 2023",Expenses!K57="Q2 2023"),"Yes","No")</f>
        <v>No</v>
      </c>
      <c r="V1514" s="178" t="str">
        <f t="shared" si="972"/>
        <v>No</v>
      </c>
      <c r="W1514" t="str">
        <f>IF(OR(Expenses!K57="Q3 2023",Expenses!K57="Q4 2023"),"Yes","No")</f>
        <v>No</v>
      </c>
      <c r="X1514" s="178" t="str">
        <f t="shared" si="973"/>
        <v>No</v>
      </c>
      <c r="Y1514" t="str">
        <f>IF(OR(Expenses!K57="Q1 2024",Expenses!K57="Q2 2024"),"Yes","No")</f>
        <v>No</v>
      </c>
      <c r="Z1514" s="178" t="str">
        <f t="shared" si="974"/>
        <v>No</v>
      </c>
      <c r="AA1514" t="str">
        <f>IF(OR(Expenses!K57="Q3 2024",Expenses!K57="Q4 2024"),"Yes","No")</f>
        <v>No</v>
      </c>
      <c r="AB1514" s="178" t="str">
        <f t="shared" si="975"/>
        <v>No</v>
      </c>
      <c r="AC1514" t="str">
        <f>IF(OR(Expenses!K57="Q1 2025",Expenses!K57="Q2 2025"),"Yes","No")</f>
        <v>No</v>
      </c>
      <c r="AD1514" s="178" t="str">
        <f t="shared" si="976"/>
        <v>No</v>
      </c>
      <c r="AE1514" t="str">
        <f>IF(OR(Expenses!K57="Q3 2025",Expenses!K57="Q4 2025"),"Yes","No")</f>
        <v>No</v>
      </c>
      <c r="AF1514" s="178" t="str">
        <f t="shared" si="977"/>
        <v>No</v>
      </c>
      <c r="AG1514" t="str">
        <f>IF(OR(Expenses!K57="Q1 2026",Expenses!K57="Q2 2026"),"Yes","No")</f>
        <v>No</v>
      </c>
      <c r="AH1514" s="178" t="str">
        <f t="shared" si="978"/>
        <v>No</v>
      </c>
      <c r="AI1514" t="str">
        <f>IF(OR(Expenses!K57="Q3 2026",Expenses!K57="Q4 2026"),"Yes","No")</f>
        <v>No</v>
      </c>
      <c r="AJ1514" s="178" t="str">
        <f t="shared" si="979"/>
        <v>No</v>
      </c>
      <c r="AK1514" t="str">
        <f>IF(OR(Expenses!K57="Q1 2027",Expenses!K57="Q2 2027"),"Yes","No")</f>
        <v>No</v>
      </c>
      <c r="AL1514" s="178" t="str">
        <f t="shared" si="980"/>
        <v>No</v>
      </c>
      <c r="AM1514" t="str">
        <f>IF(OR(Expenses!K57="Q3 2027",Expenses!K57="Q4 2027"),"Yes","No")</f>
        <v>No</v>
      </c>
      <c r="AN1514" s="178" t="str">
        <f t="shared" si="981"/>
        <v>No</v>
      </c>
      <c r="AO1514" t="str">
        <f>IF(OR(Expenses!K57="Q1 2028",Expenses!K57="Q2 2028"),"Yes","No")</f>
        <v>No</v>
      </c>
      <c r="AP1514" s="178" t="str">
        <f t="shared" si="982"/>
        <v>No</v>
      </c>
      <c r="AQ1514" t="str">
        <f>IF(OR(Expenses!K57="Q3 2028",Expenses!K57="Q4 2028"),"Yes","No")</f>
        <v>No</v>
      </c>
      <c r="AR1514" s="178" t="str">
        <f t="shared" si="983"/>
        <v>No</v>
      </c>
      <c r="AS1514" t="str">
        <f>IF(OR(Expenses!K57="Q1 2029",Expenses!K57="Q2 2029"),"Yes","No")</f>
        <v>No</v>
      </c>
      <c r="AT1514" s="178" t="str">
        <f t="shared" si="984"/>
        <v>No</v>
      </c>
      <c r="AU1514" t="str">
        <f>IF(OR(Expenses!K57="Q3 2029",Expenses!K57="Q4 2029"),"Yes","No")</f>
        <v>No</v>
      </c>
      <c r="AV1514" s="178" t="str">
        <f t="shared" si="985"/>
        <v>No</v>
      </c>
      <c r="AW1514" t="str">
        <f>IF(OR(Expenses!K57="Q1 2030",Expenses!K57="Q2 2030"),"Yes","No")</f>
        <v>No</v>
      </c>
      <c r="AX1514" s="178" t="str">
        <f t="shared" si="986"/>
        <v>No</v>
      </c>
      <c r="AY1514" t="str">
        <f>IF(OR(Expenses!K57="Q3 2030",Expenses!K57="Q4 2030"),"Yes","No")</f>
        <v>No</v>
      </c>
      <c r="AZ1514" s="178" t="str">
        <f t="shared" si="987"/>
        <v>No</v>
      </c>
      <c r="BA1514" t="str">
        <f>IF(Expenses!K57="","No","Yes")</f>
        <v>No</v>
      </c>
      <c r="BB1514" s="178" t="str">
        <f t="shared" si="988"/>
        <v>No</v>
      </c>
      <c r="BC1514" s="178" t="str">
        <f t="shared" si="989"/>
        <v>Yes</v>
      </c>
      <c r="BD1514" s="174"/>
    </row>
    <row r="1515" spans="1:56" s="175" customFormat="1" ht="23.25" x14ac:dyDescent="0.45">
      <c r="A1515" s="177">
        <v>54</v>
      </c>
      <c r="B1515" s="111" t="s">
        <v>346</v>
      </c>
      <c r="C1515" t="str">
        <f>IF(Expenses!E58="Yes","Yes","No")</f>
        <v>No</v>
      </c>
      <c r="D1515" t="str">
        <f>IF(AND(C1515="No",Expenses!F58="Yes"),"Yes","No")</f>
        <v>No</v>
      </c>
      <c r="E1515" t="str">
        <f>IF(AND(C1515="No",Expenses!F58="N/A"),"N/A","No")</f>
        <v>No</v>
      </c>
      <c r="F1515">
        <f>IF(OR(Expenses!F58="Yes",Expenses!F58="N/A"),0,1)</f>
        <v>1</v>
      </c>
      <c r="G1515" t="str">
        <f>IF(OR(Expenses!K58="Q3 2019",Expenses!K58="Q4 2019"),"Yes","No")</f>
        <v>No</v>
      </c>
      <c r="H1515" s="178" t="str">
        <f t="shared" si="941"/>
        <v>No</v>
      </c>
      <c r="I1515" t="str">
        <f>IF(OR(Expenses!K58="Q1 2020",Expenses!K58="Q2 2020"),"Yes","No")</f>
        <v>No</v>
      </c>
      <c r="J1515" s="178" t="str">
        <f t="shared" si="966"/>
        <v>No</v>
      </c>
      <c r="K1515" t="str">
        <f>IF(OR(Expenses!K58="Q3 2020",Expenses!K58="Q4 2020"),"Yes","No")</f>
        <v>No</v>
      </c>
      <c r="L1515" s="178" t="str">
        <f t="shared" si="967"/>
        <v>No</v>
      </c>
      <c r="M1515" t="str">
        <f>IF(OR(Expenses!K58="Q1 2021",Expenses!K58="Q2 2021"),"Yes","No")</f>
        <v>No</v>
      </c>
      <c r="N1515" s="178" t="str">
        <f t="shared" si="968"/>
        <v>No</v>
      </c>
      <c r="O1515" t="str">
        <f>IF(OR(Expenses!K58="Q3 2021",Expenses!K58="Q4 2021"),"Yes","No")</f>
        <v>No</v>
      </c>
      <c r="P1515" s="178" t="str">
        <f t="shared" si="969"/>
        <v>No</v>
      </c>
      <c r="Q1515" t="str">
        <f>IF(OR(Expenses!K58="Q1 2022",Expenses!K58="Q2 2022"),"Yes","No")</f>
        <v>No</v>
      </c>
      <c r="R1515" s="178" t="str">
        <f t="shared" si="970"/>
        <v>No</v>
      </c>
      <c r="S1515" t="str">
        <f>IF(OR(Expenses!K58="Q3 2022",Expenses!K58="Q4 2022"),"Yes","No")</f>
        <v>No</v>
      </c>
      <c r="T1515" s="178" t="str">
        <f t="shared" si="971"/>
        <v>No</v>
      </c>
      <c r="U1515" t="str">
        <f>IF(OR(Expenses!K58="Q1 2023",Expenses!K58="Q2 2023"),"Yes","No")</f>
        <v>No</v>
      </c>
      <c r="V1515" s="178" t="str">
        <f t="shared" si="972"/>
        <v>No</v>
      </c>
      <c r="W1515" t="str">
        <f>IF(OR(Expenses!K58="Q3 2023",Expenses!K58="Q4 2023"),"Yes","No")</f>
        <v>No</v>
      </c>
      <c r="X1515" s="178" t="str">
        <f t="shared" si="973"/>
        <v>No</v>
      </c>
      <c r="Y1515" t="str">
        <f>IF(OR(Expenses!K58="Q1 2024",Expenses!K58="Q2 2024"),"Yes","No")</f>
        <v>No</v>
      </c>
      <c r="Z1515" s="178" t="str">
        <f t="shared" si="974"/>
        <v>No</v>
      </c>
      <c r="AA1515" t="str">
        <f>IF(OR(Expenses!K58="Q3 2024",Expenses!K58="Q4 2024"),"Yes","No")</f>
        <v>No</v>
      </c>
      <c r="AB1515" s="178" t="str">
        <f t="shared" si="975"/>
        <v>No</v>
      </c>
      <c r="AC1515" t="str">
        <f>IF(OR(Expenses!K58="Q1 2025",Expenses!K58="Q2 2025"),"Yes","No")</f>
        <v>No</v>
      </c>
      <c r="AD1515" s="178" t="str">
        <f t="shared" si="976"/>
        <v>No</v>
      </c>
      <c r="AE1515" t="str">
        <f>IF(OR(Expenses!K58="Q3 2025",Expenses!K58="Q4 2025"),"Yes","No")</f>
        <v>No</v>
      </c>
      <c r="AF1515" s="178" t="str">
        <f t="shared" si="977"/>
        <v>No</v>
      </c>
      <c r="AG1515" t="str">
        <f>IF(OR(Expenses!K58="Q1 2026",Expenses!K58="Q2 2026"),"Yes","No")</f>
        <v>No</v>
      </c>
      <c r="AH1515" s="178" t="str">
        <f t="shared" si="978"/>
        <v>No</v>
      </c>
      <c r="AI1515" t="str">
        <f>IF(OR(Expenses!K58="Q3 2026",Expenses!K58="Q4 2026"),"Yes","No")</f>
        <v>No</v>
      </c>
      <c r="AJ1515" s="178" t="str">
        <f t="shared" si="979"/>
        <v>No</v>
      </c>
      <c r="AK1515" t="str">
        <f>IF(OR(Expenses!K58="Q1 2027",Expenses!K58="Q2 2027"),"Yes","No")</f>
        <v>No</v>
      </c>
      <c r="AL1515" s="178" t="str">
        <f t="shared" si="980"/>
        <v>No</v>
      </c>
      <c r="AM1515" t="str">
        <f>IF(OR(Expenses!K58="Q3 2027",Expenses!K58="Q4 2027"),"Yes","No")</f>
        <v>No</v>
      </c>
      <c r="AN1515" s="178" t="str">
        <f t="shared" si="981"/>
        <v>No</v>
      </c>
      <c r="AO1515" t="str">
        <f>IF(OR(Expenses!K58="Q1 2028",Expenses!K58="Q2 2028"),"Yes","No")</f>
        <v>No</v>
      </c>
      <c r="AP1515" s="178" t="str">
        <f t="shared" si="982"/>
        <v>No</v>
      </c>
      <c r="AQ1515" t="str">
        <f>IF(OR(Expenses!K58="Q3 2028",Expenses!K58="Q4 2028"),"Yes","No")</f>
        <v>No</v>
      </c>
      <c r="AR1515" s="178" t="str">
        <f t="shared" si="983"/>
        <v>No</v>
      </c>
      <c r="AS1515" t="str">
        <f>IF(OR(Expenses!K58="Q1 2029",Expenses!K58="Q2 2029"),"Yes","No")</f>
        <v>No</v>
      </c>
      <c r="AT1515" s="178" t="str">
        <f t="shared" si="984"/>
        <v>No</v>
      </c>
      <c r="AU1515" t="str">
        <f>IF(OR(Expenses!K58="Q3 2029",Expenses!K58="Q4 2029"),"Yes","No")</f>
        <v>No</v>
      </c>
      <c r="AV1515" s="178" t="str">
        <f t="shared" si="985"/>
        <v>No</v>
      </c>
      <c r="AW1515" t="str">
        <f>IF(OR(Expenses!K58="Q1 2030",Expenses!K58="Q2 2030"),"Yes","No")</f>
        <v>No</v>
      </c>
      <c r="AX1515" s="178" t="str">
        <f t="shared" si="986"/>
        <v>No</v>
      </c>
      <c r="AY1515" t="str">
        <f>IF(OR(Expenses!K58="Q3 2030",Expenses!K58="Q4 2030"),"Yes","No")</f>
        <v>No</v>
      </c>
      <c r="AZ1515" s="178" t="str">
        <f t="shared" si="987"/>
        <v>No</v>
      </c>
      <c r="BA1515" t="str">
        <f>IF(Expenses!K58="","No","Yes")</f>
        <v>No</v>
      </c>
      <c r="BB1515" s="178" t="str">
        <f t="shared" si="988"/>
        <v>No</v>
      </c>
      <c r="BC1515" s="178" t="str">
        <f t="shared" si="989"/>
        <v>Yes</v>
      </c>
      <c r="BD1515" s="174"/>
    </row>
    <row r="1516" spans="1:56" s="175" customFormat="1" ht="23.25" x14ac:dyDescent="0.45">
      <c r="A1516" s="177">
        <v>55</v>
      </c>
      <c r="B1516" s="111" t="s">
        <v>347</v>
      </c>
      <c r="C1516" t="str">
        <f>IF(Expenses!E59="Yes","Yes","No")</f>
        <v>No</v>
      </c>
      <c r="D1516" t="str">
        <f>IF(AND(C1516="No",Expenses!F59="Yes"),"Yes","No")</f>
        <v>No</v>
      </c>
      <c r="E1516" t="str">
        <f>IF(AND(C1516="No",Expenses!F59="N/A"),"N/A","No")</f>
        <v>No</v>
      </c>
      <c r="F1516">
        <f>IF(OR(Expenses!F59="Yes",Expenses!F59="N/A"),0,1)</f>
        <v>1</v>
      </c>
      <c r="G1516" t="str">
        <f>IF(OR(Expenses!K59="Q3 2019",Expenses!K59="Q4 2019"),"Yes","No")</f>
        <v>No</v>
      </c>
      <c r="H1516" s="178" t="str">
        <f t="shared" si="941"/>
        <v>No</v>
      </c>
      <c r="I1516" t="str">
        <f>IF(OR(Expenses!K59="Q1 2020",Expenses!K59="Q2 2020"),"Yes","No")</f>
        <v>No</v>
      </c>
      <c r="J1516" s="178" t="str">
        <f t="shared" si="966"/>
        <v>No</v>
      </c>
      <c r="K1516" t="str">
        <f>IF(OR(Expenses!K59="Q3 2020",Expenses!K59="Q4 2020"),"Yes","No")</f>
        <v>No</v>
      </c>
      <c r="L1516" s="178" t="str">
        <f t="shared" si="967"/>
        <v>No</v>
      </c>
      <c r="M1516" t="str">
        <f>IF(OR(Expenses!K59="Q1 2021",Expenses!K59="Q2 2021"),"Yes","No")</f>
        <v>No</v>
      </c>
      <c r="N1516" s="178" t="str">
        <f t="shared" si="968"/>
        <v>No</v>
      </c>
      <c r="O1516" t="str">
        <f>IF(OR(Expenses!K59="Q3 2021",Expenses!K59="Q4 2021"),"Yes","No")</f>
        <v>No</v>
      </c>
      <c r="P1516" s="178" t="str">
        <f t="shared" si="969"/>
        <v>No</v>
      </c>
      <c r="Q1516" t="str">
        <f>IF(OR(Expenses!K59="Q1 2022",Expenses!K59="Q2 2022"),"Yes","No")</f>
        <v>No</v>
      </c>
      <c r="R1516" s="178" t="str">
        <f t="shared" si="970"/>
        <v>No</v>
      </c>
      <c r="S1516" t="str">
        <f>IF(OR(Expenses!K59="Q3 2022",Expenses!K59="Q4 2022"),"Yes","No")</f>
        <v>No</v>
      </c>
      <c r="T1516" s="178" t="str">
        <f t="shared" si="971"/>
        <v>No</v>
      </c>
      <c r="U1516" t="str">
        <f>IF(OR(Expenses!K59="Q1 2023",Expenses!K59="Q2 2023"),"Yes","No")</f>
        <v>No</v>
      </c>
      <c r="V1516" s="178" t="str">
        <f t="shared" si="972"/>
        <v>No</v>
      </c>
      <c r="W1516" t="str">
        <f>IF(OR(Expenses!K59="Q3 2023",Expenses!K59="Q4 2023"),"Yes","No")</f>
        <v>No</v>
      </c>
      <c r="X1516" s="178" t="str">
        <f t="shared" si="973"/>
        <v>No</v>
      </c>
      <c r="Y1516" t="str">
        <f>IF(OR(Expenses!K59="Q1 2024",Expenses!K59="Q2 2024"),"Yes","No")</f>
        <v>No</v>
      </c>
      <c r="Z1516" s="178" t="str">
        <f t="shared" si="974"/>
        <v>No</v>
      </c>
      <c r="AA1516" t="str">
        <f>IF(OR(Expenses!K59="Q3 2024",Expenses!K59="Q4 2024"),"Yes","No")</f>
        <v>No</v>
      </c>
      <c r="AB1516" s="178" t="str">
        <f t="shared" si="975"/>
        <v>No</v>
      </c>
      <c r="AC1516" t="str">
        <f>IF(OR(Expenses!K59="Q1 2025",Expenses!K59="Q2 2025"),"Yes","No")</f>
        <v>No</v>
      </c>
      <c r="AD1516" s="178" t="str">
        <f t="shared" si="976"/>
        <v>No</v>
      </c>
      <c r="AE1516" t="str">
        <f>IF(OR(Expenses!K59="Q3 2025",Expenses!K59="Q4 2025"),"Yes","No")</f>
        <v>No</v>
      </c>
      <c r="AF1516" s="178" t="str">
        <f t="shared" si="977"/>
        <v>No</v>
      </c>
      <c r="AG1516" t="str">
        <f>IF(OR(Expenses!K59="Q1 2026",Expenses!K59="Q2 2026"),"Yes","No")</f>
        <v>No</v>
      </c>
      <c r="AH1516" s="178" t="str">
        <f t="shared" si="978"/>
        <v>No</v>
      </c>
      <c r="AI1516" t="str">
        <f>IF(OR(Expenses!K59="Q3 2026",Expenses!K59="Q4 2026"),"Yes","No")</f>
        <v>No</v>
      </c>
      <c r="AJ1516" s="178" t="str">
        <f t="shared" si="979"/>
        <v>No</v>
      </c>
      <c r="AK1516" t="str">
        <f>IF(OR(Expenses!K59="Q1 2027",Expenses!K59="Q2 2027"),"Yes","No")</f>
        <v>No</v>
      </c>
      <c r="AL1516" s="178" t="str">
        <f t="shared" si="980"/>
        <v>No</v>
      </c>
      <c r="AM1516" t="str">
        <f>IF(OR(Expenses!K59="Q3 2027",Expenses!K59="Q4 2027"),"Yes","No")</f>
        <v>No</v>
      </c>
      <c r="AN1516" s="178" t="str">
        <f t="shared" si="981"/>
        <v>No</v>
      </c>
      <c r="AO1516" t="str">
        <f>IF(OR(Expenses!K59="Q1 2028",Expenses!K59="Q2 2028"),"Yes","No")</f>
        <v>No</v>
      </c>
      <c r="AP1516" s="178" t="str">
        <f t="shared" si="982"/>
        <v>No</v>
      </c>
      <c r="AQ1516" t="str">
        <f>IF(OR(Expenses!K59="Q3 2028",Expenses!K59="Q4 2028"),"Yes","No")</f>
        <v>No</v>
      </c>
      <c r="AR1516" s="178" t="str">
        <f t="shared" si="983"/>
        <v>No</v>
      </c>
      <c r="AS1516" t="str">
        <f>IF(OR(Expenses!K59="Q1 2029",Expenses!K59="Q2 2029"),"Yes","No")</f>
        <v>No</v>
      </c>
      <c r="AT1516" s="178" t="str">
        <f t="shared" si="984"/>
        <v>No</v>
      </c>
      <c r="AU1516" t="str">
        <f>IF(OR(Expenses!K59="Q3 2029",Expenses!K59="Q4 2029"),"Yes","No")</f>
        <v>No</v>
      </c>
      <c r="AV1516" s="178" t="str">
        <f t="shared" si="985"/>
        <v>No</v>
      </c>
      <c r="AW1516" t="str">
        <f>IF(OR(Expenses!K59="Q1 2030",Expenses!K59="Q2 2030"),"Yes","No")</f>
        <v>No</v>
      </c>
      <c r="AX1516" s="178" t="str">
        <f t="shared" si="986"/>
        <v>No</v>
      </c>
      <c r="AY1516" t="str">
        <f>IF(OR(Expenses!K59="Q3 2030",Expenses!K59="Q4 2030"),"Yes","No")</f>
        <v>No</v>
      </c>
      <c r="AZ1516" s="178" t="str">
        <f t="shared" si="987"/>
        <v>No</v>
      </c>
      <c r="BA1516" t="str">
        <f>IF(Expenses!K59="","No","Yes")</f>
        <v>No</v>
      </c>
      <c r="BB1516" s="178" t="str">
        <f t="shared" si="988"/>
        <v>No</v>
      </c>
      <c r="BC1516" s="178" t="str">
        <f t="shared" si="989"/>
        <v>Yes</v>
      </c>
      <c r="BD1516" s="174"/>
    </row>
    <row r="1517" spans="1:56" s="175" customFormat="1" ht="23.25" x14ac:dyDescent="0.45">
      <c r="A1517" s="177">
        <v>56</v>
      </c>
      <c r="B1517" s="111" t="s">
        <v>348</v>
      </c>
      <c r="C1517" t="str">
        <f>IF(Expenses!E60="Yes","Yes","No")</f>
        <v>No</v>
      </c>
      <c r="D1517" t="str">
        <f>IF(AND(C1517="No",Expenses!F60="Yes"),"Yes","No")</f>
        <v>No</v>
      </c>
      <c r="E1517" t="str">
        <f>IF(AND(C1517="No",Expenses!F60="N/A"),"N/A","No")</f>
        <v>No</v>
      </c>
      <c r="F1517">
        <f>IF(OR(Expenses!F60="Yes",Expenses!F60="N/A"),0,1)</f>
        <v>1</v>
      </c>
      <c r="G1517" t="str">
        <f>IF(OR(Expenses!K60="Q3 2019",Expenses!K60="Q4 2019"),"Yes","No")</f>
        <v>No</v>
      </c>
      <c r="H1517" s="178" t="str">
        <f t="shared" si="941"/>
        <v>No</v>
      </c>
      <c r="I1517" t="str">
        <f>IF(OR(Expenses!K60="Q1 2020",Expenses!K60="Q2 2020"),"Yes","No")</f>
        <v>No</v>
      </c>
      <c r="J1517" s="178" t="str">
        <f t="shared" si="966"/>
        <v>No</v>
      </c>
      <c r="K1517" t="str">
        <f>IF(OR(Expenses!K60="Q3 2020",Expenses!K60="Q4 2020"),"Yes","No")</f>
        <v>No</v>
      </c>
      <c r="L1517" s="178" t="str">
        <f t="shared" si="967"/>
        <v>No</v>
      </c>
      <c r="M1517" t="str">
        <f>IF(OR(Expenses!K60="Q1 2021",Expenses!K60="Q2 2021"),"Yes","No")</f>
        <v>No</v>
      </c>
      <c r="N1517" s="178" t="str">
        <f t="shared" si="968"/>
        <v>No</v>
      </c>
      <c r="O1517" t="str">
        <f>IF(OR(Expenses!K60="Q3 2021",Expenses!K60="Q4 2021"),"Yes","No")</f>
        <v>No</v>
      </c>
      <c r="P1517" s="178" t="str">
        <f t="shared" si="969"/>
        <v>No</v>
      </c>
      <c r="Q1517" t="str">
        <f>IF(OR(Expenses!K60="Q1 2022",Expenses!K60="Q2 2022"),"Yes","No")</f>
        <v>No</v>
      </c>
      <c r="R1517" s="178" t="str">
        <f t="shared" si="970"/>
        <v>No</v>
      </c>
      <c r="S1517" t="str">
        <f>IF(OR(Expenses!K60="Q3 2022",Expenses!K60="Q4 2022"),"Yes","No")</f>
        <v>No</v>
      </c>
      <c r="T1517" s="178" t="str">
        <f t="shared" si="971"/>
        <v>No</v>
      </c>
      <c r="U1517" t="str">
        <f>IF(OR(Expenses!K60="Q1 2023",Expenses!K60="Q2 2023"),"Yes","No")</f>
        <v>No</v>
      </c>
      <c r="V1517" s="178" t="str">
        <f t="shared" si="972"/>
        <v>No</v>
      </c>
      <c r="W1517" t="str">
        <f>IF(OR(Expenses!K60="Q3 2023",Expenses!K60="Q4 2023"),"Yes","No")</f>
        <v>No</v>
      </c>
      <c r="X1517" s="178" t="str">
        <f t="shared" si="973"/>
        <v>No</v>
      </c>
      <c r="Y1517" t="str">
        <f>IF(OR(Expenses!K60="Q1 2024",Expenses!K60="Q2 2024"),"Yes","No")</f>
        <v>No</v>
      </c>
      <c r="Z1517" s="178" t="str">
        <f t="shared" si="974"/>
        <v>No</v>
      </c>
      <c r="AA1517" t="str">
        <f>IF(OR(Expenses!K60="Q3 2024",Expenses!K60="Q4 2024"),"Yes","No")</f>
        <v>No</v>
      </c>
      <c r="AB1517" s="178" t="str">
        <f t="shared" si="975"/>
        <v>No</v>
      </c>
      <c r="AC1517" t="str">
        <f>IF(OR(Expenses!K60="Q1 2025",Expenses!K60="Q2 2025"),"Yes","No")</f>
        <v>No</v>
      </c>
      <c r="AD1517" s="178" t="str">
        <f t="shared" si="976"/>
        <v>No</v>
      </c>
      <c r="AE1517" t="str">
        <f>IF(OR(Expenses!K60="Q3 2025",Expenses!K60="Q4 2025"),"Yes","No")</f>
        <v>No</v>
      </c>
      <c r="AF1517" s="178" t="str">
        <f t="shared" si="977"/>
        <v>No</v>
      </c>
      <c r="AG1517" t="str">
        <f>IF(OR(Expenses!K60="Q1 2026",Expenses!K60="Q2 2026"),"Yes","No")</f>
        <v>No</v>
      </c>
      <c r="AH1517" s="178" t="str">
        <f t="shared" si="978"/>
        <v>No</v>
      </c>
      <c r="AI1517" t="str">
        <f>IF(OR(Expenses!K60="Q3 2026",Expenses!K60="Q4 2026"),"Yes","No")</f>
        <v>No</v>
      </c>
      <c r="AJ1517" s="178" t="str">
        <f t="shared" si="979"/>
        <v>No</v>
      </c>
      <c r="AK1517" t="str">
        <f>IF(OR(Expenses!K60="Q1 2027",Expenses!K60="Q2 2027"),"Yes","No")</f>
        <v>No</v>
      </c>
      <c r="AL1517" s="178" t="str">
        <f t="shared" si="980"/>
        <v>No</v>
      </c>
      <c r="AM1517" t="str">
        <f>IF(OR(Expenses!K60="Q3 2027",Expenses!K60="Q4 2027"),"Yes","No")</f>
        <v>No</v>
      </c>
      <c r="AN1517" s="178" t="str">
        <f t="shared" si="981"/>
        <v>No</v>
      </c>
      <c r="AO1517" t="str">
        <f>IF(OR(Expenses!K60="Q1 2028",Expenses!K60="Q2 2028"),"Yes","No")</f>
        <v>No</v>
      </c>
      <c r="AP1517" s="178" t="str">
        <f t="shared" si="982"/>
        <v>No</v>
      </c>
      <c r="AQ1517" t="str">
        <f>IF(OR(Expenses!K60="Q3 2028",Expenses!K60="Q4 2028"),"Yes","No")</f>
        <v>No</v>
      </c>
      <c r="AR1517" s="178" t="str">
        <f t="shared" si="983"/>
        <v>No</v>
      </c>
      <c r="AS1517" t="str">
        <f>IF(OR(Expenses!K60="Q1 2029",Expenses!K60="Q2 2029"),"Yes","No")</f>
        <v>No</v>
      </c>
      <c r="AT1517" s="178" t="str">
        <f t="shared" si="984"/>
        <v>No</v>
      </c>
      <c r="AU1517" t="str">
        <f>IF(OR(Expenses!K60="Q3 2029",Expenses!K60="Q4 2029"),"Yes","No")</f>
        <v>No</v>
      </c>
      <c r="AV1517" s="178" t="str">
        <f t="shared" si="985"/>
        <v>No</v>
      </c>
      <c r="AW1517" t="str">
        <f>IF(OR(Expenses!K60="Q1 2030",Expenses!K60="Q2 2030"),"Yes","No")</f>
        <v>No</v>
      </c>
      <c r="AX1517" s="178" t="str">
        <f t="shared" si="986"/>
        <v>No</v>
      </c>
      <c r="AY1517" t="str">
        <f>IF(OR(Expenses!K60="Q3 2030",Expenses!K60="Q4 2030"),"Yes","No")</f>
        <v>No</v>
      </c>
      <c r="AZ1517" s="178" t="str">
        <f t="shared" si="987"/>
        <v>No</v>
      </c>
      <c r="BA1517" t="str">
        <f>IF(Expenses!K60="","No","Yes")</f>
        <v>No</v>
      </c>
      <c r="BB1517" s="178" t="str">
        <f t="shared" si="988"/>
        <v>No</v>
      </c>
      <c r="BC1517" s="178" t="str">
        <f t="shared" si="989"/>
        <v>Yes</v>
      </c>
      <c r="BD1517" s="174"/>
    </row>
    <row r="1518" spans="1:56" s="175" customFormat="1" ht="46.5" x14ac:dyDescent="0.45">
      <c r="A1518" s="177">
        <v>57</v>
      </c>
      <c r="B1518" s="111" t="s">
        <v>350</v>
      </c>
      <c r="C1518" t="str">
        <f>IF(Expenses!E61="Yes","Yes","No")</f>
        <v>No</v>
      </c>
      <c r="D1518" t="str">
        <f>IF(AND(C1518="No",Expenses!F61="Yes"),"Yes","No")</f>
        <v>No</v>
      </c>
      <c r="E1518" t="str">
        <f>IF(AND(C1518="No",Expenses!F61="N/A"),"N/A","No")</f>
        <v>No</v>
      </c>
      <c r="F1518">
        <f>IF(OR(Expenses!F61="Yes",Expenses!F61="N/A"),0,1)</f>
        <v>1</v>
      </c>
      <c r="G1518" t="str">
        <f>IF(OR(Expenses!K61="Q3 2019",Expenses!K61="Q4 2019"),"Yes","No")</f>
        <v>No</v>
      </c>
      <c r="H1518" s="178" t="str">
        <f t="shared" si="941"/>
        <v>No</v>
      </c>
      <c r="I1518" t="str">
        <f>IF(OR(Expenses!K61="Q1 2020",Expenses!K61="Q2 2020"),"Yes","No")</f>
        <v>No</v>
      </c>
      <c r="J1518" s="178" t="str">
        <f t="shared" si="966"/>
        <v>No</v>
      </c>
      <c r="K1518" t="str">
        <f>IF(OR(Expenses!K61="Q3 2020",Expenses!K61="Q4 2020"),"Yes","No")</f>
        <v>No</v>
      </c>
      <c r="L1518" s="178" t="str">
        <f t="shared" si="967"/>
        <v>No</v>
      </c>
      <c r="M1518" t="str">
        <f>IF(OR(Expenses!K61="Q1 2021",Expenses!K61="Q2 2021"),"Yes","No")</f>
        <v>No</v>
      </c>
      <c r="N1518" s="178" t="str">
        <f t="shared" si="968"/>
        <v>No</v>
      </c>
      <c r="O1518" t="str">
        <f>IF(OR(Expenses!K61="Q3 2021",Expenses!K61="Q4 2021"),"Yes","No")</f>
        <v>No</v>
      </c>
      <c r="P1518" s="178" t="str">
        <f t="shared" si="969"/>
        <v>No</v>
      </c>
      <c r="Q1518" t="str">
        <f>IF(OR(Expenses!K61="Q1 2022",Expenses!K61="Q2 2022"),"Yes","No")</f>
        <v>No</v>
      </c>
      <c r="R1518" s="178" t="str">
        <f t="shared" si="970"/>
        <v>No</v>
      </c>
      <c r="S1518" t="str">
        <f>IF(OR(Expenses!K61="Q3 2022",Expenses!K61="Q4 2022"),"Yes","No")</f>
        <v>No</v>
      </c>
      <c r="T1518" s="178" t="str">
        <f t="shared" si="971"/>
        <v>No</v>
      </c>
      <c r="U1518" t="str">
        <f>IF(OR(Expenses!K61="Q1 2023",Expenses!K61="Q2 2023"),"Yes","No")</f>
        <v>No</v>
      </c>
      <c r="V1518" s="178" t="str">
        <f t="shared" si="972"/>
        <v>No</v>
      </c>
      <c r="W1518" t="str">
        <f>IF(OR(Expenses!K61="Q3 2023",Expenses!K61="Q4 2023"),"Yes","No")</f>
        <v>No</v>
      </c>
      <c r="X1518" s="178" t="str">
        <f t="shared" si="973"/>
        <v>No</v>
      </c>
      <c r="Y1518" t="str">
        <f>IF(OR(Expenses!K61="Q1 2024",Expenses!K61="Q2 2024"),"Yes","No")</f>
        <v>No</v>
      </c>
      <c r="Z1518" s="178" t="str">
        <f t="shared" si="974"/>
        <v>No</v>
      </c>
      <c r="AA1518" t="str">
        <f>IF(OR(Expenses!K61="Q3 2024",Expenses!K61="Q4 2024"),"Yes","No")</f>
        <v>No</v>
      </c>
      <c r="AB1518" s="178" t="str">
        <f t="shared" si="975"/>
        <v>No</v>
      </c>
      <c r="AC1518" t="str">
        <f>IF(OR(Expenses!K61="Q1 2025",Expenses!K61="Q2 2025"),"Yes","No")</f>
        <v>No</v>
      </c>
      <c r="AD1518" s="178" t="str">
        <f t="shared" si="976"/>
        <v>No</v>
      </c>
      <c r="AE1518" t="str">
        <f>IF(OR(Expenses!K61="Q3 2025",Expenses!K61="Q4 2025"),"Yes","No")</f>
        <v>No</v>
      </c>
      <c r="AF1518" s="178" t="str">
        <f t="shared" si="977"/>
        <v>No</v>
      </c>
      <c r="AG1518" t="str">
        <f>IF(OR(Expenses!K61="Q1 2026",Expenses!K61="Q2 2026"),"Yes","No")</f>
        <v>No</v>
      </c>
      <c r="AH1518" s="178" t="str">
        <f t="shared" si="978"/>
        <v>No</v>
      </c>
      <c r="AI1518" t="str">
        <f>IF(OR(Expenses!K61="Q3 2026",Expenses!K61="Q4 2026"),"Yes","No")</f>
        <v>No</v>
      </c>
      <c r="AJ1518" s="178" t="str">
        <f t="shared" si="979"/>
        <v>No</v>
      </c>
      <c r="AK1518" t="str">
        <f>IF(OR(Expenses!K61="Q1 2027",Expenses!K61="Q2 2027"),"Yes","No")</f>
        <v>No</v>
      </c>
      <c r="AL1518" s="178" t="str">
        <f t="shared" si="980"/>
        <v>No</v>
      </c>
      <c r="AM1518" t="str">
        <f>IF(OR(Expenses!K61="Q3 2027",Expenses!K61="Q4 2027"),"Yes","No")</f>
        <v>No</v>
      </c>
      <c r="AN1518" s="178" t="str">
        <f t="shared" si="981"/>
        <v>No</v>
      </c>
      <c r="AO1518" t="str">
        <f>IF(OR(Expenses!K61="Q1 2028",Expenses!K61="Q2 2028"),"Yes","No")</f>
        <v>No</v>
      </c>
      <c r="AP1518" s="178" t="str">
        <f t="shared" si="982"/>
        <v>No</v>
      </c>
      <c r="AQ1518" t="str">
        <f>IF(OR(Expenses!K61="Q3 2028",Expenses!K61="Q4 2028"),"Yes","No")</f>
        <v>No</v>
      </c>
      <c r="AR1518" s="178" t="str">
        <f t="shared" si="983"/>
        <v>No</v>
      </c>
      <c r="AS1518" t="str">
        <f>IF(OR(Expenses!K61="Q1 2029",Expenses!K61="Q2 2029"),"Yes","No")</f>
        <v>No</v>
      </c>
      <c r="AT1518" s="178" t="str">
        <f t="shared" si="984"/>
        <v>No</v>
      </c>
      <c r="AU1518" t="str">
        <f>IF(OR(Expenses!K61="Q3 2029",Expenses!K61="Q4 2029"),"Yes","No")</f>
        <v>No</v>
      </c>
      <c r="AV1518" s="178" t="str">
        <f t="shared" si="985"/>
        <v>No</v>
      </c>
      <c r="AW1518" t="str">
        <f>IF(OR(Expenses!K61="Q1 2030",Expenses!K61="Q2 2030"),"Yes","No")</f>
        <v>No</v>
      </c>
      <c r="AX1518" s="178" t="str">
        <f t="shared" si="986"/>
        <v>No</v>
      </c>
      <c r="AY1518" t="str">
        <f>IF(OR(Expenses!K61="Q3 2030",Expenses!K61="Q4 2030"),"Yes","No")</f>
        <v>No</v>
      </c>
      <c r="AZ1518" s="178" t="str">
        <f t="shared" si="987"/>
        <v>No</v>
      </c>
      <c r="BA1518" t="str">
        <f>IF(Expenses!K61="","No","Yes")</f>
        <v>No</v>
      </c>
      <c r="BB1518" s="178" t="str">
        <f t="shared" si="988"/>
        <v>No</v>
      </c>
      <c r="BC1518" s="178" t="str">
        <f t="shared" si="989"/>
        <v>Yes</v>
      </c>
      <c r="BD1518" s="174"/>
    </row>
    <row r="1519" spans="1:56" s="175" customFormat="1" ht="23.25" x14ac:dyDescent="0.45">
      <c r="A1519" s="177">
        <v>58</v>
      </c>
      <c r="B1519" s="111" t="s">
        <v>351</v>
      </c>
      <c r="C1519" t="str">
        <f>IF(Expenses!E62="Yes","Yes","No")</f>
        <v>No</v>
      </c>
      <c r="D1519" t="str">
        <f>IF(AND(C1519="No",Expenses!F62="Yes"),"Yes","No")</f>
        <v>No</v>
      </c>
      <c r="E1519" t="str">
        <f>IF(AND(C1519="No",Expenses!F62="N/A"),"N/A","No")</f>
        <v>No</v>
      </c>
      <c r="F1519">
        <f>IF(OR(Expenses!F62="Yes",Expenses!F62="N/A"),0,1)</f>
        <v>1</v>
      </c>
      <c r="G1519" t="str">
        <f>IF(OR(Expenses!K62="Q3 2019",Expenses!K62="Q4 2019"),"Yes","No")</f>
        <v>No</v>
      </c>
      <c r="H1519" s="178" t="str">
        <f t="shared" si="941"/>
        <v>No</v>
      </c>
      <c r="I1519" t="str">
        <f>IF(OR(Expenses!K62="Q1 2020",Expenses!K62="Q2 2020"),"Yes","No")</f>
        <v>No</v>
      </c>
      <c r="J1519" s="178" t="str">
        <f t="shared" si="966"/>
        <v>No</v>
      </c>
      <c r="K1519" t="str">
        <f>IF(OR(Expenses!K62="Q3 2020",Expenses!K62="Q4 2020"),"Yes","No")</f>
        <v>No</v>
      </c>
      <c r="L1519" s="178" t="str">
        <f t="shared" si="967"/>
        <v>No</v>
      </c>
      <c r="M1519" t="str">
        <f>IF(OR(Expenses!K62="Q1 2021",Expenses!K62="Q2 2021"),"Yes","No")</f>
        <v>No</v>
      </c>
      <c r="N1519" s="178" t="str">
        <f t="shared" si="968"/>
        <v>No</v>
      </c>
      <c r="O1519" t="str">
        <f>IF(OR(Expenses!K62="Q3 2021",Expenses!K62="Q4 2021"),"Yes","No")</f>
        <v>No</v>
      </c>
      <c r="P1519" s="178" t="str">
        <f t="shared" si="969"/>
        <v>No</v>
      </c>
      <c r="Q1519" t="str">
        <f>IF(OR(Expenses!K62="Q1 2022",Expenses!K62="Q2 2022"),"Yes","No")</f>
        <v>No</v>
      </c>
      <c r="R1519" s="178" t="str">
        <f t="shared" si="970"/>
        <v>No</v>
      </c>
      <c r="S1519" t="str">
        <f>IF(OR(Expenses!K62="Q3 2022",Expenses!K62="Q4 2022"),"Yes","No")</f>
        <v>No</v>
      </c>
      <c r="T1519" s="178" t="str">
        <f t="shared" si="971"/>
        <v>No</v>
      </c>
      <c r="U1519" t="str">
        <f>IF(OR(Expenses!K62="Q1 2023",Expenses!K62="Q2 2023"),"Yes","No")</f>
        <v>No</v>
      </c>
      <c r="V1519" s="178" t="str">
        <f t="shared" si="972"/>
        <v>No</v>
      </c>
      <c r="W1519" t="str">
        <f>IF(OR(Expenses!K62="Q3 2023",Expenses!K62="Q4 2023"),"Yes","No")</f>
        <v>No</v>
      </c>
      <c r="X1519" s="178" t="str">
        <f t="shared" si="973"/>
        <v>No</v>
      </c>
      <c r="Y1519" t="str">
        <f>IF(OR(Expenses!K62="Q1 2024",Expenses!K62="Q2 2024"),"Yes","No")</f>
        <v>No</v>
      </c>
      <c r="Z1519" s="178" t="str">
        <f t="shared" si="974"/>
        <v>No</v>
      </c>
      <c r="AA1519" t="str">
        <f>IF(OR(Expenses!K62="Q3 2024",Expenses!K62="Q4 2024"),"Yes","No")</f>
        <v>No</v>
      </c>
      <c r="AB1519" s="178" t="str">
        <f t="shared" si="975"/>
        <v>No</v>
      </c>
      <c r="AC1519" t="str">
        <f>IF(OR(Expenses!K62="Q1 2025",Expenses!K62="Q2 2025"),"Yes","No")</f>
        <v>No</v>
      </c>
      <c r="AD1519" s="178" t="str">
        <f t="shared" si="976"/>
        <v>No</v>
      </c>
      <c r="AE1519" t="str">
        <f>IF(OR(Expenses!K62="Q3 2025",Expenses!K62="Q4 2025"),"Yes","No")</f>
        <v>No</v>
      </c>
      <c r="AF1519" s="178" t="str">
        <f t="shared" si="977"/>
        <v>No</v>
      </c>
      <c r="AG1519" t="str">
        <f>IF(OR(Expenses!K62="Q1 2026",Expenses!K62="Q2 2026"),"Yes","No")</f>
        <v>No</v>
      </c>
      <c r="AH1519" s="178" t="str">
        <f t="shared" si="978"/>
        <v>No</v>
      </c>
      <c r="AI1519" t="str">
        <f>IF(OR(Expenses!K62="Q3 2026",Expenses!K62="Q4 2026"),"Yes","No")</f>
        <v>No</v>
      </c>
      <c r="AJ1519" s="178" t="str">
        <f t="shared" si="979"/>
        <v>No</v>
      </c>
      <c r="AK1519" t="str">
        <f>IF(OR(Expenses!K62="Q1 2027",Expenses!K62="Q2 2027"),"Yes","No")</f>
        <v>No</v>
      </c>
      <c r="AL1519" s="178" t="str">
        <f t="shared" si="980"/>
        <v>No</v>
      </c>
      <c r="AM1519" t="str">
        <f>IF(OR(Expenses!K62="Q3 2027",Expenses!K62="Q4 2027"),"Yes","No")</f>
        <v>No</v>
      </c>
      <c r="AN1519" s="178" t="str">
        <f t="shared" si="981"/>
        <v>No</v>
      </c>
      <c r="AO1519" t="str">
        <f>IF(OR(Expenses!K62="Q1 2028",Expenses!K62="Q2 2028"),"Yes","No")</f>
        <v>No</v>
      </c>
      <c r="AP1519" s="178" t="str">
        <f t="shared" si="982"/>
        <v>No</v>
      </c>
      <c r="AQ1519" t="str">
        <f>IF(OR(Expenses!K62="Q3 2028",Expenses!K62="Q4 2028"),"Yes","No")</f>
        <v>No</v>
      </c>
      <c r="AR1519" s="178" t="str">
        <f t="shared" si="983"/>
        <v>No</v>
      </c>
      <c r="AS1519" t="str">
        <f>IF(OR(Expenses!K62="Q1 2029",Expenses!K62="Q2 2029"),"Yes","No")</f>
        <v>No</v>
      </c>
      <c r="AT1519" s="178" t="str">
        <f t="shared" si="984"/>
        <v>No</v>
      </c>
      <c r="AU1519" t="str">
        <f>IF(OR(Expenses!K62="Q3 2029",Expenses!K62="Q4 2029"),"Yes","No")</f>
        <v>No</v>
      </c>
      <c r="AV1519" s="178" t="str">
        <f t="shared" si="985"/>
        <v>No</v>
      </c>
      <c r="AW1519" t="str">
        <f>IF(OR(Expenses!K62="Q1 2030",Expenses!K62="Q2 2030"),"Yes","No")</f>
        <v>No</v>
      </c>
      <c r="AX1519" s="178" t="str">
        <f t="shared" si="986"/>
        <v>No</v>
      </c>
      <c r="AY1519" t="str">
        <f>IF(OR(Expenses!K62="Q3 2030",Expenses!K62="Q4 2030"),"Yes","No")</f>
        <v>No</v>
      </c>
      <c r="AZ1519" s="178" t="str">
        <f t="shared" si="987"/>
        <v>No</v>
      </c>
      <c r="BA1519" t="str">
        <f>IF(Expenses!K62="","No","Yes")</f>
        <v>No</v>
      </c>
      <c r="BB1519" s="178" t="str">
        <f t="shared" si="988"/>
        <v>No</v>
      </c>
      <c r="BC1519" s="178" t="str">
        <f t="shared" si="989"/>
        <v>Yes</v>
      </c>
      <c r="BD1519" s="174"/>
    </row>
    <row r="1520" spans="1:56" s="175" customFormat="1" ht="23.25" x14ac:dyDescent="0.45">
      <c r="A1520" s="177">
        <v>59</v>
      </c>
      <c r="B1520" s="111" t="s">
        <v>352</v>
      </c>
      <c r="C1520" t="str">
        <f>IF(Expenses!E63="Yes","Yes","No")</f>
        <v>No</v>
      </c>
      <c r="D1520" t="str">
        <f>IF(AND(C1520="No",Expenses!F63="Yes"),"Yes","No")</f>
        <v>No</v>
      </c>
      <c r="E1520" t="str">
        <f>IF(AND(C1520="No",Expenses!F63="N/A"),"N/A","No")</f>
        <v>No</v>
      </c>
      <c r="F1520">
        <f>IF(OR(Expenses!F63="Yes",Expenses!F63="N/A"),0,1)</f>
        <v>1</v>
      </c>
      <c r="G1520" t="str">
        <f>IF(OR(Expenses!K63="Q3 2019",Expenses!K63="Q4 2019"),"Yes","No")</f>
        <v>No</v>
      </c>
      <c r="H1520" s="178" t="str">
        <f t="shared" si="941"/>
        <v>No</v>
      </c>
      <c r="I1520" t="str">
        <f>IF(OR(Expenses!K63="Q1 2020",Expenses!K63="Q2 2020"),"Yes","No")</f>
        <v>No</v>
      </c>
      <c r="J1520" s="178" t="str">
        <f t="shared" si="966"/>
        <v>No</v>
      </c>
      <c r="K1520" t="str">
        <f>IF(OR(Expenses!K63="Q3 2020",Expenses!K63="Q4 2020"),"Yes","No")</f>
        <v>No</v>
      </c>
      <c r="L1520" s="178" t="str">
        <f t="shared" si="967"/>
        <v>No</v>
      </c>
      <c r="M1520" t="str">
        <f>IF(OR(Expenses!K63="Q1 2021",Expenses!K63="Q2 2021"),"Yes","No")</f>
        <v>No</v>
      </c>
      <c r="N1520" s="178" t="str">
        <f t="shared" si="968"/>
        <v>No</v>
      </c>
      <c r="O1520" t="str">
        <f>IF(OR(Expenses!K63="Q3 2021",Expenses!K63="Q4 2021"),"Yes","No")</f>
        <v>No</v>
      </c>
      <c r="P1520" s="178" t="str">
        <f t="shared" si="969"/>
        <v>No</v>
      </c>
      <c r="Q1520" t="str">
        <f>IF(OR(Expenses!K63="Q1 2022",Expenses!K63="Q2 2022"),"Yes","No")</f>
        <v>No</v>
      </c>
      <c r="R1520" s="178" t="str">
        <f t="shared" si="970"/>
        <v>No</v>
      </c>
      <c r="S1520" t="str">
        <f>IF(OR(Expenses!K63="Q3 2022",Expenses!K63="Q4 2022"),"Yes","No")</f>
        <v>No</v>
      </c>
      <c r="T1520" s="178" t="str">
        <f t="shared" si="971"/>
        <v>No</v>
      </c>
      <c r="U1520" t="str">
        <f>IF(OR(Expenses!K63="Q1 2023",Expenses!K63="Q2 2023"),"Yes","No")</f>
        <v>No</v>
      </c>
      <c r="V1520" s="178" t="str">
        <f t="shared" si="972"/>
        <v>No</v>
      </c>
      <c r="W1520" t="str">
        <f>IF(OR(Expenses!K63="Q3 2023",Expenses!K63="Q4 2023"),"Yes","No")</f>
        <v>No</v>
      </c>
      <c r="X1520" s="178" t="str">
        <f t="shared" si="973"/>
        <v>No</v>
      </c>
      <c r="Y1520" t="str">
        <f>IF(OR(Expenses!K63="Q1 2024",Expenses!K63="Q2 2024"),"Yes","No")</f>
        <v>No</v>
      </c>
      <c r="Z1520" s="178" t="str">
        <f t="shared" si="974"/>
        <v>No</v>
      </c>
      <c r="AA1520" t="str">
        <f>IF(OR(Expenses!K63="Q3 2024",Expenses!K63="Q4 2024"),"Yes","No")</f>
        <v>No</v>
      </c>
      <c r="AB1520" s="178" t="str">
        <f t="shared" si="975"/>
        <v>No</v>
      </c>
      <c r="AC1520" t="str">
        <f>IF(OR(Expenses!K63="Q1 2025",Expenses!K63="Q2 2025"),"Yes","No")</f>
        <v>No</v>
      </c>
      <c r="AD1520" s="178" t="str">
        <f t="shared" si="976"/>
        <v>No</v>
      </c>
      <c r="AE1520" t="str">
        <f>IF(OR(Expenses!K63="Q3 2025",Expenses!K63="Q4 2025"),"Yes","No")</f>
        <v>No</v>
      </c>
      <c r="AF1520" s="178" t="str">
        <f t="shared" si="977"/>
        <v>No</v>
      </c>
      <c r="AG1520" t="str">
        <f>IF(OR(Expenses!K63="Q1 2026",Expenses!K63="Q2 2026"),"Yes","No")</f>
        <v>No</v>
      </c>
      <c r="AH1520" s="178" t="str">
        <f t="shared" si="978"/>
        <v>No</v>
      </c>
      <c r="AI1520" t="str">
        <f>IF(OR(Expenses!K63="Q3 2026",Expenses!K63="Q4 2026"),"Yes","No")</f>
        <v>No</v>
      </c>
      <c r="AJ1520" s="178" t="str">
        <f t="shared" si="979"/>
        <v>No</v>
      </c>
      <c r="AK1520" t="str">
        <f>IF(OR(Expenses!K63="Q1 2027",Expenses!K63="Q2 2027"),"Yes","No")</f>
        <v>No</v>
      </c>
      <c r="AL1520" s="178" t="str">
        <f t="shared" si="980"/>
        <v>No</v>
      </c>
      <c r="AM1520" t="str">
        <f>IF(OR(Expenses!K63="Q3 2027",Expenses!K63="Q4 2027"),"Yes","No")</f>
        <v>No</v>
      </c>
      <c r="AN1520" s="178" t="str">
        <f t="shared" si="981"/>
        <v>No</v>
      </c>
      <c r="AO1520" t="str">
        <f>IF(OR(Expenses!K63="Q1 2028",Expenses!K63="Q2 2028"),"Yes","No")</f>
        <v>No</v>
      </c>
      <c r="AP1520" s="178" t="str">
        <f t="shared" si="982"/>
        <v>No</v>
      </c>
      <c r="AQ1520" t="str">
        <f>IF(OR(Expenses!K63="Q3 2028",Expenses!K63="Q4 2028"),"Yes","No")</f>
        <v>No</v>
      </c>
      <c r="AR1520" s="178" t="str">
        <f t="shared" si="983"/>
        <v>No</v>
      </c>
      <c r="AS1520" t="str">
        <f>IF(OR(Expenses!K63="Q1 2029",Expenses!K63="Q2 2029"),"Yes","No")</f>
        <v>No</v>
      </c>
      <c r="AT1520" s="178" t="str">
        <f t="shared" si="984"/>
        <v>No</v>
      </c>
      <c r="AU1520" t="str">
        <f>IF(OR(Expenses!K63="Q3 2029",Expenses!K63="Q4 2029"),"Yes","No")</f>
        <v>No</v>
      </c>
      <c r="AV1520" s="178" t="str">
        <f t="shared" si="985"/>
        <v>No</v>
      </c>
      <c r="AW1520" t="str">
        <f>IF(OR(Expenses!K63="Q1 2030",Expenses!K63="Q2 2030"),"Yes","No")</f>
        <v>No</v>
      </c>
      <c r="AX1520" s="178" t="str">
        <f t="shared" si="986"/>
        <v>No</v>
      </c>
      <c r="AY1520" t="str">
        <f>IF(OR(Expenses!K63="Q3 2030",Expenses!K63="Q4 2030"),"Yes","No")</f>
        <v>No</v>
      </c>
      <c r="AZ1520" s="178" t="str">
        <f t="shared" si="987"/>
        <v>No</v>
      </c>
      <c r="BA1520" t="str">
        <f>IF(Expenses!K63="","No","Yes")</f>
        <v>No</v>
      </c>
      <c r="BB1520" s="178" t="str">
        <f t="shared" si="988"/>
        <v>No</v>
      </c>
      <c r="BC1520" s="178" t="str">
        <f t="shared" si="989"/>
        <v>Yes</v>
      </c>
      <c r="BD1520" s="174"/>
    </row>
    <row r="1521" spans="1:56" s="175" customFormat="1" ht="46.5" x14ac:dyDescent="0.45">
      <c r="A1521" s="177">
        <v>60</v>
      </c>
      <c r="B1521" s="111" t="s">
        <v>355</v>
      </c>
      <c r="C1521" t="str">
        <f>IF(Expenses!E64="Yes","Yes","No")</f>
        <v>No</v>
      </c>
      <c r="D1521" t="str">
        <f>IF(AND(C1521="No",Expenses!F64="Yes"),"Yes","No")</f>
        <v>No</v>
      </c>
      <c r="E1521" t="str">
        <f>IF(AND(C1521="No",Expenses!F64="N/A"),"N/A","No")</f>
        <v>No</v>
      </c>
      <c r="F1521">
        <f>IF(OR(Expenses!F64="Yes",Expenses!F64="N/A"),0,1)</f>
        <v>1</v>
      </c>
      <c r="G1521" t="str">
        <f>IF(OR(Expenses!K64="Q3 2019",Expenses!K64="Q4 2019"),"Yes","No")</f>
        <v>No</v>
      </c>
      <c r="H1521" s="178" t="str">
        <f t="shared" si="941"/>
        <v>No</v>
      </c>
      <c r="I1521" t="str">
        <f>IF(OR(Expenses!K64="Q1 2020",Expenses!K64="Q2 2020"),"Yes","No")</f>
        <v>No</v>
      </c>
      <c r="J1521" s="178" t="str">
        <f t="shared" si="966"/>
        <v>No</v>
      </c>
      <c r="K1521" t="str">
        <f>IF(OR(Expenses!K64="Q3 2020",Expenses!K64="Q4 2020"),"Yes","No")</f>
        <v>No</v>
      </c>
      <c r="L1521" s="178" t="str">
        <f t="shared" si="967"/>
        <v>No</v>
      </c>
      <c r="M1521" t="str">
        <f>IF(OR(Expenses!K64="Q1 2021",Expenses!K64="Q2 2021"),"Yes","No")</f>
        <v>No</v>
      </c>
      <c r="N1521" s="178" t="str">
        <f t="shared" si="968"/>
        <v>No</v>
      </c>
      <c r="O1521" t="str">
        <f>IF(OR(Expenses!K64="Q3 2021",Expenses!K64="Q4 2021"),"Yes","No")</f>
        <v>No</v>
      </c>
      <c r="P1521" s="178" t="str">
        <f t="shared" si="969"/>
        <v>No</v>
      </c>
      <c r="Q1521" t="str">
        <f>IF(OR(Expenses!K64="Q1 2022",Expenses!K64="Q2 2022"),"Yes","No")</f>
        <v>No</v>
      </c>
      <c r="R1521" s="178" t="str">
        <f t="shared" si="970"/>
        <v>No</v>
      </c>
      <c r="S1521" t="str">
        <f>IF(OR(Expenses!K64="Q3 2022",Expenses!K64="Q4 2022"),"Yes","No")</f>
        <v>No</v>
      </c>
      <c r="T1521" s="178" t="str">
        <f t="shared" si="971"/>
        <v>No</v>
      </c>
      <c r="U1521" t="str">
        <f>IF(OR(Expenses!K64="Q1 2023",Expenses!K64="Q2 2023"),"Yes","No")</f>
        <v>No</v>
      </c>
      <c r="V1521" s="178" t="str">
        <f t="shared" si="972"/>
        <v>No</v>
      </c>
      <c r="W1521" t="str">
        <f>IF(OR(Expenses!K64="Q3 2023",Expenses!K64="Q4 2023"),"Yes","No")</f>
        <v>No</v>
      </c>
      <c r="X1521" s="178" t="str">
        <f t="shared" si="973"/>
        <v>No</v>
      </c>
      <c r="Y1521" t="str">
        <f>IF(OR(Expenses!K64="Q1 2024",Expenses!K64="Q2 2024"),"Yes","No")</f>
        <v>No</v>
      </c>
      <c r="Z1521" s="178" t="str">
        <f t="shared" si="974"/>
        <v>No</v>
      </c>
      <c r="AA1521" t="str">
        <f>IF(OR(Expenses!K64="Q3 2024",Expenses!K64="Q4 2024"),"Yes","No")</f>
        <v>No</v>
      </c>
      <c r="AB1521" s="178" t="str">
        <f t="shared" si="975"/>
        <v>No</v>
      </c>
      <c r="AC1521" t="str">
        <f>IF(OR(Expenses!K64="Q1 2025",Expenses!K64="Q2 2025"),"Yes","No")</f>
        <v>No</v>
      </c>
      <c r="AD1521" s="178" t="str">
        <f t="shared" si="976"/>
        <v>No</v>
      </c>
      <c r="AE1521" t="str">
        <f>IF(OR(Expenses!K64="Q3 2025",Expenses!K64="Q4 2025"),"Yes","No")</f>
        <v>No</v>
      </c>
      <c r="AF1521" s="178" t="str">
        <f t="shared" si="977"/>
        <v>No</v>
      </c>
      <c r="AG1521" t="str">
        <f>IF(OR(Expenses!K64="Q1 2026",Expenses!K64="Q2 2026"),"Yes","No")</f>
        <v>No</v>
      </c>
      <c r="AH1521" s="178" t="str">
        <f t="shared" si="978"/>
        <v>No</v>
      </c>
      <c r="AI1521" t="str">
        <f>IF(OR(Expenses!K64="Q3 2026",Expenses!K64="Q4 2026"),"Yes","No")</f>
        <v>No</v>
      </c>
      <c r="AJ1521" s="178" t="str">
        <f t="shared" si="979"/>
        <v>No</v>
      </c>
      <c r="AK1521" t="str">
        <f>IF(OR(Expenses!K64="Q1 2027",Expenses!K64="Q2 2027"),"Yes","No")</f>
        <v>No</v>
      </c>
      <c r="AL1521" s="178" t="str">
        <f t="shared" si="980"/>
        <v>No</v>
      </c>
      <c r="AM1521" t="str">
        <f>IF(OR(Expenses!K64="Q3 2027",Expenses!K64="Q4 2027"),"Yes","No")</f>
        <v>No</v>
      </c>
      <c r="AN1521" s="178" t="str">
        <f t="shared" si="981"/>
        <v>No</v>
      </c>
      <c r="AO1521" t="str">
        <f>IF(OR(Expenses!K64="Q1 2028",Expenses!K64="Q2 2028"),"Yes","No")</f>
        <v>No</v>
      </c>
      <c r="AP1521" s="178" t="str">
        <f t="shared" si="982"/>
        <v>No</v>
      </c>
      <c r="AQ1521" t="str">
        <f>IF(OR(Expenses!K64="Q3 2028",Expenses!K64="Q4 2028"),"Yes","No")</f>
        <v>No</v>
      </c>
      <c r="AR1521" s="178" t="str">
        <f t="shared" si="983"/>
        <v>No</v>
      </c>
      <c r="AS1521" t="str">
        <f>IF(OR(Expenses!K64="Q1 2029",Expenses!K64="Q2 2029"),"Yes","No")</f>
        <v>No</v>
      </c>
      <c r="AT1521" s="178" t="str">
        <f t="shared" si="984"/>
        <v>No</v>
      </c>
      <c r="AU1521" t="str">
        <f>IF(OR(Expenses!K64="Q3 2029",Expenses!K64="Q4 2029"),"Yes","No")</f>
        <v>No</v>
      </c>
      <c r="AV1521" s="178" t="str">
        <f t="shared" si="985"/>
        <v>No</v>
      </c>
      <c r="AW1521" t="str">
        <f>IF(OR(Expenses!K64="Q1 2030",Expenses!K64="Q2 2030"),"Yes","No")</f>
        <v>No</v>
      </c>
      <c r="AX1521" s="178" t="str">
        <f t="shared" si="986"/>
        <v>No</v>
      </c>
      <c r="AY1521" t="str">
        <f>IF(OR(Expenses!K64="Q3 2030",Expenses!K64="Q4 2030"),"Yes","No")</f>
        <v>No</v>
      </c>
      <c r="AZ1521" s="178" t="str">
        <f t="shared" si="987"/>
        <v>No</v>
      </c>
      <c r="BA1521" t="str">
        <f>IF(Expenses!K64="","No","Yes")</f>
        <v>No</v>
      </c>
      <c r="BB1521" s="178" t="str">
        <f t="shared" si="988"/>
        <v>No</v>
      </c>
      <c r="BC1521" s="178" t="str">
        <f t="shared" si="989"/>
        <v>Yes</v>
      </c>
      <c r="BD1521" s="174"/>
    </row>
    <row r="1522" spans="1:56" s="175" customFormat="1" ht="46.5" x14ac:dyDescent="0.45">
      <c r="A1522" s="177">
        <v>61</v>
      </c>
      <c r="B1522" s="111" t="s">
        <v>356</v>
      </c>
      <c r="C1522" t="str">
        <f>IF(Expenses!E65="Yes","Yes","No")</f>
        <v>No</v>
      </c>
      <c r="D1522" t="str">
        <f>IF(AND(C1522="No",Expenses!F65="Yes"),"Yes","No")</f>
        <v>No</v>
      </c>
      <c r="E1522" t="str">
        <f>IF(AND(C1522="No",Expenses!F65="N/A"),"N/A","No")</f>
        <v>No</v>
      </c>
      <c r="F1522">
        <f>IF(OR(Expenses!F65="Yes",Expenses!F65="N/A"),0,1)</f>
        <v>1</v>
      </c>
      <c r="G1522" t="str">
        <f>IF(OR(Expenses!K65="Q3 2019",Expenses!K65="Q4 2019"),"Yes","No")</f>
        <v>No</v>
      </c>
      <c r="H1522" s="178" t="str">
        <f t="shared" si="941"/>
        <v>No</v>
      </c>
      <c r="I1522" t="str">
        <f>IF(OR(Expenses!K65="Q1 2020",Expenses!K65="Q2 2020"),"Yes","No")</f>
        <v>No</v>
      </c>
      <c r="J1522" s="178" t="str">
        <f t="shared" si="966"/>
        <v>No</v>
      </c>
      <c r="K1522" t="str">
        <f>IF(OR(Expenses!K65="Q3 2020",Expenses!K65="Q4 2020"),"Yes","No")</f>
        <v>No</v>
      </c>
      <c r="L1522" s="178" t="str">
        <f t="shared" si="967"/>
        <v>No</v>
      </c>
      <c r="M1522" t="str">
        <f>IF(OR(Expenses!K65="Q1 2021",Expenses!K65="Q2 2021"),"Yes","No")</f>
        <v>No</v>
      </c>
      <c r="N1522" s="178" t="str">
        <f t="shared" si="968"/>
        <v>No</v>
      </c>
      <c r="O1522" t="str">
        <f>IF(OR(Expenses!K65="Q3 2021",Expenses!K65="Q4 2021"),"Yes","No")</f>
        <v>No</v>
      </c>
      <c r="P1522" s="178" t="str">
        <f t="shared" si="969"/>
        <v>No</v>
      </c>
      <c r="Q1522" t="str">
        <f>IF(OR(Expenses!K65="Q1 2022",Expenses!K65="Q2 2022"),"Yes","No")</f>
        <v>No</v>
      </c>
      <c r="R1522" s="178" t="str">
        <f t="shared" si="970"/>
        <v>No</v>
      </c>
      <c r="S1522" t="str">
        <f>IF(OR(Expenses!K65="Q3 2022",Expenses!K65="Q4 2022"),"Yes","No")</f>
        <v>No</v>
      </c>
      <c r="T1522" s="178" t="str">
        <f t="shared" si="971"/>
        <v>No</v>
      </c>
      <c r="U1522" t="str">
        <f>IF(OR(Expenses!K65="Q1 2023",Expenses!K65="Q2 2023"),"Yes","No")</f>
        <v>No</v>
      </c>
      <c r="V1522" s="178" t="str">
        <f t="shared" si="972"/>
        <v>No</v>
      </c>
      <c r="W1522" t="str">
        <f>IF(OR(Expenses!K65="Q3 2023",Expenses!K65="Q4 2023"),"Yes","No")</f>
        <v>No</v>
      </c>
      <c r="X1522" s="178" t="str">
        <f t="shared" si="973"/>
        <v>No</v>
      </c>
      <c r="Y1522" t="str">
        <f>IF(OR(Expenses!K65="Q1 2024",Expenses!K65="Q2 2024"),"Yes","No")</f>
        <v>No</v>
      </c>
      <c r="Z1522" s="178" t="str">
        <f t="shared" si="974"/>
        <v>No</v>
      </c>
      <c r="AA1522" t="str">
        <f>IF(OR(Expenses!K65="Q3 2024",Expenses!K65="Q4 2024"),"Yes","No")</f>
        <v>No</v>
      </c>
      <c r="AB1522" s="178" t="str">
        <f t="shared" si="975"/>
        <v>No</v>
      </c>
      <c r="AC1522" t="str">
        <f>IF(OR(Expenses!K65="Q1 2025",Expenses!K65="Q2 2025"),"Yes","No")</f>
        <v>No</v>
      </c>
      <c r="AD1522" s="178" t="str">
        <f t="shared" si="976"/>
        <v>No</v>
      </c>
      <c r="AE1522" t="str">
        <f>IF(OR(Expenses!K65="Q3 2025",Expenses!K65="Q4 2025"),"Yes","No")</f>
        <v>No</v>
      </c>
      <c r="AF1522" s="178" t="str">
        <f t="shared" si="977"/>
        <v>No</v>
      </c>
      <c r="AG1522" t="str">
        <f>IF(OR(Expenses!K65="Q1 2026",Expenses!K65="Q2 2026"),"Yes","No")</f>
        <v>No</v>
      </c>
      <c r="AH1522" s="178" t="str">
        <f t="shared" si="978"/>
        <v>No</v>
      </c>
      <c r="AI1522" t="str">
        <f>IF(OR(Expenses!K65="Q3 2026",Expenses!K65="Q4 2026"),"Yes","No")</f>
        <v>No</v>
      </c>
      <c r="AJ1522" s="178" t="str">
        <f t="shared" si="979"/>
        <v>No</v>
      </c>
      <c r="AK1522" t="str">
        <f>IF(OR(Expenses!K65="Q1 2027",Expenses!K65="Q2 2027"),"Yes","No")</f>
        <v>No</v>
      </c>
      <c r="AL1522" s="178" t="str">
        <f t="shared" si="980"/>
        <v>No</v>
      </c>
      <c r="AM1522" t="str">
        <f>IF(OR(Expenses!K65="Q3 2027",Expenses!K65="Q4 2027"),"Yes","No")</f>
        <v>No</v>
      </c>
      <c r="AN1522" s="178" t="str">
        <f t="shared" si="981"/>
        <v>No</v>
      </c>
      <c r="AO1522" t="str">
        <f>IF(OR(Expenses!K65="Q1 2028",Expenses!K65="Q2 2028"),"Yes","No")</f>
        <v>No</v>
      </c>
      <c r="AP1522" s="178" t="str">
        <f t="shared" si="982"/>
        <v>No</v>
      </c>
      <c r="AQ1522" t="str">
        <f>IF(OR(Expenses!K65="Q3 2028",Expenses!K65="Q4 2028"),"Yes","No")</f>
        <v>No</v>
      </c>
      <c r="AR1522" s="178" t="str">
        <f t="shared" si="983"/>
        <v>No</v>
      </c>
      <c r="AS1522" t="str">
        <f>IF(OR(Expenses!K65="Q1 2029",Expenses!K65="Q2 2029"),"Yes","No")</f>
        <v>No</v>
      </c>
      <c r="AT1522" s="178" t="str">
        <f t="shared" si="984"/>
        <v>No</v>
      </c>
      <c r="AU1522" t="str">
        <f>IF(OR(Expenses!K65="Q3 2029",Expenses!K65="Q4 2029"),"Yes","No")</f>
        <v>No</v>
      </c>
      <c r="AV1522" s="178" t="str">
        <f t="shared" si="985"/>
        <v>No</v>
      </c>
      <c r="AW1522" t="str">
        <f>IF(OR(Expenses!K65="Q1 2030",Expenses!K65="Q2 2030"),"Yes","No")</f>
        <v>No</v>
      </c>
      <c r="AX1522" s="178" t="str">
        <f t="shared" si="986"/>
        <v>No</v>
      </c>
      <c r="AY1522" t="str">
        <f>IF(OR(Expenses!K65="Q3 2030",Expenses!K65="Q4 2030"),"Yes","No")</f>
        <v>No</v>
      </c>
      <c r="AZ1522" s="178" t="str">
        <f t="shared" si="987"/>
        <v>No</v>
      </c>
      <c r="BA1522" t="str">
        <f>IF(Expenses!K65="","No","Yes")</f>
        <v>No</v>
      </c>
      <c r="BB1522" s="178" t="str">
        <f t="shared" si="988"/>
        <v>No</v>
      </c>
      <c r="BC1522" s="178" t="str">
        <f t="shared" si="989"/>
        <v>Yes</v>
      </c>
      <c r="BD1522" s="174"/>
    </row>
    <row r="1523" spans="1:56" s="175" customFormat="1" ht="46.5" x14ac:dyDescent="0.45">
      <c r="A1523" s="177">
        <v>62</v>
      </c>
      <c r="B1523" s="111" t="s">
        <v>357</v>
      </c>
      <c r="C1523" t="str">
        <f>IF(Expenses!E66="Yes","Yes","No")</f>
        <v>No</v>
      </c>
      <c r="D1523" t="str">
        <f>IF(AND(C1523="No",Expenses!F66="Yes"),"Yes","No")</f>
        <v>No</v>
      </c>
      <c r="E1523" t="str">
        <f>IF(AND(C1523="No",Expenses!F66="N/A"),"N/A","No")</f>
        <v>No</v>
      </c>
      <c r="F1523">
        <f>IF(OR(Expenses!F66="Yes",Expenses!F66="N/A"),0,1)</f>
        <v>1</v>
      </c>
      <c r="G1523" t="str">
        <f>IF(OR(Expenses!K66="Q3 2019",Expenses!K66="Q4 2019"),"Yes","No")</f>
        <v>No</v>
      </c>
      <c r="H1523" s="178" t="str">
        <f t="shared" si="941"/>
        <v>No</v>
      </c>
      <c r="I1523" t="str">
        <f>IF(OR(Expenses!K66="Q1 2020",Expenses!K66="Q2 2020"),"Yes","No")</f>
        <v>No</v>
      </c>
      <c r="J1523" s="178" t="str">
        <f t="shared" si="966"/>
        <v>No</v>
      </c>
      <c r="K1523" t="str">
        <f>IF(OR(Expenses!K66="Q3 2020",Expenses!K66="Q4 2020"),"Yes","No")</f>
        <v>No</v>
      </c>
      <c r="L1523" s="178" t="str">
        <f t="shared" si="967"/>
        <v>No</v>
      </c>
      <c r="M1523" t="str">
        <f>IF(OR(Expenses!K66="Q1 2021",Expenses!K66="Q2 2021"),"Yes","No")</f>
        <v>No</v>
      </c>
      <c r="N1523" s="178" t="str">
        <f t="shared" si="968"/>
        <v>No</v>
      </c>
      <c r="O1523" t="str">
        <f>IF(OR(Expenses!K66="Q3 2021",Expenses!K66="Q4 2021"),"Yes","No")</f>
        <v>No</v>
      </c>
      <c r="P1523" s="178" t="str">
        <f t="shared" si="969"/>
        <v>No</v>
      </c>
      <c r="Q1523" t="str">
        <f>IF(OR(Expenses!K66="Q1 2022",Expenses!K66="Q2 2022"),"Yes","No")</f>
        <v>No</v>
      </c>
      <c r="R1523" s="178" t="str">
        <f t="shared" si="970"/>
        <v>No</v>
      </c>
      <c r="S1523" t="str">
        <f>IF(OR(Expenses!K66="Q3 2022",Expenses!K66="Q4 2022"),"Yes","No")</f>
        <v>No</v>
      </c>
      <c r="T1523" s="178" t="str">
        <f t="shared" si="971"/>
        <v>No</v>
      </c>
      <c r="U1523" t="str">
        <f>IF(OR(Expenses!K66="Q1 2023",Expenses!K66="Q2 2023"),"Yes","No")</f>
        <v>No</v>
      </c>
      <c r="V1523" s="178" t="str">
        <f t="shared" si="972"/>
        <v>No</v>
      </c>
      <c r="W1523" t="str">
        <f>IF(OR(Expenses!K66="Q3 2023",Expenses!K66="Q4 2023"),"Yes","No")</f>
        <v>No</v>
      </c>
      <c r="X1523" s="178" t="str">
        <f t="shared" si="973"/>
        <v>No</v>
      </c>
      <c r="Y1523" t="str">
        <f>IF(OR(Expenses!K66="Q1 2024",Expenses!K66="Q2 2024"),"Yes","No")</f>
        <v>No</v>
      </c>
      <c r="Z1523" s="178" t="str">
        <f t="shared" si="974"/>
        <v>No</v>
      </c>
      <c r="AA1523" t="str">
        <f>IF(OR(Expenses!K66="Q3 2024",Expenses!K66="Q4 2024"),"Yes","No")</f>
        <v>No</v>
      </c>
      <c r="AB1523" s="178" t="str">
        <f t="shared" si="975"/>
        <v>No</v>
      </c>
      <c r="AC1523" t="str">
        <f>IF(OR(Expenses!K66="Q1 2025",Expenses!K66="Q2 2025"),"Yes","No")</f>
        <v>No</v>
      </c>
      <c r="AD1523" s="178" t="str">
        <f t="shared" si="976"/>
        <v>No</v>
      </c>
      <c r="AE1523" t="str">
        <f>IF(OR(Expenses!K66="Q3 2025",Expenses!K66="Q4 2025"),"Yes","No")</f>
        <v>No</v>
      </c>
      <c r="AF1523" s="178" t="str">
        <f t="shared" si="977"/>
        <v>No</v>
      </c>
      <c r="AG1523" t="str">
        <f>IF(OR(Expenses!K66="Q1 2026",Expenses!K66="Q2 2026"),"Yes","No")</f>
        <v>No</v>
      </c>
      <c r="AH1523" s="178" t="str">
        <f t="shared" si="978"/>
        <v>No</v>
      </c>
      <c r="AI1523" t="str">
        <f>IF(OR(Expenses!K66="Q3 2026",Expenses!K66="Q4 2026"),"Yes","No")</f>
        <v>No</v>
      </c>
      <c r="AJ1523" s="178" t="str">
        <f t="shared" si="979"/>
        <v>No</v>
      </c>
      <c r="AK1523" t="str">
        <f>IF(OR(Expenses!K66="Q1 2027",Expenses!K66="Q2 2027"),"Yes","No")</f>
        <v>No</v>
      </c>
      <c r="AL1523" s="178" t="str">
        <f t="shared" si="980"/>
        <v>No</v>
      </c>
      <c r="AM1523" t="str">
        <f>IF(OR(Expenses!K66="Q3 2027",Expenses!K66="Q4 2027"),"Yes","No")</f>
        <v>No</v>
      </c>
      <c r="AN1523" s="178" t="str">
        <f t="shared" si="981"/>
        <v>No</v>
      </c>
      <c r="AO1523" t="str">
        <f>IF(OR(Expenses!K66="Q1 2028",Expenses!K66="Q2 2028"),"Yes","No")</f>
        <v>No</v>
      </c>
      <c r="AP1523" s="178" t="str">
        <f t="shared" si="982"/>
        <v>No</v>
      </c>
      <c r="AQ1523" t="str">
        <f>IF(OR(Expenses!K66="Q3 2028",Expenses!K66="Q4 2028"),"Yes","No")</f>
        <v>No</v>
      </c>
      <c r="AR1523" s="178" t="str">
        <f t="shared" si="983"/>
        <v>No</v>
      </c>
      <c r="AS1523" t="str">
        <f>IF(OR(Expenses!K66="Q1 2029",Expenses!K66="Q2 2029"),"Yes","No")</f>
        <v>No</v>
      </c>
      <c r="AT1523" s="178" t="str">
        <f t="shared" si="984"/>
        <v>No</v>
      </c>
      <c r="AU1523" t="str">
        <f>IF(OR(Expenses!K66="Q3 2029",Expenses!K66="Q4 2029"),"Yes","No")</f>
        <v>No</v>
      </c>
      <c r="AV1523" s="178" t="str">
        <f t="shared" si="985"/>
        <v>No</v>
      </c>
      <c r="AW1523" t="str">
        <f>IF(OR(Expenses!K66="Q1 2030",Expenses!K66="Q2 2030"),"Yes","No")</f>
        <v>No</v>
      </c>
      <c r="AX1523" s="178" t="str">
        <f t="shared" si="986"/>
        <v>No</v>
      </c>
      <c r="AY1523" t="str">
        <f>IF(OR(Expenses!K66="Q3 2030",Expenses!K66="Q4 2030"),"Yes","No")</f>
        <v>No</v>
      </c>
      <c r="AZ1523" s="178" t="str">
        <f t="shared" si="987"/>
        <v>No</v>
      </c>
      <c r="BA1523" t="str">
        <f>IF(Expenses!K66="","No","Yes")</f>
        <v>No</v>
      </c>
      <c r="BB1523" s="178" t="str">
        <f t="shared" si="988"/>
        <v>No</v>
      </c>
      <c r="BC1523" s="178" t="str">
        <f t="shared" si="989"/>
        <v>Yes</v>
      </c>
      <c r="BD1523" s="174"/>
    </row>
    <row r="1524" spans="1:56" s="175" customFormat="1" ht="23.25" x14ac:dyDescent="0.45">
      <c r="A1524" s="177">
        <v>63</v>
      </c>
      <c r="B1524" s="111" t="s">
        <v>358</v>
      </c>
      <c r="C1524" t="str">
        <f>IF(Expenses!E67="Yes","Yes","No")</f>
        <v>No</v>
      </c>
      <c r="D1524" t="str">
        <f>IF(AND(C1524="No",Expenses!F67="Yes"),"Yes","No")</f>
        <v>No</v>
      </c>
      <c r="E1524" t="str">
        <f>IF(AND(C1524="No",Expenses!F67="N/A"),"N/A","No")</f>
        <v>No</v>
      </c>
      <c r="F1524">
        <f>IF(OR(Expenses!F67="Yes",Expenses!F67="N/A"),0,1)</f>
        <v>1</v>
      </c>
      <c r="G1524" t="str">
        <f>IF(OR(Expenses!K67="Q3 2019",Expenses!K67="Q4 2019"),"Yes","No")</f>
        <v>No</v>
      </c>
      <c r="H1524" s="178" t="str">
        <f t="shared" si="941"/>
        <v>No</v>
      </c>
      <c r="I1524" t="str">
        <f>IF(OR(Expenses!K67="Q1 2020",Expenses!K67="Q2 2020"),"Yes","No")</f>
        <v>No</v>
      </c>
      <c r="J1524" s="178" t="str">
        <f t="shared" si="966"/>
        <v>No</v>
      </c>
      <c r="K1524" t="str">
        <f>IF(OR(Expenses!K67="Q3 2020",Expenses!K67="Q4 2020"),"Yes","No")</f>
        <v>No</v>
      </c>
      <c r="L1524" s="178" t="str">
        <f t="shared" si="967"/>
        <v>No</v>
      </c>
      <c r="M1524" t="str">
        <f>IF(OR(Expenses!K67="Q1 2021",Expenses!K67="Q2 2021"),"Yes","No")</f>
        <v>No</v>
      </c>
      <c r="N1524" s="178" t="str">
        <f t="shared" si="968"/>
        <v>No</v>
      </c>
      <c r="O1524" t="str">
        <f>IF(OR(Expenses!K67="Q3 2021",Expenses!K67="Q4 2021"),"Yes","No")</f>
        <v>No</v>
      </c>
      <c r="P1524" s="178" t="str">
        <f t="shared" si="969"/>
        <v>No</v>
      </c>
      <c r="Q1524" t="str">
        <f>IF(OR(Expenses!K67="Q1 2022",Expenses!K67="Q2 2022"),"Yes","No")</f>
        <v>No</v>
      </c>
      <c r="R1524" s="178" t="str">
        <f t="shared" si="970"/>
        <v>No</v>
      </c>
      <c r="S1524" t="str">
        <f>IF(OR(Expenses!K67="Q3 2022",Expenses!K67="Q4 2022"),"Yes","No")</f>
        <v>No</v>
      </c>
      <c r="T1524" s="178" t="str">
        <f t="shared" si="971"/>
        <v>No</v>
      </c>
      <c r="U1524" t="str">
        <f>IF(OR(Expenses!K67="Q1 2023",Expenses!K67="Q2 2023"),"Yes","No")</f>
        <v>No</v>
      </c>
      <c r="V1524" s="178" t="str">
        <f t="shared" si="972"/>
        <v>No</v>
      </c>
      <c r="W1524" t="str">
        <f>IF(OR(Expenses!K67="Q3 2023",Expenses!K67="Q4 2023"),"Yes","No")</f>
        <v>No</v>
      </c>
      <c r="X1524" s="178" t="str">
        <f t="shared" si="973"/>
        <v>No</v>
      </c>
      <c r="Y1524" t="str">
        <f>IF(OR(Expenses!K67="Q1 2024",Expenses!K67="Q2 2024"),"Yes","No")</f>
        <v>No</v>
      </c>
      <c r="Z1524" s="178" t="str">
        <f t="shared" si="974"/>
        <v>No</v>
      </c>
      <c r="AA1524" t="str">
        <f>IF(OR(Expenses!K67="Q3 2024",Expenses!K67="Q4 2024"),"Yes","No")</f>
        <v>No</v>
      </c>
      <c r="AB1524" s="178" t="str">
        <f t="shared" si="975"/>
        <v>No</v>
      </c>
      <c r="AC1524" t="str">
        <f>IF(OR(Expenses!K67="Q1 2025",Expenses!K67="Q2 2025"),"Yes","No")</f>
        <v>No</v>
      </c>
      <c r="AD1524" s="178" t="str">
        <f t="shared" si="976"/>
        <v>No</v>
      </c>
      <c r="AE1524" t="str">
        <f>IF(OR(Expenses!K67="Q3 2025",Expenses!K67="Q4 2025"),"Yes","No")</f>
        <v>No</v>
      </c>
      <c r="AF1524" s="178" t="str">
        <f t="shared" si="977"/>
        <v>No</v>
      </c>
      <c r="AG1524" t="str">
        <f>IF(OR(Expenses!K67="Q1 2026",Expenses!K67="Q2 2026"),"Yes","No")</f>
        <v>No</v>
      </c>
      <c r="AH1524" s="178" t="str">
        <f t="shared" si="978"/>
        <v>No</v>
      </c>
      <c r="AI1524" t="str">
        <f>IF(OR(Expenses!K67="Q3 2026",Expenses!K67="Q4 2026"),"Yes","No")</f>
        <v>No</v>
      </c>
      <c r="AJ1524" s="178" t="str">
        <f t="shared" si="979"/>
        <v>No</v>
      </c>
      <c r="AK1524" t="str">
        <f>IF(OR(Expenses!K67="Q1 2027",Expenses!K67="Q2 2027"),"Yes","No")</f>
        <v>No</v>
      </c>
      <c r="AL1524" s="178" t="str">
        <f t="shared" si="980"/>
        <v>No</v>
      </c>
      <c r="AM1524" t="str">
        <f>IF(OR(Expenses!K67="Q3 2027",Expenses!K67="Q4 2027"),"Yes","No")</f>
        <v>No</v>
      </c>
      <c r="AN1524" s="178" t="str">
        <f t="shared" si="981"/>
        <v>No</v>
      </c>
      <c r="AO1524" t="str">
        <f>IF(OR(Expenses!K67="Q1 2028",Expenses!K67="Q2 2028"),"Yes","No")</f>
        <v>No</v>
      </c>
      <c r="AP1524" s="178" t="str">
        <f t="shared" si="982"/>
        <v>No</v>
      </c>
      <c r="AQ1524" t="str">
        <f>IF(OR(Expenses!K67="Q3 2028",Expenses!K67="Q4 2028"),"Yes","No")</f>
        <v>No</v>
      </c>
      <c r="AR1524" s="178" t="str">
        <f t="shared" si="983"/>
        <v>No</v>
      </c>
      <c r="AS1524" t="str">
        <f>IF(OR(Expenses!K67="Q1 2029",Expenses!K67="Q2 2029"),"Yes","No")</f>
        <v>No</v>
      </c>
      <c r="AT1524" s="178" t="str">
        <f t="shared" si="984"/>
        <v>No</v>
      </c>
      <c r="AU1524" t="str">
        <f>IF(OR(Expenses!K67="Q3 2029",Expenses!K67="Q4 2029"),"Yes","No")</f>
        <v>No</v>
      </c>
      <c r="AV1524" s="178" t="str">
        <f t="shared" si="985"/>
        <v>No</v>
      </c>
      <c r="AW1524" t="str">
        <f>IF(OR(Expenses!K67="Q1 2030",Expenses!K67="Q2 2030"),"Yes","No")</f>
        <v>No</v>
      </c>
      <c r="AX1524" s="178" t="str">
        <f t="shared" si="986"/>
        <v>No</v>
      </c>
      <c r="AY1524" t="str">
        <f>IF(OR(Expenses!K67="Q3 2030",Expenses!K67="Q4 2030"),"Yes","No")</f>
        <v>No</v>
      </c>
      <c r="AZ1524" s="178" t="str">
        <f t="shared" si="987"/>
        <v>No</v>
      </c>
      <c r="BA1524" t="str">
        <f>IF(Expenses!K67="","No","Yes")</f>
        <v>No</v>
      </c>
      <c r="BB1524" s="178" t="str">
        <f t="shared" si="988"/>
        <v>No</v>
      </c>
      <c r="BC1524" s="178" t="str">
        <f t="shared" si="989"/>
        <v>Yes</v>
      </c>
      <c r="BD1524" s="174"/>
    </row>
    <row r="1525" spans="1:56" s="175" customFormat="1" ht="23.25" x14ac:dyDescent="0.45">
      <c r="A1525" s="177">
        <v>64</v>
      </c>
      <c r="B1525" s="111" t="s">
        <v>360</v>
      </c>
      <c r="C1525" t="str">
        <f>IF(Expenses!E68="Yes","Yes","No")</f>
        <v>No</v>
      </c>
      <c r="D1525" t="str">
        <f>IF(AND(C1525="No",Expenses!F68="Yes"),"Yes","No")</f>
        <v>No</v>
      </c>
      <c r="E1525" t="str">
        <f>IF(AND(C1525="No",Expenses!F68="N/A"),"N/A","No")</f>
        <v>No</v>
      </c>
      <c r="F1525">
        <f>IF(OR(Expenses!F68="Yes",Expenses!F68="N/A"),0,1)</f>
        <v>1</v>
      </c>
      <c r="G1525" t="str">
        <f>IF(OR(Expenses!K68="Q3 2019",Expenses!K68="Q4 2019"),"Yes","No")</f>
        <v>No</v>
      </c>
      <c r="H1525" s="178" t="str">
        <f t="shared" si="941"/>
        <v>No</v>
      </c>
      <c r="I1525" t="str">
        <f>IF(OR(Expenses!K68="Q1 2020",Expenses!K68="Q2 2020"),"Yes","No")</f>
        <v>No</v>
      </c>
      <c r="J1525" s="178" t="str">
        <f t="shared" si="966"/>
        <v>No</v>
      </c>
      <c r="K1525" t="str">
        <f>IF(OR(Expenses!K68="Q3 2020",Expenses!K68="Q4 2020"),"Yes","No")</f>
        <v>No</v>
      </c>
      <c r="L1525" s="178" t="str">
        <f t="shared" si="967"/>
        <v>No</v>
      </c>
      <c r="M1525" t="str">
        <f>IF(OR(Expenses!K68="Q1 2021",Expenses!K68="Q2 2021"),"Yes","No")</f>
        <v>No</v>
      </c>
      <c r="N1525" s="178" t="str">
        <f t="shared" si="968"/>
        <v>No</v>
      </c>
      <c r="O1525" t="str">
        <f>IF(OR(Expenses!K68="Q3 2021",Expenses!K68="Q4 2021"),"Yes","No")</f>
        <v>No</v>
      </c>
      <c r="P1525" s="178" t="str">
        <f t="shared" si="969"/>
        <v>No</v>
      </c>
      <c r="Q1525" t="str">
        <f>IF(OR(Expenses!K68="Q1 2022",Expenses!K68="Q2 2022"),"Yes","No")</f>
        <v>No</v>
      </c>
      <c r="R1525" s="178" t="str">
        <f t="shared" si="970"/>
        <v>No</v>
      </c>
      <c r="S1525" t="str">
        <f>IF(OR(Expenses!K68="Q3 2022",Expenses!K68="Q4 2022"),"Yes","No")</f>
        <v>No</v>
      </c>
      <c r="T1525" s="178" t="str">
        <f t="shared" si="971"/>
        <v>No</v>
      </c>
      <c r="U1525" t="str">
        <f>IF(OR(Expenses!K68="Q1 2023",Expenses!K68="Q2 2023"),"Yes","No")</f>
        <v>No</v>
      </c>
      <c r="V1525" s="178" t="str">
        <f t="shared" si="972"/>
        <v>No</v>
      </c>
      <c r="W1525" t="str">
        <f>IF(OR(Expenses!K68="Q3 2023",Expenses!K68="Q4 2023"),"Yes","No")</f>
        <v>No</v>
      </c>
      <c r="X1525" s="178" t="str">
        <f t="shared" si="973"/>
        <v>No</v>
      </c>
      <c r="Y1525" t="str">
        <f>IF(OR(Expenses!K68="Q1 2024",Expenses!K68="Q2 2024"),"Yes","No")</f>
        <v>No</v>
      </c>
      <c r="Z1525" s="178" t="str">
        <f t="shared" si="974"/>
        <v>No</v>
      </c>
      <c r="AA1525" t="str">
        <f>IF(OR(Expenses!K68="Q3 2024",Expenses!K68="Q4 2024"),"Yes","No")</f>
        <v>No</v>
      </c>
      <c r="AB1525" s="178" t="str">
        <f t="shared" si="975"/>
        <v>No</v>
      </c>
      <c r="AC1525" t="str">
        <f>IF(OR(Expenses!K68="Q1 2025",Expenses!K68="Q2 2025"),"Yes","No")</f>
        <v>No</v>
      </c>
      <c r="AD1525" s="178" t="str">
        <f t="shared" si="976"/>
        <v>No</v>
      </c>
      <c r="AE1525" t="str">
        <f>IF(OR(Expenses!K68="Q3 2025",Expenses!K68="Q4 2025"),"Yes","No")</f>
        <v>No</v>
      </c>
      <c r="AF1525" s="178" t="str">
        <f t="shared" si="977"/>
        <v>No</v>
      </c>
      <c r="AG1525" t="str">
        <f>IF(OR(Expenses!K68="Q1 2026",Expenses!K68="Q2 2026"),"Yes","No")</f>
        <v>No</v>
      </c>
      <c r="AH1525" s="178" t="str">
        <f t="shared" si="978"/>
        <v>No</v>
      </c>
      <c r="AI1525" t="str">
        <f>IF(OR(Expenses!K68="Q3 2026",Expenses!K68="Q4 2026"),"Yes","No")</f>
        <v>No</v>
      </c>
      <c r="AJ1525" s="178" t="str">
        <f t="shared" si="979"/>
        <v>No</v>
      </c>
      <c r="AK1525" t="str">
        <f>IF(OR(Expenses!K68="Q1 2027",Expenses!K68="Q2 2027"),"Yes","No")</f>
        <v>No</v>
      </c>
      <c r="AL1525" s="178" t="str">
        <f t="shared" si="980"/>
        <v>No</v>
      </c>
      <c r="AM1525" t="str">
        <f>IF(OR(Expenses!K68="Q3 2027",Expenses!K68="Q4 2027"),"Yes","No")</f>
        <v>No</v>
      </c>
      <c r="AN1525" s="178" t="str">
        <f t="shared" si="981"/>
        <v>No</v>
      </c>
      <c r="AO1525" t="str">
        <f>IF(OR(Expenses!K68="Q1 2028",Expenses!K68="Q2 2028"),"Yes","No")</f>
        <v>No</v>
      </c>
      <c r="AP1525" s="178" t="str">
        <f t="shared" si="982"/>
        <v>No</v>
      </c>
      <c r="AQ1525" t="str">
        <f>IF(OR(Expenses!K68="Q3 2028",Expenses!K68="Q4 2028"),"Yes","No")</f>
        <v>No</v>
      </c>
      <c r="AR1525" s="178" t="str">
        <f t="shared" si="983"/>
        <v>No</v>
      </c>
      <c r="AS1525" t="str">
        <f>IF(OR(Expenses!K68="Q1 2029",Expenses!K68="Q2 2029"),"Yes","No")</f>
        <v>No</v>
      </c>
      <c r="AT1525" s="178" t="str">
        <f t="shared" si="984"/>
        <v>No</v>
      </c>
      <c r="AU1525" t="str">
        <f>IF(OR(Expenses!K68="Q3 2029",Expenses!K68="Q4 2029"),"Yes","No")</f>
        <v>No</v>
      </c>
      <c r="AV1525" s="178" t="str">
        <f t="shared" si="985"/>
        <v>No</v>
      </c>
      <c r="AW1525" t="str">
        <f>IF(OR(Expenses!K68="Q1 2030",Expenses!K68="Q2 2030"),"Yes","No")</f>
        <v>No</v>
      </c>
      <c r="AX1525" s="178" t="str">
        <f t="shared" si="986"/>
        <v>No</v>
      </c>
      <c r="AY1525" t="str">
        <f>IF(OR(Expenses!K68="Q3 2030",Expenses!K68="Q4 2030"),"Yes","No")</f>
        <v>No</v>
      </c>
      <c r="AZ1525" s="178" t="str">
        <f t="shared" si="987"/>
        <v>No</v>
      </c>
      <c r="BA1525" t="str">
        <f>IF(Expenses!K68="","No","Yes")</f>
        <v>No</v>
      </c>
      <c r="BB1525" s="178" t="str">
        <f t="shared" si="988"/>
        <v>No</v>
      </c>
      <c r="BC1525" s="178" t="str">
        <f t="shared" si="989"/>
        <v>Yes</v>
      </c>
      <c r="BD1525" s="174"/>
    </row>
    <row r="1526" spans="1:56" s="175" customFormat="1" ht="23.25" x14ac:dyDescent="0.45">
      <c r="A1526" s="177">
        <v>65</v>
      </c>
      <c r="B1526" s="111" t="s">
        <v>361</v>
      </c>
      <c r="C1526" t="str">
        <f>IF(Expenses!E69="Yes","Yes","No")</f>
        <v>No</v>
      </c>
      <c r="D1526" t="str">
        <f>IF(AND(C1526="No",Expenses!F69="Yes"),"Yes","No")</f>
        <v>No</v>
      </c>
      <c r="E1526" t="str">
        <f>IF(AND(C1526="No",Expenses!F69="N/A"),"N/A","No")</f>
        <v>No</v>
      </c>
      <c r="F1526">
        <f>IF(OR(Expenses!F69="Yes",Expenses!F69="N/A"),0,1)</f>
        <v>1</v>
      </c>
      <c r="G1526" t="str">
        <f>IF(OR(Expenses!K69="Q3 2019",Expenses!K69="Q4 2019"),"Yes","No")</f>
        <v>No</v>
      </c>
      <c r="H1526" s="178" t="str">
        <f t="shared" ref="H1526:H1585" si="990">IF(AND(C1526="No",D1526="No",E1526="No",G1526="Yes"),"Yes","No")</f>
        <v>No</v>
      </c>
      <c r="I1526" t="str">
        <f>IF(OR(Expenses!K69="Q1 2020",Expenses!K69="Q2 2020"),"Yes","No")</f>
        <v>No</v>
      </c>
      <c r="J1526" s="178" t="str">
        <f t="shared" si="966"/>
        <v>No</v>
      </c>
      <c r="K1526" t="str">
        <f>IF(OR(Expenses!K69="Q3 2020",Expenses!K69="Q4 2020"),"Yes","No")</f>
        <v>No</v>
      </c>
      <c r="L1526" s="178" t="str">
        <f t="shared" si="967"/>
        <v>No</v>
      </c>
      <c r="M1526" t="str">
        <f>IF(OR(Expenses!K69="Q1 2021",Expenses!K69="Q2 2021"),"Yes","No")</f>
        <v>No</v>
      </c>
      <c r="N1526" s="178" t="str">
        <f t="shared" si="968"/>
        <v>No</v>
      </c>
      <c r="O1526" t="str">
        <f>IF(OR(Expenses!K69="Q3 2021",Expenses!K69="Q4 2021"),"Yes","No")</f>
        <v>No</v>
      </c>
      <c r="P1526" s="178" t="str">
        <f t="shared" si="969"/>
        <v>No</v>
      </c>
      <c r="Q1526" t="str">
        <f>IF(OR(Expenses!K69="Q1 2022",Expenses!K69="Q2 2022"),"Yes","No")</f>
        <v>No</v>
      </c>
      <c r="R1526" s="178" t="str">
        <f t="shared" si="970"/>
        <v>No</v>
      </c>
      <c r="S1526" t="str">
        <f>IF(OR(Expenses!K69="Q3 2022",Expenses!K69="Q4 2022"),"Yes","No")</f>
        <v>No</v>
      </c>
      <c r="T1526" s="178" t="str">
        <f t="shared" si="971"/>
        <v>No</v>
      </c>
      <c r="U1526" t="str">
        <f>IF(OR(Expenses!K69="Q1 2023",Expenses!K69="Q2 2023"),"Yes","No")</f>
        <v>No</v>
      </c>
      <c r="V1526" s="178" t="str">
        <f t="shared" si="972"/>
        <v>No</v>
      </c>
      <c r="W1526" t="str">
        <f>IF(OR(Expenses!K69="Q3 2023",Expenses!K69="Q4 2023"),"Yes","No")</f>
        <v>No</v>
      </c>
      <c r="X1526" s="178" t="str">
        <f t="shared" si="973"/>
        <v>No</v>
      </c>
      <c r="Y1526" t="str">
        <f>IF(OR(Expenses!K69="Q1 2024",Expenses!K69="Q2 2024"),"Yes","No")</f>
        <v>No</v>
      </c>
      <c r="Z1526" s="178" t="str">
        <f t="shared" si="974"/>
        <v>No</v>
      </c>
      <c r="AA1526" t="str">
        <f>IF(OR(Expenses!K69="Q3 2024",Expenses!K69="Q4 2024"),"Yes","No")</f>
        <v>No</v>
      </c>
      <c r="AB1526" s="178" t="str">
        <f t="shared" si="975"/>
        <v>No</v>
      </c>
      <c r="AC1526" t="str">
        <f>IF(OR(Expenses!K69="Q1 2025",Expenses!K69="Q2 2025"),"Yes","No")</f>
        <v>No</v>
      </c>
      <c r="AD1526" s="178" t="str">
        <f t="shared" si="976"/>
        <v>No</v>
      </c>
      <c r="AE1526" t="str">
        <f>IF(OR(Expenses!K69="Q3 2025",Expenses!K69="Q4 2025"),"Yes","No")</f>
        <v>No</v>
      </c>
      <c r="AF1526" s="178" t="str">
        <f t="shared" si="977"/>
        <v>No</v>
      </c>
      <c r="AG1526" t="str">
        <f>IF(OR(Expenses!K69="Q1 2026",Expenses!K69="Q2 2026"),"Yes","No")</f>
        <v>No</v>
      </c>
      <c r="AH1526" s="178" t="str">
        <f t="shared" si="978"/>
        <v>No</v>
      </c>
      <c r="AI1526" t="str">
        <f>IF(OR(Expenses!K69="Q3 2026",Expenses!K69="Q4 2026"),"Yes","No")</f>
        <v>No</v>
      </c>
      <c r="AJ1526" s="178" t="str">
        <f t="shared" si="979"/>
        <v>No</v>
      </c>
      <c r="AK1526" t="str">
        <f>IF(OR(Expenses!K69="Q1 2027",Expenses!K69="Q2 2027"),"Yes","No")</f>
        <v>No</v>
      </c>
      <c r="AL1526" s="178" t="str">
        <f t="shared" si="980"/>
        <v>No</v>
      </c>
      <c r="AM1526" t="str">
        <f>IF(OR(Expenses!K69="Q3 2027",Expenses!K69="Q4 2027"),"Yes","No")</f>
        <v>No</v>
      </c>
      <c r="AN1526" s="178" t="str">
        <f t="shared" si="981"/>
        <v>No</v>
      </c>
      <c r="AO1526" t="str">
        <f>IF(OR(Expenses!K69="Q1 2028",Expenses!K69="Q2 2028"),"Yes","No")</f>
        <v>No</v>
      </c>
      <c r="AP1526" s="178" t="str">
        <f t="shared" si="982"/>
        <v>No</v>
      </c>
      <c r="AQ1526" t="str">
        <f>IF(OR(Expenses!K69="Q3 2028",Expenses!K69="Q4 2028"),"Yes","No")</f>
        <v>No</v>
      </c>
      <c r="AR1526" s="178" t="str">
        <f t="shared" si="983"/>
        <v>No</v>
      </c>
      <c r="AS1526" t="str">
        <f>IF(OR(Expenses!K69="Q1 2029",Expenses!K69="Q2 2029"),"Yes","No")</f>
        <v>No</v>
      </c>
      <c r="AT1526" s="178" t="str">
        <f t="shared" si="984"/>
        <v>No</v>
      </c>
      <c r="AU1526" t="str">
        <f>IF(OR(Expenses!K69="Q3 2029",Expenses!K69="Q4 2029"),"Yes","No")</f>
        <v>No</v>
      </c>
      <c r="AV1526" s="178" t="str">
        <f t="shared" si="985"/>
        <v>No</v>
      </c>
      <c r="AW1526" t="str">
        <f>IF(OR(Expenses!K69="Q1 2030",Expenses!K69="Q2 2030"),"Yes","No")</f>
        <v>No</v>
      </c>
      <c r="AX1526" s="178" t="str">
        <f t="shared" si="986"/>
        <v>No</v>
      </c>
      <c r="AY1526" t="str">
        <f>IF(OR(Expenses!K69="Q3 2030",Expenses!K69="Q4 2030"),"Yes","No")</f>
        <v>No</v>
      </c>
      <c r="AZ1526" s="178" t="str">
        <f t="shared" si="987"/>
        <v>No</v>
      </c>
      <c r="BA1526" t="str">
        <f>IF(Expenses!K69="","No","Yes")</f>
        <v>No</v>
      </c>
      <c r="BB1526" s="178" t="str">
        <f t="shared" si="988"/>
        <v>No</v>
      </c>
      <c r="BC1526" s="178" t="str">
        <f t="shared" si="989"/>
        <v>Yes</v>
      </c>
      <c r="BD1526" s="174"/>
    </row>
    <row r="1527" spans="1:56" s="175" customFormat="1" ht="46.5" x14ac:dyDescent="0.45">
      <c r="A1527" s="177">
        <v>66</v>
      </c>
      <c r="B1527" s="28" t="s">
        <v>362</v>
      </c>
      <c r="C1527" t="str">
        <f>IF(Expenses!E70="Yes","Yes","No")</f>
        <v>No</v>
      </c>
      <c r="D1527" t="str">
        <f>IF(AND(C1527="No",Expenses!F70="Yes"),"Yes","No")</f>
        <v>No</v>
      </c>
      <c r="E1527" t="str">
        <f>IF(AND(C1527="No",Expenses!F70="N/A"),"N/A","No")</f>
        <v>No</v>
      </c>
      <c r="F1527">
        <f>IF(OR(Expenses!F70="Yes",Expenses!F70="N/A"),0,1)</f>
        <v>1</v>
      </c>
      <c r="G1527" t="str">
        <f>IF(OR(Expenses!K70="Q3 2019",Expenses!K70="Q4 2019"),"Yes","No")</f>
        <v>No</v>
      </c>
      <c r="H1527" s="178" t="str">
        <f t="shared" si="990"/>
        <v>No</v>
      </c>
      <c r="I1527" t="str">
        <f>IF(OR(Expenses!K70="Q1 2020",Expenses!K70="Q2 2020"),"Yes","No")</f>
        <v>No</v>
      </c>
      <c r="J1527" s="178" t="str">
        <f t="shared" ref="J1527:J1585" si="991">IF(AND(C1527="No",D1527="No",E1527="No",I1527="Yes"),"Yes","No")</f>
        <v>No</v>
      </c>
      <c r="K1527" t="str">
        <f>IF(OR(Expenses!K70="Q3 2020",Expenses!K70="Q4 2020"),"Yes","No")</f>
        <v>No</v>
      </c>
      <c r="L1527" s="178" t="str">
        <f t="shared" ref="L1527:L1585" si="992">IF(AND(C1527="No",D1527="No",E1527="No",K1527="Yes"),"Yes","No")</f>
        <v>No</v>
      </c>
      <c r="M1527" t="str">
        <f>IF(OR(Expenses!K70="Q1 2021",Expenses!K70="Q2 2021"),"Yes","No")</f>
        <v>No</v>
      </c>
      <c r="N1527" s="178" t="str">
        <f t="shared" ref="N1527:N1585" si="993">IF(AND(C1527="No",D1527="No",E1527="No",M1527="Yes"),"Yes","No")</f>
        <v>No</v>
      </c>
      <c r="O1527" t="str">
        <f>IF(OR(Expenses!K70="Q3 2021",Expenses!K70="Q4 2021"),"Yes","No")</f>
        <v>No</v>
      </c>
      <c r="P1527" s="178" t="str">
        <f t="shared" ref="P1527:P1585" si="994">IF(AND(C1527="No",D1527="No",E1527="No",O1527="Yes"),"Yes","No")</f>
        <v>No</v>
      </c>
      <c r="Q1527" t="str">
        <f>IF(OR(Expenses!K70="Q1 2022",Expenses!K70="Q2 2022"),"Yes","No")</f>
        <v>No</v>
      </c>
      <c r="R1527" s="178" t="str">
        <f t="shared" ref="R1527:R1585" si="995">IF(AND(C1527="No",D1527="No",E1527="No",Q1527="Yes"),"Yes","No")</f>
        <v>No</v>
      </c>
      <c r="S1527" t="str">
        <f>IF(OR(Expenses!K70="Q3 2022",Expenses!K70="Q4 2022"),"Yes","No")</f>
        <v>No</v>
      </c>
      <c r="T1527" s="178" t="str">
        <f t="shared" ref="T1527:T1585" si="996">IF(AND(C1527="No",D1527="No",E1527="No",S1527="Yes"),"Yes","No")</f>
        <v>No</v>
      </c>
      <c r="U1527" t="str">
        <f>IF(OR(Expenses!K70="Q1 2023",Expenses!K70="Q2 2023"),"Yes","No")</f>
        <v>No</v>
      </c>
      <c r="V1527" s="178" t="str">
        <f t="shared" ref="V1527:V1585" si="997">IF(AND(C1527="No",D1527="No",E1527="No",U1527="Yes"),"Yes","No")</f>
        <v>No</v>
      </c>
      <c r="W1527" t="str">
        <f>IF(OR(Expenses!K70="Q3 2023",Expenses!K70="Q4 2023"),"Yes","No")</f>
        <v>No</v>
      </c>
      <c r="X1527" s="178" t="str">
        <f t="shared" ref="X1527:X1585" si="998">IF(AND(C1527="No",D1527="No",E1527="No",W1527="Yes"),"Yes","No")</f>
        <v>No</v>
      </c>
      <c r="Y1527" t="str">
        <f>IF(OR(Expenses!K70="Q1 2024",Expenses!K70="Q2 2024"),"Yes","No")</f>
        <v>No</v>
      </c>
      <c r="Z1527" s="178" t="str">
        <f t="shared" ref="Z1527:Z1585" si="999">IF(AND(C1527="No",D1527="No",E1527="No",Y1527="Yes"),"Yes","No")</f>
        <v>No</v>
      </c>
      <c r="AA1527" t="str">
        <f>IF(OR(Expenses!K70="Q3 2024",Expenses!K70="Q4 2024"),"Yes","No")</f>
        <v>No</v>
      </c>
      <c r="AB1527" s="178" t="str">
        <f t="shared" ref="AB1527:AB1585" si="1000">IF(AND(C1527="No",D1527="No",E1527="No",AA1527="Yes"),"Yes","No")</f>
        <v>No</v>
      </c>
      <c r="AC1527" t="str">
        <f>IF(OR(Expenses!K70="Q1 2025",Expenses!K70="Q2 2025"),"Yes","No")</f>
        <v>No</v>
      </c>
      <c r="AD1527" s="178" t="str">
        <f t="shared" ref="AD1527:AD1585" si="1001">IF(AND(C1527="No",D1527="No",E1527="No",AC1527="Yes"),"Yes","No")</f>
        <v>No</v>
      </c>
      <c r="AE1527" t="str">
        <f>IF(OR(Expenses!K70="Q3 2025",Expenses!K70="Q4 2025"),"Yes","No")</f>
        <v>No</v>
      </c>
      <c r="AF1527" s="178" t="str">
        <f t="shared" ref="AF1527:AF1585" si="1002">IF(AND(C1527="No",D1527="No",E1527="No",AE1527="Yes"),"Yes","No")</f>
        <v>No</v>
      </c>
      <c r="AG1527" t="str">
        <f>IF(OR(Expenses!K70="Q1 2026",Expenses!K70="Q2 2026"),"Yes","No")</f>
        <v>No</v>
      </c>
      <c r="AH1527" s="178" t="str">
        <f t="shared" ref="AH1527:AH1585" si="1003">IF(AND(C1527="No",D1527="No",E1527="No",AG1527="Yes"),"Yes","No")</f>
        <v>No</v>
      </c>
      <c r="AI1527" t="str">
        <f>IF(OR(Expenses!K70="Q3 2026",Expenses!K70="Q4 2026"),"Yes","No")</f>
        <v>No</v>
      </c>
      <c r="AJ1527" s="178" t="str">
        <f t="shared" ref="AJ1527:AJ1585" si="1004">IF(AND(C1527="No",D1527="No",E1527="No",AI1527="Yes"),"Yes","No")</f>
        <v>No</v>
      </c>
      <c r="AK1527" t="str">
        <f>IF(OR(Expenses!K70="Q1 2027",Expenses!K70="Q2 2027"),"Yes","No")</f>
        <v>No</v>
      </c>
      <c r="AL1527" s="178" t="str">
        <f t="shared" ref="AL1527:AL1585" si="1005">IF(AND(C1527="No",D1527="No",E1527="No",AK1527="Yes"),"Yes","No")</f>
        <v>No</v>
      </c>
      <c r="AM1527" t="str">
        <f>IF(OR(Expenses!K70="Q3 2027",Expenses!K70="Q4 2027"),"Yes","No")</f>
        <v>No</v>
      </c>
      <c r="AN1527" s="178" t="str">
        <f t="shared" ref="AN1527:AN1585" si="1006">IF(AND(C1527="No",D1527="No",E1527="No",AM1527="Yes"),"Yes","No")</f>
        <v>No</v>
      </c>
      <c r="AO1527" t="str">
        <f>IF(OR(Expenses!K70="Q1 2028",Expenses!K70="Q2 2028"),"Yes","No")</f>
        <v>No</v>
      </c>
      <c r="AP1527" s="178" t="str">
        <f t="shared" ref="AP1527:AP1585" si="1007">IF(AND(C1527="No",D1527="No",E1527="No",AO1527="Yes"),"Yes","No")</f>
        <v>No</v>
      </c>
      <c r="AQ1527" t="str">
        <f>IF(OR(Expenses!K70="Q3 2028",Expenses!K70="Q4 2028"),"Yes","No")</f>
        <v>No</v>
      </c>
      <c r="AR1527" s="178" t="str">
        <f t="shared" ref="AR1527:AR1585" si="1008">IF(AND(C1527="No",D1527="No",E1527="No",AQ1527="Yes"),"Yes","No")</f>
        <v>No</v>
      </c>
      <c r="AS1527" t="str">
        <f>IF(OR(Expenses!K70="Q1 2029",Expenses!K70="Q2 2029"),"Yes","No")</f>
        <v>No</v>
      </c>
      <c r="AT1527" s="178" t="str">
        <f t="shared" ref="AT1527:AT1585" si="1009">IF(AND(C1527="No",D1527="No",E1527="No",AS1527="Yes"),"Yes","No")</f>
        <v>No</v>
      </c>
      <c r="AU1527" t="str">
        <f>IF(OR(Expenses!K70="Q3 2029",Expenses!K70="Q4 2029"),"Yes","No")</f>
        <v>No</v>
      </c>
      <c r="AV1527" s="178" t="str">
        <f t="shared" ref="AV1527:AV1585" si="1010">IF(AND(C1527="No",D1527="No",E1527="No",AU1527="Yes"),"Yes","No")</f>
        <v>No</v>
      </c>
      <c r="AW1527" t="str">
        <f>IF(OR(Expenses!K70="Q1 2030",Expenses!K70="Q2 2030"),"Yes","No")</f>
        <v>No</v>
      </c>
      <c r="AX1527" s="178" t="str">
        <f t="shared" ref="AX1527:AX1585" si="1011">IF(AND(C1527="No",D1527="No",E1527="No",AW1527="Yes"),"Yes","No")</f>
        <v>No</v>
      </c>
      <c r="AY1527" t="str">
        <f>IF(OR(Expenses!K70="Q3 2030",Expenses!K70="Q4 2030"),"Yes","No")</f>
        <v>No</v>
      </c>
      <c r="AZ1527" s="178" t="str">
        <f t="shared" ref="AZ1527:AZ1585" si="1012">IF(AND(C1527="No",D1527="No",E1527="No",AY1527="Yes"),"Yes","No")</f>
        <v>No</v>
      </c>
      <c r="BA1527" t="str">
        <f>IF(Expenses!K70="","No","Yes")</f>
        <v>No</v>
      </c>
      <c r="BB1527" s="178" t="str">
        <f t="shared" ref="BB1527:BB1585" si="1013">IF(AND(C1527="No",D1527="No",E1527="No",BA1527="Yes"),"Yes","No")</f>
        <v>No</v>
      </c>
      <c r="BC1527" s="178" t="str">
        <f t="shared" ref="BC1527:BC1585" si="1014">IF(AND(C1527="No",D1527="No",E1527="No",BB1527="No"),"Yes","No")</f>
        <v>Yes</v>
      </c>
      <c r="BD1527" s="174"/>
    </row>
    <row r="1528" spans="1:56" s="175" customFormat="1" ht="34.9" x14ac:dyDescent="0.45">
      <c r="A1528" s="177">
        <v>67</v>
      </c>
      <c r="B1528" s="28" t="s">
        <v>363</v>
      </c>
      <c r="C1528" t="str">
        <f>IF(Expenses!E71="Yes","Yes","No")</f>
        <v>No</v>
      </c>
      <c r="D1528" t="str">
        <f>IF(AND(C1528="No",Expenses!F71="Yes"),"Yes","No")</f>
        <v>No</v>
      </c>
      <c r="E1528" t="str">
        <f>IF(AND(C1528="No",Expenses!F71="N/A"),"N/A","No")</f>
        <v>No</v>
      </c>
      <c r="F1528">
        <f>IF(OR(Expenses!F71="Yes",Expenses!F71="N/A"),0,1)</f>
        <v>1</v>
      </c>
      <c r="G1528" t="str">
        <f>IF(OR(Expenses!K71="Q3 2019",Expenses!K71="Q4 2019"),"Yes","No")</f>
        <v>No</v>
      </c>
      <c r="H1528" s="178" t="str">
        <f t="shared" si="990"/>
        <v>No</v>
      </c>
      <c r="I1528" t="str">
        <f>IF(OR(Expenses!K71="Q1 2020",Expenses!K71="Q2 2020"),"Yes","No")</f>
        <v>No</v>
      </c>
      <c r="J1528" s="178" t="str">
        <f t="shared" si="991"/>
        <v>No</v>
      </c>
      <c r="K1528" t="str">
        <f>IF(OR(Expenses!K71="Q3 2020",Expenses!K71="Q4 2020"),"Yes","No")</f>
        <v>No</v>
      </c>
      <c r="L1528" s="178" t="str">
        <f t="shared" si="992"/>
        <v>No</v>
      </c>
      <c r="M1528" t="str">
        <f>IF(OR(Expenses!K71="Q1 2021",Expenses!K71="Q2 2021"),"Yes","No")</f>
        <v>No</v>
      </c>
      <c r="N1528" s="178" t="str">
        <f t="shared" si="993"/>
        <v>No</v>
      </c>
      <c r="O1528" t="str">
        <f>IF(OR(Expenses!K71="Q3 2021",Expenses!K71="Q4 2021"),"Yes","No")</f>
        <v>No</v>
      </c>
      <c r="P1528" s="178" t="str">
        <f t="shared" si="994"/>
        <v>No</v>
      </c>
      <c r="Q1528" t="str">
        <f>IF(OR(Expenses!K71="Q1 2022",Expenses!K71="Q2 2022"),"Yes","No")</f>
        <v>No</v>
      </c>
      <c r="R1528" s="178" t="str">
        <f t="shared" si="995"/>
        <v>No</v>
      </c>
      <c r="S1528" t="str">
        <f>IF(OR(Expenses!K71="Q3 2022",Expenses!K71="Q4 2022"),"Yes","No")</f>
        <v>No</v>
      </c>
      <c r="T1528" s="178" t="str">
        <f t="shared" si="996"/>
        <v>No</v>
      </c>
      <c r="U1528" t="str">
        <f>IF(OR(Expenses!K71="Q1 2023",Expenses!K71="Q2 2023"),"Yes","No")</f>
        <v>No</v>
      </c>
      <c r="V1528" s="178" t="str">
        <f t="shared" si="997"/>
        <v>No</v>
      </c>
      <c r="W1528" t="str">
        <f>IF(OR(Expenses!K71="Q3 2023",Expenses!K71="Q4 2023"),"Yes","No")</f>
        <v>No</v>
      </c>
      <c r="X1528" s="178" t="str">
        <f t="shared" si="998"/>
        <v>No</v>
      </c>
      <c r="Y1528" t="str">
        <f>IF(OR(Expenses!K71="Q1 2024",Expenses!K71="Q2 2024"),"Yes","No")</f>
        <v>No</v>
      </c>
      <c r="Z1528" s="178" t="str">
        <f t="shared" si="999"/>
        <v>No</v>
      </c>
      <c r="AA1528" t="str">
        <f>IF(OR(Expenses!K71="Q3 2024",Expenses!K71="Q4 2024"),"Yes","No")</f>
        <v>No</v>
      </c>
      <c r="AB1528" s="178" t="str">
        <f t="shared" si="1000"/>
        <v>No</v>
      </c>
      <c r="AC1528" t="str">
        <f>IF(OR(Expenses!K71="Q1 2025",Expenses!K71="Q2 2025"),"Yes","No")</f>
        <v>No</v>
      </c>
      <c r="AD1528" s="178" t="str">
        <f t="shared" si="1001"/>
        <v>No</v>
      </c>
      <c r="AE1528" t="str">
        <f>IF(OR(Expenses!K71="Q3 2025",Expenses!K71="Q4 2025"),"Yes","No")</f>
        <v>No</v>
      </c>
      <c r="AF1528" s="178" t="str">
        <f t="shared" si="1002"/>
        <v>No</v>
      </c>
      <c r="AG1528" t="str">
        <f>IF(OR(Expenses!K71="Q1 2026",Expenses!K71="Q2 2026"),"Yes","No")</f>
        <v>No</v>
      </c>
      <c r="AH1528" s="178" t="str">
        <f t="shared" si="1003"/>
        <v>No</v>
      </c>
      <c r="AI1528" t="str">
        <f>IF(OR(Expenses!K71="Q3 2026",Expenses!K71="Q4 2026"),"Yes","No")</f>
        <v>No</v>
      </c>
      <c r="AJ1528" s="178" t="str">
        <f t="shared" si="1004"/>
        <v>No</v>
      </c>
      <c r="AK1528" t="str">
        <f>IF(OR(Expenses!K71="Q1 2027",Expenses!K71="Q2 2027"),"Yes","No")</f>
        <v>No</v>
      </c>
      <c r="AL1528" s="178" t="str">
        <f t="shared" si="1005"/>
        <v>No</v>
      </c>
      <c r="AM1528" t="str">
        <f>IF(OR(Expenses!K71="Q3 2027",Expenses!K71="Q4 2027"),"Yes","No")</f>
        <v>No</v>
      </c>
      <c r="AN1528" s="178" t="str">
        <f t="shared" si="1006"/>
        <v>No</v>
      </c>
      <c r="AO1528" t="str">
        <f>IF(OR(Expenses!K71="Q1 2028",Expenses!K71="Q2 2028"),"Yes","No")</f>
        <v>No</v>
      </c>
      <c r="AP1528" s="178" t="str">
        <f t="shared" si="1007"/>
        <v>No</v>
      </c>
      <c r="AQ1528" t="str">
        <f>IF(OR(Expenses!K71="Q3 2028",Expenses!K71="Q4 2028"),"Yes","No")</f>
        <v>No</v>
      </c>
      <c r="AR1528" s="178" t="str">
        <f t="shared" si="1008"/>
        <v>No</v>
      </c>
      <c r="AS1528" t="str">
        <f>IF(OR(Expenses!K71="Q1 2029",Expenses!K71="Q2 2029"),"Yes","No")</f>
        <v>No</v>
      </c>
      <c r="AT1528" s="178" t="str">
        <f t="shared" si="1009"/>
        <v>No</v>
      </c>
      <c r="AU1528" t="str">
        <f>IF(OR(Expenses!K71="Q3 2029",Expenses!K71="Q4 2029"),"Yes","No")</f>
        <v>No</v>
      </c>
      <c r="AV1528" s="178" t="str">
        <f t="shared" si="1010"/>
        <v>No</v>
      </c>
      <c r="AW1528" t="str">
        <f>IF(OR(Expenses!K71="Q1 2030",Expenses!K71="Q2 2030"),"Yes","No")</f>
        <v>No</v>
      </c>
      <c r="AX1528" s="178" t="str">
        <f t="shared" si="1011"/>
        <v>No</v>
      </c>
      <c r="AY1528" t="str">
        <f>IF(OR(Expenses!K71="Q3 2030",Expenses!K71="Q4 2030"),"Yes","No")</f>
        <v>No</v>
      </c>
      <c r="AZ1528" s="178" t="str">
        <f t="shared" si="1012"/>
        <v>No</v>
      </c>
      <c r="BA1528" t="str">
        <f>IF(Expenses!K71="","No","Yes")</f>
        <v>No</v>
      </c>
      <c r="BB1528" s="178" t="str">
        <f t="shared" si="1013"/>
        <v>No</v>
      </c>
      <c r="BC1528" s="178" t="str">
        <f t="shared" si="1014"/>
        <v>Yes</v>
      </c>
      <c r="BD1528" s="174"/>
    </row>
    <row r="1529" spans="1:56" s="175" customFormat="1" ht="23.25" x14ac:dyDescent="0.45">
      <c r="A1529" s="177">
        <v>68</v>
      </c>
      <c r="B1529" s="111" t="s">
        <v>366</v>
      </c>
      <c r="C1529" t="str">
        <f>IF(Expenses!E72="Yes","Yes","No")</f>
        <v>No</v>
      </c>
      <c r="D1529" t="str">
        <f>IF(AND(C1529="No",Expenses!F72="Yes"),"Yes","No")</f>
        <v>No</v>
      </c>
      <c r="E1529" t="str">
        <f>IF(AND(C1529="No",Expenses!F72="N/A"),"N/A","No")</f>
        <v>No</v>
      </c>
      <c r="F1529">
        <f>IF(OR(Expenses!F72="Yes",Expenses!F72="N/A"),0,1)</f>
        <v>1</v>
      </c>
      <c r="G1529" t="str">
        <f>IF(OR(Expenses!K72="Q3 2019",Expenses!K72="Q4 2019"),"Yes","No")</f>
        <v>No</v>
      </c>
      <c r="H1529" s="178" t="str">
        <f t="shared" si="990"/>
        <v>No</v>
      </c>
      <c r="I1529" t="str">
        <f>IF(OR(Expenses!K72="Q1 2020",Expenses!K72="Q2 2020"),"Yes","No")</f>
        <v>No</v>
      </c>
      <c r="J1529" s="178" t="str">
        <f t="shared" si="991"/>
        <v>No</v>
      </c>
      <c r="K1529" t="str">
        <f>IF(OR(Expenses!K72="Q3 2020",Expenses!K72="Q4 2020"),"Yes","No")</f>
        <v>No</v>
      </c>
      <c r="L1529" s="178" t="str">
        <f t="shared" si="992"/>
        <v>No</v>
      </c>
      <c r="M1529" t="str">
        <f>IF(OR(Expenses!K72="Q1 2021",Expenses!K72="Q2 2021"),"Yes","No")</f>
        <v>No</v>
      </c>
      <c r="N1529" s="178" t="str">
        <f t="shared" si="993"/>
        <v>No</v>
      </c>
      <c r="O1529" t="str">
        <f>IF(OR(Expenses!K72="Q3 2021",Expenses!K72="Q4 2021"),"Yes","No")</f>
        <v>No</v>
      </c>
      <c r="P1529" s="178" t="str">
        <f t="shared" si="994"/>
        <v>No</v>
      </c>
      <c r="Q1529" t="str">
        <f>IF(OR(Expenses!K72="Q1 2022",Expenses!K72="Q2 2022"),"Yes","No")</f>
        <v>No</v>
      </c>
      <c r="R1529" s="178" t="str">
        <f t="shared" si="995"/>
        <v>No</v>
      </c>
      <c r="S1529" t="str">
        <f>IF(OR(Expenses!K72="Q3 2022",Expenses!K72="Q4 2022"),"Yes","No")</f>
        <v>No</v>
      </c>
      <c r="T1529" s="178" t="str">
        <f t="shared" si="996"/>
        <v>No</v>
      </c>
      <c r="U1529" t="str">
        <f>IF(OR(Expenses!K72="Q1 2023",Expenses!K72="Q2 2023"),"Yes","No")</f>
        <v>No</v>
      </c>
      <c r="V1529" s="178" t="str">
        <f t="shared" si="997"/>
        <v>No</v>
      </c>
      <c r="W1529" t="str">
        <f>IF(OR(Expenses!K72="Q3 2023",Expenses!K72="Q4 2023"),"Yes","No")</f>
        <v>No</v>
      </c>
      <c r="X1529" s="178" t="str">
        <f t="shared" si="998"/>
        <v>No</v>
      </c>
      <c r="Y1529" t="str">
        <f>IF(OR(Expenses!K72="Q1 2024",Expenses!K72="Q2 2024"),"Yes","No")</f>
        <v>No</v>
      </c>
      <c r="Z1529" s="178" t="str">
        <f t="shared" si="999"/>
        <v>No</v>
      </c>
      <c r="AA1529" t="str">
        <f>IF(OR(Expenses!K72="Q3 2024",Expenses!K72="Q4 2024"),"Yes","No")</f>
        <v>No</v>
      </c>
      <c r="AB1529" s="178" t="str">
        <f t="shared" si="1000"/>
        <v>No</v>
      </c>
      <c r="AC1529" t="str">
        <f>IF(OR(Expenses!K72="Q1 2025",Expenses!K72="Q2 2025"),"Yes","No")</f>
        <v>No</v>
      </c>
      <c r="AD1529" s="178" t="str">
        <f t="shared" si="1001"/>
        <v>No</v>
      </c>
      <c r="AE1529" t="str">
        <f>IF(OR(Expenses!K72="Q3 2025",Expenses!K72="Q4 2025"),"Yes","No")</f>
        <v>No</v>
      </c>
      <c r="AF1529" s="178" t="str">
        <f t="shared" si="1002"/>
        <v>No</v>
      </c>
      <c r="AG1529" t="str">
        <f>IF(OR(Expenses!K72="Q1 2026",Expenses!K72="Q2 2026"),"Yes","No")</f>
        <v>No</v>
      </c>
      <c r="AH1529" s="178" t="str">
        <f t="shared" si="1003"/>
        <v>No</v>
      </c>
      <c r="AI1529" t="str">
        <f>IF(OR(Expenses!K72="Q3 2026",Expenses!K72="Q4 2026"),"Yes","No")</f>
        <v>No</v>
      </c>
      <c r="AJ1529" s="178" t="str">
        <f t="shared" si="1004"/>
        <v>No</v>
      </c>
      <c r="AK1529" t="str">
        <f>IF(OR(Expenses!K72="Q1 2027",Expenses!K72="Q2 2027"),"Yes","No")</f>
        <v>No</v>
      </c>
      <c r="AL1529" s="178" t="str">
        <f t="shared" si="1005"/>
        <v>No</v>
      </c>
      <c r="AM1529" t="str">
        <f>IF(OR(Expenses!K72="Q3 2027",Expenses!K72="Q4 2027"),"Yes","No")</f>
        <v>No</v>
      </c>
      <c r="AN1529" s="178" t="str">
        <f t="shared" si="1006"/>
        <v>No</v>
      </c>
      <c r="AO1529" t="str">
        <f>IF(OR(Expenses!K72="Q1 2028",Expenses!K72="Q2 2028"),"Yes","No")</f>
        <v>No</v>
      </c>
      <c r="AP1529" s="178" t="str">
        <f t="shared" si="1007"/>
        <v>No</v>
      </c>
      <c r="AQ1529" t="str">
        <f>IF(OR(Expenses!K72="Q3 2028",Expenses!K72="Q4 2028"),"Yes","No")</f>
        <v>No</v>
      </c>
      <c r="AR1529" s="178" t="str">
        <f t="shared" si="1008"/>
        <v>No</v>
      </c>
      <c r="AS1529" t="str">
        <f>IF(OR(Expenses!K72="Q1 2029",Expenses!K72="Q2 2029"),"Yes","No")</f>
        <v>No</v>
      </c>
      <c r="AT1529" s="178" t="str">
        <f t="shared" si="1009"/>
        <v>No</v>
      </c>
      <c r="AU1529" t="str">
        <f>IF(OR(Expenses!K72="Q3 2029",Expenses!K72="Q4 2029"),"Yes","No")</f>
        <v>No</v>
      </c>
      <c r="AV1529" s="178" t="str">
        <f t="shared" si="1010"/>
        <v>No</v>
      </c>
      <c r="AW1529" t="str">
        <f>IF(OR(Expenses!K72="Q1 2030",Expenses!K72="Q2 2030"),"Yes","No")</f>
        <v>No</v>
      </c>
      <c r="AX1529" s="178" t="str">
        <f t="shared" si="1011"/>
        <v>No</v>
      </c>
      <c r="AY1529" t="str">
        <f>IF(OR(Expenses!K72="Q3 2030",Expenses!K72="Q4 2030"),"Yes","No")</f>
        <v>No</v>
      </c>
      <c r="AZ1529" s="178" t="str">
        <f t="shared" si="1012"/>
        <v>No</v>
      </c>
      <c r="BA1529" t="str">
        <f>IF(Expenses!K72="","No","Yes")</f>
        <v>No</v>
      </c>
      <c r="BB1529" s="178" t="str">
        <f t="shared" si="1013"/>
        <v>No</v>
      </c>
      <c r="BC1529" s="178" t="str">
        <f t="shared" si="1014"/>
        <v>Yes</v>
      </c>
      <c r="BD1529" s="174"/>
    </row>
    <row r="1530" spans="1:56" s="175" customFormat="1" ht="23.25" x14ac:dyDescent="0.45">
      <c r="A1530" s="177">
        <v>69</v>
      </c>
      <c r="B1530" s="111" t="s">
        <v>367</v>
      </c>
      <c r="C1530" t="str">
        <f>IF(Expenses!E73="Yes","Yes","No")</f>
        <v>No</v>
      </c>
      <c r="D1530" t="str">
        <f>IF(AND(C1530="No",Expenses!F73="Yes"),"Yes","No")</f>
        <v>No</v>
      </c>
      <c r="E1530" t="str">
        <f>IF(AND(C1530="No",Expenses!F73="N/A"),"N/A","No")</f>
        <v>No</v>
      </c>
      <c r="F1530">
        <f>IF(OR(Expenses!F73="Yes",Expenses!F73="N/A"),0,1)</f>
        <v>1</v>
      </c>
      <c r="G1530" t="str">
        <f>IF(OR(Expenses!K73="Q3 2019",Expenses!K73="Q4 2019"),"Yes","No")</f>
        <v>No</v>
      </c>
      <c r="H1530" s="178" t="str">
        <f t="shared" si="990"/>
        <v>No</v>
      </c>
      <c r="I1530" t="str">
        <f>IF(OR(Expenses!K73="Q1 2020",Expenses!K73="Q2 2020"),"Yes","No")</f>
        <v>No</v>
      </c>
      <c r="J1530" s="178" t="str">
        <f t="shared" si="991"/>
        <v>No</v>
      </c>
      <c r="K1530" t="str">
        <f>IF(OR(Expenses!K73="Q3 2020",Expenses!K73="Q4 2020"),"Yes","No")</f>
        <v>No</v>
      </c>
      <c r="L1530" s="178" t="str">
        <f t="shared" si="992"/>
        <v>No</v>
      </c>
      <c r="M1530" t="str">
        <f>IF(OR(Expenses!K73="Q1 2021",Expenses!K73="Q2 2021"),"Yes","No")</f>
        <v>No</v>
      </c>
      <c r="N1530" s="178" t="str">
        <f t="shared" si="993"/>
        <v>No</v>
      </c>
      <c r="O1530" t="str">
        <f>IF(OR(Expenses!K73="Q3 2021",Expenses!K73="Q4 2021"),"Yes","No")</f>
        <v>No</v>
      </c>
      <c r="P1530" s="178" t="str">
        <f t="shared" si="994"/>
        <v>No</v>
      </c>
      <c r="Q1530" t="str">
        <f>IF(OR(Expenses!K73="Q1 2022",Expenses!K73="Q2 2022"),"Yes","No")</f>
        <v>No</v>
      </c>
      <c r="R1530" s="178" t="str">
        <f t="shared" si="995"/>
        <v>No</v>
      </c>
      <c r="S1530" t="str">
        <f>IF(OR(Expenses!K73="Q3 2022",Expenses!K73="Q4 2022"),"Yes","No")</f>
        <v>No</v>
      </c>
      <c r="T1530" s="178" t="str">
        <f t="shared" si="996"/>
        <v>No</v>
      </c>
      <c r="U1530" t="str">
        <f>IF(OR(Expenses!K73="Q1 2023",Expenses!K73="Q2 2023"),"Yes","No")</f>
        <v>No</v>
      </c>
      <c r="V1530" s="178" t="str">
        <f t="shared" si="997"/>
        <v>No</v>
      </c>
      <c r="W1530" t="str">
        <f>IF(OR(Expenses!K73="Q3 2023",Expenses!K73="Q4 2023"),"Yes","No")</f>
        <v>No</v>
      </c>
      <c r="X1530" s="178" t="str">
        <f t="shared" si="998"/>
        <v>No</v>
      </c>
      <c r="Y1530" t="str">
        <f>IF(OR(Expenses!K73="Q1 2024",Expenses!K73="Q2 2024"),"Yes","No")</f>
        <v>No</v>
      </c>
      <c r="Z1530" s="178" t="str">
        <f t="shared" si="999"/>
        <v>No</v>
      </c>
      <c r="AA1530" t="str">
        <f>IF(OR(Expenses!K73="Q3 2024",Expenses!K73="Q4 2024"),"Yes","No")</f>
        <v>No</v>
      </c>
      <c r="AB1530" s="178" t="str">
        <f t="shared" si="1000"/>
        <v>No</v>
      </c>
      <c r="AC1530" t="str">
        <f>IF(OR(Expenses!K73="Q1 2025",Expenses!K73="Q2 2025"),"Yes","No")</f>
        <v>No</v>
      </c>
      <c r="AD1530" s="178" t="str">
        <f t="shared" si="1001"/>
        <v>No</v>
      </c>
      <c r="AE1530" t="str">
        <f>IF(OR(Expenses!K73="Q3 2025",Expenses!K73="Q4 2025"),"Yes","No")</f>
        <v>No</v>
      </c>
      <c r="AF1530" s="178" t="str">
        <f t="shared" si="1002"/>
        <v>No</v>
      </c>
      <c r="AG1530" t="str">
        <f>IF(OR(Expenses!K73="Q1 2026",Expenses!K73="Q2 2026"),"Yes","No")</f>
        <v>No</v>
      </c>
      <c r="AH1530" s="178" t="str">
        <f t="shared" si="1003"/>
        <v>No</v>
      </c>
      <c r="AI1530" t="str">
        <f>IF(OR(Expenses!K73="Q3 2026",Expenses!K73="Q4 2026"),"Yes","No")</f>
        <v>No</v>
      </c>
      <c r="AJ1530" s="178" t="str">
        <f t="shared" si="1004"/>
        <v>No</v>
      </c>
      <c r="AK1530" t="str">
        <f>IF(OR(Expenses!K73="Q1 2027",Expenses!K73="Q2 2027"),"Yes","No")</f>
        <v>No</v>
      </c>
      <c r="AL1530" s="178" t="str">
        <f t="shared" si="1005"/>
        <v>No</v>
      </c>
      <c r="AM1530" t="str">
        <f>IF(OR(Expenses!K73="Q3 2027",Expenses!K73="Q4 2027"),"Yes","No")</f>
        <v>No</v>
      </c>
      <c r="AN1530" s="178" t="str">
        <f t="shared" si="1006"/>
        <v>No</v>
      </c>
      <c r="AO1530" t="str">
        <f>IF(OR(Expenses!K73="Q1 2028",Expenses!K73="Q2 2028"),"Yes","No")</f>
        <v>No</v>
      </c>
      <c r="AP1530" s="178" t="str">
        <f t="shared" si="1007"/>
        <v>No</v>
      </c>
      <c r="AQ1530" t="str">
        <f>IF(OR(Expenses!K73="Q3 2028",Expenses!K73="Q4 2028"),"Yes","No")</f>
        <v>No</v>
      </c>
      <c r="AR1530" s="178" t="str">
        <f t="shared" si="1008"/>
        <v>No</v>
      </c>
      <c r="AS1530" t="str">
        <f>IF(OR(Expenses!K73="Q1 2029",Expenses!K73="Q2 2029"),"Yes","No")</f>
        <v>No</v>
      </c>
      <c r="AT1530" s="178" t="str">
        <f t="shared" si="1009"/>
        <v>No</v>
      </c>
      <c r="AU1530" t="str">
        <f>IF(OR(Expenses!K73="Q3 2029",Expenses!K73="Q4 2029"),"Yes","No")</f>
        <v>No</v>
      </c>
      <c r="AV1530" s="178" t="str">
        <f t="shared" si="1010"/>
        <v>No</v>
      </c>
      <c r="AW1530" t="str">
        <f>IF(OR(Expenses!K73="Q1 2030",Expenses!K73="Q2 2030"),"Yes","No")</f>
        <v>No</v>
      </c>
      <c r="AX1530" s="178" t="str">
        <f t="shared" si="1011"/>
        <v>No</v>
      </c>
      <c r="AY1530" t="str">
        <f>IF(OR(Expenses!K73="Q3 2030",Expenses!K73="Q4 2030"),"Yes","No")</f>
        <v>No</v>
      </c>
      <c r="AZ1530" s="178" t="str">
        <f t="shared" si="1012"/>
        <v>No</v>
      </c>
      <c r="BA1530" t="str">
        <f>IF(Expenses!K73="","No","Yes")</f>
        <v>No</v>
      </c>
      <c r="BB1530" s="178" t="str">
        <f t="shared" si="1013"/>
        <v>No</v>
      </c>
      <c r="BC1530" s="178" t="str">
        <f t="shared" si="1014"/>
        <v>Yes</v>
      </c>
      <c r="BD1530" s="174"/>
    </row>
    <row r="1531" spans="1:56" s="175" customFormat="1" ht="23.25" x14ac:dyDescent="0.45">
      <c r="A1531" s="177">
        <v>70</v>
      </c>
      <c r="B1531" s="28" t="s">
        <v>368</v>
      </c>
      <c r="C1531" t="str">
        <f>IF(Expenses!E74="Yes","Yes","No")</f>
        <v>No</v>
      </c>
      <c r="D1531" t="str">
        <f>IF(AND(C1531="No",Expenses!F74="Yes"),"Yes","No")</f>
        <v>No</v>
      </c>
      <c r="E1531" t="str">
        <f>IF(AND(C1531="No",Expenses!F74="N/A"),"N/A","No")</f>
        <v>No</v>
      </c>
      <c r="F1531">
        <f>IF(OR(Expenses!F74="Yes",Expenses!F74="N/A"),0,1)</f>
        <v>1</v>
      </c>
      <c r="G1531" t="str">
        <f>IF(OR(Expenses!K74="Q3 2019",Expenses!K74="Q4 2019"),"Yes","No")</f>
        <v>No</v>
      </c>
      <c r="H1531" s="178" t="str">
        <f t="shared" si="990"/>
        <v>No</v>
      </c>
      <c r="I1531" t="str">
        <f>IF(OR(Expenses!K74="Q1 2020",Expenses!K74="Q2 2020"),"Yes","No")</f>
        <v>No</v>
      </c>
      <c r="J1531" s="178" t="str">
        <f t="shared" si="991"/>
        <v>No</v>
      </c>
      <c r="K1531" t="str">
        <f>IF(OR(Expenses!K74="Q3 2020",Expenses!K74="Q4 2020"),"Yes","No")</f>
        <v>No</v>
      </c>
      <c r="L1531" s="178" t="str">
        <f t="shared" si="992"/>
        <v>No</v>
      </c>
      <c r="M1531" t="str">
        <f>IF(OR(Expenses!K74="Q1 2021",Expenses!K74="Q2 2021"),"Yes","No")</f>
        <v>No</v>
      </c>
      <c r="N1531" s="178" t="str">
        <f t="shared" si="993"/>
        <v>No</v>
      </c>
      <c r="O1531" t="str">
        <f>IF(OR(Expenses!K74="Q3 2021",Expenses!K74="Q4 2021"),"Yes","No")</f>
        <v>No</v>
      </c>
      <c r="P1531" s="178" t="str">
        <f t="shared" si="994"/>
        <v>No</v>
      </c>
      <c r="Q1531" t="str">
        <f>IF(OR(Expenses!K74="Q1 2022",Expenses!K74="Q2 2022"),"Yes","No")</f>
        <v>No</v>
      </c>
      <c r="R1531" s="178" t="str">
        <f t="shared" si="995"/>
        <v>No</v>
      </c>
      <c r="S1531" t="str">
        <f>IF(OR(Expenses!K74="Q3 2022",Expenses!K74="Q4 2022"),"Yes","No")</f>
        <v>No</v>
      </c>
      <c r="T1531" s="178" t="str">
        <f t="shared" si="996"/>
        <v>No</v>
      </c>
      <c r="U1531" t="str">
        <f>IF(OR(Expenses!K74="Q1 2023",Expenses!K74="Q2 2023"),"Yes","No")</f>
        <v>No</v>
      </c>
      <c r="V1531" s="178" t="str">
        <f t="shared" si="997"/>
        <v>No</v>
      </c>
      <c r="W1531" t="str">
        <f>IF(OR(Expenses!K74="Q3 2023",Expenses!K74="Q4 2023"),"Yes","No")</f>
        <v>No</v>
      </c>
      <c r="X1531" s="178" t="str">
        <f t="shared" si="998"/>
        <v>No</v>
      </c>
      <c r="Y1531" t="str">
        <f>IF(OR(Expenses!K74="Q1 2024",Expenses!K74="Q2 2024"),"Yes","No")</f>
        <v>No</v>
      </c>
      <c r="Z1531" s="178" t="str">
        <f t="shared" si="999"/>
        <v>No</v>
      </c>
      <c r="AA1531" t="str">
        <f>IF(OR(Expenses!K74="Q3 2024",Expenses!K74="Q4 2024"),"Yes","No")</f>
        <v>No</v>
      </c>
      <c r="AB1531" s="178" t="str">
        <f t="shared" si="1000"/>
        <v>No</v>
      </c>
      <c r="AC1531" t="str">
        <f>IF(OR(Expenses!K74="Q1 2025",Expenses!K74="Q2 2025"),"Yes","No")</f>
        <v>No</v>
      </c>
      <c r="AD1531" s="178" t="str">
        <f t="shared" si="1001"/>
        <v>No</v>
      </c>
      <c r="AE1531" t="str">
        <f>IF(OR(Expenses!K74="Q3 2025",Expenses!K74="Q4 2025"),"Yes","No")</f>
        <v>No</v>
      </c>
      <c r="AF1531" s="178" t="str">
        <f t="shared" si="1002"/>
        <v>No</v>
      </c>
      <c r="AG1531" t="str">
        <f>IF(OR(Expenses!K74="Q1 2026",Expenses!K74="Q2 2026"),"Yes","No")</f>
        <v>No</v>
      </c>
      <c r="AH1531" s="178" t="str">
        <f t="shared" si="1003"/>
        <v>No</v>
      </c>
      <c r="AI1531" t="str">
        <f>IF(OR(Expenses!K74="Q3 2026",Expenses!K74="Q4 2026"),"Yes","No")</f>
        <v>No</v>
      </c>
      <c r="AJ1531" s="178" t="str">
        <f t="shared" si="1004"/>
        <v>No</v>
      </c>
      <c r="AK1531" t="str">
        <f>IF(OR(Expenses!K74="Q1 2027",Expenses!K74="Q2 2027"),"Yes","No")</f>
        <v>No</v>
      </c>
      <c r="AL1531" s="178" t="str">
        <f t="shared" si="1005"/>
        <v>No</v>
      </c>
      <c r="AM1531" t="str">
        <f>IF(OR(Expenses!K74="Q3 2027",Expenses!K74="Q4 2027"),"Yes","No")</f>
        <v>No</v>
      </c>
      <c r="AN1531" s="178" t="str">
        <f t="shared" si="1006"/>
        <v>No</v>
      </c>
      <c r="AO1531" t="str">
        <f>IF(OR(Expenses!K74="Q1 2028",Expenses!K74="Q2 2028"),"Yes","No")</f>
        <v>No</v>
      </c>
      <c r="AP1531" s="178" t="str">
        <f t="shared" si="1007"/>
        <v>No</v>
      </c>
      <c r="AQ1531" t="str">
        <f>IF(OR(Expenses!K74="Q3 2028",Expenses!K74="Q4 2028"),"Yes","No")</f>
        <v>No</v>
      </c>
      <c r="AR1531" s="178" t="str">
        <f t="shared" si="1008"/>
        <v>No</v>
      </c>
      <c r="AS1531" t="str">
        <f>IF(OR(Expenses!K74="Q1 2029",Expenses!K74="Q2 2029"),"Yes","No")</f>
        <v>No</v>
      </c>
      <c r="AT1531" s="178" t="str">
        <f t="shared" si="1009"/>
        <v>No</v>
      </c>
      <c r="AU1531" t="str">
        <f>IF(OR(Expenses!K74="Q3 2029",Expenses!K74="Q4 2029"),"Yes","No")</f>
        <v>No</v>
      </c>
      <c r="AV1531" s="178" t="str">
        <f t="shared" si="1010"/>
        <v>No</v>
      </c>
      <c r="AW1531" t="str">
        <f>IF(OR(Expenses!K74="Q1 2030",Expenses!K74="Q2 2030"),"Yes","No")</f>
        <v>No</v>
      </c>
      <c r="AX1531" s="178" t="str">
        <f t="shared" si="1011"/>
        <v>No</v>
      </c>
      <c r="AY1531" t="str">
        <f>IF(OR(Expenses!K74="Q3 2030",Expenses!K74="Q4 2030"),"Yes","No")</f>
        <v>No</v>
      </c>
      <c r="AZ1531" s="178" t="str">
        <f t="shared" si="1012"/>
        <v>No</v>
      </c>
      <c r="BA1531" t="str">
        <f>IF(Expenses!K74="","No","Yes")</f>
        <v>No</v>
      </c>
      <c r="BB1531" s="178" t="str">
        <f t="shared" si="1013"/>
        <v>No</v>
      </c>
      <c r="BC1531" s="178" t="str">
        <f t="shared" si="1014"/>
        <v>Yes</v>
      </c>
      <c r="BD1531" s="174"/>
    </row>
    <row r="1532" spans="1:56" s="175" customFormat="1" ht="23.25" x14ac:dyDescent="0.45">
      <c r="A1532" s="177">
        <v>71</v>
      </c>
      <c r="B1532" s="28" t="s">
        <v>369</v>
      </c>
      <c r="C1532" t="str">
        <f>IF(Expenses!E75="Yes","Yes","No")</f>
        <v>No</v>
      </c>
      <c r="D1532" t="str">
        <f>IF(AND(C1532="No",Expenses!F75="Yes"),"Yes","No")</f>
        <v>No</v>
      </c>
      <c r="E1532" t="str">
        <f>IF(AND(C1532="No",Expenses!F75="N/A"),"N/A","No")</f>
        <v>No</v>
      </c>
      <c r="F1532">
        <f>IF(OR(Expenses!F75="Yes",Expenses!F75="N/A"),0,1)</f>
        <v>1</v>
      </c>
      <c r="G1532" t="str">
        <f>IF(OR(Expenses!K75="Q3 2019",Expenses!K75="Q4 2019"),"Yes","No")</f>
        <v>No</v>
      </c>
      <c r="H1532" s="178" t="str">
        <f t="shared" si="990"/>
        <v>No</v>
      </c>
      <c r="I1532" t="str">
        <f>IF(OR(Expenses!K75="Q1 2020",Expenses!K75="Q2 2020"),"Yes","No")</f>
        <v>No</v>
      </c>
      <c r="J1532" s="178" t="str">
        <f t="shared" si="991"/>
        <v>No</v>
      </c>
      <c r="K1532" t="str">
        <f>IF(OR(Expenses!K75="Q3 2020",Expenses!K75="Q4 2020"),"Yes","No")</f>
        <v>No</v>
      </c>
      <c r="L1532" s="178" t="str">
        <f t="shared" si="992"/>
        <v>No</v>
      </c>
      <c r="M1532" t="str">
        <f>IF(OR(Expenses!K75="Q1 2021",Expenses!K75="Q2 2021"),"Yes","No")</f>
        <v>No</v>
      </c>
      <c r="N1532" s="178" t="str">
        <f t="shared" si="993"/>
        <v>No</v>
      </c>
      <c r="O1532" t="str">
        <f>IF(OR(Expenses!K75="Q3 2021",Expenses!K75="Q4 2021"),"Yes","No")</f>
        <v>No</v>
      </c>
      <c r="P1532" s="178" t="str">
        <f t="shared" si="994"/>
        <v>No</v>
      </c>
      <c r="Q1532" t="str">
        <f>IF(OR(Expenses!K75="Q1 2022",Expenses!K75="Q2 2022"),"Yes","No")</f>
        <v>No</v>
      </c>
      <c r="R1532" s="178" t="str">
        <f t="shared" si="995"/>
        <v>No</v>
      </c>
      <c r="S1532" t="str">
        <f>IF(OR(Expenses!K75="Q3 2022",Expenses!K75="Q4 2022"),"Yes","No")</f>
        <v>No</v>
      </c>
      <c r="T1532" s="178" t="str">
        <f t="shared" si="996"/>
        <v>No</v>
      </c>
      <c r="U1532" t="str">
        <f>IF(OR(Expenses!K75="Q1 2023",Expenses!K75="Q2 2023"),"Yes","No")</f>
        <v>No</v>
      </c>
      <c r="V1532" s="178" t="str">
        <f t="shared" si="997"/>
        <v>No</v>
      </c>
      <c r="W1532" t="str">
        <f>IF(OR(Expenses!K75="Q3 2023",Expenses!K75="Q4 2023"),"Yes","No")</f>
        <v>No</v>
      </c>
      <c r="X1532" s="178" t="str">
        <f t="shared" si="998"/>
        <v>No</v>
      </c>
      <c r="Y1532" t="str">
        <f>IF(OR(Expenses!K75="Q1 2024",Expenses!K75="Q2 2024"),"Yes","No")</f>
        <v>No</v>
      </c>
      <c r="Z1532" s="178" t="str">
        <f t="shared" si="999"/>
        <v>No</v>
      </c>
      <c r="AA1532" t="str">
        <f>IF(OR(Expenses!K75="Q3 2024",Expenses!K75="Q4 2024"),"Yes","No")</f>
        <v>No</v>
      </c>
      <c r="AB1532" s="178" t="str">
        <f t="shared" si="1000"/>
        <v>No</v>
      </c>
      <c r="AC1532" t="str">
        <f>IF(OR(Expenses!K75="Q1 2025",Expenses!K75="Q2 2025"),"Yes","No")</f>
        <v>No</v>
      </c>
      <c r="AD1532" s="178" t="str">
        <f t="shared" si="1001"/>
        <v>No</v>
      </c>
      <c r="AE1532" t="str">
        <f>IF(OR(Expenses!K75="Q3 2025",Expenses!K75="Q4 2025"),"Yes","No")</f>
        <v>No</v>
      </c>
      <c r="AF1532" s="178" t="str">
        <f t="shared" si="1002"/>
        <v>No</v>
      </c>
      <c r="AG1532" t="str">
        <f>IF(OR(Expenses!K75="Q1 2026",Expenses!K75="Q2 2026"),"Yes","No")</f>
        <v>No</v>
      </c>
      <c r="AH1532" s="178" t="str">
        <f t="shared" si="1003"/>
        <v>No</v>
      </c>
      <c r="AI1532" t="str">
        <f>IF(OR(Expenses!K75="Q3 2026",Expenses!K75="Q4 2026"),"Yes","No")</f>
        <v>No</v>
      </c>
      <c r="AJ1532" s="178" t="str">
        <f t="shared" si="1004"/>
        <v>No</v>
      </c>
      <c r="AK1532" t="str">
        <f>IF(OR(Expenses!K75="Q1 2027",Expenses!K75="Q2 2027"),"Yes","No")</f>
        <v>No</v>
      </c>
      <c r="AL1532" s="178" t="str">
        <f t="shared" si="1005"/>
        <v>No</v>
      </c>
      <c r="AM1532" t="str">
        <f>IF(OR(Expenses!K75="Q3 2027",Expenses!K75="Q4 2027"),"Yes","No")</f>
        <v>No</v>
      </c>
      <c r="AN1532" s="178" t="str">
        <f t="shared" si="1006"/>
        <v>No</v>
      </c>
      <c r="AO1532" t="str">
        <f>IF(OR(Expenses!K75="Q1 2028",Expenses!K75="Q2 2028"),"Yes","No")</f>
        <v>No</v>
      </c>
      <c r="AP1532" s="178" t="str">
        <f t="shared" si="1007"/>
        <v>No</v>
      </c>
      <c r="AQ1532" t="str">
        <f>IF(OR(Expenses!K75="Q3 2028",Expenses!K75="Q4 2028"),"Yes","No")</f>
        <v>No</v>
      </c>
      <c r="AR1532" s="178" t="str">
        <f t="shared" si="1008"/>
        <v>No</v>
      </c>
      <c r="AS1532" t="str">
        <f>IF(OR(Expenses!K75="Q1 2029",Expenses!K75="Q2 2029"),"Yes","No")</f>
        <v>No</v>
      </c>
      <c r="AT1532" s="178" t="str">
        <f t="shared" si="1009"/>
        <v>No</v>
      </c>
      <c r="AU1532" t="str">
        <f>IF(OR(Expenses!K75="Q3 2029",Expenses!K75="Q4 2029"),"Yes","No")</f>
        <v>No</v>
      </c>
      <c r="AV1532" s="178" t="str">
        <f t="shared" si="1010"/>
        <v>No</v>
      </c>
      <c r="AW1532" t="str">
        <f>IF(OR(Expenses!K75="Q1 2030",Expenses!K75="Q2 2030"),"Yes","No")</f>
        <v>No</v>
      </c>
      <c r="AX1532" s="178" t="str">
        <f t="shared" si="1011"/>
        <v>No</v>
      </c>
      <c r="AY1532" t="str">
        <f>IF(OR(Expenses!K75="Q3 2030",Expenses!K75="Q4 2030"),"Yes","No")</f>
        <v>No</v>
      </c>
      <c r="AZ1532" s="178" t="str">
        <f t="shared" si="1012"/>
        <v>No</v>
      </c>
      <c r="BA1532" t="str">
        <f>IF(Expenses!K75="","No","Yes")</f>
        <v>No</v>
      </c>
      <c r="BB1532" s="178" t="str">
        <f t="shared" si="1013"/>
        <v>No</v>
      </c>
      <c r="BC1532" s="178" t="str">
        <f t="shared" si="1014"/>
        <v>Yes</v>
      </c>
      <c r="BD1532" s="174"/>
    </row>
    <row r="1533" spans="1:56" s="175" customFormat="1" ht="23.25" x14ac:dyDescent="0.45">
      <c r="A1533" s="177">
        <v>72</v>
      </c>
      <c r="B1533" s="28" t="s">
        <v>370</v>
      </c>
      <c r="C1533" t="str">
        <f>IF(Expenses!E76="Yes","Yes","No")</f>
        <v>No</v>
      </c>
      <c r="D1533" t="str">
        <f>IF(AND(C1533="No",Expenses!F76="Yes"),"Yes","No")</f>
        <v>No</v>
      </c>
      <c r="E1533" t="str">
        <f>IF(AND(C1533="No",Expenses!F76="N/A"),"N/A","No")</f>
        <v>No</v>
      </c>
      <c r="F1533">
        <f>IF(OR(Expenses!F76="Yes",Expenses!F76="N/A"),0,1)</f>
        <v>1</v>
      </c>
      <c r="G1533" t="str">
        <f>IF(OR(Expenses!K76="Q3 2019",Expenses!K76="Q4 2019"),"Yes","No")</f>
        <v>No</v>
      </c>
      <c r="H1533" s="178" t="str">
        <f t="shared" si="990"/>
        <v>No</v>
      </c>
      <c r="I1533" t="str">
        <f>IF(OR(Expenses!K76="Q1 2020",Expenses!K76="Q2 2020"),"Yes","No")</f>
        <v>No</v>
      </c>
      <c r="J1533" s="178" t="str">
        <f t="shared" si="991"/>
        <v>No</v>
      </c>
      <c r="K1533" t="str">
        <f>IF(OR(Expenses!K76="Q3 2020",Expenses!K76="Q4 2020"),"Yes","No")</f>
        <v>No</v>
      </c>
      <c r="L1533" s="178" t="str">
        <f t="shared" si="992"/>
        <v>No</v>
      </c>
      <c r="M1533" t="str">
        <f>IF(OR(Expenses!K76="Q1 2021",Expenses!K76="Q2 2021"),"Yes","No")</f>
        <v>No</v>
      </c>
      <c r="N1533" s="178" t="str">
        <f t="shared" si="993"/>
        <v>No</v>
      </c>
      <c r="O1533" t="str">
        <f>IF(OR(Expenses!K76="Q3 2021",Expenses!K76="Q4 2021"),"Yes","No")</f>
        <v>No</v>
      </c>
      <c r="P1533" s="178" t="str">
        <f t="shared" si="994"/>
        <v>No</v>
      </c>
      <c r="Q1533" t="str">
        <f>IF(OR(Expenses!K76="Q1 2022",Expenses!K76="Q2 2022"),"Yes","No")</f>
        <v>No</v>
      </c>
      <c r="R1533" s="178" t="str">
        <f t="shared" si="995"/>
        <v>No</v>
      </c>
      <c r="S1533" t="str">
        <f>IF(OR(Expenses!K76="Q3 2022",Expenses!K76="Q4 2022"),"Yes","No")</f>
        <v>No</v>
      </c>
      <c r="T1533" s="178" t="str">
        <f t="shared" si="996"/>
        <v>No</v>
      </c>
      <c r="U1533" t="str">
        <f>IF(OR(Expenses!K76="Q1 2023",Expenses!K76="Q2 2023"),"Yes","No")</f>
        <v>No</v>
      </c>
      <c r="V1533" s="178" t="str">
        <f t="shared" si="997"/>
        <v>No</v>
      </c>
      <c r="W1533" t="str">
        <f>IF(OR(Expenses!K76="Q3 2023",Expenses!K76="Q4 2023"),"Yes","No")</f>
        <v>No</v>
      </c>
      <c r="X1533" s="178" t="str">
        <f t="shared" si="998"/>
        <v>No</v>
      </c>
      <c r="Y1533" t="str">
        <f>IF(OR(Expenses!K76="Q1 2024",Expenses!K76="Q2 2024"),"Yes","No")</f>
        <v>No</v>
      </c>
      <c r="Z1533" s="178" t="str">
        <f t="shared" si="999"/>
        <v>No</v>
      </c>
      <c r="AA1533" t="str">
        <f>IF(OR(Expenses!K76="Q3 2024",Expenses!K76="Q4 2024"),"Yes","No")</f>
        <v>No</v>
      </c>
      <c r="AB1533" s="178" t="str">
        <f t="shared" si="1000"/>
        <v>No</v>
      </c>
      <c r="AC1533" t="str">
        <f>IF(OR(Expenses!K76="Q1 2025",Expenses!K76="Q2 2025"),"Yes","No")</f>
        <v>No</v>
      </c>
      <c r="AD1533" s="178" t="str">
        <f t="shared" si="1001"/>
        <v>No</v>
      </c>
      <c r="AE1533" t="str">
        <f>IF(OR(Expenses!K76="Q3 2025",Expenses!K76="Q4 2025"),"Yes","No")</f>
        <v>No</v>
      </c>
      <c r="AF1533" s="178" t="str">
        <f t="shared" si="1002"/>
        <v>No</v>
      </c>
      <c r="AG1533" t="str">
        <f>IF(OR(Expenses!K76="Q1 2026",Expenses!K76="Q2 2026"),"Yes","No")</f>
        <v>No</v>
      </c>
      <c r="AH1533" s="178" t="str">
        <f t="shared" si="1003"/>
        <v>No</v>
      </c>
      <c r="AI1533" t="str">
        <f>IF(OR(Expenses!K76="Q3 2026",Expenses!K76="Q4 2026"),"Yes","No")</f>
        <v>No</v>
      </c>
      <c r="AJ1533" s="178" t="str">
        <f t="shared" si="1004"/>
        <v>No</v>
      </c>
      <c r="AK1533" t="str">
        <f>IF(OR(Expenses!K76="Q1 2027",Expenses!K76="Q2 2027"),"Yes","No")</f>
        <v>No</v>
      </c>
      <c r="AL1533" s="178" t="str">
        <f t="shared" si="1005"/>
        <v>No</v>
      </c>
      <c r="AM1533" t="str">
        <f>IF(OR(Expenses!K76="Q3 2027",Expenses!K76="Q4 2027"),"Yes","No")</f>
        <v>No</v>
      </c>
      <c r="AN1533" s="178" t="str">
        <f t="shared" si="1006"/>
        <v>No</v>
      </c>
      <c r="AO1533" t="str">
        <f>IF(OR(Expenses!K76="Q1 2028",Expenses!K76="Q2 2028"),"Yes","No")</f>
        <v>No</v>
      </c>
      <c r="AP1533" s="178" t="str">
        <f t="shared" si="1007"/>
        <v>No</v>
      </c>
      <c r="AQ1533" t="str">
        <f>IF(OR(Expenses!K76="Q3 2028",Expenses!K76="Q4 2028"),"Yes","No")</f>
        <v>No</v>
      </c>
      <c r="AR1533" s="178" t="str">
        <f t="shared" si="1008"/>
        <v>No</v>
      </c>
      <c r="AS1533" t="str">
        <f>IF(OR(Expenses!K76="Q1 2029",Expenses!K76="Q2 2029"),"Yes","No")</f>
        <v>No</v>
      </c>
      <c r="AT1533" s="178" t="str">
        <f t="shared" si="1009"/>
        <v>No</v>
      </c>
      <c r="AU1533" t="str">
        <f>IF(OR(Expenses!K76="Q3 2029",Expenses!K76="Q4 2029"),"Yes","No")</f>
        <v>No</v>
      </c>
      <c r="AV1533" s="178" t="str">
        <f t="shared" si="1010"/>
        <v>No</v>
      </c>
      <c r="AW1533" t="str">
        <f>IF(OR(Expenses!K76="Q1 2030",Expenses!K76="Q2 2030"),"Yes","No")</f>
        <v>No</v>
      </c>
      <c r="AX1533" s="178" t="str">
        <f t="shared" si="1011"/>
        <v>No</v>
      </c>
      <c r="AY1533" t="str">
        <f>IF(OR(Expenses!K76="Q3 2030",Expenses!K76="Q4 2030"),"Yes","No")</f>
        <v>No</v>
      </c>
      <c r="AZ1533" s="178" t="str">
        <f t="shared" si="1012"/>
        <v>No</v>
      </c>
      <c r="BA1533" t="str">
        <f>IF(Expenses!K76="","No","Yes")</f>
        <v>No</v>
      </c>
      <c r="BB1533" s="178" t="str">
        <f t="shared" si="1013"/>
        <v>No</v>
      </c>
      <c r="BC1533" s="178" t="str">
        <f t="shared" si="1014"/>
        <v>Yes</v>
      </c>
      <c r="BD1533" s="174"/>
    </row>
    <row r="1534" spans="1:56" s="175" customFormat="1" ht="46.5" x14ac:dyDescent="0.45">
      <c r="A1534" s="177">
        <v>73</v>
      </c>
      <c r="B1534" s="28" t="s">
        <v>371</v>
      </c>
      <c r="C1534" t="str">
        <f>IF(Expenses!E77="Yes","Yes","No")</f>
        <v>No</v>
      </c>
      <c r="D1534" t="str">
        <f>IF(AND(C1534="No",Expenses!F77="Yes"),"Yes","No")</f>
        <v>No</v>
      </c>
      <c r="E1534" t="str">
        <f>IF(AND(C1534="No",Expenses!F77="N/A"),"N/A","No")</f>
        <v>No</v>
      </c>
      <c r="F1534">
        <f>IF(OR(Expenses!F77="Yes",Expenses!F77="N/A"),0,1)</f>
        <v>1</v>
      </c>
      <c r="G1534" t="str">
        <f>IF(OR(Expenses!K77="Q3 2019",Expenses!K77="Q4 2019"),"Yes","No")</f>
        <v>No</v>
      </c>
      <c r="H1534" s="178" t="str">
        <f t="shared" si="990"/>
        <v>No</v>
      </c>
      <c r="I1534" t="str">
        <f>IF(OR(Expenses!K77="Q1 2020",Expenses!K77="Q2 2020"),"Yes","No")</f>
        <v>No</v>
      </c>
      <c r="J1534" s="178" t="str">
        <f t="shared" si="991"/>
        <v>No</v>
      </c>
      <c r="K1534" t="str">
        <f>IF(OR(Expenses!K77="Q3 2020",Expenses!K77="Q4 2020"),"Yes","No")</f>
        <v>No</v>
      </c>
      <c r="L1534" s="178" t="str">
        <f t="shared" si="992"/>
        <v>No</v>
      </c>
      <c r="M1534" t="str">
        <f>IF(OR(Expenses!K77="Q1 2021",Expenses!K77="Q2 2021"),"Yes","No")</f>
        <v>No</v>
      </c>
      <c r="N1534" s="178" t="str">
        <f t="shared" si="993"/>
        <v>No</v>
      </c>
      <c r="O1534" t="str">
        <f>IF(OR(Expenses!K77="Q3 2021",Expenses!K77="Q4 2021"),"Yes","No")</f>
        <v>No</v>
      </c>
      <c r="P1534" s="178" t="str">
        <f t="shared" si="994"/>
        <v>No</v>
      </c>
      <c r="Q1534" t="str">
        <f>IF(OR(Expenses!K77="Q1 2022",Expenses!K77="Q2 2022"),"Yes","No")</f>
        <v>No</v>
      </c>
      <c r="R1534" s="178" t="str">
        <f t="shared" si="995"/>
        <v>No</v>
      </c>
      <c r="S1534" t="str">
        <f>IF(OR(Expenses!K77="Q3 2022",Expenses!K77="Q4 2022"),"Yes","No")</f>
        <v>No</v>
      </c>
      <c r="T1534" s="178" t="str">
        <f t="shared" si="996"/>
        <v>No</v>
      </c>
      <c r="U1534" t="str">
        <f>IF(OR(Expenses!K77="Q1 2023",Expenses!K77="Q2 2023"),"Yes","No")</f>
        <v>No</v>
      </c>
      <c r="V1534" s="178" t="str">
        <f t="shared" si="997"/>
        <v>No</v>
      </c>
      <c r="W1534" t="str">
        <f>IF(OR(Expenses!K77="Q3 2023",Expenses!K77="Q4 2023"),"Yes","No")</f>
        <v>No</v>
      </c>
      <c r="X1534" s="178" t="str">
        <f t="shared" si="998"/>
        <v>No</v>
      </c>
      <c r="Y1534" t="str">
        <f>IF(OR(Expenses!K77="Q1 2024",Expenses!K77="Q2 2024"),"Yes","No")</f>
        <v>No</v>
      </c>
      <c r="Z1534" s="178" t="str">
        <f t="shared" si="999"/>
        <v>No</v>
      </c>
      <c r="AA1534" t="str">
        <f>IF(OR(Expenses!K77="Q3 2024",Expenses!K77="Q4 2024"),"Yes","No")</f>
        <v>No</v>
      </c>
      <c r="AB1534" s="178" t="str">
        <f t="shared" si="1000"/>
        <v>No</v>
      </c>
      <c r="AC1534" t="str">
        <f>IF(OR(Expenses!K77="Q1 2025",Expenses!K77="Q2 2025"),"Yes","No")</f>
        <v>No</v>
      </c>
      <c r="AD1534" s="178" t="str">
        <f t="shared" si="1001"/>
        <v>No</v>
      </c>
      <c r="AE1534" t="str">
        <f>IF(OR(Expenses!K77="Q3 2025",Expenses!K77="Q4 2025"),"Yes","No")</f>
        <v>No</v>
      </c>
      <c r="AF1534" s="178" t="str">
        <f t="shared" si="1002"/>
        <v>No</v>
      </c>
      <c r="AG1534" t="str">
        <f>IF(OR(Expenses!K77="Q1 2026",Expenses!K77="Q2 2026"),"Yes","No")</f>
        <v>No</v>
      </c>
      <c r="AH1534" s="178" t="str">
        <f t="shared" si="1003"/>
        <v>No</v>
      </c>
      <c r="AI1534" t="str">
        <f>IF(OR(Expenses!K77="Q3 2026",Expenses!K77="Q4 2026"),"Yes","No")</f>
        <v>No</v>
      </c>
      <c r="AJ1534" s="178" t="str">
        <f t="shared" si="1004"/>
        <v>No</v>
      </c>
      <c r="AK1534" t="str">
        <f>IF(OR(Expenses!K77="Q1 2027",Expenses!K77="Q2 2027"),"Yes","No")</f>
        <v>No</v>
      </c>
      <c r="AL1534" s="178" t="str">
        <f t="shared" si="1005"/>
        <v>No</v>
      </c>
      <c r="AM1534" t="str">
        <f>IF(OR(Expenses!K77="Q3 2027",Expenses!K77="Q4 2027"),"Yes","No")</f>
        <v>No</v>
      </c>
      <c r="AN1534" s="178" t="str">
        <f t="shared" si="1006"/>
        <v>No</v>
      </c>
      <c r="AO1534" t="str">
        <f>IF(OR(Expenses!K77="Q1 2028",Expenses!K77="Q2 2028"),"Yes","No")</f>
        <v>No</v>
      </c>
      <c r="AP1534" s="178" t="str">
        <f t="shared" si="1007"/>
        <v>No</v>
      </c>
      <c r="AQ1534" t="str">
        <f>IF(OR(Expenses!K77="Q3 2028",Expenses!K77="Q4 2028"),"Yes","No")</f>
        <v>No</v>
      </c>
      <c r="AR1534" s="178" t="str">
        <f t="shared" si="1008"/>
        <v>No</v>
      </c>
      <c r="AS1534" t="str">
        <f>IF(OR(Expenses!K77="Q1 2029",Expenses!K77="Q2 2029"),"Yes","No")</f>
        <v>No</v>
      </c>
      <c r="AT1534" s="178" t="str">
        <f t="shared" si="1009"/>
        <v>No</v>
      </c>
      <c r="AU1534" t="str">
        <f>IF(OR(Expenses!K77="Q3 2029",Expenses!K77="Q4 2029"),"Yes","No")</f>
        <v>No</v>
      </c>
      <c r="AV1534" s="178" t="str">
        <f t="shared" si="1010"/>
        <v>No</v>
      </c>
      <c r="AW1534" t="str">
        <f>IF(OR(Expenses!K77="Q1 2030",Expenses!K77="Q2 2030"),"Yes","No")</f>
        <v>No</v>
      </c>
      <c r="AX1534" s="178" t="str">
        <f t="shared" si="1011"/>
        <v>No</v>
      </c>
      <c r="AY1534" t="str">
        <f>IF(OR(Expenses!K77="Q3 2030",Expenses!K77="Q4 2030"),"Yes","No")</f>
        <v>No</v>
      </c>
      <c r="AZ1534" s="178" t="str">
        <f t="shared" si="1012"/>
        <v>No</v>
      </c>
      <c r="BA1534" t="str">
        <f>IF(Expenses!K77="","No","Yes")</f>
        <v>No</v>
      </c>
      <c r="BB1534" s="178" t="str">
        <f t="shared" si="1013"/>
        <v>No</v>
      </c>
      <c r="BC1534" s="178" t="str">
        <f t="shared" si="1014"/>
        <v>Yes</v>
      </c>
      <c r="BD1534" s="174"/>
    </row>
    <row r="1535" spans="1:56" s="175" customFormat="1" ht="23.25" x14ac:dyDescent="0.45">
      <c r="A1535" s="177">
        <v>74</v>
      </c>
      <c r="B1535" s="28" t="s">
        <v>372</v>
      </c>
      <c r="C1535" t="str">
        <f>IF(Expenses!E78="Yes","Yes","No")</f>
        <v>No</v>
      </c>
      <c r="D1535" t="str">
        <f>IF(AND(C1535="No",Expenses!F78="Yes"),"Yes","No")</f>
        <v>No</v>
      </c>
      <c r="E1535" t="str">
        <f>IF(AND(C1535="No",Expenses!F78="N/A"),"N/A","No")</f>
        <v>No</v>
      </c>
      <c r="F1535">
        <f>IF(OR(Expenses!F78="Yes",Expenses!F78="N/A"),0,1)</f>
        <v>1</v>
      </c>
      <c r="G1535" t="str">
        <f>IF(OR(Expenses!K78="Q3 2019",Expenses!K78="Q4 2019"),"Yes","No")</f>
        <v>No</v>
      </c>
      <c r="H1535" s="178" t="str">
        <f t="shared" si="990"/>
        <v>No</v>
      </c>
      <c r="I1535" t="str">
        <f>IF(OR(Expenses!K78="Q1 2020",Expenses!K78="Q2 2020"),"Yes","No")</f>
        <v>No</v>
      </c>
      <c r="J1535" s="178" t="str">
        <f t="shared" si="991"/>
        <v>No</v>
      </c>
      <c r="K1535" t="str">
        <f>IF(OR(Expenses!K78="Q3 2020",Expenses!K78="Q4 2020"),"Yes","No")</f>
        <v>No</v>
      </c>
      <c r="L1535" s="178" t="str">
        <f t="shared" si="992"/>
        <v>No</v>
      </c>
      <c r="M1535" t="str">
        <f>IF(OR(Expenses!K78="Q1 2021",Expenses!K78="Q2 2021"),"Yes","No")</f>
        <v>No</v>
      </c>
      <c r="N1535" s="178" t="str">
        <f t="shared" si="993"/>
        <v>No</v>
      </c>
      <c r="O1535" t="str">
        <f>IF(OR(Expenses!K78="Q3 2021",Expenses!K78="Q4 2021"),"Yes","No")</f>
        <v>No</v>
      </c>
      <c r="P1535" s="178" t="str">
        <f t="shared" si="994"/>
        <v>No</v>
      </c>
      <c r="Q1535" t="str">
        <f>IF(OR(Expenses!K78="Q1 2022",Expenses!K78="Q2 2022"),"Yes","No")</f>
        <v>No</v>
      </c>
      <c r="R1535" s="178" t="str">
        <f t="shared" si="995"/>
        <v>No</v>
      </c>
      <c r="S1535" t="str">
        <f>IF(OR(Expenses!K78="Q3 2022",Expenses!K78="Q4 2022"),"Yes","No")</f>
        <v>No</v>
      </c>
      <c r="T1535" s="178" t="str">
        <f t="shared" si="996"/>
        <v>No</v>
      </c>
      <c r="U1535" t="str">
        <f>IF(OR(Expenses!K78="Q1 2023",Expenses!K78="Q2 2023"),"Yes","No")</f>
        <v>No</v>
      </c>
      <c r="V1535" s="178" t="str">
        <f t="shared" si="997"/>
        <v>No</v>
      </c>
      <c r="W1535" t="str">
        <f>IF(OR(Expenses!K78="Q3 2023",Expenses!K78="Q4 2023"),"Yes","No")</f>
        <v>No</v>
      </c>
      <c r="X1535" s="178" t="str">
        <f t="shared" si="998"/>
        <v>No</v>
      </c>
      <c r="Y1535" t="str">
        <f>IF(OR(Expenses!K78="Q1 2024",Expenses!K78="Q2 2024"),"Yes","No")</f>
        <v>No</v>
      </c>
      <c r="Z1535" s="178" t="str">
        <f t="shared" si="999"/>
        <v>No</v>
      </c>
      <c r="AA1535" t="str">
        <f>IF(OR(Expenses!K78="Q3 2024",Expenses!K78="Q4 2024"),"Yes","No")</f>
        <v>No</v>
      </c>
      <c r="AB1535" s="178" t="str">
        <f t="shared" si="1000"/>
        <v>No</v>
      </c>
      <c r="AC1535" t="str">
        <f>IF(OR(Expenses!K78="Q1 2025",Expenses!K78="Q2 2025"),"Yes","No")</f>
        <v>No</v>
      </c>
      <c r="AD1535" s="178" t="str">
        <f t="shared" si="1001"/>
        <v>No</v>
      </c>
      <c r="AE1535" t="str">
        <f>IF(OR(Expenses!K78="Q3 2025",Expenses!K78="Q4 2025"),"Yes","No")</f>
        <v>No</v>
      </c>
      <c r="AF1535" s="178" t="str">
        <f t="shared" si="1002"/>
        <v>No</v>
      </c>
      <c r="AG1535" t="str">
        <f>IF(OR(Expenses!K78="Q1 2026",Expenses!K78="Q2 2026"),"Yes","No")</f>
        <v>No</v>
      </c>
      <c r="AH1535" s="178" t="str">
        <f t="shared" si="1003"/>
        <v>No</v>
      </c>
      <c r="AI1535" t="str">
        <f>IF(OR(Expenses!K78="Q3 2026",Expenses!K78="Q4 2026"),"Yes","No")</f>
        <v>No</v>
      </c>
      <c r="AJ1535" s="178" t="str">
        <f t="shared" si="1004"/>
        <v>No</v>
      </c>
      <c r="AK1535" t="str">
        <f>IF(OR(Expenses!K78="Q1 2027",Expenses!K78="Q2 2027"),"Yes","No")</f>
        <v>No</v>
      </c>
      <c r="AL1535" s="178" t="str">
        <f t="shared" si="1005"/>
        <v>No</v>
      </c>
      <c r="AM1535" t="str">
        <f>IF(OR(Expenses!K78="Q3 2027",Expenses!K78="Q4 2027"),"Yes","No")</f>
        <v>No</v>
      </c>
      <c r="AN1535" s="178" t="str">
        <f t="shared" si="1006"/>
        <v>No</v>
      </c>
      <c r="AO1535" t="str">
        <f>IF(OR(Expenses!K78="Q1 2028",Expenses!K78="Q2 2028"),"Yes","No")</f>
        <v>No</v>
      </c>
      <c r="AP1535" s="178" t="str">
        <f t="shared" si="1007"/>
        <v>No</v>
      </c>
      <c r="AQ1535" t="str">
        <f>IF(OR(Expenses!K78="Q3 2028",Expenses!K78="Q4 2028"),"Yes","No")</f>
        <v>No</v>
      </c>
      <c r="AR1535" s="178" t="str">
        <f t="shared" si="1008"/>
        <v>No</v>
      </c>
      <c r="AS1535" t="str">
        <f>IF(OR(Expenses!K78="Q1 2029",Expenses!K78="Q2 2029"),"Yes","No")</f>
        <v>No</v>
      </c>
      <c r="AT1535" s="178" t="str">
        <f t="shared" si="1009"/>
        <v>No</v>
      </c>
      <c r="AU1535" t="str">
        <f>IF(OR(Expenses!K78="Q3 2029",Expenses!K78="Q4 2029"),"Yes","No")</f>
        <v>No</v>
      </c>
      <c r="AV1535" s="178" t="str">
        <f t="shared" si="1010"/>
        <v>No</v>
      </c>
      <c r="AW1535" t="str">
        <f>IF(OR(Expenses!K78="Q1 2030",Expenses!K78="Q2 2030"),"Yes","No")</f>
        <v>No</v>
      </c>
      <c r="AX1535" s="178" t="str">
        <f t="shared" si="1011"/>
        <v>No</v>
      </c>
      <c r="AY1535" t="str">
        <f>IF(OR(Expenses!K78="Q3 2030",Expenses!K78="Q4 2030"),"Yes","No")</f>
        <v>No</v>
      </c>
      <c r="AZ1535" s="178" t="str">
        <f t="shared" si="1012"/>
        <v>No</v>
      </c>
      <c r="BA1535" t="str">
        <f>IF(Expenses!K78="","No","Yes")</f>
        <v>No</v>
      </c>
      <c r="BB1535" s="178" t="str">
        <f t="shared" si="1013"/>
        <v>No</v>
      </c>
      <c r="BC1535" s="178" t="str">
        <f t="shared" si="1014"/>
        <v>Yes</v>
      </c>
      <c r="BD1535" s="174"/>
    </row>
    <row r="1536" spans="1:56" s="175" customFormat="1" ht="23.25" x14ac:dyDescent="0.45">
      <c r="A1536" s="177">
        <v>75</v>
      </c>
      <c r="B1536" s="28" t="s">
        <v>374</v>
      </c>
      <c r="C1536" t="str">
        <f>IF(Expenses!E79="Yes","Yes","No")</f>
        <v>No</v>
      </c>
      <c r="D1536" t="str">
        <f>IF(AND(C1536="No",Expenses!F79="Yes"),"Yes","No")</f>
        <v>No</v>
      </c>
      <c r="E1536" t="str">
        <f>IF(AND(C1536="No",Expenses!F79="N/A"),"N/A","No")</f>
        <v>No</v>
      </c>
      <c r="F1536">
        <f>IF(OR(Expenses!F79="Yes",Expenses!F79="N/A"),0,1)</f>
        <v>1</v>
      </c>
      <c r="G1536" t="str">
        <f>IF(OR(Expenses!K79="Q3 2019",Expenses!K79="Q4 2019"),"Yes","No")</f>
        <v>No</v>
      </c>
      <c r="H1536" s="178" t="str">
        <f t="shared" si="990"/>
        <v>No</v>
      </c>
      <c r="I1536" t="str">
        <f>IF(OR(Expenses!K79="Q1 2020",Expenses!K79="Q2 2020"),"Yes","No")</f>
        <v>No</v>
      </c>
      <c r="J1536" s="178" t="str">
        <f t="shared" si="991"/>
        <v>No</v>
      </c>
      <c r="K1536" t="str">
        <f>IF(OR(Expenses!K79="Q3 2020",Expenses!K79="Q4 2020"),"Yes","No")</f>
        <v>No</v>
      </c>
      <c r="L1536" s="178" t="str">
        <f t="shared" si="992"/>
        <v>No</v>
      </c>
      <c r="M1536" t="str">
        <f>IF(OR(Expenses!K79="Q1 2021",Expenses!K79="Q2 2021"),"Yes","No")</f>
        <v>No</v>
      </c>
      <c r="N1536" s="178" t="str">
        <f t="shared" si="993"/>
        <v>No</v>
      </c>
      <c r="O1536" t="str">
        <f>IF(OR(Expenses!K79="Q3 2021",Expenses!K79="Q4 2021"),"Yes","No")</f>
        <v>No</v>
      </c>
      <c r="P1536" s="178" t="str">
        <f t="shared" si="994"/>
        <v>No</v>
      </c>
      <c r="Q1536" t="str">
        <f>IF(OR(Expenses!K79="Q1 2022",Expenses!K79="Q2 2022"),"Yes","No")</f>
        <v>No</v>
      </c>
      <c r="R1536" s="178" t="str">
        <f t="shared" si="995"/>
        <v>No</v>
      </c>
      <c r="S1536" t="str">
        <f>IF(OR(Expenses!K79="Q3 2022",Expenses!K79="Q4 2022"),"Yes","No")</f>
        <v>No</v>
      </c>
      <c r="T1536" s="178" t="str">
        <f t="shared" si="996"/>
        <v>No</v>
      </c>
      <c r="U1536" t="str">
        <f>IF(OR(Expenses!K79="Q1 2023",Expenses!K79="Q2 2023"),"Yes","No")</f>
        <v>No</v>
      </c>
      <c r="V1536" s="178" t="str">
        <f t="shared" si="997"/>
        <v>No</v>
      </c>
      <c r="W1536" t="str">
        <f>IF(OR(Expenses!K79="Q3 2023",Expenses!K79="Q4 2023"),"Yes","No")</f>
        <v>No</v>
      </c>
      <c r="X1536" s="178" t="str">
        <f t="shared" si="998"/>
        <v>No</v>
      </c>
      <c r="Y1536" t="str">
        <f>IF(OR(Expenses!K79="Q1 2024",Expenses!K79="Q2 2024"),"Yes","No")</f>
        <v>No</v>
      </c>
      <c r="Z1536" s="178" t="str">
        <f t="shared" si="999"/>
        <v>No</v>
      </c>
      <c r="AA1536" t="str">
        <f>IF(OR(Expenses!K79="Q3 2024",Expenses!K79="Q4 2024"),"Yes","No")</f>
        <v>No</v>
      </c>
      <c r="AB1536" s="178" t="str">
        <f t="shared" si="1000"/>
        <v>No</v>
      </c>
      <c r="AC1536" t="str">
        <f>IF(OR(Expenses!K79="Q1 2025",Expenses!K79="Q2 2025"),"Yes","No")</f>
        <v>No</v>
      </c>
      <c r="AD1536" s="178" t="str">
        <f t="shared" si="1001"/>
        <v>No</v>
      </c>
      <c r="AE1536" t="str">
        <f>IF(OR(Expenses!K79="Q3 2025",Expenses!K79="Q4 2025"),"Yes","No")</f>
        <v>No</v>
      </c>
      <c r="AF1536" s="178" t="str">
        <f t="shared" si="1002"/>
        <v>No</v>
      </c>
      <c r="AG1536" t="str">
        <f>IF(OR(Expenses!K79="Q1 2026",Expenses!K79="Q2 2026"),"Yes","No")</f>
        <v>No</v>
      </c>
      <c r="AH1536" s="178" t="str">
        <f t="shared" si="1003"/>
        <v>No</v>
      </c>
      <c r="AI1536" t="str">
        <f>IF(OR(Expenses!K79="Q3 2026",Expenses!K79="Q4 2026"),"Yes","No")</f>
        <v>No</v>
      </c>
      <c r="AJ1536" s="178" t="str">
        <f t="shared" si="1004"/>
        <v>No</v>
      </c>
      <c r="AK1536" t="str">
        <f>IF(OR(Expenses!K79="Q1 2027",Expenses!K79="Q2 2027"),"Yes","No")</f>
        <v>No</v>
      </c>
      <c r="AL1536" s="178" t="str">
        <f t="shared" si="1005"/>
        <v>No</v>
      </c>
      <c r="AM1536" t="str">
        <f>IF(OR(Expenses!K79="Q3 2027",Expenses!K79="Q4 2027"),"Yes","No")</f>
        <v>No</v>
      </c>
      <c r="AN1536" s="178" t="str">
        <f t="shared" si="1006"/>
        <v>No</v>
      </c>
      <c r="AO1536" t="str">
        <f>IF(OR(Expenses!K79="Q1 2028",Expenses!K79="Q2 2028"),"Yes","No")</f>
        <v>No</v>
      </c>
      <c r="AP1536" s="178" t="str">
        <f t="shared" si="1007"/>
        <v>No</v>
      </c>
      <c r="AQ1536" t="str">
        <f>IF(OR(Expenses!K79="Q3 2028",Expenses!K79="Q4 2028"),"Yes","No")</f>
        <v>No</v>
      </c>
      <c r="AR1536" s="178" t="str">
        <f t="shared" si="1008"/>
        <v>No</v>
      </c>
      <c r="AS1536" t="str">
        <f>IF(OR(Expenses!K79="Q1 2029",Expenses!K79="Q2 2029"),"Yes","No")</f>
        <v>No</v>
      </c>
      <c r="AT1536" s="178" t="str">
        <f t="shared" si="1009"/>
        <v>No</v>
      </c>
      <c r="AU1536" t="str">
        <f>IF(OR(Expenses!K79="Q3 2029",Expenses!K79="Q4 2029"),"Yes","No")</f>
        <v>No</v>
      </c>
      <c r="AV1536" s="178" t="str">
        <f t="shared" si="1010"/>
        <v>No</v>
      </c>
      <c r="AW1536" t="str">
        <f>IF(OR(Expenses!K79="Q1 2030",Expenses!K79="Q2 2030"),"Yes","No")</f>
        <v>No</v>
      </c>
      <c r="AX1536" s="178" t="str">
        <f t="shared" si="1011"/>
        <v>No</v>
      </c>
      <c r="AY1536" t="str">
        <f>IF(OR(Expenses!K79="Q3 2030",Expenses!K79="Q4 2030"),"Yes","No")</f>
        <v>No</v>
      </c>
      <c r="AZ1536" s="178" t="str">
        <f t="shared" si="1012"/>
        <v>No</v>
      </c>
      <c r="BA1536" t="str">
        <f>IF(Expenses!K79="","No","Yes")</f>
        <v>No</v>
      </c>
      <c r="BB1536" s="178" t="str">
        <f t="shared" si="1013"/>
        <v>No</v>
      </c>
      <c r="BC1536" s="178" t="str">
        <f t="shared" si="1014"/>
        <v>Yes</v>
      </c>
      <c r="BD1536" s="174"/>
    </row>
    <row r="1537" spans="1:56" s="175" customFormat="1" ht="23.25" x14ac:dyDescent="0.45">
      <c r="A1537" s="177">
        <v>76</v>
      </c>
      <c r="B1537" s="28" t="s">
        <v>375</v>
      </c>
      <c r="C1537" t="str">
        <f>IF(Expenses!E80="Yes","Yes","No")</f>
        <v>No</v>
      </c>
      <c r="D1537" t="str">
        <f>IF(AND(C1537="No",Expenses!F80="Yes"),"Yes","No")</f>
        <v>No</v>
      </c>
      <c r="E1537" t="str">
        <f>IF(AND(C1537="No",Expenses!F80="N/A"),"N/A","No")</f>
        <v>No</v>
      </c>
      <c r="F1537">
        <f>IF(OR(Expenses!F80="Yes",Expenses!F80="N/A"),0,1)</f>
        <v>1</v>
      </c>
      <c r="G1537" t="str">
        <f>IF(OR(Expenses!K80="Q3 2019",Expenses!K80="Q4 2019"),"Yes","No")</f>
        <v>No</v>
      </c>
      <c r="H1537" s="178" t="str">
        <f t="shared" si="990"/>
        <v>No</v>
      </c>
      <c r="I1537" t="str">
        <f>IF(OR(Expenses!K80="Q1 2020",Expenses!K80="Q2 2020"),"Yes","No")</f>
        <v>No</v>
      </c>
      <c r="J1537" s="178" t="str">
        <f t="shared" si="991"/>
        <v>No</v>
      </c>
      <c r="K1537" t="str">
        <f>IF(OR(Expenses!K80="Q3 2020",Expenses!K80="Q4 2020"),"Yes","No")</f>
        <v>No</v>
      </c>
      <c r="L1537" s="178" t="str">
        <f t="shared" si="992"/>
        <v>No</v>
      </c>
      <c r="M1537" t="str">
        <f>IF(OR(Expenses!K80="Q1 2021",Expenses!K80="Q2 2021"),"Yes","No")</f>
        <v>No</v>
      </c>
      <c r="N1537" s="178" t="str">
        <f t="shared" si="993"/>
        <v>No</v>
      </c>
      <c r="O1537" t="str">
        <f>IF(OR(Expenses!K80="Q3 2021",Expenses!K80="Q4 2021"),"Yes","No")</f>
        <v>No</v>
      </c>
      <c r="P1537" s="178" t="str">
        <f t="shared" si="994"/>
        <v>No</v>
      </c>
      <c r="Q1537" t="str">
        <f>IF(OR(Expenses!K80="Q1 2022",Expenses!K80="Q2 2022"),"Yes","No")</f>
        <v>No</v>
      </c>
      <c r="R1537" s="178" t="str">
        <f t="shared" si="995"/>
        <v>No</v>
      </c>
      <c r="S1537" t="str">
        <f>IF(OR(Expenses!K80="Q3 2022",Expenses!K80="Q4 2022"),"Yes","No")</f>
        <v>No</v>
      </c>
      <c r="T1537" s="178" t="str">
        <f t="shared" si="996"/>
        <v>No</v>
      </c>
      <c r="U1537" t="str">
        <f>IF(OR(Expenses!K80="Q1 2023",Expenses!K80="Q2 2023"),"Yes","No")</f>
        <v>No</v>
      </c>
      <c r="V1537" s="178" t="str">
        <f t="shared" si="997"/>
        <v>No</v>
      </c>
      <c r="W1537" t="str">
        <f>IF(OR(Expenses!K80="Q3 2023",Expenses!K80="Q4 2023"),"Yes","No")</f>
        <v>No</v>
      </c>
      <c r="X1537" s="178" t="str">
        <f t="shared" si="998"/>
        <v>No</v>
      </c>
      <c r="Y1537" t="str">
        <f>IF(OR(Expenses!K80="Q1 2024",Expenses!K80="Q2 2024"),"Yes","No")</f>
        <v>No</v>
      </c>
      <c r="Z1537" s="178" t="str">
        <f t="shared" si="999"/>
        <v>No</v>
      </c>
      <c r="AA1537" t="str">
        <f>IF(OR(Expenses!K80="Q3 2024",Expenses!K80="Q4 2024"),"Yes","No")</f>
        <v>No</v>
      </c>
      <c r="AB1537" s="178" t="str">
        <f t="shared" si="1000"/>
        <v>No</v>
      </c>
      <c r="AC1537" t="str">
        <f>IF(OR(Expenses!K80="Q1 2025",Expenses!K80="Q2 2025"),"Yes","No")</f>
        <v>No</v>
      </c>
      <c r="AD1537" s="178" t="str">
        <f t="shared" si="1001"/>
        <v>No</v>
      </c>
      <c r="AE1537" t="str">
        <f>IF(OR(Expenses!K80="Q3 2025",Expenses!K80="Q4 2025"),"Yes","No")</f>
        <v>No</v>
      </c>
      <c r="AF1537" s="178" t="str">
        <f t="shared" si="1002"/>
        <v>No</v>
      </c>
      <c r="AG1537" t="str">
        <f>IF(OR(Expenses!K80="Q1 2026",Expenses!K80="Q2 2026"),"Yes","No")</f>
        <v>No</v>
      </c>
      <c r="AH1537" s="178" t="str">
        <f t="shared" si="1003"/>
        <v>No</v>
      </c>
      <c r="AI1537" t="str">
        <f>IF(OR(Expenses!K80="Q3 2026",Expenses!K80="Q4 2026"),"Yes","No")</f>
        <v>No</v>
      </c>
      <c r="AJ1537" s="178" t="str">
        <f t="shared" si="1004"/>
        <v>No</v>
      </c>
      <c r="AK1537" t="str">
        <f>IF(OR(Expenses!K80="Q1 2027",Expenses!K80="Q2 2027"),"Yes","No")</f>
        <v>No</v>
      </c>
      <c r="AL1537" s="178" t="str">
        <f t="shared" si="1005"/>
        <v>No</v>
      </c>
      <c r="AM1537" t="str">
        <f>IF(OR(Expenses!K80="Q3 2027",Expenses!K80="Q4 2027"),"Yes","No")</f>
        <v>No</v>
      </c>
      <c r="AN1537" s="178" t="str">
        <f t="shared" si="1006"/>
        <v>No</v>
      </c>
      <c r="AO1537" t="str">
        <f>IF(OR(Expenses!K80="Q1 2028",Expenses!K80="Q2 2028"),"Yes","No")</f>
        <v>No</v>
      </c>
      <c r="AP1537" s="178" t="str">
        <f t="shared" si="1007"/>
        <v>No</v>
      </c>
      <c r="AQ1537" t="str">
        <f>IF(OR(Expenses!K80="Q3 2028",Expenses!K80="Q4 2028"),"Yes","No")</f>
        <v>No</v>
      </c>
      <c r="AR1537" s="178" t="str">
        <f t="shared" si="1008"/>
        <v>No</v>
      </c>
      <c r="AS1537" t="str">
        <f>IF(OR(Expenses!K80="Q1 2029",Expenses!K80="Q2 2029"),"Yes","No")</f>
        <v>No</v>
      </c>
      <c r="AT1537" s="178" t="str">
        <f t="shared" si="1009"/>
        <v>No</v>
      </c>
      <c r="AU1537" t="str">
        <f>IF(OR(Expenses!K80="Q3 2029",Expenses!K80="Q4 2029"),"Yes","No")</f>
        <v>No</v>
      </c>
      <c r="AV1537" s="178" t="str">
        <f t="shared" si="1010"/>
        <v>No</v>
      </c>
      <c r="AW1537" t="str">
        <f>IF(OR(Expenses!K80="Q1 2030",Expenses!K80="Q2 2030"),"Yes","No")</f>
        <v>No</v>
      </c>
      <c r="AX1537" s="178" t="str">
        <f t="shared" si="1011"/>
        <v>No</v>
      </c>
      <c r="AY1537" t="str">
        <f>IF(OR(Expenses!K80="Q3 2030",Expenses!K80="Q4 2030"),"Yes","No")</f>
        <v>No</v>
      </c>
      <c r="AZ1537" s="178" t="str">
        <f t="shared" si="1012"/>
        <v>No</v>
      </c>
      <c r="BA1537" t="str">
        <f>IF(Expenses!K80="","No","Yes")</f>
        <v>No</v>
      </c>
      <c r="BB1537" s="178" t="str">
        <f t="shared" si="1013"/>
        <v>No</v>
      </c>
      <c r="BC1537" s="178" t="str">
        <f t="shared" si="1014"/>
        <v>Yes</v>
      </c>
      <c r="BD1537" s="174"/>
    </row>
    <row r="1538" spans="1:56" s="175" customFormat="1" ht="34.9" x14ac:dyDescent="0.45">
      <c r="A1538" s="177">
        <v>77</v>
      </c>
      <c r="B1538" s="28" t="s">
        <v>378</v>
      </c>
      <c r="C1538" t="str">
        <f>IF(Expenses!E81="Yes","Yes","No")</f>
        <v>No</v>
      </c>
      <c r="D1538" t="str">
        <f>IF(AND(C1538="No",Expenses!F81="Yes"),"Yes","No")</f>
        <v>No</v>
      </c>
      <c r="E1538" t="str">
        <f>IF(AND(C1538="No",Expenses!F81="N/A"),"N/A","No")</f>
        <v>No</v>
      </c>
      <c r="F1538">
        <f>IF(OR(Expenses!F81="Yes",Expenses!F81="N/A"),0,1)</f>
        <v>1</v>
      </c>
      <c r="G1538" t="str">
        <f>IF(OR(Expenses!K81="Q3 2019",Expenses!K81="Q4 2019"),"Yes","No")</f>
        <v>No</v>
      </c>
      <c r="H1538" s="178" t="str">
        <f t="shared" si="990"/>
        <v>No</v>
      </c>
      <c r="I1538" t="str">
        <f>IF(OR(Expenses!K81="Q1 2020",Expenses!K81="Q2 2020"),"Yes","No")</f>
        <v>No</v>
      </c>
      <c r="J1538" s="178" t="str">
        <f t="shared" si="991"/>
        <v>No</v>
      </c>
      <c r="K1538" t="str">
        <f>IF(OR(Expenses!K81="Q3 2020",Expenses!K81="Q4 2020"),"Yes","No")</f>
        <v>No</v>
      </c>
      <c r="L1538" s="178" t="str">
        <f t="shared" si="992"/>
        <v>No</v>
      </c>
      <c r="M1538" t="str">
        <f>IF(OR(Expenses!K81="Q1 2021",Expenses!K81="Q2 2021"),"Yes","No")</f>
        <v>No</v>
      </c>
      <c r="N1538" s="178" t="str">
        <f t="shared" si="993"/>
        <v>No</v>
      </c>
      <c r="O1538" t="str">
        <f>IF(OR(Expenses!K81="Q3 2021",Expenses!K81="Q4 2021"),"Yes","No")</f>
        <v>No</v>
      </c>
      <c r="P1538" s="178" t="str">
        <f t="shared" si="994"/>
        <v>No</v>
      </c>
      <c r="Q1538" t="str">
        <f>IF(OR(Expenses!K81="Q1 2022",Expenses!K81="Q2 2022"),"Yes","No")</f>
        <v>No</v>
      </c>
      <c r="R1538" s="178" t="str">
        <f t="shared" si="995"/>
        <v>No</v>
      </c>
      <c r="S1538" t="str">
        <f>IF(OR(Expenses!K81="Q3 2022",Expenses!K81="Q4 2022"),"Yes","No")</f>
        <v>No</v>
      </c>
      <c r="T1538" s="178" t="str">
        <f t="shared" si="996"/>
        <v>No</v>
      </c>
      <c r="U1538" t="str">
        <f>IF(OR(Expenses!K81="Q1 2023",Expenses!K81="Q2 2023"),"Yes","No")</f>
        <v>No</v>
      </c>
      <c r="V1538" s="178" t="str">
        <f t="shared" si="997"/>
        <v>No</v>
      </c>
      <c r="W1538" t="str">
        <f>IF(OR(Expenses!K81="Q3 2023",Expenses!K81="Q4 2023"),"Yes","No")</f>
        <v>No</v>
      </c>
      <c r="X1538" s="178" t="str">
        <f t="shared" si="998"/>
        <v>No</v>
      </c>
      <c r="Y1538" t="str">
        <f>IF(OR(Expenses!K81="Q1 2024",Expenses!K81="Q2 2024"),"Yes","No")</f>
        <v>No</v>
      </c>
      <c r="Z1538" s="178" t="str">
        <f t="shared" si="999"/>
        <v>No</v>
      </c>
      <c r="AA1538" t="str">
        <f>IF(OR(Expenses!K81="Q3 2024",Expenses!K81="Q4 2024"),"Yes","No")</f>
        <v>No</v>
      </c>
      <c r="AB1538" s="178" t="str">
        <f t="shared" si="1000"/>
        <v>No</v>
      </c>
      <c r="AC1538" t="str">
        <f>IF(OR(Expenses!K81="Q1 2025",Expenses!K81="Q2 2025"),"Yes","No")</f>
        <v>No</v>
      </c>
      <c r="AD1538" s="178" t="str">
        <f t="shared" si="1001"/>
        <v>No</v>
      </c>
      <c r="AE1538" t="str">
        <f>IF(OR(Expenses!K81="Q3 2025",Expenses!K81="Q4 2025"),"Yes","No")</f>
        <v>No</v>
      </c>
      <c r="AF1538" s="178" t="str">
        <f t="shared" si="1002"/>
        <v>No</v>
      </c>
      <c r="AG1538" t="str">
        <f>IF(OR(Expenses!K81="Q1 2026",Expenses!K81="Q2 2026"),"Yes","No")</f>
        <v>No</v>
      </c>
      <c r="AH1538" s="178" t="str">
        <f t="shared" si="1003"/>
        <v>No</v>
      </c>
      <c r="AI1538" t="str">
        <f>IF(OR(Expenses!K81="Q3 2026",Expenses!K81="Q4 2026"),"Yes","No")</f>
        <v>No</v>
      </c>
      <c r="AJ1538" s="178" t="str">
        <f t="shared" si="1004"/>
        <v>No</v>
      </c>
      <c r="AK1538" t="str">
        <f>IF(OR(Expenses!K81="Q1 2027",Expenses!K81="Q2 2027"),"Yes","No")</f>
        <v>No</v>
      </c>
      <c r="AL1538" s="178" t="str">
        <f t="shared" si="1005"/>
        <v>No</v>
      </c>
      <c r="AM1538" t="str">
        <f>IF(OR(Expenses!K81="Q3 2027",Expenses!K81="Q4 2027"),"Yes","No")</f>
        <v>No</v>
      </c>
      <c r="AN1538" s="178" t="str">
        <f t="shared" si="1006"/>
        <v>No</v>
      </c>
      <c r="AO1538" t="str">
        <f>IF(OR(Expenses!K81="Q1 2028",Expenses!K81="Q2 2028"),"Yes","No")</f>
        <v>No</v>
      </c>
      <c r="AP1538" s="178" t="str">
        <f t="shared" si="1007"/>
        <v>No</v>
      </c>
      <c r="AQ1538" t="str">
        <f>IF(OR(Expenses!K81="Q3 2028",Expenses!K81="Q4 2028"),"Yes","No")</f>
        <v>No</v>
      </c>
      <c r="AR1538" s="178" t="str">
        <f t="shared" si="1008"/>
        <v>No</v>
      </c>
      <c r="AS1538" t="str">
        <f>IF(OR(Expenses!K81="Q1 2029",Expenses!K81="Q2 2029"),"Yes","No")</f>
        <v>No</v>
      </c>
      <c r="AT1538" s="178" t="str">
        <f t="shared" si="1009"/>
        <v>No</v>
      </c>
      <c r="AU1538" t="str">
        <f>IF(OR(Expenses!K81="Q3 2029",Expenses!K81="Q4 2029"),"Yes","No")</f>
        <v>No</v>
      </c>
      <c r="AV1538" s="178" t="str">
        <f t="shared" si="1010"/>
        <v>No</v>
      </c>
      <c r="AW1538" t="str">
        <f>IF(OR(Expenses!K81="Q1 2030",Expenses!K81="Q2 2030"),"Yes","No")</f>
        <v>No</v>
      </c>
      <c r="AX1538" s="178" t="str">
        <f t="shared" si="1011"/>
        <v>No</v>
      </c>
      <c r="AY1538" t="str">
        <f>IF(OR(Expenses!K81="Q3 2030",Expenses!K81="Q4 2030"),"Yes","No")</f>
        <v>No</v>
      </c>
      <c r="AZ1538" s="178" t="str">
        <f t="shared" si="1012"/>
        <v>No</v>
      </c>
      <c r="BA1538" t="str">
        <f>IF(Expenses!K81="","No","Yes")</f>
        <v>No</v>
      </c>
      <c r="BB1538" s="178" t="str">
        <f t="shared" si="1013"/>
        <v>No</v>
      </c>
      <c r="BC1538" s="178" t="str">
        <f t="shared" si="1014"/>
        <v>Yes</v>
      </c>
      <c r="BD1538" s="174"/>
    </row>
    <row r="1539" spans="1:56" s="175" customFormat="1" x14ac:dyDescent="0.45">
      <c r="A1539" s="177">
        <v>78</v>
      </c>
      <c r="B1539" s="28" t="s">
        <v>379</v>
      </c>
      <c r="C1539" t="str">
        <f>IF(Expenses!E82="Yes","Yes","No")</f>
        <v>No</v>
      </c>
      <c r="D1539" t="str">
        <f>IF(AND(C1539="No",Expenses!F82="Yes"),"Yes","No")</f>
        <v>No</v>
      </c>
      <c r="E1539" t="str">
        <f>IF(AND(C1539="No",Expenses!F82="N/A"),"N/A","No")</f>
        <v>No</v>
      </c>
      <c r="F1539">
        <f>IF(OR(Expenses!F82="Yes",Expenses!F82="N/A"),0,1)</f>
        <v>1</v>
      </c>
      <c r="G1539" t="str">
        <f>IF(OR(Expenses!K82="Q3 2019",Expenses!K82="Q4 2019"),"Yes","No")</f>
        <v>No</v>
      </c>
      <c r="H1539" s="178" t="str">
        <f t="shared" si="990"/>
        <v>No</v>
      </c>
      <c r="I1539" t="str">
        <f>IF(OR(Expenses!K82="Q1 2020",Expenses!K82="Q2 2020"),"Yes","No")</f>
        <v>No</v>
      </c>
      <c r="J1539" s="178" t="str">
        <f t="shared" si="991"/>
        <v>No</v>
      </c>
      <c r="K1539" t="str">
        <f>IF(OR(Expenses!K82="Q3 2020",Expenses!K82="Q4 2020"),"Yes","No")</f>
        <v>No</v>
      </c>
      <c r="L1539" s="178" t="str">
        <f t="shared" si="992"/>
        <v>No</v>
      </c>
      <c r="M1539" t="str">
        <f>IF(OR(Expenses!K82="Q1 2021",Expenses!K82="Q2 2021"),"Yes","No")</f>
        <v>No</v>
      </c>
      <c r="N1539" s="178" t="str">
        <f t="shared" si="993"/>
        <v>No</v>
      </c>
      <c r="O1539" t="str">
        <f>IF(OR(Expenses!K82="Q3 2021",Expenses!K82="Q4 2021"),"Yes","No")</f>
        <v>No</v>
      </c>
      <c r="P1539" s="178" t="str">
        <f t="shared" si="994"/>
        <v>No</v>
      </c>
      <c r="Q1539" t="str">
        <f>IF(OR(Expenses!K82="Q1 2022",Expenses!K82="Q2 2022"),"Yes","No")</f>
        <v>No</v>
      </c>
      <c r="R1539" s="178" t="str">
        <f t="shared" si="995"/>
        <v>No</v>
      </c>
      <c r="S1539" t="str">
        <f>IF(OR(Expenses!K82="Q3 2022",Expenses!K82="Q4 2022"),"Yes","No")</f>
        <v>No</v>
      </c>
      <c r="T1539" s="178" t="str">
        <f t="shared" si="996"/>
        <v>No</v>
      </c>
      <c r="U1539" t="str">
        <f>IF(OR(Expenses!K82="Q1 2023",Expenses!K82="Q2 2023"),"Yes","No")</f>
        <v>No</v>
      </c>
      <c r="V1539" s="178" t="str">
        <f t="shared" si="997"/>
        <v>No</v>
      </c>
      <c r="W1539" t="str">
        <f>IF(OR(Expenses!K82="Q3 2023",Expenses!K82="Q4 2023"),"Yes","No")</f>
        <v>No</v>
      </c>
      <c r="X1539" s="178" t="str">
        <f t="shared" si="998"/>
        <v>No</v>
      </c>
      <c r="Y1539" t="str">
        <f>IF(OR(Expenses!K82="Q1 2024",Expenses!K82="Q2 2024"),"Yes","No")</f>
        <v>No</v>
      </c>
      <c r="Z1539" s="178" t="str">
        <f t="shared" si="999"/>
        <v>No</v>
      </c>
      <c r="AA1539" t="str">
        <f>IF(OR(Expenses!K82="Q3 2024",Expenses!K82="Q4 2024"),"Yes","No")</f>
        <v>No</v>
      </c>
      <c r="AB1539" s="178" t="str">
        <f t="shared" si="1000"/>
        <v>No</v>
      </c>
      <c r="AC1539" t="str">
        <f>IF(OR(Expenses!K82="Q1 2025",Expenses!K82="Q2 2025"),"Yes","No")</f>
        <v>No</v>
      </c>
      <c r="AD1539" s="178" t="str">
        <f t="shared" si="1001"/>
        <v>No</v>
      </c>
      <c r="AE1539" t="str">
        <f>IF(OR(Expenses!K82="Q3 2025",Expenses!K82="Q4 2025"),"Yes","No")</f>
        <v>No</v>
      </c>
      <c r="AF1539" s="178" t="str">
        <f t="shared" si="1002"/>
        <v>No</v>
      </c>
      <c r="AG1539" t="str">
        <f>IF(OR(Expenses!K82="Q1 2026",Expenses!K82="Q2 2026"),"Yes","No")</f>
        <v>No</v>
      </c>
      <c r="AH1539" s="178" t="str">
        <f t="shared" si="1003"/>
        <v>No</v>
      </c>
      <c r="AI1539" t="str">
        <f>IF(OR(Expenses!K82="Q3 2026",Expenses!K82="Q4 2026"),"Yes","No")</f>
        <v>No</v>
      </c>
      <c r="AJ1539" s="178" t="str">
        <f t="shared" si="1004"/>
        <v>No</v>
      </c>
      <c r="AK1539" t="str">
        <f>IF(OR(Expenses!K82="Q1 2027",Expenses!K82="Q2 2027"),"Yes","No")</f>
        <v>No</v>
      </c>
      <c r="AL1539" s="178" t="str">
        <f t="shared" si="1005"/>
        <v>No</v>
      </c>
      <c r="AM1539" t="str">
        <f>IF(OR(Expenses!K82="Q3 2027",Expenses!K82="Q4 2027"),"Yes","No")</f>
        <v>No</v>
      </c>
      <c r="AN1539" s="178" t="str">
        <f t="shared" si="1006"/>
        <v>No</v>
      </c>
      <c r="AO1539" t="str">
        <f>IF(OR(Expenses!K82="Q1 2028",Expenses!K82="Q2 2028"),"Yes","No")</f>
        <v>No</v>
      </c>
      <c r="AP1539" s="178" t="str">
        <f t="shared" si="1007"/>
        <v>No</v>
      </c>
      <c r="AQ1539" t="str">
        <f>IF(OR(Expenses!K82="Q3 2028",Expenses!K82="Q4 2028"),"Yes","No")</f>
        <v>No</v>
      </c>
      <c r="AR1539" s="178" t="str">
        <f t="shared" si="1008"/>
        <v>No</v>
      </c>
      <c r="AS1539" t="str">
        <f>IF(OR(Expenses!K82="Q1 2029",Expenses!K82="Q2 2029"),"Yes","No")</f>
        <v>No</v>
      </c>
      <c r="AT1539" s="178" t="str">
        <f t="shared" si="1009"/>
        <v>No</v>
      </c>
      <c r="AU1539" t="str">
        <f>IF(OR(Expenses!K82="Q3 2029",Expenses!K82="Q4 2029"),"Yes","No")</f>
        <v>No</v>
      </c>
      <c r="AV1539" s="178" t="str">
        <f t="shared" si="1010"/>
        <v>No</v>
      </c>
      <c r="AW1539" t="str">
        <f>IF(OR(Expenses!K82="Q1 2030",Expenses!K82="Q2 2030"),"Yes","No")</f>
        <v>No</v>
      </c>
      <c r="AX1539" s="178" t="str">
        <f t="shared" si="1011"/>
        <v>No</v>
      </c>
      <c r="AY1539" t="str">
        <f>IF(OR(Expenses!K82="Q3 2030",Expenses!K82="Q4 2030"),"Yes","No")</f>
        <v>No</v>
      </c>
      <c r="AZ1539" s="178" t="str">
        <f t="shared" si="1012"/>
        <v>No</v>
      </c>
      <c r="BA1539" t="str">
        <f>IF(Expenses!K82="","No","Yes")</f>
        <v>No</v>
      </c>
      <c r="BB1539" s="178" t="str">
        <f t="shared" si="1013"/>
        <v>No</v>
      </c>
      <c r="BC1539" s="178" t="str">
        <f t="shared" si="1014"/>
        <v>Yes</v>
      </c>
      <c r="BD1539" s="174"/>
    </row>
    <row r="1540" spans="1:56" s="175" customFormat="1" ht="34.9" x14ac:dyDescent="0.45">
      <c r="A1540" s="177">
        <v>79</v>
      </c>
      <c r="B1540" s="28" t="s">
        <v>380</v>
      </c>
      <c r="C1540" t="str">
        <f>IF(Expenses!E83="Yes","Yes","No")</f>
        <v>No</v>
      </c>
      <c r="D1540" t="str">
        <f>IF(AND(C1540="No",Expenses!F83="Yes"),"Yes","No")</f>
        <v>No</v>
      </c>
      <c r="E1540" t="str">
        <f>IF(AND(C1540="No",Expenses!F83="N/A"),"N/A","No")</f>
        <v>No</v>
      </c>
      <c r="F1540">
        <f>IF(OR(Expenses!F83="Yes",Expenses!F83="N/A"),0,1)</f>
        <v>1</v>
      </c>
      <c r="G1540" t="str">
        <f>IF(OR(Expenses!K83="Q3 2019",Expenses!K83="Q4 2019"),"Yes","No")</f>
        <v>No</v>
      </c>
      <c r="H1540" s="178" t="str">
        <f t="shared" si="990"/>
        <v>No</v>
      </c>
      <c r="I1540" t="str">
        <f>IF(OR(Expenses!K83="Q1 2020",Expenses!K83="Q2 2020"),"Yes","No")</f>
        <v>No</v>
      </c>
      <c r="J1540" s="178" t="str">
        <f t="shared" si="991"/>
        <v>No</v>
      </c>
      <c r="K1540" t="str">
        <f>IF(OR(Expenses!K83="Q3 2020",Expenses!K83="Q4 2020"),"Yes","No")</f>
        <v>No</v>
      </c>
      <c r="L1540" s="178" t="str">
        <f t="shared" si="992"/>
        <v>No</v>
      </c>
      <c r="M1540" t="str">
        <f>IF(OR(Expenses!K83="Q1 2021",Expenses!K83="Q2 2021"),"Yes","No")</f>
        <v>No</v>
      </c>
      <c r="N1540" s="178" t="str">
        <f t="shared" si="993"/>
        <v>No</v>
      </c>
      <c r="O1540" t="str">
        <f>IF(OR(Expenses!K83="Q3 2021",Expenses!K83="Q4 2021"),"Yes","No")</f>
        <v>No</v>
      </c>
      <c r="P1540" s="178" t="str">
        <f t="shared" si="994"/>
        <v>No</v>
      </c>
      <c r="Q1540" t="str">
        <f>IF(OR(Expenses!K83="Q1 2022",Expenses!K83="Q2 2022"),"Yes","No")</f>
        <v>No</v>
      </c>
      <c r="R1540" s="178" t="str">
        <f t="shared" si="995"/>
        <v>No</v>
      </c>
      <c r="S1540" t="str">
        <f>IF(OR(Expenses!K83="Q3 2022",Expenses!K83="Q4 2022"),"Yes","No")</f>
        <v>No</v>
      </c>
      <c r="T1540" s="178" t="str">
        <f t="shared" si="996"/>
        <v>No</v>
      </c>
      <c r="U1540" t="str">
        <f>IF(OR(Expenses!K83="Q1 2023",Expenses!K83="Q2 2023"),"Yes","No")</f>
        <v>No</v>
      </c>
      <c r="V1540" s="178" t="str">
        <f t="shared" si="997"/>
        <v>No</v>
      </c>
      <c r="W1540" t="str">
        <f>IF(OR(Expenses!K83="Q3 2023",Expenses!K83="Q4 2023"),"Yes","No")</f>
        <v>No</v>
      </c>
      <c r="X1540" s="178" t="str">
        <f t="shared" si="998"/>
        <v>No</v>
      </c>
      <c r="Y1540" t="str">
        <f>IF(OR(Expenses!K83="Q1 2024",Expenses!K83="Q2 2024"),"Yes","No")</f>
        <v>No</v>
      </c>
      <c r="Z1540" s="178" t="str">
        <f t="shared" si="999"/>
        <v>No</v>
      </c>
      <c r="AA1540" t="str">
        <f>IF(OR(Expenses!K83="Q3 2024",Expenses!K83="Q4 2024"),"Yes","No")</f>
        <v>No</v>
      </c>
      <c r="AB1540" s="178" t="str">
        <f t="shared" si="1000"/>
        <v>No</v>
      </c>
      <c r="AC1540" t="str">
        <f>IF(OR(Expenses!K83="Q1 2025",Expenses!K83="Q2 2025"),"Yes","No")</f>
        <v>No</v>
      </c>
      <c r="AD1540" s="178" t="str">
        <f t="shared" si="1001"/>
        <v>No</v>
      </c>
      <c r="AE1540" t="str">
        <f>IF(OR(Expenses!K83="Q3 2025",Expenses!K83="Q4 2025"),"Yes","No")</f>
        <v>No</v>
      </c>
      <c r="AF1540" s="178" t="str">
        <f t="shared" si="1002"/>
        <v>No</v>
      </c>
      <c r="AG1540" t="str">
        <f>IF(OR(Expenses!K83="Q1 2026",Expenses!K83="Q2 2026"),"Yes","No")</f>
        <v>No</v>
      </c>
      <c r="AH1540" s="178" t="str">
        <f t="shared" si="1003"/>
        <v>No</v>
      </c>
      <c r="AI1540" t="str">
        <f>IF(OR(Expenses!K83="Q3 2026",Expenses!K83="Q4 2026"),"Yes","No")</f>
        <v>No</v>
      </c>
      <c r="AJ1540" s="178" t="str">
        <f t="shared" si="1004"/>
        <v>No</v>
      </c>
      <c r="AK1540" t="str">
        <f>IF(OR(Expenses!K83="Q1 2027",Expenses!K83="Q2 2027"),"Yes","No")</f>
        <v>No</v>
      </c>
      <c r="AL1540" s="178" t="str">
        <f t="shared" si="1005"/>
        <v>No</v>
      </c>
      <c r="AM1540" t="str">
        <f>IF(OR(Expenses!K83="Q3 2027",Expenses!K83="Q4 2027"),"Yes","No")</f>
        <v>No</v>
      </c>
      <c r="AN1540" s="178" t="str">
        <f t="shared" si="1006"/>
        <v>No</v>
      </c>
      <c r="AO1540" t="str">
        <f>IF(OR(Expenses!K83="Q1 2028",Expenses!K83="Q2 2028"),"Yes","No")</f>
        <v>No</v>
      </c>
      <c r="AP1540" s="178" t="str">
        <f t="shared" si="1007"/>
        <v>No</v>
      </c>
      <c r="AQ1540" t="str">
        <f>IF(OR(Expenses!K83="Q3 2028",Expenses!K83="Q4 2028"),"Yes","No")</f>
        <v>No</v>
      </c>
      <c r="AR1540" s="178" t="str">
        <f t="shared" si="1008"/>
        <v>No</v>
      </c>
      <c r="AS1540" t="str">
        <f>IF(OR(Expenses!K83="Q1 2029",Expenses!K83="Q2 2029"),"Yes","No")</f>
        <v>No</v>
      </c>
      <c r="AT1540" s="178" t="str">
        <f t="shared" si="1009"/>
        <v>No</v>
      </c>
      <c r="AU1540" t="str">
        <f>IF(OR(Expenses!K83="Q3 2029",Expenses!K83="Q4 2029"),"Yes","No")</f>
        <v>No</v>
      </c>
      <c r="AV1540" s="178" t="str">
        <f t="shared" si="1010"/>
        <v>No</v>
      </c>
      <c r="AW1540" t="str">
        <f>IF(OR(Expenses!K83="Q1 2030",Expenses!K83="Q2 2030"),"Yes","No")</f>
        <v>No</v>
      </c>
      <c r="AX1540" s="178" t="str">
        <f t="shared" si="1011"/>
        <v>No</v>
      </c>
      <c r="AY1540" t="str">
        <f>IF(OR(Expenses!K83="Q3 2030",Expenses!K83="Q4 2030"),"Yes","No")</f>
        <v>No</v>
      </c>
      <c r="AZ1540" s="178" t="str">
        <f t="shared" si="1012"/>
        <v>No</v>
      </c>
      <c r="BA1540" t="str">
        <f>IF(Expenses!K83="","No","Yes")</f>
        <v>No</v>
      </c>
      <c r="BB1540" s="178" t="str">
        <f t="shared" si="1013"/>
        <v>No</v>
      </c>
      <c r="BC1540" s="178" t="str">
        <f t="shared" si="1014"/>
        <v>Yes</v>
      </c>
      <c r="BD1540" s="174"/>
    </row>
    <row r="1541" spans="1:56" s="175" customFormat="1" ht="46.5" x14ac:dyDescent="0.45">
      <c r="A1541" s="177">
        <v>80</v>
      </c>
      <c r="B1541" s="28" t="s">
        <v>381</v>
      </c>
      <c r="C1541" t="str">
        <f>IF(Expenses!E84="Yes","Yes","No")</f>
        <v>No</v>
      </c>
      <c r="D1541" t="str">
        <f>IF(AND(C1541="No",Expenses!F84="Yes"),"Yes","No")</f>
        <v>No</v>
      </c>
      <c r="E1541" t="str">
        <f>IF(AND(C1541="No",Expenses!F84="N/A"),"N/A","No")</f>
        <v>No</v>
      </c>
      <c r="F1541">
        <f>IF(OR(Expenses!F84="Yes",Expenses!F84="N/A"),0,1)</f>
        <v>1</v>
      </c>
      <c r="G1541" t="str">
        <f>IF(OR(Expenses!K84="Q3 2019",Expenses!K84="Q4 2019"),"Yes","No")</f>
        <v>No</v>
      </c>
      <c r="H1541" s="178" t="str">
        <f t="shared" si="990"/>
        <v>No</v>
      </c>
      <c r="I1541" t="str">
        <f>IF(OR(Expenses!K84="Q1 2020",Expenses!K84="Q2 2020"),"Yes","No")</f>
        <v>No</v>
      </c>
      <c r="J1541" s="178" t="str">
        <f t="shared" si="991"/>
        <v>No</v>
      </c>
      <c r="K1541" t="str">
        <f>IF(OR(Expenses!K84="Q3 2020",Expenses!K84="Q4 2020"),"Yes","No")</f>
        <v>No</v>
      </c>
      <c r="L1541" s="178" t="str">
        <f t="shared" si="992"/>
        <v>No</v>
      </c>
      <c r="M1541" t="str">
        <f>IF(OR(Expenses!K84="Q1 2021",Expenses!K84="Q2 2021"),"Yes","No")</f>
        <v>No</v>
      </c>
      <c r="N1541" s="178" t="str">
        <f t="shared" si="993"/>
        <v>No</v>
      </c>
      <c r="O1541" t="str">
        <f>IF(OR(Expenses!K84="Q3 2021",Expenses!K84="Q4 2021"),"Yes","No")</f>
        <v>No</v>
      </c>
      <c r="P1541" s="178" t="str">
        <f t="shared" si="994"/>
        <v>No</v>
      </c>
      <c r="Q1541" t="str">
        <f>IF(OR(Expenses!K84="Q1 2022",Expenses!K84="Q2 2022"),"Yes","No")</f>
        <v>No</v>
      </c>
      <c r="R1541" s="178" t="str">
        <f t="shared" si="995"/>
        <v>No</v>
      </c>
      <c r="S1541" t="str">
        <f>IF(OR(Expenses!K84="Q3 2022",Expenses!K84="Q4 2022"),"Yes","No")</f>
        <v>No</v>
      </c>
      <c r="T1541" s="178" t="str">
        <f t="shared" si="996"/>
        <v>No</v>
      </c>
      <c r="U1541" t="str">
        <f>IF(OR(Expenses!K84="Q1 2023",Expenses!K84="Q2 2023"),"Yes","No")</f>
        <v>No</v>
      </c>
      <c r="V1541" s="178" t="str">
        <f t="shared" si="997"/>
        <v>No</v>
      </c>
      <c r="W1541" t="str">
        <f>IF(OR(Expenses!K84="Q3 2023",Expenses!K84="Q4 2023"),"Yes","No")</f>
        <v>No</v>
      </c>
      <c r="X1541" s="178" t="str">
        <f t="shared" si="998"/>
        <v>No</v>
      </c>
      <c r="Y1541" t="str">
        <f>IF(OR(Expenses!K84="Q1 2024",Expenses!K84="Q2 2024"),"Yes","No")</f>
        <v>No</v>
      </c>
      <c r="Z1541" s="178" t="str">
        <f t="shared" si="999"/>
        <v>No</v>
      </c>
      <c r="AA1541" t="str">
        <f>IF(OR(Expenses!K84="Q3 2024",Expenses!K84="Q4 2024"),"Yes","No")</f>
        <v>No</v>
      </c>
      <c r="AB1541" s="178" t="str">
        <f t="shared" si="1000"/>
        <v>No</v>
      </c>
      <c r="AC1541" t="str">
        <f>IF(OR(Expenses!K84="Q1 2025",Expenses!K84="Q2 2025"),"Yes","No")</f>
        <v>No</v>
      </c>
      <c r="AD1541" s="178" t="str">
        <f t="shared" si="1001"/>
        <v>No</v>
      </c>
      <c r="AE1541" t="str">
        <f>IF(OR(Expenses!K84="Q3 2025",Expenses!K84="Q4 2025"),"Yes","No")</f>
        <v>No</v>
      </c>
      <c r="AF1541" s="178" t="str">
        <f t="shared" si="1002"/>
        <v>No</v>
      </c>
      <c r="AG1541" t="str">
        <f>IF(OR(Expenses!K84="Q1 2026",Expenses!K84="Q2 2026"),"Yes","No")</f>
        <v>No</v>
      </c>
      <c r="AH1541" s="178" t="str">
        <f t="shared" si="1003"/>
        <v>No</v>
      </c>
      <c r="AI1541" t="str">
        <f>IF(OR(Expenses!K84="Q3 2026",Expenses!K84="Q4 2026"),"Yes","No")</f>
        <v>No</v>
      </c>
      <c r="AJ1541" s="178" t="str">
        <f t="shared" si="1004"/>
        <v>No</v>
      </c>
      <c r="AK1541" t="str">
        <f>IF(OR(Expenses!K84="Q1 2027",Expenses!K84="Q2 2027"),"Yes","No")</f>
        <v>No</v>
      </c>
      <c r="AL1541" s="178" t="str">
        <f t="shared" si="1005"/>
        <v>No</v>
      </c>
      <c r="AM1541" t="str">
        <f>IF(OR(Expenses!K84="Q3 2027",Expenses!K84="Q4 2027"),"Yes","No")</f>
        <v>No</v>
      </c>
      <c r="AN1541" s="178" t="str">
        <f t="shared" si="1006"/>
        <v>No</v>
      </c>
      <c r="AO1541" t="str">
        <f>IF(OR(Expenses!K84="Q1 2028",Expenses!K84="Q2 2028"),"Yes","No")</f>
        <v>No</v>
      </c>
      <c r="AP1541" s="178" t="str">
        <f t="shared" si="1007"/>
        <v>No</v>
      </c>
      <c r="AQ1541" t="str">
        <f>IF(OR(Expenses!K84="Q3 2028",Expenses!K84="Q4 2028"),"Yes","No")</f>
        <v>No</v>
      </c>
      <c r="AR1541" s="178" t="str">
        <f t="shared" si="1008"/>
        <v>No</v>
      </c>
      <c r="AS1541" t="str">
        <f>IF(OR(Expenses!K84="Q1 2029",Expenses!K84="Q2 2029"),"Yes","No")</f>
        <v>No</v>
      </c>
      <c r="AT1541" s="178" t="str">
        <f t="shared" si="1009"/>
        <v>No</v>
      </c>
      <c r="AU1541" t="str">
        <f>IF(OR(Expenses!K84="Q3 2029",Expenses!K84="Q4 2029"),"Yes","No")</f>
        <v>No</v>
      </c>
      <c r="AV1541" s="178" t="str">
        <f t="shared" si="1010"/>
        <v>No</v>
      </c>
      <c r="AW1541" t="str">
        <f>IF(OR(Expenses!K84="Q1 2030",Expenses!K84="Q2 2030"),"Yes","No")</f>
        <v>No</v>
      </c>
      <c r="AX1541" s="178" t="str">
        <f t="shared" si="1011"/>
        <v>No</v>
      </c>
      <c r="AY1541" t="str">
        <f>IF(OR(Expenses!K84="Q3 2030",Expenses!K84="Q4 2030"),"Yes","No")</f>
        <v>No</v>
      </c>
      <c r="AZ1541" s="178" t="str">
        <f t="shared" si="1012"/>
        <v>No</v>
      </c>
      <c r="BA1541" t="str">
        <f>IF(Expenses!K84="","No","Yes")</f>
        <v>No</v>
      </c>
      <c r="BB1541" s="178" t="str">
        <f t="shared" si="1013"/>
        <v>No</v>
      </c>
      <c r="BC1541" s="178" t="str">
        <f t="shared" si="1014"/>
        <v>Yes</v>
      </c>
      <c r="BD1541" s="174"/>
    </row>
    <row r="1542" spans="1:56" s="175" customFormat="1" ht="23.25" x14ac:dyDescent="0.45">
      <c r="A1542" s="177">
        <v>81</v>
      </c>
      <c r="B1542" s="28" t="s">
        <v>382</v>
      </c>
      <c r="C1542" t="str">
        <f>IF(Expenses!E85="Yes","Yes","No")</f>
        <v>No</v>
      </c>
      <c r="D1542" t="str">
        <f>IF(AND(C1542="No",Expenses!F85="Yes"),"Yes","No")</f>
        <v>No</v>
      </c>
      <c r="E1542" t="str">
        <f>IF(AND(C1542="No",Expenses!F85="N/A"),"N/A","No")</f>
        <v>No</v>
      </c>
      <c r="F1542">
        <f>IF(OR(Expenses!F85="Yes",Expenses!F85="N/A"),0,1)</f>
        <v>1</v>
      </c>
      <c r="G1542" t="str">
        <f>IF(OR(Expenses!K85="Q3 2019",Expenses!K85="Q4 2019"),"Yes","No")</f>
        <v>No</v>
      </c>
      <c r="H1542" s="178" t="str">
        <f t="shared" si="990"/>
        <v>No</v>
      </c>
      <c r="I1542" t="str">
        <f>IF(OR(Expenses!K85="Q1 2020",Expenses!K85="Q2 2020"),"Yes","No")</f>
        <v>No</v>
      </c>
      <c r="J1542" s="178" t="str">
        <f t="shared" si="991"/>
        <v>No</v>
      </c>
      <c r="K1542" t="str">
        <f>IF(OR(Expenses!K85="Q3 2020",Expenses!K85="Q4 2020"),"Yes","No")</f>
        <v>No</v>
      </c>
      <c r="L1542" s="178" t="str">
        <f t="shared" si="992"/>
        <v>No</v>
      </c>
      <c r="M1542" t="str">
        <f>IF(OR(Expenses!K85="Q1 2021",Expenses!K85="Q2 2021"),"Yes","No")</f>
        <v>No</v>
      </c>
      <c r="N1542" s="178" t="str">
        <f t="shared" si="993"/>
        <v>No</v>
      </c>
      <c r="O1542" t="str">
        <f>IF(OR(Expenses!K85="Q3 2021",Expenses!K85="Q4 2021"),"Yes","No")</f>
        <v>No</v>
      </c>
      <c r="P1542" s="178" t="str">
        <f t="shared" si="994"/>
        <v>No</v>
      </c>
      <c r="Q1542" t="str">
        <f>IF(OR(Expenses!K85="Q1 2022",Expenses!K85="Q2 2022"),"Yes","No")</f>
        <v>No</v>
      </c>
      <c r="R1542" s="178" t="str">
        <f t="shared" si="995"/>
        <v>No</v>
      </c>
      <c r="S1542" t="str">
        <f>IF(OR(Expenses!K85="Q3 2022",Expenses!K85="Q4 2022"),"Yes","No")</f>
        <v>No</v>
      </c>
      <c r="T1542" s="178" t="str">
        <f t="shared" si="996"/>
        <v>No</v>
      </c>
      <c r="U1542" t="str">
        <f>IF(OR(Expenses!K85="Q1 2023",Expenses!K85="Q2 2023"),"Yes","No")</f>
        <v>No</v>
      </c>
      <c r="V1542" s="178" t="str">
        <f t="shared" si="997"/>
        <v>No</v>
      </c>
      <c r="W1542" t="str">
        <f>IF(OR(Expenses!K85="Q3 2023",Expenses!K85="Q4 2023"),"Yes","No")</f>
        <v>No</v>
      </c>
      <c r="X1542" s="178" t="str">
        <f t="shared" si="998"/>
        <v>No</v>
      </c>
      <c r="Y1542" t="str">
        <f>IF(OR(Expenses!K85="Q1 2024",Expenses!K85="Q2 2024"),"Yes","No")</f>
        <v>No</v>
      </c>
      <c r="Z1542" s="178" t="str">
        <f t="shared" si="999"/>
        <v>No</v>
      </c>
      <c r="AA1542" t="str">
        <f>IF(OR(Expenses!K85="Q3 2024",Expenses!K85="Q4 2024"),"Yes","No")</f>
        <v>No</v>
      </c>
      <c r="AB1542" s="178" t="str">
        <f t="shared" si="1000"/>
        <v>No</v>
      </c>
      <c r="AC1542" t="str">
        <f>IF(OR(Expenses!K85="Q1 2025",Expenses!K85="Q2 2025"),"Yes","No")</f>
        <v>No</v>
      </c>
      <c r="AD1542" s="178" t="str">
        <f t="shared" si="1001"/>
        <v>No</v>
      </c>
      <c r="AE1542" t="str">
        <f>IF(OR(Expenses!K85="Q3 2025",Expenses!K85="Q4 2025"),"Yes","No")</f>
        <v>No</v>
      </c>
      <c r="AF1542" s="178" t="str">
        <f t="shared" si="1002"/>
        <v>No</v>
      </c>
      <c r="AG1542" t="str">
        <f>IF(OR(Expenses!K85="Q1 2026",Expenses!K85="Q2 2026"),"Yes","No")</f>
        <v>No</v>
      </c>
      <c r="AH1542" s="178" t="str">
        <f t="shared" si="1003"/>
        <v>No</v>
      </c>
      <c r="AI1542" t="str">
        <f>IF(OR(Expenses!K85="Q3 2026",Expenses!K85="Q4 2026"),"Yes","No")</f>
        <v>No</v>
      </c>
      <c r="AJ1542" s="178" t="str">
        <f t="shared" si="1004"/>
        <v>No</v>
      </c>
      <c r="AK1542" t="str">
        <f>IF(OR(Expenses!K85="Q1 2027",Expenses!K85="Q2 2027"),"Yes","No")</f>
        <v>No</v>
      </c>
      <c r="AL1542" s="178" t="str">
        <f t="shared" si="1005"/>
        <v>No</v>
      </c>
      <c r="AM1542" t="str">
        <f>IF(OR(Expenses!K85="Q3 2027",Expenses!K85="Q4 2027"),"Yes","No")</f>
        <v>No</v>
      </c>
      <c r="AN1542" s="178" t="str">
        <f t="shared" si="1006"/>
        <v>No</v>
      </c>
      <c r="AO1542" t="str">
        <f>IF(OR(Expenses!K85="Q1 2028",Expenses!K85="Q2 2028"),"Yes","No")</f>
        <v>No</v>
      </c>
      <c r="AP1542" s="178" t="str">
        <f t="shared" si="1007"/>
        <v>No</v>
      </c>
      <c r="AQ1542" t="str">
        <f>IF(OR(Expenses!K85="Q3 2028",Expenses!K85="Q4 2028"),"Yes","No")</f>
        <v>No</v>
      </c>
      <c r="AR1542" s="178" t="str">
        <f t="shared" si="1008"/>
        <v>No</v>
      </c>
      <c r="AS1542" t="str">
        <f>IF(OR(Expenses!K85="Q1 2029",Expenses!K85="Q2 2029"),"Yes","No")</f>
        <v>No</v>
      </c>
      <c r="AT1542" s="178" t="str">
        <f t="shared" si="1009"/>
        <v>No</v>
      </c>
      <c r="AU1542" t="str">
        <f>IF(OR(Expenses!K85="Q3 2029",Expenses!K85="Q4 2029"),"Yes","No")</f>
        <v>No</v>
      </c>
      <c r="AV1542" s="178" t="str">
        <f t="shared" si="1010"/>
        <v>No</v>
      </c>
      <c r="AW1542" t="str">
        <f>IF(OR(Expenses!K85="Q1 2030",Expenses!K85="Q2 2030"),"Yes","No")</f>
        <v>No</v>
      </c>
      <c r="AX1542" s="178" t="str">
        <f t="shared" si="1011"/>
        <v>No</v>
      </c>
      <c r="AY1542" t="str">
        <f>IF(OR(Expenses!K85="Q3 2030",Expenses!K85="Q4 2030"),"Yes","No")</f>
        <v>No</v>
      </c>
      <c r="AZ1542" s="178" t="str">
        <f t="shared" si="1012"/>
        <v>No</v>
      </c>
      <c r="BA1542" t="str">
        <f>IF(Expenses!K85="","No","Yes")</f>
        <v>No</v>
      </c>
      <c r="BB1542" s="178" t="str">
        <f t="shared" si="1013"/>
        <v>No</v>
      </c>
      <c r="BC1542" s="178" t="str">
        <f t="shared" si="1014"/>
        <v>Yes</v>
      </c>
      <c r="BD1542" s="174"/>
    </row>
    <row r="1543" spans="1:56" s="175" customFormat="1" ht="23.25" x14ac:dyDescent="0.45">
      <c r="A1543" s="177">
        <v>82</v>
      </c>
      <c r="B1543" s="28" t="s">
        <v>383</v>
      </c>
      <c r="C1543" t="str">
        <f>IF(Expenses!E86="Yes","Yes","No")</f>
        <v>No</v>
      </c>
      <c r="D1543" t="str">
        <f>IF(AND(C1543="No",Expenses!F86="Yes"),"Yes","No")</f>
        <v>No</v>
      </c>
      <c r="E1543" t="str">
        <f>IF(AND(C1543="No",Expenses!F86="N/A"),"N/A","No")</f>
        <v>No</v>
      </c>
      <c r="F1543">
        <f>IF(OR(Expenses!F86="Yes",Expenses!F86="N/A"),0,1)</f>
        <v>1</v>
      </c>
      <c r="G1543" t="str">
        <f>IF(OR(Expenses!K86="Q3 2019",Expenses!K86="Q4 2019"),"Yes","No")</f>
        <v>No</v>
      </c>
      <c r="H1543" s="178" t="str">
        <f t="shared" si="990"/>
        <v>No</v>
      </c>
      <c r="I1543" t="str">
        <f>IF(OR(Expenses!K86="Q1 2020",Expenses!K86="Q2 2020"),"Yes","No")</f>
        <v>No</v>
      </c>
      <c r="J1543" s="178" t="str">
        <f t="shared" si="991"/>
        <v>No</v>
      </c>
      <c r="K1543" t="str">
        <f>IF(OR(Expenses!K86="Q3 2020",Expenses!K86="Q4 2020"),"Yes","No")</f>
        <v>No</v>
      </c>
      <c r="L1543" s="178" t="str">
        <f t="shared" si="992"/>
        <v>No</v>
      </c>
      <c r="M1543" t="str">
        <f>IF(OR(Expenses!K86="Q1 2021",Expenses!K86="Q2 2021"),"Yes","No")</f>
        <v>No</v>
      </c>
      <c r="N1543" s="178" t="str">
        <f t="shared" si="993"/>
        <v>No</v>
      </c>
      <c r="O1543" t="str">
        <f>IF(OR(Expenses!K86="Q3 2021",Expenses!K86="Q4 2021"),"Yes","No")</f>
        <v>No</v>
      </c>
      <c r="P1543" s="178" t="str">
        <f t="shared" si="994"/>
        <v>No</v>
      </c>
      <c r="Q1543" t="str">
        <f>IF(OR(Expenses!K86="Q1 2022",Expenses!K86="Q2 2022"),"Yes","No")</f>
        <v>No</v>
      </c>
      <c r="R1543" s="178" t="str">
        <f t="shared" si="995"/>
        <v>No</v>
      </c>
      <c r="S1543" t="str">
        <f>IF(OR(Expenses!K86="Q3 2022",Expenses!K86="Q4 2022"),"Yes","No")</f>
        <v>No</v>
      </c>
      <c r="T1543" s="178" t="str">
        <f t="shared" si="996"/>
        <v>No</v>
      </c>
      <c r="U1543" t="str">
        <f>IF(OR(Expenses!K86="Q1 2023",Expenses!K86="Q2 2023"),"Yes","No")</f>
        <v>No</v>
      </c>
      <c r="V1543" s="178" t="str">
        <f t="shared" si="997"/>
        <v>No</v>
      </c>
      <c r="W1543" t="str">
        <f>IF(OR(Expenses!K86="Q3 2023",Expenses!K86="Q4 2023"),"Yes","No")</f>
        <v>No</v>
      </c>
      <c r="X1543" s="178" t="str">
        <f t="shared" si="998"/>
        <v>No</v>
      </c>
      <c r="Y1543" t="str">
        <f>IF(OR(Expenses!K86="Q1 2024",Expenses!K86="Q2 2024"),"Yes","No")</f>
        <v>No</v>
      </c>
      <c r="Z1543" s="178" t="str">
        <f t="shared" si="999"/>
        <v>No</v>
      </c>
      <c r="AA1543" t="str">
        <f>IF(OR(Expenses!K86="Q3 2024",Expenses!K86="Q4 2024"),"Yes","No")</f>
        <v>No</v>
      </c>
      <c r="AB1543" s="178" t="str">
        <f t="shared" si="1000"/>
        <v>No</v>
      </c>
      <c r="AC1543" t="str">
        <f>IF(OR(Expenses!K86="Q1 2025",Expenses!K86="Q2 2025"),"Yes","No")</f>
        <v>No</v>
      </c>
      <c r="AD1543" s="178" t="str">
        <f t="shared" si="1001"/>
        <v>No</v>
      </c>
      <c r="AE1543" t="str">
        <f>IF(OR(Expenses!K86="Q3 2025",Expenses!K86="Q4 2025"),"Yes","No")</f>
        <v>No</v>
      </c>
      <c r="AF1543" s="178" t="str">
        <f t="shared" si="1002"/>
        <v>No</v>
      </c>
      <c r="AG1543" t="str">
        <f>IF(OR(Expenses!K86="Q1 2026",Expenses!K86="Q2 2026"),"Yes","No")</f>
        <v>No</v>
      </c>
      <c r="AH1543" s="178" t="str">
        <f t="shared" si="1003"/>
        <v>No</v>
      </c>
      <c r="AI1543" t="str">
        <f>IF(OR(Expenses!K86="Q3 2026",Expenses!K86="Q4 2026"),"Yes","No")</f>
        <v>No</v>
      </c>
      <c r="AJ1543" s="178" t="str">
        <f t="shared" si="1004"/>
        <v>No</v>
      </c>
      <c r="AK1543" t="str">
        <f>IF(OR(Expenses!K86="Q1 2027",Expenses!K86="Q2 2027"),"Yes","No")</f>
        <v>No</v>
      </c>
      <c r="AL1543" s="178" t="str">
        <f t="shared" si="1005"/>
        <v>No</v>
      </c>
      <c r="AM1543" t="str">
        <f>IF(OR(Expenses!K86="Q3 2027",Expenses!K86="Q4 2027"),"Yes","No")</f>
        <v>No</v>
      </c>
      <c r="AN1543" s="178" t="str">
        <f t="shared" si="1006"/>
        <v>No</v>
      </c>
      <c r="AO1543" t="str">
        <f>IF(OR(Expenses!K86="Q1 2028",Expenses!K86="Q2 2028"),"Yes","No")</f>
        <v>No</v>
      </c>
      <c r="AP1543" s="178" t="str">
        <f t="shared" si="1007"/>
        <v>No</v>
      </c>
      <c r="AQ1543" t="str">
        <f>IF(OR(Expenses!K86="Q3 2028",Expenses!K86="Q4 2028"),"Yes","No")</f>
        <v>No</v>
      </c>
      <c r="AR1543" s="178" t="str">
        <f t="shared" si="1008"/>
        <v>No</v>
      </c>
      <c r="AS1543" t="str">
        <f>IF(OR(Expenses!K86="Q1 2029",Expenses!K86="Q2 2029"),"Yes","No")</f>
        <v>No</v>
      </c>
      <c r="AT1543" s="178" t="str">
        <f t="shared" si="1009"/>
        <v>No</v>
      </c>
      <c r="AU1543" t="str">
        <f>IF(OR(Expenses!K86="Q3 2029",Expenses!K86="Q4 2029"),"Yes","No")</f>
        <v>No</v>
      </c>
      <c r="AV1543" s="178" t="str">
        <f t="shared" si="1010"/>
        <v>No</v>
      </c>
      <c r="AW1543" t="str">
        <f>IF(OR(Expenses!K86="Q1 2030",Expenses!K86="Q2 2030"),"Yes","No")</f>
        <v>No</v>
      </c>
      <c r="AX1543" s="178" t="str">
        <f t="shared" si="1011"/>
        <v>No</v>
      </c>
      <c r="AY1543" t="str">
        <f>IF(OR(Expenses!K86="Q3 2030",Expenses!K86="Q4 2030"),"Yes","No")</f>
        <v>No</v>
      </c>
      <c r="AZ1543" s="178" t="str">
        <f t="shared" si="1012"/>
        <v>No</v>
      </c>
      <c r="BA1543" t="str">
        <f>IF(Expenses!K86="","No","Yes")</f>
        <v>No</v>
      </c>
      <c r="BB1543" s="178" t="str">
        <f t="shared" si="1013"/>
        <v>No</v>
      </c>
      <c r="BC1543" s="178" t="str">
        <f t="shared" si="1014"/>
        <v>Yes</v>
      </c>
      <c r="BD1543" s="174"/>
    </row>
    <row r="1544" spans="1:56" s="175" customFormat="1" ht="34.9" x14ac:dyDescent="0.45">
      <c r="A1544" s="177">
        <v>83</v>
      </c>
      <c r="B1544" s="28" t="s">
        <v>384</v>
      </c>
      <c r="C1544" t="str">
        <f>IF(Expenses!E87="Yes","Yes","No")</f>
        <v>No</v>
      </c>
      <c r="D1544" t="str">
        <f>IF(AND(C1544="No",Expenses!F87="Yes"),"Yes","No")</f>
        <v>No</v>
      </c>
      <c r="E1544" t="str">
        <f>IF(AND(C1544="No",Expenses!F87="N/A"),"N/A","No")</f>
        <v>No</v>
      </c>
      <c r="F1544">
        <f>IF(OR(Expenses!F87="Yes",Expenses!F87="N/A"),0,1)</f>
        <v>1</v>
      </c>
      <c r="G1544" t="str">
        <f>IF(OR(Expenses!K87="Q3 2019",Expenses!K87="Q4 2019"),"Yes","No")</f>
        <v>No</v>
      </c>
      <c r="H1544" s="178" t="str">
        <f t="shared" si="990"/>
        <v>No</v>
      </c>
      <c r="I1544" t="str">
        <f>IF(OR(Expenses!K87="Q1 2020",Expenses!K87="Q2 2020"),"Yes","No")</f>
        <v>No</v>
      </c>
      <c r="J1544" s="178" t="str">
        <f t="shared" si="991"/>
        <v>No</v>
      </c>
      <c r="K1544" t="str">
        <f>IF(OR(Expenses!K87="Q3 2020",Expenses!K87="Q4 2020"),"Yes","No")</f>
        <v>No</v>
      </c>
      <c r="L1544" s="178" t="str">
        <f t="shared" si="992"/>
        <v>No</v>
      </c>
      <c r="M1544" t="str">
        <f>IF(OR(Expenses!K87="Q1 2021",Expenses!K87="Q2 2021"),"Yes","No")</f>
        <v>No</v>
      </c>
      <c r="N1544" s="178" t="str">
        <f t="shared" si="993"/>
        <v>No</v>
      </c>
      <c r="O1544" t="str">
        <f>IF(OR(Expenses!K87="Q3 2021",Expenses!K87="Q4 2021"),"Yes","No")</f>
        <v>No</v>
      </c>
      <c r="P1544" s="178" t="str">
        <f t="shared" si="994"/>
        <v>No</v>
      </c>
      <c r="Q1544" t="str">
        <f>IF(OR(Expenses!K87="Q1 2022",Expenses!K87="Q2 2022"),"Yes","No")</f>
        <v>No</v>
      </c>
      <c r="R1544" s="178" t="str">
        <f t="shared" si="995"/>
        <v>No</v>
      </c>
      <c r="S1544" t="str">
        <f>IF(OR(Expenses!K87="Q3 2022",Expenses!K87="Q4 2022"),"Yes","No")</f>
        <v>No</v>
      </c>
      <c r="T1544" s="178" t="str">
        <f t="shared" si="996"/>
        <v>No</v>
      </c>
      <c r="U1544" t="str">
        <f>IF(OR(Expenses!K87="Q1 2023",Expenses!K87="Q2 2023"),"Yes","No")</f>
        <v>No</v>
      </c>
      <c r="V1544" s="178" t="str">
        <f t="shared" si="997"/>
        <v>No</v>
      </c>
      <c r="W1544" t="str">
        <f>IF(OR(Expenses!K87="Q3 2023",Expenses!K87="Q4 2023"),"Yes","No")</f>
        <v>No</v>
      </c>
      <c r="X1544" s="178" t="str">
        <f t="shared" si="998"/>
        <v>No</v>
      </c>
      <c r="Y1544" t="str">
        <f>IF(OR(Expenses!K87="Q1 2024",Expenses!K87="Q2 2024"),"Yes","No")</f>
        <v>No</v>
      </c>
      <c r="Z1544" s="178" t="str">
        <f t="shared" si="999"/>
        <v>No</v>
      </c>
      <c r="AA1544" t="str">
        <f>IF(OR(Expenses!K87="Q3 2024",Expenses!K87="Q4 2024"),"Yes","No")</f>
        <v>No</v>
      </c>
      <c r="AB1544" s="178" t="str">
        <f t="shared" si="1000"/>
        <v>No</v>
      </c>
      <c r="AC1544" t="str">
        <f>IF(OR(Expenses!K87="Q1 2025",Expenses!K87="Q2 2025"),"Yes","No")</f>
        <v>No</v>
      </c>
      <c r="AD1544" s="178" t="str">
        <f t="shared" si="1001"/>
        <v>No</v>
      </c>
      <c r="AE1544" t="str">
        <f>IF(OR(Expenses!K87="Q3 2025",Expenses!K87="Q4 2025"),"Yes","No")</f>
        <v>No</v>
      </c>
      <c r="AF1544" s="178" t="str">
        <f t="shared" si="1002"/>
        <v>No</v>
      </c>
      <c r="AG1544" t="str">
        <f>IF(OR(Expenses!K87="Q1 2026",Expenses!K87="Q2 2026"),"Yes","No")</f>
        <v>No</v>
      </c>
      <c r="AH1544" s="178" t="str">
        <f t="shared" si="1003"/>
        <v>No</v>
      </c>
      <c r="AI1544" t="str">
        <f>IF(OR(Expenses!K87="Q3 2026",Expenses!K87="Q4 2026"),"Yes","No")</f>
        <v>No</v>
      </c>
      <c r="AJ1544" s="178" t="str">
        <f t="shared" si="1004"/>
        <v>No</v>
      </c>
      <c r="AK1544" t="str">
        <f>IF(OR(Expenses!K87="Q1 2027",Expenses!K87="Q2 2027"),"Yes","No")</f>
        <v>No</v>
      </c>
      <c r="AL1544" s="178" t="str">
        <f t="shared" si="1005"/>
        <v>No</v>
      </c>
      <c r="AM1544" t="str">
        <f>IF(OR(Expenses!K87="Q3 2027",Expenses!K87="Q4 2027"),"Yes","No")</f>
        <v>No</v>
      </c>
      <c r="AN1544" s="178" t="str">
        <f t="shared" si="1006"/>
        <v>No</v>
      </c>
      <c r="AO1544" t="str">
        <f>IF(OR(Expenses!K87="Q1 2028",Expenses!K87="Q2 2028"),"Yes","No")</f>
        <v>No</v>
      </c>
      <c r="AP1544" s="178" t="str">
        <f t="shared" si="1007"/>
        <v>No</v>
      </c>
      <c r="AQ1544" t="str">
        <f>IF(OR(Expenses!K87="Q3 2028",Expenses!K87="Q4 2028"),"Yes","No")</f>
        <v>No</v>
      </c>
      <c r="AR1544" s="178" t="str">
        <f t="shared" si="1008"/>
        <v>No</v>
      </c>
      <c r="AS1544" t="str">
        <f>IF(OR(Expenses!K87="Q1 2029",Expenses!K87="Q2 2029"),"Yes","No")</f>
        <v>No</v>
      </c>
      <c r="AT1544" s="178" t="str">
        <f t="shared" si="1009"/>
        <v>No</v>
      </c>
      <c r="AU1544" t="str">
        <f>IF(OR(Expenses!K87="Q3 2029",Expenses!K87="Q4 2029"),"Yes","No")</f>
        <v>No</v>
      </c>
      <c r="AV1544" s="178" t="str">
        <f t="shared" si="1010"/>
        <v>No</v>
      </c>
      <c r="AW1544" t="str">
        <f>IF(OR(Expenses!K87="Q1 2030",Expenses!K87="Q2 2030"),"Yes","No")</f>
        <v>No</v>
      </c>
      <c r="AX1544" s="178" t="str">
        <f t="shared" si="1011"/>
        <v>No</v>
      </c>
      <c r="AY1544" t="str">
        <f>IF(OR(Expenses!K87="Q3 2030",Expenses!K87="Q4 2030"),"Yes","No")</f>
        <v>No</v>
      </c>
      <c r="AZ1544" s="178" t="str">
        <f t="shared" si="1012"/>
        <v>No</v>
      </c>
      <c r="BA1544" t="str">
        <f>IF(Expenses!K87="","No","Yes")</f>
        <v>No</v>
      </c>
      <c r="BB1544" s="178" t="str">
        <f t="shared" si="1013"/>
        <v>No</v>
      </c>
      <c r="BC1544" s="178" t="str">
        <f t="shared" si="1014"/>
        <v>Yes</v>
      </c>
      <c r="BD1544" s="174"/>
    </row>
    <row r="1545" spans="1:56" s="175" customFormat="1" ht="23.25" x14ac:dyDescent="0.45">
      <c r="A1545" s="177">
        <v>84</v>
      </c>
      <c r="B1545" s="28" t="s">
        <v>385</v>
      </c>
      <c r="C1545" t="str">
        <f>IF(Expenses!E88="Yes","Yes","No")</f>
        <v>No</v>
      </c>
      <c r="D1545" t="str">
        <f>IF(AND(C1545="No",Expenses!F88="Yes"),"Yes","No")</f>
        <v>No</v>
      </c>
      <c r="E1545" t="str">
        <f>IF(AND(C1545="No",Expenses!F88="N/A"),"N/A","No")</f>
        <v>No</v>
      </c>
      <c r="F1545">
        <f>IF(OR(Expenses!F88="Yes",Expenses!F88="N/A"),0,1)</f>
        <v>1</v>
      </c>
      <c r="G1545" t="str">
        <f>IF(OR(Expenses!K88="Q3 2019",Expenses!K88="Q4 2019"),"Yes","No")</f>
        <v>No</v>
      </c>
      <c r="H1545" s="178" t="str">
        <f t="shared" si="990"/>
        <v>No</v>
      </c>
      <c r="I1545" t="str">
        <f>IF(OR(Expenses!K88="Q1 2020",Expenses!K88="Q2 2020"),"Yes","No")</f>
        <v>No</v>
      </c>
      <c r="J1545" s="178" t="str">
        <f t="shared" si="991"/>
        <v>No</v>
      </c>
      <c r="K1545" t="str">
        <f>IF(OR(Expenses!K88="Q3 2020",Expenses!K88="Q4 2020"),"Yes","No")</f>
        <v>No</v>
      </c>
      <c r="L1545" s="178" t="str">
        <f t="shared" si="992"/>
        <v>No</v>
      </c>
      <c r="M1545" t="str">
        <f>IF(OR(Expenses!K88="Q1 2021",Expenses!K88="Q2 2021"),"Yes","No")</f>
        <v>No</v>
      </c>
      <c r="N1545" s="178" t="str">
        <f t="shared" si="993"/>
        <v>No</v>
      </c>
      <c r="O1545" t="str">
        <f>IF(OR(Expenses!K88="Q3 2021",Expenses!K88="Q4 2021"),"Yes","No")</f>
        <v>No</v>
      </c>
      <c r="P1545" s="178" t="str">
        <f t="shared" si="994"/>
        <v>No</v>
      </c>
      <c r="Q1545" t="str">
        <f>IF(OR(Expenses!K88="Q1 2022",Expenses!K88="Q2 2022"),"Yes","No")</f>
        <v>No</v>
      </c>
      <c r="R1545" s="178" t="str">
        <f t="shared" si="995"/>
        <v>No</v>
      </c>
      <c r="S1545" t="str">
        <f>IF(OR(Expenses!K88="Q3 2022",Expenses!K88="Q4 2022"),"Yes","No")</f>
        <v>No</v>
      </c>
      <c r="T1545" s="178" t="str">
        <f t="shared" si="996"/>
        <v>No</v>
      </c>
      <c r="U1545" t="str">
        <f>IF(OR(Expenses!K88="Q1 2023",Expenses!K88="Q2 2023"),"Yes","No")</f>
        <v>No</v>
      </c>
      <c r="V1545" s="178" t="str">
        <f t="shared" si="997"/>
        <v>No</v>
      </c>
      <c r="W1545" t="str">
        <f>IF(OR(Expenses!K88="Q3 2023",Expenses!K88="Q4 2023"),"Yes","No")</f>
        <v>No</v>
      </c>
      <c r="X1545" s="178" t="str">
        <f t="shared" si="998"/>
        <v>No</v>
      </c>
      <c r="Y1545" t="str">
        <f>IF(OR(Expenses!K88="Q1 2024",Expenses!K88="Q2 2024"),"Yes","No")</f>
        <v>No</v>
      </c>
      <c r="Z1545" s="178" t="str">
        <f t="shared" si="999"/>
        <v>No</v>
      </c>
      <c r="AA1545" t="str">
        <f>IF(OR(Expenses!K88="Q3 2024",Expenses!K88="Q4 2024"),"Yes","No")</f>
        <v>No</v>
      </c>
      <c r="AB1545" s="178" t="str">
        <f t="shared" si="1000"/>
        <v>No</v>
      </c>
      <c r="AC1545" t="str">
        <f>IF(OR(Expenses!K88="Q1 2025",Expenses!K88="Q2 2025"),"Yes","No")</f>
        <v>No</v>
      </c>
      <c r="AD1545" s="178" t="str">
        <f t="shared" si="1001"/>
        <v>No</v>
      </c>
      <c r="AE1545" t="str">
        <f>IF(OR(Expenses!K88="Q3 2025",Expenses!K88="Q4 2025"),"Yes","No")</f>
        <v>No</v>
      </c>
      <c r="AF1545" s="178" t="str">
        <f t="shared" si="1002"/>
        <v>No</v>
      </c>
      <c r="AG1545" t="str">
        <f>IF(OR(Expenses!K88="Q1 2026",Expenses!K88="Q2 2026"),"Yes","No")</f>
        <v>No</v>
      </c>
      <c r="AH1545" s="178" t="str">
        <f t="shared" si="1003"/>
        <v>No</v>
      </c>
      <c r="AI1545" t="str">
        <f>IF(OR(Expenses!K88="Q3 2026",Expenses!K88="Q4 2026"),"Yes","No")</f>
        <v>No</v>
      </c>
      <c r="AJ1545" s="178" t="str">
        <f t="shared" si="1004"/>
        <v>No</v>
      </c>
      <c r="AK1545" t="str">
        <f>IF(OR(Expenses!K88="Q1 2027",Expenses!K88="Q2 2027"),"Yes","No")</f>
        <v>No</v>
      </c>
      <c r="AL1545" s="178" t="str">
        <f t="shared" si="1005"/>
        <v>No</v>
      </c>
      <c r="AM1545" t="str">
        <f>IF(OR(Expenses!K88="Q3 2027",Expenses!K88="Q4 2027"),"Yes","No")</f>
        <v>No</v>
      </c>
      <c r="AN1545" s="178" t="str">
        <f t="shared" si="1006"/>
        <v>No</v>
      </c>
      <c r="AO1545" t="str">
        <f>IF(OR(Expenses!K88="Q1 2028",Expenses!K88="Q2 2028"),"Yes","No")</f>
        <v>No</v>
      </c>
      <c r="AP1545" s="178" t="str">
        <f t="shared" si="1007"/>
        <v>No</v>
      </c>
      <c r="AQ1545" t="str">
        <f>IF(OR(Expenses!K88="Q3 2028",Expenses!K88="Q4 2028"),"Yes","No")</f>
        <v>No</v>
      </c>
      <c r="AR1545" s="178" t="str">
        <f t="shared" si="1008"/>
        <v>No</v>
      </c>
      <c r="AS1545" t="str">
        <f>IF(OR(Expenses!K88="Q1 2029",Expenses!K88="Q2 2029"),"Yes","No")</f>
        <v>No</v>
      </c>
      <c r="AT1545" s="178" t="str">
        <f t="shared" si="1009"/>
        <v>No</v>
      </c>
      <c r="AU1545" t="str">
        <f>IF(OR(Expenses!K88="Q3 2029",Expenses!K88="Q4 2029"),"Yes","No")</f>
        <v>No</v>
      </c>
      <c r="AV1545" s="178" t="str">
        <f t="shared" si="1010"/>
        <v>No</v>
      </c>
      <c r="AW1545" t="str">
        <f>IF(OR(Expenses!K88="Q1 2030",Expenses!K88="Q2 2030"),"Yes","No")</f>
        <v>No</v>
      </c>
      <c r="AX1545" s="178" t="str">
        <f t="shared" si="1011"/>
        <v>No</v>
      </c>
      <c r="AY1545" t="str">
        <f>IF(OR(Expenses!K88="Q3 2030",Expenses!K88="Q4 2030"),"Yes","No")</f>
        <v>No</v>
      </c>
      <c r="AZ1545" s="178" t="str">
        <f t="shared" si="1012"/>
        <v>No</v>
      </c>
      <c r="BA1545" t="str">
        <f>IF(Expenses!K88="","No","Yes")</f>
        <v>No</v>
      </c>
      <c r="BB1545" s="178" t="str">
        <f t="shared" si="1013"/>
        <v>No</v>
      </c>
      <c r="BC1545" s="178" t="str">
        <f t="shared" si="1014"/>
        <v>Yes</v>
      </c>
      <c r="BD1545" s="174"/>
    </row>
    <row r="1546" spans="1:56" s="175" customFormat="1" ht="23.25" x14ac:dyDescent="0.45">
      <c r="A1546" s="177">
        <v>85</v>
      </c>
      <c r="B1546" s="28" t="s">
        <v>386</v>
      </c>
      <c r="C1546" t="str">
        <f>IF(Expenses!E89="Yes","Yes","No")</f>
        <v>No</v>
      </c>
      <c r="D1546" t="str">
        <f>IF(AND(C1546="No",Expenses!F89="Yes"),"Yes","No")</f>
        <v>No</v>
      </c>
      <c r="E1546" t="str">
        <f>IF(AND(C1546="No",Expenses!F89="N/A"),"N/A","No")</f>
        <v>No</v>
      </c>
      <c r="F1546">
        <f>IF(OR(Expenses!F89="Yes",Expenses!F89="N/A"),0,1)</f>
        <v>1</v>
      </c>
      <c r="G1546" t="str">
        <f>IF(OR(Expenses!K89="Q3 2019",Expenses!K89="Q4 2019"),"Yes","No")</f>
        <v>No</v>
      </c>
      <c r="H1546" s="178" t="str">
        <f t="shared" si="990"/>
        <v>No</v>
      </c>
      <c r="I1546" t="str">
        <f>IF(OR(Expenses!K89="Q1 2020",Expenses!K89="Q2 2020"),"Yes","No")</f>
        <v>No</v>
      </c>
      <c r="J1546" s="178" t="str">
        <f t="shared" si="991"/>
        <v>No</v>
      </c>
      <c r="K1546" t="str">
        <f>IF(OR(Expenses!K89="Q3 2020",Expenses!K89="Q4 2020"),"Yes","No")</f>
        <v>No</v>
      </c>
      <c r="L1546" s="178" t="str">
        <f t="shared" si="992"/>
        <v>No</v>
      </c>
      <c r="M1546" t="str">
        <f>IF(OR(Expenses!K89="Q1 2021",Expenses!K89="Q2 2021"),"Yes","No")</f>
        <v>No</v>
      </c>
      <c r="N1546" s="178" t="str">
        <f t="shared" si="993"/>
        <v>No</v>
      </c>
      <c r="O1546" t="str">
        <f>IF(OR(Expenses!K89="Q3 2021",Expenses!K89="Q4 2021"),"Yes","No")</f>
        <v>No</v>
      </c>
      <c r="P1546" s="178" t="str">
        <f t="shared" si="994"/>
        <v>No</v>
      </c>
      <c r="Q1546" t="str">
        <f>IF(OR(Expenses!K89="Q1 2022",Expenses!K89="Q2 2022"),"Yes","No")</f>
        <v>No</v>
      </c>
      <c r="R1546" s="178" t="str">
        <f t="shared" si="995"/>
        <v>No</v>
      </c>
      <c r="S1546" t="str">
        <f>IF(OR(Expenses!K89="Q3 2022",Expenses!K89="Q4 2022"),"Yes","No")</f>
        <v>No</v>
      </c>
      <c r="T1546" s="178" t="str">
        <f t="shared" si="996"/>
        <v>No</v>
      </c>
      <c r="U1546" t="str">
        <f>IF(OR(Expenses!K89="Q1 2023",Expenses!K89="Q2 2023"),"Yes","No")</f>
        <v>No</v>
      </c>
      <c r="V1546" s="178" t="str">
        <f t="shared" si="997"/>
        <v>No</v>
      </c>
      <c r="W1546" t="str">
        <f>IF(OR(Expenses!K89="Q3 2023",Expenses!K89="Q4 2023"),"Yes","No")</f>
        <v>No</v>
      </c>
      <c r="X1546" s="178" t="str">
        <f t="shared" si="998"/>
        <v>No</v>
      </c>
      <c r="Y1546" t="str">
        <f>IF(OR(Expenses!K89="Q1 2024",Expenses!K89="Q2 2024"),"Yes","No")</f>
        <v>No</v>
      </c>
      <c r="Z1546" s="178" t="str">
        <f t="shared" si="999"/>
        <v>No</v>
      </c>
      <c r="AA1546" t="str">
        <f>IF(OR(Expenses!K89="Q3 2024",Expenses!K89="Q4 2024"),"Yes","No")</f>
        <v>No</v>
      </c>
      <c r="AB1546" s="178" t="str">
        <f t="shared" si="1000"/>
        <v>No</v>
      </c>
      <c r="AC1546" t="str">
        <f>IF(OR(Expenses!K89="Q1 2025",Expenses!K89="Q2 2025"),"Yes","No")</f>
        <v>No</v>
      </c>
      <c r="AD1546" s="178" t="str">
        <f t="shared" si="1001"/>
        <v>No</v>
      </c>
      <c r="AE1546" t="str">
        <f>IF(OR(Expenses!K89="Q3 2025",Expenses!K89="Q4 2025"),"Yes","No")</f>
        <v>No</v>
      </c>
      <c r="AF1546" s="178" t="str">
        <f t="shared" si="1002"/>
        <v>No</v>
      </c>
      <c r="AG1546" t="str">
        <f>IF(OR(Expenses!K89="Q1 2026",Expenses!K89="Q2 2026"),"Yes","No")</f>
        <v>No</v>
      </c>
      <c r="AH1546" s="178" t="str">
        <f t="shared" si="1003"/>
        <v>No</v>
      </c>
      <c r="AI1546" t="str">
        <f>IF(OR(Expenses!K89="Q3 2026",Expenses!K89="Q4 2026"),"Yes","No")</f>
        <v>No</v>
      </c>
      <c r="AJ1546" s="178" t="str">
        <f t="shared" si="1004"/>
        <v>No</v>
      </c>
      <c r="AK1546" t="str">
        <f>IF(OR(Expenses!K89="Q1 2027",Expenses!K89="Q2 2027"),"Yes","No")</f>
        <v>No</v>
      </c>
      <c r="AL1546" s="178" t="str">
        <f t="shared" si="1005"/>
        <v>No</v>
      </c>
      <c r="AM1546" t="str">
        <f>IF(OR(Expenses!K89="Q3 2027",Expenses!K89="Q4 2027"),"Yes","No")</f>
        <v>No</v>
      </c>
      <c r="AN1546" s="178" t="str">
        <f t="shared" si="1006"/>
        <v>No</v>
      </c>
      <c r="AO1546" t="str">
        <f>IF(OR(Expenses!K89="Q1 2028",Expenses!K89="Q2 2028"),"Yes","No")</f>
        <v>No</v>
      </c>
      <c r="AP1546" s="178" t="str">
        <f t="shared" si="1007"/>
        <v>No</v>
      </c>
      <c r="AQ1546" t="str">
        <f>IF(OR(Expenses!K89="Q3 2028",Expenses!K89="Q4 2028"),"Yes","No")</f>
        <v>No</v>
      </c>
      <c r="AR1546" s="178" t="str">
        <f t="shared" si="1008"/>
        <v>No</v>
      </c>
      <c r="AS1546" t="str">
        <f>IF(OR(Expenses!K89="Q1 2029",Expenses!K89="Q2 2029"),"Yes","No")</f>
        <v>No</v>
      </c>
      <c r="AT1546" s="178" t="str">
        <f t="shared" si="1009"/>
        <v>No</v>
      </c>
      <c r="AU1546" t="str">
        <f>IF(OR(Expenses!K89="Q3 2029",Expenses!K89="Q4 2029"),"Yes","No")</f>
        <v>No</v>
      </c>
      <c r="AV1546" s="178" t="str">
        <f t="shared" si="1010"/>
        <v>No</v>
      </c>
      <c r="AW1546" t="str">
        <f>IF(OR(Expenses!K89="Q1 2030",Expenses!K89="Q2 2030"),"Yes","No")</f>
        <v>No</v>
      </c>
      <c r="AX1546" s="178" t="str">
        <f t="shared" si="1011"/>
        <v>No</v>
      </c>
      <c r="AY1546" t="str">
        <f>IF(OR(Expenses!K89="Q3 2030",Expenses!K89="Q4 2030"),"Yes","No")</f>
        <v>No</v>
      </c>
      <c r="AZ1546" s="178" t="str">
        <f t="shared" si="1012"/>
        <v>No</v>
      </c>
      <c r="BA1546" t="str">
        <f>IF(Expenses!K89="","No","Yes")</f>
        <v>No</v>
      </c>
      <c r="BB1546" s="178" t="str">
        <f t="shared" si="1013"/>
        <v>No</v>
      </c>
      <c r="BC1546" s="178" t="str">
        <f t="shared" si="1014"/>
        <v>Yes</v>
      </c>
      <c r="BD1546" s="174"/>
    </row>
    <row r="1547" spans="1:56" s="175" customFormat="1" ht="23.25" x14ac:dyDescent="0.45">
      <c r="A1547" s="177">
        <v>86</v>
      </c>
      <c r="B1547" s="22" t="s">
        <v>387</v>
      </c>
      <c r="C1547" t="str">
        <f>IF(Expenses!E90="Yes","Yes","No")</f>
        <v>Yes</v>
      </c>
      <c r="D1547" t="str">
        <f>IF(AND(C1547="No",Expenses!F90="Yes"),"Yes","No")</f>
        <v>No</v>
      </c>
      <c r="E1547" t="str">
        <f>IF(AND(C1547="No",Expenses!F90="N/A"),"N/A","No")</f>
        <v>No</v>
      </c>
      <c r="F1547">
        <f>IF(OR(Expenses!F90="Yes",Expenses!F90="N/A"),0,1)</f>
        <v>1</v>
      </c>
      <c r="G1547" t="str">
        <f>IF(OR(Expenses!K90="Q3 2019",Expenses!K90="Q4 2019"),"Yes","No")</f>
        <v>No</v>
      </c>
      <c r="H1547" s="178" t="str">
        <f t="shared" si="990"/>
        <v>No</v>
      </c>
      <c r="I1547" t="str">
        <f>IF(OR(Expenses!K90="Q1 2020",Expenses!K90="Q2 2020"),"Yes","No")</f>
        <v>No</v>
      </c>
      <c r="J1547" s="178" t="str">
        <f t="shared" si="991"/>
        <v>No</v>
      </c>
      <c r="K1547" t="str">
        <f>IF(OR(Expenses!K90="Q3 2020",Expenses!K90="Q4 2020"),"Yes","No")</f>
        <v>No</v>
      </c>
      <c r="L1547" s="178" t="str">
        <f t="shared" si="992"/>
        <v>No</v>
      </c>
      <c r="M1547" t="str">
        <f>IF(OR(Expenses!K90="Q1 2021",Expenses!K90="Q2 2021"),"Yes","No")</f>
        <v>No</v>
      </c>
      <c r="N1547" s="178" t="str">
        <f t="shared" si="993"/>
        <v>No</v>
      </c>
      <c r="O1547" t="str">
        <f>IF(OR(Expenses!K90="Q3 2021",Expenses!K90="Q4 2021"),"Yes","No")</f>
        <v>No</v>
      </c>
      <c r="P1547" s="178" t="str">
        <f t="shared" si="994"/>
        <v>No</v>
      </c>
      <c r="Q1547" t="str">
        <f>IF(OR(Expenses!K90="Q1 2022",Expenses!K90="Q2 2022"),"Yes","No")</f>
        <v>No</v>
      </c>
      <c r="R1547" s="178" t="str">
        <f t="shared" si="995"/>
        <v>No</v>
      </c>
      <c r="S1547" t="str">
        <f>IF(OR(Expenses!K90="Q3 2022",Expenses!K90="Q4 2022"),"Yes","No")</f>
        <v>No</v>
      </c>
      <c r="T1547" s="178" t="str">
        <f t="shared" si="996"/>
        <v>No</v>
      </c>
      <c r="U1547" t="str">
        <f>IF(OR(Expenses!K90="Q1 2023",Expenses!K90="Q2 2023"),"Yes","No")</f>
        <v>No</v>
      </c>
      <c r="V1547" s="178" t="str">
        <f t="shared" si="997"/>
        <v>No</v>
      </c>
      <c r="W1547" t="str">
        <f>IF(OR(Expenses!K90="Q3 2023",Expenses!K90="Q4 2023"),"Yes","No")</f>
        <v>No</v>
      </c>
      <c r="X1547" s="178" t="str">
        <f t="shared" si="998"/>
        <v>No</v>
      </c>
      <c r="Y1547" t="str">
        <f>IF(OR(Expenses!K90="Q1 2024",Expenses!K90="Q2 2024"),"Yes","No")</f>
        <v>No</v>
      </c>
      <c r="Z1547" s="178" t="str">
        <f t="shared" si="999"/>
        <v>No</v>
      </c>
      <c r="AA1547" t="str">
        <f>IF(OR(Expenses!K90="Q3 2024",Expenses!K90="Q4 2024"),"Yes","No")</f>
        <v>No</v>
      </c>
      <c r="AB1547" s="178" t="str">
        <f t="shared" si="1000"/>
        <v>No</v>
      </c>
      <c r="AC1547" t="str">
        <f>IF(OR(Expenses!K90="Q1 2025",Expenses!K90="Q2 2025"),"Yes","No")</f>
        <v>No</v>
      </c>
      <c r="AD1547" s="178" t="str">
        <f t="shared" si="1001"/>
        <v>No</v>
      </c>
      <c r="AE1547" t="str">
        <f>IF(OR(Expenses!K90="Q3 2025",Expenses!K90="Q4 2025"),"Yes","No")</f>
        <v>No</v>
      </c>
      <c r="AF1547" s="178" t="str">
        <f t="shared" si="1002"/>
        <v>No</v>
      </c>
      <c r="AG1547" t="str">
        <f>IF(OR(Expenses!K90="Q1 2026",Expenses!K90="Q2 2026"),"Yes","No")</f>
        <v>No</v>
      </c>
      <c r="AH1547" s="178" t="str">
        <f t="shared" si="1003"/>
        <v>No</v>
      </c>
      <c r="AI1547" t="str">
        <f>IF(OR(Expenses!K90="Q3 2026",Expenses!K90="Q4 2026"),"Yes","No")</f>
        <v>No</v>
      </c>
      <c r="AJ1547" s="178" t="str">
        <f t="shared" si="1004"/>
        <v>No</v>
      </c>
      <c r="AK1547" t="str">
        <f>IF(OR(Expenses!K90="Q1 2027",Expenses!K90="Q2 2027"),"Yes","No")</f>
        <v>No</v>
      </c>
      <c r="AL1547" s="178" t="str">
        <f t="shared" si="1005"/>
        <v>No</v>
      </c>
      <c r="AM1547" t="str">
        <f>IF(OR(Expenses!K90="Q3 2027",Expenses!K90="Q4 2027"),"Yes","No")</f>
        <v>No</v>
      </c>
      <c r="AN1547" s="178" t="str">
        <f t="shared" si="1006"/>
        <v>No</v>
      </c>
      <c r="AO1547" t="str">
        <f>IF(OR(Expenses!K90="Q1 2028",Expenses!K90="Q2 2028"),"Yes","No")</f>
        <v>No</v>
      </c>
      <c r="AP1547" s="178" t="str">
        <f t="shared" si="1007"/>
        <v>No</v>
      </c>
      <c r="AQ1547" t="str">
        <f>IF(OR(Expenses!K90="Q3 2028",Expenses!K90="Q4 2028"),"Yes","No")</f>
        <v>No</v>
      </c>
      <c r="AR1547" s="178" t="str">
        <f t="shared" si="1008"/>
        <v>No</v>
      </c>
      <c r="AS1547" t="str">
        <f>IF(OR(Expenses!K90="Q1 2029",Expenses!K90="Q2 2029"),"Yes","No")</f>
        <v>No</v>
      </c>
      <c r="AT1547" s="178" t="str">
        <f t="shared" si="1009"/>
        <v>No</v>
      </c>
      <c r="AU1547" t="str">
        <f>IF(OR(Expenses!K90="Q3 2029",Expenses!K90="Q4 2029"),"Yes","No")</f>
        <v>No</v>
      </c>
      <c r="AV1547" s="178" t="str">
        <f t="shared" si="1010"/>
        <v>No</v>
      </c>
      <c r="AW1547" t="str">
        <f>IF(OR(Expenses!K90="Q1 2030",Expenses!K90="Q2 2030"),"Yes","No")</f>
        <v>No</v>
      </c>
      <c r="AX1547" s="178" t="str">
        <f t="shared" si="1011"/>
        <v>No</v>
      </c>
      <c r="AY1547" t="str">
        <f>IF(OR(Expenses!K90="Q3 2030",Expenses!K90="Q4 2030"),"Yes","No")</f>
        <v>No</v>
      </c>
      <c r="AZ1547" s="178" t="str">
        <f t="shared" si="1012"/>
        <v>No</v>
      </c>
      <c r="BA1547" t="str">
        <f>IF(Expenses!K90="","No","Yes")</f>
        <v>No</v>
      </c>
      <c r="BB1547" s="178" t="str">
        <f t="shared" si="1013"/>
        <v>No</v>
      </c>
      <c r="BC1547" s="178" t="str">
        <f t="shared" si="1014"/>
        <v>No</v>
      </c>
      <c r="BD1547" s="174"/>
    </row>
    <row r="1548" spans="1:56" s="175" customFormat="1" x14ac:dyDescent="0.45">
      <c r="A1548" s="177">
        <v>87</v>
      </c>
      <c r="B1548" s="28" t="s">
        <v>388</v>
      </c>
      <c r="C1548" t="str">
        <f>IF(Expenses!E91="Yes","Yes","No")</f>
        <v>No</v>
      </c>
      <c r="D1548" t="str">
        <f>IF(AND(C1548="No",Expenses!F91="Yes"),"Yes","No")</f>
        <v>No</v>
      </c>
      <c r="E1548" t="str">
        <f>IF(AND(C1548="No",Expenses!F91="N/A"),"N/A","No")</f>
        <v>No</v>
      </c>
      <c r="F1548">
        <f>IF(OR(Expenses!F91="Yes",Expenses!F91="N/A"),0,1)</f>
        <v>1</v>
      </c>
      <c r="G1548" t="str">
        <f>IF(OR(Expenses!K91="Q3 2019",Expenses!K91="Q4 2019"),"Yes","No")</f>
        <v>No</v>
      </c>
      <c r="H1548" s="178" t="str">
        <f t="shared" si="990"/>
        <v>No</v>
      </c>
      <c r="I1548" t="str">
        <f>IF(OR(Expenses!K91="Q1 2020",Expenses!K91="Q2 2020"),"Yes","No")</f>
        <v>No</v>
      </c>
      <c r="J1548" s="178" t="str">
        <f t="shared" si="991"/>
        <v>No</v>
      </c>
      <c r="K1548" t="str">
        <f>IF(OR(Expenses!K91="Q3 2020",Expenses!K91="Q4 2020"),"Yes","No")</f>
        <v>No</v>
      </c>
      <c r="L1548" s="178" t="str">
        <f t="shared" si="992"/>
        <v>No</v>
      </c>
      <c r="M1548" t="str">
        <f>IF(OR(Expenses!K91="Q1 2021",Expenses!K91="Q2 2021"),"Yes","No")</f>
        <v>No</v>
      </c>
      <c r="N1548" s="178" t="str">
        <f t="shared" si="993"/>
        <v>No</v>
      </c>
      <c r="O1548" t="str">
        <f>IF(OR(Expenses!K91="Q3 2021",Expenses!K91="Q4 2021"),"Yes","No")</f>
        <v>No</v>
      </c>
      <c r="P1548" s="178" t="str">
        <f t="shared" si="994"/>
        <v>No</v>
      </c>
      <c r="Q1548" t="str">
        <f>IF(OR(Expenses!K91="Q1 2022",Expenses!K91="Q2 2022"),"Yes","No")</f>
        <v>No</v>
      </c>
      <c r="R1548" s="178" t="str">
        <f t="shared" si="995"/>
        <v>No</v>
      </c>
      <c r="S1548" t="str">
        <f>IF(OR(Expenses!K91="Q3 2022",Expenses!K91="Q4 2022"),"Yes","No")</f>
        <v>No</v>
      </c>
      <c r="T1548" s="178" t="str">
        <f t="shared" si="996"/>
        <v>No</v>
      </c>
      <c r="U1548" t="str">
        <f>IF(OR(Expenses!K91="Q1 2023",Expenses!K91="Q2 2023"),"Yes","No")</f>
        <v>No</v>
      </c>
      <c r="V1548" s="178" t="str">
        <f t="shared" si="997"/>
        <v>No</v>
      </c>
      <c r="W1548" t="str">
        <f>IF(OR(Expenses!K91="Q3 2023",Expenses!K91="Q4 2023"),"Yes","No")</f>
        <v>No</v>
      </c>
      <c r="X1548" s="178" t="str">
        <f t="shared" si="998"/>
        <v>No</v>
      </c>
      <c r="Y1548" t="str">
        <f>IF(OR(Expenses!K91="Q1 2024",Expenses!K91="Q2 2024"),"Yes","No")</f>
        <v>No</v>
      </c>
      <c r="Z1548" s="178" t="str">
        <f t="shared" si="999"/>
        <v>No</v>
      </c>
      <c r="AA1548" t="str">
        <f>IF(OR(Expenses!K91="Q3 2024",Expenses!K91="Q4 2024"),"Yes","No")</f>
        <v>No</v>
      </c>
      <c r="AB1548" s="178" t="str">
        <f t="shared" si="1000"/>
        <v>No</v>
      </c>
      <c r="AC1548" t="str">
        <f>IF(OR(Expenses!K91="Q1 2025",Expenses!K91="Q2 2025"),"Yes","No")</f>
        <v>No</v>
      </c>
      <c r="AD1548" s="178" t="str">
        <f t="shared" si="1001"/>
        <v>No</v>
      </c>
      <c r="AE1548" t="str">
        <f>IF(OR(Expenses!K91="Q3 2025",Expenses!K91="Q4 2025"),"Yes","No")</f>
        <v>No</v>
      </c>
      <c r="AF1548" s="178" t="str">
        <f t="shared" si="1002"/>
        <v>No</v>
      </c>
      <c r="AG1548" t="str">
        <f>IF(OR(Expenses!K91="Q1 2026",Expenses!K91="Q2 2026"),"Yes","No")</f>
        <v>No</v>
      </c>
      <c r="AH1548" s="178" t="str">
        <f t="shared" si="1003"/>
        <v>No</v>
      </c>
      <c r="AI1548" t="str">
        <f>IF(OR(Expenses!K91="Q3 2026",Expenses!K91="Q4 2026"),"Yes","No")</f>
        <v>No</v>
      </c>
      <c r="AJ1548" s="178" t="str">
        <f t="shared" si="1004"/>
        <v>No</v>
      </c>
      <c r="AK1548" t="str">
        <f>IF(OR(Expenses!K91="Q1 2027",Expenses!K91="Q2 2027"),"Yes","No")</f>
        <v>No</v>
      </c>
      <c r="AL1548" s="178" t="str">
        <f t="shared" si="1005"/>
        <v>No</v>
      </c>
      <c r="AM1548" t="str">
        <f>IF(OR(Expenses!K91="Q3 2027",Expenses!K91="Q4 2027"),"Yes","No")</f>
        <v>No</v>
      </c>
      <c r="AN1548" s="178" t="str">
        <f t="shared" si="1006"/>
        <v>No</v>
      </c>
      <c r="AO1548" t="str">
        <f>IF(OR(Expenses!K91="Q1 2028",Expenses!K91="Q2 2028"),"Yes","No")</f>
        <v>No</v>
      </c>
      <c r="AP1548" s="178" t="str">
        <f t="shared" si="1007"/>
        <v>No</v>
      </c>
      <c r="AQ1548" t="str">
        <f>IF(OR(Expenses!K91="Q3 2028",Expenses!K91="Q4 2028"),"Yes","No")</f>
        <v>No</v>
      </c>
      <c r="AR1548" s="178" t="str">
        <f t="shared" si="1008"/>
        <v>No</v>
      </c>
      <c r="AS1548" t="str">
        <f>IF(OR(Expenses!K91="Q1 2029",Expenses!K91="Q2 2029"),"Yes","No")</f>
        <v>No</v>
      </c>
      <c r="AT1548" s="178" t="str">
        <f t="shared" si="1009"/>
        <v>No</v>
      </c>
      <c r="AU1548" t="str">
        <f>IF(OR(Expenses!K91="Q3 2029",Expenses!K91="Q4 2029"),"Yes","No")</f>
        <v>No</v>
      </c>
      <c r="AV1548" s="178" t="str">
        <f t="shared" si="1010"/>
        <v>No</v>
      </c>
      <c r="AW1548" t="str">
        <f>IF(OR(Expenses!K91="Q1 2030",Expenses!K91="Q2 2030"),"Yes","No")</f>
        <v>No</v>
      </c>
      <c r="AX1548" s="178" t="str">
        <f t="shared" si="1011"/>
        <v>No</v>
      </c>
      <c r="AY1548" t="str">
        <f>IF(OR(Expenses!K91="Q3 2030",Expenses!K91="Q4 2030"),"Yes","No")</f>
        <v>No</v>
      </c>
      <c r="AZ1548" s="178" t="str">
        <f t="shared" si="1012"/>
        <v>No</v>
      </c>
      <c r="BA1548" t="str">
        <f>IF(Expenses!K91="","No","Yes")</f>
        <v>No</v>
      </c>
      <c r="BB1548" s="178" t="str">
        <f t="shared" si="1013"/>
        <v>No</v>
      </c>
      <c r="BC1548" s="178" t="str">
        <f t="shared" si="1014"/>
        <v>Yes</v>
      </c>
      <c r="BD1548" s="174"/>
    </row>
    <row r="1549" spans="1:56" s="175" customFormat="1" ht="23.25" x14ac:dyDescent="0.45">
      <c r="A1549" s="177">
        <v>88</v>
      </c>
      <c r="B1549" s="22" t="s">
        <v>389</v>
      </c>
      <c r="C1549" t="str">
        <f>IF(Expenses!E92="Yes","Yes","No")</f>
        <v>Yes</v>
      </c>
      <c r="D1549" t="str">
        <f>IF(AND(C1549="No",Expenses!F92="Yes"),"Yes","No")</f>
        <v>No</v>
      </c>
      <c r="E1549" t="str">
        <f>IF(AND(C1549="No",Expenses!F92="N/A"),"N/A","No")</f>
        <v>No</v>
      </c>
      <c r="F1549">
        <f>IF(OR(Expenses!F92="Yes",Expenses!F92="N/A"),0,1)</f>
        <v>1</v>
      </c>
      <c r="G1549" t="str">
        <f>IF(OR(Expenses!K92="Q3 2019",Expenses!K92="Q4 2019"),"Yes","No")</f>
        <v>No</v>
      </c>
      <c r="H1549" s="178" t="str">
        <f t="shared" si="990"/>
        <v>No</v>
      </c>
      <c r="I1549" t="str">
        <f>IF(OR(Expenses!K92="Q1 2020",Expenses!K92="Q2 2020"),"Yes","No")</f>
        <v>No</v>
      </c>
      <c r="J1549" s="178" t="str">
        <f t="shared" si="991"/>
        <v>No</v>
      </c>
      <c r="K1549" t="str">
        <f>IF(OR(Expenses!K92="Q3 2020",Expenses!K92="Q4 2020"),"Yes","No")</f>
        <v>No</v>
      </c>
      <c r="L1549" s="178" t="str">
        <f t="shared" si="992"/>
        <v>No</v>
      </c>
      <c r="M1549" t="str">
        <f>IF(OR(Expenses!K92="Q1 2021",Expenses!K92="Q2 2021"),"Yes","No")</f>
        <v>No</v>
      </c>
      <c r="N1549" s="178" t="str">
        <f t="shared" si="993"/>
        <v>No</v>
      </c>
      <c r="O1549" t="str">
        <f>IF(OR(Expenses!K92="Q3 2021",Expenses!K92="Q4 2021"),"Yes","No")</f>
        <v>No</v>
      </c>
      <c r="P1549" s="178" t="str">
        <f t="shared" si="994"/>
        <v>No</v>
      </c>
      <c r="Q1549" t="str">
        <f>IF(OR(Expenses!K92="Q1 2022",Expenses!K92="Q2 2022"),"Yes","No")</f>
        <v>No</v>
      </c>
      <c r="R1549" s="178" t="str">
        <f t="shared" si="995"/>
        <v>No</v>
      </c>
      <c r="S1549" t="str">
        <f>IF(OR(Expenses!K92="Q3 2022",Expenses!K92="Q4 2022"),"Yes","No")</f>
        <v>No</v>
      </c>
      <c r="T1549" s="178" t="str">
        <f t="shared" si="996"/>
        <v>No</v>
      </c>
      <c r="U1549" t="str">
        <f>IF(OR(Expenses!K92="Q1 2023",Expenses!K92="Q2 2023"),"Yes","No")</f>
        <v>No</v>
      </c>
      <c r="V1549" s="178" t="str">
        <f t="shared" si="997"/>
        <v>No</v>
      </c>
      <c r="W1549" t="str">
        <f>IF(OR(Expenses!K92="Q3 2023",Expenses!K92="Q4 2023"),"Yes","No")</f>
        <v>No</v>
      </c>
      <c r="X1549" s="178" t="str">
        <f t="shared" si="998"/>
        <v>No</v>
      </c>
      <c r="Y1549" t="str">
        <f>IF(OR(Expenses!K92="Q1 2024",Expenses!K92="Q2 2024"),"Yes","No")</f>
        <v>No</v>
      </c>
      <c r="Z1549" s="178" t="str">
        <f t="shared" si="999"/>
        <v>No</v>
      </c>
      <c r="AA1549" t="str">
        <f>IF(OR(Expenses!K92="Q3 2024",Expenses!K92="Q4 2024"),"Yes","No")</f>
        <v>No</v>
      </c>
      <c r="AB1549" s="178" t="str">
        <f t="shared" si="1000"/>
        <v>No</v>
      </c>
      <c r="AC1549" t="str">
        <f>IF(OR(Expenses!K92="Q1 2025",Expenses!K92="Q2 2025"),"Yes","No")</f>
        <v>No</v>
      </c>
      <c r="AD1549" s="178" t="str">
        <f t="shared" si="1001"/>
        <v>No</v>
      </c>
      <c r="AE1549" t="str">
        <f>IF(OR(Expenses!K92="Q3 2025",Expenses!K92="Q4 2025"),"Yes","No")</f>
        <v>No</v>
      </c>
      <c r="AF1549" s="178" t="str">
        <f t="shared" si="1002"/>
        <v>No</v>
      </c>
      <c r="AG1549" t="str">
        <f>IF(OR(Expenses!K92="Q1 2026",Expenses!K92="Q2 2026"),"Yes","No")</f>
        <v>No</v>
      </c>
      <c r="AH1549" s="178" t="str">
        <f t="shared" si="1003"/>
        <v>No</v>
      </c>
      <c r="AI1549" t="str">
        <f>IF(OR(Expenses!K92="Q3 2026",Expenses!K92="Q4 2026"),"Yes","No")</f>
        <v>No</v>
      </c>
      <c r="AJ1549" s="178" t="str">
        <f t="shared" si="1004"/>
        <v>No</v>
      </c>
      <c r="AK1549" t="str">
        <f>IF(OR(Expenses!K92="Q1 2027",Expenses!K92="Q2 2027"),"Yes","No")</f>
        <v>No</v>
      </c>
      <c r="AL1549" s="178" t="str">
        <f t="shared" si="1005"/>
        <v>No</v>
      </c>
      <c r="AM1549" t="str">
        <f>IF(OR(Expenses!K92="Q3 2027",Expenses!K92="Q4 2027"),"Yes","No")</f>
        <v>No</v>
      </c>
      <c r="AN1549" s="178" t="str">
        <f t="shared" si="1006"/>
        <v>No</v>
      </c>
      <c r="AO1549" t="str">
        <f>IF(OR(Expenses!K92="Q1 2028",Expenses!K92="Q2 2028"),"Yes","No")</f>
        <v>No</v>
      </c>
      <c r="AP1549" s="178" t="str">
        <f t="shared" si="1007"/>
        <v>No</v>
      </c>
      <c r="AQ1549" t="str">
        <f>IF(OR(Expenses!K92="Q3 2028",Expenses!K92="Q4 2028"),"Yes","No")</f>
        <v>No</v>
      </c>
      <c r="AR1549" s="178" t="str">
        <f t="shared" si="1008"/>
        <v>No</v>
      </c>
      <c r="AS1549" t="str">
        <f>IF(OR(Expenses!K92="Q1 2029",Expenses!K92="Q2 2029"),"Yes","No")</f>
        <v>No</v>
      </c>
      <c r="AT1549" s="178" t="str">
        <f t="shared" si="1009"/>
        <v>No</v>
      </c>
      <c r="AU1549" t="str">
        <f>IF(OR(Expenses!K92="Q3 2029",Expenses!K92="Q4 2029"),"Yes","No")</f>
        <v>No</v>
      </c>
      <c r="AV1549" s="178" t="str">
        <f t="shared" si="1010"/>
        <v>No</v>
      </c>
      <c r="AW1549" t="str">
        <f>IF(OR(Expenses!K92="Q1 2030",Expenses!K92="Q2 2030"),"Yes","No")</f>
        <v>No</v>
      </c>
      <c r="AX1549" s="178" t="str">
        <f t="shared" si="1011"/>
        <v>No</v>
      </c>
      <c r="AY1549" t="str">
        <f>IF(OR(Expenses!K92="Q3 2030",Expenses!K92="Q4 2030"),"Yes","No")</f>
        <v>No</v>
      </c>
      <c r="AZ1549" s="178" t="str">
        <f t="shared" si="1012"/>
        <v>No</v>
      </c>
      <c r="BA1549" t="str">
        <f>IF(Expenses!K92="","No","Yes")</f>
        <v>No</v>
      </c>
      <c r="BB1549" s="178" t="str">
        <f t="shared" si="1013"/>
        <v>No</v>
      </c>
      <c r="BC1549" s="178" t="str">
        <f t="shared" si="1014"/>
        <v>No</v>
      </c>
      <c r="BD1549" s="174"/>
    </row>
    <row r="1550" spans="1:56" s="175" customFormat="1" ht="23.25" x14ac:dyDescent="0.45">
      <c r="A1550" s="177">
        <v>89</v>
      </c>
      <c r="B1550" s="28" t="s">
        <v>390</v>
      </c>
      <c r="C1550" t="str">
        <f>IF(Expenses!E93="Yes","Yes","No")</f>
        <v>No</v>
      </c>
      <c r="D1550" t="str">
        <f>IF(AND(C1550="No",Expenses!F93="Yes"),"Yes","No")</f>
        <v>No</v>
      </c>
      <c r="E1550" t="str">
        <f>IF(AND(C1550="No",Expenses!F93="N/A"),"N/A","No")</f>
        <v>No</v>
      </c>
      <c r="F1550">
        <f>IF(OR(Expenses!F93="Yes",Expenses!F93="N/A"),0,1)</f>
        <v>1</v>
      </c>
      <c r="G1550" t="str">
        <f>IF(OR(Expenses!K93="Q3 2019",Expenses!K93="Q4 2019"),"Yes","No")</f>
        <v>No</v>
      </c>
      <c r="H1550" s="178" t="str">
        <f t="shared" si="990"/>
        <v>No</v>
      </c>
      <c r="I1550" t="str">
        <f>IF(OR(Expenses!K93="Q1 2020",Expenses!K93="Q2 2020"),"Yes","No")</f>
        <v>No</v>
      </c>
      <c r="J1550" s="178" t="str">
        <f t="shared" si="991"/>
        <v>No</v>
      </c>
      <c r="K1550" t="str">
        <f>IF(OR(Expenses!K93="Q3 2020",Expenses!K93="Q4 2020"),"Yes","No")</f>
        <v>No</v>
      </c>
      <c r="L1550" s="178" t="str">
        <f t="shared" si="992"/>
        <v>No</v>
      </c>
      <c r="M1550" t="str">
        <f>IF(OR(Expenses!K93="Q1 2021",Expenses!K93="Q2 2021"),"Yes","No")</f>
        <v>No</v>
      </c>
      <c r="N1550" s="178" t="str">
        <f t="shared" si="993"/>
        <v>No</v>
      </c>
      <c r="O1550" t="str">
        <f>IF(OR(Expenses!K93="Q3 2021",Expenses!K93="Q4 2021"),"Yes","No")</f>
        <v>No</v>
      </c>
      <c r="P1550" s="178" t="str">
        <f t="shared" si="994"/>
        <v>No</v>
      </c>
      <c r="Q1550" t="str">
        <f>IF(OR(Expenses!K93="Q1 2022",Expenses!K93="Q2 2022"),"Yes","No")</f>
        <v>No</v>
      </c>
      <c r="R1550" s="178" t="str">
        <f t="shared" si="995"/>
        <v>No</v>
      </c>
      <c r="S1550" t="str">
        <f>IF(OR(Expenses!K93="Q3 2022",Expenses!K93="Q4 2022"),"Yes","No")</f>
        <v>No</v>
      </c>
      <c r="T1550" s="178" t="str">
        <f t="shared" si="996"/>
        <v>No</v>
      </c>
      <c r="U1550" t="str">
        <f>IF(OR(Expenses!K93="Q1 2023",Expenses!K93="Q2 2023"),"Yes","No")</f>
        <v>No</v>
      </c>
      <c r="V1550" s="178" t="str">
        <f t="shared" si="997"/>
        <v>No</v>
      </c>
      <c r="W1550" t="str">
        <f>IF(OR(Expenses!K93="Q3 2023",Expenses!K93="Q4 2023"),"Yes","No")</f>
        <v>No</v>
      </c>
      <c r="X1550" s="178" t="str">
        <f t="shared" si="998"/>
        <v>No</v>
      </c>
      <c r="Y1550" t="str">
        <f>IF(OR(Expenses!K93="Q1 2024",Expenses!K93="Q2 2024"),"Yes","No")</f>
        <v>No</v>
      </c>
      <c r="Z1550" s="178" t="str">
        <f t="shared" si="999"/>
        <v>No</v>
      </c>
      <c r="AA1550" t="str">
        <f>IF(OR(Expenses!K93="Q3 2024",Expenses!K93="Q4 2024"),"Yes","No")</f>
        <v>No</v>
      </c>
      <c r="AB1550" s="178" t="str">
        <f t="shared" si="1000"/>
        <v>No</v>
      </c>
      <c r="AC1550" t="str">
        <f>IF(OR(Expenses!K93="Q1 2025",Expenses!K93="Q2 2025"),"Yes","No")</f>
        <v>No</v>
      </c>
      <c r="AD1550" s="178" t="str">
        <f t="shared" si="1001"/>
        <v>No</v>
      </c>
      <c r="AE1550" t="str">
        <f>IF(OR(Expenses!K93="Q3 2025",Expenses!K93="Q4 2025"),"Yes","No")</f>
        <v>No</v>
      </c>
      <c r="AF1550" s="178" t="str">
        <f t="shared" si="1002"/>
        <v>No</v>
      </c>
      <c r="AG1550" t="str">
        <f>IF(OR(Expenses!K93="Q1 2026",Expenses!K93="Q2 2026"),"Yes","No")</f>
        <v>No</v>
      </c>
      <c r="AH1550" s="178" t="str">
        <f t="shared" si="1003"/>
        <v>No</v>
      </c>
      <c r="AI1550" t="str">
        <f>IF(OR(Expenses!K93="Q3 2026",Expenses!K93="Q4 2026"),"Yes","No")</f>
        <v>No</v>
      </c>
      <c r="AJ1550" s="178" t="str">
        <f t="shared" si="1004"/>
        <v>No</v>
      </c>
      <c r="AK1550" t="str">
        <f>IF(OR(Expenses!K93="Q1 2027",Expenses!K93="Q2 2027"),"Yes","No")</f>
        <v>No</v>
      </c>
      <c r="AL1550" s="178" t="str">
        <f t="shared" si="1005"/>
        <v>No</v>
      </c>
      <c r="AM1550" t="str">
        <f>IF(OR(Expenses!K93="Q3 2027",Expenses!K93="Q4 2027"),"Yes","No")</f>
        <v>No</v>
      </c>
      <c r="AN1550" s="178" t="str">
        <f t="shared" si="1006"/>
        <v>No</v>
      </c>
      <c r="AO1550" t="str">
        <f>IF(OR(Expenses!K93="Q1 2028",Expenses!K93="Q2 2028"),"Yes","No")</f>
        <v>No</v>
      </c>
      <c r="AP1550" s="178" t="str">
        <f t="shared" si="1007"/>
        <v>No</v>
      </c>
      <c r="AQ1550" t="str">
        <f>IF(OR(Expenses!K93="Q3 2028",Expenses!K93="Q4 2028"),"Yes","No")</f>
        <v>No</v>
      </c>
      <c r="AR1550" s="178" t="str">
        <f t="shared" si="1008"/>
        <v>No</v>
      </c>
      <c r="AS1550" t="str">
        <f>IF(OR(Expenses!K93="Q1 2029",Expenses!K93="Q2 2029"),"Yes","No")</f>
        <v>No</v>
      </c>
      <c r="AT1550" s="178" t="str">
        <f t="shared" si="1009"/>
        <v>No</v>
      </c>
      <c r="AU1550" t="str">
        <f>IF(OR(Expenses!K93="Q3 2029",Expenses!K93="Q4 2029"),"Yes","No")</f>
        <v>No</v>
      </c>
      <c r="AV1550" s="178" t="str">
        <f t="shared" si="1010"/>
        <v>No</v>
      </c>
      <c r="AW1550" t="str">
        <f>IF(OR(Expenses!K93="Q1 2030",Expenses!K93="Q2 2030"),"Yes","No")</f>
        <v>No</v>
      </c>
      <c r="AX1550" s="178" t="str">
        <f t="shared" si="1011"/>
        <v>No</v>
      </c>
      <c r="AY1550" t="str">
        <f>IF(OR(Expenses!K93="Q3 2030",Expenses!K93="Q4 2030"),"Yes","No")</f>
        <v>No</v>
      </c>
      <c r="AZ1550" s="178" t="str">
        <f t="shared" si="1012"/>
        <v>No</v>
      </c>
      <c r="BA1550" t="str">
        <f>IF(Expenses!K93="","No","Yes")</f>
        <v>No</v>
      </c>
      <c r="BB1550" s="178" t="str">
        <f t="shared" si="1013"/>
        <v>No</v>
      </c>
      <c r="BC1550" s="178" t="str">
        <f t="shared" si="1014"/>
        <v>Yes</v>
      </c>
      <c r="BD1550" s="174"/>
    </row>
    <row r="1551" spans="1:56" s="175" customFormat="1" ht="23.25" x14ac:dyDescent="0.45">
      <c r="A1551" s="177">
        <v>90</v>
      </c>
      <c r="B1551" s="28" t="s">
        <v>391</v>
      </c>
      <c r="C1551" t="str">
        <f>IF(Expenses!E94="Yes","Yes","No")</f>
        <v>No</v>
      </c>
      <c r="D1551" t="str">
        <f>IF(AND(C1551="No",Expenses!F94="Yes"),"Yes","No")</f>
        <v>No</v>
      </c>
      <c r="E1551" t="str">
        <f>IF(AND(C1551="No",Expenses!F94="N/A"),"N/A","No")</f>
        <v>No</v>
      </c>
      <c r="F1551">
        <f>IF(OR(Expenses!F94="Yes",Expenses!F94="N/A"),0,1)</f>
        <v>1</v>
      </c>
      <c r="G1551" t="str">
        <f>IF(OR(Expenses!K94="Q3 2019",Expenses!K94="Q4 2019"),"Yes","No")</f>
        <v>No</v>
      </c>
      <c r="H1551" s="178" t="str">
        <f t="shared" si="990"/>
        <v>No</v>
      </c>
      <c r="I1551" t="str">
        <f>IF(OR(Expenses!K94="Q1 2020",Expenses!K94="Q2 2020"),"Yes","No")</f>
        <v>No</v>
      </c>
      <c r="J1551" s="178" t="str">
        <f t="shared" si="991"/>
        <v>No</v>
      </c>
      <c r="K1551" t="str">
        <f>IF(OR(Expenses!K94="Q3 2020",Expenses!K94="Q4 2020"),"Yes","No")</f>
        <v>No</v>
      </c>
      <c r="L1551" s="178" t="str">
        <f t="shared" si="992"/>
        <v>No</v>
      </c>
      <c r="M1551" t="str">
        <f>IF(OR(Expenses!K94="Q1 2021",Expenses!K94="Q2 2021"),"Yes","No")</f>
        <v>No</v>
      </c>
      <c r="N1551" s="178" t="str">
        <f t="shared" si="993"/>
        <v>No</v>
      </c>
      <c r="O1551" t="str">
        <f>IF(OR(Expenses!K94="Q3 2021",Expenses!K94="Q4 2021"),"Yes","No")</f>
        <v>No</v>
      </c>
      <c r="P1551" s="178" t="str">
        <f t="shared" si="994"/>
        <v>No</v>
      </c>
      <c r="Q1551" t="str">
        <f>IF(OR(Expenses!K94="Q1 2022",Expenses!K94="Q2 2022"),"Yes","No")</f>
        <v>No</v>
      </c>
      <c r="R1551" s="178" t="str">
        <f t="shared" si="995"/>
        <v>No</v>
      </c>
      <c r="S1551" t="str">
        <f>IF(OR(Expenses!K94="Q3 2022",Expenses!K94="Q4 2022"),"Yes","No")</f>
        <v>No</v>
      </c>
      <c r="T1551" s="178" t="str">
        <f t="shared" si="996"/>
        <v>No</v>
      </c>
      <c r="U1551" t="str">
        <f>IF(OR(Expenses!K94="Q1 2023",Expenses!K94="Q2 2023"),"Yes","No")</f>
        <v>No</v>
      </c>
      <c r="V1551" s="178" t="str">
        <f t="shared" si="997"/>
        <v>No</v>
      </c>
      <c r="W1551" t="str">
        <f>IF(OR(Expenses!K94="Q3 2023",Expenses!K94="Q4 2023"),"Yes","No")</f>
        <v>No</v>
      </c>
      <c r="X1551" s="178" t="str">
        <f t="shared" si="998"/>
        <v>No</v>
      </c>
      <c r="Y1551" t="str">
        <f>IF(OR(Expenses!K94="Q1 2024",Expenses!K94="Q2 2024"),"Yes","No")</f>
        <v>No</v>
      </c>
      <c r="Z1551" s="178" t="str">
        <f t="shared" si="999"/>
        <v>No</v>
      </c>
      <c r="AA1551" t="str">
        <f>IF(OR(Expenses!K94="Q3 2024",Expenses!K94="Q4 2024"),"Yes","No")</f>
        <v>No</v>
      </c>
      <c r="AB1551" s="178" t="str">
        <f t="shared" si="1000"/>
        <v>No</v>
      </c>
      <c r="AC1551" t="str">
        <f>IF(OR(Expenses!K94="Q1 2025",Expenses!K94="Q2 2025"),"Yes","No")</f>
        <v>No</v>
      </c>
      <c r="AD1551" s="178" t="str">
        <f t="shared" si="1001"/>
        <v>No</v>
      </c>
      <c r="AE1551" t="str">
        <f>IF(OR(Expenses!K94="Q3 2025",Expenses!K94="Q4 2025"),"Yes","No")</f>
        <v>No</v>
      </c>
      <c r="AF1551" s="178" t="str">
        <f t="shared" si="1002"/>
        <v>No</v>
      </c>
      <c r="AG1551" t="str">
        <f>IF(OR(Expenses!K94="Q1 2026",Expenses!K94="Q2 2026"),"Yes","No")</f>
        <v>No</v>
      </c>
      <c r="AH1551" s="178" t="str">
        <f t="shared" si="1003"/>
        <v>No</v>
      </c>
      <c r="AI1551" t="str">
        <f>IF(OR(Expenses!K94="Q3 2026",Expenses!K94="Q4 2026"),"Yes","No")</f>
        <v>No</v>
      </c>
      <c r="AJ1551" s="178" t="str">
        <f t="shared" si="1004"/>
        <v>No</v>
      </c>
      <c r="AK1551" t="str">
        <f>IF(OR(Expenses!K94="Q1 2027",Expenses!K94="Q2 2027"),"Yes","No")</f>
        <v>No</v>
      </c>
      <c r="AL1551" s="178" t="str">
        <f t="shared" si="1005"/>
        <v>No</v>
      </c>
      <c r="AM1551" t="str">
        <f>IF(OR(Expenses!K94="Q3 2027",Expenses!K94="Q4 2027"),"Yes","No")</f>
        <v>No</v>
      </c>
      <c r="AN1551" s="178" t="str">
        <f t="shared" si="1006"/>
        <v>No</v>
      </c>
      <c r="AO1551" t="str">
        <f>IF(OR(Expenses!K94="Q1 2028",Expenses!K94="Q2 2028"),"Yes","No")</f>
        <v>No</v>
      </c>
      <c r="AP1551" s="178" t="str">
        <f t="shared" si="1007"/>
        <v>No</v>
      </c>
      <c r="AQ1551" t="str">
        <f>IF(OR(Expenses!K94="Q3 2028",Expenses!K94="Q4 2028"),"Yes","No")</f>
        <v>No</v>
      </c>
      <c r="AR1551" s="178" t="str">
        <f t="shared" si="1008"/>
        <v>No</v>
      </c>
      <c r="AS1551" t="str">
        <f>IF(OR(Expenses!K94="Q1 2029",Expenses!K94="Q2 2029"),"Yes","No")</f>
        <v>No</v>
      </c>
      <c r="AT1551" s="178" t="str">
        <f t="shared" si="1009"/>
        <v>No</v>
      </c>
      <c r="AU1551" t="str">
        <f>IF(OR(Expenses!K94="Q3 2029",Expenses!K94="Q4 2029"),"Yes","No")</f>
        <v>No</v>
      </c>
      <c r="AV1551" s="178" t="str">
        <f t="shared" si="1010"/>
        <v>No</v>
      </c>
      <c r="AW1551" t="str">
        <f>IF(OR(Expenses!K94="Q1 2030",Expenses!K94="Q2 2030"),"Yes","No")</f>
        <v>No</v>
      </c>
      <c r="AX1551" s="178" t="str">
        <f t="shared" si="1011"/>
        <v>No</v>
      </c>
      <c r="AY1551" t="str">
        <f>IF(OR(Expenses!K94="Q3 2030",Expenses!K94="Q4 2030"),"Yes","No")</f>
        <v>No</v>
      </c>
      <c r="AZ1551" s="178" t="str">
        <f t="shared" si="1012"/>
        <v>No</v>
      </c>
      <c r="BA1551" t="str">
        <f>IF(Expenses!K94="","No","Yes")</f>
        <v>No</v>
      </c>
      <c r="BB1551" s="178" t="str">
        <f t="shared" si="1013"/>
        <v>No</v>
      </c>
      <c r="BC1551" s="178" t="str">
        <f t="shared" si="1014"/>
        <v>Yes</v>
      </c>
      <c r="BD1551" s="174"/>
    </row>
    <row r="1552" spans="1:56" s="175" customFormat="1" ht="23.25" x14ac:dyDescent="0.45">
      <c r="A1552" s="177">
        <v>91</v>
      </c>
      <c r="B1552" s="28" t="s">
        <v>393</v>
      </c>
      <c r="C1552" t="str">
        <f>IF(Expenses!E95="Yes","Yes","No")</f>
        <v>No</v>
      </c>
      <c r="D1552" t="str">
        <f>IF(AND(C1552="No",Expenses!F95="Yes"),"Yes","No")</f>
        <v>No</v>
      </c>
      <c r="E1552" t="str">
        <f>IF(AND(C1552="No",Expenses!F95="N/A"),"N/A","No")</f>
        <v>No</v>
      </c>
      <c r="F1552">
        <f>IF(OR(Expenses!F95="Yes",Expenses!F95="N/A"),0,1)</f>
        <v>1</v>
      </c>
      <c r="G1552" t="str">
        <f>IF(OR(Expenses!K95="Q3 2019",Expenses!K95="Q4 2019"),"Yes","No")</f>
        <v>No</v>
      </c>
      <c r="H1552" s="178" t="str">
        <f t="shared" si="990"/>
        <v>No</v>
      </c>
      <c r="I1552" t="str">
        <f>IF(OR(Expenses!K95="Q1 2020",Expenses!K95="Q2 2020"),"Yes","No")</f>
        <v>No</v>
      </c>
      <c r="J1552" s="178" t="str">
        <f t="shared" si="991"/>
        <v>No</v>
      </c>
      <c r="K1552" t="str">
        <f>IF(OR(Expenses!K95="Q3 2020",Expenses!K95="Q4 2020"),"Yes","No")</f>
        <v>No</v>
      </c>
      <c r="L1552" s="178" t="str">
        <f t="shared" si="992"/>
        <v>No</v>
      </c>
      <c r="M1552" t="str">
        <f>IF(OR(Expenses!K95="Q1 2021",Expenses!K95="Q2 2021"),"Yes","No")</f>
        <v>No</v>
      </c>
      <c r="N1552" s="178" t="str">
        <f t="shared" si="993"/>
        <v>No</v>
      </c>
      <c r="O1552" t="str">
        <f>IF(OR(Expenses!K95="Q3 2021",Expenses!K95="Q4 2021"),"Yes","No")</f>
        <v>No</v>
      </c>
      <c r="P1552" s="178" t="str">
        <f t="shared" si="994"/>
        <v>No</v>
      </c>
      <c r="Q1552" t="str">
        <f>IF(OR(Expenses!K95="Q1 2022",Expenses!K95="Q2 2022"),"Yes","No")</f>
        <v>No</v>
      </c>
      <c r="R1552" s="178" t="str">
        <f t="shared" si="995"/>
        <v>No</v>
      </c>
      <c r="S1552" t="str">
        <f>IF(OR(Expenses!K95="Q3 2022",Expenses!K95="Q4 2022"),"Yes","No")</f>
        <v>No</v>
      </c>
      <c r="T1552" s="178" t="str">
        <f t="shared" si="996"/>
        <v>No</v>
      </c>
      <c r="U1552" t="str">
        <f>IF(OR(Expenses!K95="Q1 2023",Expenses!K95="Q2 2023"),"Yes","No")</f>
        <v>No</v>
      </c>
      <c r="V1552" s="178" t="str">
        <f t="shared" si="997"/>
        <v>No</v>
      </c>
      <c r="W1552" t="str">
        <f>IF(OR(Expenses!K95="Q3 2023",Expenses!K95="Q4 2023"),"Yes","No")</f>
        <v>No</v>
      </c>
      <c r="X1552" s="178" t="str">
        <f t="shared" si="998"/>
        <v>No</v>
      </c>
      <c r="Y1552" t="str">
        <f>IF(OR(Expenses!K95="Q1 2024",Expenses!K95="Q2 2024"),"Yes","No")</f>
        <v>No</v>
      </c>
      <c r="Z1552" s="178" t="str">
        <f t="shared" si="999"/>
        <v>No</v>
      </c>
      <c r="AA1552" t="str">
        <f>IF(OR(Expenses!K95="Q3 2024",Expenses!K95="Q4 2024"),"Yes","No")</f>
        <v>No</v>
      </c>
      <c r="AB1552" s="178" t="str">
        <f t="shared" si="1000"/>
        <v>No</v>
      </c>
      <c r="AC1552" t="str">
        <f>IF(OR(Expenses!K95="Q1 2025",Expenses!K95="Q2 2025"),"Yes","No")</f>
        <v>No</v>
      </c>
      <c r="AD1552" s="178" t="str">
        <f t="shared" si="1001"/>
        <v>No</v>
      </c>
      <c r="AE1552" t="str">
        <f>IF(OR(Expenses!K95="Q3 2025",Expenses!K95="Q4 2025"),"Yes","No")</f>
        <v>No</v>
      </c>
      <c r="AF1552" s="178" t="str">
        <f t="shared" si="1002"/>
        <v>No</v>
      </c>
      <c r="AG1552" t="str">
        <f>IF(OR(Expenses!K95="Q1 2026",Expenses!K95="Q2 2026"),"Yes","No")</f>
        <v>No</v>
      </c>
      <c r="AH1552" s="178" t="str">
        <f t="shared" si="1003"/>
        <v>No</v>
      </c>
      <c r="AI1552" t="str">
        <f>IF(OR(Expenses!K95="Q3 2026",Expenses!K95="Q4 2026"),"Yes","No")</f>
        <v>No</v>
      </c>
      <c r="AJ1552" s="178" t="str">
        <f t="shared" si="1004"/>
        <v>No</v>
      </c>
      <c r="AK1552" t="str">
        <f>IF(OR(Expenses!K95="Q1 2027",Expenses!K95="Q2 2027"),"Yes","No")</f>
        <v>No</v>
      </c>
      <c r="AL1552" s="178" t="str">
        <f t="shared" si="1005"/>
        <v>No</v>
      </c>
      <c r="AM1552" t="str">
        <f>IF(OR(Expenses!K95="Q3 2027",Expenses!K95="Q4 2027"),"Yes","No")</f>
        <v>No</v>
      </c>
      <c r="AN1552" s="178" t="str">
        <f t="shared" si="1006"/>
        <v>No</v>
      </c>
      <c r="AO1552" t="str">
        <f>IF(OR(Expenses!K95="Q1 2028",Expenses!K95="Q2 2028"),"Yes","No")</f>
        <v>No</v>
      </c>
      <c r="AP1552" s="178" t="str">
        <f t="shared" si="1007"/>
        <v>No</v>
      </c>
      <c r="AQ1552" t="str">
        <f>IF(OR(Expenses!K95="Q3 2028",Expenses!K95="Q4 2028"),"Yes","No")</f>
        <v>No</v>
      </c>
      <c r="AR1552" s="178" t="str">
        <f t="shared" si="1008"/>
        <v>No</v>
      </c>
      <c r="AS1552" t="str">
        <f>IF(OR(Expenses!K95="Q1 2029",Expenses!K95="Q2 2029"),"Yes","No")</f>
        <v>No</v>
      </c>
      <c r="AT1552" s="178" t="str">
        <f t="shared" si="1009"/>
        <v>No</v>
      </c>
      <c r="AU1552" t="str">
        <f>IF(OR(Expenses!K95="Q3 2029",Expenses!K95="Q4 2029"),"Yes","No")</f>
        <v>No</v>
      </c>
      <c r="AV1552" s="178" t="str">
        <f t="shared" si="1010"/>
        <v>No</v>
      </c>
      <c r="AW1552" t="str">
        <f>IF(OR(Expenses!K95="Q1 2030",Expenses!K95="Q2 2030"),"Yes","No")</f>
        <v>No</v>
      </c>
      <c r="AX1552" s="178" t="str">
        <f t="shared" si="1011"/>
        <v>No</v>
      </c>
      <c r="AY1552" t="str">
        <f>IF(OR(Expenses!K95="Q3 2030",Expenses!K95="Q4 2030"),"Yes","No")</f>
        <v>No</v>
      </c>
      <c r="AZ1552" s="178" t="str">
        <f t="shared" si="1012"/>
        <v>No</v>
      </c>
      <c r="BA1552" t="str">
        <f>IF(Expenses!K95="","No","Yes")</f>
        <v>No</v>
      </c>
      <c r="BB1552" s="178" t="str">
        <f t="shared" si="1013"/>
        <v>No</v>
      </c>
      <c r="BC1552" s="178" t="str">
        <f t="shared" si="1014"/>
        <v>Yes</v>
      </c>
      <c r="BD1552" s="174"/>
    </row>
    <row r="1553" spans="1:56" s="175" customFormat="1" ht="23.25" x14ac:dyDescent="0.45">
      <c r="A1553" s="177">
        <v>92</v>
      </c>
      <c r="B1553" s="28" t="s">
        <v>394</v>
      </c>
      <c r="C1553" t="str">
        <f>IF(Expenses!E96="Yes","Yes","No")</f>
        <v>No</v>
      </c>
      <c r="D1553" t="str">
        <f>IF(AND(C1553="No",Expenses!F96="Yes"),"Yes","No")</f>
        <v>No</v>
      </c>
      <c r="E1553" t="str">
        <f>IF(AND(C1553="No",Expenses!F96="N/A"),"N/A","No")</f>
        <v>No</v>
      </c>
      <c r="F1553">
        <f>IF(OR(Expenses!F96="Yes",Expenses!F96="N/A"),0,1)</f>
        <v>1</v>
      </c>
      <c r="G1553" t="str">
        <f>IF(OR(Expenses!K96="Q3 2019",Expenses!K96="Q4 2019"),"Yes","No")</f>
        <v>No</v>
      </c>
      <c r="H1553" s="178" t="str">
        <f t="shared" si="990"/>
        <v>No</v>
      </c>
      <c r="I1553" t="str">
        <f>IF(OR(Expenses!K96="Q1 2020",Expenses!K96="Q2 2020"),"Yes","No")</f>
        <v>No</v>
      </c>
      <c r="J1553" s="178" t="str">
        <f t="shared" si="991"/>
        <v>No</v>
      </c>
      <c r="K1553" t="str">
        <f>IF(OR(Expenses!K96="Q3 2020",Expenses!K96="Q4 2020"),"Yes","No")</f>
        <v>No</v>
      </c>
      <c r="L1553" s="178" t="str">
        <f t="shared" si="992"/>
        <v>No</v>
      </c>
      <c r="M1553" t="str">
        <f>IF(OR(Expenses!K96="Q1 2021",Expenses!K96="Q2 2021"),"Yes","No")</f>
        <v>No</v>
      </c>
      <c r="N1553" s="178" t="str">
        <f t="shared" si="993"/>
        <v>No</v>
      </c>
      <c r="O1553" t="str">
        <f>IF(OR(Expenses!K96="Q3 2021",Expenses!K96="Q4 2021"),"Yes","No")</f>
        <v>No</v>
      </c>
      <c r="P1553" s="178" t="str">
        <f t="shared" si="994"/>
        <v>No</v>
      </c>
      <c r="Q1553" t="str">
        <f>IF(OR(Expenses!K96="Q1 2022",Expenses!K96="Q2 2022"),"Yes","No")</f>
        <v>No</v>
      </c>
      <c r="R1553" s="178" t="str">
        <f t="shared" si="995"/>
        <v>No</v>
      </c>
      <c r="S1553" t="str">
        <f>IF(OR(Expenses!K96="Q3 2022",Expenses!K96="Q4 2022"),"Yes","No")</f>
        <v>No</v>
      </c>
      <c r="T1553" s="178" t="str">
        <f t="shared" si="996"/>
        <v>No</v>
      </c>
      <c r="U1553" t="str">
        <f>IF(OR(Expenses!K96="Q1 2023",Expenses!K96="Q2 2023"),"Yes","No")</f>
        <v>No</v>
      </c>
      <c r="V1553" s="178" t="str">
        <f t="shared" si="997"/>
        <v>No</v>
      </c>
      <c r="W1553" t="str">
        <f>IF(OR(Expenses!K96="Q3 2023",Expenses!K96="Q4 2023"),"Yes","No")</f>
        <v>No</v>
      </c>
      <c r="X1553" s="178" t="str">
        <f t="shared" si="998"/>
        <v>No</v>
      </c>
      <c r="Y1553" t="str">
        <f>IF(OR(Expenses!K96="Q1 2024",Expenses!K96="Q2 2024"),"Yes","No")</f>
        <v>No</v>
      </c>
      <c r="Z1553" s="178" t="str">
        <f t="shared" si="999"/>
        <v>No</v>
      </c>
      <c r="AA1553" t="str">
        <f>IF(OR(Expenses!K96="Q3 2024",Expenses!K96="Q4 2024"),"Yes","No")</f>
        <v>No</v>
      </c>
      <c r="AB1553" s="178" t="str">
        <f t="shared" si="1000"/>
        <v>No</v>
      </c>
      <c r="AC1553" t="str">
        <f>IF(OR(Expenses!K96="Q1 2025",Expenses!K96="Q2 2025"),"Yes","No")</f>
        <v>No</v>
      </c>
      <c r="AD1553" s="178" t="str">
        <f t="shared" si="1001"/>
        <v>No</v>
      </c>
      <c r="AE1553" t="str">
        <f>IF(OR(Expenses!K96="Q3 2025",Expenses!K96="Q4 2025"),"Yes","No")</f>
        <v>No</v>
      </c>
      <c r="AF1553" s="178" t="str">
        <f t="shared" si="1002"/>
        <v>No</v>
      </c>
      <c r="AG1553" t="str">
        <f>IF(OR(Expenses!K96="Q1 2026",Expenses!K96="Q2 2026"),"Yes","No")</f>
        <v>No</v>
      </c>
      <c r="AH1553" s="178" t="str">
        <f t="shared" si="1003"/>
        <v>No</v>
      </c>
      <c r="AI1553" t="str">
        <f>IF(OR(Expenses!K96="Q3 2026",Expenses!K96="Q4 2026"),"Yes","No")</f>
        <v>No</v>
      </c>
      <c r="AJ1553" s="178" t="str">
        <f t="shared" si="1004"/>
        <v>No</v>
      </c>
      <c r="AK1553" t="str">
        <f>IF(OR(Expenses!K96="Q1 2027",Expenses!K96="Q2 2027"),"Yes","No")</f>
        <v>No</v>
      </c>
      <c r="AL1553" s="178" t="str">
        <f t="shared" si="1005"/>
        <v>No</v>
      </c>
      <c r="AM1553" t="str">
        <f>IF(OR(Expenses!K96="Q3 2027",Expenses!K96="Q4 2027"),"Yes","No")</f>
        <v>No</v>
      </c>
      <c r="AN1553" s="178" t="str">
        <f t="shared" si="1006"/>
        <v>No</v>
      </c>
      <c r="AO1553" t="str">
        <f>IF(OR(Expenses!K96="Q1 2028",Expenses!K96="Q2 2028"),"Yes","No")</f>
        <v>No</v>
      </c>
      <c r="AP1553" s="178" t="str">
        <f t="shared" si="1007"/>
        <v>No</v>
      </c>
      <c r="AQ1553" t="str">
        <f>IF(OR(Expenses!K96="Q3 2028",Expenses!K96="Q4 2028"),"Yes","No")</f>
        <v>No</v>
      </c>
      <c r="AR1553" s="178" t="str">
        <f t="shared" si="1008"/>
        <v>No</v>
      </c>
      <c r="AS1553" t="str">
        <f>IF(OR(Expenses!K96="Q1 2029",Expenses!K96="Q2 2029"),"Yes","No")</f>
        <v>No</v>
      </c>
      <c r="AT1553" s="178" t="str">
        <f t="shared" si="1009"/>
        <v>No</v>
      </c>
      <c r="AU1553" t="str">
        <f>IF(OR(Expenses!K96="Q3 2029",Expenses!K96="Q4 2029"),"Yes","No")</f>
        <v>No</v>
      </c>
      <c r="AV1553" s="178" t="str">
        <f t="shared" si="1010"/>
        <v>No</v>
      </c>
      <c r="AW1553" t="str">
        <f>IF(OR(Expenses!K96="Q1 2030",Expenses!K96="Q2 2030"),"Yes","No")</f>
        <v>No</v>
      </c>
      <c r="AX1553" s="178" t="str">
        <f t="shared" si="1011"/>
        <v>No</v>
      </c>
      <c r="AY1553" t="str">
        <f>IF(OR(Expenses!K96="Q3 2030",Expenses!K96="Q4 2030"),"Yes","No")</f>
        <v>No</v>
      </c>
      <c r="AZ1553" s="178" t="str">
        <f t="shared" si="1012"/>
        <v>No</v>
      </c>
      <c r="BA1553" t="str">
        <f>IF(Expenses!K96="","No","Yes")</f>
        <v>No</v>
      </c>
      <c r="BB1553" s="178" t="str">
        <f t="shared" si="1013"/>
        <v>No</v>
      </c>
      <c r="BC1553" s="178" t="str">
        <f t="shared" si="1014"/>
        <v>Yes</v>
      </c>
      <c r="BD1553" s="174"/>
    </row>
    <row r="1554" spans="1:56" s="175" customFormat="1" ht="23.25" x14ac:dyDescent="0.45">
      <c r="A1554" s="177">
        <v>93</v>
      </c>
      <c r="B1554" s="28" t="s">
        <v>395</v>
      </c>
      <c r="C1554" t="str">
        <f>IF(Expenses!E97="Yes","Yes","No")</f>
        <v>No</v>
      </c>
      <c r="D1554" t="str">
        <f>IF(AND(C1554="No",Expenses!F97="Yes"),"Yes","No")</f>
        <v>No</v>
      </c>
      <c r="E1554" t="str">
        <f>IF(AND(C1554="No",Expenses!F97="N/A"),"N/A","No")</f>
        <v>No</v>
      </c>
      <c r="F1554">
        <f>IF(OR(Expenses!F97="Yes",Expenses!F97="N/A"),0,1)</f>
        <v>1</v>
      </c>
      <c r="G1554" t="str">
        <f>IF(OR(Expenses!K97="Q3 2019",Expenses!K97="Q4 2019"),"Yes","No")</f>
        <v>No</v>
      </c>
      <c r="H1554" s="178" t="str">
        <f t="shared" si="990"/>
        <v>No</v>
      </c>
      <c r="I1554" t="str">
        <f>IF(OR(Expenses!K97="Q1 2020",Expenses!K97="Q2 2020"),"Yes","No")</f>
        <v>No</v>
      </c>
      <c r="J1554" s="178" t="str">
        <f t="shared" si="991"/>
        <v>No</v>
      </c>
      <c r="K1554" t="str">
        <f>IF(OR(Expenses!K97="Q3 2020",Expenses!K97="Q4 2020"),"Yes","No")</f>
        <v>No</v>
      </c>
      <c r="L1554" s="178" t="str">
        <f t="shared" si="992"/>
        <v>No</v>
      </c>
      <c r="M1554" t="str">
        <f>IF(OR(Expenses!K97="Q1 2021",Expenses!K97="Q2 2021"),"Yes","No")</f>
        <v>No</v>
      </c>
      <c r="N1554" s="178" t="str">
        <f t="shared" si="993"/>
        <v>No</v>
      </c>
      <c r="O1554" t="str">
        <f>IF(OR(Expenses!K97="Q3 2021",Expenses!K97="Q4 2021"),"Yes","No")</f>
        <v>No</v>
      </c>
      <c r="P1554" s="178" t="str">
        <f t="shared" si="994"/>
        <v>No</v>
      </c>
      <c r="Q1554" t="str">
        <f>IF(OR(Expenses!K97="Q1 2022",Expenses!K97="Q2 2022"),"Yes","No")</f>
        <v>No</v>
      </c>
      <c r="R1554" s="178" t="str">
        <f t="shared" si="995"/>
        <v>No</v>
      </c>
      <c r="S1554" t="str">
        <f>IF(OR(Expenses!K97="Q3 2022",Expenses!K97="Q4 2022"),"Yes","No")</f>
        <v>No</v>
      </c>
      <c r="T1554" s="178" t="str">
        <f t="shared" si="996"/>
        <v>No</v>
      </c>
      <c r="U1554" t="str">
        <f>IF(OR(Expenses!K97="Q1 2023",Expenses!K97="Q2 2023"),"Yes","No")</f>
        <v>No</v>
      </c>
      <c r="V1554" s="178" t="str">
        <f t="shared" si="997"/>
        <v>No</v>
      </c>
      <c r="W1554" t="str">
        <f>IF(OR(Expenses!K97="Q3 2023",Expenses!K97="Q4 2023"),"Yes","No")</f>
        <v>No</v>
      </c>
      <c r="X1554" s="178" t="str">
        <f t="shared" si="998"/>
        <v>No</v>
      </c>
      <c r="Y1554" t="str">
        <f>IF(OR(Expenses!K97="Q1 2024",Expenses!K97="Q2 2024"),"Yes","No")</f>
        <v>No</v>
      </c>
      <c r="Z1554" s="178" t="str">
        <f t="shared" si="999"/>
        <v>No</v>
      </c>
      <c r="AA1554" t="str">
        <f>IF(OR(Expenses!K97="Q3 2024",Expenses!K97="Q4 2024"),"Yes","No")</f>
        <v>No</v>
      </c>
      <c r="AB1554" s="178" t="str">
        <f t="shared" si="1000"/>
        <v>No</v>
      </c>
      <c r="AC1554" t="str">
        <f>IF(OR(Expenses!K97="Q1 2025",Expenses!K97="Q2 2025"),"Yes","No")</f>
        <v>No</v>
      </c>
      <c r="AD1554" s="178" t="str">
        <f t="shared" si="1001"/>
        <v>No</v>
      </c>
      <c r="AE1554" t="str">
        <f>IF(OR(Expenses!K97="Q3 2025",Expenses!K97="Q4 2025"),"Yes","No")</f>
        <v>No</v>
      </c>
      <c r="AF1554" s="178" t="str">
        <f t="shared" si="1002"/>
        <v>No</v>
      </c>
      <c r="AG1554" t="str">
        <f>IF(OR(Expenses!K97="Q1 2026",Expenses!K97="Q2 2026"),"Yes","No")</f>
        <v>No</v>
      </c>
      <c r="AH1554" s="178" t="str">
        <f t="shared" si="1003"/>
        <v>No</v>
      </c>
      <c r="AI1554" t="str">
        <f>IF(OR(Expenses!K97="Q3 2026",Expenses!K97="Q4 2026"),"Yes","No")</f>
        <v>No</v>
      </c>
      <c r="AJ1554" s="178" t="str">
        <f t="shared" si="1004"/>
        <v>No</v>
      </c>
      <c r="AK1554" t="str">
        <f>IF(OR(Expenses!K97="Q1 2027",Expenses!K97="Q2 2027"),"Yes","No")</f>
        <v>No</v>
      </c>
      <c r="AL1554" s="178" t="str">
        <f t="shared" si="1005"/>
        <v>No</v>
      </c>
      <c r="AM1554" t="str">
        <f>IF(OR(Expenses!K97="Q3 2027",Expenses!K97="Q4 2027"),"Yes","No")</f>
        <v>No</v>
      </c>
      <c r="AN1554" s="178" t="str">
        <f t="shared" si="1006"/>
        <v>No</v>
      </c>
      <c r="AO1554" t="str">
        <f>IF(OR(Expenses!K97="Q1 2028",Expenses!K97="Q2 2028"),"Yes","No")</f>
        <v>No</v>
      </c>
      <c r="AP1554" s="178" t="str">
        <f t="shared" si="1007"/>
        <v>No</v>
      </c>
      <c r="AQ1554" t="str">
        <f>IF(OR(Expenses!K97="Q3 2028",Expenses!K97="Q4 2028"),"Yes","No")</f>
        <v>No</v>
      </c>
      <c r="AR1554" s="178" t="str">
        <f t="shared" si="1008"/>
        <v>No</v>
      </c>
      <c r="AS1554" t="str">
        <f>IF(OR(Expenses!K97="Q1 2029",Expenses!K97="Q2 2029"),"Yes","No")</f>
        <v>No</v>
      </c>
      <c r="AT1554" s="178" t="str">
        <f t="shared" si="1009"/>
        <v>No</v>
      </c>
      <c r="AU1554" t="str">
        <f>IF(OR(Expenses!K97="Q3 2029",Expenses!K97="Q4 2029"),"Yes","No")</f>
        <v>No</v>
      </c>
      <c r="AV1554" s="178" t="str">
        <f t="shared" si="1010"/>
        <v>No</v>
      </c>
      <c r="AW1554" t="str">
        <f>IF(OR(Expenses!K97="Q1 2030",Expenses!K97="Q2 2030"),"Yes","No")</f>
        <v>No</v>
      </c>
      <c r="AX1554" s="178" t="str">
        <f t="shared" si="1011"/>
        <v>No</v>
      </c>
      <c r="AY1554" t="str">
        <f>IF(OR(Expenses!K97="Q3 2030",Expenses!K97="Q4 2030"),"Yes","No")</f>
        <v>No</v>
      </c>
      <c r="AZ1554" s="178" t="str">
        <f t="shared" si="1012"/>
        <v>No</v>
      </c>
      <c r="BA1554" t="str">
        <f>IF(Expenses!K97="","No","Yes")</f>
        <v>No</v>
      </c>
      <c r="BB1554" s="178" t="str">
        <f t="shared" si="1013"/>
        <v>No</v>
      </c>
      <c r="BC1554" s="178" t="str">
        <f t="shared" si="1014"/>
        <v>Yes</v>
      </c>
      <c r="BD1554" s="174"/>
    </row>
    <row r="1555" spans="1:56" s="175" customFormat="1" ht="23.25" x14ac:dyDescent="0.45">
      <c r="A1555" s="177">
        <v>94</v>
      </c>
      <c r="B1555" s="28" t="s">
        <v>396</v>
      </c>
      <c r="C1555" t="str">
        <f>IF(Expenses!E98="Yes","Yes","No")</f>
        <v>No</v>
      </c>
      <c r="D1555" t="str">
        <f>IF(AND(C1555="No",Expenses!F98="Yes"),"Yes","No")</f>
        <v>No</v>
      </c>
      <c r="E1555" t="str">
        <f>IF(AND(C1555="No",Expenses!F98="N/A"),"N/A","No")</f>
        <v>No</v>
      </c>
      <c r="F1555">
        <f>IF(OR(Expenses!F98="Yes",Expenses!F98="N/A"),0,1)</f>
        <v>1</v>
      </c>
      <c r="G1555" t="str">
        <f>IF(OR(Expenses!K98="Q3 2019",Expenses!K98="Q4 2019"),"Yes","No")</f>
        <v>No</v>
      </c>
      <c r="H1555" s="178" t="str">
        <f t="shared" si="990"/>
        <v>No</v>
      </c>
      <c r="I1555" t="str">
        <f>IF(OR(Expenses!K98="Q1 2020",Expenses!K98="Q2 2020"),"Yes","No")</f>
        <v>No</v>
      </c>
      <c r="J1555" s="178" t="str">
        <f t="shared" si="991"/>
        <v>No</v>
      </c>
      <c r="K1555" t="str">
        <f>IF(OR(Expenses!K98="Q3 2020",Expenses!K98="Q4 2020"),"Yes","No")</f>
        <v>No</v>
      </c>
      <c r="L1555" s="178" t="str">
        <f t="shared" si="992"/>
        <v>No</v>
      </c>
      <c r="M1555" t="str">
        <f>IF(OR(Expenses!K98="Q1 2021",Expenses!K98="Q2 2021"),"Yes","No")</f>
        <v>No</v>
      </c>
      <c r="N1555" s="178" t="str">
        <f t="shared" si="993"/>
        <v>No</v>
      </c>
      <c r="O1555" t="str">
        <f>IF(OR(Expenses!K98="Q3 2021",Expenses!K98="Q4 2021"),"Yes","No")</f>
        <v>No</v>
      </c>
      <c r="P1555" s="178" t="str">
        <f t="shared" si="994"/>
        <v>No</v>
      </c>
      <c r="Q1555" t="str">
        <f>IF(OR(Expenses!K98="Q1 2022",Expenses!K98="Q2 2022"),"Yes","No")</f>
        <v>No</v>
      </c>
      <c r="R1555" s="178" t="str">
        <f t="shared" si="995"/>
        <v>No</v>
      </c>
      <c r="S1555" t="str">
        <f>IF(OR(Expenses!K98="Q3 2022",Expenses!K98="Q4 2022"),"Yes","No")</f>
        <v>No</v>
      </c>
      <c r="T1555" s="178" t="str">
        <f t="shared" si="996"/>
        <v>No</v>
      </c>
      <c r="U1555" t="str">
        <f>IF(OR(Expenses!K98="Q1 2023",Expenses!K98="Q2 2023"),"Yes","No")</f>
        <v>No</v>
      </c>
      <c r="V1555" s="178" t="str">
        <f t="shared" si="997"/>
        <v>No</v>
      </c>
      <c r="W1555" t="str">
        <f>IF(OR(Expenses!K98="Q3 2023",Expenses!K98="Q4 2023"),"Yes","No")</f>
        <v>No</v>
      </c>
      <c r="X1555" s="178" t="str">
        <f t="shared" si="998"/>
        <v>No</v>
      </c>
      <c r="Y1555" t="str">
        <f>IF(OR(Expenses!K98="Q1 2024",Expenses!K98="Q2 2024"),"Yes","No")</f>
        <v>No</v>
      </c>
      <c r="Z1555" s="178" t="str">
        <f t="shared" si="999"/>
        <v>No</v>
      </c>
      <c r="AA1555" t="str">
        <f>IF(OR(Expenses!K98="Q3 2024",Expenses!K98="Q4 2024"),"Yes","No")</f>
        <v>No</v>
      </c>
      <c r="AB1555" s="178" t="str">
        <f t="shared" si="1000"/>
        <v>No</v>
      </c>
      <c r="AC1555" t="str">
        <f>IF(OR(Expenses!K98="Q1 2025",Expenses!K98="Q2 2025"),"Yes","No")</f>
        <v>No</v>
      </c>
      <c r="AD1555" s="178" t="str">
        <f t="shared" si="1001"/>
        <v>No</v>
      </c>
      <c r="AE1555" t="str">
        <f>IF(OR(Expenses!K98="Q3 2025",Expenses!K98="Q4 2025"),"Yes","No")</f>
        <v>No</v>
      </c>
      <c r="AF1555" s="178" t="str">
        <f t="shared" si="1002"/>
        <v>No</v>
      </c>
      <c r="AG1555" t="str">
        <f>IF(OR(Expenses!K98="Q1 2026",Expenses!K98="Q2 2026"),"Yes","No")</f>
        <v>No</v>
      </c>
      <c r="AH1555" s="178" t="str">
        <f t="shared" si="1003"/>
        <v>No</v>
      </c>
      <c r="AI1555" t="str">
        <f>IF(OR(Expenses!K98="Q3 2026",Expenses!K98="Q4 2026"),"Yes","No")</f>
        <v>No</v>
      </c>
      <c r="AJ1555" s="178" t="str">
        <f t="shared" si="1004"/>
        <v>No</v>
      </c>
      <c r="AK1555" t="str">
        <f>IF(OR(Expenses!K98="Q1 2027",Expenses!K98="Q2 2027"),"Yes","No")</f>
        <v>No</v>
      </c>
      <c r="AL1555" s="178" t="str">
        <f t="shared" si="1005"/>
        <v>No</v>
      </c>
      <c r="AM1555" t="str">
        <f>IF(OR(Expenses!K98="Q3 2027",Expenses!K98="Q4 2027"),"Yes","No")</f>
        <v>No</v>
      </c>
      <c r="AN1555" s="178" t="str">
        <f t="shared" si="1006"/>
        <v>No</v>
      </c>
      <c r="AO1555" t="str">
        <f>IF(OR(Expenses!K98="Q1 2028",Expenses!K98="Q2 2028"),"Yes","No")</f>
        <v>No</v>
      </c>
      <c r="AP1555" s="178" t="str">
        <f t="shared" si="1007"/>
        <v>No</v>
      </c>
      <c r="AQ1555" t="str">
        <f>IF(OR(Expenses!K98="Q3 2028",Expenses!K98="Q4 2028"),"Yes","No")</f>
        <v>No</v>
      </c>
      <c r="AR1555" s="178" t="str">
        <f t="shared" si="1008"/>
        <v>No</v>
      </c>
      <c r="AS1555" t="str">
        <f>IF(OR(Expenses!K98="Q1 2029",Expenses!K98="Q2 2029"),"Yes","No")</f>
        <v>No</v>
      </c>
      <c r="AT1555" s="178" t="str">
        <f t="shared" si="1009"/>
        <v>No</v>
      </c>
      <c r="AU1555" t="str">
        <f>IF(OR(Expenses!K98="Q3 2029",Expenses!K98="Q4 2029"),"Yes","No")</f>
        <v>No</v>
      </c>
      <c r="AV1555" s="178" t="str">
        <f t="shared" si="1010"/>
        <v>No</v>
      </c>
      <c r="AW1555" t="str">
        <f>IF(OR(Expenses!K98="Q1 2030",Expenses!K98="Q2 2030"),"Yes","No")</f>
        <v>No</v>
      </c>
      <c r="AX1555" s="178" t="str">
        <f t="shared" si="1011"/>
        <v>No</v>
      </c>
      <c r="AY1555" t="str">
        <f>IF(OR(Expenses!K98="Q3 2030",Expenses!K98="Q4 2030"),"Yes","No")</f>
        <v>No</v>
      </c>
      <c r="AZ1555" s="178" t="str">
        <f t="shared" si="1012"/>
        <v>No</v>
      </c>
      <c r="BA1555" t="str">
        <f>IF(Expenses!K98="","No","Yes")</f>
        <v>No</v>
      </c>
      <c r="BB1555" s="178" t="str">
        <f t="shared" si="1013"/>
        <v>No</v>
      </c>
      <c r="BC1555" s="178" t="str">
        <f t="shared" si="1014"/>
        <v>Yes</v>
      </c>
      <c r="BD1555" s="174"/>
    </row>
    <row r="1556" spans="1:56" s="175" customFormat="1" ht="23.25" x14ac:dyDescent="0.45">
      <c r="A1556" s="177">
        <v>95</v>
      </c>
      <c r="B1556" s="28" t="s">
        <v>397</v>
      </c>
      <c r="C1556" t="str">
        <f>IF(Expenses!E99="Yes","Yes","No")</f>
        <v>No</v>
      </c>
      <c r="D1556" t="str">
        <f>IF(AND(C1556="No",Expenses!F99="Yes"),"Yes","No")</f>
        <v>No</v>
      </c>
      <c r="E1556" t="str">
        <f>IF(AND(C1556="No",Expenses!F99="N/A"),"N/A","No")</f>
        <v>No</v>
      </c>
      <c r="F1556">
        <f>IF(OR(Expenses!F99="Yes",Expenses!F99="N/A"),0,1)</f>
        <v>1</v>
      </c>
      <c r="G1556" t="str">
        <f>IF(OR(Expenses!K99="Q3 2019",Expenses!K99="Q4 2019"),"Yes","No")</f>
        <v>No</v>
      </c>
      <c r="H1556" s="178" t="str">
        <f t="shared" si="990"/>
        <v>No</v>
      </c>
      <c r="I1556" t="str">
        <f>IF(OR(Expenses!K99="Q1 2020",Expenses!K99="Q2 2020"),"Yes","No")</f>
        <v>No</v>
      </c>
      <c r="J1556" s="178" t="str">
        <f t="shared" si="991"/>
        <v>No</v>
      </c>
      <c r="K1556" t="str">
        <f>IF(OR(Expenses!K99="Q3 2020",Expenses!K99="Q4 2020"),"Yes","No")</f>
        <v>No</v>
      </c>
      <c r="L1556" s="178" t="str">
        <f t="shared" si="992"/>
        <v>No</v>
      </c>
      <c r="M1556" t="str">
        <f>IF(OR(Expenses!K99="Q1 2021",Expenses!K99="Q2 2021"),"Yes","No")</f>
        <v>No</v>
      </c>
      <c r="N1556" s="178" t="str">
        <f t="shared" si="993"/>
        <v>No</v>
      </c>
      <c r="O1556" t="str">
        <f>IF(OR(Expenses!K99="Q3 2021",Expenses!K99="Q4 2021"),"Yes","No")</f>
        <v>No</v>
      </c>
      <c r="P1556" s="178" t="str">
        <f t="shared" si="994"/>
        <v>No</v>
      </c>
      <c r="Q1556" t="str">
        <f>IF(OR(Expenses!K99="Q1 2022",Expenses!K99="Q2 2022"),"Yes","No")</f>
        <v>No</v>
      </c>
      <c r="R1556" s="178" t="str">
        <f t="shared" si="995"/>
        <v>No</v>
      </c>
      <c r="S1556" t="str">
        <f>IF(OR(Expenses!K99="Q3 2022",Expenses!K99="Q4 2022"),"Yes","No")</f>
        <v>No</v>
      </c>
      <c r="T1556" s="178" t="str">
        <f t="shared" si="996"/>
        <v>No</v>
      </c>
      <c r="U1556" t="str">
        <f>IF(OR(Expenses!K99="Q1 2023",Expenses!K99="Q2 2023"),"Yes","No")</f>
        <v>No</v>
      </c>
      <c r="V1556" s="178" t="str">
        <f t="shared" si="997"/>
        <v>No</v>
      </c>
      <c r="W1556" t="str">
        <f>IF(OR(Expenses!K99="Q3 2023",Expenses!K99="Q4 2023"),"Yes","No")</f>
        <v>No</v>
      </c>
      <c r="X1556" s="178" t="str">
        <f t="shared" si="998"/>
        <v>No</v>
      </c>
      <c r="Y1556" t="str">
        <f>IF(OR(Expenses!K99="Q1 2024",Expenses!K99="Q2 2024"),"Yes","No")</f>
        <v>No</v>
      </c>
      <c r="Z1556" s="178" t="str">
        <f t="shared" si="999"/>
        <v>No</v>
      </c>
      <c r="AA1556" t="str">
        <f>IF(OR(Expenses!K99="Q3 2024",Expenses!K99="Q4 2024"),"Yes","No")</f>
        <v>No</v>
      </c>
      <c r="AB1556" s="178" t="str">
        <f t="shared" si="1000"/>
        <v>No</v>
      </c>
      <c r="AC1556" t="str">
        <f>IF(OR(Expenses!K99="Q1 2025",Expenses!K99="Q2 2025"),"Yes","No")</f>
        <v>No</v>
      </c>
      <c r="AD1556" s="178" t="str">
        <f t="shared" si="1001"/>
        <v>No</v>
      </c>
      <c r="AE1556" t="str">
        <f>IF(OR(Expenses!K99="Q3 2025",Expenses!K99="Q4 2025"),"Yes","No")</f>
        <v>No</v>
      </c>
      <c r="AF1556" s="178" t="str">
        <f t="shared" si="1002"/>
        <v>No</v>
      </c>
      <c r="AG1556" t="str">
        <f>IF(OR(Expenses!K99="Q1 2026",Expenses!K99="Q2 2026"),"Yes","No")</f>
        <v>No</v>
      </c>
      <c r="AH1556" s="178" t="str">
        <f t="shared" si="1003"/>
        <v>No</v>
      </c>
      <c r="AI1556" t="str">
        <f>IF(OR(Expenses!K99="Q3 2026",Expenses!K99="Q4 2026"),"Yes","No")</f>
        <v>No</v>
      </c>
      <c r="AJ1556" s="178" t="str">
        <f t="shared" si="1004"/>
        <v>No</v>
      </c>
      <c r="AK1556" t="str">
        <f>IF(OR(Expenses!K99="Q1 2027",Expenses!K99="Q2 2027"),"Yes","No")</f>
        <v>No</v>
      </c>
      <c r="AL1556" s="178" t="str">
        <f t="shared" si="1005"/>
        <v>No</v>
      </c>
      <c r="AM1556" t="str">
        <f>IF(OR(Expenses!K99="Q3 2027",Expenses!K99="Q4 2027"),"Yes","No")</f>
        <v>No</v>
      </c>
      <c r="AN1556" s="178" t="str">
        <f t="shared" si="1006"/>
        <v>No</v>
      </c>
      <c r="AO1556" t="str">
        <f>IF(OR(Expenses!K99="Q1 2028",Expenses!K99="Q2 2028"),"Yes","No")</f>
        <v>No</v>
      </c>
      <c r="AP1556" s="178" t="str">
        <f t="shared" si="1007"/>
        <v>No</v>
      </c>
      <c r="AQ1556" t="str">
        <f>IF(OR(Expenses!K99="Q3 2028",Expenses!K99="Q4 2028"),"Yes","No")</f>
        <v>No</v>
      </c>
      <c r="AR1556" s="178" t="str">
        <f t="shared" si="1008"/>
        <v>No</v>
      </c>
      <c r="AS1556" t="str">
        <f>IF(OR(Expenses!K99="Q1 2029",Expenses!K99="Q2 2029"),"Yes","No")</f>
        <v>No</v>
      </c>
      <c r="AT1556" s="178" t="str">
        <f t="shared" si="1009"/>
        <v>No</v>
      </c>
      <c r="AU1556" t="str">
        <f>IF(OR(Expenses!K99="Q3 2029",Expenses!K99="Q4 2029"),"Yes","No")</f>
        <v>No</v>
      </c>
      <c r="AV1556" s="178" t="str">
        <f t="shared" si="1010"/>
        <v>No</v>
      </c>
      <c r="AW1556" t="str">
        <f>IF(OR(Expenses!K99="Q1 2030",Expenses!K99="Q2 2030"),"Yes","No")</f>
        <v>No</v>
      </c>
      <c r="AX1556" s="178" t="str">
        <f t="shared" si="1011"/>
        <v>No</v>
      </c>
      <c r="AY1556" t="str">
        <f>IF(OR(Expenses!K99="Q3 2030",Expenses!K99="Q4 2030"),"Yes","No")</f>
        <v>No</v>
      </c>
      <c r="AZ1556" s="178" t="str">
        <f t="shared" si="1012"/>
        <v>No</v>
      </c>
      <c r="BA1556" t="str">
        <f>IF(Expenses!K99="","No","Yes")</f>
        <v>No</v>
      </c>
      <c r="BB1556" s="178" t="str">
        <f t="shared" si="1013"/>
        <v>No</v>
      </c>
      <c r="BC1556" s="178" t="str">
        <f t="shared" si="1014"/>
        <v>Yes</v>
      </c>
      <c r="BD1556" s="174"/>
    </row>
    <row r="1557" spans="1:56" s="175" customFormat="1" ht="34.9" x14ac:dyDescent="0.45">
      <c r="A1557" s="177">
        <v>96</v>
      </c>
      <c r="B1557" s="28" t="s">
        <v>398</v>
      </c>
      <c r="C1557" t="str">
        <f>IF(Expenses!E100="Yes","Yes","No")</f>
        <v>No</v>
      </c>
      <c r="D1557" t="str">
        <f>IF(AND(C1557="No",Expenses!F100="Yes"),"Yes","No")</f>
        <v>No</v>
      </c>
      <c r="E1557" t="str">
        <f>IF(AND(C1557="No",Expenses!F100="N/A"),"N/A","No")</f>
        <v>No</v>
      </c>
      <c r="F1557">
        <f>IF(OR(Expenses!F100="Yes",Expenses!F100="N/A"),0,1)</f>
        <v>1</v>
      </c>
      <c r="G1557" t="str">
        <f>IF(OR(Expenses!K100="Q3 2019",Expenses!K100="Q4 2019"),"Yes","No")</f>
        <v>No</v>
      </c>
      <c r="H1557" s="178" t="str">
        <f t="shared" si="990"/>
        <v>No</v>
      </c>
      <c r="I1557" t="str">
        <f>IF(OR(Expenses!K100="Q1 2020",Expenses!K100="Q2 2020"),"Yes","No")</f>
        <v>No</v>
      </c>
      <c r="J1557" s="178" t="str">
        <f t="shared" si="991"/>
        <v>No</v>
      </c>
      <c r="K1557" t="str">
        <f>IF(OR(Expenses!K100="Q3 2020",Expenses!K100="Q4 2020"),"Yes","No")</f>
        <v>No</v>
      </c>
      <c r="L1557" s="178" t="str">
        <f t="shared" si="992"/>
        <v>No</v>
      </c>
      <c r="M1557" t="str">
        <f>IF(OR(Expenses!K100="Q1 2021",Expenses!K100="Q2 2021"),"Yes","No")</f>
        <v>No</v>
      </c>
      <c r="N1557" s="178" t="str">
        <f t="shared" si="993"/>
        <v>No</v>
      </c>
      <c r="O1557" t="str">
        <f>IF(OR(Expenses!K100="Q3 2021",Expenses!K100="Q4 2021"),"Yes","No")</f>
        <v>No</v>
      </c>
      <c r="P1557" s="178" t="str">
        <f t="shared" si="994"/>
        <v>No</v>
      </c>
      <c r="Q1557" t="str">
        <f>IF(OR(Expenses!K100="Q1 2022",Expenses!K100="Q2 2022"),"Yes","No")</f>
        <v>No</v>
      </c>
      <c r="R1557" s="178" t="str">
        <f t="shared" si="995"/>
        <v>No</v>
      </c>
      <c r="S1557" t="str">
        <f>IF(OR(Expenses!K100="Q3 2022",Expenses!K100="Q4 2022"),"Yes","No")</f>
        <v>No</v>
      </c>
      <c r="T1557" s="178" t="str">
        <f t="shared" si="996"/>
        <v>No</v>
      </c>
      <c r="U1557" t="str">
        <f>IF(OR(Expenses!K100="Q1 2023",Expenses!K100="Q2 2023"),"Yes","No")</f>
        <v>No</v>
      </c>
      <c r="V1557" s="178" t="str">
        <f t="shared" si="997"/>
        <v>No</v>
      </c>
      <c r="W1557" t="str">
        <f>IF(OR(Expenses!K100="Q3 2023",Expenses!K100="Q4 2023"),"Yes","No")</f>
        <v>No</v>
      </c>
      <c r="X1557" s="178" t="str">
        <f t="shared" si="998"/>
        <v>No</v>
      </c>
      <c r="Y1557" t="str">
        <f>IF(OR(Expenses!K100="Q1 2024",Expenses!K100="Q2 2024"),"Yes","No")</f>
        <v>No</v>
      </c>
      <c r="Z1557" s="178" t="str">
        <f t="shared" si="999"/>
        <v>No</v>
      </c>
      <c r="AA1557" t="str">
        <f>IF(OR(Expenses!K100="Q3 2024",Expenses!K100="Q4 2024"),"Yes","No")</f>
        <v>No</v>
      </c>
      <c r="AB1557" s="178" t="str">
        <f t="shared" si="1000"/>
        <v>No</v>
      </c>
      <c r="AC1557" t="str">
        <f>IF(OR(Expenses!K100="Q1 2025",Expenses!K100="Q2 2025"),"Yes","No")</f>
        <v>No</v>
      </c>
      <c r="AD1557" s="178" t="str">
        <f t="shared" si="1001"/>
        <v>No</v>
      </c>
      <c r="AE1557" t="str">
        <f>IF(OR(Expenses!K100="Q3 2025",Expenses!K100="Q4 2025"),"Yes","No")</f>
        <v>No</v>
      </c>
      <c r="AF1557" s="178" t="str">
        <f t="shared" si="1002"/>
        <v>No</v>
      </c>
      <c r="AG1557" t="str">
        <f>IF(OR(Expenses!K100="Q1 2026",Expenses!K100="Q2 2026"),"Yes","No")</f>
        <v>No</v>
      </c>
      <c r="AH1557" s="178" t="str">
        <f t="shared" si="1003"/>
        <v>No</v>
      </c>
      <c r="AI1557" t="str">
        <f>IF(OR(Expenses!K100="Q3 2026",Expenses!K100="Q4 2026"),"Yes","No")</f>
        <v>No</v>
      </c>
      <c r="AJ1557" s="178" t="str">
        <f t="shared" si="1004"/>
        <v>No</v>
      </c>
      <c r="AK1557" t="str">
        <f>IF(OR(Expenses!K100="Q1 2027",Expenses!K100="Q2 2027"),"Yes","No")</f>
        <v>No</v>
      </c>
      <c r="AL1557" s="178" t="str">
        <f t="shared" si="1005"/>
        <v>No</v>
      </c>
      <c r="AM1557" t="str">
        <f>IF(OR(Expenses!K100="Q3 2027",Expenses!K100="Q4 2027"),"Yes","No")</f>
        <v>No</v>
      </c>
      <c r="AN1557" s="178" t="str">
        <f t="shared" si="1006"/>
        <v>No</v>
      </c>
      <c r="AO1557" t="str">
        <f>IF(OR(Expenses!K100="Q1 2028",Expenses!K100="Q2 2028"),"Yes","No")</f>
        <v>No</v>
      </c>
      <c r="AP1557" s="178" t="str">
        <f t="shared" si="1007"/>
        <v>No</v>
      </c>
      <c r="AQ1557" t="str">
        <f>IF(OR(Expenses!K100="Q3 2028",Expenses!K100="Q4 2028"),"Yes","No")</f>
        <v>No</v>
      </c>
      <c r="AR1557" s="178" t="str">
        <f t="shared" si="1008"/>
        <v>No</v>
      </c>
      <c r="AS1557" t="str">
        <f>IF(OR(Expenses!K100="Q1 2029",Expenses!K100="Q2 2029"),"Yes","No")</f>
        <v>No</v>
      </c>
      <c r="AT1557" s="178" t="str">
        <f t="shared" si="1009"/>
        <v>No</v>
      </c>
      <c r="AU1557" t="str">
        <f>IF(OR(Expenses!K100="Q3 2029",Expenses!K100="Q4 2029"),"Yes","No")</f>
        <v>No</v>
      </c>
      <c r="AV1557" s="178" t="str">
        <f t="shared" si="1010"/>
        <v>No</v>
      </c>
      <c r="AW1557" t="str">
        <f>IF(OR(Expenses!K100="Q1 2030",Expenses!K100="Q2 2030"),"Yes","No")</f>
        <v>No</v>
      </c>
      <c r="AX1557" s="178" t="str">
        <f t="shared" si="1011"/>
        <v>No</v>
      </c>
      <c r="AY1557" t="str">
        <f>IF(OR(Expenses!K100="Q3 2030",Expenses!K100="Q4 2030"),"Yes","No")</f>
        <v>No</v>
      </c>
      <c r="AZ1557" s="178" t="str">
        <f t="shared" si="1012"/>
        <v>No</v>
      </c>
      <c r="BA1557" t="str">
        <f>IF(Expenses!K100="","No","Yes")</f>
        <v>No</v>
      </c>
      <c r="BB1557" s="178" t="str">
        <f t="shared" si="1013"/>
        <v>No</v>
      </c>
      <c r="BC1557" s="178" t="str">
        <f t="shared" si="1014"/>
        <v>Yes</v>
      </c>
      <c r="BD1557" s="174"/>
    </row>
    <row r="1558" spans="1:56" s="175" customFormat="1" ht="23.25" x14ac:dyDescent="0.45">
      <c r="A1558" s="177">
        <v>97</v>
      </c>
      <c r="B1558" s="22" t="s">
        <v>399</v>
      </c>
      <c r="C1558" t="str">
        <f>IF(Expenses!E101="Yes","Yes","No")</f>
        <v>Yes</v>
      </c>
      <c r="D1558" t="str">
        <f>IF(AND(C1558="No",Expenses!F101="Yes"),"Yes","No")</f>
        <v>No</v>
      </c>
      <c r="E1558" t="str">
        <f>IF(AND(C1558="No",Expenses!F101="N/A"),"N/A","No")</f>
        <v>No</v>
      </c>
      <c r="F1558">
        <f>IF(OR(Expenses!F101="Yes",Expenses!F101="N/A"),0,1)</f>
        <v>1</v>
      </c>
      <c r="G1558" t="str">
        <f>IF(OR(Expenses!K101="Q3 2019",Expenses!K101="Q4 2019"),"Yes","No")</f>
        <v>No</v>
      </c>
      <c r="H1558" s="178" t="str">
        <f t="shared" si="990"/>
        <v>No</v>
      </c>
      <c r="I1558" t="str">
        <f>IF(OR(Expenses!K101="Q1 2020",Expenses!K101="Q2 2020"),"Yes","No")</f>
        <v>No</v>
      </c>
      <c r="J1558" s="178" t="str">
        <f t="shared" si="991"/>
        <v>No</v>
      </c>
      <c r="K1558" t="str">
        <f>IF(OR(Expenses!K101="Q3 2020",Expenses!K101="Q4 2020"),"Yes","No")</f>
        <v>No</v>
      </c>
      <c r="L1558" s="178" t="str">
        <f t="shared" si="992"/>
        <v>No</v>
      </c>
      <c r="M1558" t="str">
        <f>IF(OR(Expenses!K101="Q1 2021",Expenses!K101="Q2 2021"),"Yes","No")</f>
        <v>No</v>
      </c>
      <c r="N1558" s="178" t="str">
        <f t="shared" si="993"/>
        <v>No</v>
      </c>
      <c r="O1558" t="str">
        <f>IF(OR(Expenses!K101="Q3 2021",Expenses!K101="Q4 2021"),"Yes","No")</f>
        <v>No</v>
      </c>
      <c r="P1558" s="178" t="str">
        <f t="shared" si="994"/>
        <v>No</v>
      </c>
      <c r="Q1558" t="str">
        <f>IF(OR(Expenses!K101="Q1 2022",Expenses!K101="Q2 2022"),"Yes","No")</f>
        <v>No</v>
      </c>
      <c r="R1558" s="178" t="str">
        <f t="shared" si="995"/>
        <v>No</v>
      </c>
      <c r="S1558" t="str">
        <f>IF(OR(Expenses!K101="Q3 2022",Expenses!K101="Q4 2022"),"Yes","No")</f>
        <v>No</v>
      </c>
      <c r="T1558" s="178" t="str">
        <f t="shared" si="996"/>
        <v>No</v>
      </c>
      <c r="U1558" t="str">
        <f>IF(OR(Expenses!K101="Q1 2023",Expenses!K101="Q2 2023"),"Yes","No")</f>
        <v>No</v>
      </c>
      <c r="V1558" s="178" t="str">
        <f t="shared" si="997"/>
        <v>No</v>
      </c>
      <c r="W1558" t="str">
        <f>IF(OR(Expenses!K101="Q3 2023",Expenses!K101="Q4 2023"),"Yes","No")</f>
        <v>No</v>
      </c>
      <c r="X1558" s="178" t="str">
        <f t="shared" si="998"/>
        <v>No</v>
      </c>
      <c r="Y1558" t="str">
        <f>IF(OR(Expenses!K101="Q1 2024",Expenses!K101="Q2 2024"),"Yes","No")</f>
        <v>No</v>
      </c>
      <c r="Z1558" s="178" t="str">
        <f t="shared" si="999"/>
        <v>No</v>
      </c>
      <c r="AA1558" t="str">
        <f>IF(OR(Expenses!K101="Q3 2024",Expenses!K101="Q4 2024"),"Yes","No")</f>
        <v>No</v>
      </c>
      <c r="AB1558" s="178" t="str">
        <f t="shared" si="1000"/>
        <v>No</v>
      </c>
      <c r="AC1558" t="str">
        <f>IF(OR(Expenses!K101="Q1 2025",Expenses!K101="Q2 2025"),"Yes","No")</f>
        <v>No</v>
      </c>
      <c r="AD1558" s="178" t="str">
        <f t="shared" si="1001"/>
        <v>No</v>
      </c>
      <c r="AE1558" t="str">
        <f>IF(OR(Expenses!K101="Q3 2025",Expenses!K101="Q4 2025"),"Yes","No")</f>
        <v>No</v>
      </c>
      <c r="AF1558" s="178" t="str">
        <f t="shared" si="1002"/>
        <v>No</v>
      </c>
      <c r="AG1558" t="str">
        <f>IF(OR(Expenses!K101="Q1 2026",Expenses!K101="Q2 2026"),"Yes","No")</f>
        <v>No</v>
      </c>
      <c r="AH1558" s="178" t="str">
        <f t="shared" si="1003"/>
        <v>No</v>
      </c>
      <c r="AI1558" t="str">
        <f>IF(OR(Expenses!K101="Q3 2026",Expenses!K101="Q4 2026"),"Yes","No")</f>
        <v>No</v>
      </c>
      <c r="AJ1558" s="178" t="str">
        <f t="shared" si="1004"/>
        <v>No</v>
      </c>
      <c r="AK1558" t="str">
        <f>IF(OR(Expenses!K101="Q1 2027",Expenses!K101="Q2 2027"),"Yes","No")</f>
        <v>No</v>
      </c>
      <c r="AL1558" s="178" t="str">
        <f t="shared" si="1005"/>
        <v>No</v>
      </c>
      <c r="AM1558" t="str">
        <f>IF(OR(Expenses!K101="Q3 2027",Expenses!K101="Q4 2027"),"Yes","No")</f>
        <v>No</v>
      </c>
      <c r="AN1558" s="178" t="str">
        <f t="shared" si="1006"/>
        <v>No</v>
      </c>
      <c r="AO1558" t="str">
        <f>IF(OR(Expenses!K101="Q1 2028",Expenses!K101="Q2 2028"),"Yes","No")</f>
        <v>No</v>
      </c>
      <c r="AP1558" s="178" t="str">
        <f t="shared" si="1007"/>
        <v>No</v>
      </c>
      <c r="AQ1558" t="str">
        <f>IF(OR(Expenses!K101="Q3 2028",Expenses!K101="Q4 2028"),"Yes","No")</f>
        <v>No</v>
      </c>
      <c r="AR1558" s="178" t="str">
        <f t="shared" si="1008"/>
        <v>No</v>
      </c>
      <c r="AS1558" t="str">
        <f>IF(OR(Expenses!K101="Q1 2029",Expenses!K101="Q2 2029"),"Yes","No")</f>
        <v>No</v>
      </c>
      <c r="AT1558" s="178" t="str">
        <f t="shared" si="1009"/>
        <v>No</v>
      </c>
      <c r="AU1558" t="str">
        <f>IF(OR(Expenses!K101="Q3 2029",Expenses!K101="Q4 2029"),"Yes","No")</f>
        <v>No</v>
      </c>
      <c r="AV1558" s="178" t="str">
        <f t="shared" si="1010"/>
        <v>No</v>
      </c>
      <c r="AW1558" t="str">
        <f>IF(OR(Expenses!K101="Q1 2030",Expenses!K101="Q2 2030"),"Yes","No")</f>
        <v>No</v>
      </c>
      <c r="AX1558" s="178" t="str">
        <f t="shared" si="1011"/>
        <v>No</v>
      </c>
      <c r="AY1558" t="str">
        <f>IF(OR(Expenses!K101="Q3 2030",Expenses!K101="Q4 2030"),"Yes","No")</f>
        <v>No</v>
      </c>
      <c r="AZ1558" s="178" t="str">
        <f t="shared" si="1012"/>
        <v>No</v>
      </c>
      <c r="BA1558" t="str">
        <f>IF(Expenses!K101="","No","Yes")</f>
        <v>No</v>
      </c>
      <c r="BB1558" s="178" t="str">
        <f t="shared" si="1013"/>
        <v>No</v>
      </c>
      <c r="BC1558" s="178" t="str">
        <f t="shared" si="1014"/>
        <v>No</v>
      </c>
      <c r="BD1558" s="174"/>
    </row>
    <row r="1559" spans="1:56" s="175" customFormat="1" ht="34.9" x14ac:dyDescent="0.45">
      <c r="A1559" s="177">
        <v>98</v>
      </c>
      <c r="B1559" s="22" t="s">
        <v>400</v>
      </c>
      <c r="C1559" t="str">
        <f>IF(Expenses!E102="Yes","Yes","No")</f>
        <v>Yes</v>
      </c>
      <c r="D1559" t="str">
        <f>IF(AND(C1559="No",Expenses!F102="Yes"),"Yes","No")</f>
        <v>No</v>
      </c>
      <c r="E1559" t="str">
        <f>IF(AND(C1559="No",Expenses!F102="N/A"),"N/A","No")</f>
        <v>No</v>
      </c>
      <c r="F1559">
        <f>IF(OR(Expenses!F102="Yes",Expenses!F102="N/A"),0,1)</f>
        <v>1</v>
      </c>
      <c r="G1559" t="str">
        <f>IF(OR(Expenses!K102="Q3 2019",Expenses!K102="Q4 2019"),"Yes","No")</f>
        <v>No</v>
      </c>
      <c r="H1559" s="178" t="str">
        <f t="shared" si="990"/>
        <v>No</v>
      </c>
      <c r="I1559" t="str">
        <f>IF(OR(Expenses!K102="Q1 2020",Expenses!K102="Q2 2020"),"Yes","No")</f>
        <v>No</v>
      </c>
      <c r="J1559" s="178" t="str">
        <f t="shared" si="991"/>
        <v>No</v>
      </c>
      <c r="K1559" t="str">
        <f>IF(OR(Expenses!K102="Q3 2020",Expenses!K102="Q4 2020"),"Yes","No")</f>
        <v>No</v>
      </c>
      <c r="L1559" s="178" t="str">
        <f t="shared" si="992"/>
        <v>No</v>
      </c>
      <c r="M1559" t="str">
        <f>IF(OR(Expenses!K102="Q1 2021",Expenses!K102="Q2 2021"),"Yes","No")</f>
        <v>No</v>
      </c>
      <c r="N1559" s="178" t="str">
        <f t="shared" si="993"/>
        <v>No</v>
      </c>
      <c r="O1559" t="str">
        <f>IF(OR(Expenses!K102="Q3 2021",Expenses!K102="Q4 2021"),"Yes","No")</f>
        <v>No</v>
      </c>
      <c r="P1559" s="178" t="str">
        <f t="shared" si="994"/>
        <v>No</v>
      </c>
      <c r="Q1559" t="str">
        <f>IF(OR(Expenses!K102="Q1 2022",Expenses!K102="Q2 2022"),"Yes","No")</f>
        <v>No</v>
      </c>
      <c r="R1559" s="178" t="str">
        <f t="shared" si="995"/>
        <v>No</v>
      </c>
      <c r="S1559" t="str">
        <f>IF(OR(Expenses!K102="Q3 2022",Expenses!K102="Q4 2022"),"Yes","No")</f>
        <v>No</v>
      </c>
      <c r="T1559" s="178" t="str">
        <f t="shared" si="996"/>
        <v>No</v>
      </c>
      <c r="U1559" t="str">
        <f>IF(OR(Expenses!K102="Q1 2023",Expenses!K102="Q2 2023"),"Yes","No")</f>
        <v>No</v>
      </c>
      <c r="V1559" s="178" t="str">
        <f t="shared" si="997"/>
        <v>No</v>
      </c>
      <c r="W1559" t="str">
        <f>IF(OR(Expenses!K102="Q3 2023",Expenses!K102="Q4 2023"),"Yes","No")</f>
        <v>No</v>
      </c>
      <c r="X1559" s="178" t="str">
        <f t="shared" si="998"/>
        <v>No</v>
      </c>
      <c r="Y1559" t="str">
        <f>IF(OR(Expenses!K102="Q1 2024",Expenses!K102="Q2 2024"),"Yes","No")</f>
        <v>No</v>
      </c>
      <c r="Z1559" s="178" t="str">
        <f t="shared" si="999"/>
        <v>No</v>
      </c>
      <c r="AA1559" t="str">
        <f>IF(OR(Expenses!K102="Q3 2024",Expenses!K102="Q4 2024"),"Yes","No")</f>
        <v>No</v>
      </c>
      <c r="AB1559" s="178" t="str">
        <f t="shared" si="1000"/>
        <v>No</v>
      </c>
      <c r="AC1559" t="str">
        <f>IF(OR(Expenses!K102="Q1 2025",Expenses!K102="Q2 2025"),"Yes","No")</f>
        <v>No</v>
      </c>
      <c r="AD1559" s="178" t="str">
        <f t="shared" si="1001"/>
        <v>No</v>
      </c>
      <c r="AE1559" t="str">
        <f>IF(OR(Expenses!K102="Q3 2025",Expenses!K102="Q4 2025"),"Yes","No")</f>
        <v>No</v>
      </c>
      <c r="AF1559" s="178" t="str">
        <f t="shared" si="1002"/>
        <v>No</v>
      </c>
      <c r="AG1559" t="str">
        <f>IF(OR(Expenses!K102="Q1 2026",Expenses!K102="Q2 2026"),"Yes","No")</f>
        <v>No</v>
      </c>
      <c r="AH1559" s="178" t="str">
        <f t="shared" si="1003"/>
        <v>No</v>
      </c>
      <c r="AI1559" t="str">
        <f>IF(OR(Expenses!K102="Q3 2026",Expenses!K102="Q4 2026"),"Yes","No")</f>
        <v>No</v>
      </c>
      <c r="AJ1559" s="178" t="str">
        <f t="shared" si="1004"/>
        <v>No</v>
      </c>
      <c r="AK1559" t="str">
        <f>IF(OR(Expenses!K102="Q1 2027",Expenses!K102="Q2 2027"),"Yes","No")</f>
        <v>No</v>
      </c>
      <c r="AL1559" s="178" t="str">
        <f t="shared" si="1005"/>
        <v>No</v>
      </c>
      <c r="AM1559" t="str">
        <f>IF(OR(Expenses!K102="Q3 2027",Expenses!K102="Q4 2027"),"Yes","No")</f>
        <v>No</v>
      </c>
      <c r="AN1559" s="178" t="str">
        <f t="shared" si="1006"/>
        <v>No</v>
      </c>
      <c r="AO1559" t="str">
        <f>IF(OR(Expenses!K102="Q1 2028",Expenses!K102="Q2 2028"),"Yes","No")</f>
        <v>No</v>
      </c>
      <c r="AP1559" s="178" t="str">
        <f t="shared" si="1007"/>
        <v>No</v>
      </c>
      <c r="AQ1559" t="str">
        <f>IF(OR(Expenses!K102="Q3 2028",Expenses!K102="Q4 2028"),"Yes","No")</f>
        <v>No</v>
      </c>
      <c r="AR1559" s="178" t="str">
        <f t="shared" si="1008"/>
        <v>No</v>
      </c>
      <c r="AS1559" t="str">
        <f>IF(OR(Expenses!K102="Q1 2029",Expenses!K102="Q2 2029"),"Yes","No")</f>
        <v>No</v>
      </c>
      <c r="AT1559" s="178" t="str">
        <f t="shared" si="1009"/>
        <v>No</v>
      </c>
      <c r="AU1559" t="str">
        <f>IF(OR(Expenses!K102="Q3 2029",Expenses!K102="Q4 2029"),"Yes","No")</f>
        <v>No</v>
      </c>
      <c r="AV1559" s="178" t="str">
        <f t="shared" si="1010"/>
        <v>No</v>
      </c>
      <c r="AW1559" t="str">
        <f>IF(OR(Expenses!K102="Q1 2030",Expenses!K102="Q2 2030"),"Yes","No")</f>
        <v>No</v>
      </c>
      <c r="AX1559" s="178" t="str">
        <f t="shared" si="1011"/>
        <v>No</v>
      </c>
      <c r="AY1559" t="str">
        <f>IF(OR(Expenses!K102="Q3 2030",Expenses!K102="Q4 2030"),"Yes","No")</f>
        <v>No</v>
      </c>
      <c r="AZ1559" s="178" t="str">
        <f t="shared" si="1012"/>
        <v>No</v>
      </c>
      <c r="BA1559" t="str">
        <f>IF(Expenses!K102="","No","Yes")</f>
        <v>No</v>
      </c>
      <c r="BB1559" s="178" t="str">
        <f t="shared" si="1013"/>
        <v>No</v>
      </c>
      <c r="BC1559" s="178" t="str">
        <f t="shared" si="1014"/>
        <v>No</v>
      </c>
      <c r="BD1559" s="174"/>
    </row>
    <row r="1560" spans="1:56" s="175" customFormat="1" ht="23.25" x14ac:dyDescent="0.45">
      <c r="A1560" s="177">
        <v>99</v>
      </c>
      <c r="B1560" s="28" t="s">
        <v>401</v>
      </c>
      <c r="C1560" t="str">
        <f>IF(Expenses!E103="Yes","Yes","No")</f>
        <v>No</v>
      </c>
      <c r="D1560" t="str">
        <f>IF(AND(C1560="No",Expenses!F103="Yes"),"Yes","No")</f>
        <v>No</v>
      </c>
      <c r="E1560" t="str">
        <f>IF(AND(C1560="No",Expenses!F103="N/A"),"N/A","No")</f>
        <v>No</v>
      </c>
      <c r="F1560">
        <f>IF(OR(Expenses!F103="Yes",Expenses!F103="N/A"),0,1)</f>
        <v>1</v>
      </c>
      <c r="G1560" t="str">
        <f>IF(OR(Expenses!K103="Q3 2019",Expenses!K103="Q4 2019"),"Yes","No")</f>
        <v>No</v>
      </c>
      <c r="H1560" s="178" t="str">
        <f t="shared" si="990"/>
        <v>No</v>
      </c>
      <c r="I1560" t="str">
        <f>IF(OR(Expenses!K103="Q1 2020",Expenses!K103="Q2 2020"),"Yes","No")</f>
        <v>No</v>
      </c>
      <c r="J1560" s="178" t="str">
        <f t="shared" si="991"/>
        <v>No</v>
      </c>
      <c r="K1560" t="str">
        <f>IF(OR(Expenses!K103="Q3 2020",Expenses!K103="Q4 2020"),"Yes","No")</f>
        <v>No</v>
      </c>
      <c r="L1560" s="178" t="str">
        <f t="shared" si="992"/>
        <v>No</v>
      </c>
      <c r="M1560" t="str">
        <f>IF(OR(Expenses!K103="Q1 2021",Expenses!K103="Q2 2021"),"Yes","No")</f>
        <v>No</v>
      </c>
      <c r="N1560" s="178" t="str">
        <f t="shared" si="993"/>
        <v>No</v>
      </c>
      <c r="O1560" t="str">
        <f>IF(OR(Expenses!K103="Q3 2021",Expenses!K103="Q4 2021"),"Yes","No")</f>
        <v>No</v>
      </c>
      <c r="P1560" s="178" t="str">
        <f t="shared" si="994"/>
        <v>No</v>
      </c>
      <c r="Q1560" t="str">
        <f>IF(OR(Expenses!K103="Q1 2022",Expenses!K103="Q2 2022"),"Yes","No")</f>
        <v>No</v>
      </c>
      <c r="R1560" s="178" t="str">
        <f t="shared" si="995"/>
        <v>No</v>
      </c>
      <c r="S1560" t="str">
        <f>IF(OR(Expenses!K103="Q3 2022",Expenses!K103="Q4 2022"),"Yes","No")</f>
        <v>No</v>
      </c>
      <c r="T1560" s="178" t="str">
        <f t="shared" si="996"/>
        <v>No</v>
      </c>
      <c r="U1560" t="str">
        <f>IF(OR(Expenses!K103="Q1 2023",Expenses!K103="Q2 2023"),"Yes","No")</f>
        <v>No</v>
      </c>
      <c r="V1560" s="178" t="str">
        <f t="shared" si="997"/>
        <v>No</v>
      </c>
      <c r="W1560" t="str">
        <f>IF(OR(Expenses!K103="Q3 2023",Expenses!K103="Q4 2023"),"Yes","No")</f>
        <v>No</v>
      </c>
      <c r="X1560" s="178" t="str">
        <f t="shared" si="998"/>
        <v>No</v>
      </c>
      <c r="Y1560" t="str">
        <f>IF(OR(Expenses!K103="Q1 2024",Expenses!K103="Q2 2024"),"Yes","No")</f>
        <v>No</v>
      </c>
      <c r="Z1560" s="178" t="str">
        <f t="shared" si="999"/>
        <v>No</v>
      </c>
      <c r="AA1560" t="str">
        <f>IF(OR(Expenses!K103="Q3 2024",Expenses!K103="Q4 2024"),"Yes","No")</f>
        <v>No</v>
      </c>
      <c r="AB1560" s="178" t="str">
        <f t="shared" si="1000"/>
        <v>No</v>
      </c>
      <c r="AC1560" t="str">
        <f>IF(OR(Expenses!K103="Q1 2025",Expenses!K103="Q2 2025"),"Yes","No")</f>
        <v>No</v>
      </c>
      <c r="AD1560" s="178" t="str">
        <f t="shared" si="1001"/>
        <v>No</v>
      </c>
      <c r="AE1560" t="str">
        <f>IF(OR(Expenses!K103="Q3 2025",Expenses!K103="Q4 2025"),"Yes","No")</f>
        <v>No</v>
      </c>
      <c r="AF1560" s="178" t="str">
        <f t="shared" si="1002"/>
        <v>No</v>
      </c>
      <c r="AG1560" t="str">
        <f>IF(OR(Expenses!K103="Q1 2026",Expenses!K103="Q2 2026"),"Yes","No")</f>
        <v>No</v>
      </c>
      <c r="AH1560" s="178" t="str">
        <f t="shared" si="1003"/>
        <v>No</v>
      </c>
      <c r="AI1560" t="str">
        <f>IF(OR(Expenses!K103="Q3 2026",Expenses!K103="Q4 2026"),"Yes","No")</f>
        <v>No</v>
      </c>
      <c r="AJ1560" s="178" t="str">
        <f t="shared" si="1004"/>
        <v>No</v>
      </c>
      <c r="AK1560" t="str">
        <f>IF(OR(Expenses!K103="Q1 2027",Expenses!K103="Q2 2027"),"Yes","No")</f>
        <v>No</v>
      </c>
      <c r="AL1560" s="178" t="str">
        <f t="shared" si="1005"/>
        <v>No</v>
      </c>
      <c r="AM1560" t="str">
        <f>IF(OR(Expenses!K103="Q3 2027",Expenses!K103="Q4 2027"),"Yes","No")</f>
        <v>No</v>
      </c>
      <c r="AN1560" s="178" t="str">
        <f t="shared" si="1006"/>
        <v>No</v>
      </c>
      <c r="AO1560" t="str">
        <f>IF(OR(Expenses!K103="Q1 2028",Expenses!K103="Q2 2028"),"Yes","No")</f>
        <v>No</v>
      </c>
      <c r="AP1560" s="178" t="str">
        <f t="shared" si="1007"/>
        <v>No</v>
      </c>
      <c r="AQ1560" t="str">
        <f>IF(OR(Expenses!K103="Q3 2028",Expenses!K103="Q4 2028"),"Yes","No")</f>
        <v>No</v>
      </c>
      <c r="AR1560" s="178" t="str">
        <f t="shared" si="1008"/>
        <v>No</v>
      </c>
      <c r="AS1560" t="str">
        <f>IF(OR(Expenses!K103="Q1 2029",Expenses!K103="Q2 2029"),"Yes","No")</f>
        <v>No</v>
      </c>
      <c r="AT1560" s="178" t="str">
        <f t="shared" si="1009"/>
        <v>No</v>
      </c>
      <c r="AU1560" t="str">
        <f>IF(OR(Expenses!K103="Q3 2029",Expenses!K103="Q4 2029"),"Yes","No")</f>
        <v>No</v>
      </c>
      <c r="AV1560" s="178" t="str">
        <f t="shared" si="1010"/>
        <v>No</v>
      </c>
      <c r="AW1560" t="str">
        <f>IF(OR(Expenses!K103="Q1 2030",Expenses!K103="Q2 2030"),"Yes","No")</f>
        <v>No</v>
      </c>
      <c r="AX1560" s="178" t="str">
        <f t="shared" si="1011"/>
        <v>No</v>
      </c>
      <c r="AY1560" t="str">
        <f>IF(OR(Expenses!K103="Q3 2030",Expenses!K103="Q4 2030"),"Yes","No")</f>
        <v>No</v>
      </c>
      <c r="AZ1560" s="178" t="str">
        <f t="shared" si="1012"/>
        <v>No</v>
      </c>
      <c r="BA1560" t="str">
        <f>IF(Expenses!K103="","No","Yes")</f>
        <v>No</v>
      </c>
      <c r="BB1560" s="178" t="str">
        <f t="shared" si="1013"/>
        <v>No</v>
      </c>
      <c r="BC1560" s="178" t="str">
        <f t="shared" si="1014"/>
        <v>Yes</v>
      </c>
      <c r="BD1560" s="174"/>
    </row>
    <row r="1561" spans="1:56" s="175" customFormat="1" ht="23.25" x14ac:dyDescent="0.45">
      <c r="A1561" s="177">
        <v>100</v>
      </c>
      <c r="B1561" s="22" t="s">
        <v>402</v>
      </c>
      <c r="C1561" t="str">
        <f>IF(Expenses!E104="Yes","Yes","No")</f>
        <v>Yes</v>
      </c>
      <c r="D1561" t="str">
        <f>IF(AND(C1561="No",Expenses!F104="Yes"),"Yes","No")</f>
        <v>No</v>
      </c>
      <c r="E1561" t="str">
        <f>IF(AND(C1561="No",Expenses!F104="N/A"),"N/A","No")</f>
        <v>No</v>
      </c>
      <c r="F1561">
        <f>IF(OR(Expenses!F104="Yes",Expenses!F104="N/A"),0,1)</f>
        <v>1</v>
      </c>
      <c r="G1561" t="str">
        <f>IF(OR(Expenses!K104="Q3 2019",Expenses!K104="Q4 2019"),"Yes","No")</f>
        <v>No</v>
      </c>
      <c r="H1561" s="178" t="str">
        <f t="shared" si="990"/>
        <v>No</v>
      </c>
      <c r="I1561" t="str">
        <f>IF(OR(Expenses!K104="Q1 2020",Expenses!K104="Q2 2020"),"Yes","No")</f>
        <v>No</v>
      </c>
      <c r="J1561" s="178" t="str">
        <f t="shared" si="991"/>
        <v>No</v>
      </c>
      <c r="K1561" t="str">
        <f>IF(OR(Expenses!K104="Q3 2020",Expenses!K104="Q4 2020"),"Yes","No")</f>
        <v>No</v>
      </c>
      <c r="L1561" s="178" t="str">
        <f t="shared" si="992"/>
        <v>No</v>
      </c>
      <c r="M1561" t="str">
        <f>IF(OR(Expenses!K104="Q1 2021",Expenses!K104="Q2 2021"),"Yes","No")</f>
        <v>No</v>
      </c>
      <c r="N1561" s="178" t="str">
        <f t="shared" si="993"/>
        <v>No</v>
      </c>
      <c r="O1561" t="str">
        <f>IF(OR(Expenses!K104="Q3 2021",Expenses!K104="Q4 2021"),"Yes","No")</f>
        <v>No</v>
      </c>
      <c r="P1561" s="178" t="str">
        <f t="shared" si="994"/>
        <v>No</v>
      </c>
      <c r="Q1561" t="str">
        <f>IF(OR(Expenses!K104="Q1 2022",Expenses!K104="Q2 2022"),"Yes","No")</f>
        <v>No</v>
      </c>
      <c r="R1561" s="178" t="str">
        <f t="shared" si="995"/>
        <v>No</v>
      </c>
      <c r="S1561" t="str">
        <f>IF(OR(Expenses!K104="Q3 2022",Expenses!K104="Q4 2022"),"Yes","No")</f>
        <v>No</v>
      </c>
      <c r="T1561" s="178" t="str">
        <f t="shared" si="996"/>
        <v>No</v>
      </c>
      <c r="U1561" t="str">
        <f>IF(OR(Expenses!K104="Q1 2023",Expenses!K104="Q2 2023"),"Yes","No")</f>
        <v>No</v>
      </c>
      <c r="V1561" s="178" t="str">
        <f t="shared" si="997"/>
        <v>No</v>
      </c>
      <c r="W1561" t="str">
        <f>IF(OR(Expenses!K104="Q3 2023",Expenses!K104="Q4 2023"),"Yes","No")</f>
        <v>No</v>
      </c>
      <c r="X1561" s="178" t="str">
        <f t="shared" si="998"/>
        <v>No</v>
      </c>
      <c r="Y1561" t="str">
        <f>IF(OR(Expenses!K104="Q1 2024",Expenses!K104="Q2 2024"),"Yes","No")</f>
        <v>No</v>
      </c>
      <c r="Z1561" s="178" t="str">
        <f t="shared" si="999"/>
        <v>No</v>
      </c>
      <c r="AA1561" t="str">
        <f>IF(OR(Expenses!K104="Q3 2024",Expenses!K104="Q4 2024"),"Yes","No")</f>
        <v>No</v>
      </c>
      <c r="AB1561" s="178" t="str">
        <f t="shared" si="1000"/>
        <v>No</v>
      </c>
      <c r="AC1561" t="str">
        <f>IF(OR(Expenses!K104="Q1 2025",Expenses!K104="Q2 2025"),"Yes","No")</f>
        <v>No</v>
      </c>
      <c r="AD1561" s="178" t="str">
        <f t="shared" si="1001"/>
        <v>No</v>
      </c>
      <c r="AE1561" t="str">
        <f>IF(OR(Expenses!K104="Q3 2025",Expenses!K104="Q4 2025"),"Yes","No")</f>
        <v>No</v>
      </c>
      <c r="AF1561" s="178" t="str">
        <f t="shared" si="1002"/>
        <v>No</v>
      </c>
      <c r="AG1561" t="str">
        <f>IF(OR(Expenses!K104="Q1 2026",Expenses!K104="Q2 2026"),"Yes","No")</f>
        <v>No</v>
      </c>
      <c r="AH1561" s="178" t="str">
        <f t="shared" si="1003"/>
        <v>No</v>
      </c>
      <c r="AI1561" t="str">
        <f>IF(OR(Expenses!K104="Q3 2026",Expenses!K104="Q4 2026"),"Yes","No")</f>
        <v>No</v>
      </c>
      <c r="AJ1561" s="178" t="str">
        <f t="shared" si="1004"/>
        <v>No</v>
      </c>
      <c r="AK1561" t="str">
        <f>IF(OR(Expenses!K104="Q1 2027",Expenses!K104="Q2 2027"),"Yes","No")</f>
        <v>No</v>
      </c>
      <c r="AL1561" s="178" t="str">
        <f t="shared" si="1005"/>
        <v>No</v>
      </c>
      <c r="AM1561" t="str">
        <f>IF(OR(Expenses!K104="Q3 2027",Expenses!K104="Q4 2027"),"Yes","No")</f>
        <v>No</v>
      </c>
      <c r="AN1561" s="178" t="str">
        <f t="shared" si="1006"/>
        <v>No</v>
      </c>
      <c r="AO1561" t="str">
        <f>IF(OR(Expenses!K104="Q1 2028",Expenses!K104="Q2 2028"),"Yes","No")</f>
        <v>No</v>
      </c>
      <c r="AP1561" s="178" t="str">
        <f t="shared" si="1007"/>
        <v>No</v>
      </c>
      <c r="AQ1561" t="str">
        <f>IF(OR(Expenses!K104="Q3 2028",Expenses!K104="Q4 2028"),"Yes","No")</f>
        <v>No</v>
      </c>
      <c r="AR1561" s="178" t="str">
        <f t="shared" si="1008"/>
        <v>No</v>
      </c>
      <c r="AS1561" t="str">
        <f>IF(OR(Expenses!K104="Q1 2029",Expenses!K104="Q2 2029"),"Yes","No")</f>
        <v>No</v>
      </c>
      <c r="AT1561" s="178" t="str">
        <f t="shared" si="1009"/>
        <v>No</v>
      </c>
      <c r="AU1561" t="str">
        <f>IF(OR(Expenses!K104="Q3 2029",Expenses!K104="Q4 2029"),"Yes","No")</f>
        <v>No</v>
      </c>
      <c r="AV1561" s="178" t="str">
        <f t="shared" si="1010"/>
        <v>No</v>
      </c>
      <c r="AW1561" t="str">
        <f>IF(OR(Expenses!K104="Q1 2030",Expenses!K104="Q2 2030"),"Yes","No")</f>
        <v>No</v>
      </c>
      <c r="AX1561" s="178" t="str">
        <f t="shared" si="1011"/>
        <v>No</v>
      </c>
      <c r="AY1561" t="str">
        <f>IF(OR(Expenses!K104="Q3 2030",Expenses!K104="Q4 2030"),"Yes","No")</f>
        <v>No</v>
      </c>
      <c r="AZ1561" s="178" t="str">
        <f t="shared" si="1012"/>
        <v>No</v>
      </c>
      <c r="BA1561" t="str">
        <f>IF(Expenses!K104="","No","Yes")</f>
        <v>No</v>
      </c>
      <c r="BB1561" s="178" t="str">
        <f t="shared" si="1013"/>
        <v>No</v>
      </c>
      <c r="BC1561" s="178" t="str">
        <f t="shared" si="1014"/>
        <v>No</v>
      </c>
      <c r="BD1561" s="174"/>
    </row>
    <row r="1562" spans="1:56" s="175" customFormat="1" ht="23.25" x14ac:dyDescent="0.45">
      <c r="A1562" s="177">
        <v>101</v>
      </c>
      <c r="B1562" s="22" t="s">
        <v>403</v>
      </c>
      <c r="C1562" t="str">
        <f>IF(Expenses!E105="Yes","Yes","No")</f>
        <v>Yes</v>
      </c>
      <c r="D1562" t="str">
        <f>IF(AND(C1562="No",Expenses!F105="Yes"),"Yes","No")</f>
        <v>No</v>
      </c>
      <c r="E1562" t="str">
        <f>IF(AND(C1562="No",Expenses!F105="N/A"),"N/A","No")</f>
        <v>No</v>
      </c>
      <c r="F1562">
        <f>IF(OR(Expenses!F105="Yes",Expenses!F105="N/A"),0,1)</f>
        <v>1</v>
      </c>
      <c r="G1562" t="str">
        <f>IF(OR(Expenses!K105="Q3 2019",Expenses!K105="Q4 2019"),"Yes","No")</f>
        <v>No</v>
      </c>
      <c r="H1562" s="178" t="str">
        <f t="shared" si="990"/>
        <v>No</v>
      </c>
      <c r="I1562" t="str">
        <f>IF(OR(Expenses!K105="Q1 2020",Expenses!K105="Q2 2020"),"Yes","No")</f>
        <v>No</v>
      </c>
      <c r="J1562" s="178" t="str">
        <f t="shared" si="991"/>
        <v>No</v>
      </c>
      <c r="K1562" t="str">
        <f>IF(OR(Expenses!K105="Q3 2020",Expenses!K105="Q4 2020"),"Yes","No")</f>
        <v>No</v>
      </c>
      <c r="L1562" s="178" t="str">
        <f t="shared" si="992"/>
        <v>No</v>
      </c>
      <c r="M1562" t="str">
        <f>IF(OR(Expenses!K105="Q1 2021",Expenses!K105="Q2 2021"),"Yes","No")</f>
        <v>No</v>
      </c>
      <c r="N1562" s="178" t="str">
        <f t="shared" si="993"/>
        <v>No</v>
      </c>
      <c r="O1562" t="str">
        <f>IF(OR(Expenses!K105="Q3 2021",Expenses!K105="Q4 2021"),"Yes","No")</f>
        <v>No</v>
      </c>
      <c r="P1562" s="178" t="str">
        <f t="shared" si="994"/>
        <v>No</v>
      </c>
      <c r="Q1562" t="str">
        <f>IF(OR(Expenses!K105="Q1 2022",Expenses!K105="Q2 2022"),"Yes","No")</f>
        <v>No</v>
      </c>
      <c r="R1562" s="178" t="str">
        <f t="shared" si="995"/>
        <v>No</v>
      </c>
      <c r="S1562" t="str">
        <f>IF(OR(Expenses!K105="Q3 2022",Expenses!K105="Q4 2022"),"Yes","No")</f>
        <v>No</v>
      </c>
      <c r="T1562" s="178" t="str">
        <f t="shared" si="996"/>
        <v>No</v>
      </c>
      <c r="U1562" t="str">
        <f>IF(OR(Expenses!K105="Q1 2023",Expenses!K105="Q2 2023"),"Yes","No")</f>
        <v>No</v>
      </c>
      <c r="V1562" s="178" t="str">
        <f t="shared" si="997"/>
        <v>No</v>
      </c>
      <c r="W1562" t="str">
        <f>IF(OR(Expenses!K105="Q3 2023",Expenses!K105="Q4 2023"),"Yes","No")</f>
        <v>No</v>
      </c>
      <c r="X1562" s="178" t="str">
        <f t="shared" si="998"/>
        <v>No</v>
      </c>
      <c r="Y1562" t="str">
        <f>IF(OR(Expenses!K105="Q1 2024",Expenses!K105="Q2 2024"),"Yes","No")</f>
        <v>No</v>
      </c>
      <c r="Z1562" s="178" t="str">
        <f t="shared" si="999"/>
        <v>No</v>
      </c>
      <c r="AA1562" t="str">
        <f>IF(OR(Expenses!K105="Q3 2024",Expenses!K105="Q4 2024"),"Yes","No")</f>
        <v>No</v>
      </c>
      <c r="AB1562" s="178" t="str">
        <f t="shared" si="1000"/>
        <v>No</v>
      </c>
      <c r="AC1562" t="str">
        <f>IF(OR(Expenses!K105="Q1 2025",Expenses!K105="Q2 2025"),"Yes","No")</f>
        <v>No</v>
      </c>
      <c r="AD1562" s="178" t="str">
        <f t="shared" si="1001"/>
        <v>No</v>
      </c>
      <c r="AE1562" t="str">
        <f>IF(OR(Expenses!K105="Q3 2025",Expenses!K105="Q4 2025"),"Yes","No")</f>
        <v>No</v>
      </c>
      <c r="AF1562" s="178" t="str">
        <f t="shared" si="1002"/>
        <v>No</v>
      </c>
      <c r="AG1562" t="str">
        <f>IF(OR(Expenses!K105="Q1 2026",Expenses!K105="Q2 2026"),"Yes","No")</f>
        <v>No</v>
      </c>
      <c r="AH1562" s="178" t="str">
        <f t="shared" si="1003"/>
        <v>No</v>
      </c>
      <c r="AI1562" t="str">
        <f>IF(OR(Expenses!K105="Q3 2026",Expenses!K105="Q4 2026"),"Yes","No")</f>
        <v>No</v>
      </c>
      <c r="AJ1562" s="178" t="str">
        <f t="shared" si="1004"/>
        <v>No</v>
      </c>
      <c r="AK1562" t="str">
        <f>IF(OR(Expenses!K105="Q1 2027",Expenses!K105="Q2 2027"),"Yes","No")</f>
        <v>No</v>
      </c>
      <c r="AL1562" s="178" t="str">
        <f t="shared" si="1005"/>
        <v>No</v>
      </c>
      <c r="AM1562" t="str">
        <f>IF(OR(Expenses!K105="Q3 2027",Expenses!K105="Q4 2027"),"Yes","No")</f>
        <v>No</v>
      </c>
      <c r="AN1562" s="178" t="str">
        <f t="shared" si="1006"/>
        <v>No</v>
      </c>
      <c r="AO1562" t="str">
        <f>IF(OR(Expenses!K105="Q1 2028",Expenses!K105="Q2 2028"),"Yes","No")</f>
        <v>No</v>
      </c>
      <c r="AP1562" s="178" t="str">
        <f t="shared" si="1007"/>
        <v>No</v>
      </c>
      <c r="AQ1562" t="str">
        <f>IF(OR(Expenses!K105="Q3 2028",Expenses!K105="Q4 2028"),"Yes","No")</f>
        <v>No</v>
      </c>
      <c r="AR1562" s="178" t="str">
        <f t="shared" si="1008"/>
        <v>No</v>
      </c>
      <c r="AS1562" t="str">
        <f>IF(OR(Expenses!K105="Q1 2029",Expenses!K105="Q2 2029"),"Yes","No")</f>
        <v>No</v>
      </c>
      <c r="AT1562" s="178" t="str">
        <f t="shared" si="1009"/>
        <v>No</v>
      </c>
      <c r="AU1562" t="str">
        <f>IF(OR(Expenses!K105="Q3 2029",Expenses!K105="Q4 2029"),"Yes","No")</f>
        <v>No</v>
      </c>
      <c r="AV1562" s="178" t="str">
        <f t="shared" si="1010"/>
        <v>No</v>
      </c>
      <c r="AW1562" t="str">
        <f>IF(OR(Expenses!K105="Q1 2030",Expenses!K105="Q2 2030"),"Yes","No")</f>
        <v>No</v>
      </c>
      <c r="AX1562" s="178" t="str">
        <f t="shared" si="1011"/>
        <v>No</v>
      </c>
      <c r="AY1562" t="str">
        <f>IF(OR(Expenses!K105="Q3 2030",Expenses!K105="Q4 2030"),"Yes","No")</f>
        <v>No</v>
      </c>
      <c r="AZ1562" s="178" t="str">
        <f t="shared" si="1012"/>
        <v>No</v>
      </c>
      <c r="BA1562" t="str">
        <f>IF(Expenses!K105="","No","Yes")</f>
        <v>No</v>
      </c>
      <c r="BB1562" s="178" t="str">
        <f t="shared" si="1013"/>
        <v>No</v>
      </c>
      <c r="BC1562" s="178" t="str">
        <f t="shared" si="1014"/>
        <v>No</v>
      </c>
      <c r="BD1562" s="174"/>
    </row>
    <row r="1563" spans="1:56" s="175" customFormat="1" ht="34.9" x14ac:dyDescent="0.45">
      <c r="A1563" s="177">
        <v>102</v>
      </c>
      <c r="B1563" s="22" t="s">
        <v>404</v>
      </c>
      <c r="C1563" t="str">
        <f>IF(Expenses!E106="Yes","Yes","No")</f>
        <v>Yes</v>
      </c>
      <c r="D1563" t="str">
        <f>IF(AND(C1563="No",Expenses!F106="Yes"),"Yes","No")</f>
        <v>No</v>
      </c>
      <c r="E1563" t="str">
        <f>IF(AND(C1563="No",Expenses!F106="N/A"),"N/A","No")</f>
        <v>No</v>
      </c>
      <c r="F1563">
        <f>IF(OR(Expenses!F106="Yes",Expenses!F106="N/A"),0,1)</f>
        <v>1</v>
      </c>
      <c r="G1563" t="str">
        <f>IF(OR(Expenses!K106="Q3 2019",Expenses!K106="Q4 2019"),"Yes","No")</f>
        <v>No</v>
      </c>
      <c r="H1563" s="178" t="str">
        <f t="shared" si="990"/>
        <v>No</v>
      </c>
      <c r="I1563" t="str">
        <f>IF(OR(Expenses!K106="Q1 2020",Expenses!K106="Q2 2020"),"Yes","No")</f>
        <v>No</v>
      </c>
      <c r="J1563" s="178" t="str">
        <f t="shared" si="991"/>
        <v>No</v>
      </c>
      <c r="K1563" t="str">
        <f>IF(OR(Expenses!K106="Q3 2020",Expenses!K106="Q4 2020"),"Yes","No")</f>
        <v>No</v>
      </c>
      <c r="L1563" s="178" t="str">
        <f t="shared" si="992"/>
        <v>No</v>
      </c>
      <c r="M1563" t="str">
        <f>IF(OR(Expenses!K106="Q1 2021",Expenses!K106="Q2 2021"),"Yes","No")</f>
        <v>No</v>
      </c>
      <c r="N1563" s="178" t="str">
        <f t="shared" si="993"/>
        <v>No</v>
      </c>
      <c r="O1563" t="str">
        <f>IF(OR(Expenses!K106="Q3 2021",Expenses!K106="Q4 2021"),"Yes","No")</f>
        <v>No</v>
      </c>
      <c r="P1563" s="178" t="str">
        <f t="shared" si="994"/>
        <v>No</v>
      </c>
      <c r="Q1563" t="str">
        <f>IF(OR(Expenses!K106="Q1 2022",Expenses!K106="Q2 2022"),"Yes","No")</f>
        <v>No</v>
      </c>
      <c r="R1563" s="178" t="str">
        <f t="shared" si="995"/>
        <v>No</v>
      </c>
      <c r="S1563" t="str">
        <f>IF(OR(Expenses!K106="Q3 2022",Expenses!K106="Q4 2022"),"Yes","No")</f>
        <v>No</v>
      </c>
      <c r="T1563" s="178" t="str">
        <f t="shared" si="996"/>
        <v>No</v>
      </c>
      <c r="U1563" t="str">
        <f>IF(OR(Expenses!K106="Q1 2023",Expenses!K106="Q2 2023"),"Yes","No")</f>
        <v>No</v>
      </c>
      <c r="V1563" s="178" t="str">
        <f t="shared" si="997"/>
        <v>No</v>
      </c>
      <c r="W1563" t="str">
        <f>IF(OR(Expenses!K106="Q3 2023",Expenses!K106="Q4 2023"),"Yes","No")</f>
        <v>No</v>
      </c>
      <c r="X1563" s="178" t="str">
        <f t="shared" si="998"/>
        <v>No</v>
      </c>
      <c r="Y1563" t="str">
        <f>IF(OR(Expenses!K106="Q1 2024",Expenses!K106="Q2 2024"),"Yes","No")</f>
        <v>No</v>
      </c>
      <c r="Z1563" s="178" t="str">
        <f t="shared" si="999"/>
        <v>No</v>
      </c>
      <c r="AA1563" t="str">
        <f>IF(OR(Expenses!K106="Q3 2024",Expenses!K106="Q4 2024"),"Yes","No")</f>
        <v>No</v>
      </c>
      <c r="AB1563" s="178" t="str">
        <f t="shared" si="1000"/>
        <v>No</v>
      </c>
      <c r="AC1563" t="str">
        <f>IF(OR(Expenses!K106="Q1 2025",Expenses!K106="Q2 2025"),"Yes","No")</f>
        <v>No</v>
      </c>
      <c r="AD1563" s="178" t="str">
        <f t="shared" si="1001"/>
        <v>No</v>
      </c>
      <c r="AE1563" t="str">
        <f>IF(OR(Expenses!K106="Q3 2025",Expenses!K106="Q4 2025"),"Yes","No")</f>
        <v>No</v>
      </c>
      <c r="AF1563" s="178" t="str">
        <f t="shared" si="1002"/>
        <v>No</v>
      </c>
      <c r="AG1563" t="str">
        <f>IF(OR(Expenses!K106="Q1 2026",Expenses!K106="Q2 2026"),"Yes","No")</f>
        <v>No</v>
      </c>
      <c r="AH1563" s="178" t="str">
        <f t="shared" si="1003"/>
        <v>No</v>
      </c>
      <c r="AI1563" t="str">
        <f>IF(OR(Expenses!K106="Q3 2026",Expenses!K106="Q4 2026"),"Yes","No")</f>
        <v>No</v>
      </c>
      <c r="AJ1563" s="178" t="str">
        <f t="shared" si="1004"/>
        <v>No</v>
      </c>
      <c r="AK1563" t="str">
        <f>IF(OR(Expenses!K106="Q1 2027",Expenses!K106="Q2 2027"),"Yes","No")</f>
        <v>No</v>
      </c>
      <c r="AL1563" s="178" t="str">
        <f t="shared" si="1005"/>
        <v>No</v>
      </c>
      <c r="AM1563" t="str">
        <f>IF(OR(Expenses!K106="Q3 2027",Expenses!K106="Q4 2027"),"Yes","No")</f>
        <v>No</v>
      </c>
      <c r="AN1563" s="178" t="str">
        <f t="shared" si="1006"/>
        <v>No</v>
      </c>
      <c r="AO1563" t="str">
        <f>IF(OR(Expenses!K106="Q1 2028",Expenses!K106="Q2 2028"),"Yes","No")</f>
        <v>No</v>
      </c>
      <c r="AP1563" s="178" t="str">
        <f t="shared" si="1007"/>
        <v>No</v>
      </c>
      <c r="AQ1563" t="str">
        <f>IF(OR(Expenses!K106="Q3 2028",Expenses!K106="Q4 2028"),"Yes","No")</f>
        <v>No</v>
      </c>
      <c r="AR1563" s="178" t="str">
        <f t="shared" si="1008"/>
        <v>No</v>
      </c>
      <c r="AS1563" t="str">
        <f>IF(OR(Expenses!K106="Q1 2029",Expenses!K106="Q2 2029"),"Yes","No")</f>
        <v>No</v>
      </c>
      <c r="AT1563" s="178" t="str">
        <f t="shared" si="1009"/>
        <v>No</v>
      </c>
      <c r="AU1563" t="str">
        <f>IF(OR(Expenses!K106="Q3 2029",Expenses!K106="Q4 2029"),"Yes","No")</f>
        <v>No</v>
      </c>
      <c r="AV1563" s="178" t="str">
        <f t="shared" si="1010"/>
        <v>No</v>
      </c>
      <c r="AW1563" t="str">
        <f>IF(OR(Expenses!K106="Q1 2030",Expenses!K106="Q2 2030"),"Yes","No")</f>
        <v>No</v>
      </c>
      <c r="AX1563" s="178" t="str">
        <f t="shared" si="1011"/>
        <v>No</v>
      </c>
      <c r="AY1563" t="str">
        <f>IF(OR(Expenses!K106="Q3 2030",Expenses!K106="Q4 2030"),"Yes","No")</f>
        <v>No</v>
      </c>
      <c r="AZ1563" s="178" t="str">
        <f t="shared" si="1012"/>
        <v>No</v>
      </c>
      <c r="BA1563" t="str">
        <f>IF(Expenses!K106="","No","Yes")</f>
        <v>No</v>
      </c>
      <c r="BB1563" s="178" t="str">
        <f t="shared" si="1013"/>
        <v>No</v>
      </c>
      <c r="BC1563" s="178" t="str">
        <f t="shared" si="1014"/>
        <v>No</v>
      </c>
      <c r="BD1563" s="174"/>
    </row>
    <row r="1564" spans="1:56" s="175" customFormat="1" ht="23.25" x14ac:dyDescent="0.45">
      <c r="A1564" s="177">
        <v>103</v>
      </c>
      <c r="B1564" s="22" t="s">
        <v>405</v>
      </c>
      <c r="C1564" t="str">
        <f>IF(Expenses!E107="Yes","Yes","No")</f>
        <v>Yes</v>
      </c>
      <c r="D1564" t="str">
        <f>IF(AND(C1564="No",Expenses!F107="Yes"),"Yes","No")</f>
        <v>No</v>
      </c>
      <c r="E1564" t="str">
        <f>IF(AND(C1564="No",Expenses!F107="N/A"),"N/A","No")</f>
        <v>No</v>
      </c>
      <c r="F1564">
        <f>IF(OR(Expenses!F107="Yes",Expenses!F107="N/A"),0,1)</f>
        <v>1</v>
      </c>
      <c r="G1564" t="str">
        <f>IF(OR(Expenses!K107="Q3 2019",Expenses!K107="Q4 2019"),"Yes","No")</f>
        <v>No</v>
      </c>
      <c r="H1564" s="178" t="str">
        <f t="shared" si="990"/>
        <v>No</v>
      </c>
      <c r="I1564" t="str">
        <f>IF(OR(Expenses!K107="Q1 2020",Expenses!K107="Q2 2020"),"Yes","No")</f>
        <v>No</v>
      </c>
      <c r="J1564" s="178" t="str">
        <f t="shared" si="991"/>
        <v>No</v>
      </c>
      <c r="K1564" t="str">
        <f>IF(OR(Expenses!K107="Q3 2020",Expenses!K107="Q4 2020"),"Yes","No")</f>
        <v>No</v>
      </c>
      <c r="L1564" s="178" t="str">
        <f t="shared" si="992"/>
        <v>No</v>
      </c>
      <c r="M1564" t="str">
        <f>IF(OR(Expenses!K107="Q1 2021",Expenses!K107="Q2 2021"),"Yes","No")</f>
        <v>No</v>
      </c>
      <c r="N1564" s="178" t="str">
        <f t="shared" si="993"/>
        <v>No</v>
      </c>
      <c r="O1564" t="str">
        <f>IF(OR(Expenses!K107="Q3 2021",Expenses!K107="Q4 2021"),"Yes","No")</f>
        <v>No</v>
      </c>
      <c r="P1564" s="178" t="str">
        <f t="shared" si="994"/>
        <v>No</v>
      </c>
      <c r="Q1564" t="str">
        <f>IF(OR(Expenses!K107="Q1 2022",Expenses!K107="Q2 2022"),"Yes","No")</f>
        <v>No</v>
      </c>
      <c r="R1564" s="178" t="str">
        <f t="shared" si="995"/>
        <v>No</v>
      </c>
      <c r="S1564" t="str">
        <f>IF(OR(Expenses!K107="Q3 2022",Expenses!K107="Q4 2022"),"Yes","No")</f>
        <v>No</v>
      </c>
      <c r="T1564" s="178" t="str">
        <f t="shared" si="996"/>
        <v>No</v>
      </c>
      <c r="U1564" t="str">
        <f>IF(OR(Expenses!K107="Q1 2023",Expenses!K107="Q2 2023"),"Yes","No")</f>
        <v>No</v>
      </c>
      <c r="V1564" s="178" t="str">
        <f t="shared" si="997"/>
        <v>No</v>
      </c>
      <c r="W1564" t="str">
        <f>IF(OR(Expenses!K107="Q3 2023",Expenses!K107="Q4 2023"),"Yes","No")</f>
        <v>No</v>
      </c>
      <c r="X1564" s="178" t="str">
        <f t="shared" si="998"/>
        <v>No</v>
      </c>
      <c r="Y1564" t="str">
        <f>IF(OR(Expenses!K107="Q1 2024",Expenses!K107="Q2 2024"),"Yes","No")</f>
        <v>No</v>
      </c>
      <c r="Z1564" s="178" t="str">
        <f t="shared" si="999"/>
        <v>No</v>
      </c>
      <c r="AA1564" t="str">
        <f>IF(OR(Expenses!K107="Q3 2024",Expenses!K107="Q4 2024"),"Yes","No")</f>
        <v>No</v>
      </c>
      <c r="AB1564" s="178" t="str">
        <f t="shared" si="1000"/>
        <v>No</v>
      </c>
      <c r="AC1564" t="str">
        <f>IF(OR(Expenses!K107="Q1 2025",Expenses!K107="Q2 2025"),"Yes","No")</f>
        <v>No</v>
      </c>
      <c r="AD1564" s="178" t="str">
        <f t="shared" si="1001"/>
        <v>No</v>
      </c>
      <c r="AE1564" t="str">
        <f>IF(OR(Expenses!K107="Q3 2025",Expenses!K107="Q4 2025"),"Yes","No")</f>
        <v>No</v>
      </c>
      <c r="AF1564" s="178" t="str">
        <f t="shared" si="1002"/>
        <v>No</v>
      </c>
      <c r="AG1564" t="str">
        <f>IF(OR(Expenses!K107="Q1 2026",Expenses!K107="Q2 2026"),"Yes","No")</f>
        <v>No</v>
      </c>
      <c r="AH1564" s="178" t="str">
        <f t="shared" si="1003"/>
        <v>No</v>
      </c>
      <c r="AI1564" t="str">
        <f>IF(OR(Expenses!K107="Q3 2026",Expenses!K107="Q4 2026"),"Yes","No")</f>
        <v>No</v>
      </c>
      <c r="AJ1564" s="178" t="str">
        <f t="shared" si="1004"/>
        <v>No</v>
      </c>
      <c r="AK1564" t="str">
        <f>IF(OR(Expenses!K107="Q1 2027",Expenses!K107="Q2 2027"),"Yes","No")</f>
        <v>No</v>
      </c>
      <c r="AL1564" s="178" t="str">
        <f t="shared" si="1005"/>
        <v>No</v>
      </c>
      <c r="AM1564" t="str">
        <f>IF(OR(Expenses!K107="Q3 2027",Expenses!K107="Q4 2027"),"Yes","No")</f>
        <v>No</v>
      </c>
      <c r="AN1564" s="178" t="str">
        <f t="shared" si="1006"/>
        <v>No</v>
      </c>
      <c r="AO1564" t="str">
        <f>IF(OR(Expenses!K107="Q1 2028",Expenses!K107="Q2 2028"),"Yes","No")</f>
        <v>No</v>
      </c>
      <c r="AP1564" s="178" t="str">
        <f t="shared" si="1007"/>
        <v>No</v>
      </c>
      <c r="AQ1564" t="str">
        <f>IF(OR(Expenses!K107="Q3 2028",Expenses!K107="Q4 2028"),"Yes","No")</f>
        <v>No</v>
      </c>
      <c r="AR1564" s="178" t="str">
        <f t="shared" si="1008"/>
        <v>No</v>
      </c>
      <c r="AS1564" t="str">
        <f>IF(OR(Expenses!K107="Q1 2029",Expenses!K107="Q2 2029"),"Yes","No")</f>
        <v>No</v>
      </c>
      <c r="AT1564" s="178" t="str">
        <f t="shared" si="1009"/>
        <v>No</v>
      </c>
      <c r="AU1564" t="str">
        <f>IF(OR(Expenses!K107="Q3 2029",Expenses!K107="Q4 2029"),"Yes","No")</f>
        <v>No</v>
      </c>
      <c r="AV1564" s="178" t="str">
        <f t="shared" si="1010"/>
        <v>No</v>
      </c>
      <c r="AW1564" t="str">
        <f>IF(OR(Expenses!K107="Q1 2030",Expenses!K107="Q2 2030"),"Yes","No")</f>
        <v>No</v>
      </c>
      <c r="AX1564" s="178" t="str">
        <f t="shared" si="1011"/>
        <v>No</v>
      </c>
      <c r="AY1564" t="str">
        <f>IF(OR(Expenses!K107="Q3 2030",Expenses!K107="Q4 2030"),"Yes","No")</f>
        <v>No</v>
      </c>
      <c r="AZ1564" s="178" t="str">
        <f t="shared" si="1012"/>
        <v>No</v>
      </c>
      <c r="BA1564" t="str">
        <f>IF(Expenses!K107="","No","Yes")</f>
        <v>No</v>
      </c>
      <c r="BB1564" s="178" t="str">
        <f t="shared" si="1013"/>
        <v>No</v>
      </c>
      <c r="BC1564" s="178" t="str">
        <f t="shared" si="1014"/>
        <v>No</v>
      </c>
      <c r="BD1564" s="174"/>
    </row>
    <row r="1565" spans="1:56" s="175" customFormat="1" ht="34.9" x14ac:dyDescent="0.45">
      <c r="A1565" s="177">
        <v>104</v>
      </c>
      <c r="B1565" s="22" t="s">
        <v>407</v>
      </c>
      <c r="C1565" t="str">
        <f>IF(Expenses!E108="Yes","Yes","No")</f>
        <v>Yes</v>
      </c>
      <c r="D1565" t="str">
        <f>IF(AND(C1565="No",Expenses!F108="Yes"),"Yes","No")</f>
        <v>No</v>
      </c>
      <c r="E1565" t="str">
        <f>IF(AND(C1565="No",Expenses!F108="N/A"),"N/A","No")</f>
        <v>No</v>
      </c>
      <c r="F1565">
        <f>IF(OR(Expenses!F108="Yes",Expenses!F108="N/A"),0,1)</f>
        <v>1</v>
      </c>
      <c r="G1565" t="str">
        <f>IF(OR(Expenses!K108="Q3 2019",Expenses!K108="Q4 2019"),"Yes","No")</f>
        <v>No</v>
      </c>
      <c r="H1565" s="178" t="str">
        <f t="shared" si="990"/>
        <v>No</v>
      </c>
      <c r="I1565" t="str">
        <f>IF(OR(Expenses!K108="Q1 2020",Expenses!K108="Q2 2020"),"Yes","No")</f>
        <v>No</v>
      </c>
      <c r="J1565" s="178" t="str">
        <f t="shared" si="991"/>
        <v>No</v>
      </c>
      <c r="K1565" t="str">
        <f>IF(OR(Expenses!K108="Q3 2020",Expenses!K108="Q4 2020"),"Yes","No")</f>
        <v>No</v>
      </c>
      <c r="L1565" s="178" t="str">
        <f t="shared" si="992"/>
        <v>No</v>
      </c>
      <c r="M1565" t="str">
        <f>IF(OR(Expenses!K108="Q1 2021",Expenses!K108="Q2 2021"),"Yes","No")</f>
        <v>No</v>
      </c>
      <c r="N1565" s="178" t="str">
        <f t="shared" si="993"/>
        <v>No</v>
      </c>
      <c r="O1565" t="str">
        <f>IF(OR(Expenses!K108="Q3 2021",Expenses!K108="Q4 2021"),"Yes","No")</f>
        <v>No</v>
      </c>
      <c r="P1565" s="178" t="str">
        <f t="shared" si="994"/>
        <v>No</v>
      </c>
      <c r="Q1565" t="str">
        <f>IF(OR(Expenses!K108="Q1 2022",Expenses!K108="Q2 2022"),"Yes","No")</f>
        <v>No</v>
      </c>
      <c r="R1565" s="178" t="str">
        <f t="shared" si="995"/>
        <v>No</v>
      </c>
      <c r="S1565" t="str">
        <f>IF(OR(Expenses!K108="Q3 2022",Expenses!K108="Q4 2022"),"Yes","No")</f>
        <v>No</v>
      </c>
      <c r="T1565" s="178" t="str">
        <f t="shared" si="996"/>
        <v>No</v>
      </c>
      <c r="U1565" t="str">
        <f>IF(OR(Expenses!K108="Q1 2023",Expenses!K108="Q2 2023"),"Yes","No")</f>
        <v>No</v>
      </c>
      <c r="V1565" s="178" t="str">
        <f t="shared" si="997"/>
        <v>No</v>
      </c>
      <c r="W1565" t="str">
        <f>IF(OR(Expenses!K108="Q3 2023",Expenses!K108="Q4 2023"),"Yes","No")</f>
        <v>No</v>
      </c>
      <c r="X1565" s="178" t="str">
        <f t="shared" si="998"/>
        <v>No</v>
      </c>
      <c r="Y1565" t="str">
        <f>IF(OR(Expenses!K108="Q1 2024",Expenses!K108="Q2 2024"),"Yes","No")</f>
        <v>No</v>
      </c>
      <c r="Z1565" s="178" t="str">
        <f t="shared" si="999"/>
        <v>No</v>
      </c>
      <c r="AA1565" t="str">
        <f>IF(OR(Expenses!K108="Q3 2024",Expenses!K108="Q4 2024"),"Yes","No")</f>
        <v>No</v>
      </c>
      <c r="AB1565" s="178" t="str">
        <f t="shared" si="1000"/>
        <v>No</v>
      </c>
      <c r="AC1565" t="str">
        <f>IF(OR(Expenses!K108="Q1 2025",Expenses!K108="Q2 2025"),"Yes","No")</f>
        <v>No</v>
      </c>
      <c r="AD1565" s="178" t="str">
        <f t="shared" si="1001"/>
        <v>No</v>
      </c>
      <c r="AE1565" t="str">
        <f>IF(OR(Expenses!K108="Q3 2025",Expenses!K108="Q4 2025"),"Yes","No")</f>
        <v>No</v>
      </c>
      <c r="AF1565" s="178" t="str">
        <f t="shared" si="1002"/>
        <v>No</v>
      </c>
      <c r="AG1565" t="str">
        <f>IF(OR(Expenses!K108="Q1 2026",Expenses!K108="Q2 2026"),"Yes","No")</f>
        <v>No</v>
      </c>
      <c r="AH1565" s="178" t="str">
        <f t="shared" si="1003"/>
        <v>No</v>
      </c>
      <c r="AI1565" t="str">
        <f>IF(OR(Expenses!K108="Q3 2026",Expenses!K108="Q4 2026"),"Yes","No")</f>
        <v>No</v>
      </c>
      <c r="AJ1565" s="178" t="str">
        <f t="shared" si="1004"/>
        <v>No</v>
      </c>
      <c r="AK1565" t="str">
        <f>IF(OR(Expenses!K108="Q1 2027",Expenses!K108="Q2 2027"),"Yes","No")</f>
        <v>No</v>
      </c>
      <c r="AL1565" s="178" t="str">
        <f t="shared" si="1005"/>
        <v>No</v>
      </c>
      <c r="AM1565" t="str">
        <f>IF(OR(Expenses!K108="Q3 2027",Expenses!K108="Q4 2027"),"Yes","No")</f>
        <v>No</v>
      </c>
      <c r="AN1565" s="178" t="str">
        <f t="shared" si="1006"/>
        <v>No</v>
      </c>
      <c r="AO1565" t="str">
        <f>IF(OR(Expenses!K108="Q1 2028",Expenses!K108="Q2 2028"),"Yes","No")</f>
        <v>No</v>
      </c>
      <c r="AP1565" s="178" t="str">
        <f t="shared" si="1007"/>
        <v>No</v>
      </c>
      <c r="AQ1565" t="str">
        <f>IF(OR(Expenses!K108="Q3 2028",Expenses!K108="Q4 2028"),"Yes","No")</f>
        <v>No</v>
      </c>
      <c r="AR1565" s="178" t="str">
        <f t="shared" si="1008"/>
        <v>No</v>
      </c>
      <c r="AS1565" t="str">
        <f>IF(OR(Expenses!K108="Q1 2029",Expenses!K108="Q2 2029"),"Yes","No")</f>
        <v>No</v>
      </c>
      <c r="AT1565" s="178" t="str">
        <f t="shared" si="1009"/>
        <v>No</v>
      </c>
      <c r="AU1565" t="str">
        <f>IF(OR(Expenses!K108="Q3 2029",Expenses!K108="Q4 2029"),"Yes","No")</f>
        <v>No</v>
      </c>
      <c r="AV1565" s="178" t="str">
        <f t="shared" si="1010"/>
        <v>No</v>
      </c>
      <c r="AW1565" t="str">
        <f>IF(OR(Expenses!K108="Q1 2030",Expenses!K108="Q2 2030"),"Yes","No")</f>
        <v>No</v>
      </c>
      <c r="AX1565" s="178" t="str">
        <f t="shared" si="1011"/>
        <v>No</v>
      </c>
      <c r="AY1565" t="str">
        <f>IF(OR(Expenses!K108="Q3 2030",Expenses!K108="Q4 2030"),"Yes","No")</f>
        <v>No</v>
      </c>
      <c r="AZ1565" s="178" t="str">
        <f t="shared" si="1012"/>
        <v>No</v>
      </c>
      <c r="BA1565" t="str">
        <f>IF(Expenses!K108="","No","Yes")</f>
        <v>No</v>
      </c>
      <c r="BB1565" s="178" t="str">
        <f t="shared" si="1013"/>
        <v>No</v>
      </c>
      <c r="BC1565" s="178" t="str">
        <f t="shared" si="1014"/>
        <v>No</v>
      </c>
      <c r="BD1565" s="174"/>
    </row>
    <row r="1566" spans="1:56" s="175" customFormat="1" ht="23.25" x14ac:dyDescent="0.45">
      <c r="A1566" s="177">
        <v>105</v>
      </c>
      <c r="B1566" s="22" t="s">
        <v>408</v>
      </c>
      <c r="C1566" t="str">
        <f>IF(Expenses!E109="Yes","Yes","No")</f>
        <v>Yes</v>
      </c>
      <c r="D1566" t="str">
        <f>IF(AND(C1566="No",Expenses!F109="Yes"),"Yes","No")</f>
        <v>No</v>
      </c>
      <c r="E1566" t="str">
        <f>IF(AND(C1566="No",Expenses!F109="N/A"),"N/A","No")</f>
        <v>No</v>
      </c>
      <c r="F1566">
        <f>IF(OR(Expenses!F109="Yes",Expenses!F109="N/A"),0,1)</f>
        <v>1</v>
      </c>
      <c r="G1566" t="str">
        <f>IF(OR(Expenses!K109="Q3 2019",Expenses!K109="Q4 2019"),"Yes","No")</f>
        <v>No</v>
      </c>
      <c r="H1566" s="178" t="str">
        <f t="shared" si="990"/>
        <v>No</v>
      </c>
      <c r="I1566" t="str">
        <f>IF(OR(Expenses!K109="Q1 2020",Expenses!K109="Q2 2020"),"Yes","No")</f>
        <v>No</v>
      </c>
      <c r="J1566" s="178" t="str">
        <f t="shared" si="991"/>
        <v>No</v>
      </c>
      <c r="K1566" t="str">
        <f>IF(OR(Expenses!K109="Q3 2020",Expenses!K109="Q4 2020"),"Yes","No")</f>
        <v>No</v>
      </c>
      <c r="L1566" s="178" t="str">
        <f t="shared" si="992"/>
        <v>No</v>
      </c>
      <c r="M1566" t="str">
        <f>IF(OR(Expenses!K109="Q1 2021",Expenses!K109="Q2 2021"),"Yes","No")</f>
        <v>No</v>
      </c>
      <c r="N1566" s="178" t="str">
        <f t="shared" si="993"/>
        <v>No</v>
      </c>
      <c r="O1566" t="str">
        <f>IF(OR(Expenses!K109="Q3 2021",Expenses!K109="Q4 2021"),"Yes","No")</f>
        <v>No</v>
      </c>
      <c r="P1566" s="178" t="str">
        <f t="shared" si="994"/>
        <v>No</v>
      </c>
      <c r="Q1566" t="str">
        <f>IF(OR(Expenses!K109="Q1 2022",Expenses!K109="Q2 2022"),"Yes","No")</f>
        <v>No</v>
      </c>
      <c r="R1566" s="178" t="str">
        <f t="shared" si="995"/>
        <v>No</v>
      </c>
      <c r="S1566" t="str">
        <f>IF(OR(Expenses!K109="Q3 2022",Expenses!K109="Q4 2022"),"Yes","No")</f>
        <v>No</v>
      </c>
      <c r="T1566" s="178" t="str">
        <f t="shared" si="996"/>
        <v>No</v>
      </c>
      <c r="U1566" t="str">
        <f>IF(OR(Expenses!K109="Q1 2023",Expenses!K109="Q2 2023"),"Yes","No")</f>
        <v>No</v>
      </c>
      <c r="V1566" s="178" t="str">
        <f t="shared" si="997"/>
        <v>No</v>
      </c>
      <c r="W1566" t="str">
        <f>IF(OR(Expenses!K109="Q3 2023",Expenses!K109="Q4 2023"),"Yes","No")</f>
        <v>No</v>
      </c>
      <c r="X1566" s="178" t="str">
        <f t="shared" si="998"/>
        <v>No</v>
      </c>
      <c r="Y1566" t="str">
        <f>IF(OR(Expenses!K109="Q1 2024",Expenses!K109="Q2 2024"),"Yes","No")</f>
        <v>No</v>
      </c>
      <c r="Z1566" s="178" t="str">
        <f t="shared" si="999"/>
        <v>No</v>
      </c>
      <c r="AA1566" t="str">
        <f>IF(OR(Expenses!K109="Q3 2024",Expenses!K109="Q4 2024"),"Yes","No")</f>
        <v>No</v>
      </c>
      <c r="AB1566" s="178" t="str">
        <f t="shared" si="1000"/>
        <v>No</v>
      </c>
      <c r="AC1566" t="str">
        <f>IF(OR(Expenses!K109="Q1 2025",Expenses!K109="Q2 2025"),"Yes","No")</f>
        <v>No</v>
      </c>
      <c r="AD1566" s="178" t="str">
        <f t="shared" si="1001"/>
        <v>No</v>
      </c>
      <c r="AE1566" t="str">
        <f>IF(OR(Expenses!K109="Q3 2025",Expenses!K109="Q4 2025"),"Yes","No")</f>
        <v>No</v>
      </c>
      <c r="AF1566" s="178" t="str">
        <f t="shared" si="1002"/>
        <v>No</v>
      </c>
      <c r="AG1566" t="str">
        <f>IF(OR(Expenses!K109="Q1 2026",Expenses!K109="Q2 2026"),"Yes","No")</f>
        <v>No</v>
      </c>
      <c r="AH1566" s="178" t="str">
        <f t="shared" si="1003"/>
        <v>No</v>
      </c>
      <c r="AI1566" t="str">
        <f>IF(OR(Expenses!K109="Q3 2026",Expenses!K109="Q4 2026"),"Yes","No")</f>
        <v>No</v>
      </c>
      <c r="AJ1566" s="178" t="str">
        <f t="shared" si="1004"/>
        <v>No</v>
      </c>
      <c r="AK1566" t="str">
        <f>IF(OR(Expenses!K109="Q1 2027",Expenses!K109="Q2 2027"),"Yes","No")</f>
        <v>No</v>
      </c>
      <c r="AL1566" s="178" t="str">
        <f t="shared" si="1005"/>
        <v>No</v>
      </c>
      <c r="AM1566" t="str">
        <f>IF(OR(Expenses!K109="Q3 2027",Expenses!K109="Q4 2027"),"Yes","No")</f>
        <v>No</v>
      </c>
      <c r="AN1566" s="178" t="str">
        <f t="shared" si="1006"/>
        <v>No</v>
      </c>
      <c r="AO1566" t="str">
        <f>IF(OR(Expenses!K109="Q1 2028",Expenses!K109="Q2 2028"),"Yes","No")</f>
        <v>No</v>
      </c>
      <c r="AP1566" s="178" t="str">
        <f t="shared" si="1007"/>
        <v>No</v>
      </c>
      <c r="AQ1566" t="str">
        <f>IF(OR(Expenses!K109="Q3 2028",Expenses!K109="Q4 2028"),"Yes","No")</f>
        <v>No</v>
      </c>
      <c r="AR1566" s="178" t="str">
        <f t="shared" si="1008"/>
        <v>No</v>
      </c>
      <c r="AS1566" t="str">
        <f>IF(OR(Expenses!K109="Q1 2029",Expenses!K109="Q2 2029"),"Yes","No")</f>
        <v>No</v>
      </c>
      <c r="AT1566" s="178" t="str">
        <f t="shared" si="1009"/>
        <v>No</v>
      </c>
      <c r="AU1566" t="str">
        <f>IF(OR(Expenses!K109="Q3 2029",Expenses!K109="Q4 2029"),"Yes","No")</f>
        <v>No</v>
      </c>
      <c r="AV1566" s="178" t="str">
        <f t="shared" si="1010"/>
        <v>No</v>
      </c>
      <c r="AW1566" t="str">
        <f>IF(OR(Expenses!K109="Q1 2030",Expenses!K109="Q2 2030"),"Yes","No")</f>
        <v>No</v>
      </c>
      <c r="AX1566" s="178" t="str">
        <f t="shared" si="1011"/>
        <v>No</v>
      </c>
      <c r="AY1566" t="str">
        <f>IF(OR(Expenses!K109="Q3 2030",Expenses!K109="Q4 2030"),"Yes","No")</f>
        <v>No</v>
      </c>
      <c r="AZ1566" s="178" t="str">
        <f t="shared" si="1012"/>
        <v>No</v>
      </c>
      <c r="BA1566" t="str">
        <f>IF(Expenses!K109="","No","Yes")</f>
        <v>No</v>
      </c>
      <c r="BB1566" s="178" t="str">
        <f t="shared" si="1013"/>
        <v>No</v>
      </c>
      <c r="BC1566" s="178" t="str">
        <f t="shared" si="1014"/>
        <v>No</v>
      </c>
      <c r="BD1566" s="174"/>
    </row>
    <row r="1567" spans="1:56" s="175" customFormat="1" ht="34.9" x14ac:dyDescent="0.45">
      <c r="A1567" s="177">
        <v>106</v>
      </c>
      <c r="B1567" s="111" t="s">
        <v>409</v>
      </c>
      <c r="C1567" t="str">
        <f>IF(Expenses!E110="Yes","Yes","No")</f>
        <v>No</v>
      </c>
      <c r="D1567" t="str">
        <f>IF(AND(C1567="No",Expenses!F110="Yes"),"Yes","No")</f>
        <v>No</v>
      </c>
      <c r="E1567" t="str">
        <f>IF(AND(C1567="No",Expenses!F110="N/A"),"N/A","No")</f>
        <v>No</v>
      </c>
      <c r="F1567">
        <f>IF(OR(Expenses!F110="Yes",Expenses!F110="N/A"),0,1)</f>
        <v>1</v>
      </c>
      <c r="G1567" t="str">
        <f>IF(OR(Expenses!K110="Q3 2019",Expenses!K110="Q4 2019"),"Yes","No")</f>
        <v>No</v>
      </c>
      <c r="H1567" s="178" t="str">
        <f t="shared" si="990"/>
        <v>No</v>
      </c>
      <c r="I1567" t="str">
        <f>IF(OR(Expenses!K110="Q1 2020",Expenses!K110="Q2 2020"),"Yes","No")</f>
        <v>No</v>
      </c>
      <c r="J1567" s="178" t="str">
        <f t="shared" si="991"/>
        <v>No</v>
      </c>
      <c r="K1567" t="str">
        <f>IF(OR(Expenses!K110="Q3 2020",Expenses!K110="Q4 2020"),"Yes","No")</f>
        <v>No</v>
      </c>
      <c r="L1567" s="178" t="str">
        <f t="shared" si="992"/>
        <v>No</v>
      </c>
      <c r="M1567" t="str">
        <f>IF(OR(Expenses!K110="Q1 2021",Expenses!K110="Q2 2021"),"Yes","No")</f>
        <v>No</v>
      </c>
      <c r="N1567" s="178" t="str">
        <f t="shared" si="993"/>
        <v>No</v>
      </c>
      <c r="O1567" t="str">
        <f>IF(OR(Expenses!K110="Q3 2021",Expenses!K110="Q4 2021"),"Yes","No")</f>
        <v>No</v>
      </c>
      <c r="P1567" s="178" t="str">
        <f t="shared" si="994"/>
        <v>No</v>
      </c>
      <c r="Q1567" t="str">
        <f>IF(OR(Expenses!K110="Q1 2022",Expenses!K110="Q2 2022"),"Yes","No")</f>
        <v>No</v>
      </c>
      <c r="R1567" s="178" t="str">
        <f t="shared" si="995"/>
        <v>No</v>
      </c>
      <c r="S1567" t="str">
        <f>IF(OR(Expenses!K110="Q3 2022",Expenses!K110="Q4 2022"),"Yes","No")</f>
        <v>No</v>
      </c>
      <c r="T1567" s="178" t="str">
        <f t="shared" si="996"/>
        <v>No</v>
      </c>
      <c r="U1567" t="str">
        <f>IF(OR(Expenses!K110="Q1 2023",Expenses!K110="Q2 2023"),"Yes","No")</f>
        <v>No</v>
      </c>
      <c r="V1567" s="178" t="str">
        <f t="shared" si="997"/>
        <v>No</v>
      </c>
      <c r="W1567" t="str">
        <f>IF(OR(Expenses!K110="Q3 2023",Expenses!K110="Q4 2023"),"Yes","No")</f>
        <v>No</v>
      </c>
      <c r="X1567" s="178" t="str">
        <f t="shared" si="998"/>
        <v>No</v>
      </c>
      <c r="Y1567" t="str">
        <f>IF(OR(Expenses!K110="Q1 2024",Expenses!K110="Q2 2024"),"Yes","No")</f>
        <v>No</v>
      </c>
      <c r="Z1567" s="178" t="str">
        <f t="shared" si="999"/>
        <v>No</v>
      </c>
      <c r="AA1567" t="str">
        <f>IF(OR(Expenses!K110="Q3 2024",Expenses!K110="Q4 2024"),"Yes","No")</f>
        <v>No</v>
      </c>
      <c r="AB1567" s="178" t="str">
        <f t="shared" si="1000"/>
        <v>No</v>
      </c>
      <c r="AC1567" t="str">
        <f>IF(OR(Expenses!K110="Q1 2025",Expenses!K110="Q2 2025"),"Yes","No")</f>
        <v>No</v>
      </c>
      <c r="AD1567" s="178" t="str">
        <f t="shared" si="1001"/>
        <v>No</v>
      </c>
      <c r="AE1567" t="str">
        <f>IF(OR(Expenses!K110="Q3 2025",Expenses!K110="Q4 2025"),"Yes","No")</f>
        <v>No</v>
      </c>
      <c r="AF1567" s="178" t="str">
        <f t="shared" si="1002"/>
        <v>No</v>
      </c>
      <c r="AG1567" t="str">
        <f>IF(OR(Expenses!K110="Q1 2026",Expenses!K110="Q2 2026"),"Yes","No")</f>
        <v>No</v>
      </c>
      <c r="AH1567" s="178" t="str">
        <f t="shared" si="1003"/>
        <v>No</v>
      </c>
      <c r="AI1567" t="str">
        <f>IF(OR(Expenses!K110="Q3 2026",Expenses!K110="Q4 2026"),"Yes","No")</f>
        <v>No</v>
      </c>
      <c r="AJ1567" s="178" t="str">
        <f t="shared" si="1004"/>
        <v>No</v>
      </c>
      <c r="AK1567" t="str">
        <f>IF(OR(Expenses!K110="Q1 2027",Expenses!K110="Q2 2027"),"Yes","No")</f>
        <v>No</v>
      </c>
      <c r="AL1567" s="178" t="str">
        <f t="shared" si="1005"/>
        <v>No</v>
      </c>
      <c r="AM1567" t="str">
        <f>IF(OR(Expenses!K110="Q3 2027",Expenses!K110="Q4 2027"),"Yes","No")</f>
        <v>No</v>
      </c>
      <c r="AN1567" s="178" t="str">
        <f t="shared" si="1006"/>
        <v>No</v>
      </c>
      <c r="AO1567" t="str">
        <f>IF(OR(Expenses!K110="Q1 2028",Expenses!K110="Q2 2028"),"Yes","No")</f>
        <v>No</v>
      </c>
      <c r="AP1567" s="178" t="str">
        <f t="shared" si="1007"/>
        <v>No</v>
      </c>
      <c r="AQ1567" t="str">
        <f>IF(OR(Expenses!K110="Q3 2028",Expenses!K110="Q4 2028"),"Yes","No")</f>
        <v>No</v>
      </c>
      <c r="AR1567" s="178" t="str">
        <f t="shared" si="1008"/>
        <v>No</v>
      </c>
      <c r="AS1567" t="str">
        <f>IF(OR(Expenses!K110="Q1 2029",Expenses!K110="Q2 2029"),"Yes","No")</f>
        <v>No</v>
      </c>
      <c r="AT1567" s="178" t="str">
        <f t="shared" si="1009"/>
        <v>No</v>
      </c>
      <c r="AU1567" t="str">
        <f>IF(OR(Expenses!K110="Q3 2029",Expenses!K110="Q4 2029"),"Yes","No")</f>
        <v>No</v>
      </c>
      <c r="AV1567" s="178" t="str">
        <f t="shared" si="1010"/>
        <v>No</v>
      </c>
      <c r="AW1567" t="str">
        <f>IF(OR(Expenses!K110="Q1 2030",Expenses!K110="Q2 2030"),"Yes","No")</f>
        <v>No</v>
      </c>
      <c r="AX1567" s="178" t="str">
        <f t="shared" si="1011"/>
        <v>No</v>
      </c>
      <c r="AY1567" t="str">
        <f>IF(OR(Expenses!K110="Q3 2030",Expenses!K110="Q4 2030"),"Yes","No")</f>
        <v>No</v>
      </c>
      <c r="AZ1567" s="178" t="str">
        <f t="shared" si="1012"/>
        <v>No</v>
      </c>
      <c r="BA1567" t="str">
        <f>IF(Expenses!K110="","No","Yes")</f>
        <v>No</v>
      </c>
      <c r="BB1567" s="178" t="str">
        <f t="shared" si="1013"/>
        <v>No</v>
      </c>
      <c r="BC1567" s="178" t="str">
        <f t="shared" si="1014"/>
        <v>Yes</v>
      </c>
      <c r="BD1567" s="174"/>
    </row>
    <row r="1568" spans="1:56" s="175" customFormat="1" ht="23.25" x14ac:dyDescent="0.45">
      <c r="A1568" s="177">
        <v>107</v>
      </c>
      <c r="B1568" s="111" t="s">
        <v>410</v>
      </c>
      <c r="C1568" t="str">
        <f>IF(Expenses!E111="Yes","Yes","No")</f>
        <v>No</v>
      </c>
      <c r="D1568" t="str">
        <f>IF(AND(C1568="No",Expenses!F111="Yes"),"Yes","No")</f>
        <v>No</v>
      </c>
      <c r="E1568" t="str">
        <f>IF(AND(C1568="No",Expenses!F111="N/A"),"N/A","No")</f>
        <v>No</v>
      </c>
      <c r="F1568">
        <f>IF(OR(Expenses!F111="Yes",Expenses!F111="N/A"),0,1)</f>
        <v>1</v>
      </c>
      <c r="G1568" t="str">
        <f>IF(OR(Expenses!K111="Q3 2019",Expenses!K111="Q4 2019"),"Yes","No")</f>
        <v>No</v>
      </c>
      <c r="H1568" s="178" t="str">
        <f t="shared" si="990"/>
        <v>No</v>
      </c>
      <c r="I1568" t="str">
        <f>IF(OR(Expenses!K111="Q1 2020",Expenses!K111="Q2 2020"),"Yes","No")</f>
        <v>No</v>
      </c>
      <c r="J1568" s="178" t="str">
        <f t="shared" si="991"/>
        <v>No</v>
      </c>
      <c r="K1568" t="str">
        <f>IF(OR(Expenses!K111="Q3 2020",Expenses!K111="Q4 2020"),"Yes","No")</f>
        <v>No</v>
      </c>
      <c r="L1568" s="178" t="str">
        <f t="shared" si="992"/>
        <v>No</v>
      </c>
      <c r="M1568" t="str">
        <f>IF(OR(Expenses!K111="Q1 2021",Expenses!K111="Q2 2021"),"Yes","No")</f>
        <v>No</v>
      </c>
      <c r="N1568" s="178" t="str">
        <f t="shared" si="993"/>
        <v>No</v>
      </c>
      <c r="O1568" t="str">
        <f>IF(OR(Expenses!K111="Q3 2021",Expenses!K111="Q4 2021"),"Yes","No")</f>
        <v>No</v>
      </c>
      <c r="P1568" s="178" t="str">
        <f t="shared" si="994"/>
        <v>No</v>
      </c>
      <c r="Q1568" t="str">
        <f>IF(OR(Expenses!K111="Q1 2022",Expenses!K111="Q2 2022"),"Yes","No")</f>
        <v>No</v>
      </c>
      <c r="R1568" s="178" t="str">
        <f t="shared" si="995"/>
        <v>No</v>
      </c>
      <c r="S1568" t="str">
        <f>IF(OR(Expenses!K111="Q3 2022",Expenses!K111="Q4 2022"),"Yes","No")</f>
        <v>No</v>
      </c>
      <c r="T1568" s="178" t="str">
        <f t="shared" si="996"/>
        <v>No</v>
      </c>
      <c r="U1568" t="str">
        <f>IF(OR(Expenses!K111="Q1 2023",Expenses!K111="Q2 2023"),"Yes","No")</f>
        <v>No</v>
      </c>
      <c r="V1568" s="178" t="str">
        <f t="shared" si="997"/>
        <v>No</v>
      </c>
      <c r="W1568" t="str">
        <f>IF(OR(Expenses!K111="Q3 2023",Expenses!K111="Q4 2023"),"Yes","No")</f>
        <v>No</v>
      </c>
      <c r="X1568" s="178" t="str">
        <f t="shared" si="998"/>
        <v>No</v>
      </c>
      <c r="Y1568" t="str">
        <f>IF(OR(Expenses!K111="Q1 2024",Expenses!K111="Q2 2024"),"Yes","No")</f>
        <v>No</v>
      </c>
      <c r="Z1568" s="178" t="str">
        <f t="shared" si="999"/>
        <v>No</v>
      </c>
      <c r="AA1568" t="str">
        <f>IF(OR(Expenses!K111="Q3 2024",Expenses!K111="Q4 2024"),"Yes","No")</f>
        <v>No</v>
      </c>
      <c r="AB1568" s="178" t="str">
        <f t="shared" si="1000"/>
        <v>No</v>
      </c>
      <c r="AC1568" t="str">
        <f>IF(OR(Expenses!K111="Q1 2025",Expenses!K111="Q2 2025"),"Yes","No")</f>
        <v>No</v>
      </c>
      <c r="AD1568" s="178" t="str">
        <f t="shared" si="1001"/>
        <v>No</v>
      </c>
      <c r="AE1568" t="str">
        <f>IF(OR(Expenses!K111="Q3 2025",Expenses!K111="Q4 2025"),"Yes","No")</f>
        <v>No</v>
      </c>
      <c r="AF1568" s="178" t="str">
        <f t="shared" si="1002"/>
        <v>No</v>
      </c>
      <c r="AG1568" t="str">
        <f>IF(OR(Expenses!K111="Q1 2026",Expenses!K111="Q2 2026"),"Yes","No")</f>
        <v>No</v>
      </c>
      <c r="AH1568" s="178" t="str">
        <f t="shared" si="1003"/>
        <v>No</v>
      </c>
      <c r="AI1568" t="str">
        <f>IF(OR(Expenses!K111="Q3 2026",Expenses!K111="Q4 2026"),"Yes","No")</f>
        <v>No</v>
      </c>
      <c r="AJ1568" s="178" t="str">
        <f t="shared" si="1004"/>
        <v>No</v>
      </c>
      <c r="AK1568" t="str">
        <f>IF(OR(Expenses!K111="Q1 2027",Expenses!K111="Q2 2027"),"Yes","No")</f>
        <v>No</v>
      </c>
      <c r="AL1568" s="178" t="str">
        <f t="shared" si="1005"/>
        <v>No</v>
      </c>
      <c r="AM1568" t="str">
        <f>IF(OR(Expenses!K111="Q3 2027",Expenses!K111="Q4 2027"),"Yes","No")</f>
        <v>No</v>
      </c>
      <c r="AN1568" s="178" t="str">
        <f t="shared" si="1006"/>
        <v>No</v>
      </c>
      <c r="AO1568" t="str">
        <f>IF(OR(Expenses!K111="Q1 2028",Expenses!K111="Q2 2028"),"Yes","No")</f>
        <v>No</v>
      </c>
      <c r="AP1568" s="178" t="str">
        <f t="shared" si="1007"/>
        <v>No</v>
      </c>
      <c r="AQ1568" t="str">
        <f>IF(OR(Expenses!K111="Q3 2028",Expenses!K111="Q4 2028"),"Yes","No")</f>
        <v>No</v>
      </c>
      <c r="AR1568" s="178" t="str">
        <f t="shared" si="1008"/>
        <v>No</v>
      </c>
      <c r="AS1568" t="str">
        <f>IF(OR(Expenses!K111="Q1 2029",Expenses!K111="Q2 2029"),"Yes","No")</f>
        <v>No</v>
      </c>
      <c r="AT1568" s="178" t="str">
        <f t="shared" si="1009"/>
        <v>No</v>
      </c>
      <c r="AU1568" t="str">
        <f>IF(OR(Expenses!K111="Q3 2029",Expenses!K111="Q4 2029"),"Yes","No")</f>
        <v>No</v>
      </c>
      <c r="AV1568" s="178" t="str">
        <f t="shared" si="1010"/>
        <v>No</v>
      </c>
      <c r="AW1568" t="str">
        <f>IF(OR(Expenses!K111="Q1 2030",Expenses!K111="Q2 2030"),"Yes","No")</f>
        <v>No</v>
      </c>
      <c r="AX1568" s="178" t="str">
        <f t="shared" si="1011"/>
        <v>No</v>
      </c>
      <c r="AY1568" t="str">
        <f>IF(OR(Expenses!K111="Q3 2030",Expenses!K111="Q4 2030"),"Yes","No")</f>
        <v>No</v>
      </c>
      <c r="AZ1568" s="178" t="str">
        <f t="shared" si="1012"/>
        <v>No</v>
      </c>
      <c r="BA1568" t="str">
        <f>IF(Expenses!K111="","No","Yes")</f>
        <v>No</v>
      </c>
      <c r="BB1568" s="178" t="str">
        <f t="shared" si="1013"/>
        <v>No</v>
      </c>
      <c r="BC1568" s="178" t="str">
        <f t="shared" si="1014"/>
        <v>Yes</v>
      </c>
      <c r="BD1568" s="174"/>
    </row>
    <row r="1569" spans="1:56" s="175" customFormat="1" ht="23.25" x14ac:dyDescent="0.45">
      <c r="A1569" s="177">
        <v>108</v>
      </c>
      <c r="B1569" s="111" t="s">
        <v>411</v>
      </c>
      <c r="C1569" t="str">
        <f>IF(Expenses!E112="Yes","Yes","No")</f>
        <v>No</v>
      </c>
      <c r="D1569" t="str">
        <f>IF(AND(C1569="No",Expenses!F112="Yes"),"Yes","No")</f>
        <v>No</v>
      </c>
      <c r="E1569" t="str">
        <f>IF(AND(C1569="No",Expenses!F112="N/A"),"N/A","No")</f>
        <v>No</v>
      </c>
      <c r="F1569">
        <f>IF(OR(Expenses!F112="Yes",Expenses!F112="N/A"),0,1)</f>
        <v>1</v>
      </c>
      <c r="G1569" t="str">
        <f>IF(OR(Expenses!K112="Q3 2019",Expenses!K112="Q4 2019"),"Yes","No")</f>
        <v>No</v>
      </c>
      <c r="H1569" s="178" t="str">
        <f t="shared" si="990"/>
        <v>No</v>
      </c>
      <c r="I1569" t="str">
        <f>IF(OR(Expenses!K112="Q1 2020",Expenses!K112="Q2 2020"),"Yes","No")</f>
        <v>No</v>
      </c>
      <c r="J1569" s="178" t="str">
        <f t="shared" si="991"/>
        <v>No</v>
      </c>
      <c r="K1569" t="str">
        <f>IF(OR(Expenses!K112="Q3 2020",Expenses!K112="Q4 2020"),"Yes","No")</f>
        <v>No</v>
      </c>
      <c r="L1569" s="178" t="str">
        <f t="shared" si="992"/>
        <v>No</v>
      </c>
      <c r="M1569" t="str">
        <f>IF(OR(Expenses!K112="Q1 2021",Expenses!K112="Q2 2021"),"Yes","No")</f>
        <v>No</v>
      </c>
      <c r="N1569" s="178" t="str">
        <f t="shared" si="993"/>
        <v>No</v>
      </c>
      <c r="O1569" t="str">
        <f>IF(OR(Expenses!K112="Q3 2021",Expenses!K112="Q4 2021"),"Yes","No")</f>
        <v>No</v>
      </c>
      <c r="P1569" s="178" t="str">
        <f t="shared" si="994"/>
        <v>No</v>
      </c>
      <c r="Q1569" t="str">
        <f>IF(OR(Expenses!K112="Q1 2022",Expenses!K112="Q2 2022"),"Yes","No")</f>
        <v>No</v>
      </c>
      <c r="R1569" s="178" t="str">
        <f t="shared" si="995"/>
        <v>No</v>
      </c>
      <c r="S1569" t="str">
        <f>IF(OR(Expenses!K112="Q3 2022",Expenses!K112="Q4 2022"),"Yes","No")</f>
        <v>No</v>
      </c>
      <c r="T1569" s="178" t="str">
        <f t="shared" si="996"/>
        <v>No</v>
      </c>
      <c r="U1569" t="str">
        <f>IF(OR(Expenses!K112="Q1 2023",Expenses!K112="Q2 2023"),"Yes","No")</f>
        <v>No</v>
      </c>
      <c r="V1569" s="178" t="str">
        <f t="shared" si="997"/>
        <v>No</v>
      </c>
      <c r="W1569" t="str">
        <f>IF(OR(Expenses!K112="Q3 2023",Expenses!K112="Q4 2023"),"Yes","No")</f>
        <v>No</v>
      </c>
      <c r="X1569" s="178" t="str">
        <f t="shared" si="998"/>
        <v>No</v>
      </c>
      <c r="Y1569" t="str">
        <f>IF(OR(Expenses!K112="Q1 2024",Expenses!K112="Q2 2024"),"Yes","No")</f>
        <v>No</v>
      </c>
      <c r="Z1569" s="178" t="str">
        <f t="shared" si="999"/>
        <v>No</v>
      </c>
      <c r="AA1569" t="str">
        <f>IF(OR(Expenses!K112="Q3 2024",Expenses!K112="Q4 2024"),"Yes","No")</f>
        <v>No</v>
      </c>
      <c r="AB1569" s="178" t="str">
        <f t="shared" si="1000"/>
        <v>No</v>
      </c>
      <c r="AC1569" t="str">
        <f>IF(OR(Expenses!K112="Q1 2025",Expenses!K112="Q2 2025"),"Yes","No")</f>
        <v>No</v>
      </c>
      <c r="AD1569" s="178" t="str">
        <f t="shared" si="1001"/>
        <v>No</v>
      </c>
      <c r="AE1569" t="str">
        <f>IF(OR(Expenses!K112="Q3 2025",Expenses!K112="Q4 2025"),"Yes","No")</f>
        <v>No</v>
      </c>
      <c r="AF1569" s="178" t="str">
        <f t="shared" si="1002"/>
        <v>No</v>
      </c>
      <c r="AG1569" t="str">
        <f>IF(OR(Expenses!K112="Q1 2026",Expenses!K112="Q2 2026"),"Yes","No")</f>
        <v>No</v>
      </c>
      <c r="AH1569" s="178" t="str">
        <f t="shared" si="1003"/>
        <v>No</v>
      </c>
      <c r="AI1569" t="str">
        <f>IF(OR(Expenses!K112="Q3 2026",Expenses!K112="Q4 2026"),"Yes","No")</f>
        <v>No</v>
      </c>
      <c r="AJ1569" s="178" t="str">
        <f t="shared" si="1004"/>
        <v>No</v>
      </c>
      <c r="AK1569" t="str">
        <f>IF(OR(Expenses!K112="Q1 2027",Expenses!K112="Q2 2027"),"Yes","No")</f>
        <v>No</v>
      </c>
      <c r="AL1569" s="178" t="str">
        <f t="shared" si="1005"/>
        <v>No</v>
      </c>
      <c r="AM1569" t="str">
        <f>IF(OR(Expenses!K112="Q3 2027",Expenses!K112="Q4 2027"),"Yes","No")</f>
        <v>No</v>
      </c>
      <c r="AN1569" s="178" t="str">
        <f t="shared" si="1006"/>
        <v>No</v>
      </c>
      <c r="AO1569" t="str">
        <f>IF(OR(Expenses!K112="Q1 2028",Expenses!K112="Q2 2028"),"Yes","No")</f>
        <v>No</v>
      </c>
      <c r="AP1569" s="178" t="str">
        <f t="shared" si="1007"/>
        <v>No</v>
      </c>
      <c r="AQ1569" t="str">
        <f>IF(OR(Expenses!K112="Q3 2028",Expenses!K112="Q4 2028"),"Yes","No")</f>
        <v>No</v>
      </c>
      <c r="AR1569" s="178" t="str">
        <f t="shared" si="1008"/>
        <v>No</v>
      </c>
      <c r="AS1569" t="str">
        <f>IF(OR(Expenses!K112="Q1 2029",Expenses!K112="Q2 2029"),"Yes","No")</f>
        <v>No</v>
      </c>
      <c r="AT1569" s="178" t="str">
        <f t="shared" si="1009"/>
        <v>No</v>
      </c>
      <c r="AU1569" t="str">
        <f>IF(OR(Expenses!K112="Q3 2029",Expenses!K112="Q4 2029"),"Yes","No")</f>
        <v>No</v>
      </c>
      <c r="AV1569" s="178" t="str">
        <f t="shared" si="1010"/>
        <v>No</v>
      </c>
      <c r="AW1569" t="str">
        <f>IF(OR(Expenses!K112="Q1 2030",Expenses!K112="Q2 2030"),"Yes","No")</f>
        <v>No</v>
      </c>
      <c r="AX1569" s="178" t="str">
        <f t="shared" si="1011"/>
        <v>No</v>
      </c>
      <c r="AY1569" t="str">
        <f>IF(OR(Expenses!K112="Q3 2030",Expenses!K112="Q4 2030"),"Yes","No")</f>
        <v>No</v>
      </c>
      <c r="AZ1569" s="178" t="str">
        <f t="shared" si="1012"/>
        <v>No</v>
      </c>
      <c r="BA1569" t="str">
        <f>IF(Expenses!K112="","No","Yes")</f>
        <v>No</v>
      </c>
      <c r="BB1569" s="178" t="str">
        <f t="shared" si="1013"/>
        <v>No</v>
      </c>
      <c r="BC1569" s="178" t="str">
        <f t="shared" si="1014"/>
        <v>Yes</v>
      </c>
      <c r="BD1569" s="174"/>
    </row>
    <row r="1570" spans="1:56" s="175" customFormat="1" x14ac:dyDescent="0.45">
      <c r="A1570" s="177">
        <v>109</v>
      </c>
      <c r="B1570" s="111" t="s">
        <v>412</v>
      </c>
      <c r="C1570" t="str">
        <f>IF(Expenses!E113="Yes","Yes","No")</f>
        <v>No</v>
      </c>
      <c r="D1570" t="str">
        <f>IF(AND(C1570="No",Expenses!F113="Yes"),"Yes","No")</f>
        <v>No</v>
      </c>
      <c r="E1570" t="str">
        <f>IF(AND(C1570="No",Expenses!F113="N/A"),"N/A","No")</f>
        <v>No</v>
      </c>
      <c r="F1570">
        <f>IF(OR(Expenses!F113="Yes",Expenses!F113="N/A"),0,1)</f>
        <v>1</v>
      </c>
      <c r="G1570" t="str">
        <f>IF(OR(Expenses!K113="Q3 2019",Expenses!K113="Q4 2019"),"Yes","No")</f>
        <v>No</v>
      </c>
      <c r="H1570" s="178" t="str">
        <f t="shared" si="990"/>
        <v>No</v>
      </c>
      <c r="I1570" t="str">
        <f>IF(OR(Expenses!K113="Q1 2020",Expenses!K113="Q2 2020"),"Yes","No")</f>
        <v>No</v>
      </c>
      <c r="J1570" s="178" t="str">
        <f t="shared" si="991"/>
        <v>No</v>
      </c>
      <c r="K1570" t="str">
        <f>IF(OR(Expenses!K113="Q3 2020",Expenses!K113="Q4 2020"),"Yes","No")</f>
        <v>No</v>
      </c>
      <c r="L1570" s="178" t="str">
        <f t="shared" si="992"/>
        <v>No</v>
      </c>
      <c r="M1570" t="str">
        <f>IF(OR(Expenses!K113="Q1 2021",Expenses!K113="Q2 2021"),"Yes","No")</f>
        <v>No</v>
      </c>
      <c r="N1570" s="178" t="str">
        <f t="shared" si="993"/>
        <v>No</v>
      </c>
      <c r="O1570" t="str">
        <f>IF(OR(Expenses!K113="Q3 2021",Expenses!K113="Q4 2021"),"Yes","No")</f>
        <v>No</v>
      </c>
      <c r="P1570" s="178" t="str">
        <f t="shared" si="994"/>
        <v>No</v>
      </c>
      <c r="Q1570" t="str">
        <f>IF(OR(Expenses!K113="Q1 2022",Expenses!K113="Q2 2022"),"Yes","No")</f>
        <v>No</v>
      </c>
      <c r="R1570" s="178" t="str">
        <f t="shared" si="995"/>
        <v>No</v>
      </c>
      <c r="S1570" t="str">
        <f>IF(OR(Expenses!K113="Q3 2022",Expenses!K113="Q4 2022"),"Yes","No")</f>
        <v>No</v>
      </c>
      <c r="T1570" s="178" t="str">
        <f t="shared" si="996"/>
        <v>No</v>
      </c>
      <c r="U1570" t="str">
        <f>IF(OR(Expenses!K113="Q1 2023",Expenses!K113="Q2 2023"),"Yes","No")</f>
        <v>No</v>
      </c>
      <c r="V1570" s="178" t="str">
        <f t="shared" si="997"/>
        <v>No</v>
      </c>
      <c r="W1570" t="str">
        <f>IF(OR(Expenses!K113="Q3 2023",Expenses!K113="Q4 2023"),"Yes","No")</f>
        <v>No</v>
      </c>
      <c r="X1570" s="178" t="str">
        <f t="shared" si="998"/>
        <v>No</v>
      </c>
      <c r="Y1570" t="str">
        <f>IF(OR(Expenses!K113="Q1 2024",Expenses!K113="Q2 2024"),"Yes","No")</f>
        <v>No</v>
      </c>
      <c r="Z1570" s="178" t="str">
        <f t="shared" si="999"/>
        <v>No</v>
      </c>
      <c r="AA1570" t="str">
        <f>IF(OR(Expenses!K113="Q3 2024",Expenses!K113="Q4 2024"),"Yes","No")</f>
        <v>No</v>
      </c>
      <c r="AB1570" s="178" t="str">
        <f t="shared" si="1000"/>
        <v>No</v>
      </c>
      <c r="AC1570" t="str">
        <f>IF(OR(Expenses!K113="Q1 2025",Expenses!K113="Q2 2025"),"Yes","No")</f>
        <v>No</v>
      </c>
      <c r="AD1570" s="178" t="str">
        <f t="shared" si="1001"/>
        <v>No</v>
      </c>
      <c r="AE1570" t="str">
        <f>IF(OR(Expenses!K113="Q3 2025",Expenses!K113="Q4 2025"),"Yes","No")</f>
        <v>No</v>
      </c>
      <c r="AF1570" s="178" t="str">
        <f t="shared" si="1002"/>
        <v>No</v>
      </c>
      <c r="AG1570" t="str">
        <f>IF(OR(Expenses!K113="Q1 2026",Expenses!K113="Q2 2026"),"Yes","No")</f>
        <v>No</v>
      </c>
      <c r="AH1570" s="178" t="str">
        <f t="shared" si="1003"/>
        <v>No</v>
      </c>
      <c r="AI1570" t="str">
        <f>IF(OR(Expenses!K113="Q3 2026",Expenses!K113="Q4 2026"),"Yes","No")</f>
        <v>No</v>
      </c>
      <c r="AJ1570" s="178" t="str">
        <f t="shared" si="1004"/>
        <v>No</v>
      </c>
      <c r="AK1570" t="str">
        <f>IF(OR(Expenses!K113="Q1 2027",Expenses!K113="Q2 2027"),"Yes","No")</f>
        <v>No</v>
      </c>
      <c r="AL1570" s="178" t="str">
        <f t="shared" si="1005"/>
        <v>No</v>
      </c>
      <c r="AM1570" t="str">
        <f>IF(OR(Expenses!K113="Q3 2027",Expenses!K113="Q4 2027"),"Yes","No")</f>
        <v>No</v>
      </c>
      <c r="AN1570" s="178" t="str">
        <f t="shared" si="1006"/>
        <v>No</v>
      </c>
      <c r="AO1570" t="str">
        <f>IF(OR(Expenses!K113="Q1 2028",Expenses!K113="Q2 2028"),"Yes","No")</f>
        <v>No</v>
      </c>
      <c r="AP1570" s="178" t="str">
        <f t="shared" si="1007"/>
        <v>No</v>
      </c>
      <c r="AQ1570" t="str">
        <f>IF(OR(Expenses!K113="Q3 2028",Expenses!K113="Q4 2028"),"Yes","No")</f>
        <v>No</v>
      </c>
      <c r="AR1570" s="178" t="str">
        <f t="shared" si="1008"/>
        <v>No</v>
      </c>
      <c r="AS1570" t="str">
        <f>IF(OR(Expenses!K113="Q1 2029",Expenses!K113="Q2 2029"),"Yes","No")</f>
        <v>No</v>
      </c>
      <c r="AT1570" s="178" t="str">
        <f t="shared" si="1009"/>
        <v>No</v>
      </c>
      <c r="AU1570" t="str">
        <f>IF(OR(Expenses!K113="Q3 2029",Expenses!K113="Q4 2029"),"Yes","No")</f>
        <v>No</v>
      </c>
      <c r="AV1570" s="178" t="str">
        <f t="shared" si="1010"/>
        <v>No</v>
      </c>
      <c r="AW1570" t="str">
        <f>IF(OR(Expenses!K113="Q1 2030",Expenses!K113="Q2 2030"),"Yes","No")</f>
        <v>No</v>
      </c>
      <c r="AX1570" s="178" t="str">
        <f t="shared" si="1011"/>
        <v>No</v>
      </c>
      <c r="AY1570" t="str">
        <f>IF(OR(Expenses!K113="Q3 2030",Expenses!K113="Q4 2030"),"Yes","No")</f>
        <v>No</v>
      </c>
      <c r="AZ1570" s="178" t="str">
        <f t="shared" si="1012"/>
        <v>No</v>
      </c>
      <c r="BA1570" t="str">
        <f>IF(Expenses!K113="","No","Yes")</f>
        <v>No</v>
      </c>
      <c r="BB1570" s="178" t="str">
        <f t="shared" si="1013"/>
        <v>No</v>
      </c>
      <c r="BC1570" s="178" t="str">
        <f t="shared" si="1014"/>
        <v>Yes</v>
      </c>
      <c r="BD1570" s="174"/>
    </row>
    <row r="1571" spans="1:56" s="175" customFormat="1" ht="34.9" x14ac:dyDescent="0.45">
      <c r="A1571" s="177">
        <v>110</v>
      </c>
      <c r="B1571" s="111" t="s">
        <v>413</v>
      </c>
      <c r="C1571" t="str">
        <f>IF(Expenses!E114="Yes","Yes","No")</f>
        <v>No</v>
      </c>
      <c r="D1571" t="str">
        <f>IF(AND(C1571="No",Expenses!F114="Yes"),"Yes","No")</f>
        <v>No</v>
      </c>
      <c r="E1571" t="str">
        <f>IF(AND(C1571="No",Expenses!F114="N/A"),"N/A","No")</f>
        <v>No</v>
      </c>
      <c r="F1571">
        <f>IF(OR(Expenses!F114="Yes",Expenses!F114="N/A"),0,1)</f>
        <v>1</v>
      </c>
      <c r="G1571" t="str">
        <f>IF(OR(Expenses!K114="Q3 2019",Expenses!K114="Q4 2019"),"Yes","No")</f>
        <v>No</v>
      </c>
      <c r="H1571" s="178" t="str">
        <f t="shared" si="990"/>
        <v>No</v>
      </c>
      <c r="I1571" t="str">
        <f>IF(OR(Expenses!K114="Q1 2020",Expenses!K114="Q2 2020"),"Yes","No")</f>
        <v>No</v>
      </c>
      <c r="J1571" s="178" t="str">
        <f t="shared" si="991"/>
        <v>No</v>
      </c>
      <c r="K1571" t="str">
        <f>IF(OR(Expenses!K114="Q3 2020",Expenses!K114="Q4 2020"),"Yes","No")</f>
        <v>No</v>
      </c>
      <c r="L1571" s="178" t="str">
        <f t="shared" si="992"/>
        <v>No</v>
      </c>
      <c r="M1571" t="str">
        <f>IF(OR(Expenses!K114="Q1 2021",Expenses!K114="Q2 2021"),"Yes","No")</f>
        <v>No</v>
      </c>
      <c r="N1571" s="178" t="str">
        <f t="shared" si="993"/>
        <v>No</v>
      </c>
      <c r="O1571" t="str">
        <f>IF(OR(Expenses!K114="Q3 2021",Expenses!K114="Q4 2021"),"Yes","No")</f>
        <v>No</v>
      </c>
      <c r="P1571" s="178" t="str">
        <f t="shared" si="994"/>
        <v>No</v>
      </c>
      <c r="Q1571" t="str">
        <f>IF(OR(Expenses!K114="Q1 2022",Expenses!K114="Q2 2022"),"Yes","No")</f>
        <v>No</v>
      </c>
      <c r="R1571" s="178" t="str">
        <f t="shared" si="995"/>
        <v>No</v>
      </c>
      <c r="S1571" t="str">
        <f>IF(OR(Expenses!K114="Q3 2022",Expenses!K114="Q4 2022"),"Yes","No")</f>
        <v>No</v>
      </c>
      <c r="T1571" s="178" t="str">
        <f t="shared" si="996"/>
        <v>No</v>
      </c>
      <c r="U1571" t="str">
        <f>IF(OR(Expenses!K114="Q1 2023",Expenses!K114="Q2 2023"),"Yes","No")</f>
        <v>No</v>
      </c>
      <c r="V1571" s="178" t="str">
        <f t="shared" si="997"/>
        <v>No</v>
      </c>
      <c r="W1571" t="str">
        <f>IF(OR(Expenses!K114="Q3 2023",Expenses!K114="Q4 2023"),"Yes","No")</f>
        <v>No</v>
      </c>
      <c r="X1571" s="178" t="str">
        <f t="shared" si="998"/>
        <v>No</v>
      </c>
      <c r="Y1571" t="str">
        <f>IF(OR(Expenses!K114="Q1 2024",Expenses!K114="Q2 2024"),"Yes","No")</f>
        <v>No</v>
      </c>
      <c r="Z1571" s="178" t="str">
        <f t="shared" si="999"/>
        <v>No</v>
      </c>
      <c r="AA1571" t="str">
        <f>IF(OR(Expenses!K114="Q3 2024",Expenses!K114="Q4 2024"),"Yes","No")</f>
        <v>No</v>
      </c>
      <c r="AB1571" s="178" t="str">
        <f t="shared" si="1000"/>
        <v>No</v>
      </c>
      <c r="AC1571" t="str">
        <f>IF(OR(Expenses!K114="Q1 2025",Expenses!K114="Q2 2025"),"Yes","No")</f>
        <v>No</v>
      </c>
      <c r="AD1571" s="178" t="str">
        <f t="shared" si="1001"/>
        <v>No</v>
      </c>
      <c r="AE1571" t="str">
        <f>IF(OR(Expenses!K114="Q3 2025",Expenses!K114="Q4 2025"),"Yes","No")</f>
        <v>No</v>
      </c>
      <c r="AF1571" s="178" t="str">
        <f t="shared" si="1002"/>
        <v>No</v>
      </c>
      <c r="AG1571" t="str">
        <f>IF(OR(Expenses!K114="Q1 2026",Expenses!K114="Q2 2026"),"Yes","No")</f>
        <v>No</v>
      </c>
      <c r="AH1571" s="178" t="str">
        <f t="shared" si="1003"/>
        <v>No</v>
      </c>
      <c r="AI1571" t="str">
        <f>IF(OR(Expenses!K114="Q3 2026",Expenses!K114="Q4 2026"),"Yes","No")</f>
        <v>No</v>
      </c>
      <c r="AJ1571" s="178" t="str">
        <f t="shared" si="1004"/>
        <v>No</v>
      </c>
      <c r="AK1571" t="str">
        <f>IF(OR(Expenses!K114="Q1 2027",Expenses!K114="Q2 2027"),"Yes","No")</f>
        <v>No</v>
      </c>
      <c r="AL1571" s="178" t="str">
        <f t="shared" si="1005"/>
        <v>No</v>
      </c>
      <c r="AM1571" t="str">
        <f>IF(OR(Expenses!K114="Q3 2027",Expenses!K114="Q4 2027"),"Yes","No")</f>
        <v>No</v>
      </c>
      <c r="AN1571" s="178" t="str">
        <f t="shared" si="1006"/>
        <v>No</v>
      </c>
      <c r="AO1571" t="str">
        <f>IF(OR(Expenses!K114="Q1 2028",Expenses!K114="Q2 2028"),"Yes","No")</f>
        <v>No</v>
      </c>
      <c r="AP1571" s="178" t="str">
        <f t="shared" si="1007"/>
        <v>No</v>
      </c>
      <c r="AQ1571" t="str">
        <f>IF(OR(Expenses!K114="Q3 2028",Expenses!K114="Q4 2028"),"Yes","No")</f>
        <v>No</v>
      </c>
      <c r="AR1571" s="178" t="str">
        <f t="shared" si="1008"/>
        <v>No</v>
      </c>
      <c r="AS1571" t="str">
        <f>IF(OR(Expenses!K114="Q1 2029",Expenses!K114="Q2 2029"),"Yes","No")</f>
        <v>No</v>
      </c>
      <c r="AT1571" s="178" t="str">
        <f t="shared" si="1009"/>
        <v>No</v>
      </c>
      <c r="AU1571" t="str">
        <f>IF(OR(Expenses!K114="Q3 2029",Expenses!K114="Q4 2029"),"Yes","No")</f>
        <v>No</v>
      </c>
      <c r="AV1571" s="178" t="str">
        <f t="shared" si="1010"/>
        <v>No</v>
      </c>
      <c r="AW1571" t="str">
        <f>IF(OR(Expenses!K114="Q1 2030",Expenses!K114="Q2 2030"),"Yes","No")</f>
        <v>No</v>
      </c>
      <c r="AX1571" s="178" t="str">
        <f t="shared" si="1011"/>
        <v>No</v>
      </c>
      <c r="AY1571" t="str">
        <f>IF(OR(Expenses!K114="Q3 2030",Expenses!K114="Q4 2030"),"Yes","No")</f>
        <v>No</v>
      </c>
      <c r="AZ1571" s="178" t="str">
        <f t="shared" si="1012"/>
        <v>No</v>
      </c>
      <c r="BA1571" t="str">
        <f>IF(Expenses!K114="","No","Yes")</f>
        <v>No</v>
      </c>
      <c r="BB1571" s="178" t="str">
        <f t="shared" si="1013"/>
        <v>No</v>
      </c>
      <c r="BC1571" s="178" t="str">
        <f t="shared" si="1014"/>
        <v>Yes</v>
      </c>
      <c r="BD1571" s="174"/>
    </row>
    <row r="1572" spans="1:56" s="175" customFormat="1" ht="23.25" x14ac:dyDescent="0.45">
      <c r="A1572" s="177">
        <v>111</v>
      </c>
      <c r="B1572" s="111" t="s">
        <v>414</v>
      </c>
      <c r="C1572" t="str">
        <f>IF(Expenses!E115="Yes","Yes","No")</f>
        <v>No</v>
      </c>
      <c r="D1572" t="str">
        <f>IF(AND(C1572="No",Expenses!F115="Yes"),"Yes","No")</f>
        <v>No</v>
      </c>
      <c r="E1572" t="str">
        <f>IF(AND(C1572="No",Expenses!F115="N/A"),"N/A","No")</f>
        <v>No</v>
      </c>
      <c r="F1572">
        <f>IF(OR(Expenses!F115="Yes",Expenses!F115="N/A"),0,1)</f>
        <v>1</v>
      </c>
      <c r="G1572" t="str">
        <f>IF(OR(Expenses!K115="Q3 2019",Expenses!K115="Q4 2019"),"Yes","No")</f>
        <v>No</v>
      </c>
      <c r="H1572" s="178" t="str">
        <f t="shared" si="990"/>
        <v>No</v>
      </c>
      <c r="I1572" t="str">
        <f>IF(OR(Expenses!K115="Q1 2020",Expenses!K115="Q2 2020"),"Yes","No")</f>
        <v>No</v>
      </c>
      <c r="J1572" s="178" t="str">
        <f t="shared" si="991"/>
        <v>No</v>
      </c>
      <c r="K1572" t="str">
        <f>IF(OR(Expenses!K115="Q3 2020",Expenses!K115="Q4 2020"),"Yes","No")</f>
        <v>No</v>
      </c>
      <c r="L1572" s="178" t="str">
        <f t="shared" si="992"/>
        <v>No</v>
      </c>
      <c r="M1572" t="str">
        <f>IF(OR(Expenses!K115="Q1 2021",Expenses!K115="Q2 2021"),"Yes","No")</f>
        <v>No</v>
      </c>
      <c r="N1572" s="178" t="str">
        <f t="shared" si="993"/>
        <v>No</v>
      </c>
      <c r="O1572" t="str">
        <f>IF(OR(Expenses!K115="Q3 2021",Expenses!K115="Q4 2021"),"Yes","No")</f>
        <v>No</v>
      </c>
      <c r="P1572" s="178" t="str">
        <f t="shared" si="994"/>
        <v>No</v>
      </c>
      <c r="Q1572" t="str">
        <f>IF(OR(Expenses!K115="Q1 2022",Expenses!K115="Q2 2022"),"Yes","No")</f>
        <v>No</v>
      </c>
      <c r="R1572" s="178" t="str">
        <f t="shared" si="995"/>
        <v>No</v>
      </c>
      <c r="S1572" t="str">
        <f>IF(OR(Expenses!K115="Q3 2022",Expenses!K115="Q4 2022"),"Yes","No")</f>
        <v>No</v>
      </c>
      <c r="T1572" s="178" t="str">
        <f t="shared" si="996"/>
        <v>No</v>
      </c>
      <c r="U1572" t="str">
        <f>IF(OR(Expenses!K115="Q1 2023",Expenses!K115="Q2 2023"),"Yes","No")</f>
        <v>No</v>
      </c>
      <c r="V1572" s="178" t="str">
        <f t="shared" si="997"/>
        <v>No</v>
      </c>
      <c r="W1572" t="str">
        <f>IF(OR(Expenses!K115="Q3 2023",Expenses!K115="Q4 2023"),"Yes","No")</f>
        <v>No</v>
      </c>
      <c r="X1572" s="178" t="str">
        <f t="shared" si="998"/>
        <v>No</v>
      </c>
      <c r="Y1572" t="str">
        <f>IF(OR(Expenses!K115="Q1 2024",Expenses!K115="Q2 2024"),"Yes","No")</f>
        <v>No</v>
      </c>
      <c r="Z1572" s="178" t="str">
        <f t="shared" si="999"/>
        <v>No</v>
      </c>
      <c r="AA1572" t="str">
        <f>IF(OR(Expenses!K115="Q3 2024",Expenses!K115="Q4 2024"),"Yes","No")</f>
        <v>No</v>
      </c>
      <c r="AB1572" s="178" t="str">
        <f t="shared" si="1000"/>
        <v>No</v>
      </c>
      <c r="AC1572" t="str">
        <f>IF(OR(Expenses!K115="Q1 2025",Expenses!K115="Q2 2025"),"Yes","No")</f>
        <v>No</v>
      </c>
      <c r="AD1572" s="178" t="str">
        <f t="shared" si="1001"/>
        <v>No</v>
      </c>
      <c r="AE1572" t="str">
        <f>IF(OR(Expenses!K115="Q3 2025",Expenses!K115="Q4 2025"),"Yes","No")</f>
        <v>No</v>
      </c>
      <c r="AF1572" s="178" t="str">
        <f t="shared" si="1002"/>
        <v>No</v>
      </c>
      <c r="AG1572" t="str">
        <f>IF(OR(Expenses!K115="Q1 2026",Expenses!K115="Q2 2026"),"Yes","No")</f>
        <v>No</v>
      </c>
      <c r="AH1572" s="178" t="str">
        <f t="shared" si="1003"/>
        <v>No</v>
      </c>
      <c r="AI1572" t="str">
        <f>IF(OR(Expenses!K115="Q3 2026",Expenses!K115="Q4 2026"),"Yes","No")</f>
        <v>No</v>
      </c>
      <c r="AJ1572" s="178" t="str">
        <f t="shared" si="1004"/>
        <v>No</v>
      </c>
      <c r="AK1572" t="str">
        <f>IF(OR(Expenses!K115="Q1 2027",Expenses!K115="Q2 2027"),"Yes","No")</f>
        <v>No</v>
      </c>
      <c r="AL1572" s="178" t="str">
        <f t="shared" si="1005"/>
        <v>No</v>
      </c>
      <c r="AM1572" t="str">
        <f>IF(OR(Expenses!K115="Q3 2027",Expenses!K115="Q4 2027"),"Yes","No")</f>
        <v>No</v>
      </c>
      <c r="AN1572" s="178" t="str">
        <f t="shared" si="1006"/>
        <v>No</v>
      </c>
      <c r="AO1572" t="str">
        <f>IF(OR(Expenses!K115="Q1 2028",Expenses!K115="Q2 2028"),"Yes","No")</f>
        <v>No</v>
      </c>
      <c r="AP1572" s="178" t="str">
        <f t="shared" si="1007"/>
        <v>No</v>
      </c>
      <c r="AQ1572" t="str">
        <f>IF(OR(Expenses!K115="Q3 2028",Expenses!K115="Q4 2028"),"Yes","No")</f>
        <v>No</v>
      </c>
      <c r="AR1572" s="178" t="str">
        <f t="shared" si="1008"/>
        <v>No</v>
      </c>
      <c r="AS1572" t="str">
        <f>IF(OR(Expenses!K115="Q1 2029",Expenses!K115="Q2 2029"),"Yes","No")</f>
        <v>No</v>
      </c>
      <c r="AT1572" s="178" t="str">
        <f t="shared" si="1009"/>
        <v>No</v>
      </c>
      <c r="AU1572" t="str">
        <f>IF(OR(Expenses!K115="Q3 2029",Expenses!K115="Q4 2029"),"Yes","No")</f>
        <v>No</v>
      </c>
      <c r="AV1572" s="178" t="str">
        <f t="shared" si="1010"/>
        <v>No</v>
      </c>
      <c r="AW1572" t="str">
        <f>IF(OR(Expenses!K115="Q1 2030",Expenses!K115="Q2 2030"),"Yes","No")</f>
        <v>No</v>
      </c>
      <c r="AX1572" s="178" t="str">
        <f t="shared" si="1011"/>
        <v>No</v>
      </c>
      <c r="AY1572" t="str">
        <f>IF(OR(Expenses!K115="Q3 2030",Expenses!K115="Q4 2030"),"Yes","No")</f>
        <v>No</v>
      </c>
      <c r="AZ1572" s="178" t="str">
        <f t="shared" si="1012"/>
        <v>No</v>
      </c>
      <c r="BA1572" t="str">
        <f>IF(Expenses!K115="","No","Yes")</f>
        <v>No</v>
      </c>
      <c r="BB1572" s="178" t="str">
        <f t="shared" si="1013"/>
        <v>No</v>
      </c>
      <c r="BC1572" s="178" t="str">
        <f t="shared" si="1014"/>
        <v>Yes</v>
      </c>
      <c r="BD1572" s="174"/>
    </row>
    <row r="1573" spans="1:56" s="175" customFormat="1" ht="23.25" x14ac:dyDescent="0.45">
      <c r="A1573" s="177">
        <v>112</v>
      </c>
      <c r="B1573" s="111" t="s">
        <v>415</v>
      </c>
      <c r="C1573" t="str">
        <f>IF(Expenses!E116="Yes","Yes","No")</f>
        <v>No</v>
      </c>
      <c r="D1573" t="str">
        <f>IF(AND(C1573="No",Expenses!F116="Yes"),"Yes","No")</f>
        <v>No</v>
      </c>
      <c r="E1573" t="str">
        <f>IF(AND(C1573="No",Expenses!F116="N/A"),"N/A","No")</f>
        <v>No</v>
      </c>
      <c r="F1573">
        <f>IF(OR(Expenses!F116="Yes",Expenses!F116="N/A"),0,1)</f>
        <v>1</v>
      </c>
      <c r="G1573" t="str">
        <f>IF(OR(Expenses!K116="Q3 2019",Expenses!K116="Q4 2019"),"Yes","No")</f>
        <v>No</v>
      </c>
      <c r="H1573" s="178" t="str">
        <f t="shared" si="990"/>
        <v>No</v>
      </c>
      <c r="I1573" t="str">
        <f>IF(OR(Expenses!K116="Q1 2020",Expenses!K116="Q2 2020"),"Yes","No")</f>
        <v>No</v>
      </c>
      <c r="J1573" s="178" t="str">
        <f t="shared" si="991"/>
        <v>No</v>
      </c>
      <c r="K1573" t="str">
        <f>IF(OR(Expenses!K116="Q3 2020",Expenses!K116="Q4 2020"),"Yes","No")</f>
        <v>No</v>
      </c>
      <c r="L1573" s="178" t="str">
        <f t="shared" si="992"/>
        <v>No</v>
      </c>
      <c r="M1573" t="str">
        <f>IF(OR(Expenses!K116="Q1 2021",Expenses!K116="Q2 2021"),"Yes","No")</f>
        <v>No</v>
      </c>
      <c r="N1573" s="178" t="str">
        <f t="shared" si="993"/>
        <v>No</v>
      </c>
      <c r="O1573" t="str">
        <f>IF(OR(Expenses!K116="Q3 2021",Expenses!K116="Q4 2021"),"Yes","No")</f>
        <v>No</v>
      </c>
      <c r="P1573" s="178" t="str">
        <f t="shared" si="994"/>
        <v>No</v>
      </c>
      <c r="Q1573" t="str">
        <f>IF(OR(Expenses!K116="Q1 2022",Expenses!K116="Q2 2022"),"Yes","No")</f>
        <v>No</v>
      </c>
      <c r="R1573" s="178" t="str">
        <f t="shared" si="995"/>
        <v>No</v>
      </c>
      <c r="S1573" t="str">
        <f>IF(OR(Expenses!K116="Q3 2022",Expenses!K116="Q4 2022"),"Yes","No")</f>
        <v>No</v>
      </c>
      <c r="T1573" s="178" t="str">
        <f t="shared" si="996"/>
        <v>No</v>
      </c>
      <c r="U1573" t="str">
        <f>IF(OR(Expenses!K116="Q1 2023",Expenses!K116="Q2 2023"),"Yes","No")</f>
        <v>No</v>
      </c>
      <c r="V1573" s="178" t="str">
        <f t="shared" si="997"/>
        <v>No</v>
      </c>
      <c r="W1573" t="str">
        <f>IF(OR(Expenses!K116="Q3 2023",Expenses!K116="Q4 2023"),"Yes","No")</f>
        <v>No</v>
      </c>
      <c r="X1573" s="178" t="str">
        <f t="shared" si="998"/>
        <v>No</v>
      </c>
      <c r="Y1573" t="str">
        <f>IF(OR(Expenses!K116="Q1 2024",Expenses!K116="Q2 2024"),"Yes","No")</f>
        <v>No</v>
      </c>
      <c r="Z1573" s="178" t="str">
        <f t="shared" si="999"/>
        <v>No</v>
      </c>
      <c r="AA1573" t="str">
        <f>IF(OR(Expenses!K116="Q3 2024",Expenses!K116="Q4 2024"),"Yes","No")</f>
        <v>No</v>
      </c>
      <c r="AB1573" s="178" t="str">
        <f t="shared" si="1000"/>
        <v>No</v>
      </c>
      <c r="AC1573" t="str">
        <f>IF(OR(Expenses!K116="Q1 2025",Expenses!K116="Q2 2025"),"Yes","No")</f>
        <v>No</v>
      </c>
      <c r="AD1573" s="178" t="str">
        <f t="shared" si="1001"/>
        <v>No</v>
      </c>
      <c r="AE1573" t="str">
        <f>IF(OR(Expenses!K116="Q3 2025",Expenses!K116="Q4 2025"),"Yes","No")</f>
        <v>No</v>
      </c>
      <c r="AF1573" s="178" t="str">
        <f t="shared" si="1002"/>
        <v>No</v>
      </c>
      <c r="AG1573" t="str">
        <f>IF(OR(Expenses!K116="Q1 2026",Expenses!K116="Q2 2026"),"Yes","No")</f>
        <v>No</v>
      </c>
      <c r="AH1573" s="178" t="str">
        <f t="shared" si="1003"/>
        <v>No</v>
      </c>
      <c r="AI1573" t="str">
        <f>IF(OR(Expenses!K116="Q3 2026",Expenses!K116="Q4 2026"),"Yes","No")</f>
        <v>No</v>
      </c>
      <c r="AJ1573" s="178" t="str">
        <f t="shared" si="1004"/>
        <v>No</v>
      </c>
      <c r="AK1573" t="str">
        <f>IF(OR(Expenses!K116="Q1 2027",Expenses!K116="Q2 2027"),"Yes","No")</f>
        <v>No</v>
      </c>
      <c r="AL1573" s="178" t="str">
        <f t="shared" si="1005"/>
        <v>No</v>
      </c>
      <c r="AM1573" t="str">
        <f>IF(OR(Expenses!K116="Q3 2027",Expenses!K116="Q4 2027"),"Yes","No")</f>
        <v>No</v>
      </c>
      <c r="AN1573" s="178" t="str">
        <f t="shared" si="1006"/>
        <v>No</v>
      </c>
      <c r="AO1573" t="str">
        <f>IF(OR(Expenses!K116="Q1 2028",Expenses!K116="Q2 2028"),"Yes","No")</f>
        <v>No</v>
      </c>
      <c r="AP1573" s="178" t="str">
        <f t="shared" si="1007"/>
        <v>No</v>
      </c>
      <c r="AQ1573" t="str">
        <f>IF(OR(Expenses!K116="Q3 2028",Expenses!K116="Q4 2028"),"Yes","No")</f>
        <v>No</v>
      </c>
      <c r="AR1573" s="178" t="str">
        <f t="shared" si="1008"/>
        <v>No</v>
      </c>
      <c r="AS1573" t="str">
        <f>IF(OR(Expenses!K116="Q1 2029",Expenses!K116="Q2 2029"),"Yes","No")</f>
        <v>No</v>
      </c>
      <c r="AT1573" s="178" t="str">
        <f t="shared" si="1009"/>
        <v>No</v>
      </c>
      <c r="AU1573" t="str">
        <f>IF(OR(Expenses!K116="Q3 2029",Expenses!K116="Q4 2029"),"Yes","No")</f>
        <v>No</v>
      </c>
      <c r="AV1573" s="178" t="str">
        <f t="shared" si="1010"/>
        <v>No</v>
      </c>
      <c r="AW1573" t="str">
        <f>IF(OR(Expenses!K116="Q1 2030",Expenses!K116="Q2 2030"),"Yes","No")</f>
        <v>No</v>
      </c>
      <c r="AX1573" s="178" t="str">
        <f t="shared" si="1011"/>
        <v>No</v>
      </c>
      <c r="AY1573" t="str">
        <f>IF(OR(Expenses!K116="Q3 2030",Expenses!K116="Q4 2030"),"Yes","No")</f>
        <v>No</v>
      </c>
      <c r="AZ1573" s="178" t="str">
        <f t="shared" si="1012"/>
        <v>No</v>
      </c>
      <c r="BA1573" t="str">
        <f>IF(Expenses!K116="","No","Yes")</f>
        <v>No</v>
      </c>
      <c r="BB1573" s="178" t="str">
        <f t="shared" si="1013"/>
        <v>No</v>
      </c>
      <c r="BC1573" s="178" t="str">
        <f t="shared" si="1014"/>
        <v>Yes</v>
      </c>
      <c r="BD1573" s="174"/>
    </row>
    <row r="1574" spans="1:56" s="175" customFormat="1" ht="23.25" x14ac:dyDescent="0.45">
      <c r="A1574" s="177">
        <v>113</v>
      </c>
      <c r="B1574" s="28" t="s">
        <v>416</v>
      </c>
      <c r="C1574" t="str">
        <f>IF(Expenses!E117="Yes","Yes","No")</f>
        <v>No</v>
      </c>
      <c r="D1574" t="str">
        <f>IF(AND(C1574="No",Expenses!F117="Yes"),"Yes","No")</f>
        <v>No</v>
      </c>
      <c r="E1574" t="str">
        <f>IF(AND(C1574="No",Expenses!F117="N/A"),"N/A","No")</f>
        <v>No</v>
      </c>
      <c r="F1574">
        <f>IF(OR(Expenses!F117="Yes",Expenses!F117="N/A"),0,1)</f>
        <v>1</v>
      </c>
      <c r="G1574" t="str">
        <f>IF(OR(Expenses!K117="Q3 2019",Expenses!K117="Q4 2019"),"Yes","No")</f>
        <v>No</v>
      </c>
      <c r="H1574" s="178" t="str">
        <f t="shared" si="990"/>
        <v>No</v>
      </c>
      <c r="I1574" t="str">
        <f>IF(OR(Expenses!K117="Q1 2020",Expenses!K117="Q2 2020"),"Yes","No")</f>
        <v>No</v>
      </c>
      <c r="J1574" s="178" t="str">
        <f t="shared" si="991"/>
        <v>No</v>
      </c>
      <c r="K1574" t="str">
        <f>IF(OR(Expenses!K117="Q3 2020",Expenses!K117="Q4 2020"),"Yes","No")</f>
        <v>No</v>
      </c>
      <c r="L1574" s="178" t="str">
        <f t="shared" si="992"/>
        <v>No</v>
      </c>
      <c r="M1574" t="str">
        <f>IF(OR(Expenses!K117="Q1 2021",Expenses!K117="Q2 2021"),"Yes","No")</f>
        <v>No</v>
      </c>
      <c r="N1574" s="178" t="str">
        <f t="shared" si="993"/>
        <v>No</v>
      </c>
      <c r="O1574" t="str">
        <f>IF(OR(Expenses!K117="Q3 2021",Expenses!K117="Q4 2021"),"Yes","No")</f>
        <v>No</v>
      </c>
      <c r="P1574" s="178" t="str">
        <f t="shared" si="994"/>
        <v>No</v>
      </c>
      <c r="Q1574" t="str">
        <f>IF(OR(Expenses!K117="Q1 2022",Expenses!K117="Q2 2022"),"Yes","No")</f>
        <v>No</v>
      </c>
      <c r="R1574" s="178" t="str">
        <f t="shared" si="995"/>
        <v>No</v>
      </c>
      <c r="S1574" t="str">
        <f>IF(OR(Expenses!K117="Q3 2022",Expenses!K117="Q4 2022"),"Yes","No")</f>
        <v>No</v>
      </c>
      <c r="T1574" s="178" t="str">
        <f t="shared" si="996"/>
        <v>No</v>
      </c>
      <c r="U1574" t="str">
        <f>IF(OR(Expenses!K117="Q1 2023",Expenses!K117="Q2 2023"),"Yes","No")</f>
        <v>No</v>
      </c>
      <c r="V1574" s="178" t="str">
        <f t="shared" si="997"/>
        <v>No</v>
      </c>
      <c r="W1574" t="str">
        <f>IF(OR(Expenses!K117="Q3 2023",Expenses!K117="Q4 2023"),"Yes","No")</f>
        <v>No</v>
      </c>
      <c r="X1574" s="178" t="str">
        <f t="shared" si="998"/>
        <v>No</v>
      </c>
      <c r="Y1574" t="str">
        <f>IF(OR(Expenses!K117="Q1 2024",Expenses!K117="Q2 2024"),"Yes","No")</f>
        <v>No</v>
      </c>
      <c r="Z1574" s="178" t="str">
        <f t="shared" si="999"/>
        <v>No</v>
      </c>
      <c r="AA1574" t="str">
        <f>IF(OR(Expenses!K117="Q3 2024",Expenses!K117="Q4 2024"),"Yes","No")</f>
        <v>No</v>
      </c>
      <c r="AB1574" s="178" t="str">
        <f t="shared" si="1000"/>
        <v>No</v>
      </c>
      <c r="AC1574" t="str">
        <f>IF(OR(Expenses!K117="Q1 2025",Expenses!K117="Q2 2025"),"Yes","No")</f>
        <v>No</v>
      </c>
      <c r="AD1574" s="178" t="str">
        <f t="shared" si="1001"/>
        <v>No</v>
      </c>
      <c r="AE1574" t="str">
        <f>IF(OR(Expenses!K117="Q3 2025",Expenses!K117="Q4 2025"),"Yes","No")</f>
        <v>No</v>
      </c>
      <c r="AF1574" s="178" t="str">
        <f t="shared" si="1002"/>
        <v>No</v>
      </c>
      <c r="AG1574" t="str">
        <f>IF(OR(Expenses!K117="Q1 2026",Expenses!K117="Q2 2026"),"Yes","No")</f>
        <v>No</v>
      </c>
      <c r="AH1574" s="178" t="str">
        <f t="shared" si="1003"/>
        <v>No</v>
      </c>
      <c r="AI1574" t="str">
        <f>IF(OR(Expenses!K117="Q3 2026",Expenses!K117="Q4 2026"),"Yes","No")</f>
        <v>No</v>
      </c>
      <c r="AJ1574" s="178" t="str">
        <f t="shared" si="1004"/>
        <v>No</v>
      </c>
      <c r="AK1574" t="str">
        <f>IF(OR(Expenses!K117="Q1 2027",Expenses!K117="Q2 2027"),"Yes","No")</f>
        <v>No</v>
      </c>
      <c r="AL1574" s="178" t="str">
        <f t="shared" si="1005"/>
        <v>No</v>
      </c>
      <c r="AM1574" t="str">
        <f>IF(OR(Expenses!K117="Q3 2027",Expenses!K117="Q4 2027"),"Yes","No")</f>
        <v>No</v>
      </c>
      <c r="AN1574" s="178" t="str">
        <f t="shared" si="1006"/>
        <v>No</v>
      </c>
      <c r="AO1574" t="str">
        <f>IF(OR(Expenses!K117="Q1 2028",Expenses!K117="Q2 2028"),"Yes","No")</f>
        <v>No</v>
      </c>
      <c r="AP1574" s="178" t="str">
        <f t="shared" si="1007"/>
        <v>No</v>
      </c>
      <c r="AQ1574" t="str">
        <f>IF(OR(Expenses!K117="Q3 2028",Expenses!K117="Q4 2028"),"Yes","No")</f>
        <v>No</v>
      </c>
      <c r="AR1574" s="178" t="str">
        <f t="shared" si="1008"/>
        <v>No</v>
      </c>
      <c r="AS1574" t="str">
        <f>IF(OR(Expenses!K117="Q1 2029",Expenses!K117="Q2 2029"),"Yes","No")</f>
        <v>No</v>
      </c>
      <c r="AT1574" s="178" t="str">
        <f t="shared" si="1009"/>
        <v>No</v>
      </c>
      <c r="AU1574" t="str">
        <f>IF(OR(Expenses!K117="Q3 2029",Expenses!K117="Q4 2029"),"Yes","No")</f>
        <v>No</v>
      </c>
      <c r="AV1574" s="178" t="str">
        <f t="shared" si="1010"/>
        <v>No</v>
      </c>
      <c r="AW1574" t="str">
        <f>IF(OR(Expenses!K117="Q1 2030",Expenses!K117="Q2 2030"),"Yes","No")</f>
        <v>No</v>
      </c>
      <c r="AX1574" s="178" t="str">
        <f t="shared" si="1011"/>
        <v>No</v>
      </c>
      <c r="AY1574" t="str">
        <f>IF(OR(Expenses!K117="Q3 2030",Expenses!K117="Q4 2030"),"Yes","No")</f>
        <v>No</v>
      </c>
      <c r="AZ1574" s="178" t="str">
        <f t="shared" si="1012"/>
        <v>No</v>
      </c>
      <c r="BA1574" t="str">
        <f>IF(Expenses!K117="","No","Yes")</f>
        <v>No</v>
      </c>
      <c r="BB1574" s="178" t="str">
        <f t="shared" si="1013"/>
        <v>No</v>
      </c>
      <c r="BC1574" s="178" t="str">
        <f t="shared" si="1014"/>
        <v>Yes</v>
      </c>
      <c r="BD1574" s="174"/>
    </row>
    <row r="1575" spans="1:56" s="175" customFormat="1" x14ac:dyDescent="0.45">
      <c r="A1575" s="177">
        <v>114</v>
      </c>
      <c r="B1575" s="28" t="s">
        <v>417</v>
      </c>
      <c r="C1575" t="str">
        <f>IF(Expenses!E118="Yes","Yes","No")</f>
        <v>No</v>
      </c>
      <c r="D1575" t="str">
        <f>IF(AND(C1575="No",Expenses!F118="Yes"),"Yes","No")</f>
        <v>No</v>
      </c>
      <c r="E1575" t="str">
        <f>IF(AND(C1575="No",Expenses!F118="N/A"),"N/A","No")</f>
        <v>No</v>
      </c>
      <c r="F1575">
        <f>IF(OR(Expenses!F118="Yes",Expenses!F118="N/A"),0,1)</f>
        <v>1</v>
      </c>
      <c r="G1575" t="str">
        <f>IF(OR(Expenses!K118="Q3 2019",Expenses!K118="Q4 2019"),"Yes","No")</f>
        <v>No</v>
      </c>
      <c r="H1575" s="178" t="str">
        <f t="shared" si="990"/>
        <v>No</v>
      </c>
      <c r="I1575" t="str">
        <f>IF(OR(Expenses!K118="Q1 2020",Expenses!K118="Q2 2020"),"Yes","No")</f>
        <v>No</v>
      </c>
      <c r="J1575" s="178" t="str">
        <f t="shared" si="991"/>
        <v>No</v>
      </c>
      <c r="K1575" t="str">
        <f>IF(OR(Expenses!K118="Q3 2020",Expenses!K118="Q4 2020"),"Yes","No")</f>
        <v>No</v>
      </c>
      <c r="L1575" s="178" t="str">
        <f t="shared" si="992"/>
        <v>No</v>
      </c>
      <c r="M1575" t="str">
        <f>IF(OR(Expenses!K118="Q1 2021",Expenses!K118="Q2 2021"),"Yes","No")</f>
        <v>No</v>
      </c>
      <c r="N1575" s="178" t="str">
        <f t="shared" si="993"/>
        <v>No</v>
      </c>
      <c r="O1575" t="str">
        <f>IF(OR(Expenses!K118="Q3 2021",Expenses!K118="Q4 2021"),"Yes","No")</f>
        <v>No</v>
      </c>
      <c r="P1575" s="178" t="str">
        <f t="shared" si="994"/>
        <v>No</v>
      </c>
      <c r="Q1575" t="str">
        <f>IF(OR(Expenses!K118="Q1 2022",Expenses!K118="Q2 2022"),"Yes","No")</f>
        <v>No</v>
      </c>
      <c r="R1575" s="178" t="str">
        <f t="shared" si="995"/>
        <v>No</v>
      </c>
      <c r="S1575" t="str">
        <f>IF(OR(Expenses!K118="Q3 2022",Expenses!K118="Q4 2022"),"Yes","No")</f>
        <v>No</v>
      </c>
      <c r="T1575" s="178" t="str">
        <f t="shared" si="996"/>
        <v>No</v>
      </c>
      <c r="U1575" t="str">
        <f>IF(OR(Expenses!K118="Q1 2023",Expenses!K118="Q2 2023"),"Yes","No")</f>
        <v>No</v>
      </c>
      <c r="V1575" s="178" t="str">
        <f t="shared" si="997"/>
        <v>No</v>
      </c>
      <c r="W1575" t="str">
        <f>IF(OR(Expenses!K118="Q3 2023",Expenses!K118="Q4 2023"),"Yes","No")</f>
        <v>No</v>
      </c>
      <c r="X1575" s="178" t="str">
        <f t="shared" si="998"/>
        <v>No</v>
      </c>
      <c r="Y1575" t="str">
        <f>IF(OR(Expenses!K118="Q1 2024",Expenses!K118="Q2 2024"),"Yes","No")</f>
        <v>No</v>
      </c>
      <c r="Z1575" s="178" t="str">
        <f t="shared" si="999"/>
        <v>No</v>
      </c>
      <c r="AA1575" t="str">
        <f>IF(OR(Expenses!K118="Q3 2024",Expenses!K118="Q4 2024"),"Yes","No")</f>
        <v>No</v>
      </c>
      <c r="AB1575" s="178" t="str">
        <f t="shared" si="1000"/>
        <v>No</v>
      </c>
      <c r="AC1575" t="str">
        <f>IF(OR(Expenses!K118="Q1 2025",Expenses!K118="Q2 2025"),"Yes","No")</f>
        <v>No</v>
      </c>
      <c r="AD1575" s="178" t="str">
        <f t="shared" si="1001"/>
        <v>No</v>
      </c>
      <c r="AE1575" t="str">
        <f>IF(OR(Expenses!K118="Q3 2025",Expenses!K118="Q4 2025"),"Yes","No")</f>
        <v>No</v>
      </c>
      <c r="AF1575" s="178" t="str">
        <f t="shared" si="1002"/>
        <v>No</v>
      </c>
      <c r="AG1575" t="str">
        <f>IF(OR(Expenses!K118="Q1 2026",Expenses!K118="Q2 2026"),"Yes","No")</f>
        <v>No</v>
      </c>
      <c r="AH1575" s="178" t="str">
        <f t="shared" si="1003"/>
        <v>No</v>
      </c>
      <c r="AI1575" t="str">
        <f>IF(OR(Expenses!K118="Q3 2026",Expenses!K118="Q4 2026"),"Yes","No")</f>
        <v>No</v>
      </c>
      <c r="AJ1575" s="178" t="str">
        <f t="shared" si="1004"/>
        <v>No</v>
      </c>
      <c r="AK1575" t="str">
        <f>IF(OR(Expenses!K118="Q1 2027",Expenses!K118="Q2 2027"),"Yes","No")</f>
        <v>No</v>
      </c>
      <c r="AL1575" s="178" t="str">
        <f t="shared" si="1005"/>
        <v>No</v>
      </c>
      <c r="AM1575" t="str">
        <f>IF(OR(Expenses!K118="Q3 2027",Expenses!K118="Q4 2027"),"Yes","No")</f>
        <v>No</v>
      </c>
      <c r="AN1575" s="178" t="str">
        <f t="shared" si="1006"/>
        <v>No</v>
      </c>
      <c r="AO1575" t="str">
        <f>IF(OR(Expenses!K118="Q1 2028",Expenses!K118="Q2 2028"),"Yes","No")</f>
        <v>No</v>
      </c>
      <c r="AP1575" s="178" t="str">
        <f t="shared" si="1007"/>
        <v>No</v>
      </c>
      <c r="AQ1575" t="str">
        <f>IF(OR(Expenses!K118="Q3 2028",Expenses!K118="Q4 2028"),"Yes","No")</f>
        <v>No</v>
      </c>
      <c r="AR1575" s="178" t="str">
        <f t="shared" si="1008"/>
        <v>No</v>
      </c>
      <c r="AS1575" t="str">
        <f>IF(OR(Expenses!K118="Q1 2029",Expenses!K118="Q2 2029"),"Yes","No")</f>
        <v>No</v>
      </c>
      <c r="AT1575" s="178" t="str">
        <f t="shared" si="1009"/>
        <v>No</v>
      </c>
      <c r="AU1575" t="str">
        <f>IF(OR(Expenses!K118="Q3 2029",Expenses!K118="Q4 2029"),"Yes","No")</f>
        <v>No</v>
      </c>
      <c r="AV1575" s="178" t="str">
        <f t="shared" si="1010"/>
        <v>No</v>
      </c>
      <c r="AW1575" t="str">
        <f>IF(OR(Expenses!K118="Q1 2030",Expenses!K118="Q2 2030"),"Yes","No")</f>
        <v>No</v>
      </c>
      <c r="AX1575" s="178" t="str">
        <f t="shared" si="1011"/>
        <v>No</v>
      </c>
      <c r="AY1575" t="str">
        <f>IF(OR(Expenses!K118="Q3 2030",Expenses!K118="Q4 2030"),"Yes","No")</f>
        <v>No</v>
      </c>
      <c r="AZ1575" s="178" t="str">
        <f t="shared" si="1012"/>
        <v>No</v>
      </c>
      <c r="BA1575" t="str">
        <f>IF(Expenses!K118="","No","Yes")</f>
        <v>No</v>
      </c>
      <c r="BB1575" s="178" t="str">
        <f t="shared" si="1013"/>
        <v>No</v>
      </c>
      <c r="BC1575" s="178" t="str">
        <f t="shared" si="1014"/>
        <v>Yes</v>
      </c>
      <c r="BD1575" s="174"/>
    </row>
    <row r="1576" spans="1:56" s="175" customFormat="1" ht="23.25" x14ac:dyDescent="0.45">
      <c r="A1576" s="177">
        <v>115</v>
      </c>
      <c r="B1576" s="28" t="s">
        <v>418</v>
      </c>
      <c r="C1576" t="str">
        <f>IF(Expenses!E119="Yes","Yes","No")</f>
        <v>No</v>
      </c>
      <c r="D1576" t="str">
        <f>IF(AND(C1576="No",Expenses!F119="Yes"),"Yes","No")</f>
        <v>No</v>
      </c>
      <c r="E1576" t="str">
        <f>IF(AND(C1576="No",Expenses!F119="N/A"),"N/A","No")</f>
        <v>No</v>
      </c>
      <c r="F1576">
        <f>IF(OR(Expenses!F119="Yes",Expenses!F119="N/A"),0,1)</f>
        <v>1</v>
      </c>
      <c r="G1576" t="str">
        <f>IF(OR(Expenses!K119="Q3 2019",Expenses!K119="Q4 2019"),"Yes","No")</f>
        <v>No</v>
      </c>
      <c r="H1576" s="178" t="str">
        <f t="shared" si="990"/>
        <v>No</v>
      </c>
      <c r="I1576" t="str">
        <f>IF(OR(Expenses!K119="Q1 2020",Expenses!K119="Q2 2020"),"Yes","No")</f>
        <v>No</v>
      </c>
      <c r="J1576" s="178" t="str">
        <f t="shared" si="991"/>
        <v>No</v>
      </c>
      <c r="K1576" t="str">
        <f>IF(OR(Expenses!K119="Q3 2020",Expenses!K119="Q4 2020"),"Yes","No")</f>
        <v>No</v>
      </c>
      <c r="L1576" s="178" t="str">
        <f t="shared" si="992"/>
        <v>No</v>
      </c>
      <c r="M1576" t="str">
        <f>IF(OR(Expenses!K119="Q1 2021",Expenses!K119="Q2 2021"),"Yes","No")</f>
        <v>No</v>
      </c>
      <c r="N1576" s="178" t="str">
        <f t="shared" si="993"/>
        <v>No</v>
      </c>
      <c r="O1576" t="str">
        <f>IF(OR(Expenses!K119="Q3 2021",Expenses!K119="Q4 2021"),"Yes","No")</f>
        <v>No</v>
      </c>
      <c r="P1576" s="178" t="str">
        <f t="shared" si="994"/>
        <v>No</v>
      </c>
      <c r="Q1576" t="str">
        <f>IF(OR(Expenses!K119="Q1 2022",Expenses!K119="Q2 2022"),"Yes","No")</f>
        <v>No</v>
      </c>
      <c r="R1576" s="178" t="str">
        <f t="shared" si="995"/>
        <v>No</v>
      </c>
      <c r="S1576" t="str">
        <f>IF(OR(Expenses!K119="Q3 2022",Expenses!K119="Q4 2022"),"Yes","No")</f>
        <v>No</v>
      </c>
      <c r="T1576" s="178" t="str">
        <f t="shared" si="996"/>
        <v>No</v>
      </c>
      <c r="U1576" t="str">
        <f>IF(OR(Expenses!K119="Q1 2023",Expenses!K119="Q2 2023"),"Yes","No")</f>
        <v>No</v>
      </c>
      <c r="V1576" s="178" t="str">
        <f t="shared" si="997"/>
        <v>No</v>
      </c>
      <c r="W1576" t="str">
        <f>IF(OR(Expenses!K119="Q3 2023",Expenses!K119="Q4 2023"),"Yes","No")</f>
        <v>No</v>
      </c>
      <c r="X1576" s="178" t="str">
        <f t="shared" si="998"/>
        <v>No</v>
      </c>
      <c r="Y1576" t="str">
        <f>IF(OR(Expenses!K119="Q1 2024",Expenses!K119="Q2 2024"),"Yes","No")</f>
        <v>No</v>
      </c>
      <c r="Z1576" s="178" t="str">
        <f t="shared" si="999"/>
        <v>No</v>
      </c>
      <c r="AA1576" t="str">
        <f>IF(OR(Expenses!K119="Q3 2024",Expenses!K119="Q4 2024"),"Yes","No")</f>
        <v>No</v>
      </c>
      <c r="AB1576" s="178" t="str">
        <f t="shared" si="1000"/>
        <v>No</v>
      </c>
      <c r="AC1576" t="str">
        <f>IF(OR(Expenses!K119="Q1 2025",Expenses!K119="Q2 2025"),"Yes","No")</f>
        <v>No</v>
      </c>
      <c r="AD1576" s="178" t="str">
        <f t="shared" si="1001"/>
        <v>No</v>
      </c>
      <c r="AE1576" t="str">
        <f>IF(OR(Expenses!K119="Q3 2025",Expenses!K119="Q4 2025"),"Yes","No")</f>
        <v>No</v>
      </c>
      <c r="AF1576" s="178" t="str">
        <f t="shared" si="1002"/>
        <v>No</v>
      </c>
      <c r="AG1576" t="str">
        <f>IF(OR(Expenses!K119="Q1 2026",Expenses!K119="Q2 2026"),"Yes","No")</f>
        <v>No</v>
      </c>
      <c r="AH1576" s="178" t="str">
        <f t="shared" si="1003"/>
        <v>No</v>
      </c>
      <c r="AI1576" t="str">
        <f>IF(OR(Expenses!K119="Q3 2026",Expenses!K119="Q4 2026"),"Yes","No")</f>
        <v>No</v>
      </c>
      <c r="AJ1576" s="178" t="str">
        <f t="shared" si="1004"/>
        <v>No</v>
      </c>
      <c r="AK1576" t="str">
        <f>IF(OR(Expenses!K119="Q1 2027",Expenses!K119="Q2 2027"),"Yes","No")</f>
        <v>No</v>
      </c>
      <c r="AL1576" s="178" t="str">
        <f t="shared" si="1005"/>
        <v>No</v>
      </c>
      <c r="AM1576" t="str">
        <f>IF(OR(Expenses!K119="Q3 2027",Expenses!K119="Q4 2027"),"Yes","No")</f>
        <v>No</v>
      </c>
      <c r="AN1576" s="178" t="str">
        <f t="shared" si="1006"/>
        <v>No</v>
      </c>
      <c r="AO1576" t="str">
        <f>IF(OR(Expenses!K119="Q1 2028",Expenses!K119="Q2 2028"),"Yes","No")</f>
        <v>No</v>
      </c>
      <c r="AP1576" s="178" t="str">
        <f t="shared" si="1007"/>
        <v>No</v>
      </c>
      <c r="AQ1576" t="str">
        <f>IF(OR(Expenses!K119="Q3 2028",Expenses!K119="Q4 2028"),"Yes","No")</f>
        <v>No</v>
      </c>
      <c r="AR1576" s="178" t="str">
        <f t="shared" si="1008"/>
        <v>No</v>
      </c>
      <c r="AS1576" t="str">
        <f>IF(OR(Expenses!K119="Q1 2029",Expenses!K119="Q2 2029"),"Yes","No")</f>
        <v>No</v>
      </c>
      <c r="AT1576" s="178" t="str">
        <f t="shared" si="1009"/>
        <v>No</v>
      </c>
      <c r="AU1576" t="str">
        <f>IF(OR(Expenses!K119="Q3 2029",Expenses!K119="Q4 2029"),"Yes","No")</f>
        <v>No</v>
      </c>
      <c r="AV1576" s="178" t="str">
        <f t="shared" si="1010"/>
        <v>No</v>
      </c>
      <c r="AW1576" t="str">
        <f>IF(OR(Expenses!K119="Q1 2030",Expenses!K119="Q2 2030"),"Yes","No")</f>
        <v>No</v>
      </c>
      <c r="AX1576" s="178" t="str">
        <f t="shared" si="1011"/>
        <v>No</v>
      </c>
      <c r="AY1576" t="str">
        <f>IF(OR(Expenses!K119="Q3 2030",Expenses!K119="Q4 2030"),"Yes","No")</f>
        <v>No</v>
      </c>
      <c r="AZ1576" s="178" t="str">
        <f t="shared" si="1012"/>
        <v>No</v>
      </c>
      <c r="BA1576" t="str">
        <f>IF(Expenses!K119="","No","Yes")</f>
        <v>No</v>
      </c>
      <c r="BB1576" s="178" t="str">
        <f t="shared" si="1013"/>
        <v>No</v>
      </c>
      <c r="BC1576" s="178" t="str">
        <f t="shared" si="1014"/>
        <v>Yes</v>
      </c>
      <c r="BD1576" s="174"/>
    </row>
    <row r="1577" spans="1:56" s="175" customFormat="1" ht="23.25" x14ac:dyDescent="0.45">
      <c r="A1577" s="177">
        <v>116</v>
      </c>
      <c r="B1577" s="28" t="s">
        <v>419</v>
      </c>
      <c r="C1577" t="str">
        <f>IF(Expenses!E120="Yes","Yes","No")</f>
        <v>No</v>
      </c>
      <c r="D1577" t="str">
        <f>IF(AND(C1577="No",Expenses!F120="Yes"),"Yes","No")</f>
        <v>No</v>
      </c>
      <c r="E1577" t="str">
        <f>IF(AND(C1577="No",Expenses!F120="N/A"),"N/A","No")</f>
        <v>No</v>
      </c>
      <c r="F1577">
        <f>IF(OR(Expenses!F120="Yes",Expenses!F120="N/A"),0,1)</f>
        <v>1</v>
      </c>
      <c r="G1577" t="str">
        <f>IF(OR(Expenses!K120="Q3 2019",Expenses!K120="Q4 2019"),"Yes","No")</f>
        <v>No</v>
      </c>
      <c r="H1577" s="178" t="str">
        <f t="shared" si="990"/>
        <v>No</v>
      </c>
      <c r="I1577" t="str">
        <f>IF(OR(Expenses!K120="Q1 2020",Expenses!K120="Q2 2020"),"Yes","No")</f>
        <v>No</v>
      </c>
      <c r="J1577" s="178" t="str">
        <f t="shared" si="991"/>
        <v>No</v>
      </c>
      <c r="K1577" t="str">
        <f>IF(OR(Expenses!K120="Q3 2020",Expenses!K120="Q4 2020"),"Yes","No")</f>
        <v>No</v>
      </c>
      <c r="L1577" s="178" t="str">
        <f t="shared" si="992"/>
        <v>No</v>
      </c>
      <c r="M1577" t="str">
        <f>IF(OR(Expenses!K120="Q1 2021",Expenses!K120="Q2 2021"),"Yes","No")</f>
        <v>No</v>
      </c>
      <c r="N1577" s="178" t="str">
        <f t="shared" si="993"/>
        <v>No</v>
      </c>
      <c r="O1577" t="str">
        <f>IF(OR(Expenses!K120="Q3 2021",Expenses!K120="Q4 2021"),"Yes","No")</f>
        <v>No</v>
      </c>
      <c r="P1577" s="178" t="str">
        <f t="shared" si="994"/>
        <v>No</v>
      </c>
      <c r="Q1577" t="str">
        <f>IF(OR(Expenses!K120="Q1 2022",Expenses!K120="Q2 2022"),"Yes","No")</f>
        <v>No</v>
      </c>
      <c r="R1577" s="178" t="str">
        <f t="shared" si="995"/>
        <v>No</v>
      </c>
      <c r="S1577" t="str">
        <f>IF(OR(Expenses!K120="Q3 2022",Expenses!K120="Q4 2022"),"Yes","No")</f>
        <v>No</v>
      </c>
      <c r="T1577" s="178" t="str">
        <f t="shared" si="996"/>
        <v>No</v>
      </c>
      <c r="U1577" t="str">
        <f>IF(OR(Expenses!K120="Q1 2023",Expenses!K120="Q2 2023"),"Yes","No")</f>
        <v>No</v>
      </c>
      <c r="V1577" s="178" t="str">
        <f t="shared" si="997"/>
        <v>No</v>
      </c>
      <c r="W1577" t="str">
        <f>IF(OR(Expenses!K120="Q3 2023",Expenses!K120="Q4 2023"),"Yes","No")</f>
        <v>No</v>
      </c>
      <c r="X1577" s="178" t="str">
        <f t="shared" si="998"/>
        <v>No</v>
      </c>
      <c r="Y1577" t="str">
        <f>IF(OR(Expenses!K120="Q1 2024",Expenses!K120="Q2 2024"),"Yes","No")</f>
        <v>No</v>
      </c>
      <c r="Z1577" s="178" t="str">
        <f t="shared" si="999"/>
        <v>No</v>
      </c>
      <c r="AA1577" t="str">
        <f>IF(OR(Expenses!K120="Q3 2024",Expenses!K120="Q4 2024"),"Yes","No")</f>
        <v>No</v>
      </c>
      <c r="AB1577" s="178" t="str">
        <f t="shared" si="1000"/>
        <v>No</v>
      </c>
      <c r="AC1577" t="str">
        <f>IF(OR(Expenses!K120="Q1 2025",Expenses!K120="Q2 2025"),"Yes","No")</f>
        <v>No</v>
      </c>
      <c r="AD1577" s="178" t="str">
        <f t="shared" si="1001"/>
        <v>No</v>
      </c>
      <c r="AE1577" t="str">
        <f>IF(OR(Expenses!K120="Q3 2025",Expenses!K120="Q4 2025"),"Yes","No")</f>
        <v>No</v>
      </c>
      <c r="AF1577" s="178" t="str">
        <f t="shared" si="1002"/>
        <v>No</v>
      </c>
      <c r="AG1577" t="str">
        <f>IF(OR(Expenses!K120="Q1 2026",Expenses!K120="Q2 2026"),"Yes","No")</f>
        <v>No</v>
      </c>
      <c r="AH1577" s="178" t="str">
        <f t="shared" si="1003"/>
        <v>No</v>
      </c>
      <c r="AI1577" t="str">
        <f>IF(OR(Expenses!K120="Q3 2026",Expenses!K120="Q4 2026"),"Yes","No")</f>
        <v>No</v>
      </c>
      <c r="AJ1577" s="178" t="str">
        <f t="shared" si="1004"/>
        <v>No</v>
      </c>
      <c r="AK1577" t="str">
        <f>IF(OR(Expenses!K120="Q1 2027",Expenses!K120="Q2 2027"),"Yes","No")</f>
        <v>No</v>
      </c>
      <c r="AL1577" s="178" t="str">
        <f t="shared" si="1005"/>
        <v>No</v>
      </c>
      <c r="AM1577" t="str">
        <f>IF(OR(Expenses!K120="Q3 2027",Expenses!K120="Q4 2027"),"Yes","No")</f>
        <v>No</v>
      </c>
      <c r="AN1577" s="178" t="str">
        <f t="shared" si="1006"/>
        <v>No</v>
      </c>
      <c r="AO1577" t="str">
        <f>IF(OR(Expenses!K120="Q1 2028",Expenses!K120="Q2 2028"),"Yes","No")</f>
        <v>No</v>
      </c>
      <c r="AP1577" s="178" t="str">
        <f t="shared" si="1007"/>
        <v>No</v>
      </c>
      <c r="AQ1577" t="str">
        <f>IF(OR(Expenses!K120="Q3 2028",Expenses!K120="Q4 2028"),"Yes","No")</f>
        <v>No</v>
      </c>
      <c r="AR1577" s="178" t="str">
        <f t="shared" si="1008"/>
        <v>No</v>
      </c>
      <c r="AS1577" t="str">
        <f>IF(OR(Expenses!K120="Q1 2029",Expenses!K120="Q2 2029"),"Yes","No")</f>
        <v>No</v>
      </c>
      <c r="AT1577" s="178" t="str">
        <f t="shared" si="1009"/>
        <v>No</v>
      </c>
      <c r="AU1577" t="str">
        <f>IF(OR(Expenses!K120="Q3 2029",Expenses!K120="Q4 2029"),"Yes","No")</f>
        <v>No</v>
      </c>
      <c r="AV1577" s="178" t="str">
        <f t="shared" si="1010"/>
        <v>No</v>
      </c>
      <c r="AW1577" t="str">
        <f>IF(OR(Expenses!K120="Q1 2030",Expenses!K120="Q2 2030"),"Yes","No")</f>
        <v>No</v>
      </c>
      <c r="AX1577" s="178" t="str">
        <f t="shared" si="1011"/>
        <v>No</v>
      </c>
      <c r="AY1577" t="str">
        <f>IF(OR(Expenses!K120="Q3 2030",Expenses!K120="Q4 2030"),"Yes","No")</f>
        <v>No</v>
      </c>
      <c r="AZ1577" s="178" t="str">
        <f t="shared" si="1012"/>
        <v>No</v>
      </c>
      <c r="BA1577" t="str">
        <f>IF(Expenses!K120="","No","Yes")</f>
        <v>No</v>
      </c>
      <c r="BB1577" s="178" t="str">
        <f t="shared" si="1013"/>
        <v>No</v>
      </c>
      <c r="BC1577" s="178" t="str">
        <f t="shared" si="1014"/>
        <v>Yes</v>
      </c>
      <c r="BD1577" s="174"/>
    </row>
    <row r="1578" spans="1:56" s="175" customFormat="1" ht="23.25" x14ac:dyDescent="0.45">
      <c r="A1578" s="177">
        <v>117</v>
      </c>
      <c r="B1578" s="28" t="s">
        <v>420</v>
      </c>
      <c r="C1578" t="str">
        <f>IF(Expenses!E121="Yes","Yes","No")</f>
        <v>No</v>
      </c>
      <c r="D1578" t="str">
        <f>IF(AND(C1578="No",Expenses!F121="Yes"),"Yes","No")</f>
        <v>No</v>
      </c>
      <c r="E1578" t="str">
        <f>IF(AND(C1578="No",Expenses!F121="N/A"),"N/A","No")</f>
        <v>No</v>
      </c>
      <c r="F1578">
        <f>IF(OR(Expenses!F121="Yes",Expenses!F121="N/A"),0,1)</f>
        <v>1</v>
      </c>
      <c r="G1578" t="str">
        <f>IF(OR(Expenses!K121="Q3 2019",Expenses!K121="Q4 2019"),"Yes","No")</f>
        <v>No</v>
      </c>
      <c r="H1578" s="178" t="str">
        <f t="shared" si="990"/>
        <v>No</v>
      </c>
      <c r="I1578" t="str">
        <f>IF(OR(Expenses!K121="Q1 2020",Expenses!K121="Q2 2020"),"Yes","No")</f>
        <v>No</v>
      </c>
      <c r="J1578" s="178" t="str">
        <f t="shared" si="991"/>
        <v>No</v>
      </c>
      <c r="K1578" t="str">
        <f>IF(OR(Expenses!K121="Q3 2020",Expenses!K121="Q4 2020"),"Yes","No")</f>
        <v>No</v>
      </c>
      <c r="L1578" s="178" t="str">
        <f t="shared" si="992"/>
        <v>No</v>
      </c>
      <c r="M1578" t="str">
        <f>IF(OR(Expenses!K121="Q1 2021",Expenses!K121="Q2 2021"),"Yes","No")</f>
        <v>No</v>
      </c>
      <c r="N1578" s="178" t="str">
        <f t="shared" si="993"/>
        <v>No</v>
      </c>
      <c r="O1578" t="str">
        <f>IF(OR(Expenses!K121="Q3 2021",Expenses!K121="Q4 2021"),"Yes","No")</f>
        <v>No</v>
      </c>
      <c r="P1578" s="178" t="str">
        <f t="shared" si="994"/>
        <v>No</v>
      </c>
      <c r="Q1578" t="str">
        <f>IF(OR(Expenses!K121="Q1 2022",Expenses!K121="Q2 2022"),"Yes","No")</f>
        <v>No</v>
      </c>
      <c r="R1578" s="178" t="str">
        <f t="shared" si="995"/>
        <v>No</v>
      </c>
      <c r="S1578" t="str">
        <f>IF(OR(Expenses!K121="Q3 2022",Expenses!K121="Q4 2022"),"Yes","No")</f>
        <v>No</v>
      </c>
      <c r="T1578" s="178" t="str">
        <f t="shared" si="996"/>
        <v>No</v>
      </c>
      <c r="U1578" t="str">
        <f>IF(OR(Expenses!K121="Q1 2023",Expenses!K121="Q2 2023"),"Yes","No")</f>
        <v>No</v>
      </c>
      <c r="V1578" s="178" t="str">
        <f t="shared" si="997"/>
        <v>No</v>
      </c>
      <c r="W1578" t="str">
        <f>IF(OR(Expenses!K121="Q3 2023",Expenses!K121="Q4 2023"),"Yes","No")</f>
        <v>No</v>
      </c>
      <c r="X1578" s="178" t="str">
        <f t="shared" si="998"/>
        <v>No</v>
      </c>
      <c r="Y1578" t="str">
        <f>IF(OR(Expenses!K121="Q1 2024",Expenses!K121="Q2 2024"),"Yes","No")</f>
        <v>No</v>
      </c>
      <c r="Z1578" s="178" t="str">
        <f t="shared" si="999"/>
        <v>No</v>
      </c>
      <c r="AA1578" t="str">
        <f>IF(OR(Expenses!K121="Q3 2024",Expenses!K121="Q4 2024"),"Yes","No")</f>
        <v>No</v>
      </c>
      <c r="AB1578" s="178" t="str">
        <f t="shared" si="1000"/>
        <v>No</v>
      </c>
      <c r="AC1578" t="str">
        <f>IF(OR(Expenses!K121="Q1 2025",Expenses!K121="Q2 2025"),"Yes","No")</f>
        <v>No</v>
      </c>
      <c r="AD1578" s="178" t="str">
        <f t="shared" si="1001"/>
        <v>No</v>
      </c>
      <c r="AE1578" t="str">
        <f>IF(OR(Expenses!K121="Q3 2025",Expenses!K121="Q4 2025"),"Yes","No")</f>
        <v>No</v>
      </c>
      <c r="AF1578" s="178" t="str">
        <f t="shared" si="1002"/>
        <v>No</v>
      </c>
      <c r="AG1578" t="str">
        <f>IF(OR(Expenses!K121="Q1 2026",Expenses!K121="Q2 2026"),"Yes","No")</f>
        <v>No</v>
      </c>
      <c r="AH1578" s="178" t="str">
        <f t="shared" si="1003"/>
        <v>No</v>
      </c>
      <c r="AI1578" t="str">
        <f>IF(OR(Expenses!K121="Q3 2026",Expenses!K121="Q4 2026"),"Yes","No")</f>
        <v>No</v>
      </c>
      <c r="AJ1578" s="178" t="str">
        <f t="shared" si="1004"/>
        <v>No</v>
      </c>
      <c r="AK1578" t="str">
        <f>IF(OR(Expenses!K121="Q1 2027",Expenses!K121="Q2 2027"),"Yes","No")</f>
        <v>No</v>
      </c>
      <c r="AL1578" s="178" t="str">
        <f t="shared" si="1005"/>
        <v>No</v>
      </c>
      <c r="AM1578" t="str">
        <f>IF(OR(Expenses!K121="Q3 2027",Expenses!K121="Q4 2027"),"Yes","No")</f>
        <v>No</v>
      </c>
      <c r="AN1578" s="178" t="str">
        <f t="shared" si="1006"/>
        <v>No</v>
      </c>
      <c r="AO1578" t="str">
        <f>IF(OR(Expenses!K121="Q1 2028",Expenses!K121="Q2 2028"),"Yes","No")</f>
        <v>No</v>
      </c>
      <c r="AP1578" s="178" t="str">
        <f t="shared" si="1007"/>
        <v>No</v>
      </c>
      <c r="AQ1578" t="str">
        <f>IF(OR(Expenses!K121="Q3 2028",Expenses!K121="Q4 2028"),"Yes","No")</f>
        <v>No</v>
      </c>
      <c r="AR1578" s="178" t="str">
        <f t="shared" si="1008"/>
        <v>No</v>
      </c>
      <c r="AS1578" t="str">
        <f>IF(OR(Expenses!K121="Q1 2029",Expenses!K121="Q2 2029"),"Yes","No")</f>
        <v>No</v>
      </c>
      <c r="AT1578" s="178" t="str">
        <f t="shared" si="1009"/>
        <v>No</v>
      </c>
      <c r="AU1578" t="str">
        <f>IF(OR(Expenses!K121="Q3 2029",Expenses!K121="Q4 2029"),"Yes","No")</f>
        <v>No</v>
      </c>
      <c r="AV1578" s="178" t="str">
        <f t="shared" si="1010"/>
        <v>No</v>
      </c>
      <c r="AW1578" t="str">
        <f>IF(OR(Expenses!K121="Q1 2030",Expenses!K121="Q2 2030"),"Yes","No")</f>
        <v>No</v>
      </c>
      <c r="AX1578" s="178" t="str">
        <f t="shared" si="1011"/>
        <v>No</v>
      </c>
      <c r="AY1578" t="str">
        <f>IF(OR(Expenses!K121="Q3 2030",Expenses!K121="Q4 2030"),"Yes","No")</f>
        <v>No</v>
      </c>
      <c r="AZ1578" s="178" t="str">
        <f t="shared" si="1012"/>
        <v>No</v>
      </c>
      <c r="BA1578" t="str">
        <f>IF(Expenses!K121="","No","Yes")</f>
        <v>No</v>
      </c>
      <c r="BB1578" s="178" t="str">
        <f t="shared" si="1013"/>
        <v>No</v>
      </c>
      <c r="BC1578" s="178" t="str">
        <f t="shared" si="1014"/>
        <v>Yes</v>
      </c>
      <c r="BD1578" s="174"/>
    </row>
    <row r="1579" spans="1:56" s="175" customFormat="1" ht="23.25" x14ac:dyDescent="0.45">
      <c r="A1579" s="177">
        <v>118</v>
      </c>
      <c r="B1579" s="28" t="s">
        <v>421</v>
      </c>
      <c r="C1579" t="str">
        <f>IF(Expenses!E122="Yes","Yes","No")</f>
        <v>No</v>
      </c>
      <c r="D1579" t="str">
        <f>IF(AND(C1579="No",Expenses!F122="Yes"),"Yes","No")</f>
        <v>No</v>
      </c>
      <c r="E1579" t="str">
        <f>IF(AND(C1579="No",Expenses!F122="N/A"),"N/A","No")</f>
        <v>No</v>
      </c>
      <c r="F1579">
        <f>IF(OR(Expenses!F122="Yes",Expenses!F122="N/A"),0,1)</f>
        <v>1</v>
      </c>
      <c r="G1579" t="str">
        <f>IF(OR(Expenses!K122="Q3 2019",Expenses!K122="Q4 2019"),"Yes","No")</f>
        <v>No</v>
      </c>
      <c r="H1579" s="178" t="str">
        <f t="shared" si="990"/>
        <v>No</v>
      </c>
      <c r="I1579" t="str">
        <f>IF(OR(Expenses!K122="Q1 2020",Expenses!K122="Q2 2020"),"Yes","No")</f>
        <v>No</v>
      </c>
      <c r="J1579" s="178" t="str">
        <f t="shared" si="991"/>
        <v>No</v>
      </c>
      <c r="K1579" t="str">
        <f>IF(OR(Expenses!K122="Q3 2020",Expenses!K122="Q4 2020"),"Yes","No")</f>
        <v>No</v>
      </c>
      <c r="L1579" s="178" t="str">
        <f t="shared" si="992"/>
        <v>No</v>
      </c>
      <c r="M1579" t="str">
        <f>IF(OR(Expenses!K122="Q1 2021",Expenses!K122="Q2 2021"),"Yes","No")</f>
        <v>No</v>
      </c>
      <c r="N1579" s="178" t="str">
        <f t="shared" si="993"/>
        <v>No</v>
      </c>
      <c r="O1579" t="str">
        <f>IF(OR(Expenses!K122="Q3 2021",Expenses!K122="Q4 2021"),"Yes","No")</f>
        <v>No</v>
      </c>
      <c r="P1579" s="178" t="str">
        <f t="shared" si="994"/>
        <v>No</v>
      </c>
      <c r="Q1579" t="str">
        <f>IF(OR(Expenses!K122="Q1 2022",Expenses!K122="Q2 2022"),"Yes","No")</f>
        <v>No</v>
      </c>
      <c r="R1579" s="178" t="str">
        <f t="shared" si="995"/>
        <v>No</v>
      </c>
      <c r="S1579" t="str">
        <f>IF(OR(Expenses!K122="Q3 2022",Expenses!K122="Q4 2022"),"Yes","No")</f>
        <v>No</v>
      </c>
      <c r="T1579" s="178" t="str">
        <f t="shared" si="996"/>
        <v>No</v>
      </c>
      <c r="U1579" t="str">
        <f>IF(OR(Expenses!K122="Q1 2023",Expenses!K122="Q2 2023"),"Yes","No")</f>
        <v>No</v>
      </c>
      <c r="V1579" s="178" t="str">
        <f t="shared" si="997"/>
        <v>No</v>
      </c>
      <c r="W1579" t="str">
        <f>IF(OR(Expenses!K122="Q3 2023",Expenses!K122="Q4 2023"),"Yes","No")</f>
        <v>No</v>
      </c>
      <c r="X1579" s="178" t="str">
        <f t="shared" si="998"/>
        <v>No</v>
      </c>
      <c r="Y1579" t="str">
        <f>IF(OR(Expenses!K122="Q1 2024",Expenses!K122="Q2 2024"),"Yes","No")</f>
        <v>No</v>
      </c>
      <c r="Z1579" s="178" t="str">
        <f t="shared" si="999"/>
        <v>No</v>
      </c>
      <c r="AA1579" t="str">
        <f>IF(OR(Expenses!K122="Q3 2024",Expenses!K122="Q4 2024"),"Yes","No")</f>
        <v>No</v>
      </c>
      <c r="AB1579" s="178" t="str">
        <f t="shared" si="1000"/>
        <v>No</v>
      </c>
      <c r="AC1579" t="str">
        <f>IF(OR(Expenses!K122="Q1 2025",Expenses!K122="Q2 2025"),"Yes","No")</f>
        <v>No</v>
      </c>
      <c r="AD1579" s="178" t="str">
        <f t="shared" si="1001"/>
        <v>No</v>
      </c>
      <c r="AE1579" t="str">
        <f>IF(OR(Expenses!K122="Q3 2025",Expenses!K122="Q4 2025"),"Yes","No")</f>
        <v>No</v>
      </c>
      <c r="AF1579" s="178" t="str">
        <f t="shared" si="1002"/>
        <v>No</v>
      </c>
      <c r="AG1579" t="str">
        <f>IF(OR(Expenses!K122="Q1 2026",Expenses!K122="Q2 2026"),"Yes","No")</f>
        <v>No</v>
      </c>
      <c r="AH1579" s="178" t="str">
        <f t="shared" si="1003"/>
        <v>No</v>
      </c>
      <c r="AI1579" t="str">
        <f>IF(OR(Expenses!K122="Q3 2026",Expenses!K122="Q4 2026"),"Yes","No")</f>
        <v>No</v>
      </c>
      <c r="AJ1579" s="178" t="str">
        <f t="shared" si="1004"/>
        <v>No</v>
      </c>
      <c r="AK1579" t="str">
        <f>IF(OR(Expenses!K122="Q1 2027",Expenses!K122="Q2 2027"),"Yes","No")</f>
        <v>No</v>
      </c>
      <c r="AL1579" s="178" t="str">
        <f t="shared" si="1005"/>
        <v>No</v>
      </c>
      <c r="AM1579" t="str">
        <f>IF(OR(Expenses!K122="Q3 2027",Expenses!K122="Q4 2027"),"Yes","No")</f>
        <v>No</v>
      </c>
      <c r="AN1579" s="178" t="str">
        <f t="shared" si="1006"/>
        <v>No</v>
      </c>
      <c r="AO1579" t="str">
        <f>IF(OR(Expenses!K122="Q1 2028",Expenses!K122="Q2 2028"),"Yes","No")</f>
        <v>No</v>
      </c>
      <c r="AP1579" s="178" t="str">
        <f t="shared" si="1007"/>
        <v>No</v>
      </c>
      <c r="AQ1579" t="str">
        <f>IF(OR(Expenses!K122="Q3 2028",Expenses!K122="Q4 2028"),"Yes","No")</f>
        <v>No</v>
      </c>
      <c r="AR1579" s="178" t="str">
        <f t="shared" si="1008"/>
        <v>No</v>
      </c>
      <c r="AS1579" t="str">
        <f>IF(OR(Expenses!K122="Q1 2029",Expenses!K122="Q2 2029"),"Yes","No")</f>
        <v>No</v>
      </c>
      <c r="AT1579" s="178" t="str">
        <f t="shared" si="1009"/>
        <v>No</v>
      </c>
      <c r="AU1579" t="str">
        <f>IF(OR(Expenses!K122="Q3 2029",Expenses!K122="Q4 2029"),"Yes","No")</f>
        <v>No</v>
      </c>
      <c r="AV1579" s="178" t="str">
        <f t="shared" si="1010"/>
        <v>No</v>
      </c>
      <c r="AW1579" t="str">
        <f>IF(OR(Expenses!K122="Q1 2030",Expenses!K122="Q2 2030"),"Yes","No")</f>
        <v>No</v>
      </c>
      <c r="AX1579" s="178" t="str">
        <f t="shared" si="1011"/>
        <v>No</v>
      </c>
      <c r="AY1579" t="str">
        <f>IF(OR(Expenses!K122="Q3 2030",Expenses!K122="Q4 2030"),"Yes","No")</f>
        <v>No</v>
      </c>
      <c r="AZ1579" s="178" t="str">
        <f t="shared" si="1012"/>
        <v>No</v>
      </c>
      <c r="BA1579" t="str">
        <f>IF(Expenses!K122="","No","Yes")</f>
        <v>No</v>
      </c>
      <c r="BB1579" s="178" t="str">
        <f t="shared" si="1013"/>
        <v>No</v>
      </c>
      <c r="BC1579" s="178" t="str">
        <f t="shared" si="1014"/>
        <v>Yes</v>
      </c>
      <c r="BD1579" s="174"/>
    </row>
    <row r="1580" spans="1:56" s="175" customFormat="1" ht="23.25" x14ac:dyDescent="0.45">
      <c r="A1580" s="177">
        <v>119</v>
      </c>
      <c r="B1580" s="28" t="s">
        <v>422</v>
      </c>
      <c r="C1580" t="str">
        <f>IF(Expenses!E123="Yes","Yes","No")</f>
        <v>No</v>
      </c>
      <c r="D1580" t="str">
        <f>IF(AND(C1580="No",Expenses!F123="Yes"),"Yes","No")</f>
        <v>No</v>
      </c>
      <c r="E1580" t="str">
        <f>IF(AND(C1580="No",Expenses!F123="N/A"),"N/A","No")</f>
        <v>No</v>
      </c>
      <c r="F1580">
        <f>IF(OR(Expenses!F123="Yes",Expenses!F123="N/A"),0,1)</f>
        <v>1</v>
      </c>
      <c r="G1580" t="str">
        <f>IF(OR(Expenses!K123="Q3 2019",Expenses!K123="Q4 2019"),"Yes","No")</f>
        <v>No</v>
      </c>
      <c r="H1580" s="178" t="str">
        <f t="shared" si="990"/>
        <v>No</v>
      </c>
      <c r="I1580" t="str">
        <f>IF(OR(Expenses!K123="Q1 2020",Expenses!K123="Q2 2020"),"Yes","No")</f>
        <v>No</v>
      </c>
      <c r="J1580" s="178" t="str">
        <f t="shared" si="991"/>
        <v>No</v>
      </c>
      <c r="K1580" t="str">
        <f>IF(OR(Expenses!K123="Q3 2020",Expenses!K123="Q4 2020"),"Yes","No")</f>
        <v>No</v>
      </c>
      <c r="L1580" s="178" t="str">
        <f t="shared" si="992"/>
        <v>No</v>
      </c>
      <c r="M1580" t="str">
        <f>IF(OR(Expenses!K123="Q1 2021",Expenses!K123="Q2 2021"),"Yes","No")</f>
        <v>No</v>
      </c>
      <c r="N1580" s="178" t="str">
        <f t="shared" si="993"/>
        <v>No</v>
      </c>
      <c r="O1580" t="str">
        <f>IF(OR(Expenses!K123="Q3 2021",Expenses!K123="Q4 2021"),"Yes","No")</f>
        <v>No</v>
      </c>
      <c r="P1580" s="178" t="str">
        <f t="shared" si="994"/>
        <v>No</v>
      </c>
      <c r="Q1580" t="str">
        <f>IF(OR(Expenses!K123="Q1 2022",Expenses!K123="Q2 2022"),"Yes","No")</f>
        <v>No</v>
      </c>
      <c r="R1580" s="178" t="str">
        <f t="shared" si="995"/>
        <v>No</v>
      </c>
      <c r="S1580" t="str">
        <f>IF(OR(Expenses!K123="Q3 2022",Expenses!K123="Q4 2022"),"Yes","No")</f>
        <v>No</v>
      </c>
      <c r="T1580" s="178" t="str">
        <f t="shared" si="996"/>
        <v>No</v>
      </c>
      <c r="U1580" t="str">
        <f>IF(OR(Expenses!K123="Q1 2023",Expenses!K123="Q2 2023"),"Yes","No")</f>
        <v>No</v>
      </c>
      <c r="V1580" s="178" t="str">
        <f t="shared" si="997"/>
        <v>No</v>
      </c>
      <c r="W1580" t="str">
        <f>IF(OR(Expenses!K123="Q3 2023",Expenses!K123="Q4 2023"),"Yes","No")</f>
        <v>No</v>
      </c>
      <c r="X1580" s="178" t="str">
        <f t="shared" si="998"/>
        <v>No</v>
      </c>
      <c r="Y1580" t="str">
        <f>IF(OR(Expenses!K123="Q1 2024",Expenses!K123="Q2 2024"),"Yes","No")</f>
        <v>No</v>
      </c>
      <c r="Z1580" s="178" t="str">
        <f t="shared" si="999"/>
        <v>No</v>
      </c>
      <c r="AA1580" t="str">
        <f>IF(OR(Expenses!K123="Q3 2024",Expenses!K123="Q4 2024"),"Yes","No")</f>
        <v>No</v>
      </c>
      <c r="AB1580" s="178" t="str">
        <f t="shared" si="1000"/>
        <v>No</v>
      </c>
      <c r="AC1580" t="str">
        <f>IF(OR(Expenses!K123="Q1 2025",Expenses!K123="Q2 2025"),"Yes","No")</f>
        <v>No</v>
      </c>
      <c r="AD1580" s="178" t="str">
        <f t="shared" si="1001"/>
        <v>No</v>
      </c>
      <c r="AE1580" t="str">
        <f>IF(OR(Expenses!K123="Q3 2025",Expenses!K123="Q4 2025"),"Yes","No")</f>
        <v>No</v>
      </c>
      <c r="AF1580" s="178" t="str">
        <f t="shared" si="1002"/>
        <v>No</v>
      </c>
      <c r="AG1580" t="str">
        <f>IF(OR(Expenses!K123="Q1 2026",Expenses!K123="Q2 2026"),"Yes","No")</f>
        <v>No</v>
      </c>
      <c r="AH1580" s="178" t="str">
        <f t="shared" si="1003"/>
        <v>No</v>
      </c>
      <c r="AI1580" t="str">
        <f>IF(OR(Expenses!K123="Q3 2026",Expenses!K123="Q4 2026"),"Yes","No")</f>
        <v>No</v>
      </c>
      <c r="AJ1580" s="178" t="str">
        <f t="shared" si="1004"/>
        <v>No</v>
      </c>
      <c r="AK1580" t="str">
        <f>IF(OR(Expenses!K123="Q1 2027",Expenses!K123="Q2 2027"),"Yes","No")</f>
        <v>No</v>
      </c>
      <c r="AL1580" s="178" t="str">
        <f t="shared" si="1005"/>
        <v>No</v>
      </c>
      <c r="AM1580" t="str">
        <f>IF(OR(Expenses!K123="Q3 2027",Expenses!K123="Q4 2027"),"Yes","No")</f>
        <v>No</v>
      </c>
      <c r="AN1580" s="178" t="str">
        <f t="shared" si="1006"/>
        <v>No</v>
      </c>
      <c r="AO1580" t="str">
        <f>IF(OR(Expenses!K123="Q1 2028",Expenses!K123="Q2 2028"),"Yes","No")</f>
        <v>No</v>
      </c>
      <c r="AP1580" s="178" t="str">
        <f t="shared" si="1007"/>
        <v>No</v>
      </c>
      <c r="AQ1580" t="str">
        <f>IF(OR(Expenses!K123="Q3 2028",Expenses!K123="Q4 2028"),"Yes","No")</f>
        <v>No</v>
      </c>
      <c r="AR1580" s="178" t="str">
        <f t="shared" si="1008"/>
        <v>No</v>
      </c>
      <c r="AS1580" t="str">
        <f>IF(OR(Expenses!K123="Q1 2029",Expenses!K123="Q2 2029"),"Yes","No")</f>
        <v>No</v>
      </c>
      <c r="AT1580" s="178" t="str">
        <f t="shared" si="1009"/>
        <v>No</v>
      </c>
      <c r="AU1580" t="str">
        <f>IF(OR(Expenses!K123="Q3 2029",Expenses!K123="Q4 2029"),"Yes","No")</f>
        <v>No</v>
      </c>
      <c r="AV1580" s="178" t="str">
        <f t="shared" si="1010"/>
        <v>No</v>
      </c>
      <c r="AW1580" t="str">
        <f>IF(OR(Expenses!K123="Q1 2030",Expenses!K123="Q2 2030"),"Yes","No")</f>
        <v>No</v>
      </c>
      <c r="AX1580" s="178" t="str">
        <f t="shared" si="1011"/>
        <v>No</v>
      </c>
      <c r="AY1580" t="str">
        <f>IF(OR(Expenses!K123="Q3 2030",Expenses!K123="Q4 2030"),"Yes","No")</f>
        <v>No</v>
      </c>
      <c r="AZ1580" s="178" t="str">
        <f t="shared" si="1012"/>
        <v>No</v>
      </c>
      <c r="BA1580" t="str">
        <f>IF(Expenses!K123="","No","Yes")</f>
        <v>No</v>
      </c>
      <c r="BB1580" s="178" t="str">
        <f t="shared" si="1013"/>
        <v>No</v>
      </c>
      <c r="BC1580" s="178" t="str">
        <f t="shared" si="1014"/>
        <v>Yes</v>
      </c>
      <c r="BD1580" s="174"/>
    </row>
    <row r="1581" spans="1:56" s="175" customFormat="1" ht="23.25" x14ac:dyDescent="0.45">
      <c r="A1581" s="177">
        <v>120</v>
      </c>
      <c r="B1581" s="28" t="s">
        <v>423</v>
      </c>
      <c r="C1581" t="str">
        <f>IF(Expenses!E124="Yes","Yes","No")</f>
        <v>No</v>
      </c>
      <c r="D1581" t="str">
        <f>IF(AND(C1581="No",Expenses!F124="Yes"),"Yes","No")</f>
        <v>No</v>
      </c>
      <c r="E1581" t="str">
        <f>IF(AND(C1581="No",Expenses!F124="N/A"),"N/A","No")</f>
        <v>No</v>
      </c>
      <c r="F1581">
        <f>IF(OR(Expenses!F124="Yes",Expenses!F124="N/A"),0,1)</f>
        <v>1</v>
      </c>
      <c r="G1581" t="str">
        <f>IF(OR(Expenses!K124="Q3 2019",Expenses!K124="Q4 2019"),"Yes","No")</f>
        <v>No</v>
      </c>
      <c r="H1581" s="178" t="str">
        <f t="shared" si="990"/>
        <v>No</v>
      </c>
      <c r="I1581" t="str">
        <f>IF(OR(Expenses!K124="Q1 2020",Expenses!K124="Q2 2020"),"Yes","No")</f>
        <v>No</v>
      </c>
      <c r="J1581" s="178" t="str">
        <f t="shared" si="991"/>
        <v>No</v>
      </c>
      <c r="K1581" t="str">
        <f>IF(OR(Expenses!K124="Q3 2020",Expenses!K124="Q4 2020"),"Yes","No")</f>
        <v>No</v>
      </c>
      <c r="L1581" s="178" t="str">
        <f t="shared" si="992"/>
        <v>No</v>
      </c>
      <c r="M1581" t="str">
        <f>IF(OR(Expenses!K124="Q1 2021",Expenses!K124="Q2 2021"),"Yes","No")</f>
        <v>No</v>
      </c>
      <c r="N1581" s="178" t="str">
        <f t="shared" si="993"/>
        <v>No</v>
      </c>
      <c r="O1581" t="str">
        <f>IF(OR(Expenses!K124="Q3 2021",Expenses!K124="Q4 2021"),"Yes","No")</f>
        <v>No</v>
      </c>
      <c r="P1581" s="178" t="str">
        <f t="shared" si="994"/>
        <v>No</v>
      </c>
      <c r="Q1581" t="str">
        <f>IF(OR(Expenses!K124="Q1 2022",Expenses!K124="Q2 2022"),"Yes","No")</f>
        <v>No</v>
      </c>
      <c r="R1581" s="178" t="str">
        <f t="shared" si="995"/>
        <v>No</v>
      </c>
      <c r="S1581" t="str">
        <f>IF(OR(Expenses!K124="Q3 2022",Expenses!K124="Q4 2022"),"Yes","No")</f>
        <v>No</v>
      </c>
      <c r="T1581" s="178" t="str">
        <f t="shared" si="996"/>
        <v>No</v>
      </c>
      <c r="U1581" t="str">
        <f>IF(OR(Expenses!K124="Q1 2023",Expenses!K124="Q2 2023"),"Yes","No")</f>
        <v>No</v>
      </c>
      <c r="V1581" s="178" t="str">
        <f t="shared" si="997"/>
        <v>No</v>
      </c>
      <c r="W1581" t="str">
        <f>IF(OR(Expenses!K124="Q3 2023",Expenses!K124="Q4 2023"),"Yes","No")</f>
        <v>No</v>
      </c>
      <c r="X1581" s="178" t="str">
        <f t="shared" si="998"/>
        <v>No</v>
      </c>
      <c r="Y1581" t="str">
        <f>IF(OR(Expenses!K124="Q1 2024",Expenses!K124="Q2 2024"),"Yes","No")</f>
        <v>No</v>
      </c>
      <c r="Z1581" s="178" t="str">
        <f t="shared" si="999"/>
        <v>No</v>
      </c>
      <c r="AA1581" t="str">
        <f>IF(OR(Expenses!K124="Q3 2024",Expenses!K124="Q4 2024"),"Yes","No")</f>
        <v>No</v>
      </c>
      <c r="AB1581" s="178" t="str">
        <f t="shared" si="1000"/>
        <v>No</v>
      </c>
      <c r="AC1581" t="str">
        <f>IF(OR(Expenses!K124="Q1 2025",Expenses!K124="Q2 2025"),"Yes","No")</f>
        <v>No</v>
      </c>
      <c r="AD1581" s="178" t="str">
        <f t="shared" si="1001"/>
        <v>No</v>
      </c>
      <c r="AE1581" t="str">
        <f>IF(OR(Expenses!K124="Q3 2025",Expenses!K124="Q4 2025"),"Yes","No")</f>
        <v>No</v>
      </c>
      <c r="AF1581" s="178" t="str">
        <f t="shared" si="1002"/>
        <v>No</v>
      </c>
      <c r="AG1581" t="str">
        <f>IF(OR(Expenses!K124="Q1 2026",Expenses!K124="Q2 2026"),"Yes","No")</f>
        <v>No</v>
      </c>
      <c r="AH1581" s="178" t="str">
        <f t="shared" si="1003"/>
        <v>No</v>
      </c>
      <c r="AI1581" t="str">
        <f>IF(OR(Expenses!K124="Q3 2026",Expenses!K124="Q4 2026"),"Yes","No")</f>
        <v>No</v>
      </c>
      <c r="AJ1581" s="178" t="str">
        <f t="shared" si="1004"/>
        <v>No</v>
      </c>
      <c r="AK1581" t="str">
        <f>IF(OR(Expenses!K124="Q1 2027",Expenses!K124="Q2 2027"),"Yes","No")</f>
        <v>No</v>
      </c>
      <c r="AL1581" s="178" t="str">
        <f t="shared" si="1005"/>
        <v>No</v>
      </c>
      <c r="AM1581" t="str">
        <f>IF(OR(Expenses!K124="Q3 2027",Expenses!K124="Q4 2027"),"Yes","No")</f>
        <v>No</v>
      </c>
      <c r="AN1581" s="178" t="str">
        <f t="shared" si="1006"/>
        <v>No</v>
      </c>
      <c r="AO1581" t="str">
        <f>IF(OR(Expenses!K124="Q1 2028",Expenses!K124="Q2 2028"),"Yes","No")</f>
        <v>No</v>
      </c>
      <c r="AP1581" s="178" t="str">
        <f t="shared" si="1007"/>
        <v>No</v>
      </c>
      <c r="AQ1581" t="str">
        <f>IF(OR(Expenses!K124="Q3 2028",Expenses!K124="Q4 2028"),"Yes","No")</f>
        <v>No</v>
      </c>
      <c r="AR1581" s="178" t="str">
        <f t="shared" si="1008"/>
        <v>No</v>
      </c>
      <c r="AS1581" t="str">
        <f>IF(OR(Expenses!K124="Q1 2029",Expenses!K124="Q2 2029"),"Yes","No")</f>
        <v>No</v>
      </c>
      <c r="AT1581" s="178" t="str">
        <f t="shared" si="1009"/>
        <v>No</v>
      </c>
      <c r="AU1581" t="str">
        <f>IF(OR(Expenses!K124="Q3 2029",Expenses!K124="Q4 2029"),"Yes","No")</f>
        <v>No</v>
      </c>
      <c r="AV1581" s="178" t="str">
        <f t="shared" si="1010"/>
        <v>No</v>
      </c>
      <c r="AW1581" t="str">
        <f>IF(OR(Expenses!K124="Q1 2030",Expenses!K124="Q2 2030"),"Yes","No")</f>
        <v>No</v>
      </c>
      <c r="AX1581" s="178" t="str">
        <f t="shared" si="1011"/>
        <v>No</v>
      </c>
      <c r="AY1581" t="str">
        <f>IF(OR(Expenses!K124="Q3 2030",Expenses!K124="Q4 2030"),"Yes","No")</f>
        <v>No</v>
      </c>
      <c r="AZ1581" s="178" t="str">
        <f t="shared" si="1012"/>
        <v>No</v>
      </c>
      <c r="BA1581" t="str">
        <f>IF(Expenses!K124="","No","Yes")</f>
        <v>No</v>
      </c>
      <c r="BB1581" s="178" t="str">
        <f t="shared" si="1013"/>
        <v>No</v>
      </c>
      <c r="BC1581" s="178" t="str">
        <f t="shared" si="1014"/>
        <v>Yes</v>
      </c>
      <c r="BD1581" s="174"/>
    </row>
    <row r="1582" spans="1:56" s="175" customFormat="1" ht="23.25" x14ac:dyDescent="0.45">
      <c r="A1582" s="177">
        <v>121</v>
      </c>
      <c r="B1582" s="28" t="s">
        <v>424</v>
      </c>
      <c r="C1582" t="str">
        <f>IF(Expenses!E125="Yes","Yes","No")</f>
        <v>No</v>
      </c>
      <c r="D1582" t="str">
        <f>IF(AND(C1582="No",Expenses!F125="Yes"),"Yes","No")</f>
        <v>No</v>
      </c>
      <c r="E1582" t="str">
        <f>IF(AND(C1582="No",Expenses!F125="N/A"),"N/A","No")</f>
        <v>No</v>
      </c>
      <c r="F1582">
        <f>IF(OR(Expenses!F125="Yes",Expenses!F125="N/A"),0,1)</f>
        <v>1</v>
      </c>
      <c r="G1582" t="str">
        <f>IF(OR(Expenses!K125="Q3 2019",Expenses!K125="Q4 2019"),"Yes","No")</f>
        <v>No</v>
      </c>
      <c r="H1582" s="178" t="str">
        <f t="shared" si="990"/>
        <v>No</v>
      </c>
      <c r="I1582" t="str">
        <f>IF(OR(Expenses!K125="Q1 2020",Expenses!K125="Q2 2020"),"Yes","No")</f>
        <v>No</v>
      </c>
      <c r="J1582" s="178" t="str">
        <f t="shared" si="991"/>
        <v>No</v>
      </c>
      <c r="K1582" t="str">
        <f>IF(OR(Expenses!K125="Q3 2020",Expenses!K125="Q4 2020"),"Yes","No")</f>
        <v>No</v>
      </c>
      <c r="L1582" s="178" t="str">
        <f t="shared" si="992"/>
        <v>No</v>
      </c>
      <c r="M1582" t="str">
        <f>IF(OR(Expenses!K125="Q1 2021",Expenses!K125="Q2 2021"),"Yes","No")</f>
        <v>No</v>
      </c>
      <c r="N1582" s="178" t="str">
        <f t="shared" si="993"/>
        <v>No</v>
      </c>
      <c r="O1582" t="str">
        <f>IF(OR(Expenses!K125="Q3 2021",Expenses!K125="Q4 2021"),"Yes","No")</f>
        <v>No</v>
      </c>
      <c r="P1582" s="178" t="str">
        <f t="shared" si="994"/>
        <v>No</v>
      </c>
      <c r="Q1582" t="str">
        <f>IF(OR(Expenses!K125="Q1 2022",Expenses!K125="Q2 2022"),"Yes","No")</f>
        <v>No</v>
      </c>
      <c r="R1582" s="178" t="str">
        <f t="shared" si="995"/>
        <v>No</v>
      </c>
      <c r="S1582" t="str">
        <f>IF(OR(Expenses!K125="Q3 2022",Expenses!K125="Q4 2022"),"Yes","No")</f>
        <v>No</v>
      </c>
      <c r="T1582" s="178" t="str">
        <f t="shared" si="996"/>
        <v>No</v>
      </c>
      <c r="U1582" t="str">
        <f>IF(OR(Expenses!K125="Q1 2023",Expenses!K125="Q2 2023"),"Yes","No")</f>
        <v>No</v>
      </c>
      <c r="V1582" s="178" t="str">
        <f t="shared" si="997"/>
        <v>No</v>
      </c>
      <c r="W1582" t="str">
        <f>IF(OR(Expenses!K125="Q3 2023",Expenses!K125="Q4 2023"),"Yes","No")</f>
        <v>No</v>
      </c>
      <c r="X1582" s="178" t="str">
        <f t="shared" si="998"/>
        <v>No</v>
      </c>
      <c r="Y1582" t="str">
        <f>IF(OR(Expenses!K125="Q1 2024",Expenses!K125="Q2 2024"),"Yes","No")</f>
        <v>No</v>
      </c>
      <c r="Z1582" s="178" t="str">
        <f t="shared" si="999"/>
        <v>No</v>
      </c>
      <c r="AA1582" t="str">
        <f>IF(OR(Expenses!K125="Q3 2024",Expenses!K125="Q4 2024"),"Yes","No")</f>
        <v>No</v>
      </c>
      <c r="AB1582" s="178" t="str">
        <f t="shared" si="1000"/>
        <v>No</v>
      </c>
      <c r="AC1582" t="str">
        <f>IF(OR(Expenses!K125="Q1 2025",Expenses!K125="Q2 2025"),"Yes","No")</f>
        <v>No</v>
      </c>
      <c r="AD1582" s="178" t="str">
        <f t="shared" si="1001"/>
        <v>No</v>
      </c>
      <c r="AE1582" t="str">
        <f>IF(OR(Expenses!K125="Q3 2025",Expenses!K125="Q4 2025"),"Yes","No")</f>
        <v>No</v>
      </c>
      <c r="AF1582" s="178" t="str">
        <f t="shared" si="1002"/>
        <v>No</v>
      </c>
      <c r="AG1582" t="str">
        <f>IF(OR(Expenses!K125="Q1 2026",Expenses!K125="Q2 2026"),"Yes","No")</f>
        <v>No</v>
      </c>
      <c r="AH1582" s="178" t="str">
        <f t="shared" si="1003"/>
        <v>No</v>
      </c>
      <c r="AI1582" t="str">
        <f>IF(OR(Expenses!K125="Q3 2026",Expenses!K125="Q4 2026"),"Yes","No")</f>
        <v>No</v>
      </c>
      <c r="AJ1582" s="178" t="str">
        <f t="shared" si="1004"/>
        <v>No</v>
      </c>
      <c r="AK1582" t="str">
        <f>IF(OR(Expenses!K125="Q1 2027",Expenses!K125="Q2 2027"),"Yes","No")</f>
        <v>No</v>
      </c>
      <c r="AL1582" s="178" t="str">
        <f t="shared" si="1005"/>
        <v>No</v>
      </c>
      <c r="AM1582" t="str">
        <f>IF(OR(Expenses!K125="Q3 2027",Expenses!K125="Q4 2027"),"Yes","No")</f>
        <v>No</v>
      </c>
      <c r="AN1582" s="178" t="str">
        <f t="shared" si="1006"/>
        <v>No</v>
      </c>
      <c r="AO1582" t="str">
        <f>IF(OR(Expenses!K125="Q1 2028",Expenses!K125="Q2 2028"),"Yes","No")</f>
        <v>No</v>
      </c>
      <c r="AP1582" s="178" t="str">
        <f t="shared" si="1007"/>
        <v>No</v>
      </c>
      <c r="AQ1582" t="str">
        <f>IF(OR(Expenses!K125="Q3 2028",Expenses!K125="Q4 2028"),"Yes","No")</f>
        <v>No</v>
      </c>
      <c r="AR1582" s="178" t="str">
        <f t="shared" si="1008"/>
        <v>No</v>
      </c>
      <c r="AS1582" t="str">
        <f>IF(OR(Expenses!K125="Q1 2029",Expenses!K125="Q2 2029"),"Yes","No")</f>
        <v>No</v>
      </c>
      <c r="AT1582" s="178" t="str">
        <f t="shared" si="1009"/>
        <v>No</v>
      </c>
      <c r="AU1582" t="str">
        <f>IF(OR(Expenses!K125="Q3 2029",Expenses!K125="Q4 2029"),"Yes","No")</f>
        <v>No</v>
      </c>
      <c r="AV1582" s="178" t="str">
        <f t="shared" si="1010"/>
        <v>No</v>
      </c>
      <c r="AW1582" t="str">
        <f>IF(OR(Expenses!K125="Q1 2030",Expenses!K125="Q2 2030"),"Yes","No")</f>
        <v>No</v>
      </c>
      <c r="AX1582" s="178" t="str">
        <f t="shared" si="1011"/>
        <v>No</v>
      </c>
      <c r="AY1582" t="str">
        <f>IF(OR(Expenses!K125="Q3 2030",Expenses!K125="Q4 2030"),"Yes","No")</f>
        <v>No</v>
      </c>
      <c r="AZ1582" s="178" t="str">
        <f t="shared" si="1012"/>
        <v>No</v>
      </c>
      <c r="BA1582" t="str">
        <f>IF(Expenses!K125="","No","Yes")</f>
        <v>No</v>
      </c>
      <c r="BB1582" s="178" t="str">
        <f t="shared" si="1013"/>
        <v>No</v>
      </c>
      <c r="BC1582" s="178" t="str">
        <f t="shared" si="1014"/>
        <v>Yes</v>
      </c>
      <c r="BD1582" s="174"/>
    </row>
    <row r="1583" spans="1:56" s="175" customFormat="1" ht="23.25" x14ac:dyDescent="0.45">
      <c r="A1583" s="177">
        <v>122</v>
      </c>
      <c r="B1583" s="28" t="s">
        <v>425</v>
      </c>
      <c r="C1583" t="str">
        <f>IF(Expenses!E126="Yes","Yes","No")</f>
        <v>No</v>
      </c>
      <c r="D1583" t="str">
        <f>IF(AND(C1583="No",Expenses!F126="Yes"),"Yes","No")</f>
        <v>No</v>
      </c>
      <c r="E1583" t="str">
        <f>IF(AND(C1583="No",Expenses!F126="N/A"),"N/A","No")</f>
        <v>No</v>
      </c>
      <c r="F1583">
        <f>IF(OR(Expenses!F126="Yes",Expenses!F126="N/A"),0,1)</f>
        <v>1</v>
      </c>
      <c r="G1583" t="str">
        <f>IF(OR(Expenses!K126="Q3 2019",Expenses!K126="Q4 2019"),"Yes","No")</f>
        <v>No</v>
      </c>
      <c r="H1583" s="178" t="str">
        <f t="shared" si="990"/>
        <v>No</v>
      </c>
      <c r="I1583" t="str">
        <f>IF(OR(Expenses!K126="Q1 2020",Expenses!K126="Q2 2020"),"Yes","No")</f>
        <v>No</v>
      </c>
      <c r="J1583" s="178" t="str">
        <f t="shared" si="991"/>
        <v>No</v>
      </c>
      <c r="K1583" t="str">
        <f>IF(OR(Expenses!K126="Q3 2020",Expenses!K126="Q4 2020"),"Yes","No")</f>
        <v>No</v>
      </c>
      <c r="L1583" s="178" t="str">
        <f t="shared" si="992"/>
        <v>No</v>
      </c>
      <c r="M1583" t="str">
        <f>IF(OR(Expenses!K126="Q1 2021",Expenses!K126="Q2 2021"),"Yes","No")</f>
        <v>No</v>
      </c>
      <c r="N1583" s="178" t="str">
        <f t="shared" si="993"/>
        <v>No</v>
      </c>
      <c r="O1583" t="str">
        <f>IF(OR(Expenses!K126="Q3 2021",Expenses!K126="Q4 2021"),"Yes","No")</f>
        <v>No</v>
      </c>
      <c r="P1583" s="178" t="str">
        <f t="shared" si="994"/>
        <v>No</v>
      </c>
      <c r="Q1583" t="str">
        <f>IF(OR(Expenses!K126="Q1 2022",Expenses!K126="Q2 2022"),"Yes","No")</f>
        <v>No</v>
      </c>
      <c r="R1583" s="178" t="str">
        <f t="shared" si="995"/>
        <v>No</v>
      </c>
      <c r="S1583" t="str">
        <f>IF(OR(Expenses!K126="Q3 2022",Expenses!K126="Q4 2022"),"Yes","No")</f>
        <v>No</v>
      </c>
      <c r="T1583" s="178" t="str">
        <f t="shared" si="996"/>
        <v>No</v>
      </c>
      <c r="U1583" t="str">
        <f>IF(OR(Expenses!K126="Q1 2023",Expenses!K126="Q2 2023"),"Yes","No")</f>
        <v>No</v>
      </c>
      <c r="V1583" s="178" t="str">
        <f t="shared" si="997"/>
        <v>No</v>
      </c>
      <c r="W1583" t="str">
        <f>IF(OR(Expenses!K126="Q3 2023",Expenses!K126="Q4 2023"),"Yes","No")</f>
        <v>No</v>
      </c>
      <c r="X1583" s="178" t="str">
        <f t="shared" si="998"/>
        <v>No</v>
      </c>
      <c r="Y1583" t="str">
        <f>IF(OR(Expenses!K126="Q1 2024",Expenses!K126="Q2 2024"),"Yes","No")</f>
        <v>No</v>
      </c>
      <c r="Z1583" s="178" t="str">
        <f t="shared" si="999"/>
        <v>No</v>
      </c>
      <c r="AA1583" t="str">
        <f>IF(OR(Expenses!K126="Q3 2024",Expenses!K126="Q4 2024"),"Yes","No")</f>
        <v>No</v>
      </c>
      <c r="AB1583" s="178" t="str">
        <f t="shared" si="1000"/>
        <v>No</v>
      </c>
      <c r="AC1583" t="str">
        <f>IF(OR(Expenses!K126="Q1 2025",Expenses!K126="Q2 2025"),"Yes","No")</f>
        <v>No</v>
      </c>
      <c r="AD1583" s="178" t="str">
        <f t="shared" si="1001"/>
        <v>No</v>
      </c>
      <c r="AE1583" t="str">
        <f>IF(OR(Expenses!K126="Q3 2025",Expenses!K126="Q4 2025"),"Yes","No")</f>
        <v>No</v>
      </c>
      <c r="AF1583" s="178" t="str">
        <f t="shared" si="1002"/>
        <v>No</v>
      </c>
      <c r="AG1583" t="str">
        <f>IF(OR(Expenses!K126="Q1 2026",Expenses!K126="Q2 2026"),"Yes","No")</f>
        <v>No</v>
      </c>
      <c r="AH1583" s="178" t="str">
        <f t="shared" si="1003"/>
        <v>No</v>
      </c>
      <c r="AI1583" t="str">
        <f>IF(OR(Expenses!K126="Q3 2026",Expenses!K126="Q4 2026"),"Yes","No")</f>
        <v>No</v>
      </c>
      <c r="AJ1583" s="178" t="str">
        <f t="shared" si="1004"/>
        <v>No</v>
      </c>
      <c r="AK1583" t="str">
        <f>IF(OR(Expenses!K126="Q1 2027",Expenses!K126="Q2 2027"),"Yes","No")</f>
        <v>No</v>
      </c>
      <c r="AL1583" s="178" t="str">
        <f t="shared" si="1005"/>
        <v>No</v>
      </c>
      <c r="AM1583" t="str">
        <f>IF(OR(Expenses!K126="Q3 2027",Expenses!K126="Q4 2027"),"Yes","No")</f>
        <v>No</v>
      </c>
      <c r="AN1583" s="178" t="str">
        <f t="shared" si="1006"/>
        <v>No</v>
      </c>
      <c r="AO1583" t="str">
        <f>IF(OR(Expenses!K126="Q1 2028",Expenses!K126="Q2 2028"),"Yes","No")</f>
        <v>No</v>
      </c>
      <c r="AP1583" s="178" t="str">
        <f t="shared" si="1007"/>
        <v>No</v>
      </c>
      <c r="AQ1583" t="str">
        <f>IF(OR(Expenses!K126="Q3 2028",Expenses!K126="Q4 2028"),"Yes","No")</f>
        <v>No</v>
      </c>
      <c r="AR1583" s="178" t="str">
        <f t="shared" si="1008"/>
        <v>No</v>
      </c>
      <c r="AS1583" t="str">
        <f>IF(OR(Expenses!K126="Q1 2029",Expenses!K126="Q2 2029"),"Yes","No")</f>
        <v>No</v>
      </c>
      <c r="AT1583" s="178" t="str">
        <f t="shared" si="1009"/>
        <v>No</v>
      </c>
      <c r="AU1583" t="str">
        <f>IF(OR(Expenses!K126="Q3 2029",Expenses!K126="Q4 2029"),"Yes","No")</f>
        <v>No</v>
      </c>
      <c r="AV1583" s="178" t="str">
        <f t="shared" si="1010"/>
        <v>No</v>
      </c>
      <c r="AW1583" t="str">
        <f>IF(OR(Expenses!K126="Q1 2030",Expenses!K126="Q2 2030"),"Yes","No")</f>
        <v>No</v>
      </c>
      <c r="AX1583" s="178" t="str">
        <f t="shared" si="1011"/>
        <v>No</v>
      </c>
      <c r="AY1583" t="str">
        <f>IF(OR(Expenses!K126="Q3 2030",Expenses!K126="Q4 2030"),"Yes","No")</f>
        <v>No</v>
      </c>
      <c r="AZ1583" s="178" t="str">
        <f t="shared" si="1012"/>
        <v>No</v>
      </c>
      <c r="BA1583" t="str">
        <f>IF(Expenses!K126="","No","Yes")</f>
        <v>No</v>
      </c>
      <c r="BB1583" s="178" t="str">
        <f t="shared" si="1013"/>
        <v>No</v>
      </c>
      <c r="BC1583" s="178" t="str">
        <f t="shared" si="1014"/>
        <v>Yes</v>
      </c>
      <c r="BD1583" s="174"/>
    </row>
    <row r="1584" spans="1:56" s="175" customFormat="1" x14ac:dyDescent="0.45">
      <c r="A1584" s="177">
        <v>123</v>
      </c>
      <c r="B1584" s="22" t="s">
        <v>426</v>
      </c>
      <c r="C1584" t="str">
        <f>IF(Expenses!E127="Yes","Yes","No")</f>
        <v>Yes</v>
      </c>
      <c r="D1584" t="str">
        <f>IF(AND(C1584="No",Expenses!F127="Yes"),"Yes","No")</f>
        <v>No</v>
      </c>
      <c r="E1584" t="str">
        <f>IF(AND(C1584="No",Expenses!F127="N/A"),"N/A","No")</f>
        <v>No</v>
      </c>
      <c r="F1584">
        <f>IF(OR(Expenses!F127="Yes",Expenses!F127="N/A"),0,1)</f>
        <v>1</v>
      </c>
      <c r="G1584" t="str">
        <f>IF(OR(Expenses!K127="Q3 2019",Expenses!K127="Q4 2019"),"Yes","No")</f>
        <v>No</v>
      </c>
      <c r="H1584" s="178" t="str">
        <f t="shared" si="990"/>
        <v>No</v>
      </c>
      <c r="I1584" t="str">
        <f>IF(OR(Expenses!K127="Q1 2020",Expenses!K127="Q2 2020"),"Yes","No")</f>
        <v>No</v>
      </c>
      <c r="J1584" s="178" t="str">
        <f t="shared" si="991"/>
        <v>No</v>
      </c>
      <c r="K1584" t="str">
        <f>IF(OR(Expenses!K127="Q3 2020",Expenses!K127="Q4 2020"),"Yes","No")</f>
        <v>No</v>
      </c>
      <c r="L1584" s="178" t="str">
        <f t="shared" si="992"/>
        <v>No</v>
      </c>
      <c r="M1584" t="str">
        <f>IF(OR(Expenses!K127="Q1 2021",Expenses!K127="Q2 2021"),"Yes","No")</f>
        <v>No</v>
      </c>
      <c r="N1584" s="178" t="str">
        <f t="shared" si="993"/>
        <v>No</v>
      </c>
      <c r="O1584" t="str">
        <f>IF(OR(Expenses!K127="Q3 2021",Expenses!K127="Q4 2021"),"Yes","No")</f>
        <v>No</v>
      </c>
      <c r="P1584" s="178" t="str">
        <f t="shared" si="994"/>
        <v>No</v>
      </c>
      <c r="Q1584" t="str">
        <f>IF(OR(Expenses!K127="Q1 2022",Expenses!K127="Q2 2022"),"Yes","No")</f>
        <v>No</v>
      </c>
      <c r="R1584" s="178" t="str">
        <f t="shared" si="995"/>
        <v>No</v>
      </c>
      <c r="S1584" t="str">
        <f>IF(OR(Expenses!K127="Q3 2022",Expenses!K127="Q4 2022"),"Yes","No")</f>
        <v>No</v>
      </c>
      <c r="T1584" s="178" t="str">
        <f t="shared" si="996"/>
        <v>No</v>
      </c>
      <c r="U1584" t="str">
        <f>IF(OR(Expenses!K127="Q1 2023",Expenses!K127="Q2 2023"),"Yes","No")</f>
        <v>No</v>
      </c>
      <c r="V1584" s="178" t="str">
        <f t="shared" si="997"/>
        <v>No</v>
      </c>
      <c r="W1584" t="str">
        <f>IF(OR(Expenses!K127="Q3 2023",Expenses!K127="Q4 2023"),"Yes","No")</f>
        <v>No</v>
      </c>
      <c r="X1584" s="178" t="str">
        <f t="shared" si="998"/>
        <v>No</v>
      </c>
      <c r="Y1584" t="str">
        <f>IF(OR(Expenses!K127="Q1 2024",Expenses!K127="Q2 2024"),"Yes","No")</f>
        <v>No</v>
      </c>
      <c r="Z1584" s="178" t="str">
        <f t="shared" si="999"/>
        <v>No</v>
      </c>
      <c r="AA1584" t="str">
        <f>IF(OR(Expenses!K127="Q3 2024",Expenses!K127="Q4 2024"),"Yes","No")</f>
        <v>No</v>
      </c>
      <c r="AB1584" s="178" t="str">
        <f t="shared" si="1000"/>
        <v>No</v>
      </c>
      <c r="AC1584" t="str">
        <f>IF(OR(Expenses!K127="Q1 2025",Expenses!K127="Q2 2025"),"Yes","No")</f>
        <v>No</v>
      </c>
      <c r="AD1584" s="178" t="str">
        <f t="shared" si="1001"/>
        <v>No</v>
      </c>
      <c r="AE1584" t="str">
        <f>IF(OR(Expenses!K127="Q3 2025",Expenses!K127="Q4 2025"),"Yes","No")</f>
        <v>No</v>
      </c>
      <c r="AF1584" s="178" t="str">
        <f t="shared" si="1002"/>
        <v>No</v>
      </c>
      <c r="AG1584" t="str">
        <f>IF(OR(Expenses!K127="Q1 2026",Expenses!K127="Q2 2026"),"Yes","No")</f>
        <v>No</v>
      </c>
      <c r="AH1584" s="178" t="str">
        <f t="shared" si="1003"/>
        <v>No</v>
      </c>
      <c r="AI1584" t="str">
        <f>IF(OR(Expenses!K127="Q3 2026",Expenses!K127="Q4 2026"),"Yes","No")</f>
        <v>No</v>
      </c>
      <c r="AJ1584" s="178" t="str">
        <f t="shared" si="1004"/>
        <v>No</v>
      </c>
      <c r="AK1584" t="str">
        <f>IF(OR(Expenses!K127="Q1 2027",Expenses!K127="Q2 2027"),"Yes","No")</f>
        <v>No</v>
      </c>
      <c r="AL1584" s="178" t="str">
        <f t="shared" si="1005"/>
        <v>No</v>
      </c>
      <c r="AM1584" t="str">
        <f>IF(OR(Expenses!K127="Q3 2027",Expenses!K127="Q4 2027"),"Yes","No")</f>
        <v>No</v>
      </c>
      <c r="AN1584" s="178" t="str">
        <f t="shared" si="1006"/>
        <v>No</v>
      </c>
      <c r="AO1584" t="str">
        <f>IF(OR(Expenses!K127="Q1 2028",Expenses!K127="Q2 2028"),"Yes","No")</f>
        <v>No</v>
      </c>
      <c r="AP1584" s="178" t="str">
        <f t="shared" si="1007"/>
        <v>No</v>
      </c>
      <c r="AQ1584" t="str">
        <f>IF(OR(Expenses!K127="Q3 2028",Expenses!K127="Q4 2028"),"Yes","No")</f>
        <v>No</v>
      </c>
      <c r="AR1584" s="178" t="str">
        <f t="shared" si="1008"/>
        <v>No</v>
      </c>
      <c r="AS1584" t="str">
        <f>IF(OR(Expenses!K127="Q1 2029",Expenses!K127="Q2 2029"),"Yes","No")</f>
        <v>No</v>
      </c>
      <c r="AT1584" s="178" t="str">
        <f t="shared" si="1009"/>
        <v>No</v>
      </c>
      <c r="AU1584" t="str">
        <f>IF(OR(Expenses!K127="Q3 2029",Expenses!K127="Q4 2029"),"Yes","No")</f>
        <v>No</v>
      </c>
      <c r="AV1584" s="178" t="str">
        <f t="shared" si="1010"/>
        <v>No</v>
      </c>
      <c r="AW1584" t="str">
        <f>IF(OR(Expenses!K127="Q1 2030",Expenses!K127="Q2 2030"),"Yes","No")</f>
        <v>No</v>
      </c>
      <c r="AX1584" s="178" t="str">
        <f t="shared" si="1011"/>
        <v>No</v>
      </c>
      <c r="AY1584" t="str">
        <f>IF(OR(Expenses!K127="Q3 2030",Expenses!K127="Q4 2030"),"Yes","No")</f>
        <v>No</v>
      </c>
      <c r="AZ1584" s="178" t="str">
        <f t="shared" si="1012"/>
        <v>No</v>
      </c>
      <c r="BA1584" t="str">
        <f>IF(Expenses!K127="","No","Yes")</f>
        <v>No</v>
      </c>
      <c r="BB1584" s="178" t="str">
        <f t="shared" si="1013"/>
        <v>No</v>
      </c>
      <c r="BC1584" s="178" t="str">
        <f t="shared" si="1014"/>
        <v>No</v>
      </c>
      <c r="BD1584" s="174"/>
    </row>
    <row r="1585" spans="1:56" s="175" customFormat="1" ht="23.65" thickBot="1" x14ac:dyDescent="0.5">
      <c r="A1585" s="177">
        <v>124</v>
      </c>
      <c r="B1585" s="24" t="s">
        <v>427</v>
      </c>
      <c r="C1585" t="str">
        <f>IF(Expenses!E128="Yes","Yes","No")</f>
        <v>Yes</v>
      </c>
      <c r="D1585" t="str">
        <f>IF(AND(C1585="No",Expenses!F128="Yes"),"Yes","No")</f>
        <v>No</v>
      </c>
      <c r="E1585" t="str">
        <f>IF(AND(C1585="No",Expenses!F128="N/A"),"N/A","No")</f>
        <v>No</v>
      </c>
      <c r="F1585">
        <f>IF(OR(Expenses!F128="Yes",Expenses!F128="N/A"),0,1)</f>
        <v>1</v>
      </c>
      <c r="G1585" t="str">
        <f>IF(OR(Expenses!K128="Q3 2019",Expenses!K128="Q4 2019"),"Yes","No")</f>
        <v>No</v>
      </c>
      <c r="H1585" s="178" t="str">
        <f t="shared" si="990"/>
        <v>No</v>
      </c>
      <c r="I1585" t="str">
        <f>IF(OR(Expenses!K128="Q1 2020",Expenses!K128="Q2 2020"),"Yes","No")</f>
        <v>No</v>
      </c>
      <c r="J1585" s="178" t="str">
        <f t="shared" si="991"/>
        <v>No</v>
      </c>
      <c r="K1585" t="str">
        <f>IF(OR(Expenses!K128="Q3 2020",Expenses!K128="Q4 2020"),"Yes","No")</f>
        <v>No</v>
      </c>
      <c r="L1585" s="178" t="str">
        <f t="shared" si="992"/>
        <v>No</v>
      </c>
      <c r="M1585" t="str">
        <f>IF(OR(Expenses!K128="Q1 2021",Expenses!K128="Q2 2021"),"Yes","No")</f>
        <v>No</v>
      </c>
      <c r="N1585" s="178" t="str">
        <f t="shared" si="993"/>
        <v>No</v>
      </c>
      <c r="O1585" t="str">
        <f>IF(OR(Expenses!K128="Q3 2021",Expenses!K128="Q4 2021"),"Yes","No")</f>
        <v>No</v>
      </c>
      <c r="P1585" s="178" t="str">
        <f t="shared" si="994"/>
        <v>No</v>
      </c>
      <c r="Q1585" t="str">
        <f>IF(OR(Expenses!K128="Q1 2022",Expenses!K128="Q2 2022"),"Yes","No")</f>
        <v>No</v>
      </c>
      <c r="R1585" s="178" t="str">
        <f t="shared" si="995"/>
        <v>No</v>
      </c>
      <c r="S1585" t="str">
        <f>IF(OR(Expenses!K128="Q3 2022",Expenses!K128="Q4 2022"),"Yes","No")</f>
        <v>No</v>
      </c>
      <c r="T1585" s="178" t="str">
        <f t="shared" si="996"/>
        <v>No</v>
      </c>
      <c r="U1585" t="str">
        <f>IF(OR(Expenses!K128="Q1 2023",Expenses!K128="Q2 2023"),"Yes","No")</f>
        <v>No</v>
      </c>
      <c r="V1585" s="178" t="str">
        <f t="shared" si="997"/>
        <v>No</v>
      </c>
      <c r="W1585" t="str">
        <f>IF(OR(Expenses!K128="Q3 2023",Expenses!K128="Q4 2023"),"Yes","No")</f>
        <v>No</v>
      </c>
      <c r="X1585" s="178" t="str">
        <f t="shared" si="998"/>
        <v>No</v>
      </c>
      <c r="Y1585" t="str">
        <f>IF(OR(Expenses!K128="Q1 2024",Expenses!K128="Q2 2024"),"Yes","No")</f>
        <v>No</v>
      </c>
      <c r="Z1585" s="178" t="str">
        <f t="shared" si="999"/>
        <v>No</v>
      </c>
      <c r="AA1585" t="str">
        <f>IF(OR(Expenses!K128="Q3 2024",Expenses!K128="Q4 2024"),"Yes","No")</f>
        <v>No</v>
      </c>
      <c r="AB1585" s="178" t="str">
        <f t="shared" si="1000"/>
        <v>No</v>
      </c>
      <c r="AC1585" t="str">
        <f>IF(OR(Expenses!K128="Q1 2025",Expenses!K128="Q2 2025"),"Yes","No")</f>
        <v>No</v>
      </c>
      <c r="AD1585" s="178" t="str">
        <f t="shared" si="1001"/>
        <v>No</v>
      </c>
      <c r="AE1585" t="str">
        <f>IF(OR(Expenses!K128="Q3 2025",Expenses!K128="Q4 2025"),"Yes","No")</f>
        <v>No</v>
      </c>
      <c r="AF1585" s="178" t="str">
        <f t="shared" si="1002"/>
        <v>No</v>
      </c>
      <c r="AG1585" t="str">
        <f>IF(OR(Expenses!K128="Q1 2026",Expenses!K128="Q2 2026"),"Yes","No")</f>
        <v>No</v>
      </c>
      <c r="AH1585" s="178" t="str">
        <f t="shared" si="1003"/>
        <v>No</v>
      </c>
      <c r="AI1585" t="str">
        <f>IF(OR(Expenses!K128="Q3 2026",Expenses!K128="Q4 2026"),"Yes","No")</f>
        <v>No</v>
      </c>
      <c r="AJ1585" s="178" t="str">
        <f t="shared" si="1004"/>
        <v>No</v>
      </c>
      <c r="AK1585" t="str">
        <f>IF(OR(Expenses!K128="Q1 2027",Expenses!K128="Q2 2027"),"Yes","No")</f>
        <v>No</v>
      </c>
      <c r="AL1585" s="178" t="str">
        <f t="shared" si="1005"/>
        <v>No</v>
      </c>
      <c r="AM1585" t="str">
        <f>IF(OR(Expenses!K128="Q3 2027",Expenses!K128="Q4 2027"),"Yes","No")</f>
        <v>No</v>
      </c>
      <c r="AN1585" s="178" t="str">
        <f t="shared" si="1006"/>
        <v>No</v>
      </c>
      <c r="AO1585" t="str">
        <f>IF(OR(Expenses!K128="Q1 2028",Expenses!K128="Q2 2028"),"Yes","No")</f>
        <v>No</v>
      </c>
      <c r="AP1585" s="178" t="str">
        <f t="shared" si="1007"/>
        <v>No</v>
      </c>
      <c r="AQ1585" t="str">
        <f>IF(OR(Expenses!K128="Q3 2028",Expenses!K128="Q4 2028"),"Yes","No")</f>
        <v>No</v>
      </c>
      <c r="AR1585" s="178" t="str">
        <f t="shared" si="1008"/>
        <v>No</v>
      </c>
      <c r="AS1585" t="str">
        <f>IF(OR(Expenses!K128="Q1 2029",Expenses!K128="Q2 2029"),"Yes","No")</f>
        <v>No</v>
      </c>
      <c r="AT1585" s="178" t="str">
        <f t="shared" si="1009"/>
        <v>No</v>
      </c>
      <c r="AU1585" t="str">
        <f>IF(OR(Expenses!K128="Q3 2029",Expenses!K128="Q4 2029"),"Yes","No")</f>
        <v>No</v>
      </c>
      <c r="AV1585" s="178" t="str">
        <f t="shared" si="1010"/>
        <v>No</v>
      </c>
      <c r="AW1585" t="str">
        <f>IF(OR(Expenses!K128="Q1 2030",Expenses!K128="Q2 2030"),"Yes","No")</f>
        <v>No</v>
      </c>
      <c r="AX1585" s="178" t="str">
        <f t="shared" si="1011"/>
        <v>No</v>
      </c>
      <c r="AY1585" t="str">
        <f>IF(OR(Expenses!K128="Q3 2030",Expenses!K128="Q4 2030"),"Yes","No")</f>
        <v>No</v>
      </c>
      <c r="AZ1585" s="178" t="str">
        <f t="shared" si="1012"/>
        <v>No</v>
      </c>
      <c r="BA1585" t="str">
        <f>IF(Expenses!K128="","No","Yes")</f>
        <v>No</v>
      </c>
      <c r="BB1585" s="178" t="str">
        <f t="shared" si="1013"/>
        <v>No</v>
      </c>
      <c r="BC1585" s="178" t="str">
        <f t="shared" si="1014"/>
        <v>No</v>
      </c>
      <c r="BD1585" s="174"/>
    </row>
    <row r="1586" spans="1:56" s="175" customFormat="1" x14ac:dyDescent="0.45">
      <c r="A1586" s="173"/>
      <c r="B1586" s="173"/>
      <c r="C1586" s="173"/>
      <c r="D1586" s="173"/>
      <c r="E1586" s="174"/>
      <c r="F1586" s="174"/>
      <c r="G1586" s="174"/>
      <c r="H1586" s="174"/>
      <c r="I1586" s="174"/>
      <c r="J1586" s="174"/>
      <c r="K1586" s="174"/>
      <c r="L1586" s="174"/>
      <c r="M1586" s="174"/>
      <c r="N1586" s="174"/>
      <c r="O1586" s="174"/>
      <c r="P1586" s="174"/>
      <c r="Q1586" s="174"/>
      <c r="R1586" s="174"/>
      <c r="S1586" s="174"/>
      <c r="T1586" s="174"/>
      <c r="U1586" s="174"/>
      <c r="V1586" s="174"/>
      <c r="W1586" s="174"/>
      <c r="X1586" s="174"/>
      <c r="Y1586" s="174"/>
      <c r="Z1586" s="174"/>
      <c r="AA1586" s="174"/>
      <c r="AB1586" s="174"/>
      <c r="AC1586" s="174"/>
      <c r="AD1586" s="174"/>
      <c r="AE1586" s="174"/>
      <c r="AF1586" s="174"/>
      <c r="AG1586" s="174"/>
      <c r="AH1586" s="174"/>
      <c r="AI1586" s="174"/>
      <c r="AJ1586" s="174"/>
      <c r="AK1586" s="174"/>
      <c r="AL1586" s="174"/>
      <c r="AM1586" s="174"/>
      <c r="AN1586" s="174"/>
      <c r="AO1586" s="174"/>
      <c r="AP1586" s="174"/>
      <c r="AQ1586" s="174"/>
      <c r="AR1586" s="174"/>
      <c r="AS1586" s="174"/>
      <c r="AT1586" s="174"/>
      <c r="AU1586" s="174"/>
      <c r="AV1586" s="174"/>
      <c r="AW1586" s="174"/>
      <c r="AX1586" s="174"/>
      <c r="AY1586" s="174"/>
      <c r="AZ1586" s="174"/>
      <c r="BA1586" s="174"/>
      <c r="BB1586" s="174"/>
      <c r="BC1586" s="174"/>
      <c r="BD1586" s="174"/>
    </row>
    <row r="1587" spans="1:56" s="175" customFormat="1" x14ac:dyDescent="0.45">
      <c r="A1587" s="173"/>
      <c r="B1587" s="173"/>
      <c r="C1587" s="173"/>
      <c r="D1587" s="173"/>
      <c r="E1587" s="174"/>
      <c r="F1587" s="174"/>
      <c r="G1587" s="174"/>
      <c r="H1587" s="174"/>
      <c r="I1587" s="174"/>
      <c r="J1587" s="174"/>
      <c r="K1587" s="174"/>
      <c r="L1587" s="174"/>
      <c r="M1587" s="174"/>
      <c r="N1587" s="174"/>
      <c r="O1587" s="174"/>
      <c r="P1587" s="174"/>
      <c r="Q1587" s="174"/>
      <c r="R1587" s="174"/>
      <c r="S1587" s="174"/>
      <c r="T1587" s="174"/>
      <c r="U1587" s="174"/>
      <c r="V1587" s="174"/>
      <c r="W1587" s="174"/>
      <c r="X1587" s="174"/>
      <c r="Y1587" s="174"/>
      <c r="Z1587" s="174"/>
      <c r="AA1587" s="174"/>
      <c r="AB1587" s="174"/>
      <c r="AC1587" s="174"/>
      <c r="AD1587" s="174"/>
      <c r="AE1587" s="174"/>
      <c r="AF1587" s="174"/>
      <c r="AG1587" s="174"/>
      <c r="AH1587" s="174"/>
      <c r="AI1587" s="174"/>
      <c r="AJ1587" s="174"/>
      <c r="AK1587" s="174"/>
      <c r="AL1587" s="174"/>
      <c r="AM1587" s="174"/>
      <c r="AN1587" s="174"/>
      <c r="AO1587" s="174"/>
      <c r="AP1587" s="174"/>
      <c r="AQ1587" s="174"/>
      <c r="AR1587" s="174"/>
      <c r="AS1587" s="174"/>
      <c r="AT1587" s="174"/>
      <c r="AU1587" s="174"/>
      <c r="AV1587" s="174"/>
      <c r="AW1587" s="174"/>
      <c r="AX1587" s="174"/>
      <c r="AY1587" s="174"/>
      <c r="AZ1587" s="174"/>
      <c r="BA1587" s="174"/>
      <c r="BB1587" s="174"/>
      <c r="BC1587" s="174"/>
      <c r="BD1587" s="174"/>
    </row>
    <row r="1588" spans="1:56" s="175" customFormat="1" x14ac:dyDescent="0.45">
      <c r="A1588" s="173"/>
      <c r="B1588" s="163" t="s">
        <v>1882</v>
      </c>
      <c r="C1588" s="176">
        <f>COUNTIF(C1590:C1756,"Yes")</f>
        <v>16</v>
      </c>
      <c r="D1588" s="176">
        <f>COUNTIF(D1590:D1756,"Yes")</f>
        <v>0</v>
      </c>
      <c r="E1588" s="176">
        <f>COUNTIF(E1590:E1756,"N/A")</f>
        <v>0</v>
      </c>
      <c r="F1588" s="176">
        <f>COUNTIF(F1590:F1756,"1")</f>
        <v>167</v>
      </c>
      <c r="G1588" s="176"/>
      <c r="H1588" s="176">
        <f>COUNTIF(H1590:H1756,"Yes")</f>
        <v>0</v>
      </c>
      <c r="I1588" s="176"/>
      <c r="J1588" s="176">
        <f>COUNTIF(J1590:J1756,"Yes")</f>
        <v>0</v>
      </c>
      <c r="K1588" s="176"/>
      <c r="L1588" s="176">
        <f>COUNTIF(L1590:L1756,"Yes")</f>
        <v>0</v>
      </c>
      <c r="M1588" s="176"/>
      <c r="N1588" s="176">
        <f>COUNTIF(N1590:N1756,"Yes")</f>
        <v>0</v>
      </c>
      <c r="O1588" s="176"/>
      <c r="P1588" s="176">
        <f>COUNTIF(P1590:P1756,"Yes")</f>
        <v>0</v>
      </c>
      <c r="Q1588" s="176"/>
      <c r="R1588" s="176">
        <f>COUNTIF(R1590:R1756,"Yes")</f>
        <v>0</v>
      </c>
      <c r="S1588" s="176"/>
      <c r="T1588" s="176">
        <f>COUNTIF(T1590:T1756,"Yes")</f>
        <v>0</v>
      </c>
      <c r="U1588" s="176"/>
      <c r="V1588" s="176">
        <f>COUNTIF(V1590:V1756,"Yes")</f>
        <v>0</v>
      </c>
      <c r="W1588" s="176"/>
      <c r="X1588" s="176">
        <f>COUNTIF(X1590:X1756,"Yes")</f>
        <v>0</v>
      </c>
      <c r="Y1588" s="176"/>
      <c r="Z1588" s="176">
        <f>COUNTIF(Z1590:Z1756,"Yes")</f>
        <v>0</v>
      </c>
      <c r="AA1588" s="176"/>
      <c r="AB1588" s="176">
        <f>COUNTIF(AB1590:AB1756,"Yes")</f>
        <v>0</v>
      </c>
      <c r="AC1588" s="176"/>
      <c r="AD1588" s="176">
        <f>COUNTIF(AD1590:AD1756,"Yes")</f>
        <v>0</v>
      </c>
      <c r="AE1588" s="176"/>
      <c r="AF1588" s="176">
        <f>COUNTIF(AF1590:AF1756,"Yes")</f>
        <v>0</v>
      </c>
      <c r="AG1588" s="176"/>
      <c r="AH1588" s="176">
        <f>COUNTIF(AH1590:AH1756,"Yes")</f>
        <v>0</v>
      </c>
      <c r="AI1588" s="176"/>
      <c r="AJ1588" s="176">
        <f>COUNTIF(AJ1590:AJ1756,"Yes")</f>
        <v>0</v>
      </c>
      <c r="AK1588" s="176"/>
      <c r="AL1588" s="176">
        <f>COUNTIF(AL1590:AL1756,"Yes")</f>
        <v>0</v>
      </c>
      <c r="AM1588" s="176"/>
      <c r="AN1588" s="176">
        <f>COUNTIF(AN1590:AN1756,"Yes")</f>
        <v>0</v>
      </c>
      <c r="AO1588" s="176"/>
      <c r="AP1588" s="176">
        <f>COUNTIF(AP1590:AP1756,"Yes")</f>
        <v>0</v>
      </c>
      <c r="AQ1588" s="176"/>
      <c r="AR1588" s="176">
        <f>COUNTIF(AR1590:AR1756,"Yes")</f>
        <v>0</v>
      </c>
      <c r="AS1588" s="176"/>
      <c r="AT1588" s="176">
        <f>COUNTIF(AT1590:AT1756,"Yes")</f>
        <v>0</v>
      </c>
      <c r="AU1588" s="176"/>
      <c r="AV1588" s="176">
        <f>COUNTIF(AV1590:AV1756,"Yes")</f>
        <v>0</v>
      </c>
      <c r="AW1588" s="176"/>
      <c r="AX1588" s="176">
        <f>COUNTIF(AX1590:AX1756,"Yes")</f>
        <v>0</v>
      </c>
      <c r="AY1588" s="176"/>
      <c r="AZ1588" s="176">
        <f>COUNTIF(AZ1590:AZ1756,"Yes")</f>
        <v>0</v>
      </c>
      <c r="BA1588" s="176"/>
      <c r="BB1588" s="176">
        <f>COUNTIF(BB1590:BB1756,"Yes")</f>
        <v>0</v>
      </c>
      <c r="BC1588" s="176">
        <f>COUNTIF(BC1590:BC1756,"Yes")</f>
        <v>151</v>
      </c>
      <c r="BD1588" s="176">
        <f>SUM(C1588+D1588+E1588+BB1588+BC1588)</f>
        <v>167</v>
      </c>
    </row>
    <row r="1589" spans="1:56" s="175" customFormat="1" ht="14.65" thickBot="1" x14ac:dyDescent="0.5">
      <c r="A1589" s="173"/>
      <c r="B1589" s="173"/>
      <c r="C1589" s="173"/>
      <c r="D1589" s="173"/>
      <c r="E1589" s="174"/>
      <c r="F1589" s="174"/>
      <c r="G1589" s="174"/>
      <c r="H1589" s="174"/>
      <c r="I1589" s="174"/>
      <c r="J1589" s="174"/>
      <c r="K1589" s="174"/>
      <c r="L1589" s="174"/>
      <c r="M1589" s="174"/>
      <c r="N1589" s="174"/>
      <c r="O1589" s="174"/>
      <c r="P1589" s="174"/>
      <c r="Q1589" s="174"/>
      <c r="R1589" s="174"/>
      <c r="S1589" s="174"/>
      <c r="T1589" s="174"/>
      <c r="U1589" s="174"/>
      <c r="V1589" s="174"/>
      <c r="W1589" s="174"/>
      <c r="X1589" s="174"/>
      <c r="Y1589" s="174"/>
      <c r="Z1589" s="174"/>
      <c r="AA1589" s="174"/>
      <c r="AB1589" s="174"/>
      <c r="AC1589" s="174"/>
      <c r="AD1589" s="174"/>
      <c r="AE1589" s="174"/>
      <c r="AF1589" s="174"/>
      <c r="AG1589" s="174"/>
      <c r="AH1589" s="174"/>
      <c r="AI1589" s="174"/>
      <c r="AJ1589" s="174"/>
      <c r="AK1589" s="174"/>
      <c r="AL1589" s="174"/>
      <c r="AM1589" s="174"/>
      <c r="AN1589" s="174"/>
      <c r="AO1589" s="174"/>
      <c r="AP1589" s="174"/>
      <c r="AQ1589" s="174"/>
      <c r="AR1589" s="174"/>
      <c r="AS1589" s="174"/>
      <c r="AT1589" s="174"/>
      <c r="AU1589" s="174"/>
      <c r="AV1589" s="174"/>
      <c r="AW1589" s="174"/>
      <c r="AX1589" s="174"/>
      <c r="AY1589" s="174"/>
      <c r="AZ1589" s="174"/>
      <c r="BA1589" s="174"/>
      <c r="BB1589" s="174"/>
      <c r="BC1589" s="174"/>
      <c r="BD1589" s="174"/>
    </row>
    <row r="1590" spans="1:56" s="175" customFormat="1" ht="35.25" thickBot="1" x14ac:dyDescent="0.5">
      <c r="A1590" s="177">
        <v>1</v>
      </c>
      <c r="B1590" s="71" t="s">
        <v>1211</v>
      </c>
      <c r="C1590" t="str">
        <f>IF(Payroll!E5="Yes","Yes","No")</f>
        <v>No</v>
      </c>
      <c r="D1590" t="str">
        <f>IF(AND(C1590="No",Payroll!F5="Yes"),"Yes","No")</f>
        <v>No</v>
      </c>
      <c r="E1590" t="str">
        <f>IF(AND(C1590="No",Payroll!F5="N/A"),"N/A","No")</f>
        <v>No</v>
      </c>
      <c r="F1590">
        <f>IF(OR(Payroll!F5="Yes",Payroll!F5="N/A"),0,1)</f>
        <v>1</v>
      </c>
      <c r="G1590" t="str">
        <f>IF(OR(Payroll!K5="Q3 2019",Payroll!K5="Q4 2019"),"Yes","No")</f>
        <v>No</v>
      </c>
      <c r="H1590" s="178" t="str">
        <f t="shared" ref="H1590:H1653" si="1015">IF(AND(C1590="No",D1590="No",E1590="No",G1590="Yes"),"Yes","No")</f>
        <v>No</v>
      </c>
      <c r="I1590" t="str">
        <f>IF(OR(Payroll!K5="Q1 2020",Payroll!K5="Q2 2020"),"Yes","No")</f>
        <v>No</v>
      </c>
      <c r="J1590" s="178" t="str">
        <f t="shared" ref="J1590" si="1016">IF(AND(C1590="No",D1590="No",E1590="No",I1590="Yes"),"Yes","No")</f>
        <v>No</v>
      </c>
      <c r="K1590" t="str">
        <f>IF(OR(Payroll!K5="Q3 2020",Payroll!K5="Q4 2020"),"Yes","No")</f>
        <v>No</v>
      </c>
      <c r="L1590" s="178" t="str">
        <f t="shared" ref="L1590" si="1017">IF(AND(C1590="No",D1590="No",E1590="No",K1590="Yes"),"Yes","No")</f>
        <v>No</v>
      </c>
      <c r="M1590" t="str">
        <f>IF(OR(Payroll!K5="Q1 2021",Payroll!K5="Q2 2021"),"Yes","No")</f>
        <v>No</v>
      </c>
      <c r="N1590" s="178" t="str">
        <f t="shared" ref="N1590" si="1018">IF(AND(C1590="No",D1590="No",E1590="No",M1590="Yes"),"Yes","No")</f>
        <v>No</v>
      </c>
      <c r="O1590" t="str">
        <f>IF(OR(Payroll!K5="Q3 2021",Payroll!K5="Q4 2021"),"Yes","No")</f>
        <v>No</v>
      </c>
      <c r="P1590" s="178" t="str">
        <f t="shared" ref="P1590" si="1019">IF(AND(C1590="No",D1590="No",E1590="No",O1590="Yes"),"Yes","No")</f>
        <v>No</v>
      </c>
      <c r="Q1590" t="str">
        <f>IF(OR(Payroll!K5="Q1 2022",Payroll!K5="Q2 2022"),"Yes","No")</f>
        <v>No</v>
      </c>
      <c r="R1590" s="178" t="str">
        <f t="shared" ref="R1590" si="1020">IF(AND(C1590="No",D1590="No",E1590="No",Q1590="Yes"),"Yes","No")</f>
        <v>No</v>
      </c>
      <c r="S1590" t="str">
        <f>IF(OR(Payroll!K5="Q3 2022",Payroll!K5="Q4 2022"),"Yes","No")</f>
        <v>No</v>
      </c>
      <c r="T1590" s="178" t="str">
        <f t="shared" ref="T1590" si="1021">IF(AND(C1590="No",D1590="No",E1590="No",S1590="Yes"),"Yes","No")</f>
        <v>No</v>
      </c>
      <c r="U1590" t="str">
        <f>IF(OR(Payroll!K5="Q1 2023",Payroll!K5="Q2 2023"),"Yes","No")</f>
        <v>No</v>
      </c>
      <c r="V1590" s="178" t="str">
        <f t="shared" ref="V1590" si="1022">IF(AND(C1590="No",D1590="No",E1590="No",U1590="Yes"),"Yes","No")</f>
        <v>No</v>
      </c>
      <c r="W1590" t="str">
        <f>IF(OR(Payroll!K5="Q3 2023",Payroll!K5="Q4 2023"),"Yes","No")</f>
        <v>No</v>
      </c>
      <c r="X1590" s="178" t="str">
        <f t="shared" ref="X1590" si="1023">IF(AND(C1590="No",D1590="No",E1590="No",W1590="Yes"),"Yes","No")</f>
        <v>No</v>
      </c>
      <c r="Y1590" t="str">
        <f>IF(OR(Payroll!K5="Q1 2024",Payroll!K5="Q2 2024"),"Yes","No")</f>
        <v>No</v>
      </c>
      <c r="Z1590" s="178" t="str">
        <f t="shared" ref="Z1590" si="1024">IF(AND(C1590="No",D1590="No",E1590="No",Y1590="Yes"),"Yes","No")</f>
        <v>No</v>
      </c>
      <c r="AA1590" t="str">
        <f>IF(OR(Payroll!K5="Q3 2024",Payroll!K5="Q4 2024"),"Yes","No")</f>
        <v>No</v>
      </c>
      <c r="AB1590" s="178" t="str">
        <f t="shared" ref="AB1590" si="1025">IF(AND(C1590="No",D1590="No",E1590="No",AA1590="Yes"),"Yes","No")</f>
        <v>No</v>
      </c>
      <c r="AC1590" t="str">
        <f>IF(OR(Payroll!K5="Q1 2025",Payroll!K5="Q2 2025"),"Yes","No")</f>
        <v>No</v>
      </c>
      <c r="AD1590" s="178" t="str">
        <f t="shared" ref="AD1590" si="1026">IF(AND(C1590="No",D1590="No",E1590="No",AC1590="Yes"),"Yes","No")</f>
        <v>No</v>
      </c>
      <c r="AE1590" t="str">
        <f>IF(OR(Payroll!K5="Q3 2025",Payroll!K5="Q4 2025"),"Yes","No")</f>
        <v>No</v>
      </c>
      <c r="AF1590" s="178" t="str">
        <f t="shared" ref="AF1590" si="1027">IF(AND(C1590="No",D1590="No",E1590="No",AE1590="Yes"),"Yes","No")</f>
        <v>No</v>
      </c>
      <c r="AG1590" t="str">
        <f>IF(OR(Payroll!K5="Q1 2026",Payroll!K5="Q2 2026"),"Yes","No")</f>
        <v>No</v>
      </c>
      <c r="AH1590" s="178" t="str">
        <f t="shared" ref="AH1590" si="1028">IF(AND(C1590="No",D1590="No",E1590="No",AG1590="Yes"),"Yes","No")</f>
        <v>No</v>
      </c>
      <c r="AI1590" t="str">
        <f>IF(OR(Payroll!K5="Q3 2026",Payroll!K5="Q4 2026"),"Yes","No")</f>
        <v>No</v>
      </c>
      <c r="AJ1590" s="178" t="str">
        <f t="shared" ref="AJ1590" si="1029">IF(AND(C1590="No",D1590="No",E1590="No",AI1590="Yes"),"Yes","No")</f>
        <v>No</v>
      </c>
      <c r="AK1590" t="str">
        <f>IF(OR(Payroll!K5="Q1 2027",Payroll!K5="Q2 2027"),"Yes","No")</f>
        <v>No</v>
      </c>
      <c r="AL1590" s="178" t="str">
        <f t="shared" ref="AL1590" si="1030">IF(AND(C1590="No",D1590="No",E1590="No",AK1590="Yes"),"Yes","No")</f>
        <v>No</v>
      </c>
      <c r="AM1590" t="str">
        <f>IF(OR(Payroll!K5="Q3 2027",Payroll!K5="Q4 2027"),"Yes","No")</f>
        <v>No</v>
      </c>
      <c r="AN1590" s="178" t="str">
        <f t="shared" ref="AN1590" si="1031">IF(AND(C1590="No",D1590="No",E1590="No",AM1590="Yes"),"Yes","No")</f>
        <v>No</v>
      </c>
      <c r="AO1590" t="str">
        <f>IF(OR(Payroll!K5="Q1 2028",Payroll!K5="Q2 2028"),"Yes","No")</f>
        <v>No</v>
      </c>
      <c r="AP1590" s="178" t="str">
        <f t="shared" ref="AP1590" si="1032">IF(AND(C1590="No",D1590="No",E1590="No",AO1590="Yes"),"Yes","No")</f>
        <v>No</v>
      </c>
      <c r="AQ1590" t="str">
        <f>IF(OR(Payroll!K5="Q3 2028",Payroll!K5="Q4 2028"),"Yes","No")</f>
        <v>No</v>
      </c>
      <c r="AR1590" s="178" t="str">
        <f t="shared" ref="AR1590" si="1033">IF(AND(C1590="No",D1590="No",E1590="No",AQ1590="Yes"),"Yes","No")</f>
        <v>No</v>
      </c>
      <c r="AS1590" t="str">
        <f>IF(OR(Payroll!K5="Q1 2029",Payroll!K5="Q2 2029"),"Yes","No")</f>
        <v>No</v>
      </c>
      <c r="AT1590" s="178" t="str">
        <f t="shared" ref="AT1590" si="1034">IF(AND(C1590="No",D1590="No",E1590="No",AS1590="Yes"),"Yes","No")</f>
        <v>No</v>
      </c>
      <c r="AU1590" t="str">
        <f>IF(OR(Payroll!K5="Q3 2029",Payroll!K5="Q4 2029"),"Yes","No")</f>
        <v>No</v>
      </c>
      <c r="AV1590" s="178" t="str">
        <f t="shared" ref="AV1590" si="1035">IF(AND(C1590="No",D1590="No",E1590="No",AU1590="Yes"),"Yes","No")</f>
        <v>No</v>
      </c>
      <c r="AW1590" t="str">
        <f>IF(OR(Payroll!K5="Q1 2030",Payroll!K5="Q2 2030"),"Yes","No")</f>
        <v>No</v>
      </c>
      <c r="AX1590" s="178" t="str">
        <f t="shared" ref="AX1590" si="1036">IF(AND(C1590="No",D1590="No",E1590="No",AW1590="Yes"),"Yes","No")</f>
        <v>No</v>
      </c>
      <c r="AY1590" t="str">
        <f>IF(OR(Payroll!K5="Q3 2030",Payroll!K5="Q4 2030"),"Yes","No")</f>
        <v>No</v>
      </c>
      <c r="AZ1590" s="178" t="str">
        <f t="shared" ref="AZ1590" si="1037">IF(AND(C1590="No",D1590="No",E1590="No",AY1590="Yes"),"Yes","No")</f>
        <v>No</v>
      </c>
      <c r="BA1590" t="str">
        <f>IF(Payroll!K5="","No","Yes")</f>
        <v>No</v>
      </c>
      <c r="BB1590" s="178" t="str">
        <f t="shared" ref="BB1590" si="1038">IF(AND(C1590="No",D1590="No",E1590="No",BA1590="Yes"),"Yes","No")</f>
        <v>No</v>
      </c>
      <c r="BC1590" s="178" t="str">
        <f t="shared" ref="BC1590" si="1039">IF(AND(C1590="No",D1590="No",E1590="No",BB1590="No"),"Yes","No")</f>
        <v>Yes</v>
      </c>
      <c r="BD1590" s="174"/>
    </row>
    <row r="1591" spans="1:56" s="175" customFormat="1" ht="23.65" thickBot="1" x14ac:dyDescent="0.5">
      <c r="A1591" s="177">
        <v>2</v>
      </c>
      <c r="B1591" s="70" t="s">
        <v>1212</v>
      </c>
      <c r="C1591" t="str">
        <f>IF(Payroll!E6="Yes","Yes","No")</f>
        <v>Yes</v>
      </c>
      <c r="D1591" t="str">
        <f>IF(AND(C1591="No",Payroll!F6="Yes"),"Yes","No")</f>
        <v>No</v>
      </c>
      <c r="E1591" t="str">
        <f>IF(AND(C1591="No",Payroll!F6="N/A"),"N/A","No")</f>
        <v>No</v>
      </c>
      <c r="F1591">
        <f>IF(OR(Payroll!F6="Yes",Payroll!F6="N/A"),0,1)</f>
        <v>1</v>
      </c>
      <c r="G1591" t="str">
        <f>IF(OR(Payroll!K6="Q3 2019",Payroll!K6="Q4 2019"),"Yes","No")</f>
        <v>No</v>
      </c>
      <c r="H1591" s="178" t="str">
        <f t="shared" si="1015"/>
        <v>No</v>
      </c>
      <c r="I1591" t="str">
        <f>IF(OR(Payroll!K6="Q1 2020",Payroll!K6="Q2 2020"),"Yes","No")</f>
        <v>No</v>
      </c>
      <c r="J1591" s="178" t="str">
        <f t="shared" ref="J1591:J1654" si="1040">IF(AND(C1591="No",D1591="No",E1591="No",I1591="Yes"),"Yes","No")</f>
        <v>No</v>
      </c>
      <c r="K1591" t="str">
        <f>IF(OR(Payroll!K6="Q3 2020",Payroll!K6="Q4 2020"),"Yes","No")</f>
        <v>No</v>
      </c>
      <c r="L1591" s="178" t="str">
        <f t="shared" ref="L1591:L1654" si="1041">IF(AND(C1591="No",D1591="No",E1591="No",K1591="Yes"),"Yes","No")</f>
        <v>No</v>
      </c>
      <c r="M1591" t="str">
        <f>IF(OR(Payroll!K6="Q1 2021",Payroll!K6="Q2 2021"),"Yes","No")</f>
        <v>No</v>
      </c>
      <c r="N1591" s="178" t="str">
        <f t="shared" ref="N1591:N1654" si="1042">IF(AND(C1591="No",D1591="No",E1591="No",M1591="Yes"),"Yes","No")</f>
        <v>No</v>
      </c>
      <c r="O1591" t="str">
        <f>IF(OR(Payroll!K6="Q3 2021",Payroll!K6="Q4 2021"),"Yes","No")</f>
        <v>No</v>
      </c>
      <c r="P1591" s="178" t="str">
        <f t="shared" ref="P1591:P1654" si="1043">IF(AND(C1591="No",D1591="No",E1591="No",O1591="Yes"),"Yes","No")</f>
        <v>No</v>
      </c>
      <c r="Q1591" t="str">
        <f>IF(OR(Payroll!K6="Q1 2022",Payroll!K6="Q2 2022"),"Yes","No")</f>
        <v>No</v>
      </c>
      <c r="R1591" s="178" t="str">
        <f t="shared" ref="R1591:R1654" si="1044">IF(AND(C1591="No",D1591="No",E1591="No",Q1591="Yes"),"Yes","No")</f>
        <v>No</v>
      </c>
      <c r="S1591" t="str">
        <f>IF(OR(Payroll!K6="Q3 2022",Payroll!K6="Q4 2022"),"Yes","No")</f>
        <v>No</v>
      </c>
      <c r="T1591" s="178" t="str">
        <f t="shared" ref="T1591:T1654" si="1045">IF(AND(C1591="No",D1591="No",E1591="No",S1591="Yes"),"Yes","No")</f>
        <v>No</v>
      </c>
      <c r="U1591" t="str">
        <f>IF(OR(Payroll!K6="Q1 2023",Payroll!K6="Q2 2023"),"Yes","No")</f>
        <v>No</v>
      </c>
      <c r="V1591" s="178" t="str">
        <f t="shared" ref="V1591:V1654" si="1046">IF(AND(C1591="No",D1591="No",E1591="No",U1591="Yes"),"Yes","No")</f>
        <v>No</v>
      </c>
      <c r="W1591" t="str">
        <f>IF(OR(Payroll!K6="Q3 2023",Payroll!K6="Q4 2023"),"Yes","No")</f>
        <v>No</v>
      </c>
      <c r="X1591" s="178" t="str">
        <f t="shared" ref="X1591:X1654" si="1047">IF(AND(C1591="No",D1591="No",E1591="No",W1591="Yes"),"Yes","No")</f>
        <v>No</v>
      </c>
      <c r="Y1591" t="str">
        <f>IF(OR(Payroll!K6="Q1 2024",Payroll!K6="Q2 2024"),"Yes","No")</f>
        <v>No</v>
      </c>
      <c r="Z1591" s="178" t="str">
        <f t="shared" ref="Z1591:Z1654" si="1048">IF(AND(C1591="No",D1591="No",E1591="No",Y1591="Yes"),"Yes","No")</f>
        <v>No</v>
      </c>
      <c r="AA1591" t="str">
        <f>IF(OR(Payroll!K6="Q3 2024",Payroll!K6="Q4 2024"),"Yes","No")</f>
        <v>No</v>
      </c>
      <c r="AB1591" s="178" t="str">
        <f t="shared" ref="AB1591:AB1654" si="1049">IF(AND(C1591="No",D1591="No",E1591="No",AA1591="Yes"),"Yes","No")</f>
        <v>No</v>
      </c>
      <c r="AC1591" t="str">
        <f>IF(OR(Payroll!K6="Q1 2025",Payroll!K6="Q2 2025"),"Yes","No")</f>
        <v>No</v>
      </c>
      <c r="AD1591" s="178" t="str">
        <f t="shared" ref="AD1591:AD1654" si="1050">IF(AND(C1591="No",D1591="No",E1591="No",AC1591="Yes"),"Yes","No")</f>
        <v>No</v>
      </c>
      <c r="AE1591" t="str">
        <f>IF(OR(Payroll!K6="Q3 2025",Payroll!K6="Q4 2025"),"Yes","No")</f>
        <v>No</v>
      </c>
      <c r="AF1591" s="178" t="str">
        <f t="shared" ref="AF1591:AF1654" si="1051">IF(AND(C1591="No",D1591="No",E1591="No",AE1591="Yes"),"Yes","No")</f>
        <v>No</v>
      </c>
      <c r="AG1591" t="str">
        <f>IF(OR(Payroll!K6="Q1 2026",Payroll!K6="Q2 2026"),"Yes","No")</f>
        <v>No</v>
      </c>
      <c r="AH1591" s="178" t="str">
        <f t="shared" ref="AH1591:AH1654" si="1052">IF(AND(C1591="No",D1591="No",E1591="No",AG1591="Yes"),"Yes","No")</f>
        <v>No</v>
      </c>
      <c r="AI1591" t="str">
        <f>IF(OR(Payroll!K6="Q3 2026",Payroll!K6="Q4 2026"),"Yes","No")</f>
        <v>No</v>
      </c>
      <c r="AJ1591" s="178" t="str">
        <f t="shared" ref="AJ1591:AJ1654" si="1053">IF(AND(C1591="No",D1591="No",E1591="No",AI1591="Yes"),"Yes","No")</f>
        <v>No</v>
      </c>
      <c r="AK1591" t="str">
        <f>IF(OR(Payroll!K6="Q1 2027",Payroll!K6="Q2 2027"),"Yes","No")</f>
        <v>No</v>
      </c>
      <c r="AL1591" s="178" t="str">
        <f t="shared" ref="AL1591:AL1654" si="1054">IF(AND(C1591="No",D1591="No",E1591="No",AK1591="Yes"),"Yes","No")</f>
        <v>No</v>
      </c>
      <c r="AM1591" t="str">
        <f>IF(OR(Payroll!K6="Q3 2027",Payroll!K6="Q4 2027"),"Yes","No")</f>
        <v>No</v>
      </c>
      <c r="AN1591" s="178" t="str">
        <f t="shared" ref="AN1591:AN1654" si="1055">IF(AND(C1591="No",D1591="No",E1591="No",AM1591="Yes"),"Yes","No")</f>
        <v>No</v>
      </c>
      <c r="AO1591" t="str">
        <f>IF(OR(Payroll!K6="Q1 2028",Payroll!K6="Q2 2028"),"Yes","No")</f>
        <v>No</v>
      </c>
      <c r="AP1591" s="178" t="str">
        <f t="shared" ref="AP1591:AP1654" si="1056">IF(AND(C1591="No",D1591="No",E1591="No",AO1591="Yes"),"Yes","No")</f>
        <v>No</v>
      </c>
      <c r="AQ1591" t="str">
        <f>IF(OR(Payroll!K6="Q3 2028",Payroll!K6="Q4 2028"),"Yes","No")</f>
        <v>No</v>
      </c>
      <c r="AR1591" s="178" t="str">
        <f t="shared" ref="AR1591:AR1654" si="1057">IF(AND(C1591="No",D1591="No",E1591="No",AQ1591="Yes"),"Yes","No")</f>
        <v>No</v>
      </c>
      <c r="AS1591" t="str">
        <f>IF(OR(Payroll!K6="Q1 2029",Payroll!K6="Q2 2029"),"Yes","No")</f>
        <v>No</v>
      </c>
      <c r="AT1591" s="178" t="str">
        <f t="shared" ref="AT1591:AT1654" si="1058">IF(AND(C1591="No",D1591="No",E1591="No",AS1591="Yes"),"Yes","No")</f>
        <v>No</v>
      </c>
      <c r="AU1591" t="str">
        <f>IF(OR(Payroll!K6="Q3 2029",Payroll!K6="Q4 2029"),"Yes","No")</f>
        <v>No</v>
      </c>
      <c r="AV1591" s="178" t="str">
        <f t="shared" ref="AV1591:AV1654" si="1059">IF(AND(C1591="No",D1591="No",E1591="No",AU1591="Yes"),"Yes","No")</f>
        <v>No</v>
      </c>
      <c r="AW1591" t="str">
        <f>IF(OR(Payroll!K6="Q1 2030",Payroll!K6="Q2 2030"),"Yes","No")</f>
        <v>No</v>
      </c>
      <c r="AX1591" s="178" t="str">
        <f t="shared" ref="AX1591:AX1654" si="1060">IF(AND(C1591="No",D1591="No",E1591="No",AW1591="Yes"),"Yes","No")</f>
        <v>No</v>
      </c>
      <c r="AY1591" t="str">
        <f>IF(OR(Payroll!K6="Q3 2030",Payroll!K6="Q4 2030"),"Yes","No")</f>
        <v>No</v>
      </c>
      <c r="AZ1591" s="178" t="str">
        <f t="shared" ref="AZ1591:AZ1654" si="1061">IF(AND(C1591="No",D1591="No",E1591="No",AY1591="Yes"),"Yes","No")</f>
        <v>No</v>
      </c>
      <c r="BA1591" t="str">
        <f>IF(Payroll!K6="","No","Yes")</f>
        <v>No</v>
      </c>
      <c r="BB1591" s="178" t="str">
        <f t="shared" ref="BB1591:BB1654" si="1062">IF(AND(C1591="No",D1591="No",E1591="No",BA1591="Yes"),"Yes","No")</f>
        <v>No</v>
      </c>
      <c r="BC1591" s="178" t="str">
        <f t="shared" ref="BC1591:BC1654" si="1063">IF(AND(C1591="No",D1591="No",E1591="No",BB1591="No"),"Yes","No")</f>
        <v>No</v>
      </c>
      <c r="BD1591" s="174"/>
    </row>
    <row r="1592" spans="1:56" s="175" customFormat="1" ht="23.65" thickBot="1" x14ac:dyDescent="0.5">
      <c r="A1592" s="177">
        <v>3</v>
      </c>
      <c r="B1592" s="70" t="s">
        <v>1213</v>
      </c>
      <c r="C1592" t="str">
        <f>IF(Payroll!E7="Yes","Yes","No")</f>
        <v>Yes</v>
      </c>
      <c r="D1592" t="str">
        <f>IF(AND(C1592="No",Payroll!F7="Yes"),"Yes","No")</f>
        <v>No</v>
      </c>
      <c r="E1592" t="str">
        <f>IF(AND(C1592="No",Payroll!F7="N/A"),"N/A","No")</f>
        <v>No</v>
      </c>
      <c r="F1592">
        <f>IF(OR(Payroll!F7="Yes",Payroll!F7="N/A"),0,1)</f>
        <v>1</v>
      </c>
      <c r="G1592" t="str">
        <f>IF(OR(Payroll!K7="Q3 2019",Payroll!K7="Q4 2019"),"Yes","No")</f>
        <v>No</v>
      </c>
      <c r="H1592" s="178" t="str">
        <f t="shared" si="1015"/>
        <v>No</v>
      </c>
      <c r="I1592" t="str">
        <f>IF(OR(Payroll!K7="Q1 2020",Payroll!K7="Q2 2020"),"Yes","No")</f>
        <v>No</v>
      </c>
      <c r="J1592" s="178" t="str">
        <f t="shared" si="1040"/>
        <v>No</v>
      </c>
      <c r="K1592" t="str">
        <f>IF(OR(Payroll!K7="Q3 2020",Payroll!K7="Q4 2020"),"Yes","No")</f>
        <v>No</v>
      </c>
      <c r="L1592" s="178" t="str">
        <f t="shared" si="1041"/>
        <v>No</v>
      </c>
      <c r="M1592" t="str">
        <f>IF(OR(Payroll!K7="Q1 2021",Payroll!K7="Q2 2021"),"Yes","No")</f>
        <v>No</v>
      </c>
      <c r="N1592" s="178" t="str">
        <f t="shared" si="1042"/>
        <v>No</v>
      </c>
      <c r="O1592" t="str">
        <f>IF(OR(Payroll!K7="Q3 2021",Payroll!K7="Q4 2021"),"Yes","No")</f>
        <v>No</v>
      </c>
      <c r="P1592" s="178" t="str">
        <f t="shared" si="1043"/>
        <v>No</v>
      </c>
      <c r="Q1592" t="str">
        <f>IF(OR(Payroll!K7="Q1 2022",Payroll!K7="Q2 2022"),"Yes","No")</f>
        <v>No</v>
      </c>
      <c r="R1592" s="178" t="str">
        <f t="shared" si="1044"/>
        <v>No</v>
      </c>
      <c r="S1592" t="str">
        <f>IF(OR(Payroll!K7="Q3 2022",Payroll!K7="Q4 2022"),"Yes","No")</f>
        <v>No</v>
      </c>
      <c r="T1592" s="178" t="str">
        <f t="shared" si="1045"/>
        <v>No</v>
      </c>
      <c r="U1592" t="str">
        <f>IF(OR(Payroll!K7="Q1 2023",Payroll!K7="Q2 2023"),"Yes","No")</f>
        <v>No</v>
      </c>
      <c r="V1592" s="178" t="str">
        <f t="shared" si="1046"/>
        <v>No</v>
      </c>
      <c r="W1592" t="str">
        <f>IF(OR(Payroll!K7="Q3 2023",Payroll!K7="Q4 2023"),"Yes","No")</f>
        <v>No</v>
      </c>
      <c r="X1592" s="178" t="str">
        <f t="shared" si="1047"/>
        <v>No</v>
      </c>
      <c r="Y1592" t="str">
        <f>IF(OR(Payroll!K7="Q1 2024",Payroll!K7="Q2 2024"),"Yes","No")</f>
        <v>No</v>
      </c>
      <c r="Z1592" s="178" t="str">
        <f t="shared" si="1048"/>
        <v>No</v>
      </c>
      <c r="AA1592" t="str">
        <f>IF(OR(Payroll!K7="Q3 2024",Payroll!K7="Q4 2024"),"Yes","No")</f>
        <v>No</v>
      </c>
      <c r="AB1592" s="178" t="str">
        <f t="shared" si="1049"/>
        <v>No</v>
      </c>
      <c r="AC1592" t="str">
        <f>IF(OR(Payroll!K7="Q1 2025",Payroll!K7="Q2 2025"),"Yes","No")</f>
        <v>No</v>
      </c>
      <c r="AD1592" s="178" t="str">
        <f t="shared" si="1050"/>
        <v>No</v>
      </c>
      <c r="AE1592" t="str">
        <f>IF(OR(Payroll!K7="Q3 2025",Payroll!K7="Q4 2025"),"Yes","No")</f>
        <v>No</v>
      </c>
      <c r="AF1592" s="178" t="str">
        <f t="shared" si="1051"/>
        <v>No</v>
      </c>
      <c r="AG1592" t="str">
        <f>IF(OR(Payroll!K7="Q1 2026",Payroll!K7="Q2 2026"),"Yes","No")</f>
        <v>No</v>
      </c>
      <c r="AH1592" s="178" t="str">
        <f t="shared" si="1052"/>
        <v>No</v>
      </c>
      <c r="AI1592" t="str">
        <f>IF(OR(Payroll!K7="Q3 2026",Payroll!K7="Q4 2026"),"Yes","No")</f>
        <v>No</v>
      </c>
      <c r="AJ1592" s="178" t="str">
        <f t="shared" si="1053"/>
        <v>No</v>
      </c>
      <c r="AK1592" t="str">
        <f>IF(OR(Payroll!K7="Q1 2027",Payroll!K7="Q2 2027"),"Yes","No")</f>
        <v>No</v>
      </c>
      <c r="AL1592" s="178" t="str">
        <f t="shared" si="1054"/>
        <v>No</v>
      </c>
      <c r="AM1592" t="str">
        <f>IF(OR(Payroll!K7="Q3 2027",Payroll!K7="Q4 2027"),"Yes","No")</f>
        <v>No</v>
      </c>
      <c r="AN1592" s="178" t="str">
        <f t="shared" si="1055"/>
        <v>No</v>
      </c>
      <c r="AO1592" t="str">
        <f>IF(OR(Payroll!K7="Q1 2028",Payroll!K7="Q2 2028"),"Yes","No")</f>
        <v>No</v>
      </c>
      <c r="AP1592" s="178" t="str">
        <f t="shared" si="1056"/>
        <v>No</v>
      </c>
      <c r="AQ1592" t="str">
        <f>IF(OR(Payroll!K7="Q3 2028",Payroll!K7="Q4 2028"),"Yes","No")</f>
        <v>No</v>
      </c>
      <c r="AR1592" s="178" t="str">
        <f t="shared" si="1057"/>
        <v>No</v>
      </c>
      <c r="AS1592" t="str">
        <f>IF(OR(Payroll!K7="Q1 2029",Payroll!K7="Q2 2029"),"Yes","No")</f>
        <v>No</v>
      </c>
      <c r="AT1592" s="178" t="str">
        <f t="shared" si="1058"/>
        <v>No</v>
      </c>
      <c r="AU1592" t="str">
        <f>IF(OR(Payroll!K7="Q3 2029",Payroll!K7="Q4 2029"),"Yes","No")</f>
        <v>No</v>
      </c>
      <c r="AV1592" s="178" t="str">
        <f t="shared" si="1059"/>
        <v>No</v>
      </c>
      <c r="AW1592" t="str">
        <f>IF(OR(Payroll!K7="Q1 2030",Payroll!K7="Q2 2030"),"Yes","No")</f>
        <v>No</v>
      </c>
      <c r="AX1592" s="178" t="str">
        <f t="shared" si="1060"/>
        <v>No</v>
      </c>
      <c r="AY1592" t="str">
        <f>IF(OR(Payroll!K7="Q3 2030",Payroll!K7="Q4 2030"),"Yes","No")</f>
        <v>No</v>
      </c>
      <c r="AZ1592" s="178" t="str">
        <f t="shared" si="1061"/>
        <v>No</v>
      </c>
      <c r="BA1592" t="str">
        <f>IF(Payroll!K7="","No","Yes")</f>
        <v>No</v>
      </c>
      <c r="BB1592" s="178" t="str">
        <f t="shared" si="1062"/>
        <v>No</v>
      </c>
      <c r="BC1592" s="178" t="str">
        <f t="shared" si="1063"/>
        <v>No</v>
      </c>
      <c r="BD1592" s="174"/>
    </row>
    <row r="1593" spans="1:56" s="175" customFormat="1" ht="23.65" thickBot="1" x14ac:dyDescent="0.5">
      <c r="A1593" s="177">
        <v>4</v>
      </c>
      <c r="B1593" s="71" t="s">
        <v>1214</v>
      </c>
      <c r="C1593" t="str">
        <f>IF(Payroll!E8="Yes","Yes","No")</f>
        <v>No</v>
      </c>
      <c r="D1593" t="str">
        <f>IF(AND(C1593="No",Payroll!F8="Yes"),"Yes","No")</f>
        <v>No</v>
      </c>
      <c r="E1593" t="str">
        <f>IF(AND(C1593="No",Payroll!F8="N/A"),"N/A","No")</f>
        <v>No</v>
      </c>
      <c r="F1593">
        <f>IF(OR(Payroll!F8="Yes",Payroll!F8="N/A"),0,1)</f>
        <v>1</v>
      </c>
      <c r="G1593" t="str">
        <f>IF(OR(Payroll!K8="Q3 2019",Payroll!K8="Q4 2019"),"Yes","No")</f>
        <v>No</v>
      </c>
      <c r="H1593" s="178" t="str">
        <f t="shared" si="1015"/>
        <v>No</v>
      </c>
      <c r="I1593" t="str">
        <f>IF(OR(Payroll!K8="Q1 2020",Payroll!K8="Q2 2020"),"Yes","No")</f>
        <v>No</v>
      </c>
      <c r="J1593" s="178" t="str">
        <f t="shared" si="1040"/>
        <v>No</v>
      </c>
      <c r="K1593" t="str">
        <f>IF(OR(Payroll!K8="Q3 2020",Payroll!K8="Q4 2020"),"Yes","No")</f>
        <v>No</v>
      </c>
      <c r="L1593" s="178" t="str">
        <f t="shared" si="1041"/>
        <v>No</v>
      </c>
      <c r="M1593" t="str">
        <f>IF(OR(Payroll!K8="Q1 2021",Payroll!K8="Q2 2021"),"Yes","No")</f>
        <v>No</v>
      </c>
      <c r="N1593" s="178" t="str">
        <f t="shared" si="1042"/>
        <v>No</v>
      </c>
      <c r="O1593" t="str">
        <f>IF(OR(Payroll!K8="Q3 2021",Payroll!K8="Q4 2021"),"Yes","No")</f>
        <v>No</v>
      </c>
      <c r="P1593" s="178" t="str">
        <f t="shared" si="1043"/>
        <v>No</v>
      </c>
      <c r="Q1593" t="str">
        <f>IF(OR(Payroll!K8="Q1 2022",Payroll!K8="Q2 2022"),"Yes","No")</f>
        <v>No</v>
      </c>
      <c r="R1593" s="178" t="str">
        <f t="shared" si="1044"/>
        <v>No</v>
      </c>
      <c r="S1593" t="str">
        <f>IF(OR(Payroll!K8="Q3 2022",Payroll!K8="Q4 2022"),"Yes","No")</f>
        <v>No</v>
      </c>
      <c r="T1593" s="178" t="str">
        <f t="shared" si="1045"/>
        <v>No</v>
      </c>
      <c r="U1593" t="str">
        <f>IF(OR(Payroll!K8="Q1 2023",Payroll!K8="Q2 2023"),"Yes","No")</f>
        <v>No</v>
      </c>
      <c r="V1593" s="178" t="str">
        <f t="shared" si="1046"/>
        <v>No</v>
      </c>
      <c r="W1593" t="str">
        <f>IF(OR(Payroll!K8="Q3 2023",Payroll!K8="Q4 2023"),"Yes","No")</f>
        <v>No</v>
      </c>
      <c r="X1593" s="178" t="str">
        <f t="shared" si="1047"/>
        <v>No</v>
      </c>
      <c r="Y1593" t="str">
        <f>IF(OR(Payroll!K8="Q1 2024",Payroll!K8="Q2 2024"),"Yes","No")</f>
        <v>No</v>
      </c>
      <c r="Z1593" s="178" t="str">
        <f t="shared" si="1048"/>
        <v>No</v>
      </c>
      <c r="AA1593" t="str">
        <f>IF(OR(Payroll!K8="Q3 2024",Payroll!K8="Q4 2024"),"Yes","No")</f>
        <v>No</v>
      </c>
      <c r="AB1593" s="178" t="str">
        <f t="shared" si="1049"/>
        <v>No</v>
      </c>
      <c r="AC1593" t="str">
        <f>IF(OR(Payroll!K8="Q1 2025",Payroll!K8="Q2 2025"),"Yes","No")</f>
        <v>No</v>
      </c>
      <c r="AD1593" s="178" t="str">
        <f t="shared" si="1050"/>
        <v>No</v>
      </c>
      <c r="AE1593" t="str">
        <f>IF(OR(Payroll!K8="Q3 2025",Payroll!K8="Q4 2025"),"Yes","No")</f>
        <v>No</v>
      </c>
      <c r="AF1593" s="178" t="str">
        <f t="shared" si="1051"/>
        <v>No</v>
      </c>
      <c r="AG1593" t="str">
        <f>IF(OR(Payroll!K8="Q1 2026",Payroll!K8="Q2 2026"),"Yes","No")</f>
        <v>No</v>
      </c>
      <c r="AH1593" s="178" t="str">
        <f t="shared" si="1052"/>
        <v>No</v>
      </c>
      <c r="AI1593" t="str">
        <f>IF(OR(Payroll!K8="Q3 2026",Payroll!K8="Q4 2026"),"Yes","No")</f>
        <v>No</v>
      </c>
      <c r="AJ1593" s="178" t="str">
        <f t="shared" si="1053"/>
        <v>No</v>
      </c>
      <c r="AK1593" t="str">
        <f>IF(OR(Payroll!K8="Q1 2027",Payroll!K8="Q2 2027"),"Yes","No")</f>
        <v>No</v>
      </c>
      <c r="AL1593" s="178" t="str">
        <f t="shared" si="1054"/>
        <v>No</v>
      </c>
      <c r="AM1593" t="str">
        <f>IF(OR(Payroll!K8="Q3 2027",Payroll!K8="Q4 2027"),"Yes","No")</f>
        <v>No</v>
      </c>
      <c r="AN1593" s="178" t="str">
        <f t="shared" si="1055"/>
        <v>No</v>
      </c>
      <c r="AO1593" t="str">
        <f>IF(OR(Payroll!K8="Q1 2028",Payroll!K8="Q2 2028"),"Yes","No")</f>
        <v>No</v>
      </c>
      <c r="AP1593" s="178" t="str">
        <f t="shared" si="1056"/>
        <v>No</v>
      </c>
      <c r="AQ1593" t="str">
        <f>IF(OR(Payroll!K8="Q3 2028",Payroll!K8="Q4 2028"),"Yes","No")</f>
        <v>No</v>
      </c>
      <c r="AR1593" s="178" t="str">
        <f t="shared" si="1057"/>
        <v>No</v>
      </c>
      <c r="AS1593" t="str">
        <f>IF(OR(Payroll!K8="Q1 2029",Payroll!K8="Q2 2029"),"Yes","No")</f>
        <v>No</v>
      </c>
      <c r="AT1593" s="178" t="str">
        <f t="shared" si="1058"/>
        <v>No</v>
      </c>
      <c r="AU1593" t="str">
        <f>IF(OR(Payroll!K8="Q3 2029",Payroll!K8="Q4 2029"),"Yes","No")</f>
        <v>No</v>
      </c>
      <c r="AV1593" s="178" t="str">
        <f t="shared" si="1059"/>
        <v>No</v>
      </c>
      <c r="AW1593" t="str">
        <f>IF(OR(Payroll!K8="Q1 2030",Payroll!K8="Q2 2030"),"Yes","No")</f>
        <v>No</v>
      </c>
      <c r="AX1593" s="178" t="str">
        <f t="shared" si="1060"/>
        <v>No</v>
      </c>
      <c r="AY1593" t="str">
        <f>IF(OR(Payroll!K8="Q3 2030",Payroll!K8="Q4 2030"),"Yes","No")</f>
        <v>No</v>
      </c>
      <c r="AZ1593" s="178" t="str">
        <f t="shared" si="1061"/>
        <v>No</v>
      </c>
      <c r="BA1593" t="str">
        <f>IF(Payroll!K8="","No","Yes")</f>
        <v>No</v>
      </c>
      <c r="BB1593" s="178" t="str">
        <f t="shared" si="1062"/>
        <v>No</v>
      </c>
      <c r="BC1593" s="178" t="str">
        <f t="shared" si="1063"/>
        <v>Yes</v>
      </c>
      <c r="BD1593" s="174"/>
    </row>
    <row r="1594" spans="1:56" s="175" customFormat="1" ht="23.65" thickBot="1" x14ac:dyDescent="0.5">
      <c r="A1594" s="177">
        <v>5</v>
      </c>
      <c r="B1594" s="71" t="s">
        <v>1215</v>
      </c>
      <c r="C1594" t="str">
        <f>IF(Payroll!E9="Yes","Yes","No")</f>
        <v>No</v>
      </c>
      <c r="D1594" t="str">
        <f>IF(AND(C1594="No",Payroll!F9="Yes"),"Yes","No")</f>
        <v>No</v>
      </c>
      <c r="E1594" t="str">
        <f>IF(AND(C1594="No",Payroll!F9="N/A"),"N/A","No")</f>
        <v>No</v>
      </c>
      <c r="F1594">
        <f>IF(OR(Payroll!F9="Yes",Payroll!F9="N/A"),0,1)</f>
        <v>1</v>
      </c>
      <c r="G1594" t="str">
        <f>IF(OR(Payroll!K9="Q3 2019",Payroll!K9="Q4 2019"),"Yes","No")</f>
        <v>No</v>
      </c>
      <c r="H1594" s="178" t="str">
        <f t="shared" si="1015"/>
        <v>No</v>
      </c>
      <c r="I1594" t="str">
        <f>IF(OR(Payroll!K9="Q1 2020",Payroll!K9="Q2 2020"),"Yes","No")</f>
        <v>No</v>
      </c>
      <c r="J1594" s="178" t="str">
        <f t="shared" si="1040"/>
        <v>No</v>
      </c>
      <c r="K1594" t="str">
        <f>IF(OR(Payroll!K9="Q3 2020",Payroll!K9="Q4 2020"),"Yes","No")</f>
        <v>No</v>
      </c>
      <c r="L1594" s="178" t="str">
        <f t="shared" si="1041"/>
        <v>No</v>
      </c>
      <c r="M1594" t="str">
        <f>IF(OR(Payroll!K9="Q1 2021",Payroll!K9="Q2 2021"),"Yes","No")</f>
        <v>No</v>
      </c>
      <c r="N1594" s="178" t="str">
        <f t="shared" si="1042"/>
        <v>No</v>
      </c>
      <c r="O1594" t="str">
        <f>IF(OR(Payroll!K9="Q3 2021",Payroll!K9="Q4 2021"),"Yes","No")</f>
        <v>No</v>
      </c>
      <c r="P1594" s="178" t="str">
        <f t="shared" si="1043"/>
        <v>No</v>
      </c>
      <c r="Q1594" t="str">
        <f>IF(OR(Payroll!K9="Q1 2022",Payroll!K9="Q2 2022"),"Yes","No")</f>
        <v>No</v>
      </c>
      <c r="R1594" s="178" t="str">
        <f t="shared" si="1044"/>
        <v>No</v>
      </c>
      <c r="S1594" t="str">
        <f>IF(OR(Payroll!K9="Q3 2022",Payroll!K9="Q4 2022"),"Yes","No")</f>
        <v>No</v>
      </c>
      <c r="T1594" s="178" t="str">
        <f t="shared" si="1045"/>
        <v>No</v>
      </c>
      <c r="U1594" t="str">
        <f>IF(OR(Payroll!K9="Q1 2023",Payroll!K9="Q2 2023"),"Yes","No")</f>
        <v>No</v>
      </c>
      <c r="V1594" s="178" t="str">
        <f t="shared" si="1046"/>
        <v>No</v>
      </c>
      <c r="W1594" t="str">
        <f>IF(OR(Payroll!K9="Q3 2023",Payroll!K9="Q4 2023"),"Yes","No")</f>
        <v>No</v>
      </c>
      <c r="X1594" s="178" t="str">
        <f t="shared" si="1047"/>
        <v>No</v>
      </c>
      <c r="Y1594" t="str">
        <f>IF(OR(Payroll!K9="Q1 2024",Payroll!K9="Q2 2024"),"Yes","No")</f>
        <v>No</v>
      </c>
      <c r="Z1594" s="178" t="str">
        <f t="shared" si="1048"/>
        <v>No</v>
      </c>
      <c r="AA1594" t="str">
        <f>IF(OR(Payroll!K9="Q3 2024",Payroll!K9="Q4 2024"),"Yes","No")</f>
        <v>No</v>
      </c>
      <c r="AB1594" s="178" t="str">
        <f t="shared" si="1049"/>
        <v>No</v>
      </c>
      <c r="AC1594" t="str">
        <f>IF(OR(Payroll!K9="Q1 2025",Payroll!K9="Q2 2025"),"Yes","No")</f>
        <v>No</v>
      </c>
      <c r="AD1594" s="178" t="str">
        <f t="shared" si="1050"/>
        <v>No</v>
      </c>
      <c r="AE1594" t="str">
        <f>IF(OR(Payroll!K9="Q3 2025",Payroll!K9="Q4 2025"),"Yes","No")</f>
        <v>No</v>
      </c>
      <c r="AF1594" s="178" t="str">
        <f t="shared" si="1051"/>
        <v>No</v>
      </c>
      <c r="AG1594" t="str">
        <f>IF(OR(Payroll!K9="Q1 2026",Payroll!K9="Q2 2026"),"Yes","No")</f>
        <v>No</v>
      </c>
      <c r="AH1594" s="178" t="str">
        <f t="shared" si="1052"/>
        <v>No</v>
      </c>
      <c r="AI1594" t="str">
        <f>IF(OR(Payroll!K9="Q3 2026",Payroll!K9="Q4 2026"),"Yes","No")</f>
        <v>No</v>
      </c>
      <c r="AJ1594" s="178" t="str">
        <f t="shared" si="1053"/>
        <v>No</v>
      </c>
      <c r="AK1594" t="str">
        <f>IF(OR(Payroll!K9="Q1 2027",Payroll!K9="Q2 2027"),"Yes","No")</f>
        <v>No</v>
      </c>
      <c r="AL1594" s="178" t="str">
        <f t="shared" si="1054"/>
        <v>No</v>
      </c>
      <c r="AM1594" t="str">
        <f>IF(OR(Payroll!K9="Q3 2027",Payroll!K9="Q4 2027"),"Yes","No")</f>
        <v>No</v>
      </c>
      <c r="AN1594" s="178" t="str">
        <f t="shared" si="1055"/>
        <v>No</v>
      </c>
      <c r="AO1594" t="str">
        <f>IF(OR(Payroll!K9="Q1 2028",Payroll!K9="Q2 2028"),"Yes","No")</f>
        <v>No</v>
      </c>
      <c r="AP1594" s="178" t="str">
        <f t="shared" si="1056"/>
        <v>No</v>
      </c>
      <c r="AQ1594" t="str">
        <f>IF(OR(Payroll!K9="Q3 2028",Payroll!K9="Q4 2028"),"Yes","No")</f>
        <v>No</v>
      </c>
      <c r="AR1594" s="178" t="str">
        <f t="shared" si="1057"/>
        <v>No</v>
      </c>
      <c r="AS1594" t="str">
        <f>IF(OR(Payroll!K9="Q1 2029",Payroll!K9="Q2 2029"),"Yes","No")</f>
        <v>No</v>
      </c>
      <c r="AT1594" s="178" t="str">
        <f t="shared" si="1058"/>
        <v>No</v>
      </c>
      <c r="AU1594" t="str">
        <f>IF(OR(Payroll!K9="Q3 2029",Payroll!K9="Q4 2029"),"Yes","No")</f>
        <v>No</v>
      </c>
      <c r="AV1594" s="178" t="str">
        <f t="shared" si="1059"/>
        <v>No</v>
      </c>
      <c r="AW1594" t="str">
        <f>IF(OR(Payroll!K9="Q1 2030",Payroll!K9="Q2 2030"),"Yes","No")</f>
        <v>No</v>
      </c>
      <c r="AX1594" s="178" t="str">
        <f t="shared" si="1060"/>
        <v>No</v>
      </c>
      <c r="AY1594" t="str">
        <f>IF(OR(Payroll!K9="Q3 2030",Payroll!K9="Q4 2030"),"Yes","No")</f>
        <v>No</v>
      </c>
      <c r="AZ1594" s="178" t="str">
        <f t="shared" si="1061"/>
        <v>No</v>
      </c>
      <c r="BA1594" t="str">
        <f>IF(Payroll!K9="","No","Yes")</f>
        <v>No</v>
      </c>
      <c r="BB1594" s="178" t="str">
        <f t="shared" si="1062"/>
        <v>No</v>
      </c>
      <c r="BC1594" s="178" t="str">
        <f t="shared" si="1063"/>
        <v>Yes</v>
      </c>
      <c r="BD1594" s="174"/>
    </row>
    <row r="1595" spans="1:56" s="175" customFormat="1" ht="23.65" thickBot="1" x14ac:dyDescent="0.5">
      <c r="A1595" s="177">
        <v>6</v>
      </c>
      <c r="B1595" s="71" t="s">
        <v>1216</v>
      </c>
      <c r="C1595" t="str">
        <f>IF(Payroll!E10="Yes","Yes","No")</f>
        <v>No</v>
      </c>
      <c r="D1595" t="str">
        <f>IF(AND(C1595="No",Payroll!F10="Yes"),"Yes","No")</f>
        <v>No</v>
      </c>
      <c r="E1595" t="str">
        <f>IF(AND(C1595="No",Payroll!F10="N/A"),"N/A","No")</f>
        <v>No</v>
      </c>
      <c r="F1595">
        <f>IF(OR(Payroll!F10="Yes",Payroll!F10="N/A"),0,1)</f>
        <v>1</v>
      </c>
      <c r="G1595" t="str">
        <f>IF(OR(Payroll!K10="Q3 2019",Payroll!K10="Q4 2019"),"Yes","No")</f>
        <v>No</v>
      </c>
      <c r="H1595" s="178" t="str">
        <f t="shared" si="1015"/>
        <v>No</v>
      </c>
      <c r="I1595" t="str">
        <f>IF(OR(Payroll!K10="Q1 2020",Payroll!K10="Q2 2020"),"Yes","No")</f>
        <v>No</v>
      </c>
      <c r="J1595" s="178" t="str">
        <f t="shared" si="1040"/>
        <v>No</v>
      </c>
      <c r="K1595" t="str">
        <f>IF(OR(Payroll!K10="Q3 2020",Payroll!K10="Q4 2020"),"Yes","No")</f>
        <v>No</v>
      </c>
      <c r="L1595" s="178" t="str">
        <f t="shared" si="1041"/>
        <v>No</v>
      </c>
      <c r="M1595" t="str">
        <f>IF(OR(Payroll!K10="Q1 2021",Payroll!K10="Q2 2021"),"Yes","No")</f>
        <v>No</v>
      </c>
      <c r="N1595" s="178" t="str">
        <f t="shared" si="1042"/>
        <v>No</v>
      </c>
      <c r="O1595" t="str">
        <f>IF(OR(Payroll!K10="Q3 2021",Payroll!K10="Q4 2021"),"Yes","No")</f>
        <v>No</v>
      </c>
      <c r="P1595" s="178" t="str">
        <f t="shared" si="1043"/>
        <v>No</v>
      </c>
      <c r="Q1595" t="str">
        <f>IF(OR(Payroll!K10="Q1 2022",Payroll!K10="Q2 2022"),"Yes","No")</f>
        <v>No</v>
      </c>
      <c r="R1595" s="178" t="str">
        <f t="shared" si="1044"/>
        <v>No</v>
      </c>
      <c r="S1595" t="str">
        <f>IF(OR(Payroll!K10="Q3 2022",Payroll!K10="Q4 2022"),"Yes","No")</f>
        <v>No</v>
      </c>
      <c r="T1595" s="178" t="str">
        <f t="shared" si="1045"/>
        <v>No</v>
      </c>
      <c r="U1595" t="str">
        <f>IF(OR(Payroll!K10="Q1 2023",Payroll!K10="Q2 2023"),"Yes","No")</f>
        <v>No</v>
      </c>
      <c r="V1595" s="178" t="str">
        <f t="shared" si="1046"/>
        <v>No</v>
      </c>
      <c r="W1595" t="str">
        <f>IF(OR(Payroll!K10="Q3 2023",Payroll!K10="Q4 2023"),"Yes","No")</f>
        <v>No</v>
      </c>
      <c r="X1595" s="178" t="str">
        <f t="shared" si="1047"/>
        <v>No</v>
      </c>
      <c r="Y1595" t="str">
        <f>IF(OR(Payroll!K10="Q1 2024",Payroll!K10="Q2 2024"),"Yes","No")</f>
        <v>No</v>
      </c>
      <c r="Z1595" s="178" t="str">
        <f t="shared" si="1048"/>
        <v>No</v>
      </c>
      <c r="AA1595" t="str">
        <f>IF(OR(Payroll!K10="Q3 2024",Payroll!K10="Q4 2024"),"Yes","No")</f>
        <v>No</v>
      </c>
      <c r="AB1595" s="178" t="str">
        <f t="shared" si="1049"/>
        <v>No</v>
      </c>
      <c r="AC1595" t="str">
        <f>IF(OR(Payroll!K10="Q1 2025",Payroll!K10="Q2 2025"),"Yes","No")</f>
        <v>No</v>
      </c>
      <c r="AD1595" s="178" t="str">
        <f t="shared" si="1050"/>
        <v>No</v>
      </c>
      <c r="AE1595" t="str">
        <f>IF(OR(Payroll!K10="Q3 2025",Payroll!K10="Q4 2025"),"Yes","No")</f>
        <v>No</v>
      </c>
      <c r="AF1595" s="178" t="str">
        <f t="shared" si="1051"/>
        <v>No</v>
      </c>
      <c r="AG1595" t="str">
        <f>IF(OR(Payroll!K10="Q1 2026",Payroll!K10="Q2 2026"),"Yes","No")</f>
        <v>No</v>
      </c>
      <c r="AH1595" s="178" t="str">
        <f t="shared" si="1052"/>
        <v>No</v>
      </c>
      <c r="AI1595" t="str">
        <f>IF(OR(Payroll!K10="Q3 2026",Payroll!K10="Q4 2026"),"Yes","No")</f>
        <v>No</v>
      </c>
      <c r="AJ1595" s="178" t="str">
        <f t="shared" si="1053"/>
        <v>No</v>
      </c>
      <c r="AK1595" t="str">
        <f>IF(OR(Payroll!K10="Q1 2027",Payroll!K10="Q2 2027"),"Yes","No")</f>
        <v>No</v>
      </c>
      <c r="AL1595" s="178" t="str">
        <f t="shared" si="1054"/>
        <v>No</v>
      </c>
      <c r="AM1595" t="str">
        <f>IF(OR(Payroll!K10="Q3 2027",Payroll!K10="Q4 2027"),"Yes","No")</f>
        <v>No</v>
      </c>
      <c r="AN1595" s="178" t="str">
        <f t="shared" si="1055"/>
        <v>No</v>
      </c>
      <c r="AO1595" t="str">
        <f>IF(OR(Payroll!K10="Q1 2028",Payroll!K10="Q2 2028"),"Yes","No")</f>
        <v>No</v>
      </c>
      <c r="AP1595" s="178" t="str">
        <f t="shared" si="1056"/>
        <v>No</v>
      </c>
      <c r="AQ1595" t="str">
        <f>IF(OR(Payroll!K10="Q3 2028",Payroll!K10="Q4 2028"),"Yes","No")</f>
        <v>No</v>
      </c>
      <c r="AR1595" s="178" t="str">
        <f t="shared" si="1057"/>
        <v>No</v>
      </c>
      <c r="AS1595" t="str">
        <f>IF(OR(Payroll!K10="Q1 2029",Payroll!K10="Q2 2029"),"Yes","No")</f>
        <v>No</v>
      </c>
      <c r="AT1595" s="178" t="str">
        <f t="shared" si="1058"/>
        <v>No</v>
      </c>
      <c r="AU1595" t="str">
        <f>IF(OR(Payroll!K10="Q3 2029",Payroll!K10="Q4 2029"),"Yes","No")</f>
        <v>No</v>
      </c>
      <c r="AV1595" s="178" t="str">
        <f t="shared" si="1059"/>
        <v>No</v>
      </c>
      <c r="AW1595" t="str">
        <f>IF(OR(Payroll!K10="Q1 2030",Payroll!K10="Q2 2030"),"Yes","No")</f>
        <v>No</v>
      </c>
      <c r="AX1595" s="178" t="str">
        <f t="shared" si="1060"/>
        <v>No</v>
      </c>
      <c r="AY1595" t="str">
        <f>IF(OR(Payroll!K10="Q3 2030",Payroll!K10="Q4 2030"),"Yes","No")</f>
        <v>No</v>
      </c>
      <c r="AZ1595" s="178" t="str">
        <f t="shared" si="1061"/>
        <v>No</v>
      </c>
      <c r="BA1595" t="str">
        <f>IF(Payroll!K10="","No","Yes")</f>
        <v>No</v>
      </c>
      <c r="BB1595" s="178" t="str">
        <f t="shared" si="1062"/>
        <v>No</v>
      </c>
      <c r="BC1595" s="178" t="str">
        <f t="shared" si="1063"/>
        <v>Yes</v>
      </c>
      <c r="BD1595" s="174"/>
    </row>
    <row r="1596" spans="1:56" s="175" customFormat="1" ht="23.65" thickBot="1" x14ac:dyDescent="0.5">
      <c r="A1596" s="177">
        <v>7</v>
      </c>
      <c r="B1596" s="71" t="s">
        <v>1217</v>
      </c>
      <c r="C1596" t="str">
        <f>IF(Payroll!E11="Yes","Yes","No")</f>
        <v>No</v>
      </c>
      <c r="D1596" t="str">
        <f>IF(AND(C1596="No",Payroll!F11="Yes"),"Yes","No")</f>
        <v>No</v>
      </c>
      <c r="E1596" t="str">
        <f>IF(AND(C1596="No",Payroll!F11="N/A"),"N/A","No")</f>
        <v>No</v>
      </c>
      <c r="F1596">
        <f>IF(OR(Payroll!F11="Yes",Payroll!F11="N/A"),0,1)</f>
        <v>1</v>
      </c>
      <c r="G1596" t="str">
        <f>IF(OR(Payroll!K11="Q3 2019",Payroll!K11="Q4 2019"),"Yes","No")</f>
        <v>No</v>
      </c>
      <c r="H1596" s="178" t="str">
        <f t="shared" si="1015"/>
        <v>No</v>
      </c>
      <c r="I1596" t="str">
        <f>IF(OR(Payroll!K11="Q1 2020",Payroll!K11="Q2 2020"),"Yes","No")</f>
        <v>No</v>
      </c>
      <c r="J1596" s="178" t="str">
        <f t="shared" si="1040"/>
        <v>No</v>
      </c>
      <c r="K1596" t="str">
        <f>IF(OR(Payroll!K11="Q3 2020",Payroll!K11="Q4 2020"),"Yes","No")</f>
        <v>No</v>
      </c>
      <c r="L1596" s="178" t="str">
        <f t="shared" si="1041"/>
        <v>No</v>
      </c>
      <c r="M1596" t="str">
        <f>IF(OR(Payroll!K11="Q1 2021",Payroll!K11="Q2 2021"),"Yes","No")</f>
        <v>No</v>
      </c>
      <c r="N1596" s="178" t="str">
        <f t="shared" si="1042"/>
        <v>No</v>
      </c>
      <c r="O1596" t="str">
        <f>IF(OR(Payroll!K11="Q3 2021",Payroll!K11="Q4 2021"),"Yes","No")</f>
        <v>No</v>
      </c>
      <c r="P1596" s="178" t="str">
        <f t="shared" si="1043"/>
        <v>No</v>
      </c>
      <c r="Q1596" t="str">
        <f>IF(OR(Payroll!K11="Q1 2022",Payroll!K11="Q2 2022"),"Yes","No")</f>
        <v>No</v>
      </c>
      <c r="R1596" s="178" t="str">
        <f t="shared" si="1044"/>
        <v>No</v>
      </c>
      <c r="S1596" t="str">
        <f>IF(OR(Payroll!K11="Q3 2022",Payroll!K11="Q4 2022"),"Yes","No")</f>
        <v>No</v>
      </c>
      <c r="T1596" s="178" t="str">
        <f t="shared" si="1045"/>
        <v>No</v>
      </c>
      <c r="U1596" t="str">
        <f>IF(OR(Payroll!K11="Q1 2023",Payroll!K11="Q2 2023"),"Yes","No")</f>
        <v>No</v>
      </c>
      <c r="V1596" s="178" t="str">
        <f t="shared" si="1046"/>
        <v>No</v>
      </c>
      <c r="W1596" t="str">
        <f>IF(OR(Payroll!K11="Q3 2023",Payroll!K11="Q4 2023"),"Yes","No")</f>
        <v>No</v>
      </c>
      <c r="X1596" s="178" t="str">
        <f t="shared" si="1047"/>
        <v>No</v>
      </c>
      <c r="Y1596" t="str">
        <f>IF(OR(Payroll!K11="Q1 2024",Payroll!K11="Q2 2024"),"Yes","No")</f>
        <v>No</v>
      </c>
      <c r="Z1596" s="178" t="str">
        <f t="shared" si="1048"/>
        <v>No</v>
      </c>
      <c r="AA1596" t="str">
        <f>IF(OR(Payroll!K11="Q3 2024",Payroll!K11="Q4 2024"),"Yes","No")</f>
        <v>No</v>
      </c>
      <c r="AB1596" s="178" t="str">
        <f t="shared" si="1049"/>
        <v>No</v>
      </c>
      <c r="AC1596" t="str">
        <f>IF(OR(Payroll!K11="Q1 2025",Payroll!K11="Q2 2025"),"Yes","No")</f>
        <v>No</v>
      </c>
      <c r="AD1596" s="178" t="str">
        <f t="shared" si="1050"/>
        <v>No</v>
      </c>
      <c r="AE1596" t="str">
        <f>IF(OR(Payroll!K11="Q3 2025",Payroll!K11="Q4 2025"),"Yes","No")</f>
        <v>No</v>
      </c>
      <c r="AF1596" s="178" t="str">
        <f t="shared" si="1051"/>
        <v>No</v>
      </c>
      <c r="AG1596" t="str">
        <f>IF(OR(Payroll!K11="Q1 2026",Payroll!K11="Q2 2026"),"Yes","No")</f>
        <v>No</v>
      </c>
      <c r="AH1596" s="178" t="str">
        <f t="shared" si="1052"/>
        <v>No</v>
      </c>
      <c r="AI1596" t="str">
        <f>IF(OR(Payroll!K11="Q3 2026",Payroll!K11="Q4 2026"),"Yes","No")</f>
        <v>No</v>
      </c>
      <c r="AJ1596" s="178" t="str">
        <f t="shared" si="1053"/>
        <v>No</v>
      </c>
      <c r="AK1596" t="str">
        <f>IF(OR(Payroll!K11="Q1 2027",Payroll!K11="Q2 2027"),"Yes","No")</f>
        <v>No</v>
      </c>
      <c r="AL1596" s="178" t="str">
        <f t="shared" si="1054"/>
        <v>No</v>
      </c>
      <c r="AM1596" t="str">
        <f>IF(OR(Payroll!K11="Q3 2027",Payroll!K11="Q4 2027"),"Yes","No")</f>
        <v>No</v>
      </c>
      <c r="AN1596" s="178" t="str">
        <f t="shared" si="1055"/>
        <v>No</v>
      </c>
      <c r="AO1596" t="str">
        <f>IF(OR(Payroll!K11="Q1 2028",Payroll!K11="Q2 2028"),"Yes","No")</f>
        <v>No</v>
      </c>
      <c r="AP1596" s="178" t="str">
        <f t="shared" si="1056"/>
        <v>No</v>
      </c>
      <c r="AQ1596" t="str">
        <f>IF(OR(Payroll!K11="Q3 2028",Payroll!K11="Q4 2028"),"Yes","No")</f>
        <v>No</v>
      </c>
      <c r="AR1596" s="178" t="str">
        <f t="shared" si="1057"/>
        <v>No</v>
      </c>
      <c r="AS1596" t="str">
        <f>IF(OR(Payroll!K11="Q1 2029",Payroll!K11="Q2 2029"),"Yes","No")</f>
        <v>No</v>
      </c>
      <c r="AT1596" s="178" t="str">
        <f t="shared" si="1058"/>
        <v>No</v>
      </c>
      <c r="AU1596" t="str">
        <f>IF(OR(Payroll!K11="Q3 2029",Payroll!K11="Q4 2029"),"Yes","No")</f>
        <v>No</v>
      </c>
      <c r="AV1596" s="178" t="str">
        <f t="shared" si="1059"/>
        <v>No</v>
      </c>
      <c r="AW1596" t="str">
        <f>IF(OR(Payroll!K11="Q1 2030",Payroll!K11="Q2 2030"),"Yes","No")</f>
        <v>No</v>
      </c>
      <c r="AX1596" s="178" t="str">
        <f t="shared" si="1060"/>
        <v>No</v>
      </c>
      <c r="AY1596" t="str">
        <f>IF(OR(Payroll!K11="Q3 2030",Payroll!K11="Q4 2030"),"Yes","No")</f>
        <v>No</v>
      </c>
      <c r="AZ1596" s="178" t="str">
        <f t="shared" si="1061"/>
        <v>No</v>
      </c>
      <c r="BA1596" t="str">
        <f>IF(Payroll!K11="","No","Yes")</f>
        <v>No</v>
      </c>
      <c r="BB1596" s="178" t="str">
        <f t="shared" si="1062"/>
        <v>No</v>
      </c>
      <c r="BC1596" s="178" t="str">
        <f t="shared" si="1063"/>
        <v>Yes</v>
      </c>
      <c r="BD1596" s="174"/>
    </row>
    <row r="1597" spans="1:56" s="175" customFormat="1" ht="23.65" thickBot="1" x14ac:dyDescent="0.5">
      <c r="A1597" s="177">
        <v>8</v>
      </c>
      <c r="B1597" s="71" t="s">
        <v>1220</v>
      </c>
      <c r="C1597" t="str">
        <f>IF(Payroll!E12="Yes","Yes","No")</f>
        <v>No</v>
      </c>
      <c r="D1597" t="str">
        <f>IF(AND(C1597="No",Payroll!F12="Yes"),"Yes","No")</f>
        <v>No</v>
      </c>
      <c r="E1597" t="str">
        <f>IF(AND(C1597="No",Payroll!F12="N/A"),"N/A","No")</f>
        <v>No</v>
      </c>
      <c r="F1597">
        <f>IF(OR(Payroll!F12="Yes",Payroll!F12="N/A"),0,1)</f>
        <v>1</v>
      </c>
      <c r="G1597" t="str">
        <f>IF(OR(Payroll!K12="Q3 2019",Payroll!K12="Q4 2019"),"Yes","No")</f>
        <v>No</v>
      </c>
      <c r="H1597" s="178" t="str">
        <f t="shared" si="1015"/>
        <v>No</v>
      </c>
      <c r="I1597" t="str">
        <f>IF(OR(Payroll!K12="Q1 2020",Payroll!K12="Q2 2020"),"Yes","No")</f>
        <v>No</v>
      </c>
      <c r="J1597" s="178" t="str">
        <f t="shared" si="1040"/>
        <v>No</v>
      </c>
      <c r="K1597" t="str">
        <f>IF(OR(Payroll!K12="Q3 2020",Payroll!K12="Q4 2020"),"Yes","No")</f>
        <v>No</v>
      </c>
      <c r="L1597" s="178" t="str">
        <f t="shared" si="1041"/>
        <v>No</v>
      </c>
      <c r="M1597" t="str">
        <f>IF(OR(Payroll!K12="Q1 2021",Payroll!K12="Q2 2021"),"Yes","No")</f>
        <v>No</v>
      </c>
      <c r="N1597" s="178" t="str">
        <f t="shared" si="1042"/>
        <v>No</v>
      </c>
      <c r="O1597" t="str">
        <f>IF(OR(Payroll!K12="Q3 2021",Payroll!K12="Q4 2021"),"Yes","No")</f>
        <v>No</v>
      </c>
      <c r="P1597" s="178" t="str">
        <f t="shared" si="1043"/>
        <v>No</v>
      </c>
      <c r="Q1597" t="str">
        <f>IF(OR(Payroll!K12="Q1 2022",Payroll!K12="Q2 2022"),"Yes","No")</f>
        <v>No</v>
      </c>
      <c r="R1597" s="178" t="str">
        <f t="shared" si="1044"/>
        <v>No</v>
      </c>
      <c r="S1597" t="str">
        <f>IF(OR(Payroll!K12="Q3 2022",Payroll!K12="Q4 2022"),"Yes","No")</f>
        <v>No</v>
      </c>
      <c r="T1597" s="178" t="str">
        <f t="shared" si="1045"/>
        <v>No</v>
      </c>
      <c r="U1597" t="str">
        <f>IF(OR(Payroll!K12="Q1 2023",Payroll!K12="Q2 2023"),"Yes","No")</f>
        <v>No</v>
      </c>
      <c r="V1597" s="178" t="str">
        <f t="shared" si="1046"/>
        <v>No</v>
      </c>
      <c r="W1597" t="str">
        <f>IF(OR(Payroll!K12="Q3 2023",Payroll!K12="Q4 2023"),"Yes","No")</f>
        <v>No</v>
      </c>
      <c r="X1597" s="178" t="str">
        <f t="shared" si="1047"/>
        <v>No</v>
      </c>
      <c r="Y1597" t="str">
        <f>IF(OR(Payroll!K12="Q1 2024",Payroll!K12="Q2 2024"),"Yes","No")</f>
        <v>No</v>
      </c>
      <c r="Z1597" s="178" t="str">
        <f t="shared" si="1048"/>
        <v>No</v>
      </c>
      <c r="AA1597" t="str">
        <f>IF(OR(Payroll!K12="Q3 2024",Payroll!K12="Q4 2024"),"Yes","No")</f>
        <v>No</v>
      </c>
      <c r="AB1597" s="178" t="str">
        <f t="shared" si="1049"/>
        <v>No</v>
      </c>
      <c r="AC1597" t="str">
        <f>IF(OR(Payroll!K12="Q1 2025",Payroll!K12="Q2 2025"),"Yes","No")</f>
        <v>No</v>
      </c>
      <c r="AD1597" s="178" t="str">
        <f t="shared" si="1050"/>
        <v>No</v>
      </c>
      <c r="AE1597" t="str">
        <f>IF(OR(Payroll!K12="Q3 2025",Payroll!K12="Q4 2025"),"Yes","No")</f>
        <v>No</v>
      </c>
      <c r="AF1597" s="178" t="str">
        <f t="shared" si="1051"/>
        <v>No</v>
      </c>
      <c r="AG1597" t="str">
        <f>IF(OR(Payroll!K12="Q1 2026",Payroll!K12="Q2 2026"),"Yes","No")</f>
        <v>No</v>
      </c>
      <c r="AH1597" s="178" t="str">
        <f t="shared" si="1052"/>
        <v>No</v>
      </c>
      <c r="AI1597" t="str">
        <f>IF(OR(Payroll!K12="Q3 2026",Payroll!K12="Q4 2026"),"Yes","No")</f>
        <v>No</v>
      </c>
      <c r="AJ1597" s="178" t="str">
        <f t="shared" si="1053"/>
        <v>No</v>
      </c>
      <c r="AK1597" t="str">
        <f>IF(OR(Payroll!K12="Q1 2027",Payroll!K12="Q2 2027"),"Yes","No")</f>
        <v>No</v>
      </c>
      <c r="AL1597" s="178" t="str">
        <f t="shared" si="1054"/>
        <v>No</v>
      </c>
      <c r="AM1597" t="str">
        <f>IF(OR(Payroll!K12="Q3 2027",Payroll!K12="Q4 2027"),"Yes","No")</f>
        <v>No</v>
      </c>
      <c r="AN1597" s="178" t="str">
        <f t="shared" si="1055"/>
        <v>No</v>
      </c>
      <c r="AO1597" t="str">
        <f>IF(OR(Payroll!K12="Q1 2028",Payroll!K12="Q2 2028"),"Yes","No")</f>
        <v>No</v>
      </c>
      <c r="AP1597" s="178" t="str">
        <f t="shared" si="1056"/>
        <v>No</v>
      </c>
      <c r="AQ1597" t="str">
        <f>IF(OR(Payroll!K12="Q3 2028",Payroll!K12="Q4 2028"),"Yes","No")</f>
        <v>No</v>
      </c>
      <c r="AR1597" s="178" t="str">
        <f t="shared" si="1057"/>
        <v>No</v>
      </c>
      <c r="AS1597" t="str">
        <f>IF(OR(Payroll!K12="Q1 2029",Payroll!K12="Q2 2029"),"Yes","No")</f>
        <v>No</v>
      </c>
      <c r="AT1597" s="178" t="str">
        <f t="shared" si="1058"/>
        <v>No</v>
      </c>
      <c r="AU1597" t="str">
        <f>IF(OR(Payroll!K12="Q3 2029",Payroll!K12="Q4 2029"),"Yes","No")</f>
        <v>No</v>
      </c>
      <c r="AV1597" s="178" t="str">
        <f t="shared" si="1059"/>
        <v>No</v>
      </c>
      <c r="AW1597" t="str">
        <f>IF(OR(Payroll!K12="Q1 2030",Payroll!K12="Q2 2030"),"Yes","No")</f>
        <v>No</v>
      </c>
      <c r="AX1597" s="178" t="str">
        <f t="shared" si="1060"/>
        <v>No</v>
      </c>
      <c r="AY1597" t="str">
        <f>IF(OR(Payroll!K12="Q3 2030",Payroll!K12="Q4 2030"),"Yes","No")</f>
        <v>No</v>
      </c>
      <c r="AZ1597" s="178" t="str">
        <f t="shared" si="1061"/>
        <v>No</v>
      </c>
      <c r="BA1597" t="str">
        <f>IF(Payroll!K12="","No","Yes")</f>
        <v>No</v>
      </c>
      <c r="BB1597" s="178" t="str">
        <f t="shared" si="1062"/>
        <v>No</v>
      </c>
      <c r="BC1597" s="178" t="str">
        <f t="shared" si="1063"/>
        <v>Yes</v>
      </c>
      <c r="BD1597" s="174"/>
    </row>
    <row r="1598" spans="1:56" s="175" customFormat="1" ht="35.25" thickBot="1" x14ac:dyDescent="0.5">
      <c r="A1598" s="177">
        <v>9</v>
      </c>
      <c r="B1598" s="71" t="s">
        <v>1221</v>
      </c>
      <c r="C1598" t="str">
        <f>IF(Payroll!E13="Yes","Yes","No")</f>
        <v>No</v>
      </c>
      <c r="D1598" t="str">
        <f>IF(AND(C1598="No",Payroll!F13="Yes"),"Yes","No")</f>
        <v>No</v>
      </c>
      <c r="E1598" t="str">
        <f>IF(AND(C1598="No",Payroll!F13="N/A"),"N/A","No")</f>
        <v>No</v>
      </c>
      <c r="F1598">
        <f>IF(OR(Payroll!F13="Yes",Payroll!F13="N/A"),0,1)</f>
        <v>1</v>
      </c>
      <c r="G1598" t="str">
        <f>IF(OR(Payroll!K13="Q3 2019",Payroll!K13="Q4 2019"),"Yes","No")</f>
        <v>No</v>
      </c>
      <c r="H1598" s="178" t="str">
        <f t="shared" si="1015"/>
        <v>No</v>
      </c>
      <c r="I1598" t="str">
        <f>IF(OR(Payroll!K13="Q1 2020",Payroll!K13="Q2 2020"),"Yes","No")</f>
        <v>No</v>
      </c>
      <c r="J1598" s="178" t="str">
        <f t="shared" si="1040"/>
        <v>No</v>
      </c>
      <c r="K1598" t="str">
        <f>IF(OR(Payroll!K13="Q3 2020",Payroll!K13="Q4 2020"),"Yes","No")</f>
        <v>No</v>
      </c>
      <c r="L1598" s="178" t="str">
        <f t="shared" si="1041"/>
        <v>No</v>
      </c>
      <c r="M1598" t="str">
        <f>IF(OR(Payroll!K13="Q1 2021",Payroll!K13="Q2 2021"),"Yes","No")</f>
        <v>No</v>
      </c>
      <c r="N1598" s="178" t="str">
        <f t="shared" si="1042"/>
        <v>No</v>
      </c>
      <c r="O1598" t="str">
        <f>IF(OR(Payroll!K13="Q3 2021",Payroll!K13="Q4 2021"),"Yes","No")</f>
        <v>No</v>
      </c>
      <c r="P1598" s="178" t="str">
        <f t="shared" si="1043"/>
        <v>No</v>
      </c>
      <c r="Q1598" t="str">
        <f>IF(OR(Payroll!K13="Q1 2022",Payroll!K13="Q2 2022"),"Yes","No")</f>
        <v>No</v>
      </c>
      <c r="R1598" s="178" t="str">
        <f t="shared" si="1044"/>
        <v>No</v>
      </c>
      <c r="S1598" t="str">
        <f>IF(OR(Payroll!K13="Q3 2022",Payroll!K13="Q4 2022"),"Yes","No")</f>
        <v>No</v>
      </c>
      <c r="T1598" s="178" t="str">
        <f t="shared" si="1045"/>
        <v>No</v>
      </c>
      <c r="U1598" t="str">
        <f>IF(OR(Payroll!K13="Q1 2023",Payroll!K13="Q2 2023"),"Yes","No")</f>
        <v>No</v>
      </c>
      <c r="V1598" s="178" t="str">
        <f t="shared" si="1046"/>
        <v>No</v>
      </c>
      <c r="W1598" t="str">
        <f>IF(OR(Payroll!K13="Q3 2023",Payroll!K13="Q4 2023"),"Yes","No")</f>
        <v>No</v>
      </c>
      <c r="X1598" s="178" t="str">
        <f t="shared" si="1047"/>
        <v>No</v>
      </c>
      <c r="Y1598" t="str">
        <f>IF(OR(Payroll!K13="Q1 2024",Payroll!K13="Q2 2024"),"Yes","No")</f>
        <v>No</v>
      </c>
      <c r="Z1598" s="178" t="str">
        <f t="shared" si="1048"/>
        <v>No</v>
      </c>
      <c r="AA1598" t="str">
        <f>IF(OR(Payroll!K13="Q3 2024",Payroll!K13="Q4 2024"),"Yes","No")</f>
        <v>No</v>
      </c>
      <c r="AB1598" s="178" t="str">
        <f t="shared" si="1049"/>
        <v>No</v>
      </c>
      <c r="AC1598" t="str">
        <f>IF(OR(Payroll!K13="Q1 2025",Payroll!K13="Q2 2025"),"Yes","No")</f>
        <v>No</v>
      </c>
      <c r="AD1598" s="178" t="str">
        <f t="shared" si="1050"/>
        <v>No</v>
      </c>
      <c r="AE1598" t="str">
        <f>IF(OR(Payroll!K13="Q3 2025",Payroll!K13="Q4 2025"),"Yes","No")</f>
        <v>No</v>
      </c>
      <c r="AF1598" s="178" t="str">
        <f t="shared" si="1051"/>
        <v>No</v>
      </c>
      <c r="AG1598" t="str">
        <f>IF(OR(Payroll!K13="Q1 2026",Payroll!K13="Q2 2026"),"Yes","No")</f>
        <v>No</v>
      </c>
      <c r="AH1598" s="178" t="str">
        <f t="shared" si="1052"/>
        <v>No</v>
      </c>
      <c r="AI1598" t="str">
        <f>IF(OR(Payroll!K13="Q3 2026",Payroll!K13="Q4 2026"),"Yes","No")</f>
        <v>No</v>
      </c>
      <c r="AJ1598" s="178" t="str">
        <f t="shared" si="1053"/>
        <v>No</v>
      </c>
      <c r="AK1598" t="str">
        <f>IF(OR(Payroll!K13="Q1 2027",Payroll!K13="Q2 2027"),"Yes","No")</f>
        <v>No</v>
      </c>
      <c r="AL1598" s="178" t="str">
        <f t="shared" si="1054"/>
        <v>No</v>
      </c>
      <c r="AM1598" t="str">
        <f>IF(OR(Payroll!K13="Q3 2027",Payroll!K13="Q4 2027"),"Yes","No")</f>
        <v>No</v>
      </c>
      <c r="AN1598" s="178" t="str">
        <f t="shared" si="1055"/>
        <v>No</v>
      </c>
      <c r="AO1598" t="str">
        <f>IF(OR(Payroll!K13="Q1 2028",Payroll!K13="Q2 2028"),"Yes","No")</f>
        <v>No</v>
      </c>
      <c r="AP1598" s="178" t="str">
        <f t="shared" si="1056"/>
        <v>No</v>
      </c>
      <c r="AQ1598" t="str">
        <f>IF(OR(Payroll!K13="Q3 2028",Payroll!K13="Q4 2028"),"Yes","No")</f>
        <v>No</v>
      </c>
      <c r="AR1598" s="178" t="str">
        <f t="shared" si="1057"/>
        <v>No</v>
      </c>
      <c r="AS1598" t="str">
        <f>IF(OR(Payroll!K13="Q1 2029",Payroll!K13="Q2 2029"),"Yes","No")</f>
        <v>No</v>
      </c>
      <c r="AT1598" s="178" t="str">
        <f t="shared" si="1058"/>
        <v>No</v>
      </c>
      <c r="AU1598" t="str">
        <f>IF(OR(Payroll!K13="Q3 2029",Payroll!K13="Q4 2029"),"Yes","No")</f>
        <v>No</v>
      </c>
      <c r="AV1598" s="178" t="str">
        <f t="shared" si="1059"/>
        <v>No</v>
      </c>
      <c r="AW1598" t="str">
        <f>IF(OR(Payroll!K13="Q1 2030",Payroll!K13="Q2 2030"),"Yes","No")</f>
        <v>No</v>
      </c>
      <c r="AX1598" s="178" t="str">
        <f t="shared" si="1060"/>
        <v>No</v>
      </c>
      <c r="AY1598" t="str">
        <f>IF(OR(Payroll!K13="Q3 2030",Payroll!K13="Q4 2030"),"Yes","No")</f>
        <v>No</v>
      </c>
      <c r="AZ1598" s="178" t="str">
        <f t="shared" si="1061"/>
        <v>No</v>
      </c>
      <c r="BA1598" t="str">
        <f>IF(Payroll!K13="","No","Yes")</f>
        <v>No</v>
      </c>
      <c r="BB1598" s="178" t="str">
        <f t="shared" si="1062"/>
        <v>No</v>
      </c>
      <c r="BC1598" s="178" t="str">
        <f t="shared" si="1063"/>
        <v>Yes</v>
      </c>
      <c r="BD1598" s="174"/>
    </row>
    <row r="1599" spans="1:56" s="175" customFormat="1" ht="23.65" thickBot="1" x14ac:dyDescent="0.5">
      <c r="A1599" s="177">
        <v>10</v>
      </c>
      <c r="B1599" s="71" t="s">
        <v>1222</v>
      </c>
      <c r="C1599" t="str">
        <f>IF(Payroll!E14="Yes","Yes","No")</f>
        <v>No</v>
      </c>
      <c r="D1599" t="str">
        <f>IF(AND(C1599="No",Payroll!F14="Yes"),"Yes","No")</f>
        <v>No</v>
      </c>
      <c r="E1599" t="str">
        <f>IF(AND(C1599="No",Payroll!F14="N/A"),"N/A","No")</f>
        <v>No</v>
      </c>
      <c r="F1599">
        <f>IF(OR(Payroll!F14="Yes",Payroll!F14="N/A"),0,1)</f>
        <v>1</v>
      </c>
      <c r="G1599" t="str">
        <f>IF(OR(Payroll!K14="Q3 2019",Payroll!K14="Q4 2019"),"Yes","No")</f>
        <v>No</v>
      </c>
      <c r="H1599" s="178" t="str">
        <f t="shared" si="1015"/>
        <v>No</v>
      </c>
      <c r="I1599" t="str">
        <f>IF(OR(Payroll!K14="Q1 2020",Payroll!K14="Q2 2020"),"Yes","No")</f>
        <v>No</v>
      </c>
      <c r="J1599" s="178" t="str">
        <f t="shared" si="1040"/>
        <v>No</v>
      </c>
      <c r="K1599" t="str">
        <f>IF(OR(Payroll!K14="Q3 2020",Payroll!K14="Q4 2020"),"Yes","No")</f>
        <v>No</v>
      </c>
      <c r="L1599" s="178" t="str">
        <f t="shared" si="1041"/>
        <v>No</v>
      </c>
      <c r="M1599" t="str">
        <f>IF(OR(Payroll!K14="Q1 2021",Payroll!K14="Q2 2021"),"Yes","No")</f>
        <v>No</v>
      </c>
      <c r="N1599" s="178" t="str">
        <f t="shared" si="1042"/>
        <v>No</v>
      </c>
      <c r="O1599" t="str">
        <f>IF(OR(Payroll!K14="Q3 2021",Payroll!K14="Q4 2021"),"Yes","No")</f>
        <v>No</v>
      </c>
      <c r="P1599" s="178" t="str">
        <f t="shared" si="1043"/>
        <v>No</v>
      </c>
      <c r="Q1599" t="str">
        <f>IF(OR(Payroll!K14="Q1 2022",Payroll!K14="Q2 2022"),"Yes","No")</f>
        <v>No</v>
      </c>
      <c r="R1599" s="178" t="str">
        <f t="shared" si="1044"/>
        <v>No</v>
      </c>
      <c r="S1599" t="str">
        <f>IF(OR(Payroll!K14="Q3 2022",Payroll!K14="Q4 2022"),"Yes","No")</f>
        <v>No</v>
      </c>
      <c r="T1599" s="178" t="str">
        <f t="shared" si="1045"/>
        <v>No</v>
      </c>
      <c r="U1599" t="str">
        <f>IF(OR(Payroll!K14="Q1 2023",Payroll!K14="Q2 2023"),"Yes","No")</f>
        <v>No</v>
      </c>
      <c r="V1599" s="178" t="str">
        <f t="shared" si="1046"/>
        <v>No</v>
      </c>
      <c r="W1599" t="str">
        <f>IF(OR(Payroll!K14="Q3 2023",Payroll!K14="Q4 2023"),"Yes","No")</f>
        <v>No</v>
      </c>
      <c r="X1599" s="178" t="str">
        <f t="shared" si="1047"/>
        <v>No</v>
      </c>
      <c r="Y1599" t="str">
        <f>IF(OR(Payroll!K14="Q1 2024",Payroll!K14="Q2 2024"),"Yes","No")</f>
        <v>No</v>
      </c>
      <c r="Z1599" s="178" t="str">
        <f t="shared" si="1048"/>
        <v>No</v>
      </c>
      <c r="AA1599" t="str">
        <f>IF(OR(Payroll!K14="Q3 2024",Payroll!K14="Q4 2024"),"Yes","No")</f>
        <v>No</v>
      </c>
      <c r="AB1599" s="178" t="str">
        <f t="shared" si="1049"/>
        <v>No</v>
      </c>
      <c r="AC1599" t="str">
        <f>IF(OR(Payroll!K14="Q1 2025",Payroll!K14="Q2 2025"),"Yes","No")</f>
        <v>No</v>
      </c>
      <c r="AD1599" s="178" t="str">
        <f t="shared" si="1050"/>
        <v>No</v>
      </c>
      <c r="AE1599" t="str">
        <f>IF(OR(Payroll!K14="Q3 2025",Payroll!K14="Q4 2025"),"Yes","No")</f>
        <v>No</v>
      </c>
      <c r="AF1599" s="178" t="str">
        <f t="shared" si="1051"/>
        <v>No</v>
      </c>
      <c r="AG1599" t="str">
        <f>IF(OR(Payroll!K14="Q1 2026",Payroll!K14="Q2 2026"),"Yes","No")</f>
        <v>No</v>
      </c>
      <c r="AH1599" s="178" t="str">
        <f t="shared" si="1052"/>
        <v>No</v>
      </c>
      <c r="AI1599" t="str">
        <f>IF(OR(Payroll!K14="Q3 2026",Payroll!K14="Q4 2026"),"Yes","No")</f>
        <v>No</v>
      </c>
      <c r="AJ1599" s="178" t="str">
        <f t="shared" si="1053"/>
        <v>No</v>
      </c>
      <c r="AK1599" t="str">
        <f>IF(OR(Payroll!K14="Q1 2027",Payroll!K14="Q2 2027"),"Yes","No")</f>
        <v>No</v>
      </c>
      <c r="AL1599" s="178" t="str">
        <f t="shared" si="1054"/>
        <v>No</v>
      </c>
      <c r="AM1599" t="str">
        <f>IF(OR(Payroll!K14="Q3 2027",Payroll!K14="Q4 2027"),"Yes","No")</f>
        <v>No</v>
      </c>
      <c r="AN1599" s="178" t="str">
        <f t="shared" si="1055"/>
        <v>No</v>
      </c>
      <c r="AO1599" t="str">
        <f>IF(OR(Payroll!K14="Q1 2028",Payroll!K14="Q2 2028"),"Yes","No")</f>
        <v>No</v>
      </c>
      <c r="AP1599" s="178" t="str">
        <f t="shared" si="1056"/>
        <v>No</v>
      </c>
      <c r="AQ1599" t="str">
        <f>IF(OR(Payroll!K14="Q3 2028",Payroll!K14="Q4 2028"),"Yes","No")</f>
        <v>No</v>
      </c>
      <c r="AR1599" s="178" t="str">
        <f t="shared" si="1057"/>
        <v>No</v>
      </c>
      <c r="AS1599" t="str">
        <f>IF(OR(Payroll!K14="Q1 2029",Payroll!K14="Q2 2029"),"Yes","No")</f>
        <v>No</v>
      </c>
      <c r="AT1599" s="178" t="str">
        <f t="shared" si="1058"/>
        <v>No</v>
      </c>
      <c r="AU1599" t="str">
        <f>IF(OR(Payroll!K14="Q3 2029",Payroll!K14="Q4 2029"),"Yes","No")</f>
        <v>No</v>
      </c>
      <c r="AV1599" s="178" t="str">
        <f t="shared" si="1059"/>
        <v>No</v>
      </c>
      <c r="AW1599" t="str">
        <f>IF(OR(Payroll!K14="Q1 2030",Payroll!K14="Q2 2030"),"Yes","No")</f>
        <v>No</v>
      </c>
      <c r="AX1599" s="178" t="str">
        <f t="shared" si="1060"/>
        <v>No</v>
      </c>
      <c r="AY1599" t="str">
        <f>IF(OR(Payroll!K14="Q3 2030",Payroll!K14="Q4 2030"),"Yes","No")</f>
        <v>No</v>
      </c>
      <c r="AZ1599" s="178" t="str">
        <f t="shared" si="1061"/>
        <v>No</v>
      </c>
      <c r="BA1599" t="str">
        <f>IF(Payroll!K14="","No","Yes")</f>
        <v>No</v>
      </c>
      <c r="BB1599" s="178" t="str">
        <f t="shared" si="1062"/>
        <v>No</v>
      </c>
      <c r="BC1599" s="178" t="str">
        <f t="shared" si="1063"/>
        <v>Yes</v>
      </c>
      <c r="BD1599" s="174"/>
    </row>
    <row r="1600" spans="1:56" s="175" customFormat="1" ht="23.65" thickBot="1" x14ac:dyDescent="0.5">
      <c r="A1600" s="177">
        <v>11</v>
      </c>
      <c r="B1600" s="70" t="s">
        <v>1223</v>
      </c>
      <c r="C1600" t="str">
        <f>IF(Payroll!E15="Yes","Yes","No")</f>
        <v>Yes</v>
      </c>
      <c r="D1600" t="str">
        <f>IF(AND(C1600="No",Payroll!F15="Yes"),"Yes","No")</f>
        <v>No</v>
      </c>
      <c r="E1600" t="str">
        <f>IF(AND(C1600="No",Payroll!F15="N/A"),"N/A","No")</f>
        <v>No</v>
      </c>
      <c r="F1600">
        <f>IF(OR(Payroll!F15="Yes",Payroll!F15="N/A"),0,1)</f>
        <v>1</v>
      </c>
      <c r="G1600" t="str">
        <f>IF(OR(Payroll!K15="Q3 2019",Payroll!K15="Q4 2019"),"Yes","No")</f>
        <v>No</v>
      </c>
      <c r="H1600" s="178" t="str">
        <f t="shared" si="1015"/>
        <v>No</v>
      </c>
      <c r="I1600" t="str">
        <f>IF(OR(Payroll!K15="Q1 2020",Payroll!K15="Q2 2020"),"Yes","No")</f>
        <v>No</v>
      </c>
      <c r="J1600" s="178" t="str">
        <f t="shared" si="1040"/>
        <v>No</v>
      </c>
      <c r="K1600" t="str">
        <f>IF(OR(Payroll!K15="Q3 2020",Payroll!K15="Q4 2020"),"Yes","No")</f>
        <v>No</v>
      </c>
      <c r="L1600" s="178" t="str">
        <f t="shared" si="1041"/>
        <v>No</v>
      </c>
      <c r="M1600" t="str">
        <f>IF(OR(Payroll!K15="Q1 2021",Payroll!K15="Q2 2021"),"Yes","No")</f>
        <v>No</v>
      </c>
      <c r="N1600" s="178" t="str">
        <f t="shared" si="1042"/>
        <v>No</v>
      </c>
      <c r="O1600" t="str">
        <f>IF(OR(Payroll!K15="Q3 2021",Payroll!K15="Q4 2021"),"Yes","No")</f>
        <v>No</v>
      </c>
      <c r="P1600" s="178" t="str">
        <f t="shared" si="1043"/>
        <v>No</v>
      </c>
      <c r="Q1600" t="str">
        <f>IF(OR(Payroll!K15="Q1 2022",Payroll!K15="Q2 2022"),"Yes","No")</f>
        <v>No</v>
      </c>
      <c r="R1600" s="178" t="str">
        <f t="shared" si="1044"/>
        <v>No</v>
      </c>
      <c r="S1600" t="str">
        <f>IF(OR(Payroll!K15="Q3 2022",Payroll!K15="Q4 2022"),"Yes","No")</f>
        <v>No</v>
      </c>
      <c r="T1600" s="178" t="str">
        <f t="shared" si="1045"/>
        <v>No</v>
      </c>
      <c r="U1600" t="str">
        <f>IF(OR(Payroll!K15="Q1 2023",Payroll!K15="Q2 2023"),"Yes","No")</f>
        <v>No</v>
      </c>
      <c r="V1600" s="178" t="str">
        <f t="shared" si="1046"/>
        <v>No</v>
      </c>
      <c r="W1600" t="str">
        <f>IF(OR(Payroll!K15="Q3 2023",Payroll!K15="Q4 2023"),"Yes","No")</f>
        <v>No</v>
      </c>
      <c r="X1600" s="178" t="str">
        <f t="shared" si="1047"/>
        <v>No</v>
      </c>
      <c r="Y1600" t="str">
        <f>IF(OR(Payroll!K15="Q1 2024",Payroll!K15="Q2 2024"),"Yes","No")</f>
        <v>No</v>
      </c>
      <c r="Z1600" s="178" t="str">
        <f t="shared" si="1048"/>
        <v>No</v>
      </c>
      <c r="AA1600" t="str">
        <f>IF(OR(Payroll!K15="Q3 2024",Payroll!K15="Q4 2024"),"Yes","No")</f>
        <v>No</v>
      </c>
      <c r="AB1600" s="178" t="str">
        <f t="shared" si="1049"/>
        <v>No</v>
      </c>
      <c r="AC1600" t="str">
        <f>IF(OR(Payroll!K15="Q1 2025",Payroll!K15="Q2 2025"),"Yes","No")</f>
        <v>No</v>
      </c>
      <c r="AD1600" s="178" t="str">
        <f t="shared" si="1050"/>
        <v>No</v>
      </c>
      <c r="AE1600" t="str">
        <f>IF(OR(Payroll!K15="Q3 2025",Payroll!K15="Q4 2025"),"Yes","No")</f>
        <v>No</v>
      </c>
      <c r="AF1600" s="178" t="str">
        <f t="shared" si="1051"/>
        <v>No</v>
      </c>
      <c r="AG1600" t="str">
        <f>IF(OR(Payroll!K15="Q1 2026",Payroll!K15="Q2 2026"),"Yes","No")</f>
        <v>No</v>
      </c>
      <c r="AH1600" s="178" t="str">
        <f t="shared" si="1052"/>
        <v>No</v>
      </c>
      <c r="AI1600" t="str">
        <f>IF(OR(Payroll!K15="Q3 2026",Payroll!K15="Q4 2026"),"Yes","No")</f>
        <v>No</v>
      </c>
      <c r="AJ1600" s="178" t="str">
        <f t="shared" si="1053"/>
        <v>No</v>
      </c>
      <c r="AK1600" t="str">
        <f>IF(OR(Payroll!K15="Q1 2027",Payroll!K15="Q2 2027"),"Yes","No")</f>
        <v>No</v>
      </c>
      <c r="AL1600" s="178" t="str">
        <f t="shared" si="1054"/>
        <v>No</v>
      </c>
      <c r="AM1600" t="str">
        <f>IF(OR(Payroll!K15="Q3 2027",Payroll!K15="Q4 2027"),"Yes","No")</f>
        <v>No</v>
      </c>
      <c r="AN1600" s="178" t="str">
        <f t="shared" si="1055"/>
        <v>No</v>
      </c>
      <c r="AO1600" t="str">
        <f>IF(OR(Payroll!K15="Q1 2028",Payroll!K15="Q2 2028"),"Yes","No")</f>
        <v>No</v>
      </c>
      <c r="AP1600" s="178" t="str">
        <f t="shared" si="1056"/>
        <v>No</v>
      </c>
      <c r="AQ1600" t="str">
        <f>IF(OR(Payroll!K15="Q3 2028",Payroll!K15="Q4 2028"),"Yes","No")</f>
        <v>No</v>
      </c>
      <c r="AR1600" s="178" t="str">
        <f t="shared" si="1057"/>
        <v>No</v>
      </c>
      <c r="AS1600" t="str">
        <f>IF(OR(Payroll!K15="Q1 2029",Payroll!K15="Q2 2029"),"Yes","No")</f>
        <v>No</v>
      </c>
      <c r="AT1600" s="178" t="str">
        <f t="shared" si="1058"/>
        <v>No</v>
      </c>
      <c r="AU1600" t="str">
        <f>IF(OR(Payroll!K15="Q3 2029",Payroll!K15="Q4 2029"),"Yes","No")</f>
        <v>No</v>
      </c>
      <c r="AV1600" s="178" t="str">
        <f t="shared" si="1059"/>
        <v>No</v>
      </c>
      <c r="AW1600" t="str">
        <f>IF(OR(Payroll!K15="Q1 2030",Payroll!K15="Q2 2030"),"Yes","No")</f>
        <v>No</v>
      </c>
      <c r="AX1600" s="178" t="str">
        <f t="shared" si="1060"/>
        <v>No</v>
      </c>
      <c r="AY1600" t="str">
        <f>IF(OR(Payroll!K15="Q3 2030",Payroll!K15="Q4 2030"),"Yes","No")</f>
        <v>No</v>
      </c>
      <c r="AZ1600" s="178" t="str">
        <f t="shared" si="1061"/>
        <v>No</v>
      </c>
      <c r="BA1600" t="str">
        <f>IF(Payroll!K15="","No","Yes")</f>
        <v>No</v>
      </c>
      <c r="BB1600" s="178" t="str">
        <f t="shared" si="1062"/>
        <v>No</v>
      </c>
      <c r="BC1600" s="178" t="str">
        <f t="shared" si="1063"/>
        <v>No</v>
      </c>
      <c r="BD1600" s="174"/>
    </row>
    <row r="1601" spans="1:56" s="175" customFormat="1" ht="23.65" thickBot="1" x14ac:dyDescent="0.5">
      <c r="A1601" s="177">
        <v>12</v>
      </c>
      <c r="B1601" s="71" t="s">
        <v>1224</v>
      </c>
      <c r="C1601" t="str">
        <f>IF(Payroll!E16="Yes","Yes","No")</f>
        <v>No</v>
      </c>
      <c r="D1601" t="str">
        <f>IF(AND(C1601="No",Payroll!F16="Yes"),"Yes","No")</f>
        <v>No</v>
      </c>
      <c r="E1601" t="str">
        <f>IF(AND(C1601="No",Payroll!F16="N/A"),"N/A","No")</f>
        <v>No</v>
      </c>
      <c r="F1601">
        <f>IF(OR(Payroll!F16="Yes",Payroll!F16="N/A"),0,1)</f>
        <v>1</v>
      </c>
      <c r="G1601" t="str">
        <f>IF(OR(Payroll!K16="Q3 2019",Payroll!K16="Q4 2019"),"Yes","No")</f>
        <v>No</v>
      </c>
      <c r="H1601" s="178" t="str">
        <f t="shared" si="1015"/>
        <v>No</v>
      </c>
      <c r="I1601" t="str">
        <f>IF(OR(Payroll!K16="Q1 2020",Payroll!K16="Q2 2020"),"Yes","No")</f>
        <v>No</v>
      </c>
      <c r="J1601" s="178" t="str">
        <f t="shared" si="1040"/>
        <v>No</v>
      </c>
      <c r="K1601" t="str">
        <f>IF(OR(Payroll!K16="Q3 2020",Payroll!K16="Q4 2020"),"Yes","No")</f>
        <v>No</v>
      </c>
      <c r="L1601" s="178" t="str">
        <f t="shared" si="1041"/>
        <v>No</v>
      </c>
      <c r="M1601" t="str">
        <f>IF(OR(Payroll!K16="Q1 2021",Payroll!K16="Q2 2021"),"Yes","No")</f>
        <v>No</v>
      </c>
      <c r="N1601" s="178" t="str">
        <f t="shared" si="1042"/>
        <v>No</v>
      </c>
      <c r="O1601" t="str">
        <f>IF(OR(Payroll!K16="Q3 2021",Payroll!K16="Q4 2021"),"Yes","No")</f>
        <v>No</v>
      </c>
      <c r="P1601" s="178" t="str">
        <f t="shared" si="1043"/>
        <v>No</v>
      </c>
      <c r="Q1601" t="str">
        <f>IF(OR(Payroll!K16="Q1 2022",Payroll!K16="Q2 2022"),"Yes","No")</f>
        <v>No</v>
      </c>
      <c r="R1601" s="178" t="str">
        <f t="shared" si="1044"/>
        <v>No</v>
      </c>
      <c r="S1601" t="str">
        <f>IF(OR(Payroll!K16="Q3 2022",Payroll!K16="Q4 2022"),"Yes","No")</f>
        <v>No</v>
      </c>
      <c r="T1601" s="178" t="str">
        <f t="shared" si="1045"/>
        <v>No</v>
      </c>
      <c r="U1601" t="str">
        <f>IF(OR(Payroll!K16="Q1 2023",Payroll!K16="Q2 2023"),"Yes","No")</f>
        <v>No</v>
      </c>
      <c r="V1601" s="178" t="str">
        <f t="shared" si="1046"/>
        <v>No</v>
      </c>
      <c r="W1601" t="str">
        <f>IF(OR(Payroll!K16="Q3 2023",Payroll!K16="Q4 2023"),"Yes","No")</f>
        <v>No</v>
      </c>
      <c r="X1601" s="178" t="str">
        <f t="shared" si="1047"/>
        <v>No</v>
      </c>
      <c r="Y1601" t="str">
        <f>IF(OR(Payroll!K16="Q1 2024",Payroll!K16="Q2 2024"),"Yes","No")</f>
        <v>No</v>
      </c>
      <c r="Z1601" s="178" t="str">
        <f t="shared" si="1048"/>
        <v>No</v>
      </c>
      <c r="AA1601" t="str">
        <f>IF(OR(Payroll!K16="Q3 2024",Payroll!K16="Q4 2024"),"Yes","No")</f>
        <v>No</v>
      </c>
      <c r="AB1601" s="178" t="str">
        <f t="shared" si="1049"/>
        <v>No</v>
      </c>
      <c r="AC1601" t="str">
        <f>IF(OR(Payroll!K16="Q1 2025",Payroll!K16="Q2 2025"),"Yes","No")</f>
        <v>No</v>
      </c>
      <c r="AD1601" s="178" t="str">
        <f t="shared" si="1050"/>
        <v>No</v>
      </c>
      <c r="AE1601" t="str">
        <f>IF(OR(Payroll!K16="Q3 2025",Payroll!K16="Q4 2025"),"Yes","No")</f>
        <v>No</v>
      </c>
      <c r="AF1601" s="178" t="str">
        <f t="shared" si="1051"/>
        <v>No</v>
      </c>
      <c r="AG1601" t="str">
        <f>IF(OR(Payroll!K16="Q1 2026",Payroll!K16="Q2 2026"),"Yes","No")</f>
        <v>No</v>
      </c>
      <c r="AH1601" s="178" t="str">
        <f t="shared" si="1052"/>
        <v>No</v>
      </c>
      <c r="AI1601" t="str">
        <f>IF(OR(Payroll!K16="Q3 2026",Payroll!K16="Q4 2026"),"Yes","No")</f>
        <v>No</v>
      </c>
      <c r="AJ1601" s="178" t="str">
        <f t="shared" si="1053"/>
        <v>No</v>
      </c>
      <c r="AK1601" t="str">
        <f>IF(OR(Payroll!K16="Q1 2027",Payroll!K16="Q2 2027"),"Yes","No")</f>
        <v>No</v>
      </c>
      <c r="AL1601" s="178" t="str">
        <f t="shared" si="1054"/>
        <v>No</v>
      </c>
      <c r="AM1601" t="str">
        <f>IF(OR(Payroll!K16="Q3 2027",Payroll!K16="Q4 2027"),"Yes","No")</f>
        <v>No</v>
      </c>
      <c r="AN1601" s="178" t="str">
        <f t="shared" si="1055"/>
        <v>No</v>
      </c>
      <c r="AO1601" t="str">
        <f>IF(OR(Payroll!K16="Q1 2028",Payroll!K16="Q2 2028"),"Yes","No")</f>
        <v>No</v>
      </c>
      <c r="AP1601" s="178" t="str">
        <f t="shared" si="1056"/>
        <v>No</v>
      </c>
      <c r="AQ1601" t="str">
        <f>IF(OR(Payroll!K16="Q3 2028",Payroll!K16="Q4 2028"),"Yes","No")</f>
        <v>No</v>
      </c>
      <c r="AR1601" s="178" t="str">
        <f t="shared" si="1057"/>
        <v>No</v>
      </c>
      <c r="AS1601" t="str">
        <f>IF(OR(Payroll!K16="Q1 2029",Payroll!K16="Q2 2029"),"Yes","No")</f>
        <v>No</v>
      </c>
      <c r="AT1601" s="178" t="str">
        <f t="shared" si="1058"/>
        <v>No</v>
      </c>
      <c r="AU1601" t="str">
        <f>IF(OR(Payroll!K16="Q3 2029",Payroll!K16="Q4 2029"),"Yes","No")</f>
        <v>No</v>
      </c>
      <c r="AV1601" s="178" t="str">
        <f t="shared" si="1059"/>
        <v>No</v>
      </c>
      <c r="AW1601" t="str">
        <f>IF(OR(Payroll!K16="Q1 2030",Payroll!K16="Q2 2030"),"Yes","No")</f>
        <v>No</v>
      </c>
      <c r="AX1601" s="178" t="str">
        <f t="shared" si="1060"/>
        <v>No</v>
      </c>
      <c r="AY1601" t="str">
        <f>IF(OR(Payroll!K16="Q3 2030",Payroll!K16="Q4 2030"),"Yes","No")</f>
        <v>No</v>
      </c>
      <c r="AZ1601" s="178" t="str">
        <f t="shared" si="1061"/>
        <v>No</v>
      </c>
      <c r="BA1601" t="str">
        <f>IF(Payroll!K16="","No","Yes")</f>
        <v>No</v>
      </c>
      <c r="BB1601" s="178" t="str">
        <f t="shared" si="1062"/>
        <v>No</v>
      </c>
      <c r="BC1601" s="178" t="str">
        <f t="shared" si="1063"/>
        <v>Yes</v>
      </c>
      <c r="BD1601" s="174"/>
    </row>
    <row r="1602" spans="1:56" s="175" customFormat="1" ht="23.65" thickBot="1" x14ac:dyDescent="0.5">
      <c r="A1602" s="177">
        <v>13</v>
      </c>
      <c r="B1602" s="71" t="s">
        <v>1225</v>
      </c>
      <c r="C1602" t="str">
        <f>IF(Payroll!E17="Yes","Yes","No")</f>
        <v>No</v>
      </c>
      <c r="D1602" t="str">
        <f>IF(AND(C1602="No",Payroll!F17="Yes"),"Yes","No")</f>
        <v>No</v>
      </c>
      <c r="E1602" t="str">
        <f>IF(AND(C1602="No",Payroll!F17="N/A"),"N/A","No")</f>
        <v>No</v>
      </c>
      <c r="F1602">
        <f>IF(OR(Payroll!F17="Yes",Payroll!F17="N/A"),0,1)</f>
        <v>1</v>
      </c>
      <c r="G1602" t="str">
        <f>IF(OR(Payroll!K17="Q3 2019",Payroll!K17="Q4 2019"),"Yes","No")</f>
        <v>No</v>
      </c>
      <c r="H1602" s="178" t="str">
        <f t="shared" si="1015"/>
        <v>No</v>
      </c>
      <c r="I1602" t="str">
        <f>IF(OR(Payroll!K17="Q1 2020",Payroll!K17="Q2 2020"),"Yes","No")</f>
        <v>No</v>
      </c>
      <c r="J1602" s="178" t="str">
        <f t="shared" si="1040"/>
        <v>No</v>
      </c>
      <c r="K1602" t="str">
        <f>IF(OR(Payroll!K17="Q3 2020",Payroll!K17="Q4 2020"),"Yes","No")</f>
        <v>No</v>
      </c>
      <c r="L1602" s="178" t="str">
        <f t="shared" si="1041"/>
        <v>No</v>
      </c>
      <c r="M1602" t="str">
        <f>IF(OR(Payroll!K17="Q1 2021",Payroll!K17="Q2 2021"),"Yes","No")</f>
        <v>No</v>
      </c>
      <c r="N1602" s="178" t="str">
        <f t="shared" si="1042"/>
        <v>No</v>
      </c>
      <c r="O1602" t="str">
        <f>IF(OR(Payroll!K17="Q3 2021",Payroll!K17="Q4 2021"),"Yes","No")</f>
        <v>No</v>
      </c>
      <c r="P1602" s="178" t="str">
        <f t="shared" si="1043"/>
        <v>No</v>
      </c>
      <c r="Q1602" t="str">
        <f>IF(OR(Payroll!K17="Q1 2022",Payroll!K17="Q2 2022"),"Yes","No")</f>
        <v>No</v>
      </c>
      <c r="R1602" s="178" t="str">
        <f t="shared" si="1044"/>
        <v>No</v>
      </c>
      <c r="S1602" t="str">
        <f>IF(OR(Payroll!K17="Q3 2022",Payroll!K17="Q4 2022"),"Yes","No")</f>
        <v>No</v>
      </c>
      <c r="T1602" s="178" t="str">
        <f t="shared" si="1045"/>
        <v>No</v>
      </c>
      <c r="U1602" t="str">
        <f>IF(OR(Payroll!K17="Q1 2023",Payroll!K17="Q2 2023"),"Yes","No")</f>
        <v>No</v>
      </c>
      <c r="V1602" s="178" t="str">
        <f t="shared" si="1046"/>
        <v>No</v>
      </c>
      <c r="W1602" t="str">
        <f>IF(OR(Payroll!K17="Q3 2023",Payroll!K17="Q4 2023"),"Yes","No")</f>
        <v>No</v>
      </c>
      <c r="X1602" s="178" t="str">
        <f t="shared" si="1047"/>
        <v>No</v>
      </c>
      <c r="Y1602" t="str">
        <f>IF(OR(Payroll!K17="Q1 2024",Payroll!K17="Q2 2024"),"Yes","No")</f>
        <v>No</v>
      </c>
      <c r="Z1602" s="178" t="str">
        <f t="shared" si="1048"/>
        <v>No</v>
      </c>
      <c r="AA1602" t="str">
        <f>IF(OR(Payroll!K17="Q3 2024",Payroll!K17="Q4 2024"),"Yes","No")</f>
        <v>No</v>
      </c>
      <c r="AB1602" s="178" t="str">
        <f t="shared" si="1049"/>
        <v>No</v>
      </c>
      <c r="AC1602" t="str">
        <f>IF(OR(Payroll!K17="Q1 2025",Payroll!K17="Q2 2025"),"Yes","No")</f>
        <v>No</v>
      </c>
      <c r="AD1602" s="178" t="str">
        <f t="shared" si="1050"/>
        <v>No</v>
      </c>
      <c r="AE1602" t="str">
        <f>IF(OR(Payroll!K17="Q3 2025",Payroll!K17="Q4 2025"),"Yes","No")</f>
        <v>No</v>
      </c>
      <c r="AF1602" s="178" t="str">
        <f t="shared" si="1051"/>
        <v>No</v>
      </c>
      <c r="AG1602" t="str">
        <f>IF(OR(Payroll!K17="Q1 2026",Payroll!K17="Q2 2026"),"Yes","No")</f>
        <v>No</v>
      </c>
      <c r="AH1602" s="178" t="str">
        <f t="shared" si="1052"/>
        <v>No</v>
      </c>
      <c r="AI1602" t="str">
        <f>IF(OR(Payroll!K17="Q3 2026",Payroll!K17="Q4 2026"),"Yes","No")</f>
        <v>No</v>
      </c>
      <c r="AJ1602" s="178" t="str">
        <f t="shared" si="1053"/>
        <v>No</v>
      </c>
      <c r="AK1602" t="str">
        <f>IF(OR(Payroll!K17="Q1 2027",Payroll!K17="Q2 2027"),"Yes","No")</f>
        <v>No</v>
      </c>
      <c r="AL1602" s="178" t="str">
        <f t="shared" si="1054"/>
        <v>No</v>
      </c>
      <c r="AM1602" t="str">
        <f>IF(OR(Payroll!K17="Q3 2027",Payroll!K17="Q4 2027"),"Yes","No")</f>
        <v>No</v>
      </c>
      <c r="AN1602" s="178" t="str">
        <f t="shared" si="1055"/>
        <v>No</v>
      </c>
      <c r="AO1602" t="str">
        <f>IF(OR(Payroll!K17="Q1 2028",Payroll!K17="Q2 2028"),"Yes","No")</f>
        <v>No</v>
      </c>
      <c r="AP1602" s="178" t="str">
        <f t="shared" si="1056"/>
        <v>No</v>
      </c>
      <c r="AQ1602" t="str">
        <f>IF(OR(Payroll!K17="Q3 2028",Payroll!K17="Q4 2028"),"Yes","No")</f>
        <v>No</v>
      </c>
      <c r="AR1602" s="178" t="str">
        <f t="shared" si="1057"/>
        <v>No</v>
      </c>
      <c r="AS1602" t="str">
        <f>IF(OR(Payroll!K17="Q1 2029",Payroll!K17="Q2 2029"),"Yes","No")</f>
        <v>No</v>
      </c>
      <c r="AT1602" s="178" t="str">
        <f t="shared" si="1058"/>
        <v>No</v>
      </c>
      <c r="AU1602" t="str">
        <f>IF(OR(Payroll!K17="Q3 2029",Payroll!K17="Q4 2029"),"Yes","No")</f>
        <v>No</v>
      </c>
      <c r="AV1602" s="178" t="str">
        <f t="shared" si="1059"/>
        <v>No</v>
      </c>
      <c r="AW1602" t="str">
        <f>IF(OR(Payroll!K17="Q1 2030",Payroll!K17="Q2 2030"),"Yes","No")</f>
        <v>No</v>
      </c>
      <c r="AX1602" s="178" t="str">
        <f t="shared" si="1060"/>
        <v>No</v>
      </c>
      <c r="AY1602" t="str">
        <f>IF(OR(Payroll!K17="Q3 2030",Payroll!K17="Q4 2030"),"Yes","No")</f>
        <v>No</v>
      </c>
      <c r="AZ1602" s="178" t="str">
        <f t="shared" si="1061"/>
        <v>No</v>
      </c>
      <c r="BA1602" t="str">
        <f>IF(Payroll!K17="","No","Yes")</f>
        <v>No</v>
      </c>
      <c r="BB1602" s="178" t="str">
        <f t="shared" si="1062"/>
        <v>No</v>
      </c>
      <c r="BC1602" s="178" t="str">
        <f t="shared" si="1063"/>
        <v>Yes</v>
      </c>
      <c r="BD1602" s="174"/>
    </row>
    <row r="1603" spans="1:56" s="175" customFormat="1" ht="46.9" thickBot="1" x14ac:dyDescent="0.5">
      <c r="A1603" s="177">
        <v>14</v>
      </c>
      <c r="B1603" s="71" t="s">
        <v>1226</v>
      </c>
      <c r="C1603" t="str">
        <f>IF(Payroll!E18="Yes","Yes","No")</f>
        <v>No</v>
      </c>
      <c r="D1603" t="str">
        <f>IF(AND(C1603="No",Payroll!F18="Yes"),"Yes","No")</f>
        <v>No</v>
      </c>
      <c r="E1603" t="str">
        <f>IF(AND(C1603="No",Payroll!F18="N/A"),"N/A","No")</f>
        <v>No</v>
      </c>
      <c r="F1603">
        <f>IF(OR(Payroll!F18="Yes",Payroll!F18="N/A"),0,1)</f>
        <v>1</v>
      </c>
      <c r="G1603" t="str">
        <f>IF(OR(Payroll!K18="Q3 2019",Payroll!K18="Q4 2019"),"Yes","No")</f>
        <v>No</v>
      </c>
      <c r="H1603" s="178" t="str">
        <f t="shared" si="1015"/>
        <v>No</v>
      </c>
      <c r="I1603" t="str">
        <f>IF(OR(Payroll!K18="Q1 2020",Payroll!K18="Q2 2020"),"Yes","No")</f>
        <v>No</v>
      </c>
      <c r="J1603" s="178" t="str">
        <f t="shared" si="1040"/>
        <v>No</v>
      </c>
      <c r="K1603" t="str">
        <f>IF(OR(Payroll!K18="Q3 2020",Payroll!K18="Q4 2020"),"Yes","No")</f>
        <v>No</v>
      </c>
      <c r="L1603" s="178" t="str">
        <f t="shared" si="1041"/>
        <v>No</v>
      </c>
      <c r="M1603" t="str">
        <f>IF(OR(Payroll!K18="Q1 2021",Payroll!K18="Q2 2021"),"Yes","No")</f>
        <v>No</v>
      </c>
      <c r="N1603" s="178" t="str">
        <f t="shared" si="1042"/>
        <v>No</v>
      </c>
      <c r="O1603" t="str">
        <f>IF(OR(Payroll!K18="Q3 2021",Payroll!K18="Q4 2021"),"Yes","No")</f>
        <v>No</v>
      </c>
      <c r="P1603" s="178" t="str">
        <f t="shared" si="1043"/>
        <v>No</v>
      </c>
      <c r="Q1603" t="str">
        <f>IF(OR(Payroll!K18="Q1 2022",Payroll!K18="Q2 2022"),"Yes","No")</f>
        <v>No</v>
      </c>
      <c r="R1603" s="178" t="str">
        <f t="shared" si="1044"/>
        <v>No</v>
      </c>
      <c r="S1603" t="str">
        <f>IF(OR(Payroll!K18="Q3 2022",Payroll!K18="Q4 2022"),"Yes","No")</f>
        <v>No</v>
      </c>
      <c r="T1603" s="178" t="str">
        <f t="shared" si="1045"/>
        <v>No</v>
      </c>
      <c r="U1603" t="str">
        <f>IF(OR(Payroll!K18="Q1 2023",Payroll!K18="Q2 2023"),"Yes","No")</f>
        <v>No</v>
      </c>
      <c r="V1603" s="178" t="str">
        <f t="shared" si="1046"/>
        <v>No</v>
      </c>
      <c r="W1603" t="str">
        <f>IF(OR(Payroll!K18="Q3 2023",Payroll!K18="Q4 2023"),"Yes","No")</f>
        <v>No</v>
      </c>
      <c r="X1603" s="178" t="str">
        <f t="shared" si="1047"/>
        <v>No</v>
      </c>
      <c r="Y1603" t="str">
        <f>IF(OR(Payroll!K18="Q1 2024",Payroll!K18="Q2 2024"),"Yes","No")</f>
        <v>No</v>
      </c>
      <c r="Z1603" s="178" t="str">
        <f t="shared" si="1048"/>
        <v>No</v>
      </c>
      <c r="AA1603" t="str">
        <f>IF(OR(Payroll!K18="Q3 2024",Payroll!K18="Q4 2024"),"Yes","No")</f>
        <v>No</v>
      </c>
      <c r="AB1603" s="178" t="str">
        <f t="shared" si="1049"/>
        <v>No</v>
      </c>
      <c r="AC1603" t="str">
        <f>IF(OR(Payroll!K18="Q1 2025",Payroll!K18="Q2 2025"),"Yes","No")</f>
        <v>No</v>
      </c>
      <c r="AD1603" s="178" t="str">
        <f t="shared" si="1050"/>
        <v>No</v>
      </c>
      <c r="AE1603" t="str">
        <f>IF(OR(Payroll!K18="Q3 2025",Payroll!K18="Q4 2025"),"Yes","No")</f>
        <v>No</v>
      </c>
      <c r="AF1603" s="178" t="str">
        <f t="shared" si="1051"/>
        <v>No</v>
      </c>
      <c r="AG1603" t="str">
        <f>IF(OR(Payroll!K18="Q1 2026",Payroll!K18="Q2 2026"),"Yes","No")</f>
        <v>No</v>
      </c>
      <c r="AH1603" s="178" t="str">
        <f t="shared" si="1052"/>
        <v>No</v>
      </c>
      <c r="AI1603" t="str">
        <f>IF(OR(Payroll!K18="Q3 2026",Payroll!K18="Q4 2026"),"Yes","No")</f>
        <v>No</v>
      </c>
      <c r="AJ1603" s="178" t="str">
        <f t="shared" si="1053"/>
        <v>No</v>
      </c>
      <c r="AK1603" t="str">
        <f>IF(OR(Payroll!K18="Q1 2027",Payroll!K18="Q2 2027"),"Yes","No")</f>
        <v>No</v>
      </c>
      <c r="AL1603" s="178" t="str">
        <f t="shared" si="1054"/>
        <v>No</v>
      </c>
      <c r="AM1603" t="str">
        <f>IF(OR(Payroll!K18="Q3 2027",Payroll!K18="Q4 2027"),"Yes","No")</f>
        <v>No</v>
      </c>
      <c r="AN1603" s="178" t="str">
        <f t="shared" si="1055"/>
        <v>No</v>
      </c>
      <c r="AO1603" t="str">
        <f>IF(OR(Payroll!K18="Q1 2028",Payroll!K18="Q2 2028"),"Yes","No")</f>
        <v>No</v>
      </c>
      <c r="AP1603" s="178" t="str">
        <f t="shared" si="1056"/>
        <v>No</v>
      </c>
      <c r="AQ1603" t="str">
        <f>IF(OR(Payroll!K18="Q3 2028",Payroll!K18="Q4 2028"),"Yes","No")</f>
        <v>No</v>
      </c>
      <c r="AR1603" s="178" t="str">
        <f t="shared" si="1057"/>
        <v>No</v>
      </c>
      <c r="AS1603" t="str">
        <f>IF(OR(Payroll!K18="Q1 2029",Payroll!K18="Q2 2029"),"Yes","No")</f>
        <v>No</v>
      </c>
      <c r="AT1603" s="178" t="str">
        <f t="shared" si="1058"/>
        <v>No</v>
      </c>
      <c r="AU1603" t="str">
        <f>IF(OR(Payroll!K18="Q3 2029",Payroll!K18="Q4 2029"),"Yes","No")</f>
        <v>No</v>
      </c>
      <c r="AV1603" s="178" t="str">
        <f t="shared" si="1059"/>
        <v>No</v>
      </c>
      <c r="AW1603" t="str">
        <f>IF(OR(Payroll!K18="Q1 2030",Payroll!K18="Q2 2030"),"Yes","No")</f>
        <v>No</v>
      </c>
      <c r="AX1603" s="178" t="str">
        <f t="shared" si="1060"/>
        <v>No</v>
      </c>
      <c r="AY1603" t="str">
        <f>IF(OR(Payroll!K18="Q3 2030",Payroll!K18="Q4 2030"),"Yes","No")</f>
        <v>No</v>
      </c>
      <c r="AZ1603" s="178" t="str">
        <f t="shared" si="1061"/>
        <v>No</v>
      </c>
      <c r="BA1603" t="str">
        <f>IF(Payroll!K18="","No","Yes")</f>
        <v>No</v>
      </c>
      <c r="BB1603" s="178" t="str">
        <f t="shared" si="1062"/>
        <v>No</v>
      </c>
      <c r="BC1603" s="178" t="str">
        <f t="shared" si="1063"/>
        <v>Yes</v>
      </c>
      <c r="BD1603" s="174"/>
    </row>
    <row r="1604" spans="1:56" s="175" customFormat="1" ht="23.65" thickBot="1" x14ac:dyDescent="0.5">
      <c r="A1604" s="177">
        <v>15</v>
      </c>
      <c r="B1604" s="71" t="s">
        <v>1227</v>
      </c>
      <c r="C1604" t="str">
        <f>IF(Payroll!E19="Yes","Yes","No")</f>
        <v>No</v>
      </c>
      <c r="D1604" t="str">
        <f>IF(AND(C1604="No",Payroll!F19="Yes"),"Yes","No")</f>
        <v>No</v>
      </c>
      <c r="E1604" t="str">
        <f>IF(AND(C1604="No",Payroll!F19="N/A"),"N/A","No")</f>
        <v>No</v>
      </c>
      <c r="F1604">
        <f>IF(OR(Payroll!F19="Yes",Payroll!F19="N/A"),0,1)</f>
        <v>1</v>
      </c>
      <c r="G1604" t="str">
        <f>IF(OR(Payroll!K19="Q3 2019",Payroll!K19="Q4 2019"),"Yes","No")</f>
        <v>No</v>
      </c>
      <c r="H1604" s="178" t="str">
        <f t="shared" si="1015"/>
        <v>No</v>
      </c>
      <c r="I1604" t="str">
        <f>IF(OR(Payroll!K19="Q1 2020",Payroll!K19="Q2 2020"),"Yes","No")</f>
        <v>No</v>
      </c>
      <c r="J1604" s="178" t="str">
        <f t="shared" si="1040"/>
        <v>No</v>
      </c>
      <c r="K1604" t="str">
        <f>IF(OR(Payroll!K19="Q3 2020",Payroll!K19="Q4 2020"),"Yes","No")</f>
        <v>No</v>
      </c>
      <c r="L1604" s="178" t="str">
        <f t="shared" si="1041"/>
        <v>No</v>
      </c>
      <c r="M1604" t="str">
        <f>IF(OR(Payroll!K19="Q1 2021",Payroll!K19="Q2 2021"),"Yes","No")</f>
        <v>No</v>
      </c>
      <c r="N1604" s="178" t="str">
        <f t="shared" si="1042"/>
        <v>No</v>
      </c>
      <c r="O1604" t="str">
        <f>IF(OR(Payroll!K19="Q3 2021",Payroll!K19="Q4 2021"),"Yes","No")</f>
        <v>No</v>
      </c>
      <c r="P1604" s="178" t="str">
        <f t="shared" si="1043"/>
        <v>No</v>
      </c>
      <c r="Q1604" t="str">
        <f>IF(OR(Payroll!K19="Q1 2022",Payroll!K19="Q2 2022"),"Yes","No")</f>
        <v>No</v>
      </c>
      <c r="R1604" s="178" t="str">
        <f t="shared" si="1044"/>
        <v>No</v>
      </c>
      <c r="S1604" t="str">
        <f>IF(OR(Payroll!K19="Q3 2022",Payroll!K19="Q4 2022"),"Yes","No")</f>
        <v>No</v>
      </c>
      <c r="T1604" s="178" t="str">
        <f t="shared" si="1045"/>
        <v>No</v>
      </c>
      <c r="U1604" t="str">
        <f>IF(OR(Payroll!K19="Q1 2023",Payroll!K19="Q2 2023"),"Yes","No")</f>
        <v>No</v>
      </c>
      <c r="V1604" s="178" t="str">
        <f t="shared" si="1046"/>
        <v>No</v>
      </c>
      <c r="W1604" t="str">
        <f>IF(OR(Payroll!K19="Q3 2023",Payroll!K19="Q4 2023"),"Yes","No")</f>
        <v>No</v>
      </c>
      <c r="X1604" s="178" t="str">
        <f t="shared" si="1047"/>
        <v>No</v>
      </c>
      <c r="Y1604" t="str">
        <f>IF(OR(Payroll!K19="Q1 2024",Payroll!K19="Q2 2024"),"Yes","No")</f>
        <v>No</v>
      </c>
      <c r="Z1604" s="178" t="str">
        <f t="shared" si="1048"/>
        <v>No</v>
      </c>
      <c r="AA1604" t="str">
        <f>IF(OR(Payroll!K19="Q3 2024",Payroll!K19="Q4 2024"),"Yes","No")</f>
        <v>No</v>
      </c>
      <c r="AB1604" s="178" t="str">
        <f t="shared" si="1049"/>
        <v>No</v>
      </c>
      <c r="AC1604" t="str">
        <f>IF(OR(Payroll!K19="Q1 2025",Payroll!K19="Q2 2025"),"Yes","No")</f>
        <v>No</v>
      </c>
      <c r="AD1604" s="178" t="str">
        <f t="shared" si="1050"/>
        <v>No</v>
      </c>
      <c r="AE1604" t="str">
        <f>IF(OR(Payroll!K19="Q3 2025",Payroll!K19="Q4 2025"),"Yes","No")</f>
        <v>No</v>
      </c>
      <c r="AF1604" s="178" t="str">
        <f t="shared" si="1051"/>
        <v>No</v>
      </c>
      <c r="AG1604" t="str">
        <f>IF(OR(Payroll!K19="Q1 2026",Payroll!K19="Q2 2026"),"Yes","No")</f>
        <v>No</v>
      </c>
      <c r="AH1604" s="178" t="str">
        <f t="shared" si="1052"/>
        <v>No</v>
      </c>
      <c r="AI1604" t="str">
        <f>IF(OR(Payroll!K19="Q3 2026",Payroll!K19="Q4 2026"),"Yes","No")</f>
        <v>No</v>
      </c>
      <c r="AJ1604" s="178" t="str">
        <f t="shared" si="1053"/>
        <v>No</v>
      </c>
      <c r="AK1604" t="str">
        <f>IF(OR(Payroll!K19="Q1 2027",Payroll!K19="Q2 2027"),"Yes","No")</f>
        <v>No</v>
      </c>
      <c r="AL1604" s="178" t="str">
        <f t="shared" si="1054"/>
        <v>No</v>
      </c>
      <c r="AM1604" t="str">
        <f>IF(OR(Payroll!K19="Q3 2027",Payroll!K19="Q4 2027"),"Yes","No")</f>
        <v>No</v>
      </c>
      <c r="AN1604" s="178" t="str">
        <f t="shared" si="1055"/>
        <v>No</v>
      </c>
      <c r="AO1604" t="str">
        <f>IF(OR(Payroll!K19="Q1 2028",Payroll!K19="Q2 2028"),"Yes","No")</f>
        <v>No</v>
      </c>
      <c r="AP1604" s="178" t="str">
        <f t="shared" si="1056"/>
        <v>No</v>
      </c>
      <c r="AQ1604" t="str">
        <f>IF(OR(Payroll!K19="Q3 2028",Payroll!K19="Q4 2028"),"Yes","No")</f>
        <v>No</v>
      </c>
      <c r="AR1604" s="178" t="str">
        <f t="shared" si="1057"/>
        <v>No</v>
      </c>
      <c r="AS1604" t="str">
        <f>IF(OR(Payroll!K19="Q1 2029",Payroll!K19="Q2 2029"),"Yes","No")</f>
        <v>No</v>
      </c>
      <c r="AT1604" s="178" t="str">
        <f t="shared" si="1058"/>
        <v>No</v>
      </c>
      <c r="AU1604" t="str">
        <f>IF(OR(Payroll!K19="Q3 2029",Payroll!K19="Q4 2029"),"Yes","No")</f>
        <v>No</v>
      </c>
      <c r="AV1604" s="178" t="str">
        <f t="shared" si="1059"/>
        <v>No</v>
      </c>
      <c r="AW1604" t="str">
        <f>IF(OR(Payroll!K19="Q1 2030",Payroll!K19="Q2 2030"),"Yes","No")</f>
        <v>No</v>
      </c>
      <c r="AX1604" s="178" t="str">
        <f t="shared" si="1060"/>
        <v>No</v>
      </c>
      <c r="AY1604" t="str">
        <f>IF(OR(Payroll!K19="Q3 2030",Payroll!K19="Q4 2030"),"Yes","No")</f>
        <v>No</v>
      </c>
      <c r="AZ1604" s="178" t="str">
        <f t="shared" si="1061"/>
        <v>No</v>
      </c>
      <c r="BA1604" t="str">
        <f>IF(Payroll!K19="","No","Yes")</f>
        <v>No</v>
      </c>
      <c r="BB1604" s="178" t="str">
        <f t="shared" si="1062"/>
        <v>No</v>
      </c>
      <c r="BC1604" s="178" t="str">
        <f t="shared" si="1063"/>
        <v>Yes</v>
      </c>
      <c r="BD1604" s="174"/>
    </row>
    <row r="1605" spans="1:56" s="175" customFormat="1" ht="23.65" thickBot="1" x14ac:dyDescent="0.5">
      <c r="A1605" s="177">
        <v>16</v>
      </c>
      <c r="B1605" s="71" t="s">
        <v>1229</v>
      </c>
      <c r="C1605" t="str">
        <f>IF(Payroll!E20="Yes","Yes","No")</f>
        <v>No</v>
      </c>
      <c r="D1605" t="str">
        <f>IF(AND(C1605="No",Payroll!F20="Yes"),"Yes","No")</f>
        <v>No</v>
      </c>
      <c r="E1605" t="str">
        <f>IF(AND(C1605="No",Payroll!F20="N/A"),"N/A","No")</f>
        <v>No</v>
      </c>
      <c r="F1605">
        <f>IF(OR(Payroll!F20="Yes",Payroll!F20="N/A"),0,1)</f>
        <v>1</v>
      </c>
      <c r="G1605" t="str">
        <f>IF(OR(Payroll!K20="Q3 2019",Payroll!K20="Q4 2019"),"Yes","No")</f>
        <v>No</v>
      </c>
      <c r="H1605" s="178" t="str">
        <f t="shared" si="1015"/>
        <v>No</v>
      </c>
      <c r="I1605" t="str">
        <f>IF(OR(Payroll!K20="Q1 2020",Payroll!K20="Q2 2020"),"Yes","No")</f>
        <v>No</v>
      </c>
      <c r="J1605" s="178" t="str">
        <f t="shared" si="1040"/>
        <v>No</v>
      </c>
      <c r="K1605" t="str">
        <f>IF(OR(Payroll!K20="Q3 2020",Payroll!K20="Q4 2020"),"Yes","No")</f>
        <v>No</v>
      </c>
      <c r="L1605" s="178" t="str">
        <f t="shared" si="1041"/>
        <v>No</v>
      </c>
      <c r="M1605" t="str">
        <f>IF(OR(Payroll!K20="Q1 2021",Payroll!K20="Q2 2021"),"Yes","No")</f>
        <v>No</v>
      </c>
      <c r="N1605" s="178" t="str">
        <f t="shared" si="1042"/>
        <v>No</v>
      </c>
      <c r="O1605" t="str">
        <f>IF(OR(Payroll!K20="Q3 2021",Payroll!K20="Q4 2021"),"Yes","No")</f>
        <v>No</v>
      </c>
      <c r="P1605" s="178" t="str">
        <f t="shared" si="1043"/>
        <v>No</v>
      </c>
      <c r="Q1605" t="str">
        <f>IF(OR(Payroll!K20="Q1 2022",Payroll!K20="Q2 2022"),"Yes","No")</f>
        <v>No</v>
      </c>
      <c r="R1605" s="178" t="str">
        <f t="shared" si="1044"/>
        <v>No</v>
      </c>
      <c r="S1605" t="str">
        <f>IF(OR(Payroll!K20="Q3 2022",Payroll!K20="Q4 2022"),"Yes","No")</f>
        <v>No</v>
      </c>
      <c r="T1605" s="178" t="str">
        <f t="shared" si="1045"/>
        <v>No</v>
      </c>
      <c r="U1605" t="str">
        <f>IF(OR(Payroll!K20="Q1 2023",Payroll!K20="Q2 2023"),"Yes","No")</f>
        <v>No</v>
      </c>
      <c r="V1605" s="178" t="str">
        <f t="shared" si="1046"/>
        <v>No</v>
      </c>
      <c r="W1605" t="str">
        <f>IF(OR(Payroll!K20="Q3 2023",Payroll!K20="Q4 2023"),"Yes","No")</f>
        <v>No</v>
      </c>
      <c r="X1605" s="178" t="str">
        <f t="shared" si="1047"/>
        <v>No</v>
      </c>
      <c r="Y1605" t="str">
        <f>IF(OR(Payroll!K20="Q1 2024",Payroll!K20="Q2 2024"),"Yes","No")</f>
        <v>No</v>
      </c>
      <c r="Z1605" s="178" t="str">
        <f t="shared" si="1048"/>
        <v>No</v>
      </c>
      <c r="AA1605" t="str">
        <f>IF(OR(Payroll!K20="Q3 2024",Payroll!K20="Q4 2024"),"Yes","No")</f>
        <v>No</v>
      </c>
      <c r="AB1605" s="178" t="str">
        <f t="shared" si="1049"/>
        <v>No</v>
      </c>
      <c r="AC1605" t="str">
        <f>IF(OR(Payroll!K20="Q1 2025",Payroll!K20="Q2 2025"),"Yes","No")</f>
        <v>No</v>
      </c>
      <c r="AD1605" s="178" t="str">
        <f t="shared" si="1050"/>
        <v>No</v>
      </c>
      <c r="AE1605" t="str">
        <f>IF(OR(Payroll!K20="Q3 2025",Payroll!K20="Q4 2025"),"Yes","No")</f>
        <v>No</v>
      </c>
      <c r="AF1605" s="178" t="str">
        <f t="shared" si="1051"/>
        <v>No</v>
      </c>
      <c r="AG1605" t="str">
        <f>IF(OR(Payroll!K20="Q1 2026",Payroll!K20="Q2 2026"),"Yes","No")</f>
        <v>No</v>
      </c>
      <c r="AH1605" s="178" t="str">
        <f t="shared" si="1052"/>
        <v>No</v>
      </c>
      <c r="AI1605" t="str">
        <f>IF(OR(Payroll!K20="Q3 2026",Payroll!K20="Q4 2026"),"Yes","No")</f>
        <v>No</v>
      </c>
      <c r="AJ1605" s="178" t="str">
        <f t="shared" si="1053"/>
        <v>No</v>
      </c>
      <c r="AK1605" t="str">
        <f>IF(OR(Payroll!K20="Q1 2027",Payroll!K20="Q2 2027"),"Yes","No")</f>
        <v>No</v>
      </c>
      <c r="AL1605" s="178" t="str">
        <f t="shared" si="1054"/>
        <v>No</v>
      </c>
      <c r="AM1605" t="str">
        <f>IF(OR(Payroll!K20="Q3 2027",Payroll!K20="Q4 2027"),"Yes","No")</f>
        <v>No</v>
      </c>
      <c r="AN1605" s="178" t="str">
        <f t="shared" si="1055"/>
        <v>No</v>
      </c>
      <c r="AO1605" t="str">
        <f>IF(OR(Payroll!K20="Q1 2028",Payroll!K20="Q2 2028"),"Yes","No")</f>
        <v>No</v>
      </c>
      <c r="AP1605" s="178" t="str">
        <f t="shared" si="1056"/>
        <v>No</v>
      </c>
      <c r="AQ1605" t="str">
        <f>IF(OR(Payroll!K20="Q3 2028",Payroll!K20="Q4 2028"),"Yes","No")</f>
        <v>No</v>
      </c>
      <c r="AR1605" s="178" t="str">
        <f t="shared" si="1057"/>
        <v>No</v>
      </c>
      <c r="AS1605" t="str">
        <f>IF(OR(Payroll!K20="Q1 2029",Payroll!K20="Q2 2029"),"Yes","No")</f>
        <v>No</v>
      </c>
      <c r="AT1605" s="178" t="str">
        <f t="shared" si="1058"/>
        <v>No</v>
      </c>
      <c r="AU1605" t="str">
        <f>IF(OR(Payroll!K20="Q3 2029",Payroll!K20="Q4 2029"),"Yes","No")</f>
        <v>No</v>
      </c>
      <c r="AV1605" s="178" t="str">
        <f t="shared" si="1059"/>
        <v>No</v>
      </c>
      <c r="AW1605" t="str">
        <f>IF(OR(Payroll!K20="Q1 2030",Payroll!K20="Q2 2030"),"Yes","No")</f>
        <v>No</v>
      </c>
      <c r="AX1605" s="178" t="str">
        <f t="shared" si="1060"/>
        <v>No</v>
      </c>
      <c r="AY1605" t="str">
        <f>IF(OR(Payroll!K20="Q3 2030",Payroll!K20="Q4 2030"),"Yes","No")</f>
        <v>No</v>
      </c>
      <c r="AZ1605" s="178" t="str">
        <f t="shared" si="1061"/>
        <v>No</v>
      </c>
      <c r="BA1605" t="str">
        <f>IF(Payroll!K20="","No","Yes")</f>
        <v>No</v>
      </c>
      <c r="BB1605" s="178" t="str">
        <f t="shared" si="1062"/>
        <v>No</v>
      </c>
      <c r="BC1605" s="178" t="str">
        <f t="shared" si="1063"/>
        <v>Yes</v>
      </c>
      <c r="BD1605" s="174"/>
    </row>
    <row r="1606" spans="1:56" s="175" customFormat="1" ht="23.65" thickBot="1" x14ac:dyDescent="0.5">
      <c r="A1606" s="177">
        <v>17</v>
      </c>
      <c r="B1606" s="71" t="s">
        <v>1230</v>
      </c>
      <c r="C1606" t="str">
        <f>IF(Payroll!E21="Yes","Yes","No")</f>
        <v>No</v>
      </c>
      <c r="D1606" t="str">
        <f>IF(AND(C1606="No",Payroll!F21="Yes"),"Yes","No")</f>
        <v>No</v>
      </c>
      <c r="E1606" t="str">
        <f>IF(AND(C1606="No",Payroll!F21="N/A"),"N/A","No")</f>
        <v>No</v>
      </c>
      <c r="F1606">
        <f>IF(OR(Payroll!F21="Yes",Payroll!F21="N/A"),0,1)</f>
        <v>1</v>
      </c>
      <c r="G1606" t="str">
        <f>IF(OR(Payroll!K21="Q3 2019",Payroll!K21="Q4 2019"),"Yes","No")</f>
        <v>No</v>
      </c>
      <c r="H1606" s="178" t="str">
        <f t="shared" si="1015"/>
        <v>No</v>
      </c>
      <c r="I1606" t="str">
        <f>IF(OR(Payroll!K21="Q1 2020",Payroll!K21="Q2 2020"),"Yes","No")</f>
        <v>No</v>
      </c>
      <c r="J1606" s="178" t="str">
        <f t="shared" si="1040"/>
        <v>No</v>
      </c>
      <c r="K1606" t="str">
        <f>IF(OR(Payroll!K21="Q3 2020",Payroll!K21="Q4 2020"),"Yes","No")</f>
        <v>No</v>
      </c>
      <c r="L1606" s="178" t="str">
        <f t="shared" si="1041"/>
        <v>No</v>
      </c>
      <c r="M1606" t="str">
        <f>IF(OR(Payroll!K21="Q1 2021",Payroll!K21="Q2 2021"),"Yes","No")</f>
        <v>No</v>
      </c>
      <c r="N1606" s="178" t="str">
        <f t="shared" si="1042"/>
        <v>No</v>
      </c>
      <c r="O1606" t="str">
        <f>IF(OR(Payroll!K21="Q3 2021",Payroll!K21="Q4 2021"),"Yes","No")</f>
        <v>No</v>
      </c>
      <c r="P1606" s="178" t="str">
        <f t="shared" si="1043"/>
        <v>No</v>
      </c>
      <c r="Q1606" t="str">
        <f>IF(OR(Payroll!K21="Q1 2022",Payroll!K21="Q2 2022"),"Yes","No")</f>
        <v>No</v>
      </c>
      <c r="R1606" s="178" t="str">
        <f t="shared" si="1044"/>
        <v>No</v>
      </c>
      <c r="S1606" t="str">
        <f>IF(OR(Payroll!K21="Q3 2022",Payroll!K21="Q4 2022"),"Yes","No")</f>
        <v>No</v>
      </c>
      <c r="T1606" s="178" t="str">
        <f t="shared" si="1045"/>
        <v>No</v>
      </c>
      <c r="U1606" t="str">
        <f>IF(OR(Payroll!K21="Q1 2023",Payroll!K21="Q2 2023"),"Yes","No")</f>
        <v>No</v>
      </c>
      <c r="V1606" s="178" t="str">
        <f t="shared" si="1046"/>
        <v>No</v>
      </c>
      <c r="W1606" t="str">
        <f>IF(OR(Payroll!K21="Q3 2023",Payroll!K21="Q4 2023"),"Yes","No")</f>
        <v>No</v>
      </c>
      <c r="X1606" s="178" t="str">
        <f t="shared" si="1047"/>
        <v>No</v>
      </c>
      <c r="Y1606" t="str">
        <f>IF(OR(Payroll!K21="Q1 2024",Payroll!K21="Q2 2024"),"Yes","No")</f>
        <v>No</v>
      </c>
      <c r="Z1606" s="178" t="str">
        <f t="shared" si="1048"/>
        <v>No</v>
      </c>
      <c r="AA1606" t="str">
        <f>IF(OR(Payroll!K21="Q3 2024",Payroll!K21="Q4 2024"),"Yes","No")</f>
        <v>No</v>
      </c>
      <c r="AB1606" s="178" t="str">
        <f t="shared" si="1049"/>
        <v>No</v>
      </c>
      <c r="AC1606" t="str">
        <f>IF(OR(Payroll!K21="Q1 2025",Payroll!K21="Q2 2025"),"Yes","No")</f>
        <v>No</v>
      </c>
      <c r="AD1606" s="178" t="str">
        <f t="shared" si="1050"/>
        <v>No</v>
      </c>
      <c r="AE1606" t="str">
        <f>IF(OR(Payroll!K21="Q3 2025",Payroll!K21="Q4 2025"),"Yes","No")</f>
        <v>No</v>
      </c>
      <c r="AF1606" s="178" t="str">
        <f t="shared" si="1051"/>
        <v>No</v>
      </c>
      <c r="AG1606" t="str">
        <f>IF(OR(Payroll!K21="Q1 2026",Payroll!K21="Q2 2026"),"Yes","No")</f>
        <v>No</v>
      </c>
      <c r="AH1606" s="178" t="str">
        <f t="shared" si="1052"/>
        <v>No</v>
      </c>
      <c r="AI1606" t="str">
        <f>IF(OR(Payroll!K21="Q3 2026",Payroll!K21="Q4 2026"),"Yes","No")</f>
        <v>No</v>
      </c>
      <c r="AJ1606" s="178" t="str">
        <f t="shared" si="1053"/>
        <v>No</v>
      </c>
      <c r="AK1606" t="str">
        <f>IF(OR(Payroll!K21="Q1 2027",Payroll!K21="Q2 2027"),"Yes","No")</f>
        <v>No</v>
      </c>
      <c r="AL1606" s="178" t="str">
        <f t="shared" si="1054"/>
        <v>No</v>
      </c>
      <c r="AM1606" t="str">
        <f>IF(OR(Payroll!K21="Q3 2027",Payroll!K21="Q4 2027"),"Yes","No")</f>
        <v>No</v>
      </c>
      <c r="AN1606" s="178" t="str">
        <f t="shared" si="1055"/>
        <v>No</v>
      </c>
      <c r="AO1606" t="str">
        <f>IF(OR(Payroll!K21="Q1 2028",Payroll!K21="Q2 2028"),"Yes","No")</f>
        <v>No</v>
      </c>
      <c r="AP1606" s="178" t="str">
        <f t="shared" si="1056"/>
        <v>No</v>
      </c>
      <c r="AQ1606" t="str">
        <f>IF(OR(Payroll!K21="Q3 2028",Payroll!K21="Q4 2028"),"Yes","No")</f>
        <v>No</v>
      </c>
      <c r="AR1606" s="178" t="str">
        <f t="shared" si="1057"/>
        <v>No</v>
      </c>
      <c r="AS1606" t="str">
        <f>IF(OR(Payroll!K21="Q1 2029",Payroll!K21="Q2 2029"),"Yes","No")</f>
        <v>No</v>
      </c>
      <c r="AT1606" s="178" t="str">
        <f t="shared" si="1058"/>
        <v>No</v>
      </c>
      <c r="AU1606" t="str">
        <f>IF(OR(Payroll!K21="Q3 2029",Payroll!K21="Q4 2029"),"Yes","No")</f>
        <v>No</v>
      </c>
      <c r="AV1606" s="178" t="str">
        <f t="shared" si="1059"/>
        <v>No</v>
      </c>
      <c r="AW1606" t="str">
        <f>IF(OR(Payroll!K21="Q1 2030",Payroll!K21="Q2 2030"),"Yes","No")</f>
        <v>No</v>
      </c>
      <c r="AX1606" s="178" t="str">
        <f t="shared" si="1060"/>
        <v>No</v>
      </c>
      <c r="AY1606" t="str">
        <f>IF(OR(Payroll!K21="Q3 2030",Payroll!K21="Q4 2030"),"Yes","No")</f>
        <v>No</v>
      </c>
      <c r="AZ1606" s="178" t="str">
        <f t="shared" si="1061"/>
        <v>No</v>
      </c>
      <c r="BA1606" t="str">
        <f>IF(Payroll!K21="","No","Yes")</f>
        <v>No</v>
      </c>
      <c r="BB1606" s="178" t="str">
        <f t="shared" si="1062"/>
        <v>No</v>
      </c>
      <c r="BC1606" s="178" t="str">
        <f t="shared" si="1063"/>
        <v>Yes</v>
      </c>
      <c r="BD1606" s="174"/>
    </row>
    <row r="1607" spans="1:56" s="175" customFormat="1" ht="23.65" thickBot="1" x14ac:dyDescent="0.5">
      <c r="A1607" s="177">
        <v>18</v>
      </c>
      <c r="B1607" s="71" t="s">
        <v>1231</v>
      </c>
      <c r="C1607" t="str">
        <f>IF(Payroll!E22="Yes","Yes","No")</f>
        <v>No</v>
      </c>
      <c r="D1607" t="str">
        <f>IF(AND(C1607="No",Payroll!F22="Yes"),"Yes","No")</f>
        <v>No</v>
      </c>
      <c r="E1607" t="str">
        <f>IF(AND(C1607="No",Payroll!F22="N/A"),"N/A","No")</f>
        <v>No</v>
      </c>
      <c r="F1607">
        <f>IF(OR(Payroll!F22="Yes",Payroll!F22="N/A"),0,1)</f>
        <v>1</v>
      </c>
      <c r="G1607" t="str">
        <f>IF(OR(Payroll!K22="Q3 2019",Payroll!K22="Q4 2019"),"Yes","No")</f>
        <v>No</v>
      </c>
      <c r="H1607" s="178" t="str">
        <f t="shared" si="1015"/>
        <v>No</v>
      </c>
      <c r="I1607" t="str">
        <f>IF(OR(Payroll!K22="Q1 2020",Payroll!K22="Q2 2020"),"Yes","No")</f>
        <v>No</v>
      </c>
      <c r="J1607" s="178" t="str">
        <f t="shared" si="1040"/>
        <v>No</v>
      </c>
      <c r="K1607" t="str">
        <f>IF(OR(Payroll!K22="Q3 2020",Payroll!K22="Q4 2020"),"Yes","No")</f>
        <v>No</v>
      </c>
      <c r="L1607" s="178" t="str">
        <f t="shared" si="1041"/>
        <v>No</v>
      </c>
      <c r="M1607" t="str">
        <f>IF(OR(Payroll!K22="Q1 2021",Payroll!K22="Q2 2021"),"Yes","No")</f>
        <v>No</v>
      </c>
      <c r="N1607" s="178" t="str">
        <f t="shared" si="1042"/>
        <v>No</v>
      </c>
      <c r="O1607" t="str">
        <f>IF(OR(Payroll!K22="Q3 2021",Payroll!K22="Q4 2021"),"Yes","No")</f>
        <v>No</v>
      </c>
      <c r="P1607" s="178" t="str">
        <f t="shared" si="1043"/>
        <v>No</v>
      </c>
      <c r="Q1607" t="str">
        <f>IF(OR(Payroll!K22="Q1 2022",Payroll!K22="Q2 2022"),"Yes","No")</f>
        <v>No</v>
      </c>
      <c r="R1607" s="178" t="str">
        <f t="shared" si="1044"/>
        <v>No</v>
      </c>
      <c r="S1607" t="str">
        <f>IF(OR(Payroll!K22="Q3 2022",Payroll!K22="Q4 2022"),"Yes","No")</f>
        <v>No</v>
      </c>
      <c r="T1607" s="178" t="str">
        <f t="shared" si="1045"/>
        <v>No</v>
      </c>
      <c r="U1607" t="str">
        <f>IF(OR(Payroll!K22="Q1 2023",Payroll!K22="Q2 2023"),"Yes","No")</f>
        <v>No</v>
      </c>
      <c r="V1607" s="178" t="str">
        <f t="shared" si="1046"/>
        <v>No</v>
      </c>
      <c r="W1607" t="str">
        <f>IF(OR(Payroll!K22="Q3 2023",Payroll!K22="Q4 2023"),"Yes","No")</f>
        <v>No</v>
      </c>
      <c r="X1607" s="178" t="str">
        <f t="shared" si="1047"/>
        <v>No</v>
      </c>
      <c r="Y1607" t="str">
        <f>IF(OR(Payroll!K22="Q1 2024",Payroll!K22="Q2 2024"),"Yes","No")</f>
        <v>No</v>
      </c>
      <c r="Z1607" s="178" t="str">
        <f t="shared" si="1048"/>
        <v>No</v>
      </c>
      <c r="AA1607" t="str">
        <f>IF(OR(Payroll!K22="Q3 2024",Payroll!K22="Q4 2024"),"Yes","No")</f>
        <v>No</v>
      </c>
      <c r="AB1607" s="178" t="str">
        <f t="shared" si="1049"/>
        <v>No</v>
      </c>
      <c r="AC1607" t="str">
        <f>IF(OR(Payroll!K22="Q1 2025",Payroll!K22="Q2 2025"),"Yes","No")</f>
        <v>No</v>
      </c>
      <c r="AD1607" s="178" t="str">
        <f t="shared" si="1050"/>
        <v>No</v>
      </c>
      <c r="AE1607" t="str">
        <f>IF(OR(Payroll!K22="Q3 2025",Payroll!K22="Q4 2025"),"Yes","No")</f>
        <v>No</v>
      </c>
      <c r="AF1607" s="178" t="str">
        <f t="shared" si="1051"/>
        <v>No</v>
      </c>
      <c r="AG1607" t="str">
        <f>IF(OR(Payroll!K22="Q1 2026",Payroll!K22="Q2 2026"),"Yes","No")</f>
        <v>No</v>
      </c>
      <c r="AH1607" s="178" t="str">
        <f t="shared" si="1052"/>
        <v>No</v>
      </c>
      <c r="AI1607" t="str">
        <f>IF(OR(Payroll!K22="Q3 2026",Payroll!K22="Q4 2026"),"Yes","No")</f>
        <v>No</v>
      </c>
      <c r="AJ1607" s="178" t="str">
        <f t="shared" si="1053"/>
        <v>No</v>
      </c>
      <c r="AK1607" t="str">
        <f>IF(OR(Payroll!K22="Q1 2027",Payroll!K22="Q2 2027"),"Yes","No")</f>
        <v>No</v>
      </c>
      <c r="AL1607" s="178" t="str">
        <f t="shared" si="1054"/>
        <v>No</v>
      </c>
      <c r="AM1607" t="str">
        <f>IF(OR(Payroll!K22="Q3 2027",Payroll!K22="Q4 2027"),"Yes","No")</f>
        <v>No</v>
      </c>
      <c r="AN1607" s="178" t="str">
        <f t="shared" si="1055"/>
        <v>No</v>
      </c>
      <c r="AO1607" t="str">
        <f>IF(OR(Payroll!K22="Q1 2028",Payroll!K22="Q2 2028"),"Yes","No")</f>
        <v>No</v>
      </c>
      <c r="AP1607" s="178" t="str">
        <f t="shared" si="1056"/>
        <v>No</v>
      </c>
      <c r="AQ1607" t="str">
        <f>IF(OR(Payroll!K22="Q3 2028",Payroll!K22="Q4 2028"),"Yes","No")</f>
        <v>No</v>
      </c>
      <c r="AR1607" s="178" t="str">
        <f t="shared" si="1057"/>
        <v>No</v>
      </c>
      <c r="AS1607" t="str">
        <f>IF(OR(Payroll!K22="Q1 2029",Payroll!K22="Q2 2029"),"Yes","No")</f>
        <v>No</v>
      </c>
      <c r="AT1607" s="178" t="str">
        <f t="shared" si="1058"/>
        <v>No</v>
      </c>
      <c r="AU1607" t="str">
        <f>IF(OR(Payroll!K22="Q3 2029",Payroll!K22="Q4 2029"),"Yes","No")</f>
        <v>No</v>
      </c>
      <c r="AV1607" s="178" t="str">
        <f t="shared" si="1059"/>
        <v>No</v>
      </c>
      <c r="AW1607" t="str">
        <f>IF(OR(Payroll!K22="Q1 2030",Payroll!K22="Q2 2030"),"Yes","No")</f>
        <v>No</v>
      </c>
      <c r="AX1607" s="178" t="str">
        <f t="shared" si="1060"/>
        <v>No</v>
      </c>
      <c r="AY1607" t="str">
        <f>IF(OR(Payroll!K22="Q3 2030",Payroll!K22="Q4 2030"),"Yes","No")</f>
        <v>No</v>
      </c>
      <c r="AZ1607" s="178" t="str">
        <f t="shared" si="1061"/>
        <v>No</v>
      </c>
      <c r="BA1607" t="str">
        <f>IF(Payroll!K22="","No","Yes")</f>
        <v>No</v>
      </c>
      <c r="BB1607" s="178" t="str">
        <f t="shared" si="1062"/>
        <v>No</v>
      </c>
      <c r="BC1607" s="178" t="str">
        <f t="shared" si="1063"/>
        <v>Yes</v>
      </c>
      <c r="BD1607" s="174"/>
    </row>
    <row r="1608" spans="1:56" s="175" customFormat="1" ht="23.65" thickBot="1" x14ac:dyDescent="0.5">
      <c r="A1608" s="177">
        <v>19</v>
      </c>
      <c r="B1608" s="71" t="s">
        <v>1232</v>
      </c>
      <c r="C1608" t="str">
        <f>IF(Payroll!E23="Yes","Yes","No")</f>
        <v>No</v>
      </c>
      <c r="D1608" t="str">
        <f>IF(AND(C1608="No",Payroll!F23="Yes"),"Yes","No")</f>
        <v>No</v>
      </c>
      <c r="E1608" t="str">
        <f>IF(AND(C1608="No",Payroll!F23="N/A"),"N/A","No")</f>
        <v>No</v>
      </c>
      <c r="F1608">
        <f>IF(OR(Payroll!F23="Yes",Payroll!F23="N/A"),0,1)</f>
        <v>1</v>
      </c>
      <c r="G1608" t="str">
        <f>IF(OR(Payroll!K23="Q3 2019",Payroll!K23="Q4 2019"),"Yes","No")</f>
        <v>No</v>
      </c>
      <c r="H1608" s="178" t="str">
        <f t="shared" si="1015"/>
        <v>No</v>
      </c>
      <c r="I1608" t="str">
        <f>IF(OR(Payroll!K23="Q1 2020",Payroll!K23="Q2 2020"),"Yes","No")</f>
        <v>No</v>
      </c>
      <c r="J1608" s="178" t="str">
        <f t="shared" si="1040"/>
        <v>No</v>
      </c>
      <c r="K1608" t="str">
        <f>IF(OR(Payroll!K23="Q3 2020",Payroll!K23="Q4 2020"),"Yes","No")</f>
        <v>No</v>
      </c>
      <c r="L1608" s="178" t="str">
        <f t="shared" si="1041"/>
        <v>No</v>
      </c>
      <c r="M1608" t="str">
        <f>IF(OR(Payroll!K23="Q1 2021",Payroll!K23="Q2 2021"),"Yes","No")</f>
        <v>No</v>
      </c>
      <c r="N1608" s="178" t="str">
        <f t="shared" si="1042"/>
        <v>No</v>
      </c>
      <c r="O1608" t="str">
        <f>IF(OR(Payroll!K23="Q3 2021",Payroll!K23="Q4 2021"),"Yes","No")</f>
        <v>No</v>
      </c>
      <c r="P1608" s="178" t="str">
        <f t="shared" si="1043"/>
        <v>No</v>
      </c>
      <c r="Q1608" t="str">
        <f>IF(OR(Payroll!K23="Q1 2022",Payroll!K23="Q2 2022"),"Yes","No")</f>
        <v>No</v>
      </c>
      <c r="R1608" s="178" t="str">
        <f t="shared" si="1044"/>
        <v>No</v>
      </c>
      <c r="S1608" t="str">
        <f>IF(OR(Payroll!K23="Q3 2022",Payroll!K23="Q4 2022"),"Yes","No")</f>
        <v>No</v>
      </c>
      <c r="T1608" s="178" t="str">
        <f t="shared" si="1045"/>
        <v>No</v>
      </c>
      <c r="U1608" t="str">
        <f>IF(OR(Payroll!K23="Q1 2023",Payroll!K23="Q2 2023"),"Yes","No")</f>
        <v>No</v>
      </c>
      <c r="V1608" s="178" t="str">
        <f t="shared" si="1046"/>
        <v>No</v>
      </c>
      <c r="W1608" t="str">
        <f>IF(OR(Payroll!K23="Q3 2023",Payroll!K23="Q4 2023"),"Yes","No")</f>
        <v>No</v>
      </c>
      <c r="X1608" s="178" t="str">
        <f t="shared" si="1047"/>
        <v>No</v>
      </c>
      <c r="Y1608" t="str">
        <f>IF(OR(Payroll!K23="Q1 2024",Payroll!K23="Q2 2024"),"Yes","No")</f>
        <v>No</v>
      </c>
      <c r="Z1608" s="178" t="str">
        <f t="shared" si="1048"/>
        <v>No</v>
      </c>
      <c r="AA1608" t="str">
        <f>IF(OR(Payroll!K23="Q3 2024",Payroll!K23="Q4 2024"),"Yes","No")</f>
        <v>No</v>
      </c>
      <c r="AB1608" s="178" t="str">
        <f t="shared" si="1049"/>
        <v>No</v>
      </c>
      <c r="AC1608" t="str">
        <f>IF(OR(Payroll!K23="Q1 2025",Payroll!K23="Q2 2025"),"Yes","No")</f>
        <v>No</v>
      </c>
      <c r="AD1608" s="178" t="str">
        <f t="shared" si="1050"/>
        <v>No</v>
      </c>
      <c r="AE1608" t="str">
        <f>IF(OR(Payroll!K23="Q3 2025",Payroll!K23="Q4 2025"),"Yes","No")</f>
        <v>No</v>
      </c>
      <c r="AF1608" s="178" t="str">
        <f t="shared" si="1051"/>
        <v>No</v>
      </c>
      <c r="AG1608" t="str">
        <f>IF(OR(Payroll!K23="Q1 2026",Payroll!K23="Q2 2026"),"Yes","No")</f>
        <v>No</v>
      </c>
      <c r="AH1608" s="178" t="str">
        <f t="shared" si="1052"/>
        <v>No</v>
      </c>
      <c r="AI1608" t="str">
        <f>IF(OR(Payroll!K23="Q3 2026",Payroll!K23="Q4 2026"),"Yes","No")</f>
        <v>No</v>
      </c>
      <c r="AJ1608" s="178" t="str">
        <f t="shared" si="1053"/>
        <v>No</v>
      </c>
      <c r="AK1608" t="str">
        <f>IF(OR(Payroll!K23="Q1 2027",Payroll!K23="Q2 2027"),"Yes","No")</f>
        <v>No</v>
      </c>
      <c r="AL1608" s="178" t="str">
        <f t="shared" si="1054"/>
        <v>No</v>
      </c>
      <c r="AM1608" t="str">
        <f>IF(OR(Payroll!K23="Q3 2027",Payroll!K23="Q4 2027"),"Yes","No")</f>
        <v>No</v>
      </c>
      <c r="AN1608" s="178" t="str">
        <f t="shared" si="1055"/>
        <v>No</v>
      </c>
      <c r="AO1608" t="str">
        <f>IF(OR(Payroll!K23="Q1 2028",Payroll!K23="Q2 2028"),"Yes","No")</f>
        <v>No</v>
      </c>
      <c r="AP1608" s="178" t="str">
        <f t="shared" si="1056"/>
        <v>No</v>
      </c>
      <c r="AQ1608" t="str">
        <f>IF(OR(Payroll!K23="Q3 2028",Payroll!K23="Q4 2028"),"Yes","No")</f>
        <v>No</v>
      </c>
      <c r="AR1608" s="178" t="str">
        <f t="shared" si="1057"/>
        <v>No</v>
      </c>
      <c r="AS1608" t="str">
        <f>IF(OR(Payroll!K23="Q1 2029",Payroll!K23="Q2 2029"),"Yes","No")</f>
        <v>No</v>
      </c>
      <c r="AT1608" s="178" t="str">
        <f t="shared" si="1058"/>
        <v>No</v>
      </c>
      <c r="AU1608" t="str">
        <f>IF(OR(Payroll!K23="Q3 2029",Payroll!K23="Q4 2029"),"Yes","No")</f>
        <v>No</v>
      </c>
      <c r="AV1608" s="178" t="str">
        <f t="shared" si="1059"/>
        <v>No</v>
      </c>
      <c r="AW1608" t="str">
        <f>IF(OR(Payroll!K23="Q1 2030",Payroll!K23="Q2 2030"),"Yes","No")</f>
        <v>No</v>
      </c>
      <c r="AX1608" s="178" t="str">
        <f t="shared" si="1060"/>
        <v>No</v>
      </c>
      <c r="AY1608" t="str">
        <f>IF(OR(Payroll!K23="Q3 2030",Payroll!K23="Q4 2030"),"Yes","No")</f>
        <v>No</v>
      </c>
      <c r="AZ1608" s="178" t="str">
        <f t="shared" si="1061"/>
        <v>No</v>
      </c>
      <c r="BA1608" t="str">
        <f>IF(Payroll!K23="","No","Yes")</f>
        <v>No</v>
      </c>
      <c r="BB1608" s="178" t="str">
        <f t="shared" si="1062"/>
        <v>No</v>
      </c>
      <c r="BC1608" s="178" t="str">
        <f t="shared" si="1063"/>
        <v>Yes</v>
      </c>
      <c r="BD1608" s="174"/>
    </row>
    <row r="1609" spans="1:56" s="175" customFormat="1" ht="23.65" thickBot="1" x14ac:dyDescent="0.5">
      <c r="A1609" s="177">
        <v>20</v>
      </c>
      <c r="B1609" s="71" t="s">
        <v>1234</v>
      </c>
      <c r="C1609" t="str">
        <f>IF(Payroll!E24="Yes","Yes","No")</f>
        <v>No</v>
      </c>
      <c r="D1609" t="str">
        <f>IF(AND(C1609="No",Payroll!F24="Yes"),"Yes","No")</f>
        <v>No</v>
      </c>
      <c r="E1609" t="str">
        <f>IF(AND(C1609="No",Payroll!F24="N/A"),"N/A","No")</f>
        <v>No</v>
      </c>
      <c r="F1609">
        <f>IF(OR(Payroll!F24="Yes",Payroll!F24="N/A"),0,1)</f>
        <v>1</v>
      </c>
      <c r="G1609" t="str">
        <f>IF(OR(Payroll!K24="Q3 2019",Payroll!K24="Q4 2019"),"Yes","No")</f>
        <v>No</v>
      </c>
      <c r="H1609" s="178" t="str">
        <f t="shared" si="1015"/>
        <v>No</v>
      </c>
      <c r="I1609" t="str">
        <f>IF(OR(Payroll!K24="Q1 2020",Payroll!K24="Q2 2020"),"Yes","No")</f>
        <v>No</v>
      </c>
      <c r="J1609" s="178" t="str">
        <f t="shared" si="1040"/>
        <v>No</v>
      </c>
      <c r="K1609" t="str">
        <f>IF(OR(Payroll!K24="Q3 2020",Payroll!K24="Q4 2020"),"Yes","No")</f>
        <v>No</v>
      </c>
      <c r="L1609" s="178" t="str">
        <f t="shared" si="1041"/>
        <v>No</v>
      </c>
      <c r="M1609" t="str">
        <f>IF(OR(Payroll!K24="Q1 2021",Payroll!K24="Q2 2021"),"Yes","No")</f>
        <v>No</v>
      </c>
      <c r="N1609" s="178" t="str">
        <f t="shared" si="1042"/>
        <v>No</v>
      </c>
      <c r="O1609" t="str">
        <f>IF(OR(Payroll!K24="Q3 2021",Payroll!K24="Q4 2021"),"Yes","No")</f>
        <v>No</v>
      </c>
      <c r="P1609" s="178" t="str">
        <f t="shared" si="1043"/>
        <v>No</v>
      </c>
      <c r="Q1609" t="str">
        <f>IF(OR(Payroll!K24="Q1 2022",Payroll!K24="Q2 2022"),"Yes","No")</f>
        <v>No</v>
      </c>
      <c r="R1609" s="178" t="str">
        <f t="shared" si="1044"/>
        <v>No</v>
      </c>
      <c r="S1609" t="str">
        <f>IF(OR(Payroll!K24="Q3 2022",Payroll!K24="Q4 2022"),"Yes","No")</f>
        <v>No</v>
      </c>
      <c r="T1609" s="178" t="str">
        <f t="shared" si="1045"/>
        <v>No</v>
      </c>
      <c r="U1609" t="str">
        <f>IF(OR(Payroll!K24="Q1 2023",Payroll!K24="Q2 2023"),"Yes","No")</f>
        <v>No</v>
      </c>
      <c r="V1609" s="178" t="str">
        <f t="shared" si="1046"/>
        <v>No</v>
      </c>
      <c r="W1609" t="str">
        <f>IF(OR(Payroll!K24="Q3 2023",Payroll!K24="Q4 2023"),"Yes","No")</f>
        <v>No</v>
      </c>
      <c r="X1609" s="178" t="str">
        <f t="shared" si="1047"/>
        <v>No</v>
      </c>
      <c r="Y1609" t="str">
        <f>IF(OR(Payroll!K24="Q1 2024",Payroll!K24="Q2 2024"),"Yes","No")</f>
        <v>No</v>
      </c>
      <c r="Z1609" s="178" t="str">
        <f t="shared" si="1048"/>
        <v>No</v>
      </c>
      <c r="AA1609" t="str">
        <f>IF(OR(Payroll!K24="Q3 2024",Payroll!K24="Q4 2024"),"Yes","No")</f>
        <v>No</v>
      </c>
      <c r="AB1609" s="178" t="str">
        <f t="shared" si="1049"/>
        <v>No</v>
      </c>
      <c r="AC1609" t="str">
        <f>IF(OR(Payroll!K24="Q1 2025",Payroll!K24="Q2 2025"),"Yes","No")</f>
        <v>No</v>
      </c>
      <c r="AD1609" s="178" t="str">
        <f t="shared" si="1050"/>
        <v>No</v>
      </c>
      <c r="AE1609" t="str">
        <f>IF(OR(Payroll!K24="Q3 2025",Payroll!K24="Q4 2025"),"Yes","No")</f>
        <v>No</v>
      </c>
      <c r="AF1609" s="178" t="str">
        <f t="shared" si="1051"/>
        <v>No</v>
      </c>
      <c r="AG1609" t="str">
        <f>IF(OR(Payroll!K24="Q1 2026",Payroll!K24="Q2 2026"),"Yes","No")</f>
        <v>No</v>
      </c>
      <c r="AH1609" s="178" t="str">
        <f t="shared" si="1052"/>
        <v>No</v>
      </c>
      <c r="AI1609" t="str">
        <f>IF(OR(Payroll!K24="Q3 2026",Payroll!K24="Q4 2026"),"Yes","No")</f>
        <v>No</v>
      </c>
      <c r="AJ1609" s="178" t="str">
        <f t="shared" si="1053"/>
        <v>No</v>
      </c>
      <c r="AK1609" t="str">
        <f>IF(OR(Payroll!K24="Q1 2027",Payroll!K24="Q2 2027"),"Yes","No")</f>
        <v>No</v>
      </c>
      <c r="AL1609" s="178" t="str">
        <f t="shared" si="1054"/>
        <v>No</v>
      </c>
      <c r="AM1609" t="str">
        <f>IF(OR(Payroll!K24="Q3 2027",Payroll!K24="Q4 2027"),"Yes","No")</f>
        <v>No</v>
      </c>
      <c r="AN1609" s="178" t="str">
        <f t="shared" si="1055"/>
        <v>No</v>
      </c>
      <c r="AO1609" t="str">
        <f>IF(OR(Payroll!K24="Q1 2028",Payroll!K24="Q2 2028"),"Yes","No")</f>
        <v>No</v>
      </c>
      <c r="AP1609" s="178" t="str">
        <f t="shared" si="1056"/>
        <v>No</v>
      </c>
      <c r="AQ1609" t="str">
        <f>IF(OR(Payroll!K24="Q3 2028",Payroll!K24="Q4 2028"),"Yes","No")</f>
        <v>No</v>
      </c>
      <c r="AR1609" s="178" t="str">
        <f t="shared" si="1057"/>
        <v>No</v>
      </c>
      <c r="AS1609" t="str">
        <f>IF(OR(Payroll!K24="Q1 2029",Payroll!K24="Q2 2029"),"Yes","No")</f>
        <v>No</v>
      </c>
      <c r="AT1609" s="178" t="str">
        <f t="shared" si="1058"/>
        <v>No</v>
      </c>
      <c r="AU1609" t="str">
        <f>IF(OR(Payroll!K24="Q3 2029",Payroll!K24="Q4 2029"),"Yes","No")</f>
        <v>No</v>
      </c>
      <c r="AV1609" s="178" t="str">
        <f t="shared" si="1059"/>
        <v>No</v>
      </c>
      <c r="AW1609" t="str">
        <f>IF(OR(Payroll!K24="Q1 2030",Payroll!K24="Q2 2030"),"Yes","No")</f>
        <v>No</v>
      </c>
      <c r="AX1609" s="178" t="str">
        <f t="shared" si="1060"/>
        <v>No</v>
      </c>
      <c r="AY1609" t="str">
        <f>IF(OR(Payroll!K24="Q3 2030",Payroll!K24="Q4 2030"),"Yes","No")</f>
        <v>No</v>
      </c>
      <c r="AZ1609" s="178" t="str">
        <f t="shared" si="1061"/>
        <v>No</v>
      </c>
      <c r="BA1609" t="str">
        <f>IF(Payroll!K24="","No","Yes")</f>
        <v>No</v>
      </c>
      <c r="BB1609" s="178" t="str">
        <f t="shared" si="1062"/>
        <v>No</v>
      </c>
      <c r="BC1609" s="178" t="str">
        <f t="shared" si="1063"/>
        <v>Yes</v>
      </c>
      <c r="BD1609" s="174"/>
    </row>
    <row r="1610" spans="1:56" s="175" customFormat="1" ht="23.65" thickBot="1" x14ac:dyDescent="0.5">
      <c r="A1610" s="177">
        <v>21</v>
      </c>
      <c r="B1610" s="71" t="s">
        <v>1235</v>
      </c>
      <c r="C1610" t="str">
        <f>IF(Payroll!E25="Yes","Yes","No")</f>
        <v>No</v>
      </c>
      <c r="D1610" t="str">
        <f>IF(AND(C1610="No",Payroll!F25="Yes"),"Yes","No")</f>
        <v>No</v>
      </c>
      <c r="E1610" t="str">
        <f>IF(AND(C1610="No",Payroll!F25="N/A"),"N/A","No")</f>
        <v>No</v>
      </c>
      <c r="F1610">
        <f>IF(OR(Payroll!F25="Yes",Payroll!F25="N/A"),0,1)</f>
        <v>1</v>
      </c>
      <c r="G1610" t="str">
        <f>IF(OR(Payroll!K25="Q3 2019",Payroll!K25="Q4 2019"),"Yes","No")</f>
        <v>No</v>
      </c>
      <c r="H1610" s="178" t="str">
        <f t="shared" si="1015"/>
        <v>No</v>
      </c>
      <c r="I1610" t="str">
        <f>IF(OR(Payroll!K25="Q1 2020",Payroll!K25="Q2 2020"),"Yes","No")</f>
        <v>No</v>
      </c>
      <c r="J1610" s="178" t="str">
        <f t="shared" si="1040"/>
        <v>No</v>
      </c>
      <c r="K1610" t="str">
        <f>IF(OR(Payroll!K25="Q3 2020",Payroll!K25="Q4 2020"),"Yes","No")</f>
        <v>No</v>
      </c>
      <c r="L1610" s="178" t="str">
        <f t="shared" si="1041"/>
        <v>No</v>
      </c>
      <c r="M1610" t="str">
        <f>IF(OR(Payroll!K25="Q1 2021",Payroll!K25="Q2 2021"),"Yes","No")</f>
        <v>No</v>
      </c>
      <c r="N1610" s="178" t="str">
        <f t="shared" si="1042"/>
        <v>No</v>
      </c>
      <c r="O1610" t="str">
        <f>IF(OR(Payroll!K25="Q3 2021",Payroll!K25="Q4 2021"),"Yes","No")</f>
        <v>No</v>
      </c>
      <c r="P1610" s="178" t="str">
        <f t="shared" si="1043"/>
        <v>No</v>
      </c>
      <c r="Q1610" t="str">
        <f>IF(OR(Payroll!K25="Q1 2022",Payroll!K25="Q2 2022"),"Yes","No")</f>
        <v>No</v>
      </c>
      <c r="R1610" s="178" t="str">
        <f t="shared" si="1044"/>
        <v>No</v>
      </c>
      <c r="S1610" t="str">
        <f>IF(OR(Payroll!K25="Q3 2022",Payroll!K25="Q4 2022"),"Yes","No")</f>
        <v>No</v>
      </c>
      <c r="T1610" s="178" t="str">
        <f t="shared" si="1045"/>
        <v>No</v>
      </c>
      <c r="U1610" t="str">
        <f>IF(OR(Payroll!K25="Q1 2023",Payroll!K25="Q2 2023"),"Yes","No")</f>
        <v>No</v>
      </c>
      <c r="V1610" s="178" t="str">
        <f t="shared" si="1046"/>
        <v>No</v>
      </c>
      <c r="W1610" t="str">
        <f>IF(OR(Payroll!K25="Q3 2023",Payroll!K25="Q4 2023"),"Yes","No")</f>
        <v>No</v>
      </c>
      <c r="X1610" s="178" t="str">
        <f t="shared" si="1047"/>
        <v>No</v>
      </c>
      <c r="Y1610" t="str">
        <f>IF(OR(Payroll!K25="Q1 2024",Payroll!K25="Q2 2024"),"Yes","No")</f>
        <v>No</v>
      </c>
      <c r="Z1610" s="178" t="str">
        <f t="shared" si="1048"/>
        <v>No</v>
      </c>
      <c r="AA1610" t="str">
        <f>IF(OR(Payroll!K25="Q3 2024",Payroll!K25="Q4 2024"),"Yes","No")</f>
        <v>No</v>
      </c>
      <c r="AB1610" s="178" t="str">
        <f t="shared" si="1049"/>
        <v>No</v>
      </c>
      <c r="AC1610" t="str">
        <f>IF(OR(Payroll!K25="Q1 2025",Payroll!K25="Q2 2025"),"Yes","No")</f>
        <v>No</v>
      </c>
      <c r="AD1610" s="178" t="str">
        <f t="shared" si="1050"/>
        <v>No</v>
      </c>
      <c r="AE1610" t="str">
        <f>IF(OR(Payroll!K25="Q3 2025",Payroll!K25="Q4 2025"),"Yes","No")</f>
        <v>No</v>
      </c>
      <c r="AF1610" s="178" t="str">
        <f t="shared" si="1051"/>
        <v>No</v>
      </c>
      <c r="AG1610" t="str">
        <f>IF(OR(Payroll!K25="Q1 2026",Payroll!K25="Q2 2026"),"Yes","No")</f>
        <v>No</v>
      </c>
      <c r="AH1610" s="178" t="str">
        <f t="shared" si="1052"/>
        <v>No</v>
      </c>
      <c r="AI1610" t="str">
        <f>IF(OR(Payroll!K25="Q3 2026",Payroll!K25="Q4 2026"),"Yes","No")</f>
        <v>No</v>
      </c>
      <c r="AJ1610" s="178" t="str">
        <f t="shared" si="1053"/>
        <v>No</v>
      </c>
      <c r="AK1610" t="str">
        <f>IF(OR(Payroll!K25="Q1 2027",Payroll!K25="Q2 2027"),"Yes","No")</f>
        <v>No</v>
      </c>
      <c r="AL1610" s="178" t="str">
        <f t="shared" si="1054"/>
        <v>No</v>
      </c>
      <c r="AM1610" t="str">
        <f>IF(OR(Payroll!K25="Q3 2027",Payroll!K25="Q4 2027"),"Yes","No")</f>
        <v>No</v>
      </c>
      <c r="AN1610" s="178" t="str">
        <f t="shared" si="1055"/>
        <v>No</v>
      </c>
      <c r="AO1610" t="str">
        <f>IF(OR(Payroll!K25="Q1 2028",Payroll!K25="Q2 2028"),"Yes","No")</f>
        <v>No</v>
      </c>
      <c r="AP1610" s="178" t="str">
        <f t="shared" si="1056"/>
        <v>No</v>
      </c>
      <c r="AQ1610" t="str">
        <f>IF(OR(Payroll!K25="Q3 2028",Payroll!K25="Q4 2028"),"Yes","No")</f>
        <v>No</v>
      </c>
      <c r="AR1610" s="178" t="str">
        <f t="shared" si="1057"/>
        <v>No</v>
      </c>
      <c r="AS1610" t="str">
        <f>IF(OR(Payroll!K25="Q1 2029",Payroll!K25="Q2 2029"),"Yes","No")</f>
        <v>No</v>
      </c>
      <c r="AT1610" s="178" t="str">
        <f t="shared" si="1058"/>
        <v>No</v>
      </c>
      <c r="AU1610" t="str">
        <f>IF(OR(Payroll!K25="Q3 2029",Payroll!K25="Q4 2029"),"Yes","No")</f>
        <v>No</v>
      </c>
      <c r="AV1610" s="178" t="str">
        <f t="shared" si="1059"/>
        <v>No</v>
      </c>
      <c r="AW1610" t="str">
        <f>IF(OR(Payroll!K25="Q1 2030",Payroll!K25="Q2 2030"),"Yes","No")</f>
        <v>No</v>
      </c>
      <c r="AX1610" s="178" t="str">
        <f t="shared" si="1060"/>
        <v>No</v>
      </c>
      <c r="AY1610" t="str">
        <f>IF(OR(Payroll!K25="Q3 2030",Payroll!K25="Q4 2030"),"Yes","No")</f>
        <v>No</v>
      </c>
      <c r="AZ1610" s="178" t="str">
        <f t="shared" si="1061"/>
        <v>No</v>
      </c>
      <c r="BA1610" t="str">
        <f>IF(Payroll!K25="","No","Yes")</f>
        <v>No</v>
      </c>
      <c r="BB1610" s="178" t="str">
        <f t="shared" si="1062"/>
        <v>No</v>
      </c>
      <c r="BC1610" s="178" t="str">
        <f t="shared" si="1063"/>
        <v>Yes</v>
      </c>
      <c r="BD1610" s="174"/>
    </row>
    <row r="1611" spans="1:56" s="175" customFormat="1" ht="35.25" thickBot="1" x14ac:dyDescent="0.5">
      <c r="A1611" s="177">
        <v>22</v>
      </c>
      <c r="B1611" s="71" t="s">
        <v>1236</v>
      </c>
      <c r="C1611" t="str">
        <f>IF(Payroll!E26="Yes","Yes","No")</f>
        <v>No</v>
      </c>
      <c r="D1611" t="str">
        <f>IF(AND(C1611="No",Payroll!F26="Yes"),"Yes","No")</f>
        <v>No</v>
      </c>
      <c r="E1611" t="str">
        <f>IF(AND(C1611="No",Payroll!F26="N/A"),"N/A","No")</f>
        <v>No</v>
      </c>
      <c r="F1611">
        <f>IF(OR(Payroll!F26="Yes",Payroll!F26="N/A"),0,1)</f>
        <v>1</v>
      </c>
      <c r="G1611" t="str">
        <f>IF(OR(Payroll!K26="Q3 2019",Payroll!K26="Q4 2019"),"Yes","No")</f>
        <v>No</v>
      </c>
      <c r="H1611" s="178" t="str">
        <f t="shared" si="1015"/>
        <v>No</v>
      </c>
      <c r="I1611" t="str">
        <f>IF(OR(Payroll!K26="Q1 2020",Payroll!K26="Q2 2020"),"Yes","No")</f>
        <v>No</v>
      </c>
      <c r="J1611" s="178" t="str">
        <f t="shared" si="1040"/>
        <v>No</v>
      </c>
      <c r="K1611" t="str">
        <f>IF(OR(Payroll!K26="Q3 2020",Payroll!K26="Q4 2020"),"Yes","No")</f>
        <v>No</v>
      </c>
      <c r="L1611" s="178" t="str">
        <f t="shared" si="1041"/>
        <v>No</v>
      </c>
      <c r="M1611" t="str">
        <f>IF(OR(Payroll!K26="Q1 2021",Payroll!K26="Q2 2021"),"Yes","No")</f>
        <v>No</v>
      </c>
      <c r="N1611" s="178" t="str">
        <f t="shared" si="1042"/>
        <v>No</v>
      </c>
      <c r="O1611" t="str">
        <f>IF(OR(Payroll!K26="Q3 2021",Payroll!K26="Q4 2021"),"Yes","No")</f>
        <v>No</v>
      </c>
      <c r="P1611" s="178" t="str">
        <f t="shared" si="1043"/>
        <v>No</v>
      </c>
      <c r="Q1611" t="str">
        <f>IF(OR(Payroll!K26="Q1 2022",Payroll!K26="Q2 2022"),"Yes","No")</f>
        <v>No</v>
      </c>
      <c r="R1611" s="178" t="str">
        <f t="shared" si="1044"/>
        <v>No</v>
      </c>
      <c r="S1611" t="str">
        <f>IF(OR(Payroll!K26="Q3 2022",Payroll!K26="Q4 2022"),"Yes","No")</f>
        <v>No</v>
      </c>
      <c r="T1611" s="178" t="str">
        <f t="shared" si="1045"/>
        <v>No</v>
      </c>
      <c r="U1611" t="str">
        <f>IF(OR(Payroll!K26="Q1 2023",Payroll!K26="Q2 2023"),"Yes","No")</f>
        <v>No</v>
      </c>
      <c r="V1611" s="178" t="str">
        <f t="shared" si="1046"/>
        <v>No</v>
      </c>
      <c r="W1611" t="str">
        <f>IF(OR(Payroll!K26="Q3 2023",Payroll!K26="Q4 2023"),"Yes","No")</f>
        <v>No</v>
      </c>
      <c r="X1611" s="178" t="str">
        <f t="shared" si="1047"/>
        <v>No</v>
      </c>
      <c r="Y1611" t="str">
        <f>IF(OR(Payroll!K26="Q1 2024",Payroll!K26="Q2 2024"),"Yes","No")</f>
        <v>No</v>
      </c>
      <c r="Z1611" s="178" t="str">
        <f t="shared" si="1048"/>
        <v>No</v>
      </c>
      <c r="AA1611" t="str">
        <f>IF(OR(Payroll!K26="Q3 2024",Payroll!K26="Q4 2024"),"Yes","No")</f>
        <v>No</v>
      </c>
      <c r="AB1611" s="178" t="str">
        <f t="shared" si="1049"/>
        <v>No</v>
      </c>
      <c r="AC1611" t="str">
        <f>IF(OR(Payroll!K26="Q1 2025",Payroll!K26="Q2 2025"),"Yes","No")</f>
        <v>No</v>
      </c>
      <c r="AD1611" s="178" t="str">
        <f t="shared" si="1050"/>
        <v>No</v>
      </c>
      <c r="AE1611" t="str">
        <f>IF(OR(Payroll!K26="Q3 2025",Payroll!K26="Q4 2025"),"Yes","No")</f>
        <v>No</v>
      </c>
      <c r="AF1611" s="178" t="str">
        <f t="shared" si="1051"/>
        <v>No</v>
      </c>
      <c r="AG1611" t="str">
        <f>IF(OR(Payroll!K26="Q1 2026",Payroll!K26="Q2 2026"),"Yes","No")</f>
        <v>No</v>
      </c>
      <c r="AH1611" s="178" t="str">
        <f t="shared" si="1052"/>
        <v>No</v>
      </c>
      <c r="AI1611" t="str">
        <f>IF(OR(Payroll!K26="Q3 2026",Payroll!K26="Q4 2026"),"Yes","No")</f>
        <v>No</v>
      </c>
      <c r="AJ1611" s="178" t="str">
        <f t="shared" si="1053"/>
        <v>No</v>
      </c>
      <c r="AK1611" t="str">
        <f>IF(OR(Payroll!K26="Q1 2027",Payroll!K26="Q2 2027"),"Yes","No")</f>
        <v>No</v>
      </c>
      <c r="AL1611" s="178" t="str">
        <f t="shared" si="1054"/>
        <v>No</v>
      </c>
      <c r="AM1611" t="str">
        <f>IF(OR(Payroll!K26="Q3 2027",Payroll!K26="Q4 2027"),"Yes","No")</f>
        <v>No</v>
      </c>
      <c r="AN1611" s="178" t="str">
        <f t="shared" si="1055"/>
        <v>No</v>
      </c>
      <c r="AO1611" t="str">
        <f>IF(OR(Payroll!K26="Q1 2028",Payroll!K26="Q2 2028"),"Yes","No")</f>
        <v>No</v>
      </c>
      <c r="AP1611" s="178" t="str">
        <f t="shared" si="1056"/>
        <v>No</v>
      </c>
      <c r="AQ1611" t="str">
        <f>IF(OR(Payroll!K26="Q3 2028",Payroll!K26="Q4 2028"),"Yes","No")</f>
        <v>No</v>
      </c>
      <c r="AR1611" s="178" t="str">
        <f t="shared" si="1057"/>
        <v>No</v>
      </c>
      <c r="AS1611" t="str">
        <f>IF(OR(Payroll!K26="Q1 2029",Payroll!K26="Q2 2029"),"Yes","No")</f>
        <v>No</v>
      </c>
      <c r="AT1611" s="178" t="str">
        <f t="shared" si="1058"/>
        <v>No</v>
      </c>
      <c r="AU1611" t="str">
        <f>IF(OR(Payroll!K26="Q3 2029",Payroll!K26="Q4 2029"),"Yes","No")</f>
        <v>No</v>
      </c>
      <c r="AV1611" s="178" t="str">
        <f t="shared" si="1059"/>
        <v>No</v>
      </c>
      <c r="AW1611" t="str">
        <f>IF(OR(Payroll!K26="Q1 2030",Payroll!K26="Q2 2030"),"Yes","No")</f>
        <v>No</v>
      </c>
      <c r="AX1611" s="178" t="str">
        <f t="shared" si="1060"/>
        <v>No</v>
      </c>
      <c r="AY1611" t="str">
        <f>IF(OR(Payroll!K26="Q3 2030",Payroll!K26="Q4 2030"),"Yes","No")</f>
        <v>No</v>
      </c>
      <c r="AZ1611" s="178" t="str">
        <f t="shared" si="1061"/>
        <v>No</v>
      </c>
      <c r="BA1611" t="str">
        <f>IF(Payroll!K26="","No","Yes")</f>
        <v>No</v>
      </c>
      <c r="BB1611" s="178" t="str">
        <f t="shared" si="1062"/>
        <v>No</v>
      </c>
      <c r="BC1611" s="178" t="str">
        <f t="shared" si="1063"/>
        <v>Yes</v>
      </c>
      <c r="BD1611" s="174"/>
    </row>
    <row r="1612" spans="1:56" s="175" customFormat="1" ht="23.65" thickBot="1" x14ac:dyDescent="0.5">
      <c r="A1612" s="177">
        <v>23</v>
      </c>
      <c r="B1612" s="71" t="s">
        <v>1237</v>
      </c>
      <c r="C1612" t="str">
        <f>IF(Payroll!E27="Yes","Yes","No")</f>
        <v>No</v>
      </c>
      <c r="D1612" t="str">
        <f>IF(AND(C1612="No",Payroll!F27="Yes"),"Yes","No")</f>
        <v>No</v>
      </c>
      <c r="E1612" t="str">
        <f>IF(AND(C1612="No",Payroll!F27="N/A"),"N/A","No")</f>
        <v>No</v>
      </c>
      <c r="F1612">
        <f>IF(OR(Payroll!F27="Yes",Payroll!F27="N/A"),0,1)</f>
        <v>1</v>
      </c>
      <c r="G1612" t="str">
        <f>IF(OR(Payroll!K27="Q3 2019",Payroll!K27="Q4 2019"),"Yes","No")</f>
        <v>No</v>
      </c>
      <c r="H1612" s="178" t="str">
        <f t="shared" si="1015"/>
        <v>No</v>
      </c>
      <c r="I1612" t="str">
        <f>IF(OR(Payroll!K27="Q1 2020",Payroll!K27="Q2 2020"),"Yes","No")</f>
        <v>No</v>
      </c>
      <c r="J1612" s="178" t="str">
        <f t="shared" si="1040"/>
        <v>No</v>
      </c>
      <c r="K1612" t="str">
        <f>IF(OR(Payroll!K27="Q3 2020",Payroll!K27="Q4 2020"),"Yes","No")</f>
        <v>No</v>
      </c>
      <c r="L1612" s="178" t="str">
        <f t="shared" si="1041"/>
        <v>No</v>
      </c>
      <c r="M1612" t="str">
        <f>IF(OR(Payroll!K27="Q1 2021",Payroll!K27="Q2 2021"),"Yes","No")</f>
        <v>No</v>
      </c>
      <c r="N1612" s="178" t="str">
        <f t="shared" si="1042"/>
        <v>No</v>
      </c>
      <c r="O1612" t="str">
        <f>IF(OR(Payroll!K27="Q3 2021",Payroll!K27="Q4 2021"),"Yes","No")</f>
        <v>No</v>
      </c>
      <c r="P1612" s="178" t="str">
        <f t="shared" si="1043"/>
        <v>No</v>
      </c>
      <c r="Q1612" t="str">
        <f>IF(OR(Payroll!K27="Q1 2022",Payroll!K27="Q2 2022"),"Yes","No")</f>
        <v>No</v>
      </c>
      <c r="R1612" s="178" t="str">
        <f t="shared" si="1044"/>
        <v>No</v>
      </c>
      <c r="S1612" t="str">
        <f>IF(OR(Payroll!K27="Q3 2022",Payroll!K27="Q4 2022"),"Yes","No")</f>
        <v>No</v>
      </c>
      <c r="T1612" s="178" t="str">
        <f t="shared" si="1045"/>
        <v>No</v>
      </c>
      <c r="U1612" t="str">
        <f>IF(OR(Payroll!K27="Q1 2023",Payroll!K27="Q2 2023"),"Yes","No")</f>
        <v>No</v>
      </c>
      <c r="V1612" s="178" t="str">
        <f t="shared" si="1046"/>
        <v>No</v>
      </c>
      <c r="W1612" t="str">
        <f>IF(OR(Payroll!K27="Q3 2023",Payroll!K27="Q4 2023"),"Yes","No")</f>
        <v>No</v>
      </c>
      <c r="X1612" s="178" t="str">
        <f t="shared" si="1047"/>
        <v>No</v>
      </c>
      <c r="Y1612" t="str">
        <f>IF(OR(Payroll!K27="Q1 2024",Payroll!K27="Q2 2024"),"Yes","No")</f>
        <v>No</v>
      </c>
      <c r="Z1612" s="178" t="str">
        <f t="shared" si="1048"/>
        <v>No</v>
      </c>
      <c r="AA1612" t="str">
        <f>IF(OR(Payroll!K27="Q3 2024",Payroll!K27="Q4 2024"),"Yes","No")</f>
        <v>No</v>
      </c>
      <c r="AB1612" s="178" t="str">
        <f t="shared" si="1049"/>
        <v>No</v>
      </c>
      <c r="AC1612" t="str">
        <f>IF(OR(Payroll!K27="Q1 2025",Payroll!K27="Q2 2025"),"Yes","No")</f>
        <v>No</v>
      </c>
      <c r="AD1612" s="178" t="str">
        <f t="shared" si="1050"/>
        <v>No</v>
      </c>
      <c r="AE1612" t="str">
        <f>IF(OR(Payroll!K27="Q3 2025",Payroll!K27="Q4 2025"),"Yes","No")</f>
        <v>No</v>
      </c>
      <c r="AF1612" s="178" t="str">
        <f t="shared" si="1051"/>
        <v>No</v>
      </c>
      <c r="AG1612" t="str">
        <f>IF(OR(Payroll!K27="Q1 2026",Payroll!K27="Q2 2026"),"Yes","No")</f>
        <v>No</v>
      </c>
      <c r="AH1612" s="178" t="str">
        <f t="shared" si="1052"/>
        <v>No</v>
      </c>
      <c r="AI1612" t="str">
        <f>IF(OR(Payroll!K27="Q3 2026",Payroll!K27="Q4 2026"),"Yes","No")</f>
        <v>No</v>
      </c>
      <c r="AJ1612" s="178" t="str">
        <f t="shared" si="1053"/>
        <v>No</v>
      </c>
      <c r="AK1612" t="str">
        <f>IF(OR(Payroll!K27="Q1 2027",Payroll!K27="Q2 2027"),"Yes","No")</f>
        <v>No</v>
      </c>
      <c r="AL1612" s="178" t="str">
        <f t="shared" si="1054"/>
        <v>No</v>
      </c>
      <c r="AM1612" t="str">
        <f>IF(OR(Payroll!K27="Q3 2027",Payroll!K27="Q4 2027"),"Yes","No")</f>
        <v>No</v>
      </c>
      <c r="AN1612" s="178" t="str">
        <f t="shared" si="1055"/>
        <v>No</v>
      </c>
      <c r="AO1612" t="str">
        <f>IF(OR(Payroll!K27="Q1 2028",Payroll!K27="Q2 2028"),"Yes","No")</f>
        <v>No</v>
      </c>
      <c r="AP1612" s="178" t="str">
        <f t="shared" si="1056"/>
        <v>No</v>
      </c>
      <c r="AQ1612" t="str">
        <f>IF(OR(Payroll!K27="Q3 2028",Payroll!K27="Q4 2028"),"Yes","No")</f>
        <v>No</v>
      </c>
      <c r="AR1612" s="178" t="str">
        <f t="shared" si="1057"/>
        <v>No</v>
      </c>
      <c r="AS1612" t="str">
        <f>IF(OR(Payroll!K27="Q1 2029",Payroll!K27="Q2 2029"),"Yes","No")</f>
        <v>No</v>
      </c>
      <c r="AT1612" s="178" t="str">
        <f t="shared" si="1058"/>
        <v>No</v>
      </c>
      <c r="AU1612" t="str">
        <f>IF(OR(Payroll!K27="Q3 2029",Payroll!K27="Q4 2029"),"Yes","No")</f>
        <v>No</v>
      </c>
      <c r="AV1612" s="178" t="str">
        <f t="shared" si="1059"/>
        <v>No</v>
      </c>
      <c r="AW1612" t="str">
        <f>IF(OR(Payroll!K27="Q1 2030",Payroll!K27="Q2 2030"),"Yes","No")</f>
        <v>No</v>
      </c>
      <c r="AX1612" s="178" t="str">
        <f t="shared" si="1060"/>
        <v>No</v>
      </c>
      <c r="AY1612" t="str">
        <f>IF(OR(Payroll!K27="Q3 2030",Payroll!K27="Q4 2030"),"Yes","No")</f>
        <v>No</v>
      </c>
      <c r="AZ1612" s="178" t="str">
        <f t="shared" si="1061"/>
        <v>No</v>
      </c>
      <c r="BA1612" t="str">
        <f>IF(Payroll!K27="","No","Yes")</f>
        <v>No</v>
      </c>
      <c r="BB1612" s="178" t="str">
        <f t="shared" si="1062"/>
        <v>No</v>
      </c>
      <c r="BC1612" s="178" t="str">
        <f t="shared" si="1063"/>
        <v>Yes</v>
      </c>
      <c r="BD1612" s="174"/>
    </row>
    <row r="1613" spans="1:56" s="175" customFormat="1" ht="70.150000000000006" thickBot="1" x14ac:dyDescent="0.5">
      <c r="A1613" s="177">
        <v>24</v>
      </c>
      <c r="B1613" s="71" t="s">
        <v>1238</v>
      </c>
      <c r="C1613" t="str">
        <f>IF(Payroll!E28="Yes","Yes","No")</f>
        <v>No</v>
      </c>
      <c r="D1613" t="str">
        <f>IF(AND(C1613="No",Payroll!F28="Yes"),"Yes","No")</f>
        <v>No</v>
      </c>
      <c r="E1613" t="str">
        <f>IF(AND(C1613="No",Payroll!F28="N/A"),"N/A","No")</f>
        <v>No</v>
      </c>
      <c r="F1613">
        <f>IF(OR(Payroll!F28="Yes",Payroll!F28="N/A"),0,1)</f>
        <v>1</v>
      </c>
      <c r="G1613" t="str">
        <f>IF(OR(Payroll!K28="Q3 2019",Payroll!K28="Q4 2019"),"Yes","No")</f>
        <v>No</v>
      </c>
      <c r="H1613" s="178" t="str">
        <f t="shared" si="1015"/>
        <v>No</v>
      </c>
      <c r="I1613" t="str">
        <f>IF(OR(Payroll!K28="Q1 2020",Payroll!K28="Q2 2020"),"Yes","No")</f>
        <v>No</v>
      </c>
      <c r="J1613" s="178" t="str">
        <f t="shared" si="1040"/>
        <v>No</v>
      </c>
      <c r="K1613" t="str">
        <f>IF(OR(Payroll!K28="Q3 2020",Payroll!K28="Q4 2020"),"Yes","No")</f>
        <v>No</v>
      </c>
      <c r="L1613" s="178" t="str">
        <f t="shared" si="1041"/>
        <v>No</v>
      </c>
      <c r="M1613" t="str">
        <f>IF(OR(Payroll!K28="Q1 2021",Payroll!K28="Q2 2021"),"Yes","No")</f>
        <v>No</v>
      </c>
      <c r="N1613" s="178" t="str">
        <f t="shared" si="1042"/>
        <v>No</v>
      </c>
      <c r="O1613" t="str">
        <f>IF(OR(Payroll!K28="Q3 2021",Payroll!K28="Q4 2021"),"Yes","No")</f>
        <v>No</v>
      </c>
      <c r="P1613" s="178" t="str">
        <f t="shared" si="1043"/>
        <v>No</v>
      </c>
      <c r="Q1613" t="str">
        <f>IF(OR(Payroll!K28="Q1 2022",Payroll!K28="Q2 2022"),"Yes","No")</f>
        <v>No</v>
      </c>
      <c r="R1613" s="178" t="str">
        <f t="shared" si="1044"/>
        <v>No</v>
      </c>
      <c r="S1613" t="str">
        <f>IF(OR(Payroll!K28="Q3 2022",Payroll!K28="Q4 2022"),"Yes","No")</f>
        <v>No</v>
      </c>
      <c r="T1613" s="178" t="str">
        <f t="shared" si="1045"/>
        <v>No</v>
      </c>
      <c r="U1613" t="str">
        <f>IF(OR(Payroll!K28="Q1 2023",Payroll!K28="Q2 2023"),"Yes","No")</f>
        <v>No</v>
      </c>
      <c r="V1613" s="178" t="str">
        <f t="shared" si="1046"/>
        <v>No</v>
      </c>
      <c r="W1613" t="str">
        <f>IF(OR(Payroll!K28="Q3 2023",Payroll!K28="Q4 2023"),"Yes","No")</f>
        <v>No</v>
      </c>
      <c r="X1613" s="178" t="str">
        <f t="shared" si="1047"/>
        <v>No</v>
      </c>
      <c r="Y1613" t="str">
        <f>IF(OR(Payroll!K28="Q1 2024",Payroll!K28="Q2 2024"),"Yes","No")</f>
        <v>No</v>
      </c>
      <c r="Z1613" s="178" t="str">
        <f t="shared" si="1048"/>
        <v>No</v>
      </c>
      <c r="AA1613" t="str">
        <f>IF(OR(Payroll!K28="Q3 2024",Payroll!K28="Q4 2024"),"Yes","No")</f>
        <v>No</v>
      </c>
      <c r="AB1613" s="178" t="str">
        <f t="shared" si="1049"/>
        <v>No</v>
      </c>
      <c r="AC1613" t="str">
        <f>IF(OR(Payroll!K28="Q1 2025",Payroll!K28="Q2 2025"),"Yes","No")</f>
        <v>No</v>
      </c>
      <c r="AD1613" s="178" t="str">
        <f t="shared" si="1050"/>
        <v>No</v>
      </c>
      <c r="AE1613" t="str">
        <f>IF(OR(Payroll!K28="Q3 2025",Payroll!K28="Q4 2025"),"Yes","No")</f>
        <v>No</v>
      </c>
      <c r="AF1613" s="178" t="str">
        <f t="shared" si="1051"/>
        <v>No</v>
      </c>
      <c r="AG1613" t="str">
        <f>IF(OR(Payroll!K28="Q1 2026",Payroll!K28="Q2 2026"),"Yes","No")</f>
        <v>No</v>
      </c>
      <c r="AH1613" s="178" t="str">
        <f t="shared" si="1052"/>
        <v>No</v>
      </c>
      <c r="AI1613" t="str">
        <f>IF(OR(Payroll!K28="Q3 2026",Payroll!K28="Q4 2026"),"Yes","No")</f>
        <v>No</v>
      </c>
      <c r="AJ1613" s="178" t="str">
        <f t="shared" si="1053"/>
        <v>No</v>
      </c>
      <c r="AK1613" t="str">
        <f>IF(OR(Payroll!K28="Q1 2027",Payroll!K28="Q2 2027"),"Yes","No")</f>
        <v>No</v>
      </c>
      <c r="AL1613" s="178" t="str">
        <f t="shared" si="1054"/>
        <v>No</v>
      </c>
      <c r="AM1613" t="str">
        <f>IF(OR(Payroll!K28="Q3 2027",Payroll!K28="Q4 2027"),"Yes","No")</f>
        <v>No</v>
      </c>
      <c r="AN1613" s="178" t="str">
        <f t="shared" si="1055"/>
        <v>No</v>
      </c>
      <c r="AO1613" t="str">
        <f>IF(OR(Payroll!K28="Q1 2028",Payroll!K28="Q2 2028"),"Yes","No")</f>
        <v>No</v>
      </c>
      <c r="AP1613" s="178" t="str">
        <f t="shared" si="1056"/>
        <v>No</v>
      </c>
      <c r="AQ1613" t="str">
        <f>IF(OR(Payroll!K28="Q3 2028",Payroll!K28="Q4 2028"),"Yes","No")</f>
        <v>No</v>
      </c>
      <c r="AR1613" s="178" t="str">
        <f t="shared" si="1057"/>
        <v>No</v>
      </c>
      <c r="AS1613" t="str">
        <f>IF(OR(Payroll!K28="Q1 2029",Payroll!K28="Q2 2029"),"Yes","No")</f>
        <v>No</v>
      </c>
      <c r="AT1613" s="178" t="str">
        <f t="shared" si="1058"/>
        <v>No</v>
      </c>
      <c r="AU1613" t="str">
        <f>IF(OR(Payroll!K28="Q3 2029",Payroll!K28="Q4 2029"),"Yes","No")</f>
        <v>No</v>
      </c>
      <c r="AV1613" s="178" t="str">
        <f t="shared" si="1059"/>
        <v>No</v>
      </c>
      <c r="AW1613" t="str">
        <f>IF(OR(Payroll!K28="Q1 2030",Payroll!K28="Q2 2030"),"Yes","No")</f>
        <v>No</v>
      </c>
      <c r="AX1613" s="178" t="str">
        <f t="shared" si="1060"/>
        <v>No</v>
      </c>
      <c r="AY1613" t="str">
        <f>IF(OR(Payroll!K28="Q3 2030",Payroll!K28="Q4 2030"),"Yes","No")</f>
        <v>No</v>
      </c>
      <c r="AZ1613" s="178" t="str">
        <f t="shared" si="1061"/>
        <v>No</v>
      </c>
      <c r="BA1613" t="str">
        <f>IF(Payroll!K28="","No","Yes")</f>
        <v>No</v>
      </c>
      <c r="BB1613" s="178" t="str">
        <f t="shared" si="1062"/>
        <v>No</v>
      </c>
      <c r="BC1613" s="178" t="str">
        <f t="shared" si="1063"/>
        <v>Yes</v>
      </c>
      <c r="BD1613" s="174"/>
    </row>
    <row r="1614" spans="1:56" s="175" customFormat="1" ht="35.25" thickBot="1" x14ac:dyDescent="0.5">
      <c r="A1614" s="177">
        <v>25</v>
      </c>
      <c r="B1614" s="71" t="s">
        <v>1239</v>
      </c>
      <c r="C1614" t="str">
        <f>IF(Payroll!E29="Yes","Yes","No")</f>
        <v>No</v>
      </c>
      <c r="D1614" t="str">
        <f>IF(AND(C1614="No",Payroll!F29="Yes"),"Yes","No")</f>
        <v>No</v>
      </c>
      <c r="E1614" t="str">
        <f>IF(AND(C1614="No",Payroll!F29="N/A"),"N/A","No")</f>
        <v>No</v>
      </c>
      <c r="F1614">
        <f>IF(OR(Payroll!F29="Yes",Payroll!F29="N/A"),0,1)</f>
        <v>1</v>
      </c>
      <c r="G1614" t="str">
        <f>IF(OR(Payroll!K29="Q3 2019",Payroll!K29="Q4 2019"),"Yes","No")</f>
        <v>No</v>
      </c>
      <c r="H1614" s="178" t="str">
        <f t="shared" si="1015"/>
        <v>No</v>
      </c>
      <c r="I1614" t="str">
        <f>IF(OR(Payroll!K29="Q1 2020",Payroll!K29="Q2 2020"),"Yes","No")</f>
        <v>No</v>
      </c>
      <c r="J1614" s="178" t="str">
        <f t="shared" si="1040"/>
        <v>No</v>
      </c>
      <c r="K1614" t="str">
        <f>IF(OR(Payroll!K29="Q3 2020",Payroll!K29="Q4 2020"),"Yes","No")</f>
        <v>No</v>
      </c>
      <c r="L1614" s="178" t="str">
        <f t="shared" si="1041"/>
        <v>No</v>
      </c>
      <c r="M1614" t="str">
        <f>IF(OR(Payroll!K29="Q1 2021",Payroll!K29="Q2 2021"),"Yes","No")</f>
        <v>No</v>
      </c>
      <c r="N1614" s="178" t="str">
        <f t="shared" si="1042"/>
        <v>No</v>
      </c>
      <c r="O1614" t="str">
        <f>IF(OR(Payroll!K29="Q3 2021",Payroll!K29="Q4 2021"),"Yes","No")</f>
        <v>No</v>
      </c>
      <c r="P1614" s="178" t="str">
        <f t="shared" si="1043"/>
        <v>No</v>
      </c>
      <c r="Q1614" t="str">
        <f>IF(OR(Payroll!K29="Q1 2022",Payroll!K29="Q2 2022"),"Yes","No")</f>
        <v>No</v>
      </c>
      <c r="R1614" s="178" t="str">
        <f t="shared" si="1044"/>
        <v>No</v>
      </c>
      <c r="S1614" t="str">
        <f>IF(OR(Payroll!K29="Q3 2022",Payroll!K29="Q4 2022"),"Yes","No")</f>
        <v>No</v>
      </c>
      <c r="T1614" s="178" t="str">
        <f t="shared" si="1045"/>
        <v>No</v>
      </c>
      <c r="U1614" t="str">
        <f>IF(OR(Payroll!K29="Q1 2023",Payroll!K29="Q2 2023"),"Yes","No")</f>
        <v>No</v>
      </c>
      <c r="V1614" s="178" t="str">
        <f t="shared" si="1046"/>
        <v>No</v>
      </c>
      <c r="W1614" t="str">
        <f>IF(OR(Payroll!K29="Q3 2023",Payroll!K29="Q4 2023"),"Yes","No")</f>
        <v>No</v>
      </c>
      <c r="X1614" s="178" t="str">
        <f t="shared" si="1047"/>
        <v>No</v>
      </c>
      <c r="Y1614" t="str">
        <f>IF(OR(Payroll!K29="Q1 2024",Payroll!K29="Q2 2024"),"Yes","No")</f>
        <v>No</v>
      </c>
      <c r="Z1614" s="178" t="str">
        <f t="shared" si="1048"/>
        <v>No</v>
      </c>
      <c r="AA1614" t="str">
        <f>IF(OR(Payroll!K29="Q3 2024",Payroll!K29="Q4 2024"),"Yes","No")</f>
        <v>No</v>
      </c>
      <c r="AB1614" s="178" t="str">
        <f t="shared" si="1049"/>
        <v>No</v>
      </c>
      <c r="AC1614" t="str">
        <f>IF(OR(Payroll!K29="Q1 2025",Payroll!K29="Q2 2025"),"Yes","No")</f>
        <v>No</v>
      </c>
      <c r="AD1614" s="178" t="str">
        <f t="shared" si="1050"/>
        <v>No</v>
      </c>
      <c r="AE1614" t="str">
        <f>IF(OR(Payroll!K29="Q3 2025",Payroll!K29="Q4 2025"),"Yes","No")</f>
        <v>No</v>
      </c>
      <c r="AF1614" s="178" t="str">
        <f t="shared" si="1051"/>
        <v>No</v>
      </c>
      <c r="AG1614" t="str">
        <f>IF(OR(Payroll!K29="Q1 2026",Payroll!K29="Q2 2026"),"Yes","No")</f>
        <v>No</v>
      </c>
      <c r="AH1614" s="178" t="str">
        <f t="shared" si="1052"/>
        <v>No</v>
      </c>
      <c r="AI1614" t="str">
        <f>IF(OR(Payroll!K29="Q3 2026",Payroll!K29="Q4 2026"),"Yes","No")</f>
        <v>No</v>
      </c>
      <c r="AJ1614" s="178" t="str">
        <f t="shared" si="1053"/>
        <v>No</v>
      </c>
      <c r="AK1614" t="str">
        <f>IF(OR(Payroll!K29="Q1 2027",Payroll!K29="Q2 2027"),"Yes","No")</f>
        <v>No</v>
      </c>
      <c r="AL1614" s="178" t="str">
        <f t="shared" si="1054"/>
        <v>No</v>
      </c>
      <c r="AM1614" t="str">
        <f>IF(OR(Payroll!K29="Q3 2027",Payroll!K29="Q4 2027"),"Yes","No")</f>
        <v>No</v>
      </c>
      <c r="AN1614" s="178" t="str">
        <f t="shared" si="1055"/>
        <v>No</v>
      </c>
      <c r="AO1614" t="str">
        <f>IF(OR(Payroll!K29="Q1 2028",Payroll!K29="Q2 2028"),"Yes","No")</f>
        <v>No</v>
      </c>
      <c r="AP1614" s="178" t="str">
        <f t="shared" si="1056"/>
        <v>No</v>
      </c>
      <c r="AQ1614" t="str">
        <f>IF(OR(Payroll!K29="Q3 2028",Payroll!K29="Q4 2028"),"Yes","No")</f>
        <v>No</v>
      </c>
      <c r="AR1614" s="178" t="str">
        <f t="shared" si="1057"/>
        <v>No</v>
      </c>
      <c r="AS1614" t="str">
        <f>IF(OR(Payroll!K29="Q1 2029",Payroll!K29="Q2 2029"),"Yes","No")</f>
        <v>No</v>
      </c>
      <c r="AT1614" s="178" t="str">
        <f t="shared" si="1058"/>
        <v>No</v>
      </c>
      <c r="AU1614" t="str">
        <f>IF(OR(Payroll!K29="Q3 2029",Payroll!K29="Q4 2029"),"Yes","No")</f>
        <v>No</v>
      </c>
      <c r="AV1614" s="178" t="str">
        <f t="shared" si="1059"/>
        <v>No</v>
      </c>
      <c r="AW1614" t="str">
        <f>IF(OR(Payroll!K29="Q1 2030",Payroll!K29="Q2 2030"),"Yes","No")</f>
        <v>No</v>
      </c>
      <c r="AX1614" s="178" t="str">
        <f t="shared" si="1060"/>
        <v>No</v>
      </c>
      <c r="AY1614" t="str">
        <f>IF(OR(Payroll!K29="Q3 2030",Payroll!K29="Q4 2030"),"Yes","No")</f>
        <v>No</v>
      </c>
      <c r="AZ1614" s="178" t="str">
        <f t="shared" si="1061"/>
        <v>No</v>
      </c>
      <c r="BA1614" t="str">
        <f>IF(Payroll!K29="","No","Yes")</f>
        <v>No</v>
      </c>
      <c r="BB1614" s="178" t="str">
        <f t="shared" si="1062"/>
        <v>No</v>
      </c>
      <c r="BC1614" s="178" t="str">
        <f t="shared" si="1063"/>
        <v>Yes</v>
      </c>
      <c r="BD1614" s="174"/>
    </row>
    <row r="1615" spans="1:56" s="175" customFormat="1" ht="23.65" thickBot="1" x14ac:dyDescent="0.5">
      <c r="A1615" s="177">
        <v>26</v>
      </c>
      <c r="B1615" s="71" t="s">
        <v>1240</v>
      </c>
      <c r="C1615" t="str">
        <f>IF(Payroll!E30="Yes","Yes","No")</f>
        <v>No</v>
      </c>
      <c r="D1615" t="str">
        <f>IF(AND(C1615="No",Payroll!F30="Yes"),"Yes","No")</f>
        <v>No</v>
      </c>
      <c r="E1615" t="str">
        <f>IF(AND(C1615="No",Payroll!F30="N/A"),"N/A","No")</f>
        <v>No</v>
      </c>
      <c r="F1615">
        <f>IF(OR(Payroll!F30="Yes",Payroll!F30="N/A"),0,1)</f>
        <v>1</v>
      </c>
      <c r="G1615" t="str">
        <f>IF(OR(Payroll!K30="Q3 2019",Payroll!K30="Q4 2019"),"Yes","No")</f>
        <v>No</v>
      </c>
      <c r="H1615" s="178" t="str">
        <f t="shared" si="1015"/>
        <v>No</v>
      </c>
      <c r="I1615" t="str">
        <f>IF(OR(Payroll!K30="Q1 2020",Payroll!K30="Q2 2020"),"Yes","No")</f>
        <v>No</v>
      </c>
      <c r="J1615" s="178" t="str">
        <f t="shared" si="1040"/>
        <v>No</v>
      </c>
      <c r="K1615" t="str">
        <f>IF(OR(Payroll!K30="Q3 2020",Payroll!K30="Q4 2020"),"Yes","No")</f>
        <v>No</v>
      </c>
      <c r="L1615" s="178" t="str">
        <f t="shared" si="1041"/>
        <v>No</v>
      </c>
      <c r="M1615" t="str">
        <f>IF(OR(Payroll!K30="Q1 2021",Payroll!K30="Q2 2021"),"Yes","No")</f>
        <v>No</v>
      </c>
      <c r="N1615" s="178" t="str">
        <f t="shared" si="1042"/>
        <v>No</v>
      </c>
      <c r="O1615" t="str">
        <f>IF(OR(Payroll!K30="Q3 2021",Payroll!K30="Q4 2021"),"Yes","No")</f>
        <v>No</v>
      </c>
      <c r="P1615" s="178" t="str">
        <f t="shared" si="1043"/>
        <v>No</v>
      </c>
      <c r="Q1615" t="str">
        <f>IF(OR(Payroll!K30="Q1 2022",Payroll!K30="Q2 2022"),"Yes","No")</f>
        <v>No</v>
      </c>
      <c r="R1615" s="178" t="str">
        <f t="shared" si="1044"/>
        <v>No</v>
      </c>
      <c r="S1615" t="str">
        <f>IF(OR(Payroll!K30="Q3 2022",Payroll!K30="Q4 2022"),"Yes","No")</f>
        <v>No</v>
      </c>
      <c r="T1615" s="178" t="str">
        <f t="shared" si="1045"/>
        <v>No</v>
      </c>
      <c r="U1615" t="str">
        <f>IF(OR(Payroll!K30="Q1 2023",Payroll!K30="Q2 2023"),"Yes","No")</f>
        <v>No</v>
      </c>
      <c r="V1615" s="178" t="str">
        <f t="shared" si="1046"/>
        <v>No</v>
      </c>
      <c r="W1615" t="str">
        <f>IF(OR(Payroll!K30="Q3 2023",Payroll!K30="Q4 2023"),"Yes","No")</f>
        <v>No</v>
      </c>
      <c r="X1615" s="178" t="str">
        <f t="shared" si="1047"/>
        <v>No</v>
      </c>
      <c r="Y1615" t="str">
        <f>IF(OR(Payroll!K30="Q1 2024",Payroll!K30="Q2 2024"),"Yes","No")</f>
        <v>No</v>
      </c>
      <c r="Z1615" s="178" t="str">
        <f t="shared" si="1048"/>
        <v>No</v>
      </c>
      <c r="AA1615" t="str">
        <f>IF(OR(Payroll!K30="Q3 2024",Payroll!K30="Q4 2024"),"Yes","No")</f>
        <v>No</v>
      </c>
      <c r="AB1615" s="178" t="str">
        <f t="shared" si="1049"/>
        <v>No</v>
      </c>
      <c r="AC1615" t="str">
        <f>IF(OR(Payroll!K30="Q1 2025",Payroll!K30="Q2 2025"),"Yes","No")</f>
        <v>No</v>
      </c>
      <c r="AD1615" s="178" t="str">
        <f t="shared" si="1050"/>
        <v>No</v>
      </c>
      <c r="AE1615" t="str">
        <f>IF(OR(Payroll!K30="Q3 2025",Payroll!K30="Q4 2025"),"Yes","No")</f>
        <v>No</v>
      </c>
      <c r="AF1615" s="178" t="str">
        <f t="shared" si="1051"/>
        <v>No</v>
      </c>
      <c r="AG1615" t="str">
        <f>IF(OR(Payroll!K30="Q1 2026",Payroll!K30="Q2 2026"),"Yes","No")</f>
        <v>No</v>
      </c>
      <c r="AH1615" s="178" t="str">
        <f t="shared" si="1052"/>
        <v>No</v>
      </c>
      <c r="AI1615" t="str">
        <f>IF(OR(Payroll!K30="Q3 2026",Payroll!K30="Q4 2026"),"Yes","No")</f>
        <v>No</v>
      </c>
      <c r="AJ1615" s="178" t="str">
        <f t="shared" si="1053"/>
        <v>No</v>
      </c>
      <c r="AK1615" t="str">
        <f>IF(OR(Payroll!K30="Q1 2027",Payroll!K30="Q2 2027"),"Yes","No")</f>
        <v>No</v>
      </c>
      <c r="AL1615" s="178" t="str">
        <f t="shared" si="1054"/>
        <v>No</v>
      </c>
      <c r="AM1615" t="str">
        <f>IF(OR(Payroll!K30="Q3 2027",Payroll!K30="Q4 2027"),"Yes","No")</f>
        <v>No</v>
      </c>
      <c r="AN1615" s="178" t="str">
        <f t="shared" si="1055"/>
        <v>No</v>
      </c>
      <c r="AO1615" t="str">
        <f>IF(OR(Payroll!K30="Q1 2028",Payroll!K30="Q2 2028"),"Yes","No")</f>
        <v>No</v>
      </c>
      <c r="AP1615" s="178" t="str">
        <f t="shared" si="1056"/>
        <v>No</v>
      </c>
      <c r="AQ1615" t="str">
        <f>IF(OR(Payroll!K30="Q3 2028",Payroll!K30="Q4 2028"),"Yes","No")</f>
        <v>No</v>
      </c>
      <c r="AR1615" s="178" t="str">
        <f t="shared" si="1057"/>
        <v>No</v>
      </c>
      <c r="AS1615" t="str">
        <f>IF(OR(Payroll!K30="Q1 2029",Payroll!K30="Q2 2029"),"Yes","No")</f>
        <v>No</v>
      </c>
      <c r="AT1615" s="178" t="str">
        <f t="shared" si="1058"/>
        <v>No</v>
      </c>
      <c r="AU1615" t="str">
        <f>IF(OR(Payroll!K30="Q3 2029",Payroll!K30="Q4 2029"),"Yes","No")</f>
        <v>No</v>
      </c>
      <c r="AV1615" s="178" t="str">
        <f t="shared" si="1059"/>
        <v>No</v>
      </c>
      <c r="AW1615" t="str">
        <f>IF(OR(Payroll!K30="Q1 2030",Payroll!K30="Q2 2030"),"Yes","No")</f>
        <v>No</v>
      </c>
      <c r="AX1615" s="178" t="str">
        <f t="shared" si="1060"/>
        <v>No</v>
      </c>
      <c r="AY1615" t="str">
        <f>IF(OR(Payroll!K30="Q3 2030",Payroll!K30="Q4 2030"),"Yes","No")</f>
        <v>No</v>
      </c>
      <c r="AZ1615" s="178" t="str">
        <f t="shared" si="1061"/>
        <v>No</v>
      </c>
      <c r="BA1615" t="str">
        <f>IF(Payroll!K30="","No","Yes")</f>
        <v>No</v>
      </c>
      <c r="BB1615" s="178" t="str">
        <f t="shared" si="1062"/>
        <v>No</v>
      </c>
      <c r="BC1615" s="178" t="str">
        <f t="shared" si="1063"/>
        <v>Yes</v>
      </c>
      <c r="BD1615" s="174"/>
    </row>
    <row r="1616" spans="1:56" s="175" customFormat="1" ht="23.65" thickBot="1" x14ac:dyDescent="0.5">
      <c r="A1616" s="177">
        <v>27</v>
      </c>
      <c r="B1616" s="70" t="s">
        <v>1241</v>
      </c>
      <c r="C1616" t="str">
        <f>IF(Payroll!E31="Yes","Yes","No")</f>
        <v>Yes</v>
      </c>
      <c r="D1616" t="str">
        <f>IF(AND(C1616="No",Payroll!F31="Yes"),"Yes","No")</f>
        <v>No</v>
      </c>
      <c r="E1616" t="str">
        <f>IF(AND(C1616="No",Payroll!F31="N/A"),"N/A","No")</f>
        <v>No</v>
      </c>
      <c r="F1616">
        <f>IF(OR(Payroll!F31="Yes",Payroll!F31="N/A"),0,1)</f>
        <v>1</v>
      </c>
      <c r="G1616" t="str">
        <f>IF(OR(Payroll!K31="Q3 2019",Payroll!K31="Q4 2019"),"Yes","No")</f>
        <v>No</v>
      </c>
      <c r="H1616" s="178" t="str">
        <f t="shared" si="1015"/>
        <v>No</v>
      </c>
      <c r="I1616" t="str">
        <f>IF(OR(Payroll!K31="Q1 2020",Payroll!K31="Q2 2020"),"Yes","No")</f>
        <v>No</v>
      </c>
      <c r="J1616" s="178" t="str">
        <f t="shared" si="1040"/>
        <v>No</v>
      </c>
      <c r="K1616" t="str">
        <f>IF(OR(Payroll!K31="Q3 2020",Payroll!K31="Q4 2020"),"Yes","No")</f>
        <v>No</v>
      </c>
      <c r="L1616" s="178" t="str">
        <f t="shared" si="1041"/>
        <v>No</v>
      </c>
      <c r="M1616" t="str">
        <f>IF(OR(Payroll!K31="Q1 2021",Payroll!K31="Q2 2021"),"Yes","No")</f>
        <v>No</v>
      </c>
      <c r="N1616" s="178" t="str">
        <f t="shared" si="1042"/>
        <v>No</v>
      </c>
      <c r="O1616" t="str">
        <f>IF(OR(Payroll!K31="Q3 2021",Payroll!K31="Q4 2021"),"Yes","No")</f>
        <v>No</v>
      </c>
      <c r="P1616" s="178" t="str">
        <f t="shared" si="1043"/>
        <v>No</v>
      </c>
      <c r="Q1616" t="str">
        <f>IF(OR(Payroll!K31="Q1 2022",Payroll!K31="Q2 2022"),"Yes","No")</f>
        <v>No</v>
      </c>
      <c r="R1616" s="178" t="str">
        <f t="shared" si="1044"/>
        <v>No</v>
      </c>
      <c r="S1616" t="str">
        <f>IF(OR(Payroll!K31="Q3 2022",Payroll!K31="Q4 2022"),"Yes","No")</f>
        <v>No</v>
      </c>
      <c r="T1616" s="178" t="str">
        <f t="shared" si="1045"/>
        <v>No</v>
      </c>
      <c r="U1616" t="str">
        <f>IF(OR(Payroll!K31="Q1 2023",Payroll!K31="Q2 2023"),"Yes","No")</f>
        <v>No</v>
      </c>
      <c r="V1616" s="178" t="str">
        <f t="shared" si="1046"/>
        <v>No</v>
      </c>
      <c r="W1616" t="str">
        <f>IF(OR(Payroll!K31="Q3 2023",Payroll!K31="Q4 2023"),"Yes","No")</f>
        <v>No</v>
      </c>
      <c r="X1616" s="178" t="str">
        <f t="shared" si="1047"/>
        <v>No</v>
      </c>
      <c r="Y1616" t="str">
        <f>IF(OR(Payroll!K31="Q1 2024",Payroll!K31="Q2 2024"),"Yes","No")</f>
        <v>No</v>
      </c>
      <c r="Z1616" s="178" t="str">
        <f t="shared" si="1048"/>
        <v>No</v>
      </c>
      <c r="AA1616" t="str">
        <f>IF(OR(Payroll!K31="Q3 2024",Payroll!K31="Q4 2024"),"Yes","No")</f>
        <v>No</v>
      </c>
      <c r="AB1616" s="178" t="str">
        <f t="shared" si="1049"/>
        <v>No</v>
      </c>
      <c r="AC1616" t="str">
        <f>IF(OR(Payroll!K31="Q1 2025",Payroll!K31="Q2 2025"),"Yes","No")</f>
        <v>No</v>
      </c>
      <c r="AD1616" s="178" t="str">
        <f t="shared" si="1050"/>
        <v>No</v>
      </c>
      <c r="AE1616" t="str">
        <f>IF(OR(Payroll!K31="Q3 2025",Payroll!K31="Q4 2025"),"Yes","No")</f>
        <v>No</v>
      </c>
      <c r="AF1616" s="178" t="str">
        <f t="shared" si="1051"/>
        <v>No</v>
      </c>
      <c r="AG1616" t="str">
        <f>IF(OR(Payroll!K31="Q1 2026",Payroll!K31="Q2 2026"),"Yes","No")</f>
        <v>No</v>
      </c>
      <c r="AH1616" s="178" t="str">
        <f t="shared" si="1052"/>
        <v>No</v>
      </c>
      <c r="AI1616" t="str">
        <f>IF(OR(Payroll!K31="Q3 2026",Payroll!K31="Q4 2026"),"Yes","No")</f>
        <v>No</v>
      </c>
      <c r="AJ1616" s="178" t="str">
        <f t="shared" si="1053"/>
        <v>No</v>
      </c>
      <c r="AK1616" t="str">
        <f>IF(OR(Payroll!K31="Q1 2027",Payroll!K31="Q2 2027"),"Yes","No")</f>
        <v>No</v>
      </c>
      <c r="AL1616" s="178" t="str">
        <f t="shared" si="1054"/>
        <v>No</v>
      </c>
      <c r="AM1616" t="str">
        <f>IF(OR(Payroll!K31="Q3 2027",Payroll!K31="Q4 2027"),"Yes","No")</f>
        <v>No</v>
      </c>
      <c r="AN1616" s="178" t="str">
        <f t="shared" si="1055"/>
        <v>No</v>
      </c>
      <c r="AO1616" t="str">
        <f>IF(OR(Payroll!K31="Q1 2028",Payroll!K31="Q2 2028"),"Yes","No")</f>
        <v>No</v>
      </c>
      <c r="AP1616" s="178" t="str">
        <f t="shared" si="1056"/>
        <v>No</v>
      </c>
      <c r="AQ1616" t="str">
        <f>IF(OR(Payroll!K31="Q3 2028",Payroll!K31="Q4 2028"),"Yes","No")</f>
        <v>No</v>
      </c>
      <c r="AR1616" s="178" t="str">
        <f t="shared" si="1057"/>
        <v>No</v>
      </c>
      <c r="AS1616" t="str">
        <f>IF(OR(Payroll!K31="Q1 2029",Payroll!K31="Q2 2029"),"Yes","No")</f>
        <v>No</v>
      </c>
      <c r="AT1616" s="178" t="str">
        <f t="shared" si="1058"/>
        <v>No</v>
      </c>
      <c r="AU1616" t="str">
        <f>IF(OR(Payroll!K31="Q3 2029",Payroll!K31="Q4 2029"),"Yes","No")</f>
        <v>No</v>
      </c>
      <c r="AV1616" s="178" t="str">
        <f t="shared" si="1059"/>
        <v>No</v>
      </c>
      <c r="AW1616" t="str">
        <f>IF(OR(Payroll!K31="Q1 2030",Payroll!K31="Q2 2030"),"Yes","No")</f>
        <v>No</v>
      </c>
      <c r="AX1616" s="178" t="str">
        <f t="shared" si="1060"/>
        <v>No</v>
      </c>
      <c r="AY1616" t="str">
        <f>IF(OR(Payroll!K31="Q3 2030",Payroll!K31="Q4 2030"),"Yes","No")</f>
        <v>No</v>
      </c>
      <c r="AZ1616" s="178" t="str">
        <f t="shared" si="1061"/>
        <v>No</v>
      </c>
      <c r="BA1616" t="str">
        <f>IF(Payroll!K31="","No","Yes")</f>
        <v>No</v>
      </c>
      <c r="BB1616" s="178" t="str">
        <f t="shared" si="1062"/>
        <v>No</v>
      </c>
      <c r="BC1616" s="178" t="str">
        <f t="shared" si="1063"/>
        <v>No</v>
      </c>
      <c r="BD1616" s="174"/>
    </row>
    <row r="1617" spans="1:56" s="175" customFormat="1" ht="23.65" thickBot="1" x14ac:dyDescent="0.5">
      <c r="A1617" s="177">
        <v>28</v>
      </c>
      <c r="B1617" s="71" t="s">
        <v>1242</v>
      </c>
      <c r="C1617" t="str">
        <f>IF(Payroll!E32="Yes","Yes","No")</f>
        <v>No</v>
      </c>
      <c r="D1617" t="str">
        <f>IF(AND(C1617="No",Payroll!F32="Yes"),"Yes","No")</f>
        <v>No</v>
      </c>
      <c r="E1617" t="str">
        <f>IF(AND(C1617="No",Payroll!F32="N/A"),"N/A","No")</f>
        <v>No</v>
      </c>
      <c r="F1617">
        <f>IF(OR(Payroll!F32="Yes",Payroll!F32="N/A"),0,1)</f>
        <v>1</v>
      </c>
      <c r="G1617" t="str">
        <f>IF(OR(Payroll!K32="Q3 2019",Payroll!K32="Q4 2019"),"Yes","No")</f>
        <v>No</v>
      </c>
      <c r="H1617" s="178" t="str">
        <f t="shared" si="1015"/>
        <v>No</v>
      </c>
      <c r="I1617" t="str">
        <f>IF(OR(Payroll!K32="Q1 2020",Payroll!K32="Q2 2020"),"Yes","No")</f>
        <v>No</v>
      </c>
      <c r="J1617" s="178" t="str">
        <f t="shared" si="1040"/>
        <v>No</v>
      </c>
      <c r="K1617" t="str">
        <f>IF(OR(Payroll!K32="Q3 2020",Payroll!K32="Q4 2020"),"Yes","No")</f>
        <v>No</v>
      </c>
      <c r="L1617" s="178" t="str">
        <f t="shared" si="1041"/>
        <v>No</v>
      </c>
      <c r="M1617" t="str">
        <f>IF(OR(Payroll!K32="Q1 2021",Payroll!K32="Q2 2021"),"Yes","No")</f>
        <v>No</v>
      </c>
      <c r="N1617" s="178" t="str">
        <f t="shared" si="1042"/>
        <v>No</v>
      </c>
      <c r="O1617" t="str">
        <f>IF(OR(Payroll!K32="Q3 2021",Payroll!K32="Q4 2021"),"Yes","No")</f>
        <v>No</v>
      </c>
      <c r="P1617" s="178" t="str">
        <f t="shared" si="1043"/>
        <v>No</v>
      </c>
      <c r="Q1617" t="str">
        <f>IF(OR(Payroll!K32="Q1 2022",Payroll!K32="Q2 2022"),"Yes","No")</f>
        <v>No</v>
      </c>
      <c r="R1617" s="178" t="str">
        <f t="shared" si="1044"/>
        <v>No</v>
      </c>
      <c r="S1617" t="str">
        <f>IF(OR(Payroll!K32="Q3 2022",Payroll!K32="Q4 2022"),"Yes","No")</f>
        <v>No</v>
      </c>
      <c r="T1617" s="178" t="str">
        <f t="shared" si="1045"/>
        <v>No</v>
      </c>
      <c r="U1617" t="str">
        <f>IF(OR(Payroll!K32="Q1 2023",Payroll!K32="Q2 2023"),"Yes","No")</f>
        <v>No</v>
      </c>
      <c r="V1617" s="178" t="str">
        <f t="shared" si="1046"/>
        <v>No</v>
      </c>
      <c r="W1617" t="str">
        <f>IF(OR(Payroll!K32="Q3 2023",Payroll!K32="Q4 2023"),"Yes","No")</f>
        <v>No</v>
      </c>
      <c r="X1617" s="178" t="str">
        <f t="shared" si="1047"/>
        <v>No</v>
      </c>
      <c r="Y1617" t="str">
        <f>IF(OR(Payroll!K32="Q1 2024",Payroll!K32="Q2 2024"),"Yes","No")</f>
        <v>No</v>
      </c>
      <c r="Z1617" s="178" t="str">
        <f t="shared" si="1048"/>
        <v>No</v>
      </c>
      <c r="AA1617" t="str">
        <f>IF(OR(Payroll!K32="Q3 2024",Payroll!K32="Q4 2024"),"Yes","No")</f>
        <v>No</v>
      </c>
      <c r="AB1617" s="178" t="str">
        <f t="shared" si="1049"/>
        <v>No</v>
      </c>
      <c r="AC1617" t="str">
        <f>IF(OR(Payroll!K32="Q1 2025",Payroll!K32="Q2 2025"),"Yes","No")</f>
        <v>No</v>
      </c>
      <c r="AD1617" s="178" t="str">
        <f t="shared" si="1050"/>
        <v>No</v>
      </c>
      <c r="AE1617" t="str">
        <f>IF(OR(Payroll!K32="Q3 2025",Payroll!K32="Q4 2025"),"Yes","No")</f>
        <v>No</v>
      </c>
      <c r="AF1617" s="178" t="str">
        <f t="shared" si="1051"/>
        <v>No</v>
      </c>
      <c r="AG1617" t="str">
        <f>IF(OR(Payroll!K32="Q1 2026",Payroll!K32="Q2 2026"),"Yes","No")</f>
        <v>No</v>
      </c>
      <c r="AH1617" s="178" t="str">
        <f t="shared" si="1052"/>
        <v>No</v>
      </c>
      <c r="AI1617" t="str">
        <f>IF(OR(Payroll!K32="Q3 2026",Payroll!K32="Q4 2026"),"Yes","No")</f>
        <v>No</v>
      </c>
      <c r="AJ1617" s="178" t="str">
        <f t="shared" si="1053"/>
        <v>No</v>
      </c>
      <c r="AK1617" t="str">
        <f>IF(OR(Payroll!K32="Q1 2027",Payroll!K32="Q2 2027"),"Yes","No")</f>
        <v>No</v>
      </c>
      <c r="AL1617" s="178" t="str">
        <f t="shared" si="1054"/>
        <v>No</v>
      </c>
      <c r="AM1617" t="str">
        <f>IF(OR(Payroll!K32="Q3 2027",Payroll!K32="Q4 2027"),"Yes","No")</f>
        <v>No</v>
      </c>
      <c r="AN1617" s="178" t="str">
        <f t="shared" si="1055"/>
        <v>No</v>
      </c>
      <c r="AO1617" t="str">
        <f>IF(OR(Payroll!K32="Q1 2028",Payroll!K32="Q2 2028"),"Yes","No")</f>
        <v>No</v>
      </c>
      <c r="AP1617" s="178" t="str">
        <f t="shared" si="1056"/>
        <v>No</v>
      </c>
      <c r="AQ1617" t="str">
        <f>IF(OR(Payroll!K32="Q3 2028",Payroll!K32="Q4 2028"),"Yes","No")</f>
        <v>No</v>
      </c>
      <c r="AR1617" s="178" t="str">
        <f t="shared" si="1057"/>
        <v>No</v>
      </c>
      <c r="AS1617" t="str">
        <f>IF(OR(Payroll!K32="Q1 2029",Payroll!K32="Q2 2029"),"Yes","No")</f>
        <v>No</v>
      </c>
      <c r="AT1617" s="178" t="str">
        <f t="shared" si="1058"/>
        <v>No</v>
      </c>
      <c r="AU1617" t="str">
        <f>IF(OR(Payroll!K32="Q3 2029",Payroll!K32="Q4 2029"),"Yes","No")</f>
        <v>No</v>
      </c>
      <c r="AV1617" s="178" t="str">
        <f t="shared" si="1059"/>
        <v>No</v>
      </c>
      <c r="AW1617" t="str">
        <f>IF(OR(Payroll!K32="Q1 2030",Payroll!K32="Q2 2030"),"Yes","No")</f>
        <v>No</v>
      </c>
      <c r="AX1617" s="178" t="str">
        <f t="shared" si="1060"/>
        <v>No</v>
      </c>
      <c r="AY1617" t="str">
        <f>IF(OR(Payroll!K32="Q3 2030",Payroll!K32="Q4 2030"),"Yes","No")</f>
        <v>No</v>
      </c>
      <c r="AZ1617" s="178" t="str">
        <f t="shared" si="1061"/>
        <v>No</v>
      </c>
      <c r="BA1617" t="str">
        <f>IF(Payroll!K32="","No","Yes")</f>
        <v>No</v>
      </c>
      <c r="BB1617" s="178" t="str">
        <f t="shared" si="1062"/>
        <v>No</v>
      </c>
      <c r="BC1617" s="178" t="str">
        <f t="shared" si="1063"/>
        <v>Yes</v>
      </c>
      <c r="BD1617" s="174"/>
    </row>
    <row r="1618" spans="1:56" s="175" customFormat="1" ht="23.65" thickBot="1" x14ac:dyDescent="0.5">
      <c r="A1618" s="177">
        <v>29</v>
      </c>
      <c r="B1618" s="71" t="s">
        <v>1243</v>
      </c>
      <c r="C1618" t="str">
        <f>IF(Payroll!E33="Yes","Yes","No")</f>
        <v>No</v>
      </c>
      <c r="D1618" t="str">
        <f>IF(AND(C1618="No",Payroll!F33="Yes"),"Yes","No")</f>
        <v>No</v>
      </c>
      <c r="E1618" t="str">
        <f>IF(AND(C1618="No",Payroll!F33="N/A"),"N/A","No")</f>
        <v>No</v>
      </c>
      <c r="F1618">
        <f>IF(OR(Payroll!F33="Yes",Payroll!F33="N/A"),0,1)</f>
        <v>1</v>
      </c>
      <c r="G1618" t="str">
        <f>IF(OR(Payroll!K33="Q3 2019",Payroll!K33="Q4 2019"),"Yes","No")</f>
        <v>No</v>
      </c>
      <c r="H1618" s="178" t="str">
        <f t="shared" si="1015"/>
        <v>No</v>
      </c>
      <c r="I1618" t="str">
        <f>IF(OR(Payroll!K33="Q1 2020",Payroll!K33="Q2 2020"),"Yes","No")</f>
        <v>No</v>
      </c>
      <c r="J1618" s="178" t="str">
        <f t="shared" si="1040"/>
        <v>No</v>
      </c>
      <c r="K1618" t="str">
        <f>IF(OR(Payroll!K33="Q3 2020",Payroll!K33="Q4 2020"),"Yes","No")</f>
        <v>No</v>
      </c>
      <c r="L1618" s="178" t="str">
        <f t="shared" si="1041"/>
        <v>No</v>
      </c>
      <c r="M1618" t="str">
        <f>IF(OR(Payroll!K33="Q1 2021",Payroll!K33="Q2 2021"),"Yes","No")</f>
        <v>No</v>
      </c>
      <c r="N1618" s="178" t="str">
        <f t="shared" si="1042"/>
        <v>No</v>
      </c>
      <c r="O1618" t="str">
        <f>IF(OR(Payroll!K33="Q3 2021",Payroll!K33="Q4 2021"),"Yes","No")</f>
        <v>No</v>
      </c>
      <c r="P1618" s="178" t="str">
        <f t="shared" si="1043"/>
        <v>No</v>
      </c>
      <c r="Q1618" t="str">
        <f>IF(OR(Payroll!K33="Q1 2022",Payroll!K33="Q2 2022"),"Yes","No")</f>
        <v>No</v>
      </c>
      <c r="R1618" s="178" t="str">
        <f t="shared" si="1044"/>
        <v>No</v>
      </c>
      <c r="S1618" t="str">
        <f>IF(OR(Payroll!K33="Q3 2022",Payroll!K33="Q4 2022"),"Yes","No")</f>
        <v>No</v>
      </c>
      <c r="T1618" s="178" t="str">
        <f t="shared" si="1045"/>
        <v>No</v>
      </c>
      <c r="U1618" t="str">
        <f>IF(OR(Payroll!K33="Q1 2023",Payroll!K33="Q2 2023"),"Yes","No")</f>
        <v>No</v>
      </c>
      <c r="V1618" s="178" t="str">
        <f t="shared" si="1046"/>
        <v>No</v>
      </c>
      <c r="W1618" t="str">
        <f>IF(OR(Payroll!K33="Q3 2023",Payroll!K33="Q4 2023"),"Yes","No")</f>
        <v>No</v>
      </c>
      <c r="X1618" s="178" t="str">
        <f t="shared" si="1047"/>
        <v>No</v>
      </c>
      <c r="Y1618" t="str">
        <f>IF(OR(Payroll!K33="Q1 2024",Payroll!K33="Q2 2024"),"Yes","No")</f>
        <v>No</v>
      </c>
      <c r="Z1618" s="178" t="str">
        <f t="shared" si="1048"/>
        <v>No</v>
      </c>
      <c r="AA1618" t="str">
        <f>IF(OR(Payroll!K33="Q3 2024",Payroll!K33="Q4 2024"),"Yes","No")</f>
        <v>No</v>
      </c>
      <c r="AB1618" s="178" t="str">
        <f t="shared" si="1049"/>
        <v>No</v>
      </c>
      <c r="AC1618" t="str">
        <f>IF(OR(Payroll!K33="Q1 2025",Payroll!K33="Q2 2025"),"Yes","No")</f>
        <v>No</v>
      </c>
      <c r="AD1618" s="178" t="str">
        <f t="shared" si="1050"/>
        <v>No</v>
      </c>
      <c r="AE1618" t="str">
        <f>IF(OR(Payroll!K33="Q3 2025",Payroll!K33="Q4 2025"),"Yes","No")</f>
        <v>No</v>
      </c>
      <c r="AF1618" s="178" t="str">
        <f t="shared" si="1051"/>
        <v>No</v>
      </c>
      <c r="AG1618" t="str">
        <f>IF(OR(Payroll!K33="Q1 2026",Payroll!K33="Q2 2026"),"Yes","No")</f>
        <v>No</v>
      </c>
      <c r="AH1618" s="178" t="str">
        <f t="shared" si="1052"/>
        <v>No</v>
      </c>
      <c r="AI1618" t="str">
        <f>IF(OR(Payroll!K33="Q3 2026",Payroll!K33="Q4 2026"),"Yes","No")</f>
        <v>No</v>
      </c>
      <c r="AJ1618" s="178" t="str">
        <f t="shared" si="1053"/>
        <v>No</v>
      </c>
      <c r="AK1618" t="str">
        <f>IF(OR(Payroll!K33="Q1 2027",Payroll!K33="Q2 2027"),"Yes","No")</f>
        <v>No</v>
      </c>
      <c r="AL1618" s="178" t="str">
        <f t="shared" si="1054"/>
        <v>No</v>
      </c>
      <c r="AM1618" t="str">
        <f>IF(OR(Payroll!K33="Q3 2027",Payroll!K33="Q4 2027"),"Yes","No")</f>
        <v>No</v>
      </c>
      <c r="AN1618" s="178" t="str">
        <f t="shared" si="1055"/>
        <v>No</v>
      </c>
      <c r="AO1618" t="str">
        <f>IF(OR(Payroll!K33="Q1 2028",Payroll!K33="Q2 2028"),"Yes","No")</f>
        <v>No</v>
      </c>
      <c r="AP1618" s="178" t="str">
        <f t="shared" si="1056"/>
        <v>No</v>
      </c>
      <c r="AQ1618" t="str">
        <f>IF(OR(Payroll!K33="Q3 2028",Payroll!K33="Q4 2028"),"Yes","No")</f>
        <v>No</v>
      </c>
      <c r="AR1618" s="178" t="str">
        <f t="shared" si="1057"/>
        <v>No</v>
      </c>
      <c r="AS1618" t="str">
        <f>IF(OR(Payroll!K33="Q1 2029",Payroll!K33="Q2 2029"),"Yes","No")</f>
        <v>No</v>
      </c>
      <c r="AT1618" s="178" t="str">
        <f t="shared" si="1058"/>
        <v>No</v>
      </c>
      <c r="AU1618" t="str">
        <f>IF(OR(Payroll!K33="Q3 2029",Payroll!K33="Q4 2029"),"Yes","No")</f>
        <v>No</v>
      </c>
      <c r="AV1618" s="178" t="str">
        <f t="shared" si="1059"/>
        <v>No</v>
      </c>
      <c r="AW1618" t="str">
        <f>IF(OR(Payroll!K33="Q1 2030",Payroll!K33="Q2 2030"),"Yes","No")</f>
        <v>No</v>
      </c>
      <c r="AX1618" s="178" t="str">
        <f t="shared" si="1060"/>
        <v>No</v>
      </c>
      <c r="AY1618" t="str">
        <f>IF(OR(Payroll!K33="Q3 2030",Payroll!K33="Q4 2030"),"Yes","No")</f>
        <v>No</v>
      </c>
      <c r="AZ1618" s="178" t="str">
        <f t="shared" si="1061"/>
        <v>No</v>
      </c>
      <c r="BA1618" t="str">
        <f>IF(Payroll!K33="","No","Yes")</f>
        <v>No</v>
      </c>
      <c r="BB1618" s="178" t="str">
        <f t="shared" si="1062"/>
        <v>No</v>
      </c>
      <c r="BC1618" s="178" t="str">
        <f t="shared" si="1063"/>
        <v>Yes</v>
      </c>
      <c r="BD1618" s="174"/>
    </row>
    <row r="1619" spans="1:56" s="175" customFormat="1" ht="23.65" thickBot="1" x14ac:dyDescent="0.5">
      <c r="A1619" s="177">
        <v>30</v>
      </c>
      <c r="B1619" s="71" t="s">
        <v>1244</v>
      </c>
      <c r="C1619" t="str">
        <f>IF(Payroll!E34="Yes","Yes","No")</f>
        <v>No</v>
      </c>
      <c r="D1619" t="str">
        <f>IF(AND(C1619="No",Payroll!F34="Yes"),"Yes","No")</f>
        <v>No</v>
      </c>
      <c r="E1619" t="str">
        <f>IF(AND(C1619="No",Payroll!F34="N/A"),"N/A","No")</f>
        <v>No</v>
      </c>
      <c r="F1619">
        <f>IF(OR(Payroll!F34="Yes",Payroll!F34="N/A"),0,1)</f>
        <v>1</v>
      </c>
      <c r="G1619" t="str">
        <f>IF(OR(Payroll!K34="Q3 2019",Payroll!K34="Q4 2019"),"Yes","No")</f>
        <v>No</v>
      </c>
      <c r="H1619" s="178" t="str">
        <f t="shared" si="1015"/>
        <v>No</v>
      </c>
      <c r="I1619" t="str">
        <f>IF(OR(Payroll!K34="Q1 2020",Payroll!K34="Q2 2020"),"Yes","No")</f>
        <v>No</v>
      </c>
      <c r="J1619" s="178" t="str">
        <f t="shared" si="1040"/>
        <v>No</v>
      </c>
      <c r="K1619" t="str">
        <f>IF(OR(Payroll!K34="Q3 2020",Payroll!K34="Q4 2020"),"Yes","No")</f>
        <v>No</v>
      </c>
      <c r="L1619" s="178" t="str">
        <f t="shared" si="1041"/>
        <v>No</v>
      </c>
      <c r="M1619" t="str">
        <f>IF(OR(Payroll!K34="Q1 2021",Payroll!K34="Q2 2021"),"Yes","No")</f>
        <v>No</v>
      </c>
      <c r="N1619" s="178" t="str">
        <f t="shared" si="1042"/>
        <v>No</v>
      </c>
      <c r="O1619" t="str">
        <f>IF(OR(Payroll!K34="Q3 2021",Payroll!K34="Q4 2021"),"Yes","No")</f>
        <v>No</v>
      </c>
      <c r="P1619" s="178" t="str">
        <f t="shared" si="1043"/>
        <v>No</v>
      </c>
      <c r="Q1619" t="str">
        <f>IF(OR(Payroll!K34="Q1 2022",Payroll!K34="Q2 2022"),"Yes","No")</f>
        <v>No</v>
      </c>
      <c r="R1619" s="178" t="str">
        <f t="shared" si="1044"/>
        <v>No</v>
      </c>
      <c r="S1619" t="str">
        <f>IF(OR(Payroll!K34="Q3 2022",Payroll!K34="Q4 2022"),"Yes","No")</f>
        <v>No</v>
      </c>
      <c r="T1619" s="178" t="str">
        <f t="shared" si="1045"/>
        <v>No</v>
      </c>
      <c r="U1619" t="str">
        <f>IF(OR(Payroll!K34="Q1 2023",Payroll!K34="Q2 2023"),"Yes","No")</f>
        <v>No</v>
      </c>
      <c r="V1619" s="178" t="str">
        <f t="shared" si="1046"/>
        <v>No</v>
      </c>
      <c r="W1619" t="str">
        <f>IF(OR(Payroll!K34="Q3 2023",Payroll!K34="Q4 2023"),"Yes","No")</f>
        <v>No</v>
      </c>
      <c r="X1619" s="178" t="str">
        <f t="shared" si="1047"/>
        <v>No</v>
      </c>
      <c r="Y1619" t="str">
        <f>IF(OR(Payroll!K34="Q1 2024",Payroll!K34="Q2 2024"),"Yes","No")</f>
        <v>No</v>
      </c>
      <c r="Z1619" s="178" t="str">
        <f t="shared" si="1048"/>
        <v>No</v>
      </c>
      <c r="AA1619" t="str">
        <f>IF(OR(Payroll!K34="Q3 2024",Payroll!K34="Q4 2024"),"Yes","No")</f>
        <v>No</v>
      </c>
      <c r="AB1619" s="178" t="str">
        <f t="shared" si="1049"/>
        <v>No</v>
      </c>
      <c r="AC1619" t="str">
        <f>IF(OR(Payroll!K34="Q1 2025",Payroll!K34="Q2 2025"),"Yes","No")</f>
        <v>No</v>
      </c>
      <c r="AD1619" s="178" t="str">
        <f t="shared" si="1050"/>
        <v>No</v>
      </c>
      <c r="AE1619" t="str">
        <f>IF(OR(Payroll!K34="Q3 2025",Payroll!K34="Q4 2025"),"Yes","No")</f>
        <v>No</v>
      </c>
      <c r="AF1619" s="178" t="str">
        <f t="shared" si="1051"/>
        <v>No</v>
      </c>
      <c r="AG1619" t="str">
        <f>IF(OR(Payroll!K34="Q1 2026",Payroll!K34="Q2 2026"),"Yes","No")</f>
        <v>No</v>
      </c>
      <c r="AH1619" s="178" t="str">
        <f t="shared" si="1052"/>
        <v>No</v>
      </c>
      <c r="AI1619" t="str">
        <f>IF(OR(Payroll!K34="Q3 2026",Payroll!K34="Q4 2026"),"Yes","No")</f>
        <v>No</v>
      </c>
      <c r="AJ1619" s="178" t="str">
        <f t="shared" si="1053"/>
        <v>No</v>
      </c>
      <c r="AK1619" t="str">
        <f>IF(OR(Payroll!K34="Q1 2027",Payroll!K34="Q2 2027"),"Yes","No")</f>
        <v>No</v>
      </c>
      <c r="AL1619" s="178" t="str">
        <f t="shared" si="1054"/>
        <v>No</v>
      </c>
      <c r="AM1619" t="str">
        <f>IF(OR(Payroll!K34="Q3 2027",Payroll!K34="Q4 2027"),"Yes","No")</f>
        <v>No</v>
      </c>
      <c r="AN1619" s="178" t="str">
        <f t="shared" si="1055"/>
        <v>No</v>
      </c>
      <c r="AO1619" t="str">
        <f>IF(OR(Payroll!K34="Q1 2028",Payroll!K34="Q2 2028"),"Yes","No")</f>
        <v>No</v>
      </c>
      <c r="AP1619" s="178" t="str">
        <f t="shared" si="1056"/>
        <v>No</v>
      </c>
      <c r="AQ1619" t="str">
        <f>IF(OR(Payroll!K34="Q3 2028",Payroll!K34="Q4 2028"),"Yes","No")</f>
        <v>No</v>
      </c>
      <c r="AR1619" s="178" t="str">
        <f t="shared" si="1057"/>
        <v>No</v>
      </c>
      <c r="AS1619" t="str">
        <f>IF(OR(Payroll!K34="Q1 2029",Payroll!K34="Q2 2029"),"Yes","No")</f>
        <v>No</v>
      </c>
      <c r="AT1619" s="178" t="str">
        <f t="shared" si="1058"/>
        <v>No</v>
      </c>
      <c r="AU1619" t="str">
        <f>IF(OR(Payroll!K34="Q3 2029",Payroll!K34="Q4 2029"),"Yes","No")</f>
        <v>No</v>
      </c>
      <c r="AV1619" s="178" t="str">
        <f t="shared" si="1059"/>
        <v>No</v>
      </c>
      <c r="AW1619" t="str">
        <f>IF(OR(Payroll!K34="Q1 2030",Payroll!K34="Q2 2030"),"Yes","No")</f>
        <v>No</v>
      </c>
      <c r="AX1619" s="178" t="str">
        <f t="shared" si="1060"/>
        <v>No</v>
      </c>
      <c r="AY1619" t="str">
        <f>IF(OR(Payroll!K34="Q3 2030",Payroll!K34="Q4 2030"),"Yes","No")</f>
        <v>No</v>
      </c>
      <c r="AZ1619" s="178" t="str">
        <f t="shared" si="1061"/>
        <v>No</v>
      </c>
      <c r="BA1619" t="str">
        <f>IF(Payroll!K34="","No","Yes")</f>
        <v>No</v>
      </c>
      <c r="BB1619" s="178" t="str">
        <f t="shared" si="1062"/>
        <v>No</v>
      </c>
      <c r="BC1619" s="178" t="str">
        <f t="shared" si="1063"/>
        <v>Yes</v>
      </c>
      <c r="BD1619" s="174"/>
    </row>
    <row r="1620" spans="1:56" s="175" customFormat="1" ht="23.65" thickBot="1" x14ac:dyDescent="0.5">
      <c r="A1620" s="177">
        <v>31</v>
      </c>
      <c r="B1620" s="71" t="s">
        <v>1245</v>
      </c>
      <c r="C1620" t="str">
        <f>IF(Payroll!E35="Yes","Yes","No")</f>
        <v>No</v>
      </c>
      <c r="D1620" t="str">
        <f>IF(AND(C1620="No",Payroll!F35="Yes"),"Yes","No")</f>
        <v>No</v>
      </c>
      <c r="E1620" t="str">
        <f>IF(AND(C1620="No",Payroll!F35="N/A"),"N/A","No")</f>
        <v>No</v>
      </c>
      <c r="F1620">
        <f>IF(OR(Payroll!F35="Yes",Payroll!F35="N/A"),0,1)</f>
        <v>1</v>
      </c>
      <c r="G1620" t="str">
        <f>IF(OR(Payroll!K35="Q3 2019",Payroll!K35="Q4 2019"),"Yes","No")</f>
        <v>No</v>
      </c>
      <c r="H1620" s="178" t="str">
        <f t="shared" si="1015"/>
        <v>No</v>
      </c>
      <c r="I1620" t="str">
        <f>IF(OR(Payroll!K35="Q1 2020",Payroll!K35="Q2 2020"),"Yes","No")</f>
        <v>No</v>
      </c>
      <c r="J1620" s="178" t="str">
        <f t="shared" si="1040"/>
        <v>No</v>
      </c>
      <c r="K1620" t="str">
        <f>IF(OR(Payroll!K35="Q3 2020",Payroll!K35="Q4 2020"),"Yes","No")</f>
        <v>No</v>
      </c>
      <c r="L1620" s="178" t="str">
        <f t="shared" si="1041"/>
        <v>No</v>
      </c>
      <c r="M1620" t="str">
        <f>IF(OR(Payroll!K35="Q1 2021",Payroll!K35="Q2 2021"),"Yes","No")</f>
        <v>No</v>
      </c>
      <c r="N1620" s="178" t="str">
        <f t="shared" si="1042"/>
        <v>No</v>
      </c>
      <c r="O1620" t="str">
        <f>IF(OR(Payroll!K35="Q3 2021",Payroll!K35="Q4 2021"),"Yes","No")</f>
        <v>No</v>
      </c>
      <c r="P1620" s="178" t="str">
        <f t="shared" si="1043"/>
        <v>No</v>
      </c>
      <c r="Q1620" t="str">
        <f>IF(OR(Payroll!K35="Q1 2022",Payroll!K35="Q2 2022"),"Yes","No")</f>
        <v>No</v>
      </c>
      <c r="R1620" s="178" t="str">
        <f t="shared" si="1044"/>
        <v>No</v>
      </c>
      <c r="S1620" t="str">
        <f>IF(OR(Payroll!K35="Q3 2022",Payroll!K35="Q4 2022"),"Yes","No")</f>
        <v>No</v>
      </c>
      <c r="T1620" s="178" t="str">
        <f t="shared" si="1045"/>
        <v>No</v>
      </c>
      <c r="U1620" t="str">
        <f>IF(OR(Payroll!K35="Q1 2023",Payroll!K35="Q2 2023"),"Yes","No")</f>
        <v>No</v>
      </c>
      <c r="V1620" s="178" t="str">
        <f t="shared" si="1046"/>
        <v>No</v>
      </c>
      <c r="W1620" t="str">
        <f>IF(OR(Payroll!K35="Q3 2023",Payroll!K35="Q4 2023"),"Yes","No")</f>
        <v>No</v>
      </c>
      <c r="X1620" s="178" t="str">
        <f t="shared" si="1047"/>
        <v>No</v>
      </c>
      <c r="Y1620" t="str">
        <f>IF(OR(Payroll!K35="Q1 2024",Payroll!K35="Q2 2024"),"Yes","No")</f>
        <v>No</v>
      </c>
      <c r="Z1620" s="178" t="str">
        <f t="shared" si="1048"/>
        <v>No</v>
      </c>
      <c r="AA1620" t="str">
        <f>IF(OR(Payroll!K35="Q3 2024",Payroll!K35="Q4 2024"),"Yes","No")</f>
        <v>No</v>
      </c>
      <c r="AB1620" s="178" t="str">
        <f t="shared" si="1049"/>
        <v>No</v>
      </c>
      <c r="AC1620" t="str">
        <f>IF(OR(Payroll!K35="Q1 2025",Payroll!K35="Q2 2025"),"Yes","No")</f>
        <v>No</v>
      </c>
      <c r="AD1620" s="178" t="str">
        <f t="shared" si="1050"/>
        <v>No</v>
      </c>
      <c r="AE1620" t="str">
        <f>IF(OR(Payroll!K35="Q3 2025",Payroll!K35="Q4 2025"),"Yes","No")</f>
        <v>No</v>
      </c>
      <c r="AF1620" s="178" t="str">
        <f t="shared" si="1051"/>
        <v>No</v>
      </c>
      <c r="AG1620" t="str">
        <f>IF(OR(Payroll!K35="Q1 2026",Payroll!K35="Q2 2026"),"Yes","No")</f>
        <v>No</v>
      </c>
      <c r="AH1620" s="178" t="str">
        <f t="shared" si="1052"/>
        <v>No</v>
      </c>
      <c r="AI1620" t="str">
        <f>IF(OR(Payroll!K35="Q3 2026",Payroll!K35="Q4 2026"),"Yes","No")</f>
        <v>No</v>
      </c>
      <c r="AJ1620" s="178" t="str">
        <f t="shared" si="1053"/>
        <v>No</v>
      </c>
      <c r="AK1620" t="str">
        <f>IF(OR(Payroll!K35="Q1 2027",Payroll!K35="Q2 2027"),"Yes","No")</f>
        <v>No</v>
      </c>
      <c r="AL1620" s="178" t="str">
        <f t="shared" si="1054"/>
        <v>No</v>
      </c>
      <c r="AM1620" t="str">
        <f>IF(OR(Payroll!K35="Q3 2027",Payroll!K35="Q4 2027"),"Yes","No")</f>
        <v>No</v>
      </c>
      <c r="AN1620" s="178" t="str">
        <f t="shared" si="1055"/>
        <v>No</v>
      </c>
      <c r="AO1620" t="str">
        <f>IF(OR(Payroll!K35="Q1 2028",Payroll!K35="Q2 2028"),"Yes","No")</f>
        <v>No</v>
      </c>
      <c r="AP1620" s="178" t="str">
        <f t="shared" si="1056"/>
        <v>No</v>
      </c>
      <c r="AQ1620" t="str">
        <f>IF(OR(Payroll!K35="Q3 2028",Payroll!K35="Q4 2028"),"Yes","No")</f>
        <v>No</v>
      </c>
      <c r="AR1620" s="178" t="str">
        <f t="shared" si="1057"/>
        <v>No</v>
      </c>
      <c r="AS1620" t="str">
        <f>IF(OR(Payroll!K35="Q1 2029",Payroll!K35="Q2 2029"),"Yes","No")</f>
        <v>No</v>
      </c>
      <c r="AT1620" s="178" t="str">
        <f t="shared" si="1058"/>
        <v>No</v>
      </c>
      <c r="AU1620" t="str">
        <f>IF(OR(Payroll!K35="Q3 2029",Payroll!K35="Q4 2029"),"Yes","No")</f>
        <v>No</v>
      </c>
      <c r="AV1620" s="178" t="str">
        <f t="shared" si="1059"/>
        <v>No</v>
      </c>
      <c r="AW1620" t="str">
        <f>IF(OR(Payroll!K35="Q1 2030",Payroll!K35="Q2 2030"),"Yes","No")</f>
        <v>No</v>
      </c>
      <c r="AX1620" s="178" t="str">
        <f t="shared" si="1060"/>
        <v>No</v>
      </c>
      <c r="AY1620" t="str">
        <f>IF(OR(Payroll!K35="Q3 2030",Payroll!K35="Q4 2030"),"Yes","No")</f>
        <v>No</v>
      </c>
      <c r="AZ1620" s="178" t="str">
        <f t="shared" si="1061"/>
        <v>No</v>
      </c>
      <c r="BA1620" t="str">
        <f>IF(Payroll!K35="","No","Yes")</f>
        <v>No</v>
      </c>
      <c r="BB1620" s="178" t="str">
        <f t="shared" si="1062"/>
        <v>No</v>
      </c>
      <c r="BC1620" s="178" t="str">
        <f t="shared" si="1063"/>
        <v>Yes</v>
      </c>
      <c r="BD1620" s="174"/>
    </row>
    <row r="1621" spans="1:56" s="175" customFormat="1" ht="23.65" thickBot="1" x14ac:dyDescent="0.5">
      <c r="A1621" s="177">
        <v>32</v>
      </c>
      <c r="B1621" s="71" t="s">
        <v>1246</v>
      </c>
      <c r="C1621" t="str">
        <f>IF(Payroll!E36="Yes","Yes","No")</f>
        <v>No</v>
      </c>
      <c r="D1621" t="str">
        <f>IF(AND(C1621="No",Payroll!F36="Yes"),"Yes","No")</f>
        <v>No</v>
      </c>
      <c r="E1621" t="str">
        <f>IF(AND(C1621="No",Payroll!F36="N/A"),"N/A","No")</f>
        <v>No</v>
      </c>
      <c r="F1621">
        <f>IF(OR(Payroll!F36="Yes",Payroll!F36="N/A"),0,1)</f>
        <v>1</v>
      </c>
      <c r="G1621" t="str">
        <f>IF(OR(Payroll!K36="Q3 2019",Payroll!K36="Q4 2019"),"Yes","No")</f>
        <v>No</v>
      </c>
      <c r="H1621" s="178" t="str">
        <f t="shared" si="1015"/>
        <v>No</v>
      </c>
      <c r="I1621" t="str">
        <f>IF(OR(Payroll!K36="Q1 2020",Payroll!K36="Q2 2020"),"Yes","No")</f>
        <v>No</v>
      </c>
      <c r="J1621" s="178" t="str">
        <f t="shared" si="1040"/>
        <v>No</v>
      </c>
      <c r="K1621" t="str">
        <f>IF(OR(Payroll!K36="Q3 2020",Payroll!K36="Q4 2020"),"Yes","No")</f>
        <v>No</v>
      </c>
      <c r="L1621" s="178" t="str">
        <f t="shared" si="1041"/>
        <v>No</v>
      </c>
      <c r="M1621" t="str">
        <f>IF(OR(Payroll!K36="Q1 2021",Payroll!K36="Q2 2021"),"Yes","No")</f>
        <v>No</v>
      </c>
      <c r="N1621" s="178" t="str">
        <f t="shared" si="1042"/>
        <v>No</v>
      </c>
      <c r="O1621" t="str">
        <f>IF(OR(Payroll!K36="Q3 2021",Payroll!K36="Q4 2021"),"Yes","No")</f>
        <v>No</v>
      </c>
      <c r="P1621" s="178" t="str">
        <f t="shared" si="1043"/>
        <v>No</v>
      </c>
      <c r="Q1621" t="str">
        <f>IF(OR(Payroll!K36="Q1 2022",Payroll!K36="Q2 2022"),"Yes","No")</f>
        <v>No</v>
      </c>
      <c r="R1621" s="178" t="str">
        <f t="shared" si="1044"/>
        <v>No</v>
      </c>
      <c r="S1621" t="str">
        <f>IF(OR(Payroll!K36="Q3 2022",Payroll!K36="Q4 2022"),"Yes","No")</f>
        <v>No</v>
      </c>
      <c r="T1621" s="178" t="str">
        <f t="shared" si="1045"/>
        <v>No</v>
      </c>
      <c r="U1621" t="str">
        <f>IF(OR(Payroll!K36="Q1 2023",Payroll!K36="Q2 2023"),"Yes","No")</f>
        <v>No</v>
      </c>
      <c r="V1621" s="178" t="str">
        <f t="shared" si="1046"/>
        <v>No</v>
      </c>
      <c r="W1621" t="str">
        <f>IF(OR(Payroll!K36="Q3 2023",Payroll!K36="Q4 2023"),"Yes","No")</f>
        <v>No</v>
      </c>
      <c r="X1621" s="178" t="str">
        <f t="shared" si="1047"/>
        <v>No</v>
      </c>
      <c r="Y1621" t="str">
        <f>IF(OR(Payroll!K36="Q1 2024",Payroll!K36="Q2 2024"),"Yes","No")</f>
        <v>No</v>
      </c>
      <c r="Z1621" s="178" t="str">
        <f t="shared" si="1048"/>
        <v>No</v>
      </c>
      <c r="AA1621" t="str">
        <f>IF(OR(Payroll!K36="Q3 2024",Payroll!K36="Q4 2024"),"Yes","No")</f>
        <v>No</v>
      </c>
      <c r="AB1621" s="178" t="str">
        <f t="shared" si="1049"/>
        <v>No</v>
      </c>
      <c r="AC1621" t="str">
        <f>IF(OR(Payroll!K36="Q1 2025",Payroll!K36="Q2 2025"),"Yes","No")</f>
        <v>No</v>
      </c>
      <c r="AD1621" s="178" t="str">
        <f t="shared" si="1050"/>
        <v>No</v>
      </c>
      <c r="AE1621" t="str">
        <f>IF(OR(Payroll!K36="Q3 2025",Payroll!K36="Q4 2025"),"Yes","No")</f>
        <v>No</v>
      </c>
      <c r="AF1621" s="178" t="str">
        <f t="shared" si="1051"/>
        <v>No</v>
      </c>
      <c r="AG1621" t="str">
        <f>IF(OR(Payroll!K36="Q1 2026",Payroll!K36="Q2 2026"),"Yes","No")</f>
        <v>No</v>
      </c>
      <c r="AH1621" s="178" t="str">
        <f t="shared" si="1052"/>
        <v>No</v>
      </c>
      <c r="AI1621" t="str">
        <f>IF(OR(Payroll!K36="Q3 2026",Payroll!K36="Q4 2026"),"Yes","No")</f>
        <v>No</v>
      </c>
      <c r="AJ1621" s="178" t="str">
        <f t="shared" si="1053"/>
        <v>No</v>
      </c>
      <c r="AK1621" t="str">
        <f>IF(OR(Payroll!K36="Q1 2027",Payroll!K36="Q2 2027"),"Yes","No")</f>
        <v>No</v>
      </c>
      <c r="AL1621" s="178" t="str">
        <f t="shared" si="1054"/>
        <v>No</v>
      </c>
      <c r="AM1621" t="str">
        <f>IF(OR(Payroll!K36="Q3 2027",Payroll!K36="Q4 2027"),"Yes","No")</f>
        <v>No</v>
      </c>
      <c r="AN1621" s="178" t="str">
        <f t="shared" si="1055"/>
        <v>No</v>
      </c>
      <c r="AO1621" t="str">
        <f>IF(OR(Payroll!K36="Q1 2028",Payroll!K36="Q2 2028"),"Yes","No")</f>
        <v>No</v>
      </c>
      <c r="AP1621" s="178" t="str">
        <f t="shared" si="1056"/>
        <v>No</v>
      </c>
      <c r="AQ1621" t="str">
        <f>IF(OR(Payroll!K36="Q3 2028",Payroll!K36="Q4 2028"),"Yes","No")</f>
        <v>No</v>
      </c>
      <c r="AR1621" s="178" t="str">
        <f t="shared" si="1057"/>
        <v>No</v>
      </c>
      <c r="AS1621" t="str">
        <f>IF(OR(Payroll!K36="Q1 2029",Payroll!K36="Q2 2029"),"Yes","No")</f>
        <v>No</v>
      </c>
      <c r="AT1621" s="178" t="str">
        <f t="shared" si="1058"/>
        <v>No</v>
      </c>
      <c r="AU1621" t="str">
        <f>IF(OR(Payroll!K36="Q3 2029",Payroll!K36="Q4 2029"),"Yes","No")</f>
        <v>No</v>
      </c>
      <c r="AV1621" s="178" t="str">
        <f t="shared" si="1059"/>
        <v>No</v>
      </c>
      <c r="AW1621" t="str">
        <f>IF(OR(Payroll!K36="Q1 2030",Payroll!K36="Q2 2030"),"Yes","No")</f>
        <v>No</v>
      </c>
      <c r="AX1621" s="178" t="str">
        <f t="shared" si="1060"/>
        <v>No</v>
      </c>
      <c r="AY1621" t="str">
        <f>IF(OR(Payroll!K36="Q3 2030",Payroll!K36="Q4 2030"),"Yes","No")</f>
        <v>No</v>
      </c>
      <c r="AZ1621" s="178" t="str">
        <f t="shared" si="1061"/>
        <v>No</v>
      </c>
      <c r="BA1621" t="str">
        <f>IF(Payroll!K36="","No","Yes")</f>
        <v>No</v>
      </c>
      <c r="BB1621" s="178" t="str">
        <f t="shared" si="1062"/>
        <v>No</v>
      </c>
      <c r="BC1621" s="178" t="str">
        <f t="shared" si="1063"/>
        <v>Yes</v>
      </c>
      <c r="BD1621" s="174"/>
    </row>
    <row r="1622" spans="1:56" s="175" customFormat="1" ht="23.65" thickBot="1" x14ac:dyDescent="0.5">
      <c r="A1622" s="177">
        <v>33</v>
      </c>
      <c r="B1622" s="71" t="s">
        <v>1247</v>
      </c>
      <c r="C1622" t="str">
        <f>IF(Payroll!E37="Yes","Yes","No")</f>
        <v>No</v>
      </c>
      <c r="D1622" t="str">
        <f>IF(AND(C1622="No",Payroll!F37="Yes"),"Yes","No")</f>
        <v>No</v>
      </c>
      <c r="E1622" t="str">
        <f>IF(AND(C1622="No",Payroll!F37="N/A"),"N/A","No")</f>
        <v>No</v>
      </c>
      <c r="F1622">
        <f>IF(OR(Payroll!F37="Yes",Payroll!F37="N/A"),0,1)</f>
        <v>1</v>
      </c>
      <c r="G1622" t="str">
        <f>IF(OR(Payroll!K37="Q3 2019",Payroll!K37="Q4 2019"),"Yes","No")</f>
        <v>No</v>
      </c>
      <c r="H1622" s="178" t="str">
        <f t="shared" si="1015"/>
        <v>No</v>
      </c>
      <c r="I1622" t="str">
        <f>IF(OR(Payroll!K37="Q1 2020",Payroll!K37="Q2 2020"),"Yes","No")</f>
        <v>No</v>
      </c>
      <c r="J1622" s="178" t="str">
        <f t="shared" si="1040"/>
        <v>No</v>
      </c>
      <c r="K1622" t="str">
        <f>IF(OR(Payroll!K37="Q3 2020",Payroll!K37="Q4 2020"),"Yes","No")</f>
        <v>No</v>
      </c>
      <c r="L1622" s="178" t="str">
        <f t="shared" si="1041"/>
        <v>No</v>
      </c>
      <c r="M1622" t="str">
        <f>IF(OR(Payroll!K37="Q1 2021",Payroll!K37="Q2 2021"),"Yes","No")</f>
        <v>No</v>
      </c>
      <c r="N1622" s="178" t="str">
        <f t="shared" si="1042"/>
        <v>No</v>
      </c>
      <c r="O1622" t="str">
        <f>IF(OR(Payroll!K37="Q3 2021",Payroll!K37="Q4 2021"),"Yes","No")</f>
        <v>No</v>
      </c>
      <c r="P1622" s="178" t="str">
        <f t="shared" si="1043"/>
        <v>No</v>
      </c>
      <c r="Q1622" t="str">
        <f>IF(OR(Payroll!K37="Q1 2022",Payroll!K37="Q2 2022"),"Yes","No")</f>
        <v>No</v>
      </c>
      <c r="R1622" s="178" t="str">
        <f t="shared" si="1044"/>
        <v>No</v>
      </c>
      <c r="S1622" t="str">
        <f>IF(OR(Payroll!K37="Q3 2022",Payroll!K37="Q4 2022"),"Yes","No")</f>
        <v>No</v>
      </c>
      <c r="T1622" s="178" t="str">
        <f t="shared" si="1045"/>
        <v>No</v>
      </c>
      <c r="U1622" t="str">
        <f>IF(OR(Payroll!K37="Q1 2023",Payroll!K37="Q2 2023"),"Yes","No")</f>
        <v>No</v>
      </c>
      <c r="V1622" s="178" t="str">
        <f t="shared" si="1046"/>
        <v>No</v>
      </c>
      <c r="W1622" t="str">
        <f>IF(OR(Payroll!K37="Q3 2023",Payroll!K37="Q4 2023"),"Yes","No")</f>
        <v>No</v>
      </c>
      <c r="X1622" s="178" t="str">
        <f t="shared" si="1047"/>
        <v>No</v>
      </c>
      <c r="Y1622" t="str">
        <f>IF(OR(Payroll!K37="Q1 2024",Payroll!K37="Q2 2024"),"Yes","No")</f>
        <v>No</v>
      </c>
      <c r="Z1622" s="178" t="str">
        <f t="shared" si="1048"/>
        <v>No</v>
      </c>
      <c r="AA1622" t="str">
        <f>IF(OR(Payroll!K37="Q3 2024",Payroll!K37="Q4 2024"),"Yes","No")</f>
        <v>No</v>
      </c>
      <c r="AB1622" s="178" t="str">
        <f t="shared" si="1049"/>
        <v>No</v>
      </c>
      <c r="AC1622" t="str">
        <f>IF(OR(Payroll!K37="Q1 2025",Payroll!K37="Q2 2025"),"Yes","No")</f>
        <v>No</v>
      </c>
      <c r="AD1622" s="178" t="str">
        <f t="shared" si="1050"/>
        <v>No</v>
      </c>
      <c r="AE1622" t="str">
        <f>IF(OR(Payroll!K37="Q3 2025",Payroll!K37="Q4 2025"),"Yes","No")</f>
        <v>No</v>
      </c>
      <c r="AF1622" s="178" t="str">
        <f t="shared" si="1051"/>
        <v>No</v>
      </c>
      <c r="AG1622" t="str">
        <f>IF(OR(Payroll!K37="Q1 2026",Payroll!K37="Q2 2026"),"Yes","No")</f>
        <v>No</v>
      </c>
      <c r="AH1622" s="178" t="str">
        <f t="shared" si="1052"/>
        <v>No</v>
      </c>
      <c r="AI1622" t="str">
        <f>IF(OR(Payroll!K37="Q3 2026",Payroll!K37="Q4 2026"),"Yes","No")</f>
        <v>No</v>
      </c>
      <c r="AJ1622" s="178" t="str">
        <f t="shared" si="1053"/>
        <v>No</v>
      </c>
      <c r="AK1622" t="str">
        <f>IF(OR(Payroll!K37="Q1 2027",Payroll!K37="Q2 2027"),"Yes","No")</f>
        <v>No</v>
      </c>
      <c r="AL1622" s="178" t="str">
        <f t="shared" si="1054"/>
        <v>No</v>
      </c>
      <c r="AM1622" t="str">
        <f>IF(OR(Payroll!K37="Q3 2027",Payroll!K37="Q4 2027"),"Yes","No")</f>
        <v>No</v>
      </c>
      <c r="AN1622" s="178" t="str">
        <f t="shared" si="1055"/>
        <v>No</v>
      </c>
      <c r="AO1622" t="str">
        <f>IF(OR(Payroll!K37="Q1 2028",Payroll!K37="Q2 2028"),"Yes","No")</f>
        <v>No</v>
      </c>
      <c r="AP1622" s="178" t="str">
        <f t="shared" si="1056"/>
        <v>No</v>
      </c>
      <c r="AQ1622" t="str">
        <f>IF(OR(Payroll!K37="Q3 2028",Payroll!K37="Q4 2028"),"Yes","No")</f>
        <v>No</v>
      </c>
      <c r="AR1622" s="178" t="str">
        <f t="shared" si="1057"/>
        <v>No</v>
      </c>
      <c r="AS1622" t="str">
        <f>IF(OR(Payroll!K37="Q1 2029",Payroll!K37="Q2 2029"),"Yes","No")</f>
        <v>No</v>
      </c>
      <c r="AT1622" s="178" t="str">
        <f t="shared" si="1058"/>
        <v>No</v>
      </c>
      <c r="AU1622" t="str">
        <f>IF(OR(Payroll!K37="Q3 2029",Payroll!K37="Q4 2029"),"Yes","No")</f>
        <v>No</v>
      </c>
      <c r="AV1622" s="178" t="str">
        <f t="shared" si="1059"/>
        <v>No</v>
      </c>
      <c r="AW1622" t="str">
        <f>IF(OR(Payroll!K37="Q1 2030",Payroll!K37="Q2 2030"),"Yes","No")</f>
        <v>No</v>
      </c>
      <c r="AX1622" s="178" t="str">
        <f t="shared" si="1060"/>
        <v>No</v>
      </c>
      <c r="AY1622" t="str">
        <f>IF(OR(Payroll!K37="Q3 2030",Payroll!K37="Q4 2030"),"Yes","No")</f>
        <v>No</v>
      </c>
      <c r="AZ1622" s="178" t="str">
        <f t="shared" si="1061"/>
        <v>No</v>
      </c>
      <c r="BA1622" t="str">
        <f>IF(Payroll!K37="","No","Yes")</f>
        <v>No</v>
      </c>
      <c r="BB1622" s="178" t="str">
        <f t="shared" si="1062"/>
        <v>No</v>
      </c>
      <c r="BC1622" s="178" t="str">
        <f t="shared" si="1063"/>
        <v>Yes</v>
      </c>
      <c r="BD1622" s="174"/>
    </row>
    <row r="1623" spans="1:56" s="175" customFormat="1" ht="35.25" thickBot="1" x14ac:dyDescent="0.5">
      <c r="A1623" s="177">
        <v>34</v>
      </c>
      <c r="B1623" s="71" t="s">
        <v>1249</v>
      </c>
      <c r="C1623" t="str">
        <f>IF(Payroll!E38="Yes","Yes","No")</f>
        <v>No</v>
      </c>
      <c r="D1623" t="str">
        <f>IF(AND(C1623="No",Payroll!F38="Yes"),"Yes","No")</f>
        <v>No</v>
      </c>
      <c r="E1623" t="str">
        <f>IF(AND(C1623="No",Payroll!F38="N/A"),"N/A","No")</f>
        <v>No</v>
      </c>
      <c r="F1623">
        <f>IF(OR(Payroll!F38="Yes",Payroll!F38="N/A"),0,1)</f>
        <v>1</v>
      </c>
      <c r="G1623" t="str">
        <f>IF(OR(Payroll!K38="Q3 2019",Payroll!K38="Q4 2019"),"Yes","No")</f>
        <v>No</v>
      </c>
      <c r="H1623" s="178" t="str">
        <f t="shared" si="1015"/>
        <v>No</v>
      </c>
      <c r="I1623" t="str">
        <f>IF(OR(Payroll!K38="Q1 2020",Payroll!K38="Q2 2020"),"Yes","No")</f>
        <v>No</v>
      </c>
      <c r="J1623" s="178" t="str">
        <f t="shared" si="1040"/>
        <v>No</v>
      </c>
      <c r="K1623" t="str">
        <f>IF(OR(Payroll!K38="Q3 2020",Payroll!K38="Q4 2020"),"Yes","No")</f>
        <v>No</v>
      </c>
      <c r="L1623" s="178" t="str">
        <f t="shared" si="1041"/>
        <v>No</v>
      </c>
      <c r="M1623" t="str">
        <f>IF(OR(Payroll!K38="Q1 2021",Payroll!K38="Q2 2021"),"Yes","No")</f>
        <v>No</v>
      </c>
      <c r="N1623" s="178" t="str">
        <f t="shared" si="1042"/>
        <v>No</v>
      </c>
      <c r="O1623" t="str">
        <f>IF(OR(Payroll!K38="Q3 2021",Payroll!K38="Q4 2021"),"Yes","No")</f>
        <v>No</v>
      </c>
      <c r="P1623" s="178" t="str">
        <f t="shared" si="1043"/>
        <v>No</v>
      </c>
      <c r="Q1623" t="str">
        <f>IF(OR(Payroll!K38="Q1 2022",Payroll!K38="Q2 2022"),"Yes","No")</f>
        <v>No</v>
      </c>
      <c r="R1623" s="178" t="str">
        <f t="shared" si="1044"/>
        <v>No</v>
      </c>
      <c r="S1623" t="str">
        <f>IF(OR(Payroll!K38="Q3 2022",Payroll!K38="Q4 2022"),"Yes","No")</f>
        <v>No</v>
      </c>
      <c r="T1623" s="178" t="str">
        <f t="shared" si="1045"/>
        <v>No</v>
      </c>
      <c r="U1623" t="str">
        <f>IF(OR(Payroll!K38="Q1 2023",Payroll!K38="Q2 2023"),"Yes","No")</f>
        <v>No</v>
      </c>
      <c r="V1623" s="178" t="str">
        <f t="shared" si="1046"/>
        <v>No</v>
      </c>
      <c r="W1623" t="str">
        <f>IF(OR(Payroll!K38="Q3 2023",Payroll!K38="Q4 2023"),"Yes","No")</f>
        <v>No</v>
      </c>
      <c r="X1623" s="178" t="str">
        <f t="shared" si="1047"/>
        <v>No</v>
      </c>
      <c r="Y1623" t="str">
        <f>IF(OR(Payroll!K38="Q1 2024",Payroll!K38="Q2 2024"),"Yes","No")</f>
        <v>No</v>
      </c>
      <c r="Z1623" s="178" t="str">
        <f t="shared" si="1048"/>
        <v>No</v>
      </c>
      <c r="AA1623" t="str">
        <f>IF(OR(Payroll!K38="Q3 2024",Payroll!K38="Q4 2024"),"Yes","No")</f>
        <v>No</v>
      </c>
      <c r="AB1623" s="178" t="str">
        <f t="shared" si="1049"/>
        <v>No</v>
      </c>
      <c r="AC1623" t="str">
        <f>IF(OR(Payroll!K38="Q1 2025",Payroll!K38="Q2 2025"),"Yes","No")</f>
        <v>No</v>
      </c>
      <c r="AD1623" s="178" t="str">
        <f t="shared" si="1050"/>
        <v>No</v>
      </c>
      <c r="AE1623" t="str">
        <f>IF(OR(Payroll!K38="Q3 2025",Payroll!K38="Q4 2025"),"Yes","No")</f>
        <v>No</v>
      </c>
      <c r="AF1623" s="178" t="str">
        <f t="shared" si="1051"/>
        <v>No</v>
      </c>
      <c r="AG1623" t="str">
        <f>IF(OR(Payroll!K38="Q1 2026",Payroll!K38="Q2 2026"),"Yes","No")</f>
        <v>No</v>
      </c>
      <c r="AH1623" s="178" t="str">
        <f t="shared" si="1052"/>
        <v>No</v>
      </c>
      <c r="AI1623" t="str">
        <f>IF(OR(Payroll!K38="Q3 2026",Payroll!K38="Q4 2026"),"Yes","No")</f>
        <v>No</v>
      </c>
      <c r="AJ1623" s="178" t="str">
        <f t="shared" si="1053"/>
        <v>No</v>
      </c>
      <c r="AK1623" t="str">
        <f>IF(OR(Payroll!K38="Q1 2027",Payroll!K38="Q2 2027"),"Yes","No")</f>
        <v>No</v>
      </c>
      <c r="AL1623" s="178" t="str">
        <f t="shared" si="1054"/>
        <v>No</v>
      </c>
      <c r="AM1623" t="str">
        <f>IF(OR(Payroll!K38="Q3 2027",Payroll!K38="Q4 2027"),"Yes","No")</f>
        <v>No</v>
      </c>
      <c r="AN1623" s="178" t="str">
        <f t="shared" si="1055"/>
        <v>No</v>
      </c>
      <c r="AO1623" t="str">
        <f>IF(OR(Payroll!K38="Q1 2028",Payroll!K38="Q2 2028"),"Yes","No")</f>
        <v>No</v>
      </c>
      <c r="AP1623" s="178" t="str">
        <f t="shared" si="1056"/>
        <v>No</v>
      </c>
      <c r="AQ1623" t="str">
        <f>IF(OR(Payroll!K38="Q3 2028",Payroll!K38="Q4 2028"),"Yes","No")</f>
        <v>No</v>
      </c>
      <c r="AR1623" s="178" t="str">
        <f t="shared" si="1057"/>
        <v>No</v>
      </c>
      <c r="AS1623" t="str">
        <f>IF(OR(Payroll!K38="Q1 2029",Payroll!K38="Q2 2029"),"Yes","No")</f>
        <v>No</v>
      </c>
      <c r="AT1623" s="178" t="str">
        <f t="shared" si="1058"/>
        <v>No</v>
      </c>
      <c r="AU1623" t="str">
        <f>IF(OR(Payroll!K38="Q3 2029",Payroll!K38="Q4 2029"),"Yes","No")</f>
        <v>No</v>
      </c>
      <c r="AV1623" s="178" t="str">
        <f t="shared" si="1059"/>
        <v>No</v>
      </c>
      <c r="AW1623" t="str">
        <f>IF(OR(Payroll!K38="Q1 2030",Payroll!K38="Q2 2030"),"Yes","No")</f>
        <v>No</v>
      </c>
      <c r="AX1623" s="178" t="str">
        <f t="shared" si="1060"/>
        <v>No</v>
      </c>
      <c r="AY1623" t="str">
        <f>IF(OR(Payroll!K38="Q3 2030",Payroll!K38="Q4 2030"),"Yes","No")</f>
        <v>No</v>
      </c>
      <c r="AZ1623" s="178" t="str">
        <f t="shared" si="1061"/>
        <v>No</v>
      </c>
      <c r="BA1623" t="str">
        <f>IF(Payroll!K38="","No","Yes")</f>
        <v>No</v>
      </c>
      <c r="BB1623" s="178" t="str">
        <f t="shared" si="1062"/>
        <v>No</v>
      </c>
      <c r="BC1623" s="178" t="str">
        <f t="shared" si="1063"/>
        <v>Yes</v>
      </c>
      <c r="BD1623" s="174"/>
    </row>
    <row r="1624" spans="1:56" s="175" customFormat="1" ht="35.25" thickBot="1" x14ac:dyDescent="0.5">
      <c r="A1624" s="177">
        <v>35</v>
      </c>
      <c r="B1624" s="71" t="s">
        <v>1250</v>
      </c>
      <c r="C1624" t="str">
        <f>IF(Payroll!E39="Yes","Yes","No")</f>
        <v>No</v>
      </c>
      <c r="D1624" t="str">
        <f>IF(AND(C1624="No",Payroll!F39="Yes"),"Yes","No")</f>
        <v>No</v>
      </c>
      <c r="E1624" t="str">
        <f>IF(AND(C1624="No",Payroll!F39="N/A"),"N/A","No")</f>
        <v>No</v>
      </c>
      <c r="F1624">
        <f>IF(OR(Payroll!F39="Yes",Payroll!F39="N/A"),0,1)</f>
        <v>1</v>
      </c>
      <c r="G1624" t="str">
        <f>IF(OR(Payroll!K39="Q3 2019",Payroll!K39="Q4 2019"),"Yes","No")</f>
        <v>No</v>
      </c>
      <c r="H1624" s="178" t="str">
        <f t="shared" si="1015"/>
        <v>No</v>
      </c>
      <c r="I1624" t="str">
        <f>IF(OR(Payroll!K39="Q1 2020",Payroll!K39="Q2 2020"),"Yes","No")</f>
        <v>No</v>
      </c>
      <c r="J1624" s="178" t="str">
        <f t="shared" si="1040"/>
        <v>No</v>
      </c>
      <c r="K1624" t="str">
        <f>IF(OR(Payroll!K39="Q3 2020",Payroll!K39="Q4 2020"),"Yes","No")</f>
        <v>No</v>
      </c>
      <c r="L1624" s="178" t="str">
        <f t="shared" si="1041"/>
        <v>No</v>
      </c>
      <c r="M1624" t="str">
        <f>IF(OR(Payroll!K39="Q1 2021",Payroll!K39="Q2 2021"),"Yes","No")</f>
        <v>No</v>
      </c>
      <c r="N1624" s="178" t="str">
        <f t="shared" si="1042"/>
        <v>No</v>
      </c>
      <c r="O1624" t="str">
        <f>IF(OR(Payroll!K39="Q3 2021",Payroll!K39="Q4 2021"),"Yes","No")</f>
        <v>No</v>
      </c>
      <c r="P1624" s="178" t="str">
        <f t="shared" si="1043"/>
        <v>No</v>
      </c>
      <c r="Q1624" t="str">
        <f>IF(OR(Payroll!K39="Q1 2022",Payroll!K39="Q2 2022"),"Yes","No")</f>
        <v>No</v>
      </c>
      <c r="R1624" s="178" t="str">
        <f t="shared" si="1044"/>
        <v>No</v>
      </c>
      <c r="S1624" t="str">
        <f>IF(OR(Payroll!K39="Q3 2022",Payroll!K39="Q4 2022"),"Yes","No")</f>
        <v>No</v>
      </c>
      <c r="T1624" s="178" t="str">
        <f t="shared" si="1045"/>
        <v>No</v>
      </c>
      <c r="U1624" t="str">
        <f>IF(OR(Payroll!K39="Q1 2023",Payroll!K39="Q2 2023"),"Yes","No")</f>
        <v>No</v>
      </c>
      <c r="V1624" s="178" t="str">
        <f t="shared" si="1046"/>
        <v>No</v>
      </c>
      <c r="W1624" t="str">
        <f>IF(OR(Payroll!K39="Q3 2023",Payroll!K39="Q4 2023"),"Yes","No")</f>
        <v>No</v>
      </c>
      <c r="X1624" s="178" t="str">
        <f t="shared" si="1047"/>
        <v>No</v>
      </c>
      <c r="Y1624" t="str">
        <f>IF(OR(Payroll!K39="Q1 2024",Payroll!K39="Q2 2024"),"Yes","No")</f>
        <v>No</v>
      </c>
      <c r="Z1624" s="178" t="str">
        <f t="shared" si="1048"/>
        <v>No</v>
      </c>
      <c r="AA1624" t="str">
        <f>IF(OR(Payroll!K39="Q3 2024",Payroll!K39="Q4 2024"),"Yes","No")</f>
        <v>No</v>
      </c>
      <c r="AB1624" s="178" t="str">
        <f t="shared" si="1049"/>
        <v>No</v>
      </c>
      <c r="AC1624" t="str">
        <f>IF(OR(Payroll!K39="Q1 2025",Payroll!K39="Q2 2025"),"Yes","No")</f>
        <v>No</v>
      </c>
      <c r="AD1624" s="178" t="str">
        <f t="shared" si="1050"/>
        <v>No</v>
      </c>
      <c r="AE1624" t="str">
        <f>IF(OR(Payroll!K39="Q3 2025",Payroll!K39="Q4 2025"),"Yes","No")</f>
        <v>No</v>
      </c>
      <c r="AF1624" s="178" t="str">
        <f t="shared" si="1051"/>
        <v>No</v>
      </c>
      <c r="AG1624" t="str">
        <f>IF(OR(Payroll!K39="Q1 2026",Payroll!K39="Q2 2026"),"Yes","No")</f>
        <v>No</v>
      </c>
      <c r="AH1624" s="178" t="str">
        <f t="shared" si="1052"/>
        <v>No</v>
      </c>
      <c r="AI1624" t="str">
        <f>IF(OR(Payroll!K39="Q3 2026",Payroll!K39="Q4 2026"),"Yes","No")</f>
        <v>No</v>
      </c>
      <c r="AJ1624" s="178" t="str">
        <f t="shared" si="1053"/>
        <v>No</v>
      </c>
      <c r="AK1624" t="str">
        <f>IF(OR(Payroll!K39="Q1 2027",Payroll!K39="Q2 2027"),"Yes","No")</f>
        <v>No</v>
      </c>
      <c r="AL1624" s="178" t="str">
        <f t="shared" si="1054"/>
        <v>No</v>
      </c>
      <c r="AM1624" t="str">
        <f>IF(OR(Payroll!K39="Q3 2027",Payroll!K39="Q4 2027"),"Yes","No")</f>
        <v>No</v>
      </c>
      <c r="AN1624" s="178" t="str">
        <f t="shared" si="1055"/>
        <v>No</v>
      </c>
      <c r="AO1624" t="str">
        <f>IF(OR(Payroll!K39="Q1 2028",Payroll!K39="Q2 2028"),"Yes","No")</f>
        <v>No</v>
      </c>
      <c r="AP1624" s="178" t="str">
        <f t="shared" si="1056"/>
        <v>No</v>
      </c>
      <c r="AQ1624" t="str">
        <f>IF(OR(Payroll!K39="Q3 2028",Payroll!K39="Q4 2028"),"Yes","No")</f>
        <v>No</v>
      </c>
      <c r="AR1624" s="178" t="str">
        <f t="shared" si="1057"/>
        <v>No</v>
      </c>
      <c r="AS1624" t="str">
        <f>IF(OR(Payroll!K39="Q1 2029",Payroll!K39="Q2 2029"),"Yes","No")</f>
        <v>No</v>
      </c>
      <c r="AT1624" s="178" t="str">
        <f t="shared" si="1058"/>
        <v>No</v>
      </c>
      <c r="AU1624" t="str">
        <f>IF(OR(Payroll!K39="Q3 2029",Payroll!K39="Q4 2029"),"Yes","No")</f>
        <v>No</v>
      </c>
      <c r="AV1624" s="178" t="str">
        <f t="shared" si="1059"/>
        <v>No</v>
      </c>
      <c r="AW1624" t="str">
        <f>IF(OR(Payroll!K39="Q1 2030",Payroll!K39="Q2 2030"),"Yes","No")</f>
        <v>No</v>
      </c>
      <c r="AX1624" s="178" t="str">
        <f t="shared" si="1060"/>
        <v>No</v>
      </c>
      <c r="AY1624" t="str">
        <f>IF(OR(Payroll!K39="Q3 2030",Payroll!K39="Q4 2030"),"Yes","No")</f>
        <v>No</v>
      </c>
      <c r="AZ1624" s="178" t="str">
        <f t="shared" si="1061"/>
        <v>No</v>
      </c>
      <c r="BA1624" t="str">
        <f>IF(Payroll!K39="","No","Yes")</f>
        <v>No</v>
      </c>
      <c r="BB1624" s="178" t="str">
        <f t="shared" si="1062"/>
        <v>No</v>
      </c>
      <c r="BC1624" s="178" t="str">
        <f t="shared" si="1063"/>
        <v>Yes</v>
      </c>
      <c r="BD1624" s="174"/>
    </row>
    <row r="1625" spans="1:56" s="175" customFormat="1" ht="23.65" thickBot="1" x14ac:dyDescent="0.5">
      <c r="A1625" s="177">
        <v>36</v>
      </c>
      <c r="B1625" s="71" t="s">
        <v>1251</v>
      </c>
      <c r="C1625" t="str">
        <f>IF(Payroll!E40="Yes","Yes","No")</f>
        <v>No</v>
      </c>
      <c r="D1625" t="str">
        <f>IF(AND(C1625="No",Payroll!F40="Yes"),"Yes","No")</f>
        <v>No</v>
      </c>
      <c r="E1625" t="str">
        <f>IF(AND(C1625="No",Payroll!F40="N/A"),"N/A","No")</f>
        <v>No</v>
      </c>
      <c r="F1625">
        <f>IF(OR(Payroll!F40="Yes",Payroll!F40="N/A"),0,1)</f>
        <v>1</v>
      </c>
      <c r="G1625" t="str">
        <f>IF(OR(Payroll!K40="Q3 2019",Payroll!K40="Q4 2019"),"Yes","No")</f>
        <v>No</v>
      </c>
      <c r="H1625" s="178" t="str">
        <f t="shared" si="1015"/>
        <v>No</v>
      </c>
      <c r="I1625" t="str">
        <f>IF(OR(Payroll!K40="Q1 2020",Payroll!K40="Q2 2020"),"Yes","No")</f>
        <v>No</v>
      </c>
      <c r="J1625" s="178" t="str">
        <f t="shared" si="1040"/>
        <v>No</v>
      </c>
      <c r="K1625" t="str">
        <f>IF(OR(Payroll!K40="Q3 2020",Payroll!K40="Q4 2020"),"Yes","No")</f>
        <v>No</v>
      </c>
      <c r="L1625" s="178" t="str">
        <f t="shared" si="1041"/>
        <v>No</v>
      </c>
      <c r="M1625" t="str">
        <f>IF(OR(Payroll!K40="Q1 2021",Payroll!K40="Q2 2021"),"Yes","No")</f>
        <v>No</v>
      </c>
      <c r="N1625" s="178" t="str">
        <f t="shared" si="1042"/>
        <v>No</v>
      </c>
      <c r="O1625" t="str">
        <f>IF(OR(Payroll!K40="Q3 2021",Payroll!K40="Q4 2021"),"Yes","No")</f>
        <v>No</v>
      </c>
      <c r="P1625" s="178" t="str">
        <f t="shared" si="1043"/>
        <v>No</v>
      </c>
      <c r="Q1625" t="str">
        <f>IF(OR(Payroll!K40="Q1 2022",Payroll!K40="Q2 2022"),"Yes","No")</f>
        <v>No</v>
      </c>
      <c r="R1625" s="178" t="str">
        <f t="shared" si="1044"/>
        <v>No</v>
      </c>
      <c r="S1625" t="str">
        <f>IF(OR(Payroll!K40="Q3 2022",Payroll!K40="Q4 2022"),"Yes","No")</f>
        <v>No</v>
      </c>
      <c r="T1625" s="178" t="str">
        <f t="shared" si="1045"/>
        <v>No</v>
      </c>
      <c r="U1625" t="str">
        <f>IF(OR(Payroll!K40="Q1 2023",Payroll!K40="Q2 2023"),"Yes","No")</f>
        <v>No</v>
      </c>
      <c r="V1625" s="178" t="str">
        <f t="shared" si="1046"/>
        <v>No</v>
      </c>
      <c r="W1625" t="str">
        <f>IF(OR(Payroll!K40="Q3 2023",Payroll!K40="Q4 2023"),"Yes","No")</f>
        <v>No</v>
      </c>
      <c r="X1625" s="178" t="str">
        <f t="shared" si="1047"/>
        <v>No</v>
      </c>
      <c r="Y1625" t="str">
        <f>IF(OR(Payroll!K40="Q1 2024",Payroll!K40="Q2 2024"),"Yes","No")</f>
        <v>No</v>
      </c>
      <c r="Z1625" s="178" t="str">
        <f t="shared" si="1048"/>
        <v>No</v>
      </c>
      <c r="AA1625" t="str">
        <f>IF(OR(Payroll!K40="Q3 2024",Payroll!K40="Q4 2024"),"Yes","No")</f>
        <v>No</v>
      </c>
      <c r="AB1625" s="178" t="str">
        <f t="shared" si="1049"/>
        <v>No</v>
      </c>
      <c r="AC1625" t="str">
        <f>IF(OR(Payroll!K40="Q1 2025",Payroll!K40="Q2 2025"),"Yes","No")</f>
        <v>No</v>
      </c>
      <c r="AD1625" s="178" t="str">
        <f t="shared" si="1050"/>
        <v>No</v>
      </c>
      <c r="AE1625" t="str">
        <f>IF(OR(Payroll!K40="Q3 2025",Payroll!K40="Q4 2025"),"Yes","No")</f>
        <v>No</v>
      </c>
      <c r="AF1625" s="178" t="str">
        <f t="shared" si="1051"/>
        <v>No</v>
      </c>
      <c r="AG1625" t="str">
        <f>IF(OR(Payroll!K40="Q1 2026",Payroll!K40="Q2 2026"),"Yes","No")</f>
        <v>No</v>
      </c>
      <c r="AH1625" s="178" t="str">
        <f t="shared" si="1052"/>
        <v>No</v>
      </c>
      <c r="AI1625" t="str">
        <f>IF(OR(Payroll!K40="Q3 2026",Payroll!K40="Q4 2026"),"Yes","No")</f>
        <v>No</v>
      </c>
      <c r="AJ1625" s="178" t="str">
        <f t="shared" si="1053"/>
        <v>No</v>
      </c>
      <c r="AK1625" t="str">
        <f>IF(OR(Payroll!K40="Q1 2027",Payroll!K40="Q2 2027"),"Yes","No")</f>
        <v>No</v>
      </c>
      <c r="AL1625" s="178" t="str">
        <f t="shared" si="1054"/>
        <v>No</v>
      </c>
      <c r="AM1625" t="str">
        <f>IF(OR(Payroll!K40="Q3 2027",Payroll!K40="Q4 2027"),"Yes","No")</f>
        <v>No</v>
      </c>
      <c r="AN1625" s="178" t="str">
        <f t="shared" si="1055"/>
        <v>No</v>
      </c>
      <c r="AO1625" t="str">
        <f>IF(OR(Payroll!K40="Q1 2028",Payroll!K40="Q2 2028"),"Yes","No")</f>
        <v>No</v>
      </c>
      <c r="AP1625" s="178" t="str">
        <f t="shared" si="1056"/>
        <v>No</v>
      </c>
      <c r="AQ1625" t="str">
        <f>IF(OR(Payroll!K40="Q3 2028",Payroll!K40="Q4 2028"),"Yes","No")</f>
        <v>No</v>
      </c>
      <c r="AR1625" s="178" t="str">
        <f t="shared" si="1057"/>
        <v>No</v>
      </c>
      <c r="AS1625" t="str">
        <f>IF(OR(Payroll!K40="Q1 2029",Payroll!K40="Q2 2029"),"Yes","No")</f>
        <v>No</v>
      </c>
      <c r="AT1625" s="178" t="str">
        <f t="shared" si="1058"/>
        <v>No</v>
      </c>
      <c r="AU1625" t="str">
        <f>IF(OR(Payroll!K40="Q3 2029",Payroll!K40="Q4 2029"),"Yes","No")</f>
        <v>No</v>
      </c>
      <c r="AV1625" s="178" t="str">
        <f t="shared" si="1059"/>
        <v>No</v>
      </c>
      <c r="AW1625" t="str">
        <f>IF(OR(Payroll!K40="Q1 2030",Payroll!K40="Q2 2030"),"Yes","No")</f>
        <v>No</v>
      </c>
      <c r="AX1625" s="178" t="str">
        <f t="shared" si="1060"/>
        <v>No</v>
      </c>
      <c r="AY1625" t="str">
        <f>IF(OR(Payroll!K40="Q3 2030",Payroll!K40="Q4 2030"),"Yes","No")</f>
        <v>No</v>
      </c>
      <c r="AZ1625" s="178" t="str">
        <f t="shared" si="1061"/>
        <v>No</v>
      </c>
      <c r="BA1625" t="str">
        <f>IF(Payroll!K40="","No","Yes")</f>
        <v>No</v>
      </c>
      <c r="BB1625" s="178" t="str">
        <f t="shared" si="1062"/>
        <v>No</v>
      </c>
      <c r="BC1625" s="178" t="str">
        <f t="shared" si="1063"/>
        <v>Yes</v>
      </c>
      <c r="BD1625" s="174"/>
    </row>
    <row r="1626" spans="1:56" s="175" customFormat="1" ht="35.25" thickBot="1" x14ac:dyDescent="0.5">
      <c r="A1626" s="177">
        <v>37</v>
      </c>
      <c r="B1626" s="71" t="s">
        <v>1252</v>
      </c>
      <c r="C1626" t="str">
        <f>IF(Payroll!E41="Yes","Yes","No")</f>
        <v>No</v>
      </c>
      <c r="D1626" t="str">
        <f>IF(AND(C1626="No",Payroll!F41="Yes"),"Yes","No")</f>
        <v>No</v>
      </c>
      <c r="E1626" t="str">
        <f>IF(AND(C1626="No",Payroll!F41="N/A"),"N/A","No")</f>
        <v>No</v>
      </c>
      <c r="F1626">
        <f>IF(OR(Payroll!F41="Yes",Payroll!F41="N/A"),0,1)</f>
        <v>1</v>
      </c>
      <c r="G1626" t="str">
        <f>IF(OR(Payroll!K41="Q3 2019",Payroll!K41="Q4 2019"),"Yes","No")</f>
        <v>No</v>
      </c>
      <c r="H1626" s="178" t="str">
        <f t="shared" si="1015"/>
        <v>No</v>
      </c>
      <c r="I1626" t="str">
        <f>IF(OR(Payroll!K41="Q1 2020",Payroll!K41="Q2 2020"),"Yes","No")</f>
        <v>No</v>
      </c>
      <c r="J1626" s="178" t="str">
        <f t="shared" si="1040"/>
        <v>No</v>
      </c>
      <c r="K1626" t="str">
        <f>IF(OR(Payroll!K41="Q3 2020",Payroll!K41="Q4 2020"),"Yes","No")</f>
        <v>No</v>
      </c>
      <c r="L1626" s="178" t="str">
        <f t="shared" si="1041"/>
        <v>No</v>
      </c>
      <c r="M1626" t="str">
        <f>IF(OR(Payroll!K41="Q1 2021",Payroll!K41="Q2 2021"),"Yes","No")</f>
        <v>No</v>
      </c>
      <c r="N1626" s="178" t="str">
        <f t="shared" si="1042"/>
        <v>No</v>
      </c>
      <c r="O1626" t="str">
        <f>IF(OR(Payroll!K41="Q3 2021",Payroll!K41="Q4 2021"),"Yes","No")</f>
        <v>No</v>
      </c>
      <c r="P1626" s="178" t="str">
        <f t="shared" si="1043"/>
        <v>No</v>
      </c>
      <c r="Q1626" t="str">
        <f>IF(OR(Payroll!K41="Q1 2022",Payroll!K41="Q2 2022"),"Yes","No")</f>
        <v>No</v>
      </c>
      <c r="R1626" s="178" t="str">
        <f t="shared" si="1044"/>
        <v>No</v>
      </c>
      <c r="S1626" t="str">
        <f>IF(OR(Payroll!K41="Q3 2022",Payroll!K41="Q4 2022"),"Yes","No")</f>
        <v>No</v>
      </c>
      <c r="T1626" s="178" t="str">
        <f t="shared" si="1045"/>
        <v>No</v>
      </c>
      <c r="U1626" t="str">
        <f>IF(OR(Payroll!K41="Q1 2023",Payroll!K41="Q2 2023"),"Yes","No")</f>
        <v>No</v>
      </c>
      <c r="V1626" s="178" t="str">
        <f t="shared" si="1046"/>
        <v>No</v>
      </c>
      <c r="W1626" t="str">
        <f>IF(OR(Payroll!K41="Q3 2023",Payroll!K41="Q4 2023"),"Yes","No")</f>
        <v>No</v>
      </c>
      <c r="X1626" s="178" t="str">
        <f t="shared" si="1047"/>
        <v>No</v>
      </c>
      <c r="Y1626" t="str">
        <f>IF(OR(Payroll!K41="Q1 2024",Payroll!K41="Q2 2024"),"Yes","No")</f>
        <v>No</v>
      </c>
      <c r="Z1626" s="178" t="str">
        <f t="shared" si="1048"/>
        <v>No</v>
      </c>
      <c r="AA1626" t="str">
        <f>IF(OR(Payroll!K41="Q3 2024",Payroll!K41="Q4 2024"),"Yes","No")</f>
        <v>No</v>
      </c>
      <c r="AB1626" s="178" t="str">
        <f t="shared" si="1049"/>
        <v>No</v>
      </c>
      <c r="AC1626" t="str">
        <f>IF(OR(Payroll!K41="Q1 2025",Payroll!K41="Q2 2025"),"Yes","No")</f>
        <v>No</v>
      </c>
      <c r="AD1626" s="178" t="str">
        <f t="shared" si="1050"/>
        <v>No</v>
      </c>
      <c r="AE1626" t="str">
        <f>IF(OR(Payroll!K41="Q3 2025",Payroll!K41="Q4 2025"),"Yes","No")</f>
        <v>No</v>
      </c>
      <c r="AF1626" s="178" t="str">
        <f t="shared" si="1051"/>
        <v>No</v>
      </c>
      <c r="AG1626" t="str">
        <f>IF(OR(Payroll!K41="Q1 2026",Payroll!K41="Q2 2026"),"Yes","No")</f>
        <v>No</v>
      </c>
      <c r="AH1626" s="178" t="str">
        <f t="shared" si="1052"/>
        <v>No</v>
      </c>
      <c r="AI1626" t="str">
        <f>IF(OR(Payroll!K41="Q3 2026",Payroll!K41="Q4 2026"),"Yes","No")</f>
        <v>No</v>
      </c>
      <c r="AJ1626" s="178" t="str">
        <f t="shared" si="1053"/>
        <v>No</v>
      </c>
      <c r="AK1626" t="str">
        <f>IF(OR(Payroll!K41="Q1 2027",Payroll!K41="Q2 2027"),"Yes","No")</f>
        <v>No</v>
      </c>
      <c r="AL1626" s="178" t="str">
        <f t="shared" si="1054"/>
        <v>No</v>
      </c>
      <c r="AM1626" t="str">
        <f>IF(OR(Payroll!K41="Q3 2027",Payroll!K41="Q4 2027"),"Yes","No")</f>
        <v>No</v>
      </c>
      <c r="AN1626" s="178" t="str">
        <f t="shared" si="1055"/>
        <v>No</v>
      </c>
      <c r="AO1626" t="str">
        <f>IF(OR(Payroll!K41="Q1 2028",Payroll!K41="Q2 2028"),"Yes","No")</f>
        <v>No</v>
      </c>
      <c r="AP1626" s="178" t="str">
        <f t="shared" si="1056"/>
        <v>No</v>
      </c>
      <c r="AQ1626" t="str">
        <f>IF(OR(Payroll!K41="Q3 2028",Payroll!K41="Q4 2028"),"Yes","No")</f>
        <v>No</v>
      </c>
      <c r="AR1626" s="178" t="str">
        <f t="shared" si="1057"/>
        <v>No</v>
      </c>
      <c r="AS1626" t="str">
        <f>IF(OR(Payroll!K41="Q1 2029",Payroll!K41="Q2 2029"),"Yes","No")</f>
        <v>No</v>
      </c>
      <c r="AT1626" s="178" t="str">
        <f t="shared" si="1058"/>
        <v>No</v>
      </c>
      <c r="AU1626" t="str">
        <f>IF(OR(Payroll!K41="Q3 2029",Payroll!K41="Q4 2029"),"Yes","No")</f>
        <v>No</v>
      </c>
      <c r="AV1626" s="178" t="str">
        <f t="shared" si="1059"/>
        <v>No</v>
      </c>
      <c r="AW1626" t="str">
        <f>IF(OR(Payroll!K41="Q1 2030",Payroll!K41="Q2 2030"),"Yes","No")</f>
        <v>No</v>
      </c>
      <c r="AX1626" s="178" t="str">
        <f t="shared" si="1060"/>
        <v>No</v>
      </c>
      <c r="AY1626" t="str">
        <f>IF(OR(Payroll!K41="Q3 2030",Payroll!K41="Q4 2030"),"Yes","No")</f>
        <v>No</v>
      </c>
      <c r="AZ1626" s="178" t="str">
        <f t="shared" si="1061"/>
        <v>No</v>
      </c>
      <c r="BA1626" t="str">
        <f>IF(Payroll!K41="","No","Yes")</f>
        <v>No</v>
      </c>
      <c r="BB1626" s="178" t="str">
        <f t="shared" si="1062"/>
        <v>No</v>
      </c>
      <c r="BC1626" s="178" t="str">
        <f t="shared" si="1063"/>
        <v>Yes</v>
      </c>
      <c r="BD1626" s="174"/>
    </row>
    <row r="1627" spans="1:56" s="175" customFormat="1" ht="58.5" thickBot="1" x14ac:dyDescent="0.5">
      <c r="A1627" s="177">
        <v>38</v>
      </c>
      <c r="B1627" s="70" t="s">
        <v>1253</v>
      </c>
      <c r="C1627" t="str">
        <f>IF(Payroll!E42="Yes","Yes","No")</f>
        <v>Yes</v>
      </c>
      <c r="D1627" t="str">
        <f>IF(AND(C1627="No",Payroll!F42="Yes"),"Yes","No")</f>
        <v>No</v>
      </c>
      <c r="E1627" t="str">
        <f>IF(AND(C1627="No",Payroll!F42="N/A"),"N/A","No")</f>
        <v>No</v>
      </c>
      <c r="F1627">
        <f>IF(OR(Payroll!F42="Yes",Payroll!F42="N/A"),0,1)</f>
        <v>1</v>
      </c>
      <c r="G1627" t="str">
        <f>IF(OR(Payroll!K42="Q3 2019",Payroll!K42="Q4 2019"),"Yes","No")</f>
        <v>No</v>
      </c>
      <c r="H1627" s="178" t="str">
        <f t="shared" si="1015"/>
        <v>No</v>
      </c>
      <c r="I1627" t="str">
        <f>IF(OR(Payroll!K42="Q1 2020",Payroll!K42="Q2 2020"),"Yes","No")</f>
        <v>No</v>
      </c>
      <c r="J1627" s="178" t="str">
        <f t="shared" si="1040"/>
        <v>No</v>
      </c>
      <c r="K1627" t="str">
        <f>IF(OR(Payroll!K42="Q3 2020",Payroll!K42="Q4 2020"),"Yes","No")</f>
        <v>No</v>
      </c>
      <c r="L1627" s="178" t="str">
        <f t="shared" si="1041"/>
        <v>No</v>
      </c>
      <c r="M1627" t="str">
        <f>IF(OR(Payroll!K42="Q1 2021",Payroll!K42="Q2 2021"),"Yes","No")</f>
        <v>No</v>
      </c>
      <c r="N1627" s="178" t="str">
        <f t="shared" si="1042"/>
        <v>No</v>
      </c>
      <c r="O1627" t="str">
        <f>IF(OR(Payroll!K42="Q3 2021",Payroll!K42="Q4 2021"),"Yes","No")</f>
        <v>No</v>
      </c>
      <c r="P1627" s="178" t="str">
        <f t="shared" si="1043"/>
        <v>No</v>
      </c>
      <c r="Q1627" t="str">
        <f>IF(OR(Payroll!K42="Q1 2022",Payroll!K42="Q2 2022"),"Yes","No")</f>
        <v>No</v>
      </c>
      <c r="R1627" s="178" t="str">
        <f t="shared" si="1044"/>
        <v>No</v>
      </c>
      <c r="S1627" t="str">
        <f>IF(OR(Payroll!K42="Q3 2022",Payroll!K42="Q4 2022"),"Yes","No")</f>
        <v>No</v>
      </c>
      <c r="T1627" s="178" t="str">
        <f t="shared" si="1045"/>
        <v>No</v>
      </c>
      <c r="U1627" t="str">
        <f>IF(OR(Payroll!K42="Q1 2023",Payroll!K42="Q2 2023"),"Yes","No")</f>
        <v>No</v>
      </c>
      <c r="V1627" s="178" t="str">
        <f t="shared" si="1046"/>
        <v>No</v>
      </c>
      <c r="W1627" t="str">
        <f>IF(OR(Payroll!K42="Q3 2023",Payroll!K42="Q4 2023"),"Yes","No")</f>
        <v>No</v>
      </c>
      <c r="X1627" s="178" t="str">
        <f t="shared" si="1047"/>
        <v>No</v>
      </c>
      <c r="Y1627" t="str">
        <f>IF(OR(Payroll!K42="Q1 2024",Payroll!K42="Q2 2024"),"Yes","No")</f>
        <v>No</v>
      </c>
      <c r="Z1627" s="178" t="str">
        <f t="shared" si="1048"/>
        <v>No</v>
      </c>
      <c r="AA1627" t="str">
        <f>IF(OR(Payroll!K42="Q3 2024",Payroll!K42="Q4 2024"),"Yes","No")</f>
        <v>No</v>
      </c>
      <c r="AB1627" s="178" t="str">
        <f t="shared" si="1049"/>
        <v>No</v>
      </c>
      <c r="AC1627" t="str">
        <f>IF(OR(Payroll!K42="Q1 2025",Payroll!K42="Q2 2025"),"Yes","No")</f>
        <v>No</v>
      </c>
      <c r="AD1627" s="178" t="str">
        <f t="shared" si="1050"/>
        <v>No</v>
      </c>
      <c r="AE1627" t="str">
        <f>IF(OR(Payroll!K42="Q3 2025",Payroll!K42="Q4 2025"),"Yes","No")</f>
        <v>No</v>
      </c>
      <c r="AF1627" s="178" t="str">
        <f t="shared" si="1051"/>
        <v>No</v>
      </c>
      <c r="AG1627" t="str">
        <f>IF(OR(Payroll!K42="Q1 2026",Payroll!K42="Q2 2026"),"Yes","No")</f>
        <v>No</v>
      </c>
      <c r="AH1627" s="178" t="str">
        <f t="shared" si="1052"/>
        <v>No</v>
      </c>
      <c r="AI1627" t="str">
        <f>IF(OR(Payroll!K42="Q3 2026",Payroll!K42="Q4 2026"),"Yes","No")</f>
        <v>No</v>
      </c>
      <c r="AJ1627" s="178" t="str">
        <f t="shared" si="1053"/>
        <v>No</v>
      </c>
      <c r="AK1627" t="str">
        <f>IF(OR(Payroll!K42="Q1 2027",Payroll!K42="Q2 2027"),"Yes","No")</f>
        <v>No</v>
      </c>
      <c r="AL1627" s="178" t="str">
        <f t="shared" si="1054"/>
        <v>No</v>
      </c>
      <c r="AM1627" t="str">
        <f>IF(OR(Payroll!K42="Q3 2027",Payroll!K42="Q4 2027"),"Yes","No")</f>
        <v>No</v>
      </c>
      <c r="AN1627" s="178" t="str">
        <f t="shared" si="1055"/>
        <v>No</v>
      </c>
      <c r="AO1627" t="str">
        <f>IF(OR(Payroll!K42="Q1 2028",Payroll!K42="Q2 2028"),"Yes","No")</f>
        <v>No</v>
      </c>
      <c r="AP1627" s="178" t="str">
        <f t="shared" si="1056"/>
        <v>No</v>
      </c>
      <c r="AQ1627" t="str">
        <f>IF(OR(Payroll!K42="Q3 2028",Payroll!K42="Q4 2028"),"Yes","No")</f>
        <v>No</v>
      </c>
      <c r="AR1627" s="178" t="str">
        <f t="shared" si="1057"/>
        <v>No</v>
      </c>
      <c r="AS1627" t="str">
        <f>IF(OR(Payroll!K42="Q1 2029",Payroll!K42="Q2 2029"),"Yes","No")</f>
        <v>No</v>
      </c>
      <c r="AT1627" s="178" t="str">
        <f t="shared" si="1058"/>
        <v>No</v>
      </c>
      <c r="AU1627" t="str">
        <f>IF(OR(Payroll!K42="Q3 2029",Payroll!K42="Q4 2029"),"Yes","No")</f>
        <v>No</v>
      </c>
      <c r="AV1627" s="178" t="str">
        <f t="shared" si="1059"/>
        <v>No</v>
      </c>
      <c r="AW1627" t="str">
        <f>IF(OR(Payroll!K42="Q1 2030",Payroll!K42="Q2 2030"),"Yes","No")</f>
        <v>No</v>
      </c>
      <c r="AX1627" s="178" t="str">
        <f t="shared" si="1060"/>
        <v>No</v>
      </c>
      <c r="AY1627" t="str">
        <f>IF(OR(Payroll!K42="Q3 2030",Payroll!K42="Q4 2030"),"Yes","No")</f>
        <v>No</v>
      </c>
      <c r="AZ1627" s="178" t="str">
        <f t="shared" si="1061"/>
        <v>No</v>
      </c>
      <c r="BA1627" t="str">
        <f>IF(Payroll!K42="","No","Yes")</f>
        <v>No</v>
      </c>
      <c r="BB1627" s="178" t="str">
        <f t="shared" si="1062"/>
        <v>No</v>
      </c>
      <c r="BC1627" s="178" t="str">
        <f t="shared" si="1063"/>
        <v>No</v>
      </c>
      <c r="BD1627" s="174"/>
    </row>
    <row r="1628" spans="1:56" s="175" customFormat="1" ht="23.65" thickBot="1" x14ac:dyDescent="0.5">
      <c r="A1628" s="177">
        <v>39</v>
      </c>
      <c r="B1628" s="71" t="s">
        <v>1255</v>
      </c>
      <c r="C1628" t="str">
        <f>IF(Payroll!E43="Yes","Yes","No")</f>
        <v>No</v>
      </c>
      <c r="D1628" t="str">
        <f>IF(AND(C1628="No",Payroll!F43="Yes"),"Yes","No")</f>
        <v>No</v>
      </c>
      <c r="E1628" t="str">
        <f>IF(AND(C1628="No",Payroll!F43="N/A"),"N/A","No")</f>
        <v>No</v>
      </c>
      <c r="F1628">
        <f>IF(OR(Payroll!F43="Yes",Payroll!F43="N/A"),0,1)</f>
        <v>1</v>
      </c>
      <c r="G1628" t="str">
        <f>IF(OR(Payroll!K43="Q3 2019",Payroll!K43="Q4 2019"),"Yes","No")</f>
        <v>No</v>
      </c>
      <c r="H1628" s="178" t="str">
        <f t="shared" si="1015"/>
        <v>No</v>
      </c>
      <c r="I1628" t="str">
        <f>IF(OR(Payroll!K43="Q1 2020",Payroll!K43="Q2 2020"),"Yes","No")</f>
        <v>No</v>
      </c>
      <c r="J1628" s="178" t="str">
        <f t="shared" si="1040"/>
        <v>No</v>
      </c>
      <c r="K1628" t="str">
        <f>IF(OR(Payroll!K43="Q3 2020",Payroll!K43="Q4 2020"),"Yes","No")</f>
        <v>No</v>
      </c>
      <c r="L1628" s="178" t="str">
        <f t="shared" si="1041"/>
        <v>No</v>
      </c>
      <c r="M1628" t="str">
        <f>IF(OR(Payroll!K43="Q1 2021",Payroll!K43="Q2 2021"),"Yes","No")</f>
        <v>No</v>
      </c>
      <c r="N1628" s="178" t="str">
        <f t="shared" si="1042"/>
        <v>No</v>
      </c>
      <c r="O1628" t="str">
        <f>IF(OR(Payroll!K43="Q3 2021",Payroll!K43="Q4 2021"),"Yes","No")</f>
        <v>No</v>
      </c>
      <c r="P1628" s="178" t="str">
        <f t="shared" si="1043"/>
        <v>No</v>
      </c>
      <c r="Q1628" t="str">
        <f>IF(OR(Payroll!K43="Q1 2022",Payroll!K43="Q2 2022"),"Yes","No")</f>
        <v>No</v>
      </c>
      <c r="R1628" s="178" t="str">
        <f t="shared" si="1044"/>
        <v>No</v>
      </c>
      <c r="S1628" t="str">
        <f>IF(OR(Payroll!K43="Q3 2022",Payroll!K43="Q4 2022"),"Yes","No")</f>
        <v>No</v>
      </c>
      <c r="T1628" s="178" t="str">
        <f t="shared" si="1045"/>
        <v>No</v>
      </c>
      <c r="U1628" t="str">
        <f>IF(OR(Payroll!K43="Q1 2023",Payroll!K43="Q2 2023"),"Yes","No")</f>
        <v>No</v>
      </c>
      <c r="V1628" s="178" t="str">
        <f t="shared" si="1046"/>
        <v>No</v>
      </c>
      <c r="W1628" t="str">
        <f>IF(OR(Payroll!K43="Q3 2023",Payroll!K43="Q4 2023"),"Yes","No")</f>
        <v>No</v>
      </c>
      <c r="X1628" s="178" t="str">
        <f t="shared" si="1047"/>
        <v>No</v>
      </c>
      <c r="Y1628" t="str">
        <f>IF(OR(Payroll!K43="Q1 2024",Payroll!K43="Q2 2024"),"Yes","No")</f>
        <v>No</v>
      </c>
      <c r="Z1628" s="178" t="str">
        <f t="shared" si="1048"/>
        <v>No</v>
      </c>
      <c r="AA1628" t="str">
        <f>IF(OR(Payroll!K43="Q3 2024",Payroll!K43="Q4 2024"),"Yes","No")</f>
        <v>No</v>
      </c>
      <c r="AB1628" s="178" t="str">
        <f t="shared" si="1049"/>
        <v>No</v>
      </c>
      <c r="AC1628" t="str">
        <f>IF(OR(Payroll!K43="Q1 2025",Payroll!K43="Q2 2025"),"Yes","No")</f>
        <v>No</v>
      </c>
      <c r="AD1628" s="178" t="str">
        <f t="shared" si="1050"/>
        <v>No</v>
      </c>
      <c r="AE1628" t="str">
        <f>IF(OR(Payroll!K43="Q3 2025",Payroll!K43="Q4 2025"),"Yes","No")</f>
        <v>No</v>
      </c>
      <c r="AF1628" s="178" t="str">
        <f t="shared" si="1051"/>
        <v>No</v>
      </c>
      <c r="AG1628" t="str">
        <f>IF(OR(Payroll!K43="Q1 2026",Payroll!K43="Q2 2026"),"Yes","No")</f>
        <v>No</v>
      </c>
      <c r="AH1628" s="178" t="str">
        <f t="shared" si="1052"/>
        <v>No</v>
      </c>
      <c r="AI1628" t="str">
        <f>IF(OR(Payroll!K43="Q3 2026",Payroll!K43="Q4 2026"),"Yes","No")</f>
        <v>No</v>
      </c>
      <c r="AJ1628" s="178" t="str">
        <f t="shared" si="1053"/>
        <v>No</v>
      </c>
      <c r="AK1628" t="str">
        <f>IF(OR(Payroll!K43="Q1 2027",Payroll!K43="Q2 2027"),"Yes","No")</f>
        <v>No</v>
      </c>
      <c r="AL1628" s="178" t="str">
        <f t="shared" si="1054"/>
        <v>No</v>
      </c>
      <c r="AM1628" t="str">
        <f>IF(OR(Payroll!K43="Q3 2027",Payroll!K43="Q4 2027"),"Yes","No")</f>
        <v>No</v>
      </c>
      <c r="AN1628" s="178" t="str">
        <f t="shared" si="1055"/>
        <v>No</v>
      </c>
      <c r="AO1628" t="str">
        <f>IF(OR(Payroll!K43="Q1 2028",Payroll!K43="Q2 2028"),"Yes","No")</f>
        <v>No</v>
      </c>
      <c r="AP1628" s="178" t="str">
        <f t="shared" si="1056"/>
        <v>No</v>
      </c>
      <c r="AQ1628" t="str">
        <f>IF(OR(Payroll!K43="Q3 2028",Payroll!K43="Q4 2028"),"Yes","No")</f>
        <v>No</v>
      </c>
      <c r="AR1628" s="178" t="str">
        <f t="shared" si="1057"/>
        <v>No</v>
      </c>
      <c r="AS1628" t="str">
        <f>IF(OR(Payroll!K43="Q1 2029",Payroll!K43="Q2 2029"),"Yes","No")</f>
        <v>No</v>
      </c>
      <c r="AT1628" s="178" t="str">
        <f t="shared" si="1058"/>
        <v>No</v>
      </c>
      <c r="AU1628" t="str">
        <f>IF(OR(Payroll!K43="Q3 2029",Payroll!K43="Q4 2029"),"Yes","No")</f>
        <v>No</v>
      </c>
      <c r="AV1628" s="178" t="str">
        <f t="shared" si="1059"/>
        <v>No</v>
      </c>
      <c r="AW1628" t="str">
        <f>IF(OR(Payroll!K43="Q1 2030",Payroll!K43="Q2 2030"),"Yes","No")</f>
        <v>No</v>
      </c>
      <c r="AX1628" s="178" t="str">
        <f t="shared" si="1060"/>
        <v>No</v>
      </c>
      <c r="AY1628" t="str">
        <f>IF(OR(Payroll!K43="Q3 2030",Payroll!K43="Q4 2030"),"Yes","No")</f>
        <v>No</v>
      </c>
      <c r="AZ1628" s="178" t="str">
        <f t="shared" si="1061"/>
        <v>No</v>
      </c>
      <c r="BA1628" t="str">
        <f>IF(Payroll!K43="","No","Yes")</f>
        <v>No</v>
      </c>
      <c r="BB1628" s="178" t="str">
        <f t="shared" si="1062"/>
        <v>No</v>
      </c>
      <c r="BC1628" s="178" t="str">
        <f t="shared" si="1063"/>
        <v>Yes</v>
      </c>
      <c r="BD1628" s="174"/>
    </row>
    <row r="1629" spans="1:56" s="175" customFormat="1" ht="23.65" thickBot="1" x14ac:dyDescent="0.5">
      <c r="A1629" s="177">
        <v>40</v>
      </c>
      <c r="B1629" s="71" t="s">
        <v>1256</v>
      </c>
      <c r="C1629" t="str">
        <f>IF(Payroll!E44="Yes","Yes","No")</f>
        <v>No</v>
      </c>
      <c r="D1629" t="str">
        <f>IF(AND(C1629="No",Payroll!F44="Yes"),"Yes","No")</f>
        <v>No</v>
      </c>
      <c r="E1629" t="str">
        <f>IF(AND(C1629="No",Payroll!F44="N/A"),"N/A","No")</f>
        <v>No</v>
      </c>
      <c r="F1629">
        <f>IF(OR(Payroll!F44="Yes",Payroll!F44="N/A"),0,1)</f>
        <v>1</v>
      </c>
      <c r="G1629" t="str">
        <f>IF(OR(Payroll!K44="Q3 2019",Payroll!K44="Q4 2019"),"Yes","No")</f>
        <v>No</v>
      </c>
      <c r="H1629" s="178" t="str">
        <f t="shared" si="1015"/>
        <v>No</v>
      </c>
      <c r="I1629" t="str">
        <f>IF(OR(Payroll!K44="Q1 2020",Payroll!K44="Q2 2020"),"Yes","No")</f>
        <v>No</v>
      </c>
      <c r="J1629" s="178" t="str">
        <f t="shared" si="1040"/>
        <v>No</v>
      </c>
      <c r="K1629" t="str">
        <f>IF(OR(Payroll!K44="Q3 2020",Payroll!K44="Q4 2020"),"Yes","No")</f>
        <v>No</v>
      </c>
      <c r="L1629" s="178" t="str">
        <f t="shared" si="1041"/>
        <v>No</v>
      </c>
      <c r="M1629" t="str">
        <f>IF(OR(Payroll!K44="Q1 2021",Payroll!K44="Q2 2021"),"Yes","No")</f>
        <v>No</v>
      </c>
      <c r="N1629" s="178" t="str">
        <f t="shared" si="1042"/>
        <v>No</v>
      </c>
      <c r="O1629" t="str">
        <f>IF(OR(Payroll!K44="Q3 2021",Payroll!K44="Q4 2021"),"Yes","No")</f>
        <v>No</v>
      </c>
      <c r="P1629" s="178" t="str">
        <f t="shared" si="1043"/>
        <v>No</v>
      </c>
      <c r="Q1629" t="str">
        <f>IF(OR(Payroll!K44="Q1 2022",Payroll!K44="Q2 2022"),"Yes","No")</f>
        <v>No</v>
      </c>
      <c r="R1629" s="178" t="str">
        <f t="shared" si="1044"/>
        <v>No</v>
      </c>
      <c r="S1629" t="str">
        <f>IF(OR(Payroll!K44="Q3 2022",Payroll!K44="Q4 2022"),"Yes","No")</f>
        <v>No</v>
      </c>
      <c r="T1629" s="178" t="str">
        <f t="shared" si="1045"/>
        <v>No</v>
      </c>
      <c r="U1629" t="str">
        <f>IF(OR(Payroll!K44="Q1 2023",Payroll!K44="Q2 2023"),"Yes","No")</f>
        <v>No</v>
      </c>
      <c r="V1629" s="178" t="str">
        <f t="shared" si="1046"/>
        <v>No</v>
      </c>
      <c r="W1629" t="str">
        <f>IF(OR(Payroll!K44="Q3 2023",Payroll!K44="Q4 2023"),"Yes","No")</f>
        <v>No</v>
      </c>
      <c r="X1629" s="178" t="str">
        <f t="shared" si="1047"/>
        <v>No</v>
      </c>
      <c r="Y1629" t="str">
        <f>IF(OR(Payroll!K44="Q1 2024",Payroll!K44="Q2 2024"),"Yes","No")</f>
        <v>No</v>
      </c>
      <c r="Z1629" s="178" t="str">
        <f t="shared" si="1048"/>
        <v>No</v>
      </c>
      <c r="AA1629" t="str">
        <f>IF(OR(Payroll!K44="Q3 2024",Payroll!K44="Q4 2024"),"Yes","No")</f>
        <v>No</v>
      </c>
      <c r="AB1629" s="178" t="str">
        <f t="shared" si="1049"/>
        <v>No</v>
      </c>
      <c r="AC1629" t="str">
        <f>IF(OR(Payroll!K44="Q1 2025",Payroll!K44="Q2 2025"),"Yes","No")</f>
        <v>No</v>
      </c>
      <c r="AD1629" s="178" t="str">
        <f t="shared" si="1050"/>
        <v>No</v>
      </c>
      <c r="AE1629" t="str">
        <f>IF(OR(Payroll!K44="Q3 2025",Payroll!K44="Q4 2025"),"Yes","No")</f>
        <v>No</v>
      </c>
      <c r="AF1629" s="178" t="str">
        <f t="shared" si="1051"/>
        <v>No</v>
      </c>
      <c r="AG1629" t="str">
        <f>IF(OR(Payroll!K44="Q1 2026",Payroll!K44="Q2 2026"),"Yes","No")</f>
        <v>No</v>
      </c>
      <c r="AH1629" s="178" t="str">
        <f t="shared" si="1052"/>
        <v>No</v>
      </c>
      <c r="AI1629" t="str">
        <f>IF(OR(Payroll!K44="Q3 2026",Payroll!K44="Q4 2026"),"Yes","No")</f>
        <v>No</v>
      </c>
      <c r="AJ1629" s="178" t="str">
        <f t="shared" si="1053"/>
        <v>No</v>
      </c>
      <c r="AK1629" t="str">
        <f>IF(OR(Payroll!K44="Q1 2027",Payroll!K44="Q2 2027"),"Yes","No")</f>
        <v>No</v>
      </c>
      <c r="AL1629" s="178" t="str">
        <f t="shared" si="1054"/>
        <v>No</v>
      </c>
      <c r="AM1629" t="str">
        <f>IF(OR(Payroll!K44="Q3 2027",Payroll!K44="Q4 2027"),"Yes","No")</f>
        <v>No</v>
      </c>
      <c r="AN1629" s="178" t="str">
        <f t="shared" si="1055"/>
        <v>No</v>
      </c>
      <c r="AO1629" t="str">
        <f>IF(OR(Payroll!K44="Q1 2028",Payroll!K44="Q2 2028"),"Yes","No")</f>
        <v>No</v>
      </c>
      <c r="AP1629" s="178" t="str">
        <f t="shared" si="1056"/>
        <v>No</v>
      </c>
      <c r="AQ1629" t="str">
        <f>IF(OR(Payroll!K44="Q3 2028",Payroll!K44="Q4 2028"),"Yes","No")</f>
        <v>No</v>
      </c>
      <c r="AR1629" s="178" t="str">
        <f t="shared" si="1057"/>
        <v>No</v>
      </c>
      <c r="AS1629" t="str">
        <f>IF(OR(Payroll!K44="Q1 2029",Payroll!K44="Q2 2029"),"Yes","No")</f>
        <v>No</v>
      </c>
      <c r="AT1629" s="178" t="str">
        <f t="shared" si="1058"/>
        <v>No</v>
      </c>
      <c r="AU1629" t="str">
        <f>IF(OR(Payroll!K44="Q3 2029",Payroll!K44="Q4 2029"),"Yes","No")</f>
        <v>No</v>
      </c>
      <c r="AV1629" s="178" t="str">
        <f t="shared" si="1059"/>
        <v>No</v>
      </c>
      <c r="AW1629" t="str">
        <f>IF(OR(Payroll!K44="Q1 2030",Payroll!K44="Q2 2030"),"Yes","No")</f>
        <v>No</v>
      </c>
      <c r="AX1629" s="178" t="str">
        <f t="shared" si="1060"/>
        <v>No</v>
      </c>
      <c r="AY1629" t="str">
        <f>IF(OR(Payroll!K44="Q3 2030",Payroll!K44="Q4 2030"),"Yes","No")</f>
        <v>No</v>
      </c>
      <c r="AZ1629" s="178" t="str">
        <f t="shared" si="1061"/>
        <v>No</v>
      </c>
      <c r="BA1629" t="str">
        <f>IF(Payroll!K44="","No","Yes")</f>
        <v>No</v>
      </c>
      <c r="BB1629" s="178" t="str">
        <f t="shared" si="1062"/>
        <v>No</v>
      </c>
      <c r="BC1629" s="178" t="str">
        <f t="shared" si="1063"/>
        <v>Yes</v>
      </c>
      <c r="BD1629" s="174"/>
    </row>
    <row r="1630" spans="1:56" s="175" customFormat="1" ht="23.65" thickBot="1" x14ac:dyDescent="0.5">
      <c r="A1630" s="177">
        <v>41</v>
      </c>
      <c r="B1630" s="71" t="s">
        <v>1257</v>
      </c>
      <c r="C1630" t="str">
        <f>IF(Payroll!E45="Yes","Yes","No")</f>
        <v>No</v>
      </c>
      <c r="D1630" t="str">
        <f>IF(AND(C1630="No",Payroll!F45="Yes"),"Yes","No")</f>
        <v>No</v>
      </c>
      <c r="E1630" t="str">
        <f>IF(AND(C1630="No",Payroll!F45="N/A"),"N/A","No")</f>
        <v>No</v>
      </c>
      <c r="F1630">
        <f>IF(OR(Payroll!F45="Yes",Payroll!F45="N/A"),0,1)</f>
        <v>1</v>
      </c>
      <c r="G1630" t="str">
        <f>IF(OR(Payroll!K45="Q3 2019",Payroll!K45="Q4 2019"),"Yes","No")</f>
        <v>No</v>
      </c>
      <c r="H1630" s="178" t="str">
        <f t="shared" si="1015"/>
        <v>No</v>
      </c>
      <c r="I1630" t="str">
        <f>IF(OR(Payroll!K45="Q1 2020",Payroll!K45="Q2 2020"),"Yes","No")</f>
        <v>No</v>
      </c>
      <c r="J1630" s="178" t="str">
        <f t="shared" si="1040"/>
        <v>No</v>
      </c>
      <c r="K1630" t="str">
        <f>IF(OR(Payroll!K45="Q3 2020",Payroll!K45="Q4 2020"),"Yes","No")</f>
        <v>No</v>
      </c>
      <c r="L1630" s="178" t="str">
        <f t="shared" si="1041"/>
        <v>No</v>
      </c>
      <c r="M1630" t="str">
        <f>IF(OR(Payroll!K45="Q1 2021",Payroll!K45="Q2 2021"),"Yes","No")</f>
        <v>No</v>
      </c>
      <c r="N1630" s="178" t="str">
        <f t="shared" si="1042"/>
        <v>No</v>
      </c>
      <c r="O1630" t="str">
        <f>IF(OR(Payroll!K45="Q3 2021",Payroll!K45="Q4 2021"),"Yes","No")</f>
        <v>No</v>
      </c>
      <c r="P1630" s="178" t="str">
        <f t="shared" si="1043"/>
        <v>No</v>
      </c>
      <c r="Q1630" t="str">
        <f>IF(OR(Payroll!K45="Q1 2022",Payroll!K45="Q2 2022"),"Yes","No")</f>
        <v>No</v>
      </c>
      <c r="R1630" s="178" t="str">
        <f t="shared" si="1044"/>
        <v>No</v>
      </c>
      <c r="S1630" t="str">
        <f>IF(OR(Payroll!K45="Q3 2022",Payroll!K45="Q4 2022"),"Yes","No")</f>
        <v>No</v>
      </c>
      <c r="T1630" s="178" t="str">
        <f t="shared" si="1045"/>
        <v>No</v>
      </c>
      <c r="U1630" t="str">
        <f>IF(OR(Payroll!K45="Q1 2023",Payroll!K45="Q2 2023"),"Yes","No")</f>
        <v>No</v>
      </c>
      <c r="V1630" s="178" t="str">
        <f t="shared" si="1046"/>
        <v>No</v>
      </c>
      <c r="W1630" t="str">
        <f>IF(OR(Payroll!K45="Q3 2023",Payroll!K45="Q4 2023"),"Yes","No")</f>
        <v>No</v>
      </c>
      <c r="X1630" s="178" t="str">
        <f t="shared" si="1047"/>
        <v>No</v>
      </c>
      <c r="Y1630" t="str">
        <f>IF(OR(Payroll!K45="Q1 2024",Payroll!K45="Q2 2024"),"Yes","No")</f>
        <v>No</v>
      </c>
      <c r="Z1630" s="178" t="str">
        <f t="shared" si="1048"/>
        <v>No</v>
      </c>
      <c r="AA1630" t="str">
        <f>IF(OR(Payroll!K45="Q3 2024",Payroll!K45="Q4 2024"),"Yes","No")</f>
        <v>No</v>
      </c>
      <c r="AB1630" s="178" t="str">
        <f t="shared" si="1049"/>
        <v>No</v>
      </c>
      <c r="AC1630" t="str">
        <f>IF(OR(Payroll!K45="Q1 2025",Payroll!K45="Q2 2025"),"Yes","No")</f>
        <v>No</v>
      </c>
      <c r="AD1630" s="178" t="str">
        <f t="shared" si="1050"/>
        <v>No</v>
      </c>
      <c r="AE1630" t="str">
        <f>IF(OR(Payroll!K45="Q3 2025",Payroll!K45="Q4 2025"),"Yes","No")</f>
        <v>No</v>
      </c>
      <c r="AF1630" s="178" t="str">
        <f t="shared" si="1051"/>
        <v>No</v>
      </c>
      <c r="AG1630" t="str">
        <f>IF(OR(Payroll!K45="Q1 2026",Payroll!K45="Q2 2026"),"Yes","No")</f>
        <v>No</v>
      </c>
      <c r="AH1630" s="178" t="str">
        <f t="shared" si="1052"/>
        <v>No</v>
      </c>
      <c r="AI1630" t="str">
        <f>IF(OR(Payroll!K45="Q3 2026",Payroll!K45="Q4 2026"),"Yes","No")</f>
        <v>No</v>
      </c>
      <c r="AJ1630" s="178" t="str">
        <f t="shared" si="1053"/>
        <v>No</v>
      </c>
      <c r="AK1630" t="str">
        <f>IF(OR(Payroll!K45="Q1 2027",Payroll!K45="Q2 2027"),"Yes","No")</f>
        <v>No</v>
      </c>
      <c r="AL1630" s="178" t="str">
        <f t="shared" si="1054"/>
        <v>No</v>
      </c>
      <c r="AM1630" t="str">
        <f>IF(OR(Payroll!K45="Q3 2027",Payroll!K45="Q4 2027"),"Yes","No")</f>
        <v>No</v>
      </c>
      <c r="AN1630" s="178" t="str">
        <f t="shared" si="1055"/>
        <v>No</v>
      </c>
      <c r="AO1630" t="str">
        <f>IF(OR(Payroll!K45="Q1 2028",Payroll!K45="Q2 2028"),"Yes","No")</f>
        <v>No</v>
      </c>
      <c r="AP1630" s="178" t="str">
        <f t="shared" si="1056"/>
        <v>No</v>
      </c>
      <c r="AQ1630" t="str">
        <f>IF(OR(Payroll!K45="Q3 2028",Payroll!K45="Q4 2028"),"Yes","No")</f>
        <v>No</v>
      </c>
      <c r="AR1630" s="178" t="str">
        <f t="shared" si="1057"/>
        <v>No</v>
      </c>
      <c r="AS1630" t="str">
        <f>IF(OR(Payroll!K45="Q1 2029",Payroll!K45="Q2 2029"),"Yes","No")</f>
        <v>No</v>
      </c>
      <c r="AT1630" s="178" t="str">
        <f t="shared" si="1058"/>
        <v>No</v>
      </c>
      <c r="AU1630" t="str">
        <f>IF(OR(Payroll!K45="Q3 2029",Payroll!K45="Q4 2029"),"Yes","No")</f>
        <v>No</v>
      </c>
      <c r="AV1630" s="178" t="str">
        <f t="shared" si="1059"/>
        <v>No</v>
      </c>
      <c r="AW1630" t="str">
        <f>IF(OR(Payroll!K45="Q1 2030",Payroll!K45="Q2 2030"),"Yes","No")</f>
        <v>No</v>
      </c>
      <c r="AX1630" s="178" t="str">
        <f t="shared" si="1060"/>
        <v>No</v>
      </c>
      <c r="AY1630" t="str">
        <f>IF(OR(Payroll!K45="Q3 2030",Payroll!K45="Q4 2030"),"Yes","No")</f>
        <v>No</v>
      </c>
      <c r="AZ1630" s="178" t="str">
        <f t="shared" si="1061"/>
        <v>No</v>
      </c>
      <c r="BA1630" t="str">
        <f>IF(Payroll!K45="","No","Yes")</f>
        <v>No</v>
      </c>
      <c r="BB1630" s="178" t="str">
        <f t="shared" si="1062"/>
        <v>No</v>
      </c>
      <c r="BC1630" s="178" t="str">
        <f t="shared" si="1063"/>
        <v>Yes</v>
      </c>
      <c r="BD1630" s="174"/>
    </row>
    <row r="1631" spans="1:56" s="175" customFormat="1" ht="23.65" thickBot="1" x14ac:dyDescent="0.5">
      <c r="A1631" s="177">
        <v>42</v>
      </c>
      <c r="B1631" s="71" t="s">
        <v>1258</v>
      </c>
      <c r="C1631" t="str">
        <f>IF(Payroll!E46="Yes","Yes","No")</f>
        <v>No</v>
      </c>
      <c r="D1631" t="str">
        <f>IF(AND(C1631="No",Payroll!F46="Yes"),"Yes","No")</f>
        <v>No</v>
      </c>
      <c r="E1631" t="str">
        <f>IF(AND(C1631="No",Payroll!F46="N/A"),"N/A","No")</f>
        <v>No</v>
      </c>
      <c r="F1631">
        <f>IF(OR(Payroll!F46="Yes",Payroll!F46="N/A"),0,1)</f>
        <v>1</v>
      </c>
      <c r="G1631" t="str">
        <f>IF(OR(Payroll!K46="Q3 2019",Payroll!K46="Q4 2019"),"Yes","No")</f>
        <v>No</v>
      </c>
      <c r="H1631" s="178" t="str">
        <f t="shared" si="1015"/>
        <v>No</v>
      </c>
      <c r="I1631" t="str">
        <f>IF(OR(Payroll!K46="Q1 2020",Payroll!K46="Q2 2020"),"Yes","No")</f>
        <v>No</v>
      </c>
      <c r="J1631" s="178" t="str">
        <f t="shared" si="1040"/>
        <v>No</v>
      </c>
      <c r="K1631" t="str">
        <f>IF(OR(Payroll!K46="Q3 2020",Payroll!K46="Q4 2020"),"Yes","No")</f>
        <v>No</v>
      </c>
      <c r="L1631" s="178" t="str">
        <f t="shared" si="1041"/>
        <v>No</v>
      </c>
      <c r="M1631" t="str">
        <f>IF(OR(Payroll!K46="Q1 2021",Payroll!K46="Q2 2021"),"Yes","No")</f>
        <v>No</v>
      </c>
      <c r="N1631" s="178" t="str">
        <f t="shared" si="1042"/>
        <v>No</v>
      </c>
      <c r="O1631" t="str">
        <f>IF(OR(Payroll!K46="Q3 2021",Payroll!K46="Q4 2021"),"Yes","No")</f>
        <v>No</v>
      </c>
      <c r="P1631" s="178" t="str">
        <f t="shared" si="1043"/>
        <v>No</v>
      </c>
      <c r="Q1631" t="str">
        <f>IF(OR(Payroll!K46="Q1 2022",Payroll!K46="Q2 2022"),"Yes","No")</f>
        <v>No</v>
      </c>
      <c r="R1631" s="178" t="str">
        <f t="shared" si="1044"/>
        <v>No</v>
      </c>
      <c r="S1631" t="str">
        <f>IF(OR(Payroll!K46="Q3 2022",Payroll!K46="Q4 2022"),"Yes","No")</f>
        <v>No</v>
      </c>
      <c r="T1631" s="178" t="str">
        <f t="shared" si="1045"/>
        <v>No</v>
      </c>
      <c r="U1631" t="str">
        <f>IF(OR(Payroll!K46="Q1 2023",Payroll!K46="Q2 2023"),"Yes","No")</f>
        <v>No</v>
      </c>
      <c r="V1631" s="178" t="str">
        <f t="shared" si="1046"/>
        <v>No</v>
      </c>
      <c r="W1631" t="str">
        <f>IF(OR(Payroll!K46="Q3 2023",Payroll!K46="Q4 2023"),"Yes","No")</f>
        <v>No</v>
      </c>
      <c r="X1631" s="178" t="str">
        <f t="shared" si="1047"/>
        <v>No</v>
      </c>
      <c r="Y1631" t="str">
        <f>IF(OR(Payroll!K46="Q1 2024",Payroll!K46="Q2 2024"),"Yes","No")</f>
        <v>No</v>
      </c>
      <c r="Z1631" s="178" t="str">
        <f t="shared" si="1048"/>
        <v>No</v>
      </c>
      <c r="AA1631" t="str">
        <f>IF(OR(Payroll!K46="Q3 2024",Payroll!K46="Q4 2024"),"Yes","No")</f>
        <v>No</v>
      </c>
      <c r="AB1631" s="178" t="str">
        <f t="shared" si="1049"/>
        <v>No</v>
      </c>
      <c r="AC1631" t="str">
        <f>IF(OR(Payroll!K46="Q1 2025",Payroll!K46="Q2 2025"),"Yes","No")</f>
        <v>No</v>
      </c>
      <c r="AD1631" s="178" t="str">
        <f t="shared" si="1050"/>
        <v>No</v>
      </c>
      <c r="AE1631" t="str">
        <f>IF(OR(Payroll!K46="Q3 2025",Payroll!K46="Q4 2025"),"Yes","No")</f>
        <v>No</v>
      </c>
      <c r="AF1631" s="178" t="str">
        <f t="shared" si="1051"/>
        <v>No</v>
      </c>
      <c r="AG1631" t="str">
        <f>IF(OR(Payroll!K46="Q1 2026",Payroll!K46="Q2 2026"),"Yes","No")</f>
        <v>No</v>
      </c>
      <c r="AH1631" s="178" t="str">
        <f t="shared" si="1052"/>
        <v>No</v>
      </c>
      <c r="AI1631" t="str">
        <f>IF(OR(Payroll!K46="Q3 2026",Payroll!K46="Q4 2026"),"Yes","No")</f>
        <v>No</v>
      </c>
      <c r="AJ1631" s="178" t="str">
        <f t="shared" si="1053"/>
        <v>No</v>
      </c>
      <c r="AK1631" t="str">
        <f>IF(OR(Payroll!K46="Q1 2027",Payroll!K46="Q2 2027"),"Yes","No")</f>
        <v>No</v>
      </c>
      <c r="AL1631" s="178" t="str">
        <f t="shared" si="1054"/>
        <v>No</v>
      </c>
      <c r="AM1631" t="str">
        <f>IF(OR(Payroll!K46="Q3 2027",Payroll!K46="Q4 2027"),"Yes","No")</f>
        <v>No</v>
      </c>
      <c r="AN1631" s="178" t="str">
        <f t="shared" si="1055"/>
        <v>No</v>
      </c>
      <c r="AO1631" t="str">
        <f>IF(OR(Payroll!K46="Q1 2028",Payroll!K46="Q2 2028"),"Yes","No")</f>
        <v>No</v>
      </c>
      <c r="AP1631" s="178" t="str">
        <f t="shared" si="1056"/>
        <v>No</v>
      </c>
      <c r="AQ1631" t="str">
        <f>IF(OR(Payroll!K46="Q3 2028",Payroll!K46="Q4 2028"),"Yes","No")</f>
        <v>No</v>
      </c>
      <c r="AR1631" s="178" t="str">
        <f t="shared" si="1057"/>
        <v>No</v>
      </c>
      <c r="AS1631" t="str">
        <f>IF(OR(Payroll!K46="Q1 2029",Payroll!K46="Q2 2029"),"Yes","No")</f>
        <v>No</v>
      </c>
      <c r="AT1631" s="178" t="str">
        <f t="shared" si="1058"/>
        <v>No</v>
      </c>
      <c r="AU1631" t="str">
        <f>IF(OR(Payroll!K46="Q3 2029",Payroll!K46="Q4 2029"),"Yes","No")</f>
        <v>No</v>
      </c>
      <c r="AV1631" s="178" t="str">
        <f t="shared" si="1059"/>
        <v>No</v>
      </c>
      <c r="AW1631" t="str">
        <f>IF(OR(Payroll!K46="Q1 2030",Payroll!K46="Q2 2030"),"Yes","No")</f>
        <v>No</v>
      </c>
      <c r="AX1631" s="178" t="str">
        <f t="shared" si="1060"/>
        <v>No</v>
      </c>
      <c r="AY1631" t="str">
        <f>IF(OR(Payroll!K46="Q3 2030",Payroll!K46="Q4 2030"),"Yes","No")</f>
        <v>No</v>
      </c>
      <c r="AZ1631" s="178" t="str">
        <f t="shared" si="1061"/>
        <v>No</v>
      </c>
      <c r="BA1631" t="str">
        <f>IF(Payroll!K46="","No","Yes")</f>
        <v>No</v>
      </c>
      <c r="BB1631" s="178" t="str">
        <f t="shared" si="1062"/>
        <v>No</v>
      </c>
      <c r="BC1631" s="178" t="str">
        <f t="shared" si="1063"/>
        <v>Yes</v>
      </c>
      <c r="BD1631" s="174"/>
    </row>
    <row r="1632" spans="1:56" s="175" customFormat="1" ht="35.25" thickBot="1" x14ac:dyDescent="0.5">
      <c r="A1632" s="177">
        <v>43</v>
      </c>
      <c r="B1632" s="71" t="s">
        <v>1259</v>
      </c>
      <c r="C1632" t="str">
        <f>IF(Payroll!E47="Yes","Yes","No")</f>
        <v>No</v>
      </c>
      <c r="D1632" t="str">
        <f>IF(AND(C1632="No",Payroll!F47="Yes"),"Yes","No")</f>
        <v>No</v>
      </c>
      <c r="E1632" t="str">
        <f>IF(AND(C1632="No",Payroll!F47="N/A"),"N/A","No")</f>
        <v>No</v>
      </c>
      <c r="F1632">
        <f>IF(OR(Payroll!F47="Yes",Payroll!F47="N/A"),0,1)</f>
        <v>1</v>
      </c>
      <c r="G1632" t="str">
        <f>IF(OR(Payroll!K47="Q3 2019",Payroll!K47="Q4 2019"),"Yes","No")</f>
        <v>No</v>
      </c>
      <c r="H1632" s="178" t="str">
        <f t="shared" si="1015"/>
        <v>No</v>
      </c>
      <c r="I1632" t="str">
        <f>IF(OR(Payroll!K47="Q1 2020",Payroll!K47="Q2 2020"),"Yes","No")</f>
        <v>No</v>
      </c>
      <c r="J1632" s="178" t="str">
        <f t="shared" si="1040"/>
        <v>No</v>
      </c>
      <c r="K1632" t="str">
        <f>IF(OR(Payroll!K47="Q3 2020",Payroll!K47="Q4 2020"),"Yes","No")</f>
        <v>No</v>
      </c>
      <c r="L1632" s="178" t="str">
        <f t="shared" si="1041"/>
        <v>No</v>
      </c>
      <c r="M1632" t="str">
        <f>IF(OR(Payroll!K47="Q1 2021",Payroll!K47="Q2 2021"),"Yes","No")</f>
        <v>No</v>
      </c>
      <c r="N1632" s="178" t="str">
        <f t="shared" si="1042"/>
        <v>No</v>
      </c>
      <c r="O1632" t="str">
        <f>IF(OR(Payroll!K47="Q3 2021",Payroll!K47="Q4 2021"),"Yes","No")</f>
        <v>No</v>
      </c>
      <c r="P1632" s="178" t="str">
        <f t="shared" si="1043"/>
        <v>No</v>
      </c>
      <c r="Q1632" t="str">
        <f>IF(OR(Payroll!K47="Q1 2022",Payroll!K47="Q2 2022"),"Yes","No")</f>
        <v>No</v>
      </c>
      <c r="R1632" s="178" t="str">
        <f t="shared" si="1044"/>
        <v>No</v>
      </c>
      <c r="S1632" t="str">
        <f>IF(OR(Payroll!K47="Q3 2022",Payroll!K47="Q4 2022"),"Yes","No")</f>
        <v>No</v>
      </c>
      <c r="T1632" s="178" t="str">
        <f t="shared" si="1045"/>
        <v>No</v>
      </c>
      <c r="U1632" t="str">
        <f>IF(OR(Payroll!K47="Q1 2023",Payroll!K47="Q2 2023"),"Yes","No")</f>
        <v>No</v>
      </c>
      <c r="V1632" s="178" t="str">
        <f t="shared" si="1046"/>
        <v>No</v>
      </c>
      <c r="W1632" t="str">
        <f>IF(OR(Payroll!K47="Q3 2023",Payroll!K47="Q4 2023"),"Yes","No")</f>
        <v>No</v>
      </c>
      <c r="X1632" s="178" t="str">
        <f t="shared" si="1047"/>
        <v>No</v>
      </c>
      <c r="Y1632" t="str">
        <f>IF(OR(Payroll!K47="Q1 2024",Payroll!K47="Q2 2024"),"Yes","No")</f>
        <v>No</v>
      </c>
      <c r="Z1632" s="178" t="str">
        <f t="shared" si="1048"/>
        <v>No</v>
      </c>
      <c r="AA1632" t="str">
        <f>IF(OR(Payroll!K47="Q3 2024",Payroll!K47="Q4 2024"),"Yes","No")</f>
        <v>No</v>
      </c>
      <c r="AB1632" s="178" t="str">
        <f t="shared" si="1049"/>
        <v>No</v>
      </c>
      <c r="AC1632" t="str">
        <f>IF(OR(Payroll!K47="Q1 2025",Payroll!K47="Q2 2025"),"Yes","No")</f>
        <v>No</v>
      </c>
      <c r="AD1632" s="178" t="str">
        <f t="shared" si="1050"/>
        <v>No</v>
      </c>
      <c r="AE1632" t="str">
        <f>IF(OR(Payroll!K47="Q3 2025",Payroll!K47="Q4 2025"),"Yes","No")</f>
        <v>No</v>
      </c>
      <c r="AF1632" s="178" t="str">
        <f t="shared" si="1051"/>
        <v>No</v>
      </c>
      <c r="AG1632" t="str">
        <f>IF(OR(Payroll!K47="Q1 2026",Payroll!K47="Q2 2026"),"Yes","No")</f>
        <v>No</v>
      </c>
      <c r="AH1632" s="178" t="str">
        <f t="shared" si="1052"/>
        <v>No</v>
      </c>
      <c r="AI1632" t="str">
        <f>IF(OR(Payroll!K47="Q3 2026",Payroll!K47="Q4 2026"),"Yes","No")</f>
        <v>No</v>
      </c>
      <c r="AJ1632" s="178" t="str">
        <f t="shared" si="1053"/>
        <v>No</v>
      </c>
      <c r="AK1632" t="str">
        <f>IF(OR(Payroll!K47="Q1 2027",Payroll!K47="Q2 2027"),"Yes","No")</f>
        <v>No</v>
      </c>
      <c r="AL1632" s="178" t="str">
        <f t="shared" si="1054"/>
        <v>No</v>
      </c>
      <c r="AM1632" t="str">
        <f>IF(OR(Payroll!K47="Q3 2027",Payroll!K47="Q4 2027"),"Yes","No")</f>
        <v>No</v>
      </c>
      <c r="AN1632" s="178" t="str">
        <f t="shared" si="1055"/>
        <v>No</v>
      </c>
      <c r="AO1632" t="str">
        <f>IF(OR(Payroll!K47="Q1 2028",Payroll!K47="Q2 2028"),"Yes","No")</f>
        <v>No</v>
      </c>
      <c r="AP1632" s="178" t="str">
        <f t="shared" si="1056"/>
        <v>No</v>
      </c>
      <c r="AQ1632" t="str">
        <f>IF(OR(Payroll!K47="Q3 2028",Payroll!K47="Q4 2028"),"Yes","No")</f>
        <v>No</v>
      </c>
      <c r="AR1632" s="178" t="str">
        <f t="shared" si="1057"/>
        <v>No</v>
      </c>
      <c r="AS1632" t="str">
        <f>IF(OR(Payroll!K47="Q1 2029",Payroll!K47="Q2 2029"),"Yes","No")</f>
        <v>No</v>
      </c>
      <c r="AT1632" s="178" t="str">
        <f t="shared" si="1058"/>
        <v>No</v>
      </c>
      <c r="AU1632" t="str">
        <f>IF(OR(Payroll!K47="Q3 2029",Payroll!K47="Q4 2029"),"Yes","No")</f>
        <v>No</v>
      </c>
      <c r="AV1632" s="178" t="str">
        <f t="shared" si="1059"/>
        <v>No</v>
      </c>
      <c r="AW1632" t="str">
        <f>IF(OR(Payroll!K47="Q1 2030",Payroll!K47="Q2 2030"),"Yes","No")</f>
        <v>No</v>
      </c>
      <c r="AX1632" s="178" t="str">
        <f t="shared" si="1060"/>
        <v>No</v>
      </c>
      <c r="AY1632" t="str">
        <f>IF(OR(Payroll!K47="Q3 2030",Payroll!K47="Q4 2030"),"Yes","No")</f>
        <v>No</v>
      </c>
      <c r="AZ1632" s="178" t="str">
        <f t="shared" si="1061"/>
        <v>No</v>
      </c>
      <c r="BA1632" t="str">
        <f>IF(Payroll!K47="","No","Yes")</f>
        <v>No</v>
      </c>
      <c r="BB1632" s="178" t="str">
        <f t="shared" si="1062"/>
        <v>No</v>
      </c>
      <c r="BC1632" s="178" t="str">
        <f t="shared" si="1063"/>
        <v>Yes</v>
      </c>
      <c r="BD1632" s="174"/>
    </row>
    <row r="1633" spans="1:56" s="175" customFormat="1" ht="23.65" thickBot="1" x14ac:dyDescent="0.5">
      <c r="A1633" s="177">
        <v>44</v>
      </c>
      <c r="B1633" s="71" t="s">
        <v>1260</v>
      </c>
      <c r="C1633" t="str">
        <f>IF(Payroll!E48="Yes","Yes","No")</f>
        <v>No</v>
      </c>
      <c r="D1633" t="str">
        <f>IF(AND(C1633="No",Payroll!F48="Yes"),"Yes","No")</f>
        <v>No</v>
      </c>
      <c r="E1633" t="str">
        <f>IF(AND(C1633="No",Payroll!F48="N/A"),"N/A","No")</f>
        <v>No</v>
      </c>
      <c r="F1633">
        <f>IF(OR(Payroll!F48="Yes",Payroll!F48="N/A"),0,1)</f>
        <v>1</v>
      </c>
      <c r="G1633" t="str">
        <f>IF(OR(Payroll!K48="Q3 2019",Payroll!K48="Q4 2019"),"Yes","No")</f>
        <v>No</v>
      </c>
      <c r="H1633" s="178" t="str">
        <f t="shared" si="1015"/>
        <v>No</v>
      </c>
      <c r="I1633" t="str">
        <f>IF(OR(Payroll!K48="Q1 2020",Payroll!K48="Q2 2020"),"Yes","No")</f>
        <v>No</v>
      </c>
      <c r="J1633" s="178" t="str">
        <f t="shared" si="1040"/>
        <v>No</v>
      </c>
      <c r="K1633" t="str">
        <f>IF(OR(Payroll!K48="Q3 2020",Payroll!K48="Q4 2020"),"Yes","No")</f>
        <v>No</v>
      </c>
      <c r="L1633" s="178" t="str">
        <f t="shared" si="1041"/>
        <v>No</v>
      </c>
      <c r="M1633" t="str">
        <f>IF(OR(Payroll!K48="Q1 2021",Payroll!K48="Q2 2021"),"Yes","No")</f>
        <v>No</v>
      </c>
      <c r="N1633" s="178" t="str">
        <f t="shared" si="1042"/>
        <v>No</v>
      </c>
      <c r="O1633" t="str">
        <f>IF(OR(Payroll!K48="Q3 2021",Payroll!K48="Q4 2021"),"Yes","No")</f>
        <v>No</v>
      </c>
      <c r="P1633" s="178" t="str">
        <f t="shared" si="1043"/>
        <v>No</v>
      </c>
      <c r="Q1633" t="str">
        <f>IF(OR(Payroll!K48="Q1 2022",Payroll!K48="Q2 2022"),"Yes","No")</f>
        <v>No</v>
      </c>
      <c r="R1633" s="178" t="str">
        <f t="shared" si="1044"/>
        <v>No</v>
      </c>
      <c r="S1633" t="str">
        <f>IF(OR(Payroll!K48="Q3 2022",Payroll!K48="Q4 2022"),"Yes","No")</f>
        <v>No</v>
      </c>
      <c r="T1633" s="178" t="str">
        <f t="shared" si="1045"/>
        <v>No</v>
      </c>
      <c r="U1633" t="str">
        <f>IF(OR(Payroll!K48="Q1 2023",Payroll!K48="Q2 2023"),"Yes","No")</f>
        <v>No</v>
      </c>
      <c r="V1633" s="178" t="str">
        <f t="shared" si="1046"/>
        <v>No</v>
      </c>
      <c r="W1633" t="str">
        <f>IF(OR(Payroll!K48="Q3 2023",Payroll!K48="Q4 2023"),"Yes","No")</f>
        <v>No</v>
      </c>
      <c r="X1633" s="178" t="str">
        <f t="shared" si="1047"/>
        <v>No</v>
      </c>
      <c r="Y1633" t="str">
        <f>IF(OR(Payroll!K48="Q1 2024",Payroll!K48="Q2 2024"),"Yes","No")</f>
        <v>No</v>
      </c>
      <c r="Z1633" s="178" t="str">
        <f t="shared" si="1048"/>
        <v>No</v>
      </c>
      <c r="AA1633" t="str">
        <f>IF(OR(Payroll!K48="Q3 2024",Payroll!K48="Q4 2024"),"Yes","No")</f>
        <v>No</v>
      </c>
      <c r="AB1633" s="178" t="str">
        <f t="shared" si="1049"/>
        <v>No</v>
      </c>
      <c r="AC1633" t="str">
        <f>IF(OR(Payroll!K48="Q1 2025",Payroll!K48="Q2 2025"),"Yes","No")</f>
        <v>No</v>
      </c>
      <c r="AD1633" s="178" t="str">
        <f t="shared" si="1050"/>
        <v>No</v>
      </c>
      <c r="AE1633" t="str">
        <f>IF(OR(Payroll!K48="Q3 2025",Payroll!K48="Q4 2025"),"Yes","No")</f>
        <v>No</v>
      </c>
      <c r="AF1633" s="178" t="str">
        <f t="shared" si="1051"/>
        <v>No</v>
      </c>
      <c r="AG1633" t="str">
        <f>IF(OR(Payroll!K48="Q1 2026",Payroll!K48="Q2 2026"),"Yes","No")</f>
        <v>No</v>
      </c>
      <c r="AH1633" s="178" t="str">
        <f t="shared" si="1052"/>
        <v>No</v>
      </c>
      <c r="AI1633" t="str">
        <f>IF(OR(Payroll!K48="Q3 2026",Payroll!K48="Q4 2026"),"Yes","No")</f>
        <v>No</v>
      </c>
      <c r="AJ1633" s="178" t="str">
        <f t="shared" si="1053"/>
        <v>No</v>
      </c>
      <c r="AK1633" t="str">
        <f>IF(OR(Payroll!K48="Q1 2027",Payroll!K48="Q2 2027"),"Yes","No")</f>
        <v>No</v>
      </c>
      <c r="AL1633" s="178" t="str">
        <f t="shared" si="1054"/>
        <v>No</v>
      </c>
      <c r="AM1633" t="str">
        <f>IF(OR(Payroll!K48="Q3 2027",Payroll!K48="Q4 2027"),"Yes","No")</f>
        <v>No</v>
      </c>
      <c r="AN1633" s="178" t="str">
        <f t="shared" si="1055"/>
        <v>No</v>
      </c>
      <c r="AO1633" t="str">
        <f>IF(OR(Payroll!K48="Q1 2028",Payroll!K48="Q2 2028"),"Yes","No")</f>
        <v>No</v>
      </c>
      <c r="AP1633" s="178" t="str">
        <f t="shared" si="1056"/>
        <v>No</v>
      </c>
      <c r="AQ1633" t="str">
        <f>IF(OR(Payroll!K48="Q3 2028",Payroll!K48="Q4 2028"),"Yes","No")</f>
        <v>No</v>
      </c>
      <c r="AR1633" s="178" t="str">
        <f t="shared" si="1057"/>
        <v>No</v>
      </c>
      <c r="AS1633" t="str">
        <f>IF(OR(Payroll!K48="Q1 2029",Payroll!K48="Q2 2029"),"Yes","No")</f>
        <v>No</v>
      </c>
      <c r="AT1633" s="178" t="str">
        <f t="shared" si="1058"/>
        <v>No</v>
      </c>
      <c r="AU1633" t="str">
        <f>IF(OR(Payroll!K48="Q3 2029",Payroll!K48="Q4 2029"),"Yes","No")</f>
        <v>No</v>
      </c>
      <c r="AV1633" s="178" t="str">
        <f t="shared" si="1059"/>
        <v>No</v>
      </c>
      <c r="AW1633" t="str">
        <f>IF(OR(Payroll!K48="Q1 2030",Payroll!K48="Q2 2030"),"Yes","No")</f>
        <v>No</v>
      </c>
      <c r="AX1633" s="178" t="str">
        <f t="shared" si="1060"/>
        <v>No</v>
      </c>
      <c r="AY1633" t="str">
        <f>IF(OR(Payroll!K48="Q3 2030",Payroll!K48="Q4 2030"),"Yes","No")</f>
        <v>No</v>
      </c>
      <c r="AZ1633" s="178" t="str">
        <f t="shared" si="1061"/>
        <v>No</v>
      </c>
      <c r="BA1633" t="str">
        <f>IF(Payroll!K48="","No","Yes")</f>
        <v>No</v>
      </c>
      <c r="BB1633" s="178" t="str">
        <f t="shared" si="1062"/>
        <v>No</v>
      </c>
      <c r="BC1633" s="178" t="str">
        <f t="shared" si="1063"/>
        <v>Yes</v>
      </c>
      <c r="BD1633" s="174"/>
    </row>
    <row r="1634" spans="1:56" s="175" customFormat="1" ht="23.65" thickBot="1" x14ac:dyDescent="0.5">
      <c r="A1634" s="177">
        <v>45</v>
      </c>
      <c r="B1634" s="71" t="s">
        <v>1261</v>
      </c>
      <c r="C1634" t="str">
        <f>IF(Payroll!E49="Yes","Yes","No")</f>
        <v>No</v>
      </c>
      <c r="D1634" t="str">
        <f>IF(AND(C1634="No",Payroll!F49="Yes"),"Yes","No")</f>
        <v>No</v>
      </c>
      <c r="E1634" t="str">
        <f>IF(AND(C1634="No",Payroll!F49="N/A"),"N/A","No")</f>
        <v>No</v>
      </c>
      <c r="F1634">
        <f>IF(OR(Payroll!F49="Yes",Payroll!F49="N/A"),0,1)</f>
        <v>1</v>
      </c>
      <c r="G1634" t="str">
        <f>IF(OR(Payroll!K49="Q3 2019",Payroll!K49="Q4 2019"),"Yes","No")</f>
        <v>No</v>
      </c>
      <c r="H1634" s="178" t="str">
        <f t="shared" si="1015"/>
        <v>No</v>
      </c>
      <c r="I1634" t="str">
        <f>IF(OR(Payroll!K49="Q1 2020",Payroll!K49="Q2 2020"),"Yes","No")</f>
        <v>No</v>
      </c>
      <c r="J1634" s="178" t="str">
        <f t="shared" si="1040"/>
        <v>No</v>
      </c>
      <c r="K1634" t="str">
        <f>IF(OR(Payroll!K49="Q3 2020",Payroll!K49="Q4 2020"),"Yes","No")</f>
        <v>No</v>
      </c>
      <c r="L1634" s="178" t="str">
        <f t="shared" si="1041"/>
        <v>No</v>
      </c>
      <c r="M1634" t="str">
        <f>IF(OR(Payroll!K49="Q1 2021",Payroll!K49="Q2 2021"),"Yes","No")</f>
        <v>No</v>
      </c>
      <c r="N1634" s="178" t="str">
        <f t="shared" si="1042"/>
        <v>No</v>
      </c>
      <c r="O1634" t="str">
        <f>IF(OR(Payroll!K49="Q3 2021",Payroll!K49="Q4 2021"),"Yes","No")</f>
        <v>No</v>
      </c>
      <c r="P1634" s="178" t="str">
        <f t="shared" si="1043"/>
        <v>No</v>
      </c>
      <c r="Q1634" t="str">
        <f>IF(OR(Payroll!K49="Q1 2022",Payroll!K49="Q2 2022"),"Yes","No")</f>
        <v>No</v>
      </c>
      <c r="R1634" s="178" t="str">
        <f t="shared" si="1044"/>
        <v>No</v>
      </c>
      <c r="S1634" t="str">
        <f>IF(OR(Payroll!K49="Q3 2022",Payroll!K49="Q4 2022"),"Yes","No")</f>
        <v>No</v>
      </c>
      <c r="T1634" s="178" t="str">
        <f t="shared" si="1045"/>
        <v>No</v>
      </c>
      <c r="U1634" t="str">
        <f>IF(OR(Payroll!K49="Q1 2023",Payroll!K49="Q2 2023"),"Yes","No")</f>
        <v>No</v>
      </c>
      <c r="V1634" s="178" t="str">
        <f t="shared" si="1046"/>
        <v>No</v>
      </c>
      <c r="W1634" t="str">
        <f>IF(OR(Payroll!K49="Q3 2023",Payroll!K49="Q4 2023"),"Yes","No")</f>
        <v>No</v>
      </c>
      <c r="X1634" s="178" t="str">
        <f t="shared" si="1047"/>
        <v>No</v>
      </c>
      <c r="Y1634" t="str">
        <f>IF(OR(Payroll!K49="Q1 2024",Payroll!K49="Q2 2024"),"Yes","No")</f>
        <v>No</v>
      </c>
      <c r="Z1634" s="178" t="str">
        <f t="shared" si="1048"/>
        <v>No</v>
      </c>
      <c r="AA1634" t="str">
        <f>IF(OR(Payroll!K49="Q3 2024",Payroll!K49="Q4 2024"),"Yes","No")</f>
        <v>No</v>
      </c>
      <c r="AB1634" s="178" t="str">
        <f t="shared" si="1049"/>
        <v>No</v>
      </c>
      <c r="AC1634" t="str">
        <f>IF(OR(Payroll!K49="Q1 2025",Payroll!K49="Q2 2025"),"Yes","No")</f>
        <v>No</v>
      </c>
      <c r="AD1634" s="178" t="str">
        <f t="shared" si="1050"/>
        <v>No</v>
      </c>
      <c r="AE1634" t="str">
        <f>IF(OR(Payroll!K49="Q3 2025",Payroll!K49="Q4 2025"),"Yes","No")</f>
        <v>No</v>
      </c>
      <c r="AF1634" s="178" t="str">
        <f t="shared" si="1051"/>
        <v>No</v>
      </c>
      <c r="AG1634" t="str">
        <f>IF(OR(Payroll!K49="Q1 2026",Payroll!K49="Q2 2026"),"Yes","No")</f>
        <v>No</v>
      </c>
      <c r="AH1634" s="178" t="str">
        <f t="shared" si="1052"/>
        <v>No</v>
      </c>
      <c r="AI1634" t="str">
        <f>IF(OR(Payroll!K49="Q3 2026",Payroll!K49="Q4 2026"),"Yes","No")</f>
        <v>No</v>
      </c>
      <c r="AJ1634" s="178" t="str">
        <f t="shared" si="1053"/>
        <v>No</v>
      </c>
      <c r="AK1634" t="str">
        <f>IF(OR(Payroll!K49="Q1 2027",Payroll!K49="Q2 2027"),"Yes","No")</f>
        <v>No</v>
      </c>
      <c r="AL1634" s="178" t="str">
        <f t="shared" si="1054"/>
        <v>No</v>
      </c>
      <c r="AM1634" t="str">
        <f>IF(OR(Payroll!K49="Q3 2027",Payroll!K49="Q4 2027"),"Yes","No")</f>
        <v>No</v>
      </c>
      <c r="AN1634" s="178" t="str">
        <f t="shared" si="1055"/>
        <v>No</v>
      </c>
      <c r="AO1634" t="str">
        <f>IF(OR(Payroll!K49="Q1 2028",Payroll!K49="Q2 2028"),"Yes","No")</f>
        <v>No</v>
      </c>
      <c r="AP1634" s="178" t="str">
        <f t="shared" si="1056"/>
        <v>No</v>
      </c>
      <c r="AQ1634" t="str">
        <f>IF(OR(Payroll!K49="Q3 2028",Payroll!K49="Q4 2028"),"Yes","No")</f>
        <v>No</v>
      </c>
      <c r="AR1634" s="178" t="str">
        <f t="shared" si="1057"/>
        <v>No</v>
      </c>
      <c r="AS1634" t="str">
        <f>IF(OR(Payroll!K49="Q1 2029",Payroll!K49="Q2 2029"),"Yes","No")</f>
        <v>No</v>
      </c>
      <c r="AT1634" s="178" t="str">
        <f t="shared" si="1058"/>
        <v>No</v>
      </c>
      <c r="AU1634" t="str">
        <f>IF(OR(Payroll!K49="Q3 2029",Payroll!K49="Q4 2029"),"Yes","No")</f>
        <v>No</v>
      </c>
      <c r="AV1634" s="178" t="str">
        <f t="shared" si="1059"/>
        <v>No</v>
      </c>
      <c r="AW1634" t="str">
        <f>IF(OR(Payroll!K49="Q1 2030",Payroll!K49="Q2 2030"),"Yes","No")</f>
        <v>No</v>
      </c>
      <c r="AX1634" s="178" t="str">
        <f t="shared" si="1060"/>
        <v>No</v>
      </c>
      <c r="AY1634" t="str">
        <f>IF(OR(Payroll!K49="Q3 2030",Payroll!K49="Q4 2030"),"Yes","No")</f>
        <v>No</v>
      </c>
      <c r="AZ1634" s="178" t="str">
        <f t="shared" si="1061"/>
        <v>No</v>
      </c>
      <c r="BA1634" t="str">
        <f>IF(Payroll!K49="","No","Yes")</f>
        <v>No</v>
      </c>
      <c r="BB1634" s="178" t="str">
        <f t="shared" si="1062"/>
        <v>No</v>
      </c>
      <c r="BC1634" s="178" t="str">
        <f t="shared" si="1063"/>
        <v>Yes</v>
      </c>
      <c r="BD1634" s="174"/>
    </row>
    <row r="1635" spans="1:56" s="175" customFormat="1" ht="23.65" thickBot="1" x14ac:dyDescent="0.5">
      <c r="A1635" s="177">
        <v>46</v>
      </c>
      <c r="B1635" s="71" t="s">
        <v>1262</v>
      </c>
      <c r="C1635" t="str">
        <f>IF(Payroll!E50="Yes","Yes","No")</f>
        <v>No</v>
      </c>
      <c r="D1635" t="str">
        <f>IF(AND(C1635="No",Payroll!F50="Yes"),"Yes","No")</f>
        <v>No</v>
      </c>
      <c r="E1635" t="str">
        <f>IF(AND(C1635="No",Payroll!F50="N/A"),"N/A","No")</f>
        <v>No</v>
      </c>
      <c r="F1635">
        <f>IF(OR(Payroll!F50="Yes",Payroll!F50="N/A"),0,1)</f>
        <v>1</v>
      </c>
      <c r="G1635" t="str">
        <f>IF(OR(Payroll!K50="Q3 2019",Payroll!K50="Q4 2019"),"Yes","No")</f>
        <v>No</v>
      </c>
      <c r="H1635" s="178" t="str">
        <f t="shared" si="1015"/>
        <v>No</v>
      </c>
      <c r="I1635" t="str">
        <f>IF(OR(Payroll!K50="Q1 2020",Payroll!K50="Q2 2020"),"Yes","No")</f>
        <v>No</v>
      </c>
      <c r="J1635" s="178" t="str">
        <f t="shared" si="1040"/>
        <v>No</v>
      </c>
      <c r="K1635" t="str">
        <f>IF(OR(Payroll!K50="Q3 2020",Payroll!K50="Q4 2020"),"Yes","No")</f>
        <v>No</v>
      </c>
      <c r="L1635" s="178" t="str">
        <f t="shared" si="1041"/>
        <v>No</v>
      </c>
      <c r="M1635" t="str">
        <f>IF(OR(Payroll!K50="Q1 2021",Payroll!K50="Q2 2021"),"Yes","No")</f>
        <v>No</v>
      </c>
      <c r="N1635" s="178" t="str">
        <f t="shared" si="1042"/>
        <v>No</v>
      </c>
      <c r="O1635" t="str">
        <f>IF(OR(Payroll!K50="Q3 2021",Payroll!K50="Q4 2021"),"Yes","No")</f>
        <v>No</v>
      </c>
      <c r="P1635" s="178" t="str">
        <f t="shared" si="1043"/>
        <v>No</v>
      </c>
      <c r="Q1635" t="str">
        <f>IF(OR(Payroll!K50="Q1 2022",Payroll!K50="Q2 2022"),"Yes","No")</f>
        <v>No</v>
      </c>
      <c r="R1635" s="178" t="str">
        <f t="shared" si="1044"/>
        <v>No</v>
      </c>
      <c r="S1635" t="str">
        <f>IF(OR(Payroll!K50="Q3 2022",Payroll!K50="Q4 2022"),"Yes","No")</f>
        <v>No</v>
      </c>
      <c r="T1635" s="178" t="str">
        <f t="shared" si="1045"/>
        <v>No</v>
      </c>
      <c r="U1635" t="str">
        <f>IF(OR(Payroll!K50="Q1 2023",Payroll!K50="Q2 2023"),"Yes","No")</f>
        <v>No</v>
      </c>
      <c r="V1635" s="178" t="str">
        <f t="shared" si="1046"/>
        <v>No</v>
      </c>
      <c r="W1635" t="str">
        <f>IF(OR(Payroll!K50="Q3 2023",Payroll!K50="Q4 2023"),"Yes","No")</f>
        <v>No</v>
      </c>
      <c r="X1635" s="178" t="str">
        <f t="shared" si="1047"/>
        <v>No</v>
      </c>
      <c r="Y1635" t="str">
        <f>IF(OR(Payroll!K50="Q1 2024",Payroll!K50="Q2 2024"),"Yes","No")</f>
        <v>No</v>
      </c>
      <c r="Z1635" s="178" t="str">
        <f t="shared" si="1048"/>
        <v>No</v>
      </c>
      <c r="AA1635" t="str">
        <f>IF(OR(Payroll!K50="Q3 2024",Payroll!K50="Q4 2024"),"Yes","No")</f>
        <v>No</v>
      </c>
      <c r="AB1635" s="178" t="str">
        <f t="shared" si="1049"/>
        <v>No</v>
      </c>
      <c r="AC1635" t="str">
        <f>IF(OR(Payroll!K50="Q1 2025",Payroll!K50="Q2 2025"),"Yes","No")</f>
        <v>No</v>
      </c>
      <c r="AD1635" s="178" t="str">
        <f t="shared" si="1050"/>
        <v>No</v>
      </c>
      <c r="AE1635" t="str">
        <f>IF(OR(Payroll!K50="Q3 2025",Payroll!K50="Q4 2025"),"Yes","No")</f>
        <v>No</v>
      </c>
      <c r="AF1635" s="178" t="str">
        <f t="shared" si="1051"/>
        <v>No</v>
      </c>
      <c r="AG1635" t="str">
        <f>IF(OR(Payroll!K50="Q1 2026",Payroll!K50="Q2 2026"),"Yes","No")</f>
        <v>No</v>
      </c>
      <c r="AH1635" s="178" t="str">
        <f t="shared" si="1052"/>
        <v>No</v>
      </c>
      <c r="AI1635" t="str">
        <f>IF(OR(Payroll!K50="Q3 2026",Payroll!K50="Q4 2026"),"Yes","No")</f>
        <v>No</v>
      </c>
      <c r="AJ1635" s="178" t="str">
        <f t="shared" si="1053"/>
        <v>No</v>
      </c>
      <c r="AK1635" t="str">
        <f>IF(OR(Payroll!K50="Q1 2027",Payroll!K50="Q2 2027"),"Yes","No")</f>
        <v>No</v>
      </c>
      <c r="AL1635" s="178" t="str">
        <f t="shared" si="1054"/>
        <v>No</v>
      </c>
      <c r="AM1635" t="str">
        <f>IF(OR(Payroll!K50="Q3 2027",Payroll!K50="Q4 2027"),"Yes","No")</f>
        <v>No</v>
      </c>
      <c r="AN1635" s="178" t="str">
        <f t="shared" si="1055"/>
        <v>No</v>
      </c>
      <c r="AO1635" t="str">
        <f>IF(OR(Payroll!K50="Q1 2028",Payroll!K50="Q2 2028"),"Yes","No")</f>
        <v>No</v>
      </c>
      <c r="AP1635" s="178" t="str">
        <f t="shared" si="1056"/>
        <v>No</v>
      </c>
      <c r="AQ1635" t="str">
        <f>IF(OR(Payroll!K50="Q3 2028",Payroll!K50="Q4 2028"),"Yes","No")</f>
        <v>No</v>
      </c>
      <c r="AR1635" s="178" t="str">
        <f t="shared" si="1057"/>
        <v>No</v>
      </c>
      <c r="AS1635" t="str">
        <f>IF(OR(Payroll!K50="Q1 2029",Payroll!K50="Q2 2029"),"Yes","No")</f>
        <v>No</v>
      </c>
      <c r="AT1635" s="178" t="str">
        <f t="shared" si="1058"/>
        <v>No</v>
      </c>
      <c r="AU1635" t="str">
        <f>IF(OR(Payroll!K50="Q3 2029",Payroll!K50="Q4 2029"),"Yes","No")</f>
        <v>No</v>
      </c>
      <c r="AV1635" s="178" t="str">
        <f t="shared" si="1059"/>
        <v>No</v>
      </c>
      <c r="AW1635" t="str">
        <f>IF(OR(Payroll!K50="Q1 2030",Payroll!K50="Q2 2030"),"Yes","No")</f>
        <v>No</v>
      </c>
      <c r="AX1635" s="178" t="str">
        <f t="shared" si="1060"/>
        <v>No</v>
      </c>
      <c r="AY1635" t="str">
        <f>IF(OR(Payroll!K50="Q3 2030",Payroll!K50="Q4 2030"),"Yes","No")</f>
        <v>No</v>
      </c>
      <c r="AZ1635" s="178" t="str">
        <f t="shared" si="1061"/>
        <v>No</v>
      </c>
      <c r="BA1635" t="str">
        <f>IF(Payroll!K50="","No","Yes")</f>
        <v>No</v>
      </c>
      <c r="BB1635" s="178" t="str">
        <f t="shared" si="1062"/>
        <v>No</v>
      </c>
      <c r="BC1635" s="178" t="str">
        <f t="shared" si="1063"/>
        <v>Yes</v>
      </c>
      <c r="BD1635" s="174"/>
    </row>
    <row r="1636" spans="1:56" s="175" customFormat="1" ht="14.65" thickBot="1" x14ac:dyDescent="0.5">
      <c r="A1636" s="177">
        <v>47</v>
      </c>
      <c r="B1636" s="71" t="s">
        <v>1264</v>
      </c>
      <c r="C1636" t="str">
        <f>IF(Payroll!E51="Yes","Yes","No")</f>
        <v>No</v>
      </c>
      <c r="D1636" t="str">
        <f>IF(AND(C1636="No",Payroll!F51="Yes"),"Yes","No")</f>
        <v>No</v>
      </c>
      <c r="E1636" t="str">
        <f>IF(AND(C1636="No",Payroll!F51="N/A"),"N/A","No")</f>
        <v>No</v>
      </c>
      <c r="F1636">
        <f>IF(OR(Payroll!F51="Yes",Payroll!F51="N/A"),0,1)</f>
        <v>1</v>
      </c>
      <c r="G1636" t="str">
        <f>IF(OR(Payroll!K51="Q3 2019",Payroll!K51="Q4 2019"),"Yes","No")</f>
        <v>No</v>
      </c>
      <c r="H1636" s="178" t="str">
        <f t="shared" si="1015"/>
        <v>No</v>
      </c>
      <c r="I1636" t="str">
        <f>IF(OR(Payroll!K51="Q1 2020",Payroll!K51="Q2 2020"),"Yes","No")</f>
        <v>No</v>
      </c>
      <c r="J1636" s="178" t="str">
        <f t="shared" si="1040"/>
        <v>No</v>
      </c>
      <c r="K1636" t="str">
        <f>IF(OR(Payroll!K51="Q3 2020",Payroll!K51="Q4 2020"),"Yes","No")</f>
        <v>No</v>
      </c>
      <c r="L1636" s="178" t="str">
        <f t="shared" si="1041"/>
        <v>No</v>
      </c>
      <c r="M1636" t="str">
        <f>IF(OR(Payroll!K51="Q1 2021",Payroll!K51="Q2 2021"),"Yes","No")</f>
        <v>No</v>
      </c>
      <c r="N1636" s="178" t="str">
        <f t="shared" si="1042"/>
        <v>No</v>
      </c>
      <c r="O1636" t="str">
        <f>IF(OR(Payroll!K51="Q3 2021",Payroll!K51="Q4 2021"),"Yes","No")</f>
        <v>No</v>
      </c>
      <c r="P1636" s="178" t="str">
        <f t="shared" si="1043"/>
        <v>No</v>
      </c>
      <c r="Q1636" t="str">
        <f>IF(OR(Payroll!K51="Q1 2022",Payroll!K51="Q2 2022"),"Yes","No")</f>
        <v>No</v>
      </c>
      <c r="R1636" s="178" t="str">
        <f t="shared" si="1044"/>
        <v>No</v>
      </c>
      <c r="S1636" t="str">
        <f>IF(OR(Payroll!K51="Q3 2022",Payroll!K51="Q4 2022"),"Yes","No")</f>
        <v>No</v>
      </c>
      <c r="T1636" s="178" t="str">
        <f t="shared" si="1045"/>
        <v>No</v>
      </c>
      <c r="U1636" t="str">
        <f>IF(OR(Payroll!K51="Q1 2023",Payroll!K51="Q2 2023"),"Yes","No")</f>
        <v>No</v>
      </c>
      <c r="V1636" s="178" t="str">
        <f t="shared" si="1046"/>
        <v>No</v>
      </c>
      <c r="W1636" t="str">
        <f>IF(OR(Payroll!K51="Q3 2023",Payroll!K51="Q4 2023"),"Yes","No")</f>
        <v>No</v>
      </c>
      <c r="X1636" s="178" t="str">
        <f t="shared" si="1047"/>
        <v>No</v>
      </c>
      <c r="Y1636" t="str">
        <f>IF(OR(Payroll!K51="Q1 2024",Payroll!K51="Q2 2024"),"Yes","No")</f>
        <v>No</v>
      </c>
      <c r="Z1636" s="178" t="str">
        <f t="shared" si="1048"/>
        <v>No</v>
      </c>
      <c r="AA1636" t="str">
        <f>IF(OR(Payroll!K51="Q3 2024",Payroll!K51="Q4 2024"),"Yes","No")</f>
        <v>No</v>
      </c>
      <c r="AB1636" s="178" t="str">
        <f t="shared" si="1049"/>
        <v>No</v>
      </c>
      <c r="AC1636" t="str">
        <f>IF(OR(Payroll!K51="Q1 2025",Payroll!K51="Q2 2025"),"Yes","No")</f>
        <v>No</v>
      </c>
      <c r="AD1636" s="178" t="str">
        <f t="shared" si="1050"/>
        <v>No</v>
      </c>
      <c r="AE1636" t="str">
        <f>IF(OR(Payroll!K51="Q3 2025",Payroll!K51="Q4 2025"),"Yes","No")</f>
        <v>No</v>
      </c>
      <c r="AF1636" s="178" t="str">
        <f t="shared" si="1051"/>
        <v>No</v>
      </c>
      <c r="AG1636" t="str">
        <f>IF(OR(Payroll!K51="Q1 2026",Payroll!K51="Q2 2026"),"Yes","No")</f>
        <v>No</v>
      </c>
      <c r="AH1636" s="178" t="str">
        <f t="shared" si="1052"/>
        <v>No</v>
      </c>
      <c r="AI1636" t="str">
        <f>IF(OR(Payroll!K51="Q3 2026",Payroll!K51="Q4 2026"),"Yes","No")</f>
        <v>No</v>
      </c>
      <c r="AJ1636" s="178" t="str">
        <f t="shared" si="1053"/>
        <v>No</v>
      </c>
      <c r="AK1636" t="str">
        <f>IF(OR(Payroll!K51="Q1 2027",Payroll!K51="Q2 2027"),"Yes","No")</f>
        <v>No</v>
      </c>
      <c r="AL1636" s="178" t="str">
        <f t="shared" si="1054"/>
        <v>No</v>
      </c>
      <c r="AM1636" t="str">
        <f>IF(OR(Payroll!K51="Q3 2027",Payroll!K51="Q4 2027"),"Yes","No")</f>
        <v>No</v>
      </c>
      <c r="AN1636" s="178" t="str">
        <f t="shared" si="1055"/>
        <v>No</v>
      </c>
      <c r="AO1636" t="str">
        <f>IF(OR(Payroll!K51="Q1 2028",Payroll!K51="Q2 2028"),"Yes","No")</f>
        <v>No</v>
      </c>
      <c r="AP1636" s="178" t="str">
        <f t="shared" si="1056"/>
        <v>No</v>
      </c>
      <c r="AQ1636" t="str">
        <f>IF(OR(Payroll!K51="Q3 2028",Payroll!K51="Q4 2028"),"Yes","No")</f>
        <v>No</v>
      </c>
      <c r="AR1636" s="178" t="str">
        <f t="shared" si="1057"/>
        <v>No</v>
      </c>
      <c r="AS1636" t="str">
        <f>IF(OR(Payroll!K51="Q1 2029",Payroll!K51="Q2 2029"),"Yes","No")</f>
        <v>No</v>
      </c>
      <c r="AT1636" s="178" t="str">
        <f t="shared" si="1058"/>
        <v>No</v>
      </c>
      <c r="AU1636" t="str">
        <f>IF(OR(Payroll!K51="Q3 2029",Payroll!K51="Q4 2029"),"Yes","No")</f>
        <v>No</v>
      </c>
      <c r="AV1636" s="178" t="str">
        <f t="shared" si="1059"/>
        <v>No</v>
      </c>
      <c r="AW1636" t="str">
        <f>IF(OR(Payroll!K51="Q1 2030",Payroll!K51="Q2 2030"),"Yes","No")</f>
        <v>No</v>
      </c>
      <c r="AX1636" s="178" t="str">
        <f t="shared" si="1060"/>
        <v>No</v>
      </c>
      <c r="AY1636" t="str">
        <f>IF(OR(Payroll!K51="Q3 2030",Payroll!K51="Q4 2030"),"Yes","No")</f>
        <v>No</v>
      </c>
      <c r="AZ1636" s="178" t="str">
        <f t="shared" si="1061"/>
        <v>No</v>
      </c>
      <c r="BA1636" t="str">
        <f>IF(Payroll!K51="","No","Yes")</f>
        <v>No</v>
      </c>
      <c r="BB1636" s="178" t="str">
        <f t="shared" si="1062"/>
        <v>No</v>
      </c>
      <c r="BC1636" s="178" t="str">
        <f t="shared" si="1063"/>
        <v>Yes</v>
      </c>
      <c r="BD1636" s="174"/>
    </row>
    <row r="1637" spans="1:56" s="175" customFormat="1" ht="35.25" thickBot="1" x14ac:dyDescent="0.5">
      <c r="A1637" s="177">
        <v>48</v>
      </c>
      <c r="B1637" s="71" t="s">
        <v>1265</v>
      </c>
      <c r="C1637" t="str">
        <f>IF(Payroll!E52="Yes","Yes","No")</f>
        <v>No</v>
      </c>
      <c r="D1637" t="str">
        <f>IF(AND(C1637="No",Payroll!F52="Yes"),"Yes","No")</f>
        <v>No</v>
      </c>
      <c r="E1637" t="str">
        <f>IF(AND(C1637="No",Payroll!F52="N/A"),"N/A","No")</f>
        <v>No</v>
      </c>
      <c r="F1637">
        <f>IF(OR(Payroll!F52="Yes",Payroll!F52="N/A"),0,1)</f>
        <v>1</v>
      </c>
      <c r="G1637" t="str">
        <f>IF(OR(Payroll!K52="Q3 2019",Payroll!K52="Q4 2019"),"Yes","No")</f>
        <v>No</v>
      </c>
      <c r="H1637" s="178" t="str">
        <f t="shared" si="1015"/>
        <v>No</v>
      </c>
      <c r="I1637" t="str">
        <f>IF(OR(Payroll!K52="Q1 2020",Payroll!K52="Q2 2020"),"Yes","No")</f>
        <v>No</v>
      </c>
      <c r="J1637" s="178" t="str">
        <f t="shared" si="1040"/>
        <v>No</v>
      </c>
      <c r="K1637" t="str">
        <f>IF(OR(Payroll!K52="Q3 2020",Payroll!K52="Q4 2020"),"Yes","No")</f>
        <v>No</v>
      </c>
      <c r="L1637" s="178" t="str">
        <f t="shared" si="1041"/>
        <v>No</v>
      </c>
      <c r="M1637" t="str">
        <f>IF(OR(Payroll!K52="Q1 2021",Payroll!K52="Q2 2021"),"Yes","No")</f>
        <v>No</v>
      </c>
      <c r="N1637" s="178" t="str">
        <f t="shared" si="1042"/>
        <v>No</v>
      </c>
      <c r="O1637" t="str">
        <f>IF(OR(Payroll!K52="Q3 2021",Payroll!K52="Q4 2021"),"Yes","No")</f>
        <v>No</v>
      </c>
      <c r="P1637" s="178" t="str">
        <f t="shared" si="1043"/>
        <v>No</v>
      </c>
      <c r="Q1637" t="str">
        <f>IF(OR(Payroll!K52="Q1 2022",Payroll!K52="Q2 2022"),"Yes","No")</f>
        <v>No</v>
      </c>
      <c r="R1637" s="178" t="str">
        <f t="shared" si="1044"/>
        <v>No</v>
      </c>
      <c r="S1637" t="str">
        <f>IF(OR(Payroll!K52="Q3 2022",Payroll!K52="Q4 2022"),"Yes","No")</f>
        <v>No</v>
      </c>
      <c r="T1637" s="178" t="str">
        <f t="shared" si="1045"/>
        <v>No</v>
      </c>
      <c r="U1637" t="str">
        <f>IF(OR(Payroll!K52="Q1 2023",Payroll!K52="Q2 2023"),"Yes","No")</f>
        <v>No</v>
      </c>
      <c r="V1637" s="178" t="str">
        <f t="shared" si="1046"/>
        <v>No</v>
      </c>
      <c r="W1637" t="str">
        <f>IF(OR(Payroll!K52="Q3 2023",Payroll!K52="Q4 2023"),"Yes","No")</f>
        <v>No</v>
      </c>
      <c r="X1637" s="178" t="str">
        <f t="shared" si="1047"/>
        <v>No</v>
      </c>
      <c r="Y1637" t="str">
        <f>IF(OR(Payroll!K52="Q1 2024",Payroll!K52="Q2 2024"),"Yes","No")</f>
        <v>No</v>
      </c>
      <c r="Z1637" s="178" t="str">
        <f t="shared" si="1048"/>
        <v>No</v>
      </c>
      <c r="AA1637" t="str">
        <f>IF(OR(Payroll!K52="Q3 2024",Payroll!K52="Q4 2024"),"Yes","No")</f>
        <v>No</v>
      </c>
      <c r="AB1637" s="178" t="str">
        <f t="shared" si="1049"/>
        <v>No</v>
      </c>
      <c r="AC1637" t="str">
        <f>IF(OR(Payroll!K52="Q1 2025",Payroll!K52="Q2 2025"),"Yes","No")</f>
        <v>No</v>
      </c>
      <c r="AD1637" s="178" t="str">
        <f t="shared" si="1050"/>
        <v>No</v>
      </c>
      <c r="AE1637" t="str">
        <f>IF(OR(Payroll!K52="Q3 2025",Payroll!K52="Q4 2025"),"Yes","No")</f>
        <v>No</v>
      </c>
      <c r="AF1637" s="178" t="str">
        <f t="shared" si="1051"/>
        <v>No</v>
      </c>
      <c r="AG1637" t="str">
        <f>IF(OR(Payroll!K52="Q1 2026",Payroll!K52="Q2 2026"),"Yes","No")</f>
        <v>No</v>
      </c>
      <c r="AH1637" s="178" t="str">
        <f t="shared" si="1052"/>
        <v>No</v>
      </c>
      <c r="AI1637" t="str">
        <f>IF(OR(Payroll!K52="Q3 2026",Payroll!K52="Q4 2026"),"Yes","No")</f>
        <v>No</v>
      </c>
      <c r="AJ1637" s="178" t="str">
        <f t="shared" si="1053"/>
        <v>No</v>
      </c>
      <c r="AK1637" t="str">
        <f>IF(OR(Payroll!K52="Q1 2027",Payroll!K52="Q2 2027"),"Yes","No")</f>
        <v>No</v>
      </c>
      <c r="AL1637" s="178" t="str">
        <f t="shared" si="1054"/>
        <v>No</v>
      </c>
      <c r="AM1637" t="str">
        <f>IF(OR(Payroll!K52="Q3 2027",Payroll!K52="Q4 2027"),"Yes","No")</f>
        <v>No</v>
      </c>
      <c r="AN1637" s="178" t="str">
        <f t="shared" si="1055"/>
        <v>No</v>
      </c>
      <c r="AO1637" t="str">
        <f>IF(OR(Payroll!K52="Q1 2028",Payroll!K52="Q2 2028"),"Yes","No")</f>
        <v>No</v>
      </c>
      <c r="AP1637" s="178" t="str">
        <f t="shared" si="1056"/>
        <v>No</v>
      </c>
      <c r="AQ1637" t="str">
        <f>IF(OR(Payroll!K52="Q3 2028",Payroll!K52="Q4 2028"),"Yes","No")</f>
        <v>No</v>
      </c>
      <c r="AR1637" s="178" t="str">
        <f t="shared" si="1057"/>
        <v>No</v>
      </c>
      <c r="AS1637" t="str">
        <f>IF(OR(Payroll!K52="Q1 2029",Payroll!K52="Q2 2029"),"Yes","No")</f>
        <v>No</v>
      </c>
      <c r="AT1637" s="178" t="str">
        <f t="shared" si="1058"/>
        <v>No</v>
      </c>
      <c r="AU1637" t="str">
        <f>IF(OR(Payroll!K52="Q3 2029",Payroll!K52="Q4 2029"),"Yes","No")</f>
        <v>No</v>
      </c>
      <c r="AV1637" s="178" t="str">
        <f t="shared" si="1059"/>
        <v>No</v>
      </c>
      <c r="AW1637" t="str">
        <f>IF(OR(Payroll!K52="Q1 2030",Payroll!K52="Q2 2030"),"Yes","No")</f>
        <v>No</v>
      </c>
      <c r="AX1637" s="178" t="str">
        <f t="shared" si="1060"/>
        <v>No</v>
      </c>
      <c r="AY1637" t="str">
        <f>IF(OR(Payroll!K52="Q3 2030",Payroll!K52="Q4 2030"),"Yes","No")</f>
        <v>No</v>
      </c>
      <c r="AZ1637" s="178" t="str">
        <f t="shared" si="1061"/>
        <v>No</v>
      </c>
      <c r="BA1637" t="str">
        <f>IF(Payroll!K52="","No","Yes")</f>
        <v>No</v>
      </c>
      <c r="BB1637" s="178" t="str">
        <f t="shared" si="1062"/>
        <v>No</v>
      </c>
      <c r="BC1637" s="178" t="str">
        <f t="shared" si="1063"/>
        <v>Yes</v>
      </c>
      <c r="BD1637" s="174"/>
    </row>
    <row r="1638" spans="1:56" s="175" customFormat="1" ht="35.25" thickBot="1" x14ac:dyDescent="0.5">
      <c r="A1638" s="177">
        <v>49</v>
      </c>
      <c r="B1638" s="71" t="s">
        <v>1267</v>
      </c>
      <c r="C1638" t="str">
        <f>IF(Payroll!E53="Yes","Yes","No")</f>
        <v>No</v>
      </c>
      <c r="D1638" t="str">
        <f>IF(AND(C1638="No",Payroll!F53="Yes"),"Yes","No")</f>
        <v>No</v>
      </c>
      <c r="E1638" t="str">
        <f>IF(AND(C1638="No",Payroll!F53="N/A"),"N/A","No")</f>
        <v>No</v>
      </c>
      <c r="F1638">
        <f>IF(OR(Payroll!F53="Yes",Payroll!F53="N/A"),0,1)</f>
        <v>1</v>
      </c>
      <c r="G1638" t="str">
        <f>IF(OR(Payroll!K53="Q3 2019",Payroll!K53="Q4 2019"),"Yes","No")</f>
        <v>No</v>
      </c>
      <c r="H1638" s="178" t="str">
        <f t="shared" si="1015"/>
        <v>No</v>
      </c>
      <c r="I1638" t="str">
        <f>IF(OR(Payroll!K53="Q1 2020",Payroll!K53="Q2 2020"),"Yes","No")</f>
        <v>No</v>
      </c>
      <c r="J1638" s="178" t="str">
        <f t="shared" si="1040"/>
        <v>No</v>
      </c>
      <c r="K1638" t="str">
        <f>IF(OR(Payroll!K53="Q3 2020",Payroll!K53="Q4 2020"),"Yes","No")</f>
        <v>No</v>
      </c>
      <c r="L1638" s="178" t="str">
        <f t="shared" si="1041"/>
        <v>No</v>
      </c>
      <c r="M1638" t="str">
        <f>IF(OR(Payroll!K53="Q1 2021",Payroll!K53="Q2 2021"),"Yes","No")</f>
        <v>No</v>
      </c>
      <c r="N1638" s="178" t="str">
        <f t="shared" si="1042"/>
        <v>No</v>
      </c>
      <c r="O1638" t="str">
        <f>IF(OR(Payroll!K53="Q3 2021",Payroll!K53="Q4 2021"),"Yes","No")</f>
        <v>No</v>
      </c>
      <c r="P1638" s="178" t="str">
        <f t="shared" si="1043"/>
        <v>No</v>
      </c>
      <c r="Q1638" t="str">
        <f>IF(OR(Payroll!K53="Q1 2022",Payroll!K53="Q2 2022"),"Yes","No")</f>
        <v>No</v>
      </c>
      <c r="R1638" s="178" t="str">
        <f t="shared" si="1044"/>
        <v>No</v>
      </c>
      <c r="S1638" t="str">
        <f>IF(OR(Payroll!K53="Q3 2022",Payroll!K53="Q4 2022"),"Yes","No")</f>
        <v>No</v>
      </c>
      <c r="T1638" s="178" t="str">
        <f t="shared" si="1045"/>
        <v>No</v>
      </c>
      <c r="U1638" t="str">
        <f>IF(OR(Payroll!K53="Q1 2023",Payroll!K53="Q2 2023"),"Yes","No")</f>
        <v>No</v>
      </c>
      <c r="V1638" s="178" t="str">
        <f t="shared" si="1046"/>
        <v>No</v>
      </c>
      <c r="W1638" t="str">
        <f>IF(OR(Payroll!K53="Q3 2023",Payroll!K53="Q4 2023"),"Yes","No")</f>
        <v>No</v>
      </c>
      <c r="X1638" s="178" t="str">
        <f t="shared" si="1047"/>
        <v>No</v>
      </c>
      <c r="Y1638" t="str">
        <f>IF(OR(Payroll!K53="Q1 2024",Payroll!K53="Q2 2024"),"Yes","No")</f>
        <v>No</v>
      </c>
      <c r="Z1638" s="178" t="str">
        <f t="shared" si="1048"/>
        <v>No</v>
      </c>
      <c r="AA1638" t="str">
        <f>IF(OR(Payroll!K53="Q3 2024",Payroll!K53="Q4 2024"),"Yes","No")</f>
        <v>No</v>
      </c>
      <c r="AB1638" s="178" t="str">
        <f t="shared" si="1049"/>
        <v>No</v>
      </c>
      <c r="AC1638" t="str">
        <f>IF(OR(Payroll!K53="Q1 2025",Payroll!K53="Q2 2025"),"Yes","No")</f>
        <v>No</v>
      </c>
      <c r="AD1638" s="178" t="str">
        <f t="shared" si="1050"/>
        <v>No</v>
      </c>
      <c r="AE1638" t="str">
        <f>IF(OR(Payroll!K53="Q3 2025",Payroll!K53="Q4 2025"),"Yes","No")</f>
        <v>No</v>
      </c>
      <c r="AF1638" s="178" t="str">
        <f t="shared" si="1051"/>
        <v>No</v>
      </c>
      <c r="AG1638" t="str">
        <f>IF(OR(Payroll!K53="Q1 2026",Payroll!K53="Q2 2026"),"Yes","No")</f>
        <v>No</v>
      </c>
      <c r="AH1638" s="178" t="str">
        <f t="shared" si="1052"/>
        <v>No</v>
      </c>
      <c r="AI1638" t="str">
        <f>IF(OR(Payroll!K53="Q3 2026",Payroll!K53="Q4 2026"),"Yes","No")</f>
        <v>No</v>
      </c>
      <c r="AJ1638" s="178" t="str">
        <f t="shared" si="1053"/>
        <v>No</v>
      </c>
      <c r="AK1638" t="str">
        <f>IF(OR(Payroll!K53="Q1 2027",Payroll!K53="Q2 2027"),"Yes","No")</f>
        <v>No</v>
      </c>
      <c r="AL1638" s="178" t="str">
        <f t="shared" si="1054"/>
        <v>No</v>
      </c>
      <c r="AM1638" t="str">
        <f>IF(OR(Payroll!K53="Q3 2027",Payroll!K53="Q4 2027"),"Yes","No")</f>
        <v>No</v>
      </c>
      <c r="AN1638" s="178" t="str">
        <f t="shared" si="1055"/>
        <v>No</v>
      </c>
      <c r="AO1638" t="str">
        <f>IF(OR(Payroll!K53="Q1 2028",Payroll!K53="Q2 2028"),"Yes","No")</f>
        <v>No</v>
      </c>
      <c r="AP1638" s="178" t="str">
        <f t="shared" si="1056"/>
        <v>No</v>
      </c>
      <c r="AQ1638" t="str">
        <f>IF(OR(Payroll!K53="Q3 2028",Payroll!K53="Q4 2028"),"Yes","No")</f>
        <v>No</v>
      </c>
      <c r="AR1638" s="178" t="str">
        <f t="shared" si="1057"/>
        <v>No</v>
      </c>
      <c r="AS1638" t="str">
        <f>IF(OR(Payroll!K53="Q1 2029",Payroll!K53="Q2 2029"),"Yes","No")</f>
        <v>No</v>
      </c>
      <c r="AT1638" s="178" t="str">
        <f t="shared" si="1058"/>
        <v>No</v>
      </c>
      <c r="AU1638" t="str">
        <f>IF(OR(Payroll!K53="Q3 2029",Payroll!K53="Q4 2029"),"Yes","No")</f>
        <v>No</v>
      </c>
      <c r="AV1638" s="178" t="str">
        <f t="shared" si="1059"/>
        <v>No</v>
      </c>
      <c r="AW1638" t="str">
        <f>IF(OR(Payroll!K53="Q1 2030",Payroll!K53="Q2 2030"),"Yes","No")</f>
        <v>No</v>
      </c>
      <c r="AX1638" s="178" t="str">
        <f t="shared" si="1060"/>
        <v>No</v>
      </c>
      <c r="AY1638" t="str">
        <f>IF(OR(Payroll!K53="Q3 2030",Payroll!K53="Q4 2030"),"Yes","No")</f>
        <v>No</v>
      </c>
      <c r="AZ1638" s="178" t="str">
        <f t="shared" si="1061"/>
        <v>No</v>
      </c>
      <c r="BA1638" t="str">
        <f>IF(Payroll!K53="","No","Yes")</f>
        <v>No</v>
      </c>
      <c r="BB1638" s="178" t="str">
        <f t="shared" si="1062"/>
        <v>No</v>
      </c>
      <c r="BC1638" s="178" t="str">
        <f t="shared" si="1063"/>
        <v>Yes</v>
      </c>
      <c r="BD1638" s="174"/>
    </row>
    <row r="1639" spans="1:56" s="175" customFormat="1" ht="35.25" thickBot="1" x14ac:dyDescent="0.5">
      <c r="A1639" s="177">
        <v>50</v>
      </c>
      <c r="B1639" s="71" t="s">
        <v>1268</v>
      </c>
      <c r="C1639" t="str">
        <f>IF(Payroll!E54="Yes","Yes","No")</f>
        <v>No</v>
      </c>
      <c r="D1639" t="str">
        <f>IF(AND(C1639="No",Payroll!F54="Yes"),"Yes","No")</f>
        <v>No</v>
      </c>
      <c r="E1639" t="str">
        <f>IF(AND(C1639="No",Payroll!F54="N/A"),"N/A","No")</f>
        <v>No</v>
      </c>
      <c r="F1639">
        <f>IF(OR(Payroll!F54="Yes",Payroll!F54="N/A"),0,1)</f>
        <v>1</v>
      </c>
      <c r="G1639" t="str">
        <f>IF(OR(Payroll!K54="Q3 2019",Payroll!K54="Q4 2019"),"Yes","No")</f>
        <v>No</v>
      </c>
      <c r="H1639" s="178" t="str">
        <f t="shared" si="1015"/>
        <v>No</v>
      </c>
      <c r="I1639" t="str">
        <f>IF(OR(Payroll!K54="Q1 2020",Payroll!K54="Q2 2020"),"Yes","No")</f>
        <v>No</v>
      </c>
      <c r="J1639" s="178" t="str">
        <f t="shared" si="1040"/>
        <v>No</v>
      </c>
      <c r="K1639" t="str">
        <f>IF(OR(Payroll!K54="Q3 2020",Payroll!K54="Q4 2020"),"Yes","No")</f>
        <v>No</v>
      </c>
      <c r="L1639" s="178" t="str">
        <f t="shared" si="1041"/>
        <v>No</v>
      </c>
      <c r="M1639" t="str">
        <f>IF(OR(Payroll!K54="Q1 2021",Payroll!K54="Q2 2021"),"Yes","No")</f>
        <v>No</v>
      </c>
      <c r="N1639" s="178" t="str">
        <f t="shared" si="1042"/>
        <v>No</v>
      </c>
      <c r="O1639" t="str">
        <f>IF(OR(Payroll!K54="Q3 2021",Payroll!K54="Q4 2021"),"Yes","No")</f>
        <v>No</v>
      </c>
      <c r="P1639" s="178" t="str">
        <f t="shared" si="1043"/>
        <v>No</v>
      </c>
      <c r="Q1639" t="str">
        <f>IF(OR(Payroll!K54="Q1 2022",Payroll!K54="Q2 2022"),"Yes","No")</f>
        <v>No</v>
      </c>
      <c r="R1639" s="178" t="str">
        <f t="shared" si="1044"/>
        <v>No</v>
      </c>
      <c r="S1639" t="str">
        <f>IF(OR(Payroll!K54="Q3 2022",Payroll!K54="Q4 2022"),"Yes","No")</f>
        <v>No</v>
      </c>
      <c r="T1639" s="178" t="str">
        <f t="shared" si="1045"/>
        <v>No</v>
      </c>
      <c r="U1639" t="str">
        <f>IF(OR(Payroll!K54="Q1 2023",Payroll!K54="Q2 2023"),"Yes","No")</f>
        <v>No</v>
      </c>
      <c r="V1639" s="178" t="str">
        <f t="shared" si="1046"/>
        <v>No</v>
      </c>
      <c r="W1639" t="str">
        <f>IF(OR(Payroll!K54="Q3 2023",Payroll!K54="Q4 2023"),"Yes","No")</f>
        <v>No</v>
      </c>
      <c r="X1639" s="178" t="str">
        <f t="shared" si="1047"/>
        <v>No</v>
      </c>
      <c r="Y1639" t="str">
        <f>IF(OR(Payroll!K54="Q1 2024",Payroll!K54="Q2 2024"),"Yes","No")</f>
        <v>No</v>
      </c>
      <c r="Z1639" s="178" t="str">
        <f t="shared" si="1048"/>
        <v>No</v>
      </c>
      <c r="AA1639" t="str">
        <f>IF(OR(Payroll!K54="Q3 2024",Payroll!K54="Q4 2024"),"Yes","No")</f>
        <v>No</v>
      </c>
      <c r="AB1639" s="178" t="str">
        <f t="shared" si="1049"/>
        <v>No</v>
      </c>
      <c r="AC1639" t="str">
        <f>IF(OR(Payroll!K54="Q1 2025",Payroll!K54="Q2 2025"),"Yes","No")</f>
        <v>No</v>
      </c>
      <c r="AD1639" s="178" t="str">
        <f t="shared" si="1050"/>
        <v>No</v>
      </c>
      <c r="AE1639" t="str">
        <f>IF(OR(Payroll!K54="Q3 2025",Payroll!K54="Q4 2025"),"Yes","No")</f>
        <v>No</v>
      </c>
      <c r="AF1639" s="178" t="str">
        <f t="shared" si="1051"/>
        <v>No</v>
      </c>
      <c r="AG1639" t="str">
        <f>IF(OR(Payroll!K54="Q1 2026",Payroll!K54="Q2 2026"),"Yes","No")</f>
        <v>No</v>
      </c>
      <c r="AH1639" s="178" t="str">
        <f t="shared" si="1052"/>
        <v>No</v>
      </c>
      <c r="AI1639" t="str">
        <f>IF(OR(Payroll!K54="Q3 2026",Payroll!K54="Q4 2026"),"Yes","No")</f>
        <v>No</v>
      </c>
      <c r="AJ1639" s="178" t="str">
        <f t="shared" si="1053"/>
        <v>No</v>
      </c>
      <c r="AK1639" t="str">
        <f>IF(OR(Payroll!K54="Q1 2027",Payroll!K54="Q2 2027"),"Yes","No")</f>
        <v>No</v>
      </c>
      <c r="AL1639" s="178" t="str">
        <f t="shared" si="1054"/>
        <v>No</v>
      </c>
      <c r="AM1639" t="str">
        <f>IF(OR(Payroll!K54="Q3 2027",Payroll!K54="Q4 2027"),"Yes","No")</f>
        <v>No</v>
      </c>
      <c r="AN1639" s="178" t="str">
        <f t="shared" si="1055"/>
        <v>No</v>
      </c>
      <c r="AO1639" t="str">
        <f>IF(OR(Payroll!K54="Q1 2028",Payroll!K54="Q2 2028"),"Yes","No")</f>
        <v>No</v>
      </c>
      <c r="AP1639" s="178" t="str">
        <f t="shared" si="1056"/>
        <v>No</v>
      </c>
      <c r="AQ1639" t="str">
        <f>IF(OR(Payroll!K54="Q3 2028",Payroll!K54="Q4 2028"),"Yes","No")</f>
        <v>No</v>
      </c>
      <c r="AR1639" s="178" t="str">
        <f t="shared" si="1057"/>
        <v>No</v>
      </c>
      <c r="AS1639" t="str">
        <f>IF(OR(Payroll!K54="Q1 2029",Payroll!K54="Q2 2029"),"Yes","No")</f>
        <v>No</v>
      </c>
      <c r="AT1639" s="178" t="str">
        <f t="shared" si="1058"/>
        <v>No</v>
      </c>
      <c r="AU1639" t="str">
        <f>IF(OR(Payroll!K54="Q3 2029",Payroll!K54="Q4 2029"),"Yes","No")</f>
        <v>No</v>
      </c>
      <c r="AV1639" s="178" t="str">
        <f t="shared" si="1059"/>
        <v>No</v>
      </c>
      <c r="AW1639" t="str">
        <f>IF(OR(Payroll!K54="Q1 2030",Payroll!K54="Q2 2030"),"Yes","No")</f>
        <v>No</v>
      </c>
      <c r="AX1639" s="178" t="str">
        <f t="shared" si="1060"/>
        <v>No</v>
      </c>
      <c r="AY1639" t="str">
        <f>IF(OR(Payroll!K54="Q3 2030",Payroll!K54="Q4 2030"),"Yes","No")</f>
        <v>No</v>
      </c>
      <c r="AZ1639" s="178" t="str">
        <f t="shared" si="1061"/>
        <v>No</v>
      </c>
      <c r="BA1639" t="str">
        <f>IF(Payroll!K54="","No","Yes")</f>
        <v>No</v>
      </c>
      <c r="BB1639" s="178" t="str">
        <f t="shared" si="1062"/>
        <v>No</v>
      </c>
      <c r="BC1639" s="178" t="str">
        <f t="shared" si="1063"/>
        <v>Yes</v>
      </c>
      <c r="BD1639" s="174"/>
    </row>
    <row r="1640" spans="1:56" s="175" customFormat="1" ht="35.25" thickBot="1" x14ac:dyDescent="0.5">
      <c r="A1640" s="177">
        <v>51</v>
      </c>
      <c r="B1640" s="71" t="s">
        <v>1270</v>
      </c>
      <c r="C1640" t="str">
        <f>IF(Payroll!E55="Yes","Yes","No")</f>
        <v>No</v>
      </c>
      <c r="D1640" t="str">
        <f>IF(AND(C1640="No",Payroll!F55="Yes"),"Yes","No")</f>
        <v>No</v>
      </c>
      <c r="E1640" t="str">
        <f>IF(AND(C1640="No",Payroll!F55="N/A"),"N/A","No")</f>
        <v>No</v>
      </c>
      <c r="F1640">
        <f>IF(OR(Payroll!F55="Yes",Payroll!F55="N/A"),0,1)</f>
        <v>1</v>
      </c>
      <c r="G1640" t="str">
        <f>IF(OR(Payroll!K55="Q3 2019",Payroll!K55="Q4 2019"),"Yes","No")</f>
        <v>No</v>
      </c>
      <c r="H1640" s="178" t="str">
        <f t="shared" si="1015"/>
        <v>No</v>
      </c>
      <c r="I1640" t="str">
        <f>IF(OR(Payroll!K55="Q1 2020",Payroll!K55="Q2 2020"),"Yes","No")</f>
        <v>No</v>
      </c>
      <c r="J1640" s="178" t="str">
        <f t="shared" si="1040"/>
        <v>No</v>
      </c>
      <c r="K1640" t="str">
        <f>IF(OR(Payroll!K55="Q3 2020",Payroll!K55="Q4 2020"),"Yes","No")</f>
        <v>No</v>
      </c>
      <c r="L1640" s="178" t="str">
        <f t="shared" si="1041"/>
        <v>No</v>
      </c>
      <c r="M1640" t="str">
        <f>IF(OR(Payroll!K55="Q1 2021",Payroll!K55="Q2 2021"),"Yes","No")</f>
        <v>No</v>
      </c>
      <c r="N1640" s="178" t="str">
        <f t="shared" si="1042"/>
        <v>No</v>
      </c>
      <c r="O1640" t="str">
        <f>IF(OR(Payroll!K55="Q3 2021",Payroll!K55="Q4 2021"),"Yes","No")</f>
        <v>No</v>
      </c>
      <c r="P1640" s="178" t="str">
        <f t="shared" si="1043"/>
        <v>No</v>
      </c>
      <c r="Q1640" t="str">
        <f>IF(OR(Payroll!K55="Q1 2022",Payroll!K55="Q2 2022"),"Yes","No")</f>
        <v>No</v>
      </c>
      <c r="R1640" s="178" t="str">
        <f t="shared" si="1044"/>
        <v>No</v>
      </c>
      <c r="S1640" t="str">
        <f>IF(OR(Payroll!K55="Q3 2022",Payroll!K55="Q4 2022"),"Yes","No")</f>
        <v>No</v>
      </c>
      <c r="T1640" s="178" t="str">
        <f t="shared" si="1045"/>
        <v>No</v>
      </c>
      <c r="U1640" t="str">
        <f>IF(OR(Payroll!K55="Q1 2023",Payroll!K55="Q2 2023"),"Yes","No")</f>
        <v>No</v>
      </c>
      <c r="V1640" s="178" t="str">
        <f t="shared" si="1046"/>
        <v>No</v>
      </c>
      <c r="W1640" t="str">
        <f>IF(OR(Payroll!K55="Q3 2023",Payroll!K55="Q4 2023"),"Yes","No")</f>
        <v>No</v>
      </c>
      <c r="X1640" s="178" t="str">
        <f t="shared" si="1047"/>
        <v>No</v>
      </c>
      <c r="Y1640" t="str">
        <f>IF(OR(Payroll!K55="Q1 2024",Payroll!K55="Q2 2024"),"Yes","No")</f>
        <v>No</v>
      </c>
      <c r="Z1640" s="178" t="str">
        <f t="shared" si="1048"/>
        <v>No</v>
      </c>
      <c r="AA1640" t="str">
        <f>IF(OR(Payroll!K55="Q3 2024",Payroll!K55="Q4 2024"),"Yes","No")</f>
        <v>No</v>
      </c>
      <c r="AB1640" s="178" t="str">
        <f t="shared" si="1049"/>
        <v>No</v>
      </c>
      <c r="AC1640" t="str">
        <f>IF(OR(Payroll!K55="Q1 2025",Payroll!K55="Q2 2025"),"Yes","No")</f>
        <v>No</v>
      </c>
      <c r="AD1640" s="178" t="str">
        <f t="shared" si="1050"/>
        <v>No</v>
      </c>
      <c r="AE1640" t="str">
        <f>IF(OR(Payroll!K55="Q3 2025",Payroll!K55="Q4 2025"),"Yes","No")</f>
        <v>No</v>
      </c>
      <c r="AF1640" s="178" t="str">
        <f t="shared" si="1051"/>
        <v>No</v>
      </c>
      <c r="AG1640" t="str">
        <f>IF(OR(Payroll!K55="Q1 2026",Payroll!K55="Q2 2026"),"Yes","No")</f>
        <v>No</v>
      </c>
      <c r="AH1640" s="178" t="str">
        <f t="shared" si="1052"/>
        <v>No</v>
      </c>
      <c r="AI1640" t="str">
        <f>IF(OR(Payroll!K55="Q3 2026",Payroll!K55="Q4 2026"),"Yes","No")</f>
        <v>No</v>
      </c>
      <c r="AJ1640" s="178" t="str">
        <f t="shared" si="1053"/>
        <v>No</v>
      </c>
      <c r="AK1640" t="str">
        <f>IF(OR(Payroll!K55="Q1 2027",Payroll!K55="Q2 2027"),"Yes","No")</f>
        <v>No</v>
      </c>
      <c r="AL1640" s="178" t="str">
        <f t="shared" si="1054"/>
        <v>No</v>
      </c>
      <c r="AM1640" t="str">
        <f>IF(OR(Payroll!K55="Q3 2027",Payroll!K55="Q4 2027"),"Yes","No")</f>
        <v>No</v>
      </c>
      <c r="AN1640" s="178" t="str">
        <f t="shared" si="1055"/>
        <v>No</v>
      </c>
      <c r="AO1640" t="str">
        <f>IF(OR(Payroll!K55="Q1 2028",Payroll!K55="Q2 2028"),"Yes","No")</f>
        <v>No</v>
      </c>
      <c r="AP1640" s="178" t="str">
        <f t="shared" si="1056"/>
        <v>No</v>
      </c>
      <c r="AQ1640" t="str">
        <f>IF(OR(Payroll!K55="Q3 2028",Payroll!K55="Q4 2028"),"Yes","No")</f>
        <v>No</v>
      </c>
      <c r="AR1640" s="178" t="str">
        <f t="shared" si="1057"/>
        <v>No</v>
      </c>
      <c r="AS1640" t="str">
        <f>IF(OR(Payroll!K55="Q1 2029",Payroll!K55="Q2 2029"),"Yes","No")</f>
        <v>No</v>
      </c>
      <c r="AT1640" s="178" t="str">
        <f t="shared" si="1058"/>
        <v>No</v>
      </c>
      <c r="AU1640" t="str">
        <f>IF(OR(Payroll!K55="Q3 2029",Payroll!K55="Q4 2029"),"Yes","No")</f>
        <v>No</v>
      </c>
      <c r="AV1640" s="178" t="str">
        <f t="shared" si="1059"/>
        <v>No</v>
      </c>
      <c r="AW1640" t="str">
        <f>IF(OR(Payroll!K55="Q1 2030",Payroll!K55="Q2 2030"),"Yes","No")</f>
        <v>No</v>
      </c>
      <c r="AX1640" s="178" t="str">
        <f t="shared" si="1060"/>
        <v>No</v>
      </c>
      <c r="AY1640" t="str">
        <f>IF(OR(Payroll!K55="Q3 2030",Payroll!K55="Q4 2030"),"Yes","No")</f>
        <v>No</v>
      </c>
      <c r="AZ1640" s="178" t="str">
        <f t="shared" si="1061"/>
        <v>No</v>
      </c>
      <c r="BA1640" t="str">
        <f>IF(Payroll!K55="","No","Yes")</f>
        <v>No</v>
      </c>
      <c r="BB1640" s="178" t="str">
        <f t="shared" si="1062"/>
        <v>No</v>
      </c>
      <c r="BC1640" s="178" t="str">
        <f t="shared" si="1063"/>
        <v>Yes</v>
      </c>
      <c r="BD1640" s="174"/>
    </row>
    <row r="1641" spans="1:56" s="175" customFormat="1" ht="35.25" thickBot="1" x14ac:dyDescent="0.5">
      <c r="A1641" s="177">
        <v>52</v>
      </c>
      <c r="B1641" s="71" t="s">
        <v>1271</v>
      </c>
      <c r="C1641" t="str">
        <f>IF(Payroll!E56="Yes","Yes","No")</f>
        <v>No</v>
      </c>
      <c r="D1641" t="str">
        <f>IF(AND(C1641="No",Payroll!F56="Yes"),"Yes","No")</f>
        <v>No</v>
      </c>
      <c r="E1641" t="str">
        <f>IF(AND(C1641="No",Payroll!F56="N/A"),"N/A","No")</f>
        <v>No</v>
      </c>
      <c r="F1641">
        <f>IF(OR(Payroll!F56="Yes",Payroll!F56="N/A"),0,1)</f>
        <v>1</v>
      </c>
      <c r="G1641" t="str">
        <f>IF(OR(Payroll!K56="Q3 2019",Payroll!K56="Q4 2019"),"Yes","No")</f>
        <v>No</v>
      </c>
      <c r="H1641" s="178" t="str">
        <f t="shared" si="1015"/>
        <v>No</v>
      </c>
      <c r="I1641" t="str">
        <f>IF(OR(Payroll!K56="Q1 2020",Payroll!K56="Q2 2020"),"Yes","No")</f>
        <v>No</v>
      </c>
      <c r="J1641" s="178" t="str">
        <f t="shared" si="1040"/>
        <v>No</v>
      </c>
      <c r="K1641" t="str">
        <f>IF(OR(Payroll!K56="Q3 2020",Payroll!K56="Q4 2020"),"Yes","No")</f>
        <v>No</v>
      </c>
      <c r="L1641" s="178" t="str">
        <f t="shared" si="1041"/>
        <v>No</v>
      </c>
      <c r="M1641" t="str">
        <f>IF(OR(Payroll!K56="Q1 2021",Payroll!K56="Q2 2021"),"Yes","No")</f>
        <v>No</v>
      </c>
      <c r="N1641" s="178" t="str">
        <f t="shared" si="1042"/>
        <v>No</v>
      </c>
      <c r="O1641" t="str">
        <f>IF(OR(Payroll!K56="Q3 2021",Payroll!K56="Q4 2021"),"Yes","No")</f>
        <v>No</v>
      </c>
      <c r="P1641" s="178" t="str">
        <f t="shared" si="1043"/>
        <v>No</v>
      </c>
      <c r="Q1641" t="str">
        <f>IF(OR(Payroll!K56="Q1 2022",Payroll!K56="Q2 2022"),"Yes","No")</f>
        <v>No</v>
      </c>
      <c r="R1641" s="178" t="str">
        <f t="shared" si="1044"/>
        <v>No</v>
      </c>
      <c r="S1641" t="str">
        <f>IF(OR(Payroll!K56="Q3 2022",Payroll!K56="Q4 2022"),"Yes","No")</f>
        <v>No</v>
      </c>
      <c r="T1641" s="178" t="str">
        <f t="shared" si="1045"/>
        <v>No</v>
      </c>
      <c r="U1641" t="str">
        <f>IF(OR(Payroll!K56="Q1 2023",Payroll!K56="Q2 2023"),"Yes","No")</f>
        <v>No</v>
      </c>
      <c r="V1641" s="178" t="str">
        <f t="shared" si="1046"/>
        <v>No</v>
      </c>
      <c r="W1641" t="str">
        <f>IF(OR(Payroll!K56="Q3 2023",Payroll!K56="Q4 2023"),"Yes","No")</f>
        <v>No</v>
      </c>
      <c r="X1641" s="178" t="str">
        <f t="shared" si="1047"/>
        <v>No</v>
      </c>
      <c r="Y1641" t="str">
        <f>IF(OR(Payroll!K56="Q1 2024",Payroll!K56="Q2 2024"),"Yes","No")</f>
        <v>No</v>
      </c>
      <c r="Z1641" s="178" t="str">
        <f t="shared" si="1048"/>
        <v>No</v>
      </c>
      <c r="AA1641" t="str">
        <f>IF(OR(Payroll!K56="Q3 2024",Payroll!K56="Q4 2024"),"Yes","No")</f>
        <v>No</v>
      </c>
      <c r="AB1641" s="178" t="str">
        <f t="shared" si="1049"/>
        <v>No</v>
      </c>
      <c r="AC1641" t="str">
        <f>IF(OR(Payroll!K56="Q1 2025",Payroll!K56="Q2 2025"),"Yes","No")</f>
        <v>No</v>
      </c>
      <c r="AD1641" s="178" t="str">
        <f t="shared" si="1050"/>
        <v>No</v>
      </c>
      <c r="AE1641" t="str">
        <f>IF(OR(Payroll!K56="Q3 2025",Payroll!K56="Q4 2025"),"Yes","No")</f>
        <v>No</v>
      </c>
      <c r="AF1641" s="178" t="str">
        <f t="shared" si="1051"/>
        <v>No</v>
      </c>
      <c r="AG1641" t="str">
        <f>IF(OR(Payroll!K56="Q1 2026",Payroll!K56="Q2 2026"),"Yes","No")</f>
        <v>No</v>
      </c>
      <c r="AH1641" s="178" t="str">
        <f t="shared" si="1052"/>
        <v>No</v>
      </c>
      <c r="AI1641" t="str">
        <f>IF(OR(Payroll!K56="Q3 2026",Payroll!K56="Q4 2026"),"Yes","No")</f>
        <v>No</v>
      </c>
      <c r="AJ1641" s="178" t="str">
        <f t="shared" si="1053"/>
        <v>No</v>
      </c>
      <c r="AK1641" t="str">
        <f>IF(OR(Payroll!K56="Q1 2027",Payroll!K56="Q2 2027"),"Yes","No")</f>
        <v>No</v>
      </c>
      <c r="AL1641" s="178" t="str">
        <f t="shared" si="1054"/>
        <v>No</v>
      </c>
      <c r="AM1641" t="str">
        <f>IF(OR(Payroll!K56="Q3 2027",Payroll!K56="Q4 2027"),"Yes","No")</f>
        <v>No</v>
      </c>
      <c r="AN1641" s="178" t="str">
        <f t="shared" si="1055"/>
        <v>No</v>
      </c>
      <c r="AO1641" t="str">
        <f>IF(OR(Payroll!K56="Q1 2028",Payroll!K56="Q2 2028"),"Yes","No")</f>
        <v>No</v>
      </c>
      <c r="AP1641" s="178" t="str">
        <f t="shared" si="1056"/>
        <v>No</v>
      </c>
      <c r="AQ1641" t="str">
        <f>IF(OR(Payroll!K56="Q3 2028",Payroll!K56="Q4 2028"),"Yes","No")</f>
        <v>No</v>
      </c>
      <c r="AR1641" s="178" t="str">
        <f t="shared" si="1057"/>
        <v>No</v>
      </c>
      <c r="AS1641" t="str">
        <f>IF(OR(Payroll!K56="Q1 2029",Payroll!K56="Q2 2029"),"Yes","No")</f>
        <v>No</v>
      </c>
      <c r="AT1641" s="178" t="str">
        <f t="shared" si="1058"/>
        <v>No</v>
      </c>
      <c r="AU1641" t="str">
        <f>IF(OR(Payroll!K56="Q3 2029",Payroll!K56="Q4 2029"),"Yes","No")</f>
        <v>No</v>
      </c>
      <c r="AV1641" s="178" t="str">
        <f t="shared" si="1059"/>
        <v>No</v>
      </c>
      <c r="AW1641" t="str">
        <f>IF(OR(Payroll!K56="Q1 2030",Payroll!K56="Q2 2030"),"Yes","No")</f>
        <v>No</v>
      </c>
      <c r="AX1641" s="178" t="str">
        <f t="shared" si="1060"/>
        <v>No</v>
      </c>
      <c r="AY1641" t="str">
        <f>IF(OR(Payroll!K56="Q3 2030",Payroll!K56="Q4 2030"),"Yes","No")</f>
        <v>No</v>
      </c>
      <c r="AZ1641" s="178" t="str">
        <f t="shared" si="1061"/>
        <v>No</v>
      </c>
      <c r="BA1641" t="str">
        <f>IF(Payroll!K56="","No","Yes")</f>
        <v>No</v>
      </c>
      <c r="BB1641" s="178" t="str">
        <f t="shared" si="1062"/>
        <v>No</v>
      </c>
      <c r="BC1641" s="178" t="str">
        <f t="shared" si="1063"/>
        <v>Yes</v>
      </c>
      <c r="BD1641" s="174"/>
    </row>
    <row r="1642" spans="1:56" s="175" customFormat="1" ht="23.65" thickBot="1" x14ac:dyDescent="0.5">
      <c r="A1642" s="177">
        <v>53</v>
      </c>
      <c r="B1642" s="71" t="s">
        <v>1273</v>
      </c>
      <c r="C1642" t="str">
        <f>IF(Payroll!E57="Yes","Yes","No")</f>
        <v>No</v>
      </c>
      <c r="D1642" t="str">
        <f>IF(AND(C1642="No",Payroll!F57="Yes"),"Yes","No")</f>
        <v>No</v>
      </c>
      <c r="E1642" t="str">
        <f>IF(AND(C1642="No",Payroll!F57="N/A"),"N/A","No")</f>
        <v>No</v>
      </c>
      <c r="F1642">
        <f>IF(OR(Payroll!F57="Yes",Payroll!F57="N/A"),0,1)</f>
        <v>1</v>
      </c>
      <c r="G1642" t="str">
        <f>IF(OR(Payroll!K57="Q3 2019",Payroll!K57="Q4 2019"),"Yes","No")</f>
        <v>No</v>
      </c>
      <c r="H1642" s="178" t="str">
        <f t="shared" si="1015"/>
        <v>No</v>
      </c>
      <c r="I1642" t="str">
        <f>IF(OR(Payroll!K57="Q1 2020",Payroll!K57="Q2 2020"),"Yes","No")</f>
        <v>No</v>
      </c>
      <c r="J1642" s="178" t="str">
        <f t="shared" si="1040"/>
        <v>No</v>
      </c>
      <c r="K1642" t="str">
        <f>IF(OR(Payroll!K57="Q3 2020",Payroll!K57="Q4 2020"),"Yes","No")</f>
        <v>No</v>
      </c>
      <c r="L1642" s="178" t="str">
        <f t="shared" si="1041"/>
        <v>No</v>
      </c>
      <c r="M1642" t="str">
        <f>IF(OR(Payroll!K57="Q1 2021",Payroll!K57="Q2 2021"),"Yes","No")</f>
        <v>No</v>
      </c>
      <c r="N1642" s="178" t="str">
        <f t="shared" si="1042"/>
        <v>No</v>
      </c>
      <c r="O1642" t="str">
        <f>IF(OR(Payroll!K57="Q3 2021",Payroll!K57="Q4 2021"),"Yes","No")</f>
        <v>No</v>
      </c>
      <c r="P1642" s="178" t="str">
        <f t="shared" si="1043"/>
        <v>No</v>
      </c>
      <c r="Q1642" t="str">
        <f>IF(OR(Payroll!K57="Q1 2022",Payroll!K57="Q2 2022"),"Yes","No")</f>
        <v>No</v>
      </c>
      <c r="R1642" s="178" t="str">
        <f t="shared" si="1044"/>
        <v>No</v>
      </c>
      <c r="S1642" t="str">
        <f>IF(OR(Payroll!K57="Q3 2022",Payroll!K57="Q4 2022"),"Yes","No")</f>
        <v>No</v>
      </c>
      <c r="T1642" s="178" t="str">
        <f t="shared" si="1045"/>
        <v>No</v>
      </c>
      <c r="U1642" t="str">
        <f>IF(OR(Payroll!K57="Q1 2023",Payroll!K57="Q2 2023"),"Yes","No")</f>
        <v>No</v>
      </c>
      <c r="V1642" s="178" t="str">
        <f t="shared" si="1046"/>
        <v>No</v>
      </c>
      <c r="W1642" t="str">
        <f>IF(OR(Payroll!K57="Q3 2023",Payroll!K57="Q4 2023"),"Yes","No")</f>
        <v>No</v>
      </c>
      <c r="X1642" s="178" t="str">
        <f t="shared" si="1047"/>
        <v>No</v>
      </c>
      <c r="Y1642" t="str">
        <f>IF(OR(Payroll!K57="Q1 2024",Payroll!K57="Q2 2024"),"Yes","No")</f>
        <v>No</v>
      </c>
      <c r="Z1642" s="178" t="str">
        <f t="shared" si="1048"/>
        <v>No</v>
      </c>
      <c r="AA1642" t="str">
        <f>IF(OR(Payroll!K57="Q3 2024",Payroll!K57="Q4 2024"),"Yes","No")</f>
        <v>No</v>
      </c>
      <c r="AB1642" s="178" t="str">
        <f t="shared" si="1049"/>
        <v>No</v>
      </c>
      <c r="AC1642" t="str">
        <f>IF(OR(Payroll!K57="Q1 2025",Payroll!K57="Q2 2025"),"Yes","No")</f>
        <v>No</v>
      </c>
      <c r="AD1642" s="178" t="str">
        <f t="shared" si="1050"/>
        <v>No</v>
      </c>
      <c r="AE1642" t="str">
        <f>IF(OR(Payroll!K57="Q3 2025",Payroll!K57="Q4 2025"),"Yes","No")</f>
        <v>No</v>
      </c>
      <c r="AF1642" s="178" t="str">
        <f t="shared" si="1051"/>
        <v>No</v>
      </c>
      <c r="AG1642" t="str">
        <f>IF(OR(Payroll!K57="Q1 2026",Payroll!K57="Q2 2026"),"Yes","No")</f>
        <v>No</v>
      </c>
      <c r="AH1642" s="178" t="str">
        <f t="shared" si="1052"/>
        <v>No</v>
      </c>
      <c r="AI1642" t="str">
        <f>IF(OR(Payroll!K57="Q3 2026",Payroll!K57="Q4 2026"),"Yes","No")</f>
        <v>No</v>
      </c>
      <c r="AJ1642" s="178" t="str">
        <f t="shared" si="1053"/>
        <v>No</v>
      </c>
      <c r="AK1642" t="str">
        <f>IF(OR(Payroll!K57="Q1 2027",Payroll!K57="Q2 2027"),"Yes","No")</f>
        <v>No</v>
      </c>
      <c r="AL1642" s="178" t="str">
        <f t="shared" si="1054"/>
        <v>No</v>
      </c>
      <c r="AM1642" t="str">
        <f>IF(OR(Payroll!K57="Q3 2027",Payroll!K57="Q4 2027"),"Yes","No")</f>
        <v>No</v>
      </c>
      <c r="AN1642" s="178" t="str">
        <f t="shared" si="1055"/>
        <v>No</v>
      </c>
      <c r="AO1642" t="str">
        <f>IF(OR(Payroll!K57="Q1 2028",Payroll!K57="Q2 2028"),"Yes","No")</f>
        <v>No</v>
      </c>
      <c r="AP1642" s="178" t="str">
        <f t="shared" si="1056"/>
        <v>No</v>
      </c>
      <c r="AQ1642" t="str">
        <f>IF(OR(Payroll!K57="Q3 2028",Payroll!K57="Q4 2028"),"Yes","No")</f>
        <v>No</v>
      </c>
      <c r="AR1642" s="178" t="str">
        <f t="shared" si="1057"/>
        <v>No</v>
      </c>
      <c r="AS1642" t="str">
        <f>IF(OR(Payroll!K57="Q1 2029",Payroll!K57="Q2 2029"),"Yes","No")</f>
        <v>No</v>
      </c>
      <c r="AT1642" s="178" t="str">
        <f t="shared" si="1058"/>
        <v>No</v>
      </c>
      <c r="AU1642" t="str">
        <f>IF(OR(Payroll!K57="Q3 2029",Payroll!K57="Q4 2029"),"Yes","No")</f>
        <v>No</v>
      </c>
      <c r="AV1642" s="178" t="str">
        <f t="shared" si="1059"/>
        <v>No</v>
      </c>
      <c r="AW1642" t="str">
        <f>IF(OR(Payroll!K57="Q1 2030",Payroll!K57="Q2 2030"),"Yes","No")</f>
        <v>No</v>
      </c>
      <c r="AX1642" s="178" t="str">
        <f t="shared" si="1060"/>
        <v>No</v>
      </c>
      <c r="AY1642" t="str">
        <f>IF(OR(Payroll!K57="Q3 2030",Payroll!K57="Q4 2030"),"Yes","No")</f>
        <v>No</v>
      </c>
      <c r="AZ1642" s="178" t="str">
        <f t="shared" si="1061"/>
        <v>No</v>
      </c>
      <c r="BA1642" t="str">
        <f>IF(Payroll!K57="","No","Yes")</f>
        <v>No</v>
      </c>
      <c r="BB1642" s="178" t="str">
        <f t="shared" si="1062"/>
        <v>No</v>
      </c>
      <c r="BC1642" s="178" t="str">
        <f t="shared" si="1063"/>
        <v>Yes</v>
      </c>
      <c r="BD1642" s="174"/>
    </row>
    <row r="1643" spans="1:56" s="175" customFormat="1" ht="23.65" thickBot="1" x14ac:dyDescent="0.5">
      <c r="A1643" s="177">
        <v>54</v>
      </c>
      <c r="B1643" s="71" t="s">
        <v>1275</v>
      </c>
      <c r="C1643" t="str">
        <f>IF(Payroll!E58="Yes","Yes","No")</f>
        <v>No</v>
      </c>
      <c r="D1643" t="str">
        <f>IF(AND(C1643="No",Payroll!F58="Yes"),"Yes","No")</f>
        <v>No</v>
      </c>
      <c r="E1643" t="str">
        <f>IF(AND(C1643="No",Payroll!F58="N/A"),"N/A","No")</f>
        <v>No</v>
      </c>
      <c r="F1643">
        <f>IF(OR(Payroll!F58="Yes",Payroll!F58="N/A"),0,1)</f>
        <v>1</v>
      </c>
      <c r="G1643" t="str">
        <f>IF(OR(Payroll!K58="Q3 2019",Payroll!K58="Q4 2019"),"Yes","No")</f>
        <v>No</v>
      </c>
      <c r="H1643" s="178" t="str">
        <f t="shared" si="1015"/>
        <v>No</v>
      </c>
      <c r="I1643" t="str">
        <f>IF(OR(Payroll!K58="Q1 2020",Payroll!K58="Q2 2020"),"Yes","No")</f>
        <v>No</v>
      </c>
      <c r="J1643" s="178" t="str">
        <f t="shared" si="1040"/>
        <v>No</v>
      </c>
      <c r="K1643" t="str">
        <f>IF(OR(Payroll!K58="Q3 2020",Payroll!K58="Q4 2020"),"Yes","No")</f>
        <v>No</v>
      </c>
      <c r="L1643" s="178" t="str">
        <f t="shared" si="1041"/>
        <v>No</v>
      </c>
      <c r="M1643" t="str">
        <f>IF(OR(Payroll!K58="Q1 2021",Payroll!K58="Q2 2021"),"Yes","No")</f>
        <v>No</v>
      </c>
      <c r="N1643" s="178" t="str">
        <f t="shared" si="1042"/>
        <v>No</v>
      </c>
      <c r="O1643" t="str">
        <f>IF(OR(Payroll!K58="Q3 2021",Payroll!K58="Q4 2021"),"Yes","No")</f>
        <v>No</v>
      </c>
      <c r="P1643" s="178" t="str">
        <f t="shared" si="1043"/>
        <v>No</v>
      </c>
      <c r="Q1643" t="str">
        <f>IF(OR(Payroll!K58="Q1 2022",Payroll!K58="Q2 2022"),"Yes","No")</f>
        <v>No</v>
      </c>
      <c r="R1643" s="178" t="str">
        <f t="shared" si="1044"/>
        <v>No</v>
      </c>
      <c r="S1643" t="str">
        <f>IF(OR(Payroll!K58="Q3 2022",Payroll!K58="Q4 2022"),"Yes","No")</f>
        <v>No</v>
      </c>
      <c r="T1643" s="178" t="str">
        <f t="shared" si="1045"/>
        <v>No</v>
      </c>
      <c r="U1643" t="str">
        <f>IF(OR(Payroll!K58="Q1 2023",Payroll!K58="Q2 2023"),"Yes","No")</f>
        <v>No</v>
      </c>
      <c r="V1643" s="178" t="str">
        <f t="shared" si="1046"/>
        <v>No</v>
      </c>
      <c r="W1643" t="str">
        <f>IF(OR(Payroll!K58="Q3 2023",Payroll!K58="Q4 2023"),"Yes","No")</f>
        <v>No</v>
      </c>
      <c r="X1643" s="178" t="str">
        <f t="shared" si="1047"/>
        <v>No</v>
      </c>
      <c r="Y1643" t="str">
        <f>IF(OR(Payroll!K58="Q1 2024",Payroll!K58="Q2 2024"),"Yes","No")</f>
        <v>No</v>
      </c>
      <c r="Z1643" s="178" t="str">
        <f t="shared" si="1048"/>
        <v>No</v>
      </c>
      <c r="AA1643" t="str">
        <f>IF(OR(Payroll!K58="Q3 2024",Payroll!K58="Q4 2024"),"Yes","No")</f>
        <v>No</v>
      </c>
      <c r="AB1643" s="178" t="str">
        <f t="shared" si="1049"/>
        <v>No</v>
      </c>
      <c r="AC1643" t="str">
        <f>IF(OR(Payroll!K58="Q1 2025",Payroll!K58="Q2 2025"),"Yes","No")</f>
        <v>No</v>
      </c>
      <c r="AD1643" s="178" t="str">
        <f t="shared" si="1050"/>
        <v>No</v>
      </c>
      <c r="AE1643" t="str">
        <f>IF(OR(Payroll!K58="Q3 2025",Payroll!K58="Q4 2025"),"Yes","No")</f>
        <v>No</v>
      </c>
      <c r="AF1643" s="178" t="str">
        <f t="shared" si="1051"/>
        <v>No</v>
      </c>
      <c r="AG1643" t="str">
        <f>IF(OR(Payroll!K58="Q1 2026",Payroll!K58="Q2 2026"),"Yes","No")</f>
        <v>No</v>
      </c>
      <c r="AH1643" s="178" t="str">
        <f t="shared" si="1052"/>
        <v>No</v>
      </c>
      <c r="AI1643" t="str">
        <f>IF(OR(Payroll!K58="Q3 2026",Payroll!K58="Q4 2026"),"Yes","No")</f>
        <v>No</v>
      </c>
      <c r="AJ1643" s="178" t="str">
        <f t="shared" si="1053"/>
        <v>No</v>
      </c>
      <c r="AK1643" t="str">
        <f>IF(OR(Payroll!K58="Q1 2027",Payroll!K58="Q2 2027"),"Yes","No")</f>
        <v>No</v>
      </c>
      <c r="AL1643" s="178" t="str">
        <f t="shared" si="1054"/>
        <v>No</v>
      </c>
      <c r="AM1643" t="str">
        <f>IF(OR(Payroll!K58="Q3 2027",Payroll!K58="Q4 2027"),"Yes","No")</f>
        <v>No</v>
      </c>
      <c r="AN1643" s="178" t="str">
        <f t="shared" si="1055"/>
        <v>No</v>
      </c>
      <c r="AO1643" t="str">
        <f>IF(OR(Payroll!K58="Q1 2028",Payroll!K58="Q2 2028"),"Yes","No")</f>
        <v>No</v>
      </c>
      <c r="AP1643" s="178" t="str">
        <f t="shared" si="1056"/>
        <v>No</v>
      </c>
      <c r="AQ1643" t="str">
        <f>IF(OR(Payroll!K58="Q3 2028",Payroll!K58="Q4 2028"),"Yes","No")</f>
        <v>No</v>
      </c>
      <c r="AR1643" s="178" t="str">
        <f t="shared" si="1057"/>
        <v>No</v>
      </c>
      <c r="AS1643" t="str">
        <f>IF(OR(Payroll!K58="Q1 2029",Payroll!K58="Q2 2029"),"Yes","No")</f>
        <v>No</v>
      </c>
      <c r="AT1643" s="178" t="str">
        <f t="shared" si="1058"/>
        <v>No</v>
      </c>
      <c r="AU1643" t="str">
        <f>IF(OR(Payroll!K58="Q3 2029",Payroll!K58="Q4 2029"),"Yes","No")</f>
        <v>No</v>
      </c>
      <c r="AV1643" s="178" t="str">
        <f t="shared" si="1059"/>
        <v>No</v>
      </c>
      <c r="AW1643" t="str">
        <f>IF(OR(Payroll!K58="Q1 2030",Payroll!K58="Q2 2030"),"Yes","No")</f>
        <v>No</v>
      </c>
      <c r="AX1643" s="178" t="str">
        <f t="shared" si="1060"/>
        <v>No</v>
      </c>
      <c r="AY1643" t="str">
        <f>IF(OR(Payroll!K58="Q3 2030",Payroll!K58="Q4 2030"),"Yes","No")</f>
        <v>No</v>
      </c>
      <c r="AZ1643" s="178" t="str">
        <f t="shared" si="1061"/>
        <v>No</v>
      </c>
      <c r="BA1643" t="str">
        <f>IF(Payroll!K58="","No","Yes")</f>
        <v>No</v>
      </c>
      <c r="BB1643" s="178" t="str">
        <f t="shared" si="1062"/>
        <v>No</v>
      </c>
      <c r="BC1643" s="178" t="str">
        <f t="shared" si="1063"/>
        <v>Yes</v>
      </c>
      <c r="BD1643" s="174"/>
    </row>
    <row r="1644" spans="1:56" s="175" customFormat="1" ht="14.65" thickBot="1" x14ac:dyDescent="0.5">
      <c r="A1644" s="177">
        <v>55</v>
      </c>
      <c r="B1644" s="71" t="s">
        <v>1277</v>
      </c>
      <c r="C1644" t="str">
        <f>IF(Payroll!E59="Yes","Yes","No")</f>
        <v>No</v>
      </c>
      <c r="D1644" t="str">
        <f>IF(AND(C1644="No",Payroll!F59="Yes"),"Yes","No")</f>
        <v>No</v>
      </c>
      <c r="E1644" t="str">
        <f>IF(AND(C1644="No",Payroll!F59="N/A"),"N/A","No")</f>
        <v>No</v>
      </c>
      <c r="F1644">
        <f>IF(OR(Payroll!F59="Yes",Payroll!F59="N/A"),0,1)</f>
        <v>1</v>
      </c>
      <c r="G1644" t="str">
        <f>IF(OR(Payroll!K59="Q3 2019",Payroll!K59="Q4 2019"),"Yes","No")</f>
        <v>No</v>
      </c>
      <c r="H1644" s="178" t="str">
        <f t="shared" si="1015"/>
        <v>No</v>
      </c>
      <c r="I1644" t="str">
        <f>IF(OR(Payroll!K59="Q1 2020",Payroll!K59="Q2 2020"),"Yes","No")</f>
        <v>No</v>
      </c>
      <c r="J1644" s="178" t="str">
        <f t="shared" si="1040"/>
        <v>No</v>
      </c>
      <c r="K1644" t="str">
        <f>IF(OR(Payroll!K59="Q3 2020",Payroll!K59="Q4 2020"),"Yes","No")</f>
        <v>No</v>
      </c>
      <c r="L1644" s="178" t="str">
        <f t="shared" si="1041"/>
        <v>No</v>
      </c>
      <c r="M1644" t="str">
        <f>IF(OR(Payroll!K59="Q1 2021",Payroll!K59="Q2 2021"),"Yes","No")</f>
        <v>No</v>
      </c>
      <c r="N1644" s="178" t="str">
        <f t="shared" si="1042"/>
        <v>No</v>
      </c>
      <c r="O1644" t="str">
        <f>IF(OR(Payroll!K59="Q3 2021",Payroll!K59="Q4 2021"),"Yes","No")</f>
        <v>No</v>
      </c>
      <c r="P1644" s="178" t="str">
        <f t="shared" si="1043"/>
        <v>No</v>
      </c>
      <c r="Q1644" t="str">
        <f>IF(OR(Payroll!K59="Q1 2022",Payroll!K59="Q2 2022"),"Yes","No")</f>
        <v>No</v>
      </c>
      <c r="R1644" s="178" t="str">
        <f t="shared" si="1044"/>
        <v>No</v>
      </c>
      <c r="S1644" t="str">
        <f>IF(OR(Payroll!K59="Q3 2022",Payroll!K59="Q4 2022"),"Yes","No")</f>
        <v>No</v>
      </c>
      <c r="T1644" s="178" t="str">
        <f t="shared" si="1045"/>
        <v>No</v>
      </c>
      <c r="U1644" t="str">
        <f>IF(OR(Payroll!K59="Q1 2023",Payroll!K59="Q2 2023"),"Yes","No")</f>
        <v>No</v>
      </c>
      <c r="V1644" s="178" t="str">
        <f t="shared" si="1046"/>
        <v>No</v>
      </c>
      <c r="W1644" t="str">
        <f>IF(OR(Payroll!K59="Q3 2023",Payroll!K59="Q4 2023"),"Yes","No")</f>
        <v>No</v>
      </c>
      <c r="X1644" s="178" t="str">
        <f t="shared" si="1047"/>
        <v>No</v>
      </c>
      <c r="Y1644" t="str">
        <f>IF(OR(Payroll!K59="Q1 2024",Payroll!K59="Q2 2024"),"Yes","No")</f>
        <v>No</v>
      </c>
      <c r="Z1644" s="178" t="str">
        <f t="shared" si="1048"/>
        <v>No</v>
      </c>
      <c r="AA1644" t="str">
        <f>IF(OR(Payroll!K59="Q3 2024",Payroll!K59="Q4 2024"),"Yes","No")</f>
        <v>No</v>
      </c>
      <c r="AB1644" s="178" t="str">
        <f t="shared" si="1049"/>
        <v>No</v>
      </c>
      <c r="AC1644" t="str">
        <f>IF(OR(Payroll!K59="Q1 2025",Payroll!K59="Q2 2025"),"Yes","No")</f>
        <v>No</v>
      </c>
      <c r="AD1644" s="178" t="str">
        <f t="shared" si="1050"/>
        <v>No</v>
      </c>
      <c r="AE1644" t="str">
        <f>IF(OR(Payroll!K59="Q3 2025",Payroll!K59="Q4 2025"),"Yes","No")</f>
        <v>No</v>
      </c>
      <c r="AF1644" s="178" t="str">
        <f t="shared" si="1051"/>
        <v>No</v>
      </c>
      <c r="AG1644" t="str">
        <f>IF(OR(Payroll!K59="Q1 2026",Payroll!K59="Q2 2026"),"Yes","No")</f>
        <v>No</v>
      </c>
      <c r="AH1644" s="178" t="str">
        <f t="shared" si="1052"/>
        <v>No</v>
      </c>
      <c r="AI1644" t="str">
        <f>IF(OR(Payroll!K59="Q3 2026",Payroll!K59="Q4 2026"),"Yes","No")</f>
        <v>No</v>
      </c>
      <c r="AJ1644" s="178" t="str">
        <f t="shared" si="1053"/>
        <v>No</v>
      </c>
      <c r="AK1644" t="str">
        <f>IF(OR(Payroll!K59="Q1 2027",Payroll!K59="Q2 2027"),"Yes","No")</f>
        <v>No</v>
      </c>
      <c r="AL1644" s="178" t="str">
        <f t="shared" si="1054"/>
        <v>No</v>
      </c>
      <c r="AM1644" t="str">
        <f>IF(OR(Payroll!K59="Q3 2027",Payroll!K59="Q4 2027"),"Yes","No")</f>
        <v>No</v>
      </c>
      <c r="AN1644" s="178" t="str">
        <f t="shared" si="1055"/>
        <v>No</v>
      </c>
      <c r="AO1644" t="str">
        <f>IF(OR(Payroll!K59="Q1 2028",Payroll!K59="Q2 2028"),"Yes","No")</f>
        <v>No</v>
      </c>
      <c r="AP1644" s="178" t="str">
        <f t="shared" si="1056"/>
        <v>No</v>
      </c>
      <c r="AQ1644" t="str">
        <f>IF(OR(Payroll!K59="Q3 2028",Payroll!K59="Q4 2028"),"Yes","No")</f>
        <v>No</v>
      </c>
      <c r="AR1644" s="178" t="str">
        <f t="shared" si="1057"/>
        <v>No</v>
      </c>
      <c r="AS1644" t="str">
        <f>IF(OR(Payroll!K59="Q1 2029",Payroll!K59="Q2 2029"),"Yes","No")</f>
        <v>No</v>
      </c>
      <c r="AT1644" s="178" t="str">
        <f t="shared" si="1058"/>
        <v>No</v>
      </c>
      <c r="AU1644" t="str">
        <f>IF(OR(Payroll!K59="Q3 2029",Payroll!K59="Q4 2029"),"Yes","No")</f>
        <v>No</v>
      </c>
      <c r="AV1644" s="178" t="str">
        <f t="shared" si="1059"/>
        <v>No</v>
      </c>
      <c r="AW1644" t="str">
        <f>IF(OR(Payroll!K59="Q1 2030",Payroll!K59="Q2 2030"),"Yes","No")</f>
        <v>No</v>
      </c>
      <c r="AX1644" s="178" t="str">
        <f t="shared" si="1060"/>
        <v>No</v>
      </c>
      <c r="AY1644" t="str">
        <f>IF(OR(Payroll!K59="Q3 2030",Payroll!K59="Q4 2030"),"Yes","No")</f>
        <v>No</v>
      </c>
      <c r="AZ1644" s="178" t="str">
        <f t="shared" si="1061"/>
        <v>No</v>
      </c>
      <c r="BA1644" t="str">
        <f>IF(Payroll!K59="","No","Yes")</f>
        <v>No</v>
      </c>
      <c r="BB1644" s="178" t="str">
        <f t="shared" si="1062"/>
        <v>No</v>
      </c>
      <c r="BC1644" s="178" t="str">
        <f t="shared" si="1063"/>
        <v>Yes</v>
      </c>
      <c r="BD1644" s="174"/>
    </row>
    <row r="1645" spans="1:56" s="175" customFormat="1" ht="14.65" thickBot="1" x14ac:dyDescent="0.5">
      <c r="A1645" s="177">
        <v>56</v>
      </c>
      <c r="B1645" s="71" t="s">
        <v>1278</v>
      </c>
      <c r="C1645" t="str">
        <f>IF(Payroll!E60="Yes","Yes","No")</f>
        <v>No</v>
      </c>
      <c r="D1645" t="str">
        <f>IF(AND(C1645="No",Payroll!F60="Yes"),"Yes","No")</f>
        <v>No</v>
      </c>
      <c r="E1645" t="str">
        <f>IF(AND(C1645="No",Payroll!F60="N/A"),"N/A","No")</f>
        <v>No</v>
      </c>
      <c r="F1645">
        <f>IF(OR(Payroll!F60="Yes",Payroll!F60="N/A"),0,1)</f>
        <v>1</v>
      </c>
      <c r="G1645" t="str">
        <f>IF(OR(Payroll!K60="Q3 2019",Payroll!K60="Q4 2019"),"Yes","No")</f>
        <v>No</v>
      </c>
      <c r="H1645" s="178" t="str">
        <f t="shared" si="1015"/>
        <v>No</v>
      </c>
      <c r="I1645" t="str">
        <f>IF(OR(Payroll!K60="Q1 2020",Payroll!K60="Q2 2020"),"Yes","No")</f>
        <v>No</v>
      </c>
      <c r="J1645" s="178" t="str">
        <f t="shared" si="1040"/>
        <v>No</v>
      </c>
      <c r="K1645" t="str">
        <f>IF(OR(Payroll!K60="Q3 2020",Payroll!K60="Q4 2020"),"Yes","No")</f>
        <v>No</v>
      </c>
      <c r="L1645" s="178" t="str">
        <f t="shared" si="1041"/>
        <v>No</v>
      </c>
      <c r="M1645" t="str">
        <f>IF(OR(Payroll!K60="Q1 2021",Payroll!K60="Q2 2021"),"Yes","No")</f>
        <v>No</v>
      </c>
      <c r="N1645" s="178" t="str">
        <f t="shared" si="1042"/>
        <v>No</v>
      </c>
      <c r="O1645" t="str">
        <f>IF(OR(Payroll!K60="Q3 2021",Payroll!K60="Q4 2021"),"Yes","No")</f>
        <v>No</v>
      </c>
      <c r="P1645" s="178" t="str">
        <f t="shared" si="1043"/>
        <v>No</v>
      </c>
      <c r="Q1645" t="str">
        <f>IF(OR(Payroll!K60="Q1 2022",Payroll!K60="Q2 2022"),"Yes","No")</f>
        <v>No</v>
      </c>
      <c r="R1645" s="178" t="str">
        <f t="shared" si="1044"/>
        <v>No</v>
      </c>
      <c r="S1645" t="str">
        <f>IF(OR(Payroll!K60="Q3 2022",Payroll!K60="Q4 2022"),"Yes","No")</f>
        <v>No</v>
      </c>
      <c r="T1645" s="178" t="str">
        <f t="shared" si="1045"/>
        <v>No</v>
      </c>
      <c r="U1645" t="str">
        <f>IF(OR(Payroll!K60="Q1 2023",Payroll!K60="Q2 2023"),"Yes","No")</f>
        <v>No</v>
      </c>
      <c r="V1645" s="178" t="str">
        <f t="shared" si="1046"/>
        <v>No</v>
      </c>
      <c r="W1645" t="str">
        <f>IF(OR(Payroll!K60="Q3 2023",Payroll!K60="Q4 2023"),"Yes","No")</f>
        <v>No</v>
      </c>
      <c r="X1645" s="178" t="str">
        <f t="shared" si="1047"/>
        <v>No</v>
      </c>
      <c r="Y1645" t="str">
        <f>IF(OR(Payroll!K60="Q1 2024",Payroll!K60="Q2 2024"),"Yes","No")</f>
        <v>No</v>
      </c>
      <c r="Z1645" s="178" t="str">
        <f t="shared" si="1048"/>
        <v>No</v>
      </c>
      <c r="AA1645" t="str">
        <f>IF(OR(Payroll!K60="Q3 2024",Payroll!K60="Q4 2024"),"Yes","No")</f>
        <v>No</v>
      </c>
      <c r="AB1645" s="178" t="str">
        <f t="shared" si="1049"/>
        <v>No</v>
      </c>
      <c r="AC1645" t="str">
        <f>IF(OR(Payroll!K60="Q1 2025",Payroll!K60="Q2 2025"),"Yes","No")</f>
        <v>No</v>
      </c>
      <c r="AD1645" s="178" t="str">
        <f t="shared" si="1050"/>
        <v>No</v>
      </c>
      <c r="AE1645" t="str">
        <f>IF(OR(Payroll!K60="Q3 2025",Payroll!K60="Q4 2025"),"Yes","No")</f>
        <v>No</v>
      </c>
      <c r="AF1645" s="178" t="str">
        <f t="shared" si="1051"/>
        <v>No</v>
      </c>
      <c r="AG1645" t="str">
        <f>IF(OR(Payroll!K60="Q1 2026",Payroll!K60="Q2 2026"),"Yes","No")</f>
        <v>No</v>
      </c>
      <c r="AH1645" s="178" t="str">
        <f t="shared" si="1052"/>
        <v>No</v>
      </c>
      <c r="AI1645" t="str">
        <f>IF(OR(Payroll!K60="Q3 2026",Payroll!K60="Q4 2026"),"Yes","No")</f>
        <v>No</v>
      </c>
      <c r="AJ1645" s="178" t="str">
        <f t="shared" si="1053"/>
        <v>No</v>
      </c>
      <c r="AK1645" t="str">
        <f>IF(OR(Payroll!K60="Q1 2027",Payroll!K60="Q2 2027"),"Yes","No")</f>
        <v>No</v>
      </c>
      <c r="AL1645" s="178" t="str">
        <f t="shared" si="1054"/>
        <v>No</v>
      </c>
      <c r="AM1645" t="str">
        <f>IF(OR(Payroll!K60="Q3 2027",Payroll!K60="Q4 2027"),"Yes","No")</f>
        <v>No</v>
      </c>
      <c r="AN1645" s="178" t="str">
        <f t="shared" si="1055"/>
        <v>No</v>
      </c>
      <c r="AO1645" t="str">
        <f>IF(OR(Payroll!K60="Q1 2028",Payroll!K60="Q2 2028"),"Yes","No")</f>
        <v>No</v>
      </c>
      <c r="AP1645" s="178" t="str">
        <f t="shared" si="1056"/>
        <v>No</v>
      </c>
      <c r="AQ1645" t="str">
        <f>IF(OR(Payroll!K60="Q3 2028",Payroll!K60="Q4 2028"),"Yes","No")</f>
        <v>No</v>
      </c>
      <c r="AR1645" s="178" t="str">
        <f t="shared" si="1057"/>
        <v>No</v>
      </c>
      <c r="AS1645" t="str">
        <f>IF(OR(Payroll!K60="Q1 2029",Payroll!K60="Q2 2029"),"Yes","No")</f>
        <v>No</v>
      </c>
      <c r="AT1645" s="178" t="str">
        <f t="shared" si="1058"/>
        <v>No</v>
      </c>
      <c r="AU1645" t="str">
        <f>IF(OR(Payroll!K60="Q3 2029",Payroll!K60="Q4 2029"),"Yes","No")</f>
        <v>No</v>
      </c>
      <c r="AV1645" s="178" t="str">
        <f t="shared" si="1059"/>
        <v>No</v>
      </c>
      <c r="AW1645" t="str">
        <f>IF(OR(Payroll!K60="Q1 2030",Payroll!K60="Q2 2030"),"Yes","No")</f>
        <v>No</v>
      </c>
      <c r="AX1645" s="178" t="str">
        <f t="shared" si="1060"/>
        <v>No</v>
      </c>
      <c r="AY1645" t="str">
        <f>IF(OR(Payroll!K60="Q3 2030",Payroll!K60="Q4 2030"),"Yes","No")</f>
        <v>No</v>
      </c>
      <c r="AZ1645" s="178" t="str">
        <f t="shared" si="1061"/>
        <v>No</v>
      </c>
      <c r="BA1645" t="str">
        <f>IF(Payroll!K60="","No","Yes")</f>
        <v>No</v>
      </c>
      <c r="BB1645" s="178" t="str">
        <f t="shared" si="1062"/>
        <v>No</v>
      </c>
      <c r="BC1645" s="178" t="str">
        <f t="shared" si="1063"/>
        <v>Yes</v>
      </c>
      <c r="BD1645" s="174"/>
    </row>
    <row r="1646" spans="1:56" s="175" customFormat="1" ht="23.65" thickBot="1" x14ac:dyDescent="0.5">
      <c r="A1646" s="177">
        <v>57</v>
      </c>
      <c r="B1646" s="71" t="s">
        <v>1281</v>
      </c>
      <c r="C1646" t="str">
        <f>IF(Payroll!E61="Yes","Yes","No")</f>
        <v>No</v>
      </c>
      <c r="D1646" t="str">
        <f>IF(AND(C1646="No",Payroll!F61="Yes"),"Yes","No")</f>
        <v>No</v>
      </c>
      <c r="E1646" t="str">
        <f>IF(AND(C1646="No",Payroll!F61="N/A"),"N/A","No")</f>
        <v>No</v>
      </c>
      <c r="F1646">
        <f>IF(OR(Payroll!F61="Yes",Payroll!F61="N/A"),0,1)</f>
        <v>1</v>
      </c>
      <c r="G1646" t="str">
        <f>IF(OR(Payroll!K61="Q3 2019",Payroll!K61="Q4 2019"),"Yes","No")</f>
        <v>No</v>
      </c>
      <c r="H1646" s="178" t="str">
        <f t="shared" si="1015"/>
        <v>No</v>
      </c>
      <c r="I1646" t="str">
        <f>IF(OR(Payroll!K61="Q1 2020",Payroll!K61="Q2 2020"),"Yes","No")</f>
        <v>No</v>
      </c>
      <c r="J1646" s="178" t="str">
        <f t="shared" si="1040"/>
        <v>No</v>
      </c>
      <c r="K1646" t="str">
        <f>IF(OR(Payroll!K61="Q3 2020",Payroll!K61="Q4 2020"),"Yes","No")</f>
        <v>No</v>
      </c>
      <c r="L1646" s="178" t="str">
        <f t="shared" si="1041"/>
        <v>No</v>
      </c>
      <c r="M1646" t="str">
        <f>IF(OR(Payroll!K61="Q1 2021",Payroll!K61="Q2 2021"),"Yes","No")</f>
        <v>No</v>
      </c>
      <c r="N1646" s="178" t="str">
        <f t="shared" si="1042"/>
        <v>No</v>
      </c>
      <c r="O1646" t="str">
        <f>IF(OR(Payroll!K61="Q3 2021",Payroll!K61="Q4 2021"),"Yes","No")</f>
        <v>No</v>
      </c>
      <c r="P1646" s="178" t="str">
        <f t="shared" si="1043"/>
        <v>No</v>
      </c>
      <c r="Q1646" t="str">
        <f>IF(OR(Payroll!K61="Q1 2022",Payroll!K61="Q2 2022"),"Yes","No")</f>
        <v>No</v>
      </c>
      <c r="R1646" s="178" t="str">
        <f t="shared" si="1044"/>
        <v>No</v>
      </c>
      <c r="S1646" t="str">
        <f>IF(OR(Payroll!K61="Q3 2022",Payroll!K61="Q4 2022"),"Yes","No")</f>
        <v>No</v>
      </c>
      <c r="T1646" s="178" t="str">
        <f t="shared" si="1045"/>
        <v>No</v>
      </c>
      <c r="U1646" t="str">
        <f>IF(OR(Payroll!K61="Q1 2023",Payroll!K61="Q2 2023"),"Yes","No")</f>
        <v>No</v>
      </c>
      <c r="V1646" s="178" t="str">
        <f t="shared" si="1046"/>
        <v>No</v>
      </c>
      <c r="W1646" t="str">
        <f>IF(OR(Payroll!K61="Q3 2023",Payroll!K61="Q4 2023"),"Yes","No")</f>
        <v>No</v>
      </c>
      <c r="X1646" s="178" t="str">
        <f t="shared" si="1047"/>
        <v>No</v>
      </c>
      <c r="Y1646" t="str">
        <f>IF(OR(Payroll!K61="Q1 2024",Payroll!K61="Q2 2024"),"Yes","No")</f>
        <v>No</v>
      </c>
      <c r="Z1646" s="178" t="str">
        <f t="shared" si="1048"/>
        <v>No</v>
      </c>
      <c r="AA1646" t="str">
        <f>IF(OR(Payroll!K61="Q3 2024",Payroll!K61="Q4 2024"),"Yes","No")</f>
        <v>No</v>
      </c>
      <c r="AB1646" s="178" t="str">
        <f t="shared" si="1049"/>
        <v>No</v>
      </c>
      <c r="AC1646" t="str">
        <f>IF(OR(Payroll!K61="Q1 2025",Payroll!K61="Q2 2025"),"Yes","No")</f>
        <v>No</v>
      </c>
      <c r="AD1646" s="178" t="str">
        <f t="shared" si="1050"/>
        <v>No</v>
      </c>
      <c r="AE1646" t="str">
        <f>IF(OR(Payroll!K61="Q3 2025",Payroll!K61="Q4 2025"),"Yes","No")</f>
        <v>No</v>
      </c>
      <c r="AF1646" s="178" t="str">
        <f t="shared" si="1051"/>
        <v>No</v>
      </c>
      <c r="AG1646" t="str">
        <f>IF(OR(Payroll!K61="Q1 2026",Payroll!K61="Q2 2026"),"Yes","No")</f>
        <v>No</v>
      </c>
      <c r="AH1646" s="178" t="str">
        <f t="shared" si="1052"/>
        <v>No</v>
      </c>
      <c r="AI1646" t="str">
        <f>IF(OR(Payroll!K61="Q3 2026",Payroll!K61="Q4 2026"),"Yes","No")</f>
        <v>No</v>
      </c>
      <c r="AJ1646" s="178" t="str">
        <f t="shared" si="1053"/>
        <v>No</v>
      </c>
      <c r="AK1646" t="str">
        <f>IF(OR(Payroll!K61="Q1 2027",Payroll!K61="Q2 2027"),"Yes","No")</f>
        <v>No</v>
      </c>
      <c r="AL1646" s="178" t="str">
        <f t="shared" si="1054"/>
        <v>No</v>
      </c>
      <c r="AM1646" t="str">
        <f>IF(OR(Payroll!K61="Q3 2027",Payroll!K61="Q4 2027"),"Yes","No")</f>
        <v>No</v>
      </c>
      <c r="AN1646" s="178" t="str">
        <f t="shared" si="1055"/>
        <v>No</v>
      </c>
      <c r="AO1646" t="str">
        <f>IF(OR(Payroll!K61="Q1 2028",Payroll!K61="Q2 2028"),"Yes","No")</f>
        <v>No</v>
      </c>
      <c r="AP1646" s="178" t="str">
        <f t="shared" si="1056"/>
        <v>No</v>
      </c>
      <c r="AQ1646" t="str">
        <f>IF(OR(Payroll!K61="Q3 2028",Payroll!K61="Q4 2028"),"Yes","No")</f>
        <v>No</v>
      </c>
      <c r="AR1646" s="178" t="str">
        <f t="shared" si="1057"/>
        <v>No</v>
      </c>
      <c r="AS1646" t="str">
        <f>IF(OR(Payroll!K61="Q1 2029",Payroll!K61="Q2 2029"),"Yes","No")</f>
        <v>No</v>
      </c>
      <c r="AT1646" s="178" t="str">
        <f t="shared" si="1058"/>
        <v>No</v>
      </c>
      <c r="AU1646" t="str">
        <f>IF(OR(Payroll!K61="Q3 2029",Payroll!K61="Q4 2029"),"Yes","No")</f>
        <v>No</v>
      </c>
      <c r="AV1646" s="178" t="str">
        <f t="shared" si="1059"/>
        <v>No</v>
      </c>
      <c r="AW1646" t="str">
        <f>IF(OR(Payroll!K61="Q1 2030",Payroll!K61="Q2 2030"),"Yes","No")</f>
        <v>No</v>
      </c>
      <c r="AX1646" s="178" t="str">
        <f t="shared" si="1060"/>
        <v>No</v>
      </c>
      <c r="AY1646" t="str">
        <f>IF(OR(Payroll!K61="Q3 2030",Payroll!K61="Q4 2030"),"Yes","No")</f>
        <v>No</v>
      </c>
      <c r="AZ1646" s="178" t="str">
        <f t="shared" si="1061"/>
        <v>No</v>
      </c>
      <c r="BA1646" t="str">
        <f>IF(Payroll!K61="","No","Yes")</f>
        <v>No</v>
      </c>
      <c r="BB1646" s="178" t="str">
        <f t="shared" si="1062"/>
        <v>No</v>
      </c>
      <c r="BC1646" s="178" t="str">
        <f t="shared" si="1063"/>
        <v>Yes</v>
      </c>
      <c r="BD1646" s="174"/>
    </row>
    <row r="1647" spans="1:56" s="175" customFormat="1" ht="35.25" thickBot="1" x14ac:dyDescent="0.5">
      <c r="A1647" s="177">
        <v>58</v>
      </c>
      <c r="B1647" s="71" t="s">
        <v>1282</v>
      </c>
      <c r="C1647" t="str">
        <f>IF(Payroll!E62="Yes","Yes","No")</f>
        <v>No</v>
      </c>
      <c r="D1647" t="str">
        <f>IF(AND(C1647="No",Payroll!F62="Yes"),"Yes","No")</f>
        <v>No</v>
      </c>
      <c r="E1647" t="str">
        <f>IF(AND(C1647="No",Payroll!F62="N/A"),"N/A","No")</f>
        <v>No</v>
      </c>
      <c r="F1647">
        <f>IF(OR(Payroll!F62="Yes",Payroll!F62="N/A"),0,1)</f>
        <v>1</v>
      </c>
      <c r="G1647" t="str">
        <f>IF(OR(Payroll!K62="Q3 2019",Payroll!K62="Q4 2019"),"Yes","No")</f>
        <v>No</v>
      </c>
      <c r="H1647" s="178" t="str">
        <f t="shared" si="1015"/>
        <v>No</v>
      </c>
      <c r="I1647" t="str">
        <f>IF(OR(Payroll!K62="Q1 2020",Payroll!K62="Q2 2020"),"Yes","No")</f>
        <v>No</v>
      </c>
      <c r="J1647" s="178" t="str">
        <f t="shared" si="1040"/>
        <v>No</v>
      </c>
      <c r="K1647" t="str">
        <f>IF(OR(Payroll!K62="Q3 2020",Payroll!K62="Q4 2020"),"Yes","No")</f>
        <v>No</v>
      </c>
      <c r="L1647" s="178" t="str">
        <f t="shared" si="1041"/>
        <v>No</v>
      </c>
      <c r="M1647" t="str">
        <f>IF(OR(Payroll!K62="Q1 2021",Payroll!K62="Q2 2021"),"Yes","No")</f>
        <v>No</v>
      </c>
      <c r="N1647" s="178" t="str">
        <f t="shared" si="1042"/>
        <v>No</v>
      </c>
      <c r="O1647" t="str">
        <f>IF(OR(Payroll!K62="Q3 2021",Payroll!K62="Q4 2021"),"Yes","No")</f>
        <v>No</v>
      </c>
      <c r="P1647" s="178" t="str">
        <f t="shared" si="1043"/>
        <v>No</v>
      </c>
      <c r="Q1647" t="str">
        <f>IF(OR(Payroll!K62="Q1 2022",Payroll!K62="Q2 2022"),"Yes","No")</f>
        <v>No</v>
      </c>
      <c r="R1647" s="178" t="str">
        <f t="shared" si="1044"/>
        <v>No</v>
      </c>
      <c r="S1647" t="str">
        <f>IF(OR(Payroll!K62="Q3 2022",Payroll!K62="Q4 2022"),"Yes","No")</f>
        <v>No</v>
      </c>
      <c r="T1647" s="178" t="str">
        <f t="shared" si="1045"/>
        <v>No</v>
      </c>
      <c r="U1647" t="str">
        <f>IF(OR(Payroll!K62="Q1 2023",Payroll!K62="Q2 2023"),"Yes","No")</f>
        <v>No</v>
      </c>
      <c r="V1647" s="178" t="str">
        <f t="shared" si="1046"/>
        <v>No</v>
      </c>
      <c r="W1647" t="str">
        <f>IF(OR(Payroll!K62="Q3 2023",Payroll!K62="Q4 2023"),"Yes","No")</f>
        <v>No</v>
      </c>
      <c r="X1647" s="178" t="str">
        <f t="shared" si="1047"/>
        <v>No</v>
      </c>
      <c r="Y1647" t="str">
        <f>IF(OR(Payroll!K62="Q1 2024",Payroll!K62="Q2 2024"),"Yes","No")</f>
        <v>No</v>
      </c>
      <c r="Z1647" s="178" t="str">
        <f t="shared" si="1048"/>
        <v>No</v>
      </c>
      <c r="AA1647" t="str">
        <f>IF(OR(Payroll!K62="Q3 2024",Payroll!K62="Q4 2024"),"Yes","No")</f>
        <v>No</v>
      </c>
      <c r="AB1647" s="178" t="str">
        <f t="shared" si="1049"/>
        <v>No</v>
      </c>
      <c r="AC1647" t="str">
        <f>IF(OR(Payroll!K62="Q1 2025",Payroll!K62="Q2 2025"),"Yes","No")</f>
        <v>No</v>
      </c>
      <c r="AD1647" s="178" t="str">
        <f t="shared" si="1050"/>
        <v>No</v>
      </c>
      <c r="AE1647" t="str">
        <f>IF(OR(Payroll!K62="Q3 2025",Payroll!K62="Q4 2025"),"Yes","No")</f>
        <v>No</v>
      </c>
      <c r="AF1647" s="178" t="str">
        <f t="shared" si="1051"/>
        <v>No</v>
      </c>
      <c r="AG1647" t="str">
        <f>IF(OR(Payroll!K62="Q1 2026",Payroll!K62="Q2 2026"),"Yes","No")</f>
        <v>No</v>
      </c>
      <c r="AH1647" s="178" t="str">
        <f t="shared" si="1052"/>
        <v>No</v>
      </c>
      <c r="AI1647" t="str">
        <f>IF(OR(Payroll!K62="Q3 2026",Payroll!K62="Q4 2026"),"Yes","No")</f>
        <v>No</v>
      </c>
      <c r="AJ1647" s="178" t="str">
        <f t="shared" si="1053"/>
        <v>No</v>
      </c>
      <c r="AK1647" t="str">
        <f>IF(OR(Payroll!K62="Q1 2027",Payroll!K62="Q2 2027"),"Yes","No")</f>
        <v>No</v>
      </c>
      <c r="AL1647" s="178" t="str">
        <f t="shared" si="1054"/>
        <v>No</v>
      </c>
      <c r="AM1647" t="str">
        <f>IF(OR(Payroll!K62="Q3 2027",Payroll!K62="Q4 2027"),"Yes","No")</f>
        <v>No</v>
      </c>
      <c r="AN1647" s="178" t="str">
        <f t="shared" si="1055"/>
        <v>No</v>
      </c>
      <c r="AO1647" t="str">
        <f>IF(OR(Payroll!K62="Q1 2028",Payroll!K62="Q2 2028"),"Yes","No")</f>
        <v>No</v>
      </c>
      <c r="AP1647" s="178" t="str">
        <f t="shared" si="1056"/>
        <v>No</v>
      </c>
      <c r="AQ1647" t="str">
        <f>IF(OR(Payroll!K62="Q3 2028",Payroll!K62="Q4 2028"),"Yes","No")</f>
        <v>No</v>
      </c>
      <c r="AR1647" s="178" t="str">
        <f t="shared" si="1057"/>
        <v>No</v>
      </c>
      <c r="AS1647" t="str">
        <f>IF(OR(Payroll!K62="Q1 2029",Payroll!K62="Q2 2029"),"Yes","No")</f>
        <v>No</v>
      </c>
      <c r="AT1647" s="178" t="str">
        <f t="shared" si="1058"/>
        <v>No</v>
      </c>
      <c r="AU1647" t="str">
        <f>IF(OR(Payroll!K62="Q3 2029",Payroll!K62="Q4 2029"),"Yes","No")</f>
        <v>No</v>
      </c>
      <c r="AV1647" s="178" t="str">
        <f t="shared" si="1059"/>
        <v>No</v>
      </c>
      <c r="AW1647" t="str">
        <f>IF(OR(Payroll!K62="Q1 2030",Payroll!K62="Q2 2030"),"Yes","No")</f>
        <v>No</v>
      </c>
      <c r="AX1647" s="178" t="str">
        <f t="shared" si="1060"/>
        <v>No</v>
      </c>
      <c r="AY1647" t="str">
        <f>IF(OR(Payroll!K62="Q3 2030",Payroll!K62="Q4 2030"),"Yes","No")</f>
        <v>No</v>
      </c>
      <c r="AZ1647" s="178" t="str">
        <f t="shared" si="1061"/>
        <v>No</v>
      </c>
      <c r="BA1647" t="str">
        <f>IF(Payroll!K62="","No","Yes")</f>
        <v>No</v>
      </c>
      <c r="BB1647" s="178" t="str">
        <f t="shared" si="1062"/>
        <v>No</v>
      </c>
      <c r="BC1647" s="178" t="str">
        <f t="shared" si="1063"/>
        <v>Yes</v>
      </c>
      <c r="BD1647" s="174"/>
    </row>
    <row r="1648" spans="1:56" s="175" customFormat="1" ht="14.65" thickBot="1" x14ac:dyDescent="0.5">
      <c r="A1648" s="177">
        <v>59</v>
      </c>
      <c r="B1648" s="71" t="s">
        <v>1283</v>
      </c>
      <c r="C1648" t="str">
        <f>IF(Payroll!E63="Yes","Yes","No")</f>
        <v>No</v>
      </c>
      <c r="D1648" t="str">
        <f>IF(AND(C1648="No",Payroll!F63="Yes"),"Yes","No")</f>
        <v>No</v>
      </c>
      <c r="E1648" t="str">
        <f>IF(AND(C1648="No",Payroll!F63="N/A"),"N/A","No")</f>
        <v>No</v>
      </c>
      <c r="F1648">
        <f>IF(OR(Payroll!F63="Yes",Payroll!F63="N/A"),0,1)</f>
        <v>1</v>
      </c>
      <c r="G1648" t="str">
        <f>IF(OR(Payroll!K63="Q3 2019",Payroll!K63="Q4 2019"),"Yes","No")</f>
        <v>No</v>
      </c>
      <c r="H1648" s="178" t="str">
        <f t="shared" si="1015"/>
        <v>No</v>
      </c>
      <c r="I1648" t="str">
        <f>IF(OR(Payroll!K63="Q1 2020",Payroll!K63="Q2 2020"),"Yes","No")</f>
        <v>No</v>
      </c>
      <c r="J1648" s="178" t="str">
        <f t="shared" si="1040"/>
        <v>No</v>
      </c>
      <c r="K1648" t="str">
        <f>IF(OR(Payroll!K63="Q3 2020",Payroll!K63="Q4 2020"),"Yes","No")</f>
        <v>No</v>
      </c>
      <c r="L1648" s="178" t="str">
        <f t="shared" si="1041"/>
        <v>No</v>
      </c>
      <c r="M1648" t="str">
        <f>IF(OR(Payroll!K63="Q1 2021",Payroll!K63="Q2 2021"),"Yes","No")</f>
        <v>No</v>
      </c>
      <c r="N1648" s="178" t="str">
        <f t="shared" si="1042"/>
        <v>No</v>
      </c>
      <c r="O1648" t="str">
        <f>IF(OR(Payroll!K63="Q3 2021",Payroll!K63="Q4 2021"),"Yes","No")</f>
        <v>No</v>
      </c>
      <c r="P1648" s="178" t="str">
        <f t="shared" si="1043"/>
        <v>No</v>
      </c>
      <c r="Q1648" t="str">
        <f>IF(OR(Payroll!K63="Q1 2022",Payroll!K63="Q2 2022"),"Yes","No")</f>
        <v>No</v>
      </c>
      <c r="R1648" s="178" t="str">
        <f t="shared" si="1044"/>
        <v>No</v>
      </c>
      <c r="S1648" t="str">
        <f>IF(OR(Payroll!K63="Q3 2022",Payroll!K63="Q4 2022"),"Yes","No")</f>
        <v>No</v>
      </c>
      <c r="T1648" s="178" t="str">
        <f t="shared" si="1045"/>
        <v>No</v>
      </c>
      <c r="U1648" t="str">
        <f>IF(OR(Payroll!K63="Q1 2023",Payroll!K63="Q2 2023"),"Yes","No")</f>
        <v>No</v>
      </c>
      <c r="V1648" s="178" t="str">
        <f t="shared" si="1046"/>
        <v>No</v>
      </c>
      <c r="W1648" t="str">
        <f>IF(OR(Payroll!K63="Q3 2023",Payroll!K63="Q4 2023"),"Yes","No")</f>
        <v>No</v>
      </c>
      <c r="X1648" s="178" t="str">
        <f t="shared" si="1047"/>
        <v>No</v>
      </c>
      <c r="Y1648" t="str">
        <f>IF(OR(Payroll!K63="Q1 2024",Payroll!K63="Q2 2024"),"Yes","No")</f>
        <v>No</v>
      </c>
      <c r="Z1648" s="178" t="str">
        <f t="shared" si="1048"/>
        <v>No</v>
      </c>
      <c r="AA1648" t="str">
        <f>IF(OR(Payroll!K63="Q3 2024",Payroll!K63="Q4 2024"),"Yes","No")</f>
        <v>No</v>
      </c>
      <c r="AB1648" s="178" t="str">
        <f t="shared" si="1049"/>
        <v>No</v>
      </c>
      <c r="AC1648" t="str">
        <f>IF(OR(Payroll!K63="Q1 2025",Payroll!K63="Q2 2025"),"Yes","No")</f>
        <v>No</v>
      </c>
      <c r="AD1648" s="178" t="str">
        <f t="shared" si="1050"/>
        <v>No</v>
      </c>
      <c r="AE1648" t="str">
        <f>IF(OR(Payroll!K63="Q3 2025",Payroll!K63="Q4 2025"),"Yes","No")</f>
        <v>No</v>
      </c>
      <c r="AF1648" s="178" t="str">
        <f t="shared" si="1051"/>
        <v>No</v>
      </c>
      <c r="AG1648" t="str">
        <f>IF(OR(Payroll!K63="Q1 2026",Payroll!K63="Q2 2026"),"Yes","No")</f>
        <v>No</v>
      </c>
      <c r="AH1648" s="178" t="str">
        <f t="shared" si="1052"/>
        <v>No</v>
      </c>
      <c r="AI1648" t="str">
        <f>IF(OR(Payroll!K63="Q3 2026",Payroll!K63="Q4 2026"),"Yes","No")</f>
        <v>No</v>
      </c>
      <c r="AJ1648" s="178" t="str">
        <f t="shared" si="1053"/>
        <v>No</v>
      </c>
      <c r="AK1648" t="str">
        <f>IF(OR(Payroll!K63="Q1 2027",Payroll!K63="Q2 2027"),"Yes","No")</f>
        <v>No</v>
      </c>
      <c r="AL1648" s="178" t="str">
        <f t="shared" si="1054"/>
        <v>No</v>
      </c>
      <c r="AM1648" t="str">
        <f>IF(OR(Payroll!K63="Q3 2027",Payroll!K63="Q4 2027"),"Yes","No")</f>
        <v>No</v>
      </c>
      <c r="AN1648" s="178" t="str">
        <f t="shared" si="1055"/>
        <v>No</v>
      </c>
      <c r="AO1648" t="str">
        <f>IF(OR(Payroll!K63="Q1 2028",Payroll!K63="Q2 2028"),"Yes","No")</f>
        <v>No</v>
      </c>
      <c r="AP1648" s="178" t="str">
        <f t="shared" si="1056"/>
        <v>No</v>
      </c>
      <c r="AQ1648" t="str">
        <f>IF(OR(Payroll!K63="Q3 2028",Payroll!K63="Q4 2028"),"Yes","No")</f>
        <v>No</v>
      </c>
      <c r="AR1648" s="178" t="str">
        <f t="shared" si="1057"/>
        <v>No</v>
      </c>
      <c r="AS1648" t="str">
        <f>IF(OR(Payroll!K63="Q1 2029",Payroll!K63="Q2 2029"),"Yes","No")</f>
        <v>No</v>
      </c>
      <c r="AT1648" s="178" t="str">
        <f t="shared" si="1058"/>
        <v>No</v>
      </c>
      <c r="AU1648" t="str">
        <f>IF(OR(Payroll!K63="Q3 2029",Payroll!K63="Q4 2029"),"Yes","No")</f>
        <v>No</v>
      </c>
      <c r="AV1648" s="178" t="str">
        <f t="shared" si="1059"/>
        <v>No</v>
      </c>
      <c r="AW1648" t="str">
        <f>IF(OR(Payroll!K63="Q1 2030",Payroll!K63="Q2 2030"),"Yes","No")</f>
        <v>No</v>
      </c>
      <c r="AX1648" s="178" t="str">
        <f t="shared" si="1060"/>
        <v>No</v>
      </c>
      <c r="AY1648" t="str">
        <f>IF(OR(Payroll!K63="Q3 2030",Payroll!K63="Q4 2030"),"Yes","No")</f>
        <v>No</v>
      </c>
      <c r="AZ1648" s="178" t="str">
        <f t="shared" si="1061"/>
        <v>No</v>
      </c>
      <c r="BA1648" t="str">
        <f>IF(Payroll!K63="","No","Yes")</f>
        <v>No</v>
      </c>
      <c r="BB1648" s="178" t="str">
        <f t="shared" si="1062"/>
        <v>No</v>
      </c>
      <c r="BC1648" s="178" t="str">
        <f t="shared" si="1063"/>
        <v>Yes</v>
      </c>
      <c r="BD1648" s="174"/>
    </row>
    <row r="1649" spans="1:56" s="175" customFormat="1" ht="23.65" thickBot="1" x14ac:dyDescent="0.5">
      <c r="A1649" s="177">
        <v>60</v>
      </c>
      <c r="B1649" s="71" t="s">
        <v>1284</v>
      </c>
      <c r="C1649" t="str">
        <f>IF(Payroll!E64="Yes","Yes","No")</f>
        <v>No</v>
      </c>
      <c r="D1649" t="str">
        <f>IF(AND(C1649="No",Payroll!F64="Yes"),"Yes","No")</f>
        <v>No</v>
      </c>
      <c r="E1649" t="str">
        <f>IF(AND(C1649="No",Payroll!F64="N/A"),"N/A","No")</f>
        <v>No</v>
      </c>
      <c r="F1649">
        <f>IF(OR(Payroll!F64="Yes",Payroll!F64="N/A"),0,1)</f>
        <v>1</v>
      </c>
      <c r="G1649" t="str">
        <f>IF(OR(Payroll!K64="Q3 2019",Payroll!K64="Q4 2019"),"Yes","No")</f>
        <v>No</v>
      </c>
      <c r="H1649" s="178" t="str">
        <f t="shared" si="1015"/>
        <v>No</v>
      </c>
      <c r="I1649" t="str">
        <f>IF(OR(Payroll!K64="Q1 2020",Payroll!K64="Q2 2020"),"Yes","No")</f>
        <v>No</v>
      </c>
      <c r="J1649" s="178" t="str">
        <f t="shared" si="1040"/>
        <v>No</v>
      </c>
      <c r="K1649" t="str">
        <f>IF(OR(Payroll!K64="Q3 2020",Payroll!K64="Q4 2020"),"Yes","No")</f>
        <v>No</v>
      </c>
      <c r="L1649" s="178" t="str">
        <f t="shared" si="1041"/>
        <v>No</v>
      </c>
      <c r="M1649" t="str">
        <f>IF(OR(Payroll!K64="Q1 2021",Payroll!K64="Q2 2021"),"Yes","No")</f>
        <v>No</v>
      </c>
      <c r="N1649" s="178" t="str">
        <f t="shared" si="1042"/>
        <v>No</v>
      </c>
      <c r="O1649" t="str">
        <f>IF(OR(Payroll!K64="Q3 2021",Payroll!K64="Q4 2021"),"Yes","No")</f>
        <v>No</v>
      </c>
      <c r="P1649" s="178" t="str">
        <f t="shared" si="1043"/>
        <v>No</v>
      </c>
      <c r="Q1649" t="str">
        <f>IF(OR(Payroll!K64="Q1 2022",Payroll!K64="Q2 2022"),"Yes","No")</f>
        <v>No</v>
      </c>
      <c r="R1649" s="178" t="str">
        <f t="shared" si="1044"/>
        <v>No</v>
      </c>
      <c r="S1649" t="str">
        <f>IF(OR(Payroll!K64="Q3 2022",Payroll!K64="Q4 2022"),"Yes","No")</f>
        <v>No</v>
      </c>
      <c r="T1649" s="178" t="str">
        <f t="shared" si="1045"/>
        <v>No</v>
      </c>
      <c r="U1649" t="str">
        <f>IF(OR(Payroll!K64="Q1 2023",Payroll!K64="Q2 2023"),"Yes","No")</f>
        <v>No</v>
      </c>
      <c r="V1649" s="178" t="str">
        <f t="shared" si="1046"/>
        <v>No</v>
      </c>
      <c r="W1649" t="str">
        <f>IF(OR(Payroll!K64="Q3 2023",Payroll!K64="Q4 2023"),"Yes","No")</f>
        <v>No</v>
      </c>
      <c r="X1649" s="178" t="str">
        <f t="shared" si="1047"/>
        <v>No</v>
      </c>
      <c r="Y1649" t="str">
        <f>IF(OR(Payroll!K64="Q1 2024",Payroll!K64="Q2 2024"),"Yes","No")</f>
        <v>No</v>
      </c>
      <c r="Z1649" s="178" t="str">
        <f t="shared" si="1048"/>
        <v>No</v>
      </c>
      <c r="AA1649" t="str">
        <f>IF(OR(Payroll!K64="Q3 2024",Payroll!K64="Q4 2024"),"Yes","No")</f>
        <v>No</v>
      </c>
      <c r="AB1649" s="178" t="str">
        <f t="shared" si="1049"/>
        <v>No</v>
      </c>
      <c r="AC1649" t="str">
        <f>IF(OR(Payroll!K64="Q1 2025",Payroll!K64="Q2 2025"),"Yes","No")</f>
        <v>No</v>
      </c>
      <c r="AD1649" s="178" t="str">
        <f t="shared" si="1050"/>
        <v>No</v>
      </c>
      <c r="AE1649" t="str">
        <f>IF(OR(Payroll!K64="Q3 2025",Payroll!K64="Q4 2025"),"Yes","No")</f>
        <v>No</v>
      </c>
      <c r="AF1649" s="178" t="str">
        <f t="shared" si="1051"/>
        <v>No</v>
      </c>
      <c r="AG1649" t="str">
        <f>IF(OR(Payroll!K64="Q1 2026",Payroll!K64="Q2 2026"),"Yes","No")</f>
        <v>No</v>
      </c>
      <c r="AH1649" s="178" t="str">
        <f t="shared" si="1052"/>
        <v>No</v>
      </c>
      <c r="AI1649" t="str">
        <f>IF(OR(Payroll!K64="Q3 2026",Payroll!K64="Q4 2026"),"Yes","No")</f>
        <v>No</v>
      </c>
      <c r="AJ1649" s="178" t="str">
        <f t="shared" si="1053"/>
        <v>No</v>
      </c>
      <c r="AK1649" t="str">
        <f>IF(OR(Payroll!K64="Q1 2027",Payroll!K64="Q2 2027"),"Yes","No")</f>
        <v>No</v>
      </c>
      <c r="AL1649" s="178" t="str">
        <f t="shared" si="1054"/>
        <v>No</v>
      </c>
      <c r="AM1649" t="str">
        <f>IF(OR(Payroll!K64="Q3 2027",Payroll!K64="Q4 2027"),"Yes","No")</f>
        <v>No</v>
      </c>
      <c r="AN1649" s="178" t="str">
        <f t="shared" si="1055"/>
        <v>No</v>
      </c>
      <c r="AO1649" t="str">
        <f>IF(OR(Payroll!K64="Q1 2028",Payroll!K64="Q2 2028"),"Yes","No")</f>
        <v>No</v>
      </c>
      <c r="AP1649" s="178" t="str">
        <f t="shared" si="1056"/>
        <v>No</v>
      </c>
      <c r="AQ1649" t="str">
        <f>IF(OR(Payroll!K64="Q3 2028",Payroll!K64="Q4 2028"),"Yes","No")</f>
        <v>No</v>
      </c>
      <c r="AR1649" s="178" t="str">
        <f t="shared" si="1057"/>
        <v>No</v>
      </c>
      <c r="AS1649" t="str">
        <f>IF(OR(Payroll!K64="Q1 2029",Payroll!K64="Q2 2029"),"Yes","No")</f>
        <v>No</v>
      </c>
      <c r="AT1649" s="178" t="str">
        <f t="shared" si="1058"/>
        <v>No</v>
      </c>
      <c r="AU1649" t="str">
        <f>IF(OR(Payroll!K64="Q3 2029",Payroll!K64="Q4 2029"),"Yes","No")</f>
        <v>No</v>
      </c>
      <c r="AV1649" s="178" t="str">
        <f t="shared" si="1059"/>
        <v>No</v>
      </c>
      <c r="AW1649" t="str">
        <f>IF(OR(Payroll!K64="Q1 2030",Payroll!K64="Q2 2030"),"Yes","No")</f>
        <v>No</v>
      </c>
      <c r="AX1649" s="178" t="str">
        <f t="shared" si="1060"/>
        <v>No</v>
      </c>
      <c r="AY1649" t="str">
        <f>IF(OR(Payroll!K64="Q3 2030",Payroll!K64="Q4 2030"),"Yes","No")</f>
        <v>No</v>
      </c>
      <c r="AZ1649" s="178" t="str">
        <f t="shared" si="1061"/>
        <v>No</v>
      </c>
      <c r="BA1649" t="str">
        <f>IF(Payroll!K64="","No","Yes")</f>
        <v>No</v>
      </c>
      <c r="BB1649" s="178" t="str">
        <f t="shared" si="1062"/>
        <v>No</v>
      </c>
      <c r="BC1649" s="178" t="str">
        <f t="shared" si="1063"/>
        <v>Yes</v>
      </c>
      <c r="BD1649" s="174"/>
    </row>
    <row r="1650" spans="1:56" s="175" customFormat="1" ht="35.25" thickBot="1" x14ac:dyDescent="0.5">
      <c r="A1650" s="177">
        <v>61</v>
      </c>
      <c r="B1650" s="71" t="s">
        <v>1285</v>
      </c>
      <c r="C1650" t="str">
        <f>IF(Payroll!E65="Yes","Yes","No")</f>
        <v>No</v>
      </c>
      <c r="D1650" t="str">
        <f>IF(AND(C1650="No",Payroll!F65="Yes"),"Yes","No")</f>
        <v>No</v>
      </c>
      <c r="E1650" t="str">
        <f>IF(AND(C1650="No",Payroll!F65="N/A"),"N/A","No")</f>
        <v>No</v>
      </c>
      <c r="F1650">
        <f>IF(OR(Payroll!F65="Yes",Payroll!F65="N/A"),0,1)</f>
        <v>1</v>
      </c>
      <c r="G1650" t="str">
        <f>IF(OR(Payroll!K65="Q3 2019",Payroll!K65="Q4 2019"),"Yes","No")</f>
        <v>No</v>
      </c>
      <c r="H1650" s="178" t="str">
        <f t="shared" si="1015"/>
        <v>No</v>
      </c>
      <c r="I1650" t="str">
        <f>IF(OR(Payroll!K65="Q1 2020",Payroll!K65="Q2 2020"),"Yes","No")</f>
        <v>No</v>
      </c>
      <c r="J1650" s="178" t="str">
        <f t="shared" si="1040"/>
        <v>No</v>
      </c>
      <c r="K1650" t="str">
        <f>IF(OR(Payroll!K65="Q3 2020",Payroll!K65="Q4 2020"),"Yes","No")</f>
        <v>No</v>
      </c>
      <c r="L1650" s="178" t="str">
        <f t="shared" si="1041"/>
        <v>No</v>
      </c>
      <c r="M1650" t="str">
        <f>IF(OR(Payroll!K65="Q1 2021",Payroll!K65="Q2 2021"),"Yes","No")</f>
        <v>No</v>
      </c>
      <c r="N1650" s="178" t="str">
        <f t="shared" si="1042"/>
        <v>No</v>
      </c>
      <c r="O1650" t="str">
        <f>IF(OR(Payroll!K65="Q3 2021",Payroll!K65="Q4 2021"),"Yes","No")</f>
        <v>No</v>
      </c>
      <c r="P1650" s="178" t="str">
        <f t="shared" si="1043"/>
        <v>No</v>
      </c>
      <c r="Q1650" t="str">
        <f>IF(OR(Payroll!K65="Q1 2022",Payroll!K65="Q2 2022"),"Yes","No")</f>
        <v>No</v>
      </c>
      <c r="R1650" s="178" t="str">
        <f t="shared" si="1044"/>
        <v>No</v>
      </c>
      <c r="S1650" t="str">
        <f>IF(OR(Payroll!K65="Q3 2022",Payroll!K65="Q4 2022"),"Yes","No")</f>
        <v>No</v>
      </c>
      <c r="T1650" s="178" t="str">
        <f t="shared" si="1045"/>
        <v>No</v>
      </c>
      <c r="U1650" t="str">
        <f>IF(OR(Payroll!K65="Q1 2023",Payroll!K65="Q2 2023"),"Yes","No")</f>
        <v>No</v>
      </c>
      <c r="V1650" s="178" t="str">
        <f t="shared" si="1046"/>
        <v>No</v>
      </c>
      <c r="W1650" t="str">
        <f>IF(OR(Payroll!K65="Q3 2023",Payroll!K65="Q4 2023"),"Yes","No")</f>
        <v>No</v>
      </c>
      <c r="X1650" s="178" t="str">
        <f t="shared" si="1047"/>
        <v>No</v>
      </c>
      <c r="Y1650" t="str">
        <f>IF(OR(Payroll!K65="Q1 2024",Payroll!K65="Q2 2024"),"Yes","No")</f>
        <v>No</v>
      </c>
      <c r="Z1650" s="178" t="str">
        <f t="shared" si="1048"/>
        <v>No</v>
      </c>
      <c r="AA1650" t="str">
        <f>IF(OR(Payroll!K65="Q3 2024",Payroll!K65="Q4 2024"),"Yes","No")</f>
        <v>No</v>
      </c>
      <c r="AB1650" s="178" t="str">
        <f t="shared" si="1049"/>
        <v>No</v>
      </c>
      <c r="AC1650" t="str">
        <f>IF(OR(Payroll!K65="Q1 2025",Payroll!K65="Q2 2025"),"Yes","No")</f>
        <v>No</v>
      </c>
      <c r="AD1650" s="178" t="str">
        <f t="shared" si="1050"/>
        <v>No</v>
      </c>
      <c r="AE1650" t="str">
        <f>IF(OR(Payroll!K65="Q3 2025",Payroll!K65="Q4 2025"),"Yes","No")</f>
        <v>No</v>
      </c>
      <c r="AF1650" s="178" t="str">
        <f t="shared" si="1051"/>
        <v>No</v>
      </c>
      <c r="AG1650" t="str">
        <f>IF(OR(Payroll!K65="Q1 2026",Payroll!K65="Q2 2026"),"Yes","No")</f>
        <v>No</v>
      </c>
      <c r="AH1650" s="178" t="str">
        <f t="shared" si="1052"/>
        <v>No</v>
      </c>
      <c r="AI1650" t="str">
        <f>IF(OR(Payroll!K65="Q3 2026",Payroll!K65="Q4 2026"),"Yes","No")</f>
        <v>No</v>
      </c>
      <c r="AJ1650" s="178" t="str">
        <f t="shared" si="1053"/>
        <v>No</v>
      </c>
      <c r="AK1650" t="str">
        <f>IF(OR(Payroll!K65="Q1 2027",Payroll!K65="Q2 2027"),"Yes","No")</f>
        <v>No</v>
      </c>
      <c r="AL1650" s="178" t="str">
        <f t="shared" si="1054"/>
        <v>No</v>
      </c>
      <c r="AM1650" t="str">
        <f>IF(OR(Payroll!K65="Q3 2027",Payroll!K65="Q4 2027"),"Yes","No")</f>
        <v>No</v>
      </c>
      <c r="AN1650" s="178" t="str">
        <f t="shared" si="1055"/>
        <v>No</v>
      </c>
      <c r="AO1650" t="str">
        <f>IF(OR(Payroll!K65="Q1 2028",Payroll!K65="Q2 2028"),"Yes","No")</f>
        <v>No</v>
      </c>
      <c r="AP1650" s="178" t="str">
        <f t="shared" si="1056"/>
        <v>No</v>
      </c>
      <c r="AQ1650" t="str">
        <f>IF(OR(Payroll!K65="Q3 2028",Payroll!K65="Q4 2028"),"Yes","No")</f>
        <v>No</v>
      </c>
      <c r="AR1650" s="178" t="str">
        <f t="shared" si="1057"/>
        <v>No</v>
      </c>
      <c r="AS1650" t="str">
        <f>IF(OR(Payroll!K65="Q1 2029",Payroll!K65="Q2 2029"),"Yes","No")</f>
        <v>No</v>
      </c>
      <c r="AT1650" s="178" t="str">
        <f t="shared" si="1058"/>
        <v>No</v>
      </c>
      <c r="AU1650" t="str">
        <f>IF(OR(Payroll!K65="Q3 2029",Payroll!K65="Q4 2029"),"Yes","No")</f>
        <v>No</v>
      </c>
      <c r="AV1650" s="178" t="str">
        <f t="shared" si="1059"/>
        <v>No</v>
      </c>
      <c r="AW1650" t="str">
        <f>IF(OR(Payroll!K65="Q1 2030",Payroll!K65="Q2 2030"),"Yes","No")</f>
        <v>No</v>
      </c>
      <c r="AX1650" s="178" t="str">
        <f t="shared" si="1060"/>
        <v>No</v>
      </c>
      <c r="AY1650" t="str">
        <f>IF(OR(Payroll!K65="Q3 2030",Payroll!K65="Q4 2030"),"Yes","No")</f>
        <v>No</v>
      </c>
      <c r="AZ1650" s="178" t="str">
        <f t="shared" si="1061"/>
        <v>No</v>
      </c>
      <c r="BA1650" t="str">
        <f>IF(Payroll!K65="","No","Yes")</f>
        <v>No</v>
      </c>
      <c r="BB1650" s="178" t="str">
        <f t="shared" si="1062"/>
        <v>No</v>
      </c>
      <c r="BC1650" s="178" t="str">
        <f t="shared" si="1063"/>
        <v>Yes</v>
      </c>
      <c r="BD1650" s="174"/>
    </row>
    <row r="1651" spans="1:56" s="175" customFormat="1" ht="23.65" thickBot="1" x14ac:dyDescent="0.5">
      <c r="A1651" s="177">
        <v>62</v>
      </c>
      <c r="B1651" s="71" t="s">
        <v>1286</v>
      </c>
      <c r="C1651" t="str">
        <f>IF(Payroll!E66="Yes","Yes","No")</f>
        <v>No</v>
      </c>
      <c r="D1651" t="str">
        <f>IF(AND(C1651="No",Payroll!F66="Yes"),"Yes","No")</f>
        <v>No</v>
      </c>
      <c r="E1651" t="str">
        <f>IF(AND(C1651="No",Payroll!F66="N/A"),"N/A","No")</f>
        <v>No</v>
      </c>
      <c r="F1651">
        <f>IF(OR(Payroll!F66="Yes",Payroll!F66="N/A"),0,1)</f>
        <v>1</v>
      </c>
      <c r="G1651" t="str">
        <f>IF(OR(Payroll!K66="Q3 2019",Payroll!K66="Q4 2019"),"Yes","No")</f>
        <v>No</v>
      </c>
      <c r="H1651" s="178" t="str">
        <f t="shared" si="1015"/>
        <v>No</v>
      </c>
      <c r="I1651" t="str">
        <f>IF(OR(Payroll!K66="Q1 2020",Payroll!K66="Q2 2020"),"Yes","No")</f>
        <v>No</v>
      </c>
      <c r="J1651" s="178" t="str">
        <f t="shared" si="1040"/>
        <v>No</v>
      </c>
      <c r="K1651" t="str">
        <f>IF(OR(Payroll!K66="Q3 2020",Payroll!K66="Q4 2020"),"Yes","No")</f>
        <v>No</v>
      </c>
      <c r="L1651" s="178" t="str">
        <f t="shared" si="1041"/>
        <v>No</v>
      </c>
      <c r="M1651" t="str">
        <f>IF(OR(Payroll!K66="Q1 2021",Payroll!K66="Q2 2021"),"Yes","No")</f>
        <v>No</v>
      </c>
      <c r="N1651" s="178" t="str">
        <f t="shared" si="1042"/>
        <v>No</v>
      </c>
      <c r="O1651" t="str">
        <f>IF(OR(Payroll!K66="Q3 2021",Payroll!K66="Q4 2021"),"Yes","No")</f>
        <v>No</v>
      </c>
      <c r="P1651" s="178" t="str">
        <f t="shared" si="1043"/>
        <v>No</v>
      </c>
      <c r="Q1651" t="str">
        <f>IF(OR(Payroll!K66="Q1 2022",Payroll!K66="Q2 2022"),"Yes","No")</f>
        <v>No</v>
      </c>
      <c r="R1651" s="178" t="str">
        <f t="shared" si="1044"/>
        <v>No</v>
      </c>
      <c r="S1651" t="str">
        <f>IF(OR(Payroll!K66="Q3 2022",Payroll!K66="Q4 2022"),"Yes","No")</f>
        <v>No</v>
      </c>
      <c r="T1651" s="178" t="str">
        <f t="shared" si="1045"/>
        <v>No</v>
      </c>
      <c r="U1651" t="str">
        <f>IF(OR(Payroll!K66="Q1 2023",Payroll!K66="Q2 2023"),"Yes","No")</f>
        <v>No</v>
      </c>
      <c r="V1651" s="178" t="str">
        <f t="shared" si="1046"/>
        <v>No</v>
      </c>
      <c r="W1651" t="str">
        <f>IF(OR(Payroll!K66="Q3 2023",Payroll!K66="Q4 2023"),"Yes","No")</f>
        <v>No</v>
      </c>
      <c r="X1651" s="178" t="str">
        <f t="shared" si="1047"/>
        <v>No</v>
      </c>
      <c r="Y1651" t="str">
        <f>IF(OR(Payroll!K66="Q1 2024",Payroll!K66="Q2 2024"),"Yes","No")</f>
        <v>No</v>
      </c>
      <c r="Z1651" s="178" t="str">
        <f t="shared" si="1048"/>
        <v>No</v>
      </c>
      <c r="AA1651" t="str">
        <f>IF(OR(Payroll!K66="Q3 2024",Payroll!K66="Q4 2024"),"Yes","No")</f>
        <v>No</v>
      </c>
      <c r="AB1651" s="178" t="str">
        <f t="shared" si="1049"/>
        <v>No</v>
      </c>
      <c r="AC1651" t="str">
        <f>IF(OR(Payroll!K66="Q1 2025",Payroll!K66="Q2 2025"),"Yes","No")</f>
        <v>No</v>
      </c>
      <c r="AD1651" s="178" t="str">
        <f t="shared" si="1050"/>
        <v>No</v>
      </c>
      <c r="AE1651" t="str">
        <f>IF(OR(Payroll!K66="Q3 2025",Payroll!K66="Q4 2025"),"Yes","No")</f>
        <v>No</v>
      </c>
      <c r="AF1651" s="178" t="str">
        <f t="shared" si="1051"/>
        <v>No</v>
      </c>
      <c r="AG1651" t="str">
        <f>IF(OR(Payroll!K66="Q1 2026",Payroll!K66="Q2 2026"),"Yes","No")</f>
        <v>No</v>
      </c>
      <c r="AH1651" s="178" t="str">
        <f t="shared" si="1052"/>
        <v>No</v>
      </c>
      <c r="AI1651" t="str">
        <f>IF(OR(Payroll!K66="Q3 2026",Payroll!K66="Q4 2026"),"Yes","No")</f>
        <v>No</v>
      </c>
      <c r="AJ1651" s="178" t="str">
        <f t="shared" si="1053"/>
        <v>No</v>
      </c>
      <c r="AK1651" t="str">
        <f>IF(OR(Payroll!K66="Q1 2027",Payroll!K66="Q2 2027"),"Yes","No")</f>
        <v>No</v>
      </c>
      <c r="AL1651" s="178" t="str">
        <f t="shared" si="1054"/>
        <v>No</v>
      </c>
      <c r="AM1651" t="str">
        <f>IF(OR(Payroll!K66="Q3 2027",Payroll!K66="Q4 2027"),"Yes","No")</f>
        <v>No</v>
      </c>
      <c r="AN1651" s="178" t="str">
        <f t="shared" si="1055"/>
        <v>No</v>
      </c>
      <c r="AO1651" t="str">
        <f>IF(OR(Payroll!K66="Q1 2028",Payroll!K66="Q2 2028"),"Yes","No")</f>
        <v>No</v>
      </c>
      <c r="AP1651" s="178" t="str">
        <f t="shared" si="1056"/>
        <v>No</v>
      </c>
      <c r="AQ1651" t="str">
        <f>IF(OR(Payroll!K66="Q3 2028",Payroll!K66="Q4 2028"),"Yes","No")</f>
        <v>No</v>
      </c>
      <c r="AR1651" s="178" t="str">
        <f t="shared" si="1057"/>
        <v>No</v>
      </c>
      <c r="AS1651" t="str">
        <f>IF(OR(Payroll!K66="Q1 2029",Payroll!K66="Q2 2029"),"Yes","No")</f>
        <v>No</v>
      </c>
      <c r="AT1651" s="178" t="str">
        <f t="shared" si="1058"/>
        <v>No</v>
      </c>
      <c r="AU1651" t="str">
        <f>IF(OR(Payroll!K66="Q3 2029",Payroll!K66="Q4 2029"),"Yes","No")</f>
        <v>No</v>
      </c>
      <c r="AV1651" s="178" t="str">
        <f t="shared" si="1059"/>
        <v>No</v>
      </c>
      <c r="AW1651" t="str">
        <f>IF(OR(Payroll!K66="Q1 2030",Payroll!K66="Q2 2030"),"Yes","No")</f>
        <v>No</v>
      </c>
      <c r="AX1651" s="178" t="str">
        <f t="shared" si="1060"/>
        <v>No</v>
      </c>
      <c r="AY1651" t="str">
        <f>IF(OR(Payroll!K66="Q3 2030",Payroll!K66="Q4 2030"),"Yes","No")</f>
        <v>No</v>
      </c>
      <c r="AZ1651" s="178" t="str">
        <f t="shared" si="1061"/>
        <v>No</v>
      </c>
      <c r="BA1651" t="str">
        <f>IF(Payroll!K66="","No","Yes")</f>
        <v>No</v>
      </c>
      <c r="BB1651" s="178" t="str">
        <f t="shared" si="1062"/>
        <v>No</v>
      </c>
      <c r="BC1651" s="178" t="str">
        <f t="shared" si="1063"/>
        <v>Yes</v>
      </c>
      <c r="BD1651" s="174"/>
    </row>
    <row r="1652" spans="1:56" s="175" customFormat="1" ht="23.65" thickBot="1" x14ac:dyDescent="0.5">
      <c r="A1652" s="177">
        <v>63</v>
      </c>
      <c r="B1652" s="71" t="s">
        <v>1287</v>
      </c>
      <c r="C1652" t="str">
        <f>IF(Payroll!E67="Yes","Yes","No")</f>
        <v>No</v>
      </c>
      <c r="D1652" t="str">
        <f>IF(AND(C1652="No",Payroll!F67="Yes"),"Yes","No")</f>
        <v>No</v>
      </c>
      <c r="E1652" t="str">
        <f>IF(AND(C1652="No",Payroll!F67="N/A"),"N/A","No")</f>
        <v>No</v>
      </c>
      <c r="F1652">
        <f>IF(OR(Payroll!F67="Yes",Payroll!F67="N/A"),0,1)</f>
        <v>1</v>
      </c>
      <c r="G1652" t="str">
        <f>IF(OR(Payroll!K67="Q3 2019",Payroll!K67="Q4 2019"),"Yes","No")</f>
        <v>No</v>
      </c>
      <c r="H1652" s="178" t="str">
        <f t="shared" si="1015"/>
        <v>No</v>
      </c>
      <c r="I1652" t="str">
        <f>IF(OR(Payroll!K67="Q1 2020",Payroll!K67="Q2 2020"),"Yes","No")</f>
        <v>No</v>
      </c>
      <c r="J1652" s="178" t="str">
        <f t="shared" si="1040"/>
        <v>No</v>
      </c>
      <c r="K1652" t="str">
        <f>IF(OR(Payroll!K67="Q3 2020",Payroll!K67="Q4 2020"),"Yes","No")</f>
        <v>No</v>
      </c>
      <c r="L1652" s="178" t="str">
        <f t="shared" si="1041"/>
        <v>No</v>
      </c>
      <c r="M1652" t="str">
        <f>IF(OR(Payroll!K67="Q1 2021",Payroll!K67="Q2 2021"),"Yes","No")</f>
        <v>No</v>
      </c>
      <c r="N1652" s="178" t="str">
        <f t="shared" si="1042"/>
        <v>No</v>
      </c>
      <c r="O1652" t="str">
        <f>IF(OR(Payroll!K67="Q3 2021",Payroll!K67="Q4 2021"),"Yes","No")</f>
        <v>No</v>
      </c>
      <c r="P1652" s="178" t="str">
        <f t="shared" si="1043"/>
        <v>No</v>
      </c>
      <c r="Q1652" t="str">
        <f>IF(OR(Payroll!K67="Q1 2022",Payroll!K67="Q2 2022"),"Yes","No")</f>
        <v>No</v>
      </c>
      <c r="R1652" s="178" t="str">
        <f t="shared" si="1044"/>
        <v>No</v>
      </c>
      <c r="S1652" t="str">
        <f>IF(OR(Payroll!K67="Q3 2022",Payroll!K67="Q4 2022"),"Yes","No")</f>
        <v>No</v>
      </c>
      <c r="T1652" s="178" t="str">
        <f t="shared" si="1045"/>
        <v>No</v>
      </c>
      <c r="U1652" t="str">
        <f>IF(OR(Payroll!K67="Q1 2023",Payroll!K67="Q2 2023"),"Yes","No")</f>
        <v>No</v>
      </c>
      <c r="V1652" s="178" t="str">
        <f t="shared" si="1046"/>
        <v>No</v>
      </c>
      <c r="W1652" t="str">
        <f>IF(OR(Payroll!K67="Q3 2023",Payroll!K67="Q4 2023"),"Yes","No")</f>
        <v>No</v>
      </c>
      <c r="X1652" s="178" t="str">
        <f t="shared" si="1047"/>
        <v>No</v>
      </c>
      <c r="Y1652" t="str">
        <f>IF(OR(Payroll!K67="Q1 2024",Payroll!K67="Q2 2024"),"Yes","No")</f>
        <v>No</v>
      </c>
      <c r="Z1652" s="178" t="str">
        <f t="shared" si="1048"/>
        <v>No</v>
      </c>
      <c r="AA1652" t="str">
        <f>IF(OR(Payroll!K67="Q3 2024",Payroll!K67="Q4 2024"),"Yes","No")</f>
        <v>No</v>
      </c>
      <c r="AB1652" s="178" t="str">
        <f t="shared" si="1049"/>
        <v>No</v>
      </c>
      <c r="AC1652" t="str">
        <f>IF(OR(Payroll!K67="Q1 2025",Payroll!K67="Q2 2025"),"Yes","No")</f>
        <v>No</v>
      </c>
      <c r="AD1652" s="178" t="str">
        <f t="shared" si="1050"/>
        <v>No</v>
      </c>
      <c r="AE1652" t="str">
        <f>IF(OR(Payroll!K67="Q3 2025",Payroll!K67="Q4 2025"),"Yes","No")</f>
        <v>No</v>
      </c>
      <c r="AF1652" s="178" t="str">
        <f t="shared" si="1051"/>
        <v>No</v>
      </c>
      <c r="AG1652" t="str">
        <f>IF(OR(Payroll!K67="Q1 2026",Payroll!K67="Q2 2026"),"Yes","No")</f>
        <v>No</v>
      </c>
      <c r="AH1652" s="178" t="str">
        <f t="shared" si="1052"/>
        <v>No</v>
      </c>
      <c r="AI1652" t="str">
        <f>IF(OR(Payroll!K67="Q3 2026",Payroll!K67="Q4 2026"),"Yes","No")</f>
        <v>No</v>
      </c>
      <c r="AJ1652" s="178" t="str">
        <f t="shared" si="1053"/>
        <v>No</v>
      </c>
      <c r="AK1652" t="str">
        <f>IF(OR(Payroll!K67="Q1 2027",Payroll!K67="Q2 2027"),"Yes","No")</f>
        <v>No</v>
      </c>
      <c r="AL1652" s="178" t="str">
        <f t="shared" si="1054"/>
        <v>No</v>
      </c>
      <c r="AM1652" t="str">
        <f>IF(OR(Payroll!K67="Q3 2027",Payroll!K67="Q4 2027"),"Yes","No")</f>
        <v>No</v>
      </c>
      <c r="AN1652" s="178" t="str">
        <f t="shared" si="1055"/>
        <v>No</v>
      </c>
      <c r="AO1652" t="str">
        <f>IF(OR(Payroll!K67="Q1 2028",Payroll!K67="Q2 2028"),"Yes","No")</f>
        <v>No</v>
      </c>
      <c r="AP1652" s="178" t="str">
        <f t="shared" si="1056"/>
        <v>No</v>
      </c>
      <c r="AQ1652" t="str">
        <f>IF(OR(Payroll!K67="Q3 2028",Payroll!K67="Q4 2028"),"Yes","No")</f>
        <v>No</v>
      </c>
      <c r="AR1652" s="178" t="str">
        <f t="shared" si="1057"/>
        <v>No</v>
      </c>
      <c r="AS1652" t="str">
        <f>IF(OR(Payroll!K67="Q1 2029",Payroll!K67="Q2 2029"),"Yes","No")</f>
        <v>No</v>
      </c>
      <c r="AT1652" s="178" t="str">
        <f t="shared" si="1058"/>
        <v>No</v>
      </c>
      <c r="AU1652" t="str">
        <f>IF(OR(Payroll!K67="Q3 2029",Payroll!K67="Q4 2029"),"Yes","No")</f>
        <v>No</v>
      </c>
      <c r="AV1652" s="178" t="str">
        <f t="shared" si="1059"/>
        <v>No</v>
      </c>
      <c r="AW1652" t="str">
        <f>IF(OR(Payroll!K67="Q1 2030",Payroll!K67="Q2 2030"),"Yes","No")</f>
        <v>No</v>
      </c>
      <c r="AX1652" s="178" t="str">
        <f t="shared" si="1060"/>
        <v>No</v>
      </c>
      <c r="AY1652" t="str">
        <f>IF(OR(Payroll!K67="Q3 2030",Payroll!K67="Q4 2030"),"Yes","No")</f>
        <v>No</v>
      </c>
      <c r="AZ1652" s="178" t="str">
        <f t="shared" si="1061"/>
        <v>No</v>
      </c>
      <c r="BA1652" t="str">
        <f>IF(Payroll!K67="","No","Yes")</f>
        <v>No</v>
      </c>
      <c r="BB1652" s="178" t="str">
        <f t="shared" si="1062"/>
        <v>No</v>
      </c>
      <c r="BC1652" s="178" t="str">
        <f t="shared" si="1063"/>
        <v>Yes</v>
      </c>
      <c r="BD1652" s="174"/>
    </row>
    <row r="1653" spans="1:56" s="175" customFormat="1" ht="14.65" thickBot="1" x14ac:dyDescent="0.5">
      <c r="A1653" s="177">
        <v>64</v>
      </c>
      <c r="B1653" s="71" t="s">
        <v>1288</v>
      </c>
      <c r="C1653" t="str">
        <f>IF(Payroll!E68="Yes","Yes","No")</f>
        <v>No</v>
      </c>
      <c r="D1653" t="str">
        <f>IF(AND(C1653="No",Payroll!F68="Yes"),"Yes","No")</f>
        <v>No</v>
      </c>
      <c r="E1653" t="str">
        <f>IF(AND(C1653="No",Payroll!F68="N/A"),"N/A","No")</f>
        <v>No</v>
      </c>
      <c r="F1653">
        <f>IF(OR(Payroll!F68="Yes",Payroll!F68="N/A"),0,1)</f>
        <v>1</v>
      </c>
      <c r="G1653" t="str">
        <f>IF(OR(Payroll!K68="Q3 2019",Payroll!K68="Q4 2019"),"Yes","No")</f>
        <v>No</v>
      </c>
      <c r="H1653" s="178" t="str">
        <f t="shared" si="1015"/>
        <v>No</v>
      </c>
      <c r="I1653" t="str">
        <f>IF(OR(Payroll!K68="Q1 2020",Payroll!K68="Q2 2020"),"Yes","No")</f>
        <v>No</v>
      </c>
      <c r="J1653" s="178" t="str">
        <f t="shared" si="1040"/>
        <v>No</v>
      </c>
      <c r="K1653" t="str">
        <f>IF(OR(Payroll!K68="Q3 2020",Payroll!K68="Q4 2020"),"Yes","No")</f>
        <v>No</v>
      </c>
      <c r="L1653" s="178" t="str">
        <f t="shared" si="1041"/>
        <v>No</v>
      </c>
      <c r="M1653" t="str">
        <f>IF(OR(Payroll!K68="Q1 2021",Payroll!K68="Q2 2021"),"Yes","No")</f>
        <v>No</v>
      </c>
      <c r="N1653" s="178" t="str">
        <f t="shared" si="1042"/>
        <v>No</v>
      </c>
      <c r="O1653" t="str">
        <f>IF(OR(Payroll!K68="Q3 2021",Payroll!K68="Q4 2021"),"Yes","No")</f>
        <v>No</v>
      </c>
      <c r="P1653" s="178" t="str">
        <f t="shared" si="1043"/>
        <v>No</v>
      </c>
      <c r="Q1653" t="str">
        <f>IF(OR(Payroll!K68="Q1 2022",Payroll!K68="Q2 2022"),"Yes","No")</f>
        <v>No</v>
      </c>
      <c r="R1653" s="178" t="str">
        <f t="shared" si="1044"/>
        <v>No</v>
      </c>
      <c r="S1653" t="str">
        <f>IF(OR(Payroll!K68="Q3 2022",Payroll!K68="Q4 2022"),"Yes","No")</f>
        <v>No</v>
      </c>
      <c r="T1653" s="178" t="str">
        <f t="shared" si="1045"/>
        <v>No</v>
      </c>
      <c r="U1653" t="str">
        <f>IF(OR(Payroll!K68="Q1 2023",Payroll!K68="Q2 2023"),"Yes","No")</f>
        <v>No</v>
      </c>
      <c r="V1653" s="178" t="str">
        <f t="shared" si="1046"/>
        <v>No</v>
      </c>
      <c r="W1653" t="str">
        <f>IF(OR(Payroll!K68="Q3 2023",Payroll!K68="Q4 2023"),"Yes","No")</f>
        <v>No</v>
      </c>
      <c r="X1653" s="178" t="str">
        <f t="shared" si="1047"/>
        <v>No</v>
      </c>
      <c r="Y1653" t="str">
        <f>IF(OR(Payroll!K68="Q1 2024",Payroll!K68="Q2 2024"),"Yes","No")</f>
        <v>No</v>
      </c>
      <c r="Z1653" s="178" t="str">
        <f t="shared" si="1048"/>
        <v>No</v>
      </c>
      <c r="AA1653" t="str">
        <f>IF(OR(Payroll!K68="Q3 2024",Payroll!K68="Q4 2024"),"Yes","No")</f>
        <v>No</v>
      </c>
      <c r="AB1653" s="178" t="str">
        <f t="shared" si="1049"/>
        <v>No</v>
      </c>
      <c r="AC1653" t="str">
        <f>IF(OR(Payroll!K68="Q1 2025",Payroll!K68="Q2 2025"),"Yes","No")</f>
        <v>No</v>
      </c>
      <c r="AD1653" s="178" t="str">
        <f t="shared" si="1050"/>
        <v>No</v>
      </c>
      <c r="AE1653" t="str">
        <f>IF(OR(Payroll!K68="Q3 2025",Payroll!K68="Q4 2025"),"Yes","No")</f>
        <v>No</v>
      </c>
      <c r="AF1653" s="178" t="str">
        <f t="shared" si="1051"/>
        <v>No</v>
      </c>
      <c r="AG1653" t="str">
        <f>IF(OR(Payroll!K68="Q1 2026",Payroll!K68="Q2 2026"),"Yes","No")</f>
        <v>No</v>
      </c>
      <c r="AH1653" s="178" t="str">
        <f t="shared" si="1052"/>
        <v>No</v>
      </c>
      <c r="AI1653" t="str">
        <f>IF(OR(Payroll!K68="Q3 2026",Payroll!K68="Q4 2026"),"Yes","No")</f>
        <v>No</v>
      </c>
      <c r="AJ1653" s="178" t="str">
        <f t="shared" si="1053"/>
        <v>No</v>
      </c>
      <c r="AK1653" t="str">
        <f>IF(OR(Payroll!K68="Q1 2027",Payroll!K68="Q2 2027"),"Yes","No")</f>
        <v>No</v>
      </c>
      <c r="AL1653" s="178" t="str">
        <f t="shared" si="1054"/>
        <v>No</v>
      </c>
      <c r="AM1653" t="str">
        <f>IF(OR(Payroll!K68="Q3 2027",Payroll!K68="Q4 2027"),"Yes","No")</f>
        <v>No</v>
      </c>
      <c r="AN1653" s="178" t="str">
        <f t="shared" si="1055"/>
        <v>No</v>
      </c>
      <c r="AO1653" t="str">
        <f>IF(OR(Payroll!K68="Q1 2028",Payroll!K68="Q2 2028"),"Yes","No")</f>
        <v>No</v>
      </c>
      <c r="AP1653" s="178" t="str">
        <f t="shared" si="1056"/>
        <v>No</v>
      </c>
      <c r="AQ1653" t="str">
        <f>IF(OR(Payroll!K68="Q3 2028",Payroll!K68="Q4 2028"),"Yes","No")</f>
        <v>No</v>
      </c>
      <c r="AR1653" s="178" t="str">
        <f t="shared" si="1057"/>
        <v>No</v>
      </c>
      <c r="AS1653" t="str">
        <f>IF(OR(Payroll!K68="Q1 2029",Payroll!K68="Q2 2029"),"Yes","No")</f>
        <v>No</v>
      </c>
      <c r="AT1653" s="178" t="str">
        <f t="shared" si="1058"/>
        <v>No</v>
      </c>
      <c r="AU1653" t="str">
        <f>IF(OR(Payroll!K68="Q3 2029",Payroll!K68="Q4 2029"),"Yes","No")</f>
        <v>No</v>
      </c>
      <c r="AV1653" s="178" t="str">
        <f t="shared" si="1059"/>
        <v>No</v>
      </c>
      <c r="AW1653" t="str">
        <f>IF(OR(Payroll!K68="Q1 2030",Payroll!K68="Q2 2030"),"Yes","No")</f>
        <v>No</v>
      </c>
      <c r="AX1653" s="178" t="str">
        <f t="shared" si="1060"/>
        <v>No</v>
      </c>
      <c r="AY1653" t="str">
        <f>IF(OR(Payroll!K68="Q3 2030",Payroll!K68="Q4 2030"),"Yes","No")</f>
        <v>No</v>
      </c>
      <c r="AZ1653" s="178" t="str">
        <f t="shared" si="1061"/>
        <v>No</v>
      </c>
      <c r="BA1653" t="str">
        <f>IF(Payroll!K68="","No","Yes")</f>
        <v>No</v>
      </c>
      <c r="BB1653" s="178" t="str">
        <f t="shared" si="1062"/>
        <v>No</v>
      </c>
      <c r="BC1653" s="178" t="str">
        <f t="shared" si="1063"/>
        <v>Yes</v>
      </c>
      <c r="BD1653" s="174"/>
    </row>
    <row r="1654" spans="1:56" s="175" customFormat="1" ht="23.65" thickBot="1" x14ac:dyDescent="0.5">
      <c r="A1654" s="177">
        <v>65</v>
      </c>
      <c r="B1654" s="71" t="s">
        <v>1289</v>
      </c>
      <c r="C1654" t="str">
        <f>IF(Payroll!E69="Yes","Yes","No")</f>
        <v>No</v>
      </c>
      <c r="D1654" t="str">
        <f>IF(AND(C1654="No",Payroll!F69="Yes"),"Yes","No")</f>
        <v>No</v>
      </c>
      <c r="E1654" t="str">
        <f>IF(AND(C1654="No",Payroll!F69="N/A"),"N/A","No")</f>
        <v>No</v>
      </c>
      <c r="F1654">
        <f>IF(OR(Payroll!F69="Yes",Payroll!F69="N/A"),0,1)</f>
        <v>1</v>
      </c>
      <c r="G1654" t="str">
        <f>IF(OR(Payroll!K69="Q3 2019",Payroll!K69="Q4 2019"),"Yes","No")</f>
        <v>No</v>
      </c>
      <c r="H1654" s="178" t="str">
        <f t="shared" ref="H1654:H1717" si="1064">IF(AND(C1654="No",D1654="No",E1654="No",G1654="Yes"),"Yes","No")</f>
        <v>No</v>
      </c>
      <c r="I1654" t="str">
        <f>IF(OR(Payroll!K69="Q1 2020",Payroll!K69="Q2 2020"),"Yes","No")</f>
        <v>No</v>
      </c>
      <c r="J1654" s="178" t="str">
        <f t="shared" si="1040"/>
        <v>No</v>
      </c>
      <c r="K1654" t="str">
        <f>IF(OR(Payroll!K69="Q3 2020",Payroll!K69="Q4 2020"),"Yes","No")</f>
        <v>No</v>
      </c>
      <c r="L1654" s="178" t="str">
        <f t="shared" si="1041"/>
        <v>No</v>
      </c>
      <c r="M1654" t="str">
        <f>IF(OR(Payroll!K69="Q1 2021",Payroll!K69="Q2 2021"),"Yes","No")</f>
        <v>No</v>
      </c>
      <c r="N1654" s="178" t="str">
        <f t="shared" si="1042"/>
        <v>No</v>
      </c>
      <c r="O1654" t="str">
        <f>IF(OR(Payroll!K69="Q3 2021",Payroll!K69="Q4 2021"),"Yes","No")</f>
        <v>No</v>
      </c>
      <c r="P1654" s="178" t="str">
        <f t="shared" si="1043"/>
        <v>No</v>
      </c>
      <c r="Q1654" t="str">
        <f>IF(OR(Payroll!K69="Q1 2022",Payroll!K69="Q2 2022"),"Yes","No")</f>
        <v>No</v>
      </c>
      <c r="R1654" s="178" t="str">
        <f t="shared" si="1044"/>
        <v>No</v>
      </c>
      <c r="S1654" t="str">
        <f>IF(OR(Payroll!K69="Q3 2022",Payroll!K69="Q4 2022"),"Yes","No")</f>
        <v>No</v>
      </c>
      <c r="T1654" s="178" t="str">
        <f t="shared" si="1045"/>
        <v>No</v>
      </c>
      <c r="U1654" t="str">
        <f>IF(OR(Payroll!K69="Q1 2023",Payroll!K69="Q2 2023"),"Yes","No")</f>
        <v>No</v>
      </c>
      <c r="V1654" s="178" t="str">
        <f t="shared" si="1046"/>
        <v>No</v>
      </c>
      <c r="W1654" t="str">
        <f>IF(OR(Payroll!K69="Q3 2023",Payroll!K69="Q4 2023"),"Yes","No")</f>
        <v>No</v>
      </c>
      <c r="X1654" s="178" t="str">
        <f t="shared" si="1047"/>
        <v>No</v>
      </c>
      <c r="Y1654" t="str">
        <f>IF(OR(Payroll!K69="Q1 2024",Payroll!K69="Q2 2024"),"Yes","No")</f>
        <v>No</v>
      </c>
      <c r="Z1654" s="178" t="str">
        <f t="shared" si="1048"/>
        <v>No</v>
      </c>
      <c r="AA1654" t="str">
        <f>IF(OR(Payroll!K69="Q3 2024",Payroll!K69="Q4 2024"),"Yes","No")</f>
        <v>No</v>
      </c>
      <c r="AB1654" s="178" t="str">
        <f t="shared" si="1049"/>
        <v>No</v>
      </c>
      <c r="AC1654" t="str">
        <f>IF(OR(Payroll!K69="Q1 2025",Payroll!K69="Q2 2025"),"Yes","No")</f>
        <v>No</v>
      </c>
      <c r="AD1654" s="178" t="str">
        <f t="shared" si="1050"/>
        <v>No</v>
      </c>
      <c r="AE1654" t="str">
        <f>IF(OR(Payroll!K69="Q3 2025",Payroll!K69="Q4 2025"),"Yes","No")</f>
        <v>No</v>
      </c>
      <c r="AF1654" s="178" t="str">
        <f t="shared" si="1051"/>
        <v>No</v>
      </c>
      <c r="AG1654" t="str">
        <f>IF(OR(Payroll!K69="Q1 2026",Payroll!K69="Q2 2026"),"Yes","No")</f>
        <v>No</v>
      </c>
      <c r="AH1654" s="178" t="str">
        <f t="shared" si="1052"/>
        <v>No</v>
      </c>
      <c r="AI1654" t="str">
        <f>IF(OR(Payroll!K69="Q3 2026",Payroll!K69="Q4 2026"),"Yes","No")</f>
        <v>No</v>
      </c>
      <c r="AJ1654" s="178" t="str">
        <f t="shared" si="1053"/>
        <v>No</v>
      </c>
      <c r="AK1654" t="str">
        <f>IF(OR(Payroll!K69="Q1 2027",Payroll!K69="Q2 2027"),"Yes","No")</f>
        <v>No</v>
      </c>
      <c r="AL1654" s="178" t="str">
        <f t="shared" si="1054"/>
        <v>No</v>
      </c>
      <c r="AM1654" t="str">
        <f>IF(OR(Payroll!K69="Q3 2027",Payroll!K69="Q4 2027"),"Yes","No")</f>
        <v>No</v>
      </c>
      <c r="AN1654" s="178" t="str">
        <f t="shared" si="1055"/>
        <v>No</v>
      </c>
      <c r="AO1654" t="str">
        <f>IF(OR(Payroll!K69="Q1 2028",Payroll!K69="Q2 2028"),"Yes","No")</f>
        <v>No</v>
      </c>
      <c r="AP1654" s="178" t="str">
        <f t="shared" si="1056"/>
        <v>No</v>
      </c>
      <c r="AQ1654" t="str">
        <f>IF(OR(Payroll!K69="Q3 2028",Payroll!K69="Q4 2028"),"Yes","No")</f>
        <v>No</v>
      </c>
      <c r="AR1654" s="178" t="str">
        <f t="shared" si="1057"/>
        <v>No</v>
      </c>
      <c r="AS1654" t="str">
        <f>IF(OR(Payroll!K69="Q1 2029",Payroll!K69="Q2 2029"),"Yes","No")</f>
        <v>No</v>
      </c>
      <c r="AT1654" s="178" t="str">
        <f t="shared" si="1058"/>
        <v>No</v>
      </c>
      <c r="AU1654" t="str">
        <f>IF(OR(Payroll!K69="Q3 2029",Payroll!K69="Q4 2029"),"Yes","No")</f>
        <v>No</v>
      </c>
      <c r="AV1654" s="178" t="str">
        <f t="shared" si="1059"/>
        <v>No</v>
      </c>
      <c r="AW1654" t="str">
        <f>IF(OR(Payroll!K69="Q1 2030",Payroll!K69="Q2 2030"),"Yes","No")</f>
        <v>No</v>
      </c>
      <c r="AX1654" s="178" t="str">
        <f t="shared" si="1060"/>
        <v>No</v>
      </c>
      <c r="AY1654" t="str">
        <f>IF(OR(Payroll!K69="Q3 2030",Payroll!K69="Q4 2030"),"Yes","No")</f>
        <v>No</v>
      </c>
      <c r="AZ1654" s="178" t="str">
        <f t="shared" si="1061"/>
        <v>No</v>
      </c>
      <c r="BA1654" t="str">
        <f>IF(Payroll!K69="","No","Yes")</f>
        <v>No</v>
      </c>
      <c r="BB1654" s="178" t="str">
        <f t="shared" si="1062"/>
        <v>No</v>
      </c>
      <c r="BC1654" s="178" t="str">
        <f t="shared" si="1063"/>
        <v>Yes</v>
      </c>
      <c r="BD1654" s="174"/>
    </row>
    <row r="1655" spans="1:56" s="175" customFormat="1" ht="23.65" thickBot="1" x14ac:dyDescent="0.5">
      <c r="A1655" s="177">
        <v>66</v>
      </c>
      <c r="B1655" s="71" t="s">
        <v>1291</v>
      </c>
      <c r="C1655" t="str">
        <f>IF(Payroll!E70="Yes","Yes","No")</f>
        <v>No</v>
      </c>
      <c r="D1655" t="str">
        <f>IF(AND(C1655="No",Payroll!F70="Yes"),"Yes","No")</f>
        <v>No</v>
      </c>
      <c r="E1655" t="str">
        <f>IF(AND(C1655="No",Payroll!F70="N/A"),"N/A","No")</f>
        <v>No</v>
      </c>
      <c r="F1655">
        <f>IF(OR(Payroll!F70="Yes",Payroll!F70="N/A"),0,1)</f>
        <v>1</v>
      </c>
      <c r="G1655" t="str">
        <f>IF(OR(Payroll!K70="Q3 2019",Payroll!K70="Q4 2019"),"Yes","No")</f>
        <v>No</v>
      </c>
      <c r="H1655" s="178" t="str">
        <f t="shared" si="1064"/>
        <v>No</v>
      </c>
      <c r="I1655" t="str">
        <f>IF(OR(Payroll!K70="Q1 2020",Payroll!K70="Q2 2020"),"Yes","No")</f>
        <v>No</v>
      </c>
      <c r="J1655" s="178" t="str">
        <f t="shared" ref="J1655:J1718" si="1065">IF(AND(C1655="No",D1655="No",E1655="No",I1655="Yes"),"Yes","No")</f>
        <v>No</v>
      </c>
      <c r="K1655" t="str">
        <f>IF(OR(Payroll!K70="Q3 2020",Payroll!K70="Q4 2020"),"Yes","No")</f>
        <v>No</v>
      </c>
      <c r="L1655" s="178" t="str">
        <f t="shared" ref="L1655:L1718" si="1066">IF(AND(C1655="No",D1655="No",E1655="No",K1655="Yes"),"Yes","No")</f>
        <v>No</v>
      </c>
      <c r="M1655" t="str">
        <f>IF(OR(Payroll!K70="Q1 2021",Payroll!K70="Q2 2021"),"Yes","No")</f>
        <v>No</v>
      </c>
      <c r="N1655" s="178" t="str">
        <f t="shared" ref="N1655:N1718" si="1067">IF(AND(C1655="No",D1655="No",E1655="No",M1655="Yes"),"Yes","No")</f>
        <v>No</v>
      </c>
      <c r="O1655" t="str">
        <f>IF(OR(Payroll!K70="Q3 2021",Payroll!K70="Q4 2021"),"Yes","No")</f>
        <v>No</v>
      </c>
      <c r="P1655" s="178" t="str">
        <f t="shared" ref="P1655:P1718" si="1068">IF(AND(C1655="No",D1655="No",E1655="No",O1655="Yes"),"Yes","No")</f>
        <v>No</v>
      </c>
      <c r="Q1655" t="str">
        <f>IF(OR(Payroll!K70="Q1 2022",Payroll!K70="Q2 2022"),"Yes","No")</f>
        <v>No</v>
      </c>
      <c r="R1655" s="178" t="str">
        <f t="shared" ref="R1655:R1718" si="1069">IF(AND(C1655="No",D1655="No",E1655="No",Q1655="Yes"),"Yes","No")</f>
        <v>No</v>
      </c>
      <c r="S1655" t="str">
        <f>IF(OR(Payroll!K70="Q3 2022",Payroll!K70="Q4 2022"),"Yes","No")</f>
        <v>No</v>
      </c>
      <c r="T1655" s="178" t="str">
        <f t="shared" ref="T1655:T1718" si="1070">IF(AND(C1655="No",D1655="No",E1655="No",S1655="Yes"),"Yes","No")</f>
        <v>No</v>
      </c>
      <c r="U1655" t="str">
        <f>IF(OR(Payroll!K70="Q1 2023",Payroll!K70="Q2 2023"),"Yes","No")</f>
        <v>No</v>
      </c>
      <c r="V1655" s="178" t="str">
        <f t="shared" ref="V1655:V1718" si="1071">IF(AND(C1655="No",D1655="No",E1655="No",U1655="Yes"),"Yes","No")</f>
        <v>No</v>
      </c>
      <c r="W1655" t="str">
        <f>IF(OR(Payroll!K70="Q3 2023",Payroll!K70="Q4 2023"),"Yes","No")</f>
        <v>No</v>
      </c>
      <c r="X1655" s="178" t="str">
        <f t="shared" ref="X1655:X1718" si="1072">IF(AND(C1655="No",D1655="No",E1655="No",W1655="Yes"),"Yes","No")</f>
        <v>No</v>
      </c>
      <c r="Y1655" t="str">
        <f>IF(OR(Payroll!K70="Q1 2024",Payroll!K70="Q2 2024"),"Yes","No")</f>
        <v>No</v>
      </c>
      <c r="Z1655" s="178" t="str">
        <f t="shared" ref="Z1655:Z1718" si="1073">IF(AND(C1655="No",D1655="No",E1655="No",Y1655="Yes"),"Yes","No")</f>
        <v>No</v>
      </c>
      <c r="AA1655" t="str">
        <f>IF(OR(Payroll!K70="Q3 2024",Payroll!K70="Q4 2024"),"Yes","No")</f>
        <v>No</v>
      </c>
      <c r="AB1655" s="178" t="str">
        <f t="shared" ref="AB1655:AB1718" si="1074">IF(AND(C1655="No",D1655="No",E1655="No",AA1655="Yes"),"Yes","No")</f>
        <v>No</v>
      </c>
      <c r="AC1655" t="str">
        <f>IF(OR(Payroll!K70="Q1 2025",Payroll!K70="Q2 2025"),"Yes","No")</f>
        <v>No</v>
      </c>
      <c r="AD1655" s="178" t="str">
        <f t="shared" ref="AD1655:AD1718" si="1075">IF(AND(C1655="No",D1655="No",E1655="No",AC1655="Yes"),"Yes","No")</f>
        <v>No</v>
      </c>
      <c r="AE1655" t="str">
        <f>IF(OR(Payroll!K70="Q3 2025",Payroll!K70="Q4 2025"),"Yes","No")</f>
        <v>No</v>
      </c>
      <c r="AF1655" s="178" t="str">
        <f t="shared" ref="AF1655:AF1718" si="1076">IF(AND(C1655="No",D1655="No",E1655="No",AE1655="Yes"),"Yes","No")</f>
        <v>No</v>
      </c>
      <c r="AG1655" t="str">
        <f>IF(OR(Payroll!K70="Q1 2026",Payroll!K70="Q2 2026"),"Yes","No")</f>
        <v>No</v>
      </c>
      <c r="AH1655" s="178" t="str">
        <f t="shared" ref="AH1655:AH1718" si="1077">IF(AND(C1655="No",D1655="No",E1655="No",AG1655="Yes"),"Yes","No")</f>
        <v>No</v>
      </c>
      <c r="AI1655" t="str">
        <f>IF(OR(Payroll!K70="Q3 2026",Payroll!K70="Q4 2026"),"Yes","No")</f>
        <v>No</v>
      </c>
      <c r="AJ1655" s="178" t="str">
        <f t="shared" ref="AJ1655:AJ1718" si="1078">IF(AND(C1655="No",D1655="No",E1655="No",AI1655="Yes"),"Yes","No")</f>
        <v>No</v>
      </c>
      <c r="AK1655" t="str">
        <f>IF(OR(Payroll!K70="Q1 2027",Payroll!K70="Q2 2027"),"Yes","No")</f>
        <v>No</v>
      </c>
      <c r="AL1655" s="178" t="str">
        <f t="shared" ref="AL1655:AL1718" si="1079">IF(AND(C1655="No",D1655="No",E1655="No",AK1655="Yes"),"Yes","No")</f>
        <v>No</v>
      </c>
      <c r="AM1655" t="str">
        <f>IF(OR(Payroll!K70="Q3 2027",Payroll!K70="Q4 2027"),"Yes","No")</f>
        <v>No</v>
      </c>
      <c r="AN1655" s="178" t="str">
        <f t="shared" ref="AN1655:AN1718" si="1080">IF(AND(C1655="No",D1655="No",E1655="No",AM1655="Yes"),"Yes","No")</f>
        <v>No</v>
      </c>
      <c r="AO1655" t="str">
        <f>IF(OR(Payroll!K70="Q1 2028",Payroll!K70="Q2 2028"),"Yes","No")</f>
        <v>No</v>
      </c>
      <c r="AP1655" s="178" t="str">
        <f t="shared" ref="AP1655:AP1718" si="1081">IF(AND(C1655="No",D1655="No",E1655="No",AO1655="Yes"),"Yes","No")</f>
        <v>No</v>
      </c>
      <c r="AQ1655" t="str">
        <f>IF(OR(Payroll!K70="Q3 2028",Payroll!K70="Q4 2028"),"Yes","No")</f>
        <v>No</v>
      </c>
      <c r="AR1655" s="178" t="str">
        <f t="shared" ref="AR1655:AR1718" si="1082">IF(AND(C1655="No",D1655="No",E1655="No",AQ1655="Yes"),"Yes","No")</f>
        <v>No</v>
      </c>
      <c r="AS1655" t="str">
        <f>IF(OR(Payroll!K70="Q1 2029",Payroll!K70="Q2 2029"),"Yes","No")</f>
        <v>No</v>
      </c>
      <c r="AT1655" s="178" t="str">
        <f t="shared" ref="AT1655:AT1718" si="1083">IF(AND(C1655="No",D1655="No",E1655="No",AS1655="Yes"),"Yes","No")</f>
        <v>No</v>
      </c>
      <c r="AU1655" t="str">
        <f>IF(OR(Payroll!K70="Q3 2029",Payroll!K70="Q4 2029"),"Yes","No")</f>
        <v>No</v>
      </c>
      <c r="AV1655" s="178" t="str">
        <f t="shared" ref="AV1655:AV1718" si="1084">IF(AND(C1655="No",D1655="No",E1655="No",AU1655="Yes"),"Yes","No")</f>
        <v>No</v>
      </c>
      <c r="AW1655" t="str">
        <f>IF(OR(Payroll!K70="Q1 2030",Payroll!K70="Q2 2030"),"Yes","No")</f>
        <v>No</v>
      </c>
      <c r="AX1655" s="178" t="str">
        <f t="shared" ref="AX1655:AX1718" si="1085">IF(AND(C1655="No",D1655="No",E1655="No",AW1655="Yes"),"Yes","No")</f>
        <v>No</v>
      </c>
      <c r="AY1655" t="str">
        <f>IF(OR(Payroll!K70="Q3 2030",Payroll!K70="Q4 2030"),"Yes","No")</f>
        <v>No</v>
      </c>
      <c r="AZ1655" s="178" t="str">
        <f t="shared" ref="AZ1655:AZ1718" si="1086">IF(AND(C1655="No",D1655="No",E1655="No",AY1655="Yes"),"Yes","No")</f>
        <v>No</v>
      </c>
      <c r="BA1655" t="str">
        <f>IF(Payroll!K70="","No","Yes")</f>
        <v>No</v>
      </c>
      <c r="BB1655" s="178" t="str">
        <f t="shared" ref="BB1655:BB1718" si="1087">IF(AND(C1655="No",D1655="No",E1655="No",BA1655="Yes"),"Yes","No")</f>
        <v>No</v>
      </c>
      <c r="BC1655" s="178" t="str">
        <f t="shared" ref="BC1655:BC1718" si="1088">IF(AND(C1655="No",D1655="No",E1655="No",BB1655="No"),"Yes","No")</f>
        <v>Yes</v>
      </c>
      <c r="BD1655" s="174"/>
    </row>
    <row r="1656" spans="1:56" s="175" customFormat="1" ht="14.65" thickBot="1" x14ac:dyDescent="0.5">
      <c r="A1656" s="177">
        <v>67</v>
      </c>
      <c r="B1656" s="71" t="s">
        <v>1292</v>
      </c>
      <c r="C1656" t="str">
        <f>IF(Payroll!E71="Yes","Yes","No")</f>
        <v>No</v>
      </c>
      <c r="D1656" t="str">
        <f>IF(AND(C1656="No",Payroll!F71="Yes"),"Yes","No")</f>
        <v>No</v>
      </c>
      <c r="E1656" t="str">
        <f>IF(AND(C1656="No",Payroll!F71="N/A"),"N/A","No")</f>
        <v>No</v>
      </c>
      <c r="F1656">
        <f>IF(OR(Payroll!F71="Yes",Payroll!F71="N/A"),0,1)</f>
        <v>1</v>
      </c>
      <c r="G1656" t="str">
        <f>IF(OR(Payroll!K71="Q3 2019",Payroll!K71="Q4 2019"),"Yes","No")</f>
        <v>No</v>
      </c>
      <c r="H1656" s="178" t="str">
        <f t="shared" si="1064"/>
        <v>No</v>
      </c>
      <c r="I1656" t="str">
        <f>IF(OR(Payroll!K71="Q1 2020",Payroll!K71="Q2 2020"),"Yes","No")</f>
        <v>No</v>
      </c>
      <c r="J1656" s="178" t="str">
        <f t="shared" si="1065"/>
        <v>No</v>
      </c>
      <c r="K1656" t="str">
        <f>IF(OR(Payroll!K71="Q3 2020",Payroll!K71="Q4 2020"),"Yes","No")</f>
        <v>No</v>
      </c>
      <c r="L1656" s="178" t="str">
        <f t="shared" si="1066"/>
        <v>No</v>
      </c>
      <c r="M1656" t="str">
        <f>IF(OR(Payroll!K71="Q1 2021",Payroll!K71="Q2 2021"),"Yes","No")</f>
        <v>No</v>
      </c>
      <c r="N1656" s="178" t="str">
        <f t="shared" si="1067"/>
        <v>No</v>
      </c>
      <c r="O1656" t="str">
        <f>IF(OR(Payroll!K71="Q3 2021",Payroll!K71="Q4 2021"),"Yes","No")</f>
        <v>No</v>
      </c>
      <c r="P1656" s="178" t="str">
        <f t="shared" si="1068"/>
        <v>No</v>
      </c>
      <c r="Q1656" t="str">
        <f>IF(OR(Payroll!K71="Q1 2022",Payroll!K71="Q2 2022"),"Yes","No")</f>
        <v>No</v>
      </c>
      <c r="R1656" s="178" t="str">
        <f t="shared" si="1069"/>
        <v>No</v>
      </c>
      <c r="S1656" t="str">
        <f>IF(OR(Payroll!K71="Q3 2022",Payroll!K71="Q4 2022"),"Yes","No")</f>
        <v>No</v>
      </c>
      <c r="T1656" s="178" t="str">
        <f t="shared" si="1070"/>
        <v>No</v>
      </c>
      <c r="U1656" t="str">
        <f>IF(OR(Payroll!K71="Q1 2023",Payroll!K71="Q2 2023"),"Yes","No")</f>
        <v>No</v>
      </c>
      <c r="V1656" s="178" t="str">
        <f t="shared" si="1071"/>
        <v>No</v>
      </c>
      <c r="W1656" t="str">
        <f>IF(OR(Payroll!K71="Q3 2023",Payroll!K71="Q4 2023"),"Yes","No")</f>
        <v>No</v>
      </c>
      <c r="X1656" s="178" t="str">
        <f t="shared" si="1072"/>
        <v>No</v>
      </c>
      <c r="Y1656" t="str">
        <f>IF(OR(Payroll!K71="Q1 2024",Payroll!K71="Q2 2024"),"Yes","No")</f>
        <v>No</v>
      </c>
      <c r="Z1656" s="178" t="str">
        <f t="shared" si="1073"/>
        <v>No</v>
      </c>
      <c r="AA1656" t="str">
        <f>IF(OR(Payroll!K71="Q3 2024",Payroll!K71="Q4 2024"),"Yes","No")</f>
        <v>No</v>
      </c>
      <c r="AB1656" s="178" t="str">
        <f t="shared" si="1074"/>
        <v>No</v>
      </c>
      <c r="AC1656" t="str">
        <f>IF(OR(Payroll!K71="Q1 2025",Payroll!K71="Q2 2025"),"Yes","No")</f>
        <v>No</v>
      </c>
      <c r="AD1656" s="178" t="str">
        <f t="shared" si="1075"/>
        <v>No</v>
      </c>
      <c r="AE1656" t="str">
        <f>IF(OR(Payroll!K71="Q3 2025",Payroll!K71="Q4 2025"),"Yes","No")</f>
        <v>No</v>
      </c>
      <c r="AF1656" s="178" t="str">
        <f t="shared" si="1076"/>
        <v>No</v>
      </c>
      <c r="AG1656" t="str">
        <f>IF(OR(Payroll!K71="Q1 2026",Payroll!K71="Q2 2026"),"Yes","No")</f>
        <v>No</v>
      </c>
      <c r="AH1656" s="178" t="str">
        <f t="shared" si="1077"/>
        <v>No</v>
      </c>
      <c r="AI1656" t="str">
        <f>IF(OR(Payroll!K71="Q3 2026",Payroll!K71="Q4 2026"),"Yes","No")</f>
        <v>No</v>
      </c>
      <c r="AJ1656" s="178" t="str">
        <f t="shared" si="1078"/>
        <v>No</v>
      </c>
      <c r="AK1656" t="str">
        <f>IF(OR(Payroll!K71="Q1 2027",Payroll!K71="Q2 2027"),"Yes","No")</f>
        <v>No</v>
      </c>
      <c r="AL1656" s="178" t="str">
        <f t="shared" si="1079"/>
        <v>No</v>
      </c>
      <c r="AM1656" t="str">
        <f>IF(OR(Payroll!K71="Q3 2027",Payroll!K71="Q4 2027"),"Yes","No")</f>
        <v>No</v>
      </c>
      <c r="AN1656" s="178" t="str">
        <f t="shared" si="1080"/>
        <v>No</v>
      </c>
      <c r="AO1656" t="str">
        <f>IF(OR(Payroll!K71="Q1 2028",Payroll!K71="Q2 2028"),"Yes","No")</f>
        <v>No</v>
      </c>
      <c r="AP1656" s="178" t="str">
        <f t="shared" si="1081"/>
        <v>No</v>
      </c>
      <c r="AQ1656" t="str">
        <f>IF(OR(Payroll!K71="Q3 2028",Payroll!K71="Q4 2028"),"Yes","No")</f>
        <v>No</v>
      </c>
      <c r="AR1656" s="178" t="str">
        <f t="shared" si="1082"/>
        <v>No</v>
      </c>
      <c r="AS1656" t="str">
        <f>IF(OR(Payroll!K71="Q1 2029",Payroll!K71="Q2 2029"),"Yes","No")</f>
        <v>No</v>
      </c>
      <c r="AT1656" s="178" t="str">
        <f t="shared" si="1083"/>
        <v>No</v>
      </c>
      <c r="AU1656" t="str">
        <f>IF(OR(Payroll!K71="Q3 2029",Payroll!K71="Q4 2029"),"Yes","No")</f>
        <v>No</v>
      </c>
      <c r="AV1656" s="178" t="str">
        <f t="shared" si="1084"/>
        <v>No</v>
      </c>
      <c r="AW1656" t="str">
        <f>IF(OR(Payroll!K71="Q1 2030",Payroll!K71="Q2 2030"),"Yes","No")</f>
        <v>No</v>
      </c>
      <c r="AX1656" s="178" t="str">
        <f t="shared" si="1085"/>
        <v>No</v>
      </c>
      <c r="AY1656" t="str">
        <f>IF(OR(Payroll!K71="Q3 2030",Payroll!K71="Q4 2030"),"Yes","No")</f>
        <v>No</v>
      </c>
      <c r="AZ1656" s="178" t="str">
        <f t="shared" si="1086"/>
        <v>No</v>
      </c>
      <c r="BA1656" t="str">
        <f>IF(Payroll!K71="","No","Yes")</f>
        <v>No</v>
      </c>
      <c r="BB1656" s="178" t="str">
        <f t="shared" si="1087"/>
        <v>No</v>
      </c>
      <c r="BC1656" s="178" t="str">
        <f t="shared" si="1088"/>
        <v>Yes</v>
      </c>
      <c r="BD1656" s="174"/>
    </row>
    <row r="1657" spans="1:56" s="175" customFormat="1" ht="23.65" thickBot="1" x14ac:dyDescent="0.5">
      <c r="A1657" s="177">
        <v>68</v>
      </c>
      <c r="B1657" s="71" t="s">
        <v>1293</v>
      </c>
      <c r="C1657" t="str">
        <f>IF(Payroll!E72="Yes","Yes","No")</f>
        <v>No</v>
      </c>
      <c r="D1657" t="str">
        <f>IF(AND(C1657="No",Payroll!F72="Yes"),"Yes","No")</f>
        <v>No</v>
      </c>
      <c r="E1657" t="str">
        <f>IF(AND(C1657="No",Payroll!F72="N/A"),"N/A","No")</f>
        <v>No</v>
      </c>
      <c r="F1657">
        <f>IF(OR(Payroll!F72="Yes",Payroll!F72="N/A"),0,1)</f>
        <v>1</v>
      </c>
      <c r="G1657" t="str">
        <f>IF(OR(Payroll!K72="Q3 2019",Payroll!K72="Q4 2019"),"Yes","No")</f>
        <v>No</v>
      </c>
      <c r="H1657" s="178" t="str">
        <f t="shared" si="1064"/>
        <v>No</v>
      </c>
      <c r="I1657" t="str">
        <f>IF(OR(Payroll!K72="Q1 2020",Payroll!K72="Q2 2020"),"Yes","No")</f>
        <v>No</v>
      </c>
      <c r="J1657" s="178" t="str">
        <f t="shared" si="1065"/>
        <v>No</v>
      </c>
      <c r="K1657" t="str">
        <f>IF(OR(Payroll!K72="Q3 2020",Payroll!K72="Q4 2020"),"Yes","No")</f>
        <v>No</v>
      </c>
      <c r="L1657" s="178" t="str">
        <f t="shared" si="1066"/>
        <v>No</v>
      </c>
      <c r="M1657" t="str">
        <f>IF(OR(Payroll!K72="Q1 2021",Payroll!K72="Q2 2021"),"Yes","No")</f>
        <v>No</v>
      </c>
      <c r="N1657" s="178" t="str">
        <f t="shared" si="1067"/>
        <v>No</v>
      </c>
      <c r="O1657" t="str">
        <f>IF(OR(Payroll!K72="Q3 2021",Payroll!K72="Q4 2021"),"Yes","No")</f>
        <v>No</v>
      </c>
      <c r="P1657" s="178" t="str">
        <f t="shared" si="1068"/>
        <v>No</v>
      </c>
      <c r="Q1657" t="str">
        <f>IF(OR(Payroll!K72="Q1 2022",Payroll!K72="Q2 2022"),"Yes","No")</f>
        <v>No</v>
      </c>
      <c r="R1657" s="178" t="str">
        <f t="shared" si="1069"/>
        <v>No</v>
      </c>
      <c r="S1657" t="str">
        <f>IF(OR(Payroll!K72="Q3 2022",Payroll!K72="Q4 2022"),"Yes","No")</f>
        <v>No</v>
      </c>
      <c r="T1657" s="178" t="str">
        <f t="shared" si="1070"/>
        <v>No</v>
      </c>
      <c r="U1657" t="str">
        <f>IF(OR(Payroll!K72="Q1 2023",Payroll!K72="Q2 2023"),"Yes","No")</f>
        <v>No</v>
      </c>
      <c r="V1657" s="178" t="str">
        <f t="shared" si="1071"/>
        <v>No</v>
      </c>
      <c r="W1657" t="str">
        <f>IF(OR(Payroll!K72="Q3 2023",Payroll!K72="Q4 2023"),"Yes","No")</f>
        <v>No</v>
      </c>
      <c r="X1657" s="178" t="str">
        <f t="shared" si="1072"/>
        <v>No</v>
      </c>
      <c r="Y1657" t="str">
        <f>IF(OR(Payroll!K72="Q1 2024",Payroll!K72="Q2 2024"),"Yes","No")</f>
        <v>No</v>
      </c>
      <c r="Z1657" s="178" t="str">
        <f t="shared" si="1073"/>
        <v>No</v>
      </c>
      <c r="AA1657" t="str">
        <f>IF(OR(Payroll!K72="Q3 2024",Payroll!K72="Q4 2024"),"Yes","No")</f>
        <v>No</v>
      </c>
      <c r="AB1657" s="178" t="str">
        <f t="shared" si="1074"/>
        <v>No</v>
      </c>
      <c r="AC1657" t="str">
        <f>IF(OR(Payroll!K72="Q1 2025",Payroll!K72="Q2 2025"),"Yes","No")</f>
        <v>No</v>
      </c>
      <c r="AD1657" s="178" t="str">
        <f t="shared" si="1075"/>
        <v>No</v>
      </c>
      <c r="AE1657" t="str">
        <f>IF(OR(Payroll!K72="Q3 2025",Payroll!K72="Q4 2025"),"Yes","No")</f>
        <v>No</v>
      </c>
      <c r="AF1657" s="178" t="str">
        <f t="shared" si="1076"/>
        <v>No</v>
      </c>
      <c r="AG1657" t="str">
        <f>IF(OR(Payroll!K72="Q1 2026",Payroll!K72="Q2 2026"),"Yes","No")</f>
        <v>No</v>
      </c>
      <c r="AH1657" s="178" t="str">
        <f t="shared" si="1077"/>
        <v>No</v>
      </c>
      <c r="AI1657" t="str">
        <f>IF(OR(Payroll!K72="Q3 2026",Payroll!K72="Q4 2026"),"Yes","No")</f>
        <v>No</v>
      </c>
      <c r="AJ1657" s="178" t="str">
        <f t="shared" si="1078"/>
        <v>No</v>
      </c>
      <c r="AK1657" t="str">
        <f>IF(OR(Payroll!K72="Q1 2027",Payroll!K72="Q2 2027"),"Yes","No")</f>
        <v>No</v>
      </c>
      <c r="AL1657" s="178" t="str">
        <f t="shared" si="1079"/>
        <v>No</v>
      </c>
      <c r="AM1657" t="str">
        <f>IF(OR(Payroll!K72="Q3 2027",Payroll!K72="Q4 2027"),"Yes","No")</f>
        <v>No</v>
      </c>
      <c r="AN1657" s="178" t="str">
        <f t="shared" si="1080"/>
        <v>No</v>
      </c>
      <c r="AO1657" t="str">
        <f>IF(OR(Payroll!K72="Q1 2028",Payroll!K72="Q2 2028"),"Yes","No")</f>
        <v>No</v>
      </c>
      <c r="AP1657" s="178" t="str">
        <f t="shared" si="1081"/>
        <v>No</v>
      </c>
      <c r="AQ1657" t="str">
        <f>IF(OR(Payroll!K72="Q3 2028",Payroll!K72="Q4 2028"),"Yes","No")</f>
        <v>No</v>
      </c>
      <c r="AR1657" s="178" t="str">
        <f t="shared" si="1082"/>
        <v>No</v>
      </c>
      <c r="AS1657" t="str">
        <f>IF(OR(Payroll!K72="Q1 2029",Payroll!K72="Q2 2029"),"Yes","No")</f>
        <v>No</v>
      </c>
      <c r="AT1657" s="178" t="str">
        <f t="shared" si="1083"/>
        <v>No</v>
      </c>
      <c r="AU1657" t="str">
        <f>IF(OR(Payroll!K72="Q3 2029",Payroll!K72="Q4 2029"),"Yes","No")</f>
        <v>No</v>
      </c>
      <c r="AV1657" s="178" t="str">
        <f t="shared" si="1084"/>
        <v>No</v>
      </c>
      <c r="AW1657" t="str">
        <f>IF(OR(Payroll!K72="Q1 2030",Payroll!K72="Q2 2030"),"Yes","No")</f>
        <v>No</v>
      </c>
      <c r="AX1657" s="178" t="str">
        <f t="shared" si="1085"/>
        <v>No</v>
      </c>
      <c r="AY1657" t="str">
        <f>IF(OR(Payroll!K72="Q3 2030",Payroll!K72="Q4 2030"),"Yes","No")</f>
        <v>No</v>
      </c>
      <c r="AZ1657" s="178" t="str">
        <f t="shared" si="1086"/>
        <v>No</v>
      </c>
      <c r="BA1657" t="str">
        <f>IF(Payroll!K72="","No","Yes")</f>
        <v>No</v>
      </c>
      <c r="BB1657" s="178" t="str">
        <f t="shared" si="1087"/>
        <v>No</v>
      </c>
      <c r="BC1657" s="178" t="str">
        <f t="shared" si="1088"/>
        <v>Yes</v>
      </c>
      <c r="BD1657" s="174"/>
    </row>
    <row r="1658" spans="1:56" s="175" customFormat="1" ht="23.65" thickBot="1" x14ac:dyDescent="0.5">
      <c r="A1658" s="177">
        <v>69</v>
      </c>
      <c r="B1658" s="71" t="s">
        <v>1294</v>
      </c>
      <c r="C1658" t="str">
        <f>IF(Payroll!E73="Yes","Yes","No")</f>
        <v>No</v>
      </c>
      <c r="D1658" t="str">
        <f>IF(AND(C1658="No",Payroll!F73="Yes"),"Yes","No")</f>
        <v>No</v>
      </c>
      <c r="E1658" t="str">
        <f>IF(AND(C1658="No",Payroll!F73="N/A"),"N/A","No")</f>
        <v>No</v>
      </c>
      <c r="F1658">
        <f>IF(OR(Payroll!F73="Yes",Payroll!F73="N/A"),0,1)</f>
        <v>1</v>
      </c>
      <c r="G1658" t="str">
        <f>IF(OR(Payroll!K73="Q3 2019",Payroll!K73="Q4 2019"),"Yes","No")</f>
        <v>No</v>
      </c>
      <c r="H1658" s="178" t="str">
        <f t="shared" si="1064"/>
        <v>No</v>
      </c>
      <c r="I1658" t="str">
        <f>IF(OR(Payroll!K73="Q1 2020",Payroll!K73="Q2 2020"),"Yes","No")</f>
        <v>No</v>
      </c>
      <c r="J1658" s="178" t="str">
        <f t="shared" si="1065"/>
        <v>No</v>
      </c>
      <c r="K1658" t="str">
        <f>IF(OR(Payroll!K73="Q3 2020",Payroll!K73="Q4 2020"),"Yes","No")</f>
        <v>No</v>
      </c>
      <c r="L1658" s="178" t="str">
        <f t="shared" si="1066"/>
        <v>No</v>
      </c>
      <c r="M1658" t="str">
        <f>IF(OR(Payroll!K73="Q1 2021",Payroll!K73="Q2 2021"),"Yes","No")</f>
        <v>No</v>
      </c>
      <c r="N1658" s="178" t="str">
        <f t="shared" si="1067"/>
        <v>No</v>
      </c>
      <c r="O1658" t="str">
        <f>IF(OR(Payroll!K73="Q3 2021",Payroll!K73="Q4 2021"),"Yes","No")</f>
        <v>No</v>
      </c>
      <c r="P1658" s="178" t="str">
        <f t="shared" si="1068"/>
        <v>No</v>
      </c>
      <c r="Q1658" t="str">
        <f>IF(OR(Payroll!K73="Q1 2022",Payroll!K73="Q2 2022"),"Yes","No")</f>
        <v>No</v>
      </c>
      <c r="R1658" s="178" t="str">
        <f t="shared" si="1069"/>
        <v>No</v>
      </c>
      <c r="S1658" t="str">
        <f>IF(OR(Payroll!K73="Q3 2022",Payroll!K73="Q4 2022"),"Yes","No")</f>
        <v>No</v>
      </c>
      <c r="T1658" s="178" t="str">
        <f t="shared" si="1070"/>
        <v>No</v>
      </c>
      <c r="U1658" t="str">
        <f>IF(OR(Payroll!K73="Q1 2023",Payroll!K73="Q2 2023"),"Yes","No")</f>
        <v>No</v>
      </c>
      <c r="V1658" s="178" t="str">
        <f t="shared" si="1071"/>
        <v>No</v>
      </c>
      <c r="W1658" t="str">
        <f>IF(OR(Payroll!K73="Q3 2023",Payroll!K73="Q4 2023"),"Yes","No")</f>
        <v>No</v>
      </c>
      <c r="X1658" s="178" t="str">
        <f t="shared" si="1072"/>
        <v>No</v>
      </c>
      <c r="Y1658" t="str">
        <f>IF(OR(Payroll!K73="Q1 2024",Payroll!K73="Q2 2024"),"Yes","No")</f>
        <v>No</v>
      </c>
      <c r="Z1658" s="178" t="str">
        <f t="shared" si="1073"/>
        <v>No</v>
      </c>
      <c r="AA1658" t="str">
        <f>IF(OR(Payroll!K73="Q3 2024",Payroll!K73="Q4 2024"),"Yes","No")</f>
        <v>No</v>
      </c>
      <c r="AB1658" s="178" t="str">
        <f t="shared" si="1074"/>
        <v>No</v>
      </c>
      <c r="AC1658" t="str">
        <f>IF(OR(Payroll!K73="Q1 2025",Payroll!K73="Q2 2025"),"Yes","No")</f>
        <v>No</v>
      </c>
      <c r="AD1658" s="178" t="str">
        <f t="shared" si="1075"/>
        <v>No</v>
      </c>
      <c r="AE1658" t="str">
        <f>IF(OR(Payroll!K73="Q3 2025",Payroll!K73="Q4 2025"),"Yes","No")</f>
        <v>No</v>
      </c>
      <c r="AF1658" s="178" t="str">
        <f t="shared" si="1076"/>
        <v>No</v>
      </c>
      <c r="AG1658" t="str">
        <f>IF(OR(Payroll!K73="Q1 2026",Payroll!K73="Q2 2026"),"Yes","No")</f>
        <v>No</v>
      </c>
      <c r="AH1658" s="178" t="str">
        <f t="shared" si="1077"/>
        <v>No</v>
      </c>
      <c r="AI1658" t="str">
        <f>IF(OR(Payroll!K73="Q3 2026",Payroll!K73="Q4 2026"),"Yes","No")</f>
        <v>No</v>
      </c>
      <c r="AJ1658" s="178" t="str">
        <f t="shared" si="1078"/>
        <v>No</v>
      </c>
      <c r="AK1658" t="str">
        <f>IF(OR(Payroll!K73="Q1 2027",Payroll!K73="Q2 2027"),"Yes","No")</f>
        <v>No</v>
      </c>
      <c r="AL1658" s="178" t="str">
        <f t="shared" si="1079"/>
        <v>No</v>
      </c>
      <c r="AM1658" t="str">
        <f>IF(OR(Payroll!K73="Q3 2027",Payroll!K73="Q4 2027"),"Yes","No")</f>
        <v>No</v>
      </c>
      <c r="AN1658" s="178" t="str">
        <f t="shared" si="1080"/>
        <v>No</v>
      </c>
      <c r="AO1658" t="str">
        <f>IF(OR(Payroll!K73="Q1 2028",Payroll!K73="Q2 2028"),"Yes","No")</f>
        <v>No</v>
      </c>
      <c r="AP1658" s="178" t="str">
        <f t="shared" si="1081"/>
        <v>No</v>
      </c>
      <c r="AQ1658" t="str">
        <f>IF(OR(Payroll!K73="Q3 2028",Payroll!K73="Q4 2028"),"Yes","No")</f>
        <v>No</v>
      </c>
      <c r="AR1658" s="178" t="str">
        <f t="shared" si="1082"/>
        <v>No</v>
      </c>
      <c r="AS1658" t="str">
        <f>IF(OR(Payroll!K73="Q1 2029",Payroll!K73="Q2 2029"),"Yes","No")</f>
        <v>No</v>
      </c>
      <c r="AT1658" s="178" t="str">
        <f t="shared" si="1083"/>
        <v>No</v>
      </c>
      <c r="AU1658" t="str">
        <f>IF(OR(Payroll!K73="Q3 2029",Payroll!K73="Q4 2029"),"Yes","No")</f>
        <v>No</v>
      </c>
      <c r="AV1658" s="178" t="str">
        <f t="shared" si="1084"/>
        <v>No</v>
      </c>
      <c r="AW1658" t="str">
        <f>IF(OR(Payroll!K73="Q1 2030",Payroll!K73="Q2 2030"),"Yes","No")</f>
        <v>No</v>
      </c>
      <c r="AX1658" s="178" t="str">
        <f t="shared" si="1085"/>
        <v>No</v>
      </c>
      <c r="AY1658" t="str">
        <f>IF(OR(Payroll!K73="Q3 2030",Payroll!K73="Q4 2030"),"Yes","No")</f>
        <v>No</v>
      </c>
      <c r="AZ1658" s="178" t="str">
        <f t="shared" si="1086"/>
        <v>No</v>
      </c>
      <c r="BA1658" t="str">
        <f>IF(Payroll!K73="","No","Yes")</f>
        <v>No</v>
      </c>
      <c r="BB1658" s="178" t="str">
        <f t="shared" si="1087"/>
        <v>No</v>
      </c>
      <c r="BC1658" s="178" t="str">
        <f t="shared" si="1088"/>
        <v>Yes</v>
      </c>
      <c r="BD1658" s="174"/>
    </row>
    <row r="1659" spans="1:56" s="175" customFormat="1" ht="14.65" thickBot="1" x14ac:dyDescent="0.5">
      <c r="A1659" s="177">
        <v>70</v>
      </c>
      <c r="B1659" s="71" t="s">
        <v>1296</v>
      </c>
      <c r="C1659" t="str">
        <f>IF(Payroll!E74="Yes","Yes","No")</f>
        <v>No</v>
      </c>
      <c r="D1659" t="str">
        <f>IF(AND(C1659="No",Payroll!F74="Yes"),"Yes","No")</f>
        <v>No</v>
      </c>
      <c r="E1659" t="str">
        <f>IF(AND(C1659="No",Payroll!F74="N/A"),"N/A","No")</f>
        <v>No</v>
      </c>
      <c r="F1659">
        <f>IF(OR(Payroll!F74="Yes",Payroll!F74="N/A"),0,1)</f>
        <v>1</v>
      </c>
      <c r="G1659" t="str">
        <f>IF(OR(Payroll!K74="Q3 2019",Payroll!K74="Q4 2019"),"Yes","No")</f>
        <v>No</v>
      </c>
      <c r="H1659" s="178" t="str">
        <f t="shared" si="1064"/>
        <v>No</v>
      </c>
      <c r="I1659" t="str">
        <f>IF(OR(Payroll!K74="Q1 2020",Payroll!K74="Q2 2020"),"Yes","No")</f>
        <v>No</v>
      </c>
      <c r="J1659" s="178" t="str">
        <f t="shared" si="1065"/>
        <v>No</v>
      </c>
      <c r="K1659" t="str">
        <f>IF(OR(Payroll!K74="Q3 2020",Payroll!K74="Q4 2020"),"Yes","No")</f>
        <v>No</v>
      </c>
      <c r="L1659" s="178" t="str">
        <f t="shared" si="1066"/>
        <v>No</v>
      </c>
      <c r="M1659" t="str">
        <f>IF(OR(Payroll!K74="Q1 2021",Payroll!K74="Q2 2021"),"Yes","No")</f>
        <v>No</v>
      </c>
      <c r="N1659" s="178" t="str">
        <f t="shared" si="1067"/>
        <v>No</v>
      </c>
      <c r="O1659" t="str">
        <f>IF(OR(Payroll!K74="Q3 2021",Payroll!K74="Q4 2021"),"Yes","No")</f>
        <v>No</v>
      </c>
      <c r="P1659" s="178" t="str">
        <f t="shared" si="1068"/>
        <v>No</v>
      </c>
      <c r="Q1659" t="str">
        <f>IF(OR(Payroll!K74="Q1 2022",Payroll!K74="Q2 2022"),"Yes","No")</f>
        <v>No</v>
      </c>
      <c r="R1659" s="178" t="str">
        <f t="shared" si="1069"/>
        <v>No</v>
      </c>
      <c r="S1659" t="str">
        <f>IF(OR(Payroll!K74="Q3 2022",Payroll!K74="Q4 2022"),"Yes","No")</f>
        <v>No</v>
      </c>
      <c r="T1659" s="178" t="str">
        <f t="shared" si="1070"/>
        <v>No</v>
      </c>
      <c r="U1659" t="str">
        <f>IF(OR(Payroll!K74="Q1 2023",Payroll!K74="Q2 2023"),"Yes","No")</f>
        <v>No</v>
      </c>
      <c r="V1659" s="178" t="str">
        <f t="shared" si="1071"/>
        <v>No</v>
      </c>
      <c r="W1659" t="str">
        <f>IF(OR(Payroll!K74="Q3 2023",Payroll!K74="Q4 2023"),"Yes","No")</f>
        <v>No</v>
      </c>
      <c r="X1659" s="178" t="str">
        <f t="shared" si="1072"/>
        <v>No</v>
      </c>
      <c r="Y1659" t="str">
        <f>IF(OR(Payroll!K74="Q1 2024",Payroll!K74="Q2 2024"),"Yes","No")</f>
        <v>No</v>
      </c>
      <c r="Z1659" s="178" t="str">
        <f t="shared" si="1073"/>
        <v>No</v>
      </c>
      <c r="AA1659" t="str">
        <f>IF(OR(Payroll!K74="Q3 2024",Payroll!K74="Q4 2024"),"Yes","No")</f>
        <v>No</v>
      </c>
      <c r="AB1659" s="178" t="str">
        <f t="shared" si="1074"/>
        <v>No</v>
      </c>
      <c r="AC1659" t="str">
        <f>IF(OR(Payroll!K74="Q1 2025",Payroll!K74="Q2 2025"),"Yes","No")</f>
        <v>No</v>
      </c>
      <c r="AD1659" s="178" t="str">
        <f t="shared" si="1075"/>
        <v>No</v>
      </c>
      <c r="AE1659" t="str">
        <f>IF(OR(Payroll!K74="Q3 2025",Payroll!K74="Q4 2025"),"Yes","No")</f>
        <v>No</v>
      </c>
      <c r="AF1659" s="178" t="str">
        <f t="shared" si="1076"/>
        <v>No</v>
      </c>
      <c r="AG1659" t="str">
        <f>IF(OR(Payroll!K74="Q1 2026",Payroll!K74="Q2 2026"),"Yes","No")</f>
        <v>No</v>
      </c>
      <c r="AH1659" s="178" t="str">
        <f t="shared" si="1077"/>
        <v>No</v>
      </c>
      <c r="AI1659" t="str">
        <f>IF(OR(Payroll!K74="Q3 2026",Payroll!K74="Q4 2026"),"Yes","No")</f>
        <v>No</v>
      </c>
      <c r="AJ1659" s="178" t="str">
        <f t="shared" si="1078"/>
        <v>No</v>
      </c>
      <c r="AK1659" t="str">
        <f>IF(OR(Payroll!K74="Q1 2027",Payroll!K74="Q2 2027"),"Yes","No")</f>
        <v>No</v>
      </c>
      <c r="AL1659" s="178" t="str">
        <f t="shared" si="1079"/>
        <v>No</v>
      </c>
      <c r="AM1659" t="str">
        <f>IF(OR(Payroll!K74="Q3 2027",Payroll!K74="Q4 2027"),"Yes","No")</f>
        <v>No</v>
      </c>
      <c r="AN1659" s="178" t="str">
        <f t="shared" si="1080"/>
        <v>No</v>
      </c>
      <c r="AO1659" t="str">
        <f>IF(OR(Payroll!K74="Q1 2028",Payroll!K74="Q2 2028"),"Yes","No")</f>
        <v>No</v>
      </c>
      <c r="AP1659" s="178" t="str">
        <f t="shared" si="1081"/>
        <v>No</v>
      </c>
      <c r="AQ1659" t="str">
        <f>IF(OR(Payroll!K74="Q3 2028",Payroll!K74="Q4 2028"),"Yes","No")</f>
        <v>No</v>
      </c>
      <c r="AR1659" s="178" t="str">
        <f t="shared" si="1082"/>
        <v>No</v>
      </c>
      <c r="AS1659" t="str">
        <f>IF(OR(Payroll!K74="Q1 2029",Payroll!K74="Q2 2029"),"Yes","No")</f>
        <v>No</v>
      </c>
      <c r="AT1659" s="178" t="str">
        <f t="shared" si="1083"/>
        <v>No</v>
      </c>
      <c r="AU1659" t="str">
        <f>IF(OR(Payroll!K74="Q3 2029",Payroll!K74="Q4 2029"),"Yes","No")</f>
        <v>No</v>
      </c>
      <c r="AV1659" s="178" t="str">
        <f t="shared" si="1084"/>
        <v>No</v>
      </c>
      <c r="AW1659" t="str">
        <f>IF(OR(Payroll!K74="Q1 2030",Payroll!K74="Q2 2030"),"Yes","No")</f>
        <v>No</v>
      </c>
      <c r="AX1659" s="178" t="str">
        <f t="shared" si="1085"/>
        <v>No</v>
      </c>
      <c r="AY1659" t="str">
        <f>IF(OR(Payroll!K74="Q3 2030",Payroll!K74="Q4 2030"),"Yes","No")</f>
        <v>No</v>
      </c>
      <c r="AZ1659" s="178" t="str">
        <f t="shared" si="1086"/>
        <v>No</v>
      </c>
      <c r="BA1659" t="str">
        <f>IF(Payroll!K74="","No","Yes")</f>
        <v>No</v>
      </c>
      <c r="BB1659" s="178" t="str">
        <f t="shared" si="1087"/>
        <v>No</v>
      </c>
      <c r="BC1659" s="178" t="str">
        <f t="shared" si="1088"/>
        <v>Yes</v>
      </c>
      <c r="BD1659" s="174"/>
    </row>
    <row r="1660" spans="1:56" s="175" customFormat="1" ht="14.65" thickBot="1" x14ac:dyDescent="0.5">
      <c r="A1660" s="177">
        <v>71</v>
      </c>
      <c r="B1660" s="71" t="s">
        <v>1297</v>
      </c>
      <c r="C1660" t="str">
        <f>IF(Payroll!E75="Yes","Yes","No")</f>
        <v>No</v>
      </c>
      <c r="D1660" t="str">
        <f>IF(AND(C1660="No",Payroll!F75="Yes"),"Yes","No")</f>
        <v>No</v>
      </c>
      <c r="E1660" t="str">
        <f>IF(AND(C1660="No",Payroll!F75="N/A"),"N/A","No")</f>
        <v>No</v>
      </c>
      <c r="F1660">
        <f>IF(OR(Payroll!F75="Yes",Payroll!F75="N/A"),0,1)</f>
        <v>1</v>
      </c>
      <c r="G1660" t="str">
        <f>IF(OR(Payroll!K75="Q3 2019",Payroll!K75="Q4 2019"),"Yes","No")</f>
        <v>No</v>
      </c>
      <c r="H1660" s="178" t="str">
        <f t="shared" si="1064"/>
        <v>No</v>
      </c>
      <c r="I1660" t="str">
        <f>IF(OR(Payroll!K75="Q1 2020",Payroll!K75="Q2 2020"),"Yes","No")</f>
        <v>No</v>
      </c>
      <c r="J1660" s="178" t="str">
        <f t="shared" si="1065"/>
        <v>No</v>
      </c>
      <c r="K1660" t="str">
        <f>IF(OR(Payroll!K75="Q3 2020",Payroll!K75="Q4 2020"),"Yes","No")</f>
        <v>No</v>
      </c>
      <c r="L1660" s="178" t="str">
        <f t="shared" si="1066"/>
        <v>No</v>
      </c>
      <c r="M1660" t="str">
        <f>IF(OR(Payroll!K75="Q1 2021",Payroll!K75="Q2 2021"),"Yes","No")</f>
        <v>No</v>
      </c>
      <c r="N1660" s="178" t="str">
        <f t="shared" si="1067"/>
        <v>No</v>
      </c>
      <c r="O1660" t="str">
        <f>IF(OR(Payroll!K75="Q3 2021",Payroll!K75="Q4 2021"),"Yes","No")</f>
        <v>No</v>
      </c>
      <c r="P1660" s="178" t="str">
        <f t="shared" si="1068"/>
        <v>No</v>
      </c>
      <c r="Q1660" t="str">
        <f>IF(OR(Payroll!K75="Q1 2022",Payroll!K75="Q2 2022"),"Yes","No")</f>
        <v>No</v>
      </c>
      <c r="R1660" s="178" t="str">
        <f t="shared" si="1069"/>
        <v>No</v>
      </c>
      <c r="S1660" t="str">
        <f>IF(OR(Payroll!K75="Q3 2022",Payroll!K75="Q4 2022"),"Yes","No")</f>
        <v>No</v>
      </c>
      <c r="T1660" s="178" t="str">
        <f t="shared" si="1070"/>
        <v>No</v>
      </c>
      <c r="U1660" t="str">
        <f>IF(OR(Payroll!K75="Q1 2023",Payroll!K75="Q2 2023"),"Yes","No")</f>
        <v>No</v>
      </c>
      <c r="V1660" s="178" t="str">
        <f t="shared" si="1071"/>
        <v>No</v>
      </c>
      <c r="W1660" t="str">
        <f>IF(OR(Payroll!K75="Q3 2023",Payroll!K75="Q4 2023"),"Yes","No")</f>
        <v>No</v>
      </c>
      <c r="X1660" s="178" t="str">
        <f t="shared" si="1072"/>
        <v>No</v>
      </c>
      <c r="Y1660" t="str">
        <f>IF(OR(Payroll!K75="Q1 2024",Payroll!K75="Q2 2024"),"Yes","No")</f>
        <v>No</v>
      </c>
      <c r="Z1660" s="178" t="str">
        <f t="shared" si="1073"/>
        <v>No</v>
      </c>
      <c r="AA1660" t="str">
        <f>IF(OR(Payroll!K75="Q3 2024",Payroll!K75="Q4 2024"),"Yes","No")</f>
        <v>No</v>
      </c>
      <c r="AB1660" s="178" t="str">
        <f t="shared" si="1074"/>
        <v>No</v>
      </c>
      <c r="AC1660" t="str">
        <f>IF(OR(Payroll!K75="Q1 2025",Payroll!K75="Q2 2025"),"Yes","No")</f>
        <v>No</v>
      </c>
      <c r="AD1660" s="178" t="str">
        <f t="shared" si="1075"/>
        <v>No</v>
      </c>
      <c r="AE1660" t="str">
        <f>IF(OR(Payroll!K75="Q3 2025",Payroll!K75="Q4 2025"),"Yes","No")</f>
        <v>No</v>
      </c>
      <c r="AF1660" s="178" t="str">
        <f t="shared" si="1076"/>
        <v>No</v>
      </c>
      <c r="AG1660" t="str">
        <f>IF(OR(Payroll!K75="Q1 2026",Payroll!K75="Q2 2026"),"Yes","No")</f>
        <v>No</v>
      </c>
      <c r="AH1660" s="178" t="str">
        <f t="shared" si="1077"/>
        <v>No</v>
      </c>
      <c r="AI1660" t="str">
        <f>IF(OR(Payroll!K75="Q3 2026",Payroll!K75="Q4 2026"),"Yes","No")</f>
        <v>No</v>
      </c>
      <c r="AJ1660" s="178" t="str">
        <f t="shared" si="1078"/>
        <v>No</v>
      </c>
      <c r="AK1660" t="str">
        <f>IF(OR(Payroll!K75="Q1 2027",Payroll!K75="Q2 2027"),"Yes","No")</f>
        <v>No</v>
      </c>
      <c r="AL1660" s="178" t="str">
        <f t="shared" si="1079"/>
        <v>No</v>
      </c>
      <c r="AM1660" t="str">
        <f>IF(OR(Payroll!K75="Q3 2027",Payroll!K75="Q4 2027"),"Yes","No")</f>
        <v>No</v>
      </c>
      <c r="AN1660" s="178" t="str">
        <f t="shared" si="1080"/>
        <v>No</v>
      </c>
      <c r="AO1660" t="str">
        <f>IF(OR(Payroll!K75="Q1 2028",Payroll!K75="Q2 2028"),"Yes","No")</f>
        <v>No</v>
      </c>
      <c r="AP1660" s="178" t="str">
        <f t="shared" si="1081"/>
        <v>No</v>
      </c>
      <c r="AQ1660" t="str">
        <f>IF(OR(Payroll!K75="Q3 2028",Payroll!K75="Q4 2028"),"Yes","No")</f>
        <v>No</v>
      </c>
      <c r="AR1660" s="178" t="str">
        <f t="shared" si="1082"/>
        <v>No</v>
      </c>
      <c r="AS1660" t="str">
        <f>IF(OR(Payroll!K75="Q1 2029",Payroll!K75="Q2 2029"),"Yes","No")</f>
        <v>No</v>
      </c>
      <c r="AT1660" s="178" t="str">
        <f t="shared" si="1083"/>
        <v>No</v>
      </c>
      <c r="AU1660" t="str">
        <f>IF(OR(Payroll!K75="Q3 2029",Payroll!K75="Q4 2029"),"Yes","No")</f>
        <v>No</v>
      </c>
      <c r="AV1660" s="178" t="str">
        <f t="shared" si="1084"/>
        <v>No</v>
      </c>
      <c r="AW1660" t="str">
        <f>IF(OR(Payroll!K75="Q1 2030",Payroll!K75="Q2 2030"),"Yes","No")</f>
        <v>No</v>
      </c>
      <c r="AX1660" s="178" t="str">
        <f t="shared" si="1085"/>
        <v>No</v>
      </c>
      <c r="AY1660" t="str">
        <f>IF(OR(Payroll!K75="Q3 2030",Payroll!K75="Q4 2030"),"Yes","No")</f>
        <v>No</v>
      </c>
      <c r="AZ1660" s="178" t="str">
        <f t="shared" si="1086"/>
        <v>No</v>
      </c>
      <c r="BA1660" t="str">
        <f>IF(Payroll!K75="","No","Yes")</f>
        <v>No</v>
      </c>
      <c r="BB1660" s="178" t="str">
        <f t="shared" si="1087"/>
        <v>No</v>
      </c>
      <c r="BC1660" s="178" t="str">
        <f t="shared" si="1088"/>
        <v>Yes</v>
      </c>
      <c r="BD1660" s="174"/>
    </row>
    <row r="1661" spans="1:56" s="175" customFormat="1" ht="14.65" thickBot="1" x14ac:dyDescent="0.5">
      <c r="A1661" s="177">
        <v>72</v>
      </c>
      <c r="B1661" s="71" t="s">
        <v>1298</v>
      </c>
      <c r="C1661" t="str">
        <f>IF(Payroll!E76="Yes","Yes","No")</f>
        <v>No</v>
      </c>
      <c r="D1661" t="str">
        <f>IF(AND(C1661="No",Payroll!F76="Yes"),"Yes","No")</f>
        <v>No</v>
      </c>
      <c r="E1661" t="str">
        <f>IF(AND(C1661="No",Payroll!F76="N/A"),"N/A","No")</f>
        <v>No</v>
      </c>
      <c r="F1661">
        <f>IF(OR(Payroll!F76="Yes",Payroll!F76="N/A"),0,1)</f>
        <v>1</v>
      </c>
      <c r="G1661" t="str">
        <f>IF(OR(Payroll!K76="Q3 2019",Payroll!K76="Q4 2019"),"Yes","No")</f>
        <v>No</v>
      </c>
      <c r="H1661" s="178" t="str">
        <f t="shared" si="1064"/>
        <v>No</v>
      </c>
      <c r="I1661" t="str">
        <f>IF(OR(Payroll!K76="Q1 2020",Payroll!K76="Q2 2020"),"Yes","No")</f>
        <v>No</v>
      </c>
      <c r="J1661" s="178" t="str">
        <f t="shared" si="1065"/>
        <v>No</v>
      </c>
      <c r="K1661" t="str">
        <f>IF(OR(Payroll!K76="Q3 2020",Payroll!K76="Q4 2020"),"Yes","No")</f>
        <v>No</v>
      </c>
      <c r="L1661" s="178" t="str">
        <f t="shared" si="1066"/>
        <v>No</v>
      </c>
      <c r="M1661" t="str">
        <f>IF(OR(Payroll!K76="Q1 2021",Payroll!K76="Q2 2021"),"Yes","No")</f>
        <v>No</v>
      </c>
      <c r="N1661" s="178" t="str">
        <f t="shared" si="1067"/>
        <v>No</v>
      </c>
      <c r="O1661" t="str">
        <f>IF(OR(Payroll!K76="Q3 2021",Payroll!K76="Q4 2021"),"Yes","No")</f>
        <v>No</v>
      </c>
      <c r="P1661" s="178" t="str">
        <f t="shared" si="1068"/>
        <v>No</v>
      </c>
      <c r="Q1661" t="str">
        <f>IF(OR(Payroll!K76="Q1 2022",Payroll!K76="Q2 2022"),"Yes","No")</f>
        <v>No</v>
      </c>
      <c r="R1661" s="178" t="str">
        <f t="shared" si="1069"/>
        <v>No</v>
      </c>
      <c r="S1661" t="str">
        <f>IF(OR(Payroll!K76="Q3 2022",Payroll!K76="Q4 2022"),"Yes","No")</f>
        <v>No</v>
      </c>
      <c r="T1661" s="178" t="str">
        <f t="shared" si="1070"/>
        <v>No</v>
      </c>
      <c r="U1661" t="str">
        <f>IF(OR(Payroll!K76="Q1 2023",Payroll!K76="Q2 2023"),"Yes","No")</f>
        <v>No</v>
      </c>
      <c r="V1661" s="178" t="str">
        <f t="shared" si="1071"/>
        <v>No</v>
      </c>
      <c r="W1661" t="str">
        <f>IF(OR(Payroll!K76="Q3 2023",Payroll!K76="Q4 2023"),"Yes","No")</f>
        <v>No</v>
      </c>
      <c r="X1661" s="178" t="str">
        <f t="shared" si="1072"/>
        <v>No</v>
      </c>
      <c r="Y1661" t="str">
        <f>IF(OR(Payroll!K76="Q1 2024",Payroll!K76="Q2 2024"),"Yes","No")</f>
        <v>No</v>
      </c>
      <c r="Z1661" s="178" t="str">
        <f t="shared" si="1073"/>
        <v>No</v>
      </c>
      <c r="AA1661" t="str">
        <f>IF(OR(Payroll!K76="Q3 2024",Payroll!K76="Q4 2024"),"Yes","No")</f>
        <v>No</v>
      </c>
      <c r="AB1661" s="178" t="str">
        <f t="shared" si="1074"/>
        <v>No</v>
      </c>
      <c r="AC1661" t="str">
        <f>IF(OR(Payroll!K76="Q1 2025",Payroll!K76="Q2 2025"),"Yes","No")</f>
        <v>No</v>
      </c>
      <c r="AD1661" s="178" t="str">
        <f t="shared" si="1075"/>
        <v>No</v>
      </c>
      <c r="AE1661" t="str">
        <f>IF(OR(Payroll!K76="Q3 2025",Payroll!K76="Q4 2025"),"Yes","No")</f>
        <v>No</v>
      </c>
      <c r="AF1661" s="178" t="str">
        <f t="shared" si="1076"/>
        <v>No</v>
      </c>
      <c r="AG1661" t="str">
        <f>IF(OR(Payroll!K76="Q1 2026",Payroll!K76="Q2 2026"),"Yes","No")</f>
        <v>No</v>
      </c>
      <c r="AH1661" s="178" t="str">
        <f t="shared" si="1077"/>
        <v>No</v>
      </c>
      <c r="AI1661" t="str">
        <f>IF(OR(Payroll!K76="Q3 2026",Payroll!K76="Q4 2026"),"Yes","No")</f>
        <v>No</v>
      </c>
      <c r="AJ1661" s="178" t="str">
        <f t="shared" si="1078"/>
        <v>No</v>
      </c>
      <c r="AK1661" t="str">
        <f>IF(OR(Payroll!K76="Q1 2027",Payroll!K76="Q2 2027"),"Yes","No")</f>
        <v>No</v>
      </c>
      <c r="AL1661" s="178" t="str">
        <f t="shared" si="1079"/>
        <v>No</v>
      </c>
      <c r="AM1661" t="str">
        <f>IF(OR(Payroll!K76="Q3 2027",Payroll!K76="Q4 2027"),"Yes","No")</f>
        <v>No</v>
      </c>
      <c r="AN1661" s="178" t="str">
        <f t="shared" si="1080"/>
        <v>No</v>
      </c>
      <c r="AO1661" t="str">
        <f>IF(OR(Payroll!K76="Q1 2028",Payroll!K76="Q2 2028"),"Yes","No")</f>
        <v>No</v>
      </c>
      <c r="AP1661" s="178" t="str">
        <f t="shared" si="1081"/>
        <v>No</v>
      </c>
      <c r="AQ1661" t="str">
        <f>IF(OR(Payroll!K76="Q3 2028",Payroll!K76="Q4 2028"),"Yes","No")</f>
        <v>No</v>
      </c>
      <c r="AR1661" s="178" t="str">
        <f t="shared" si="1082"/>
        <v>No</v>
      </c>
      <c r="AS1661" t="str">
        <f>IF(OR(Payroll!K76="Q1 2029",Payroll!K76="Q2 2029"),"Yes","No")</f>
        <v>No</v>
      </c>
      <c r="AT1661" s="178" t="str">
        <f t="shared" si="1083"/>
        <v>No</v>
      </c>
      <c r="AU1661" t="str">
        <f>IF(OR(Payroll!K76="Q3 2029",Payroll!K76="Q4 2029"),"Yes","No")</f>
        <v>No</v>
      </c>
      <c r="AV1661" s="178" t="str">
        <f t="shared" si="1084"/>
        <v>No</v>
      </c>
      <c r="AW1661" t="str">
        <f>IF(OR(Payroll!K76="Q1 2030",Payroll!K76="Q2 2030"),"Yes","No")</f>
        <v>No</v>
      </c>
      <c r="AX1661" s="178" t="str">
        <f t="shared" si="1085"/>
        <v>No</v>
      </c>
      <c r="AY1661" t="str">
        <f>IF(OR(Payroll!K76="Q3 2030",Payroll!K76="Q4 2030"),"Yes","No")</f>
        <v>No</v>
      </c>
      <c r="AZ1661" s="178" t="str">
        <f t="shared" si="1086"/>
        <v>No</v>
      </c>
      <c r="BA1661" t="str">
        <f>IF(Payroll!K76="","No","Yes")</f>
        <v>No</v>
      </c>
      <c r="BB1661" s="178" t="str">
        <f t="shared" si="1087"/>
        <v>No</v>
      </c>
      <c r="BC1661" s="178" t="str">
        <f t="shared" si="1088"/>
        <v>Yes</v>
      </c>
      <c r="BD1661" s="174"/>
    </row>
    <row r="1662" spans="1:56" s="175" customFormat="1" ht="23.65" thickBot="1" x14ac:dyDescent="0.5">
      <c r="A1662" s="177">
        <v>73</v>
      </c>
      <c r="B1662" s="71" t="s">
        <v>1300</v>
      </c>
      <c r="C1662" t="str">
        <f>IF(Payroll!E77="Yes","Yes","No")</f>
        <v>No</v>
      </c>
      <c r="D1662" t="str">
        <f>IF(AND(C1662="No",Payroll!F77="Yes"),"Yes","No")</f>
        <v>No</v>
      </c>
      <c r="E1662" t="str">
        <f>IF(AND(C1662="No",Payroll!F77="N/A"),"N/A","No")</f>
        <v>No</v>
      </c>
      <c r="F1662">
        <f>IF(OR(Payroll!F77="Yes",Payroll!F77="N/A"),0,1)</f>
        <v>1</v>
      </c>
      <c r="G1662" t="str">
        <f>IF(OR(Payroll!K77="Q3 2019",Payroll!K77="Q4 2019"),"Yes","No")</f>
        <v>No</v>
      </c>
      <c r="H1662" s="178" t="str">
        <f t="shared" si="1064"/>
        <v>No</v>
      </c>
      <c r="I1662" t="str">
        <f>IF(OR(Payroll!K77="Q1 2020",Payroll!K77="Q2 2020"),"Yes","No")</f>
        <v>No</v>
      </c>
      <c r="J1662" s="178" t="str">
        <f t="shared" si="1065"/>
        <v>No</v>
      </c>
      <c r="K1662" t="str">
        <f>IF(OR(Payroll!K77="Q3 2020",Payroll!K77="Q4 2020"),"Yes","No")</f>
        <v>No</v>
      </c>
      <c r="L1662" s="178" t="str">
        <f t="shared" si="1066"/>
        <v>No</v>
      </c>
      <c r="M1662" t="str">
        <f>IF(OR(Payroll!K77="Q1 2021",Payroll!K77="Q2 2021"),"Yes","No")</f>
        <v>No</v>
      </c>
      <c r="N1662" s="178" t="str">
        <f t="shared" si="1067"/>
        <v>No</v>
      </c>
      <c r="O1662" t="str">
        <f>IF(OR(Payroll!K77="Q3 2021",Payroll!K77="Q4 2021"),"Yes","No")</f>
        <v>No</v>
      </c>
      <c r="P1662" s="178" t="str">
        <f t="shared" si="1068"/>
        <v>No</v>
      </c>
      <c r="Q1662" t="str">
        <f>IF(OR(Payroll!K77="Q1 2022",Payroll!K77="Q2 2022"),"Yes","No")</f>
        <v>No</v>
      </c>
      <c r="R1662" s="178" t="str">
        <f t="shared" si="1069"/>
        <v>No</v>
      </c>
      <c r="S1662" t="str">
        <f>IF(OR(Payroll!K77="Q3 2022",Payroll!K77="Q4 2022"),"Yes","No")</f>
        <v>No</v>
      </c>
      <c r="T1662" s="178" t="str">
        <f t="shared" si="1070"/>
        <v>No</v>
      </c>
      <c r="U1662" t="str">
        <f>IF(OR(Payroll!K77="Q1 2023",Payroll!K77="Q2 2023"),"Yes","No")</f>
        <v>No</v>
      </c>
      <c r="V1662" s="178" t="str">
        <f t="shared" si="1071"/>
        <v>No</v>
      </c>
      <c r="W1662" t="str">
        <f>IF(OR(Payroll!K77="Q3 2023",Payroll!K77="Q4 2023"),"Yes","No")</f>
        <v>No</v>
      </c>
      <c r="X1662" s="178" t="str">
        <f t="shared" si="1072"/>
        <v>No</v>
      </c>
      <c r="Y1662" t="str">
        <f>IF(OR(Payroll!K77="Q1 2024",Payroll!K77="Q2 2024"),"Yes","No")</f>
        <v>No</v>
      </c>
      <c r="Z1662" s="178" t="str">
        <f t="shared" si="1073"/>
        <v>No</v>
      </c>
      <c r="AA1662" t="str">
        <f>IF(OR(Payroll!K77="Q3 2024",Payroll!K77="Q4 2024"),"Yes","No")</f>
        <v>No</v>
      </c>
      <c r="AB1662" s="178" t="str">
        <f t="shared" si="1074"/>
        <v>No</v>
      </c>
      <c r="AC1662" t="str">
        <f>IF(OR(Payroll!K77="Q1 2025",Payroll!K77="Q2 2025"),"Yes","No")</f>
        <v>No</v>
      </c>
      <c r="AD1662" s="178" t="str">
        <f t="shared" si="1075"/>
        <v>No</v>
      </c>
      <c r="AE1662" t="str">
        <f>IF(OR(Payroll!K77="Q3 2025",Payroll!K77="Q4 2025"),"Yes","No")</f>
        <v>No</v>
      </c>
      <c r="AF1662" s="178" t="str">
        <f t="shared" si="1076"/>
        <v>No</v>
      </c>
      <c r="AG1662" t="str">
        <f>IF(OR(Payroll!K77="Q1 2026",Payroll!K77="Q2 2026"),"Yes","No")</f>
        <v>No</v>
      </c>
      <c r="AH1662" s="178" t="str">
        <f t="shared" si="1077"/>
        <v>No</v>
      </c>
      <c r="AI1662" t="str">
        <f>IF(OR(Payroll!K77="Q3 2026",Payroll!K77="Q4 2026"),"Yes","No")</f>
        <v>No</v>
      </c>
      <c r="AJ1662" s="178" t="str">
        <f t="shared" si="1078"/>
        <v>No</v>
      </c>
      <c r="AK1662" t="str">
        <f>IF(OR(Payroll!K77="Q1 2027",Payroll!K77="Q2 2027"),"Yes","No")</f>
        <v>No</v>
      </c>
      <c r="AL1662" s="178" t="str">
        <f t="shared" si="1079"/>
        <v>No</v>
      </c>
      <c r="AM1662" t="str">
        <f>IF(OR(Payroll!K77="Q3 2027",Payroll!K77="Q4 2027"),"Yes","No")</f>
        <v>No</v>
      </c>
      <c r="AN1662" s="178" t="str">
        <f t="shared" si="1080"/>
        <v>No</v>
      </c>
      <c r="AO1662" t="str">
        <f>IF(OR(Payroll!K77="Q1 2028",Payroll!K77="Q2 2028"),"Yes","No")</f>
        <v>No</v>
      </c>
      <c r="AP1662" s="178" t="str">
        <f t="shared" si="1081"/>
        <v>No</v>
      </c>
      <c r="AQ1662" t="str">
        <f>IF(OR(Payroll!K77="Q3 2028",Payroll!K77="Q4 2028"),"Yes","No")</f>
        <v>No</v>
      </c>
      <c r="AR1662" s="178" t="str">
        <f t="shared" si="1082"/>
        <v>No</v>
      </c>
      <c r="AS1662" t="str">
        <f>IF(OR(Payroll!K77="Q1 2029",Payroll!K77="Q2 2029"),"Yes","No")</f>
        <v>No</v>
      </c>
      <c r="AT1662" s="178" t="str">
        <f t="shared" si="1083"/>
        <v>No</v>
      </c>
      <c r="AU1662" t="str">
        <f>IF(OR(Payroll!K77="Q3 2029",Payroll!K77="Q4 2029"),"Yes","No")</f>
        <v>No</v>
      </c>
      <c r="AV1662" s="178" t="str">
        <f t="shared" si="1084"/>
        <v>No</v>
      </c>
      <c r="AW1662" t="str">
        <f>IF(OR(Payroll!K77="Q1 2030",Payroll!K77="Q2 2030"),"Yes","No")</f>
        <v>No</v>
      </c>
      <c r="AX1662" s="178" t="str">
        <f t="shared" si="1085"/>
        <v>No</v>
      </c>
      <c r="AY1662" t="str">
        <f>IF(OR(Payroll!K77="Q3 2030",Payroll!K77="Q4 2030"),"Yes","No")</f>
        <v>No</v>
      </c>
      <c r="AZ1662" s="178" t="str">
        <f t="shared" si="1086"/>
        <v>No</v>
      </c>
      <c r="BA1662" t="str">
        <f>IF(Payroll!K77="","No","Yes")</f>
        <v>No</v>
      </c>
      <c r="BB1662" s="178" t="str">
        <f t="shared" si="1087"/>
        <v>No</v>
      </c>
      <c r="BC1662" s="178" t="str">
        <f t="shared" si="1088"/>
        <v>Yes</v>
      </c>
      <c r="BD1662" s="174"/>
    </row>
    <row r="1663" spans="1:56" s="175" customFormat="1" ht="46.9" thickBot="1" x14ac:dyDescent="0.5">
      <c r="A1663" s="177">
        <v>74</v>
      </c>
      <c r="B1663" s="71" t="s">
        <v>1301</v>
      </c>
      <c r="C1663" t="str">
        <f>IF(Payroll!E78="Yes","Yes","No")</f>
        <v>No</v>
      </c>
      <c r="D1663" t="str">
        <f>IF(AND(C1663="No",Payroll!F78="Yes"),"Yes","No")</f>
        <v>No</v>
      </c>
      <c r="E1663" t="str">
        <f>IF(AND(C1663="No",Payroll!F78="N/A"),"N/A","No")</f>
        <v>No</v>
      </c>
      <c r="F1663">
        <f>IF(OR(Payroll!F78="Yes",Payroll!F78="N/A"),0,1)</f>
        <v>1</v>
      </c>
      <c r="G1663" t="str">
        <f>IF(OR(Payroll!K78="Q3 2019",Payroll!K78="Q4 2019"),"Yes","No")</f>
        <v>No</v>
      </c>
      <c r="H1663" s="178" t="str">
        <f t="shared" si="1064"/>
        <v>No</v>
      </c>
      <c r="I1663" t="str">
        <f>IF(OR(Payroll!K78="Q1 2020",Payroll!K78="Q2 2020"),"Yes","No")</f>
        <v>No</v>
      </c>
      <c r="J1663" s="178" t="str">
        <f t="shared" si="1065"/>
        <v>No</v>
      </c>
      <c r="K1663" t="str">
        <f>IF(OR(Payroll!K78="Q3 2020",Payroll!K78="Q4 2020"),"Yes","No")</f>
        <v>No</v>
      </c>
      <c r="L1663" s="178" t="str">
        <f t="shared" si="1066"/>
        <v>No</v>
      </c>
      <c r="M1663" t="str">
        <f>IF(OR(Payroll!K78="Q1 2021",Payroll!K78="Q2 2021"),"Yes","No")</f>
        <v>No</v>
      </c>
      <c r="N1663" s="178" t="str">
        <f t="shared" si="1067"/>
        <v>No</v>
      </c>
      <c r="O1663" t="str">
        <f>IF(OR(Payroll!K78="Q3 2021",Payroll!K78="Q4 2021"),"Yes","No")</f>
        <v>No</v>
      </c>
      <c r="P1663" s="178" t="str">
        <f t="shared" si="1068"/>
        <v>No</v>
      </c>
      <c r="Q1663" t="str">
        <f>IF(OR(Payroll!K78="Q1 2022",Payroll!K78="Q2 2022"),"Yes","No")</f>
        <v>No</v>
      </c>
      <c r="R1663" s="178" t="str">
        <f t="shared" si="1069"/>
        <v>No</v>
      </c>
      <c r="S1663" t="str">
        <f>IF(OR(Payroll!K78="Q3 2022",Payroll!K78="Q4 2022"),"Yes","No")</f>
        <v>No</v>
      </c>
      <c r="T1663" s="178" t="str">
        <f t="shared" si="1070"/>
        <v>No</v>
      </c>
      <c r="U1663" t="str">
        <f>IF(OR(Payroll!K78="Q1 2023",Payroll!K78="Q2 2023"),"Yes","No")</f>
        <v>No</v>
      </c>
      <c r="V1663" s="178" t="str">
        <f t="shared" si="1071"/>
        <v>No</v>
      </c>
      <c r="W1663" t="str">
        <f>IF(OR(Payroll!K78="Q3 2023",Payroll!K78="Q4 2023"),"Yes","No")</f>
        <v>No</v>
      </c>
      <c r="X1663" s="178" t="str">
        <f t="shared" si="1072"/>
        <v>No</v>
      </c>
      <c r="Y1663" t="str">
        <f>IF(OR(Payroll!K78="Q1 2024",Payroll!K78="Q2 2024"),"Yes","No")</f>
        <v>No</v>
      </c>
      <c r="Z1663" s="178" t="str">
        <f t="shared" si="1073"/>
        <v>No</v>
      </c>
      <c r="AA1663" t="str">
        <f>IF(OR(Payroll!K78="Q3 2024",Payroll!K78="Q4 2024"),"Yes","No")</f>
        <v>No</v>
      </c>
      <c r="AB1663" s="178" t="str">
        <f t="shared" si="1074"/>
        <v>No</v>
      </c>
      <c r="AC1663" t="str">
        <f>IF(OR(Payroll!K78="Q1 2025",Payroll!K78="Q2 2025"),"Yes","No")</f>
        <v>No</v>
      </c>
      <c r="AD1663" s="178" t="str">
        <f t="shared" si="1075"/>
        <v>No</v>
      </c>
      <c r="AE1663" t="str">
        <f>IF(OR(Payroll!K78="Q3 2025",Payroll!K78="Q4 2025"),"Yes","No")</f>
        <v>No</v>
      </c>
      <c r="AF1663" s="178" t="str">
        <f t="shared" si="1076"/>
        <v>No</v>
      </c>
      <c r="AG1663" t="str">
        <f>IF(OR(Payroll!K78="Q1 2026",Payroll!K78="Q2 2026"),"Yes","No")</f>
        <v>No</v>
      </c>
      <c r="AH1663" s="178" t="str">
        <f t="shared" si="1077"/>
        <v>No</v>
      </c>
      <c r="AI1663" t="str">
        <f>IF(OR(Payroll!K78="Q3 2026",Payroll!K78="Q4 2026"),"Yes","No")</f>
        <v>No</v>
      </c>
      <c r="AJ1663" s="178" t="str">
        <f t="shared" si="1078"/>
        <v>No</v>
      </c>
      <c r="AK1663" t="str">
        <f>IF(OR(Payroll!K78="Q1 2027",Payroll!K78="Q2 2027"),"Yes","No")</f>
        <v>No</v>
      </c>
      <c r="AL1663" s="178" t="str">
        <f t="shared" si="1079"/>
        <v>No</v>
      </c>
      <c r="AM1663" t="str">
        <f>IF(OR(Payroll!K78="Q3 2027",Payroll!K78="Q4 2027"),"Yes","No")</f>
        <v>No</v>
      </c>
      <c r="AN1663" s="178" t="str">
        <f t="shared" si="1080"/>
        <v>No</v>
      </c>
      <c r="AO1663" t="str">
        <f>IF(OR(Payroll!K78="Q1 2028",Payroll!K78="Q2 2028"),"Yes","No")</f>
        <v>No</v>
      </c>
      <c r="AP1663" s="178" t="str">
        <f t="shared" si="1081"/>
        <v>No</v>
      </c>
      <c r="AQ1663" t="str">
        <f>IF(OR(Payroll!K78="Q3 2028",Payroll!K78="Q4 2028"),"Yes","No")</f>
        <v>No</v>
      </c>
      <c r="AR1663" s="178" t="str">
        <f t="shared" si="1082"/>
        <v>No</v>
      </c>
      <c r="AS1663" t="str">
        <f>IF(OR(Payroll!K78="Q1 2029",Payroll!K78="Q2 2029"),"Yes","No")</f>
        <v>No</v>
      </c>
      <c r="AT1663" s="178" t="str">
        <f t="shared" si="1083"/>
        <v>No</v>
      </c>
      <c r="AU1663" t="str">
        <f>IF(OR(Payroll!K78="Q3 2029",Payroll!K78="Q4 2029"),"Yes","No")</f>
        <v>No</v>
      </c>
      <c r="AV1663" s="178" t="str">
        <f t="shared" si="1084"/>
        <v>No</v>
      </c>
      <c r="AW1663" t="str">
        <f>IF(OR(Payroll!K78="Q1 2030",Payroll!K78="Q2 2030"),"Yes","No")</f>
        <v>No</v>
      </c>
      <c r="AX1663" s="178" t="str">
        <f t="shared" si="1085"/>
        <v>No</v>
      </c>
      <c r="AY1663" t="str">
        <f>IF(OR(Payroll!K78="Q3 2030",Payroll!K78="Q4 2030"),"Yes","No")</f>
        <v>No</v>
      </c>
      <c r="AZ1663" s="178" t="str">
        <f t="shared" si="1086"/>
        <v>No</v>
      </c>
      <c r="BA1663" t="str">
        <f>IF(Payroll!K78="","No","Yes")</f>
        <v>No</v>
      </c>
      <c r="BB1663" s="178" t="str">
        <f t="shared" si="1087"/>
        <v>No</v>
      </c>
      <c r="BC1663" s="178" t="str">
        <f t="shared" si="1088"/>
        <v>Yes</v>
      </c>
      <c r="BD1663" s="174"/>
    </row>
    <row r="1664" spans="1:56" s="175" customFormat="1" ht="35.25" thickBot="1" x14ac:dyDescent="0.5">
      <c r="A1664" s="177">
        <v>75</v>
      </c>
      <c r="B1664" s="109" t="s">
        <v>1302</v>
      </c>
      <c r="C1664" t="str">
        <f>IF(Payroll!E79="Yes","Yes","No")</f>
        <v>No</v>
      </c>
      <c r="D1664" t="str">
        <f>IF(AND(C1664="No",Payroll!F79="Yes"),"Yes","No")</f>
        <v>No</v>
      </c>
      <c r="E1664" t="str">
        <f>IF(AND(C1664="No",Payroll!F79="N/A"),"N/A","No")</f>
        <v>No</v>
      </c>
      <c r="F1664">
        <f>IF(OR(Payroll!F79="Yes",Payroll!F79="N/A"),0,1)</f>
        <v>1</v>
      </c>
      <c r="G1664" t="str">
        <f>IF(OR(Payroll!K79="Q3 2019",Payroll!K79="Q4 2019"),"Yes","No")</f>
        <v>No</v>
      </c>
      <c r="H1664" s="178" t="str">
        <f t="shared" si="1064"/>
        <v>No</v>
      </c>
      <c r="I1664" t="str">
        <f>IF(OR(Payroll!K79="Q1 2020",Payroll!K79="Q2 2020"),"Yes","No")</f>
        <v>No</v>
      </c>
      <c r="J1664" s="178" t="str">
        <f t="shared" si="1065"/>
        <v>No</v>
      </c>
      <c r="K1664" t="str">
        <f>IF(OR(Payroll!K79="Q3 2020",Payroll!K79="Q4 2020"),"Yes","No")</f>
        <v>No</v>
      </c>
      <c r="L1664" s="178" t="str">
        <f t="shared" si="1066"/>
        <v>No</v>
      </c>
      <c r="M1664" t="str">
        <f>IF(OR(Payroll!K79="Q1 2021",Payroll!K79="Q2 2021"),"Yes","No")</f>
        <v>No</v>
      </c>
      <c r="N1664" s="178" t="str">
        <f t="shared" si="1067"/>
        <v>No</v>
      </c>
      <c r="O1664" t="str">
        <f>IF(OR(Payroll!K79="Q3 2021",Payroll!K79="Q4 2021"),"Yes","No")</f>
        <v>No</v>
      </c>
      <c r="P1664" s="178" t="str">
        <f t="shared" si="1068"/>
        <v>No</v>
      </c>
      <c r="Q1664" t="str">
        <f>IF(OR(Payroll!K79="Q1 2022",Payroll!K79="Q2 2022"),"Yes","No")</f>
        <v>No</v>
      </c>
      <c r="R1664" s="178" t="str">
        <f t="shared" si="1069"/>
        <v>No</v>
      </c>
      <c r="S1664" t="str">
        <f>IF(OR(Payroll!K79="Q3 2022",Payroll!K79="Q4 2022"),"Yes","No")</f>
        <v>No</v>
      </c>
      <c r="T1664" s="178" t="str">
        <f t="shared" si="1070"/>
        <v>No</v>
      </c>
      <c r="U1664" t="str">
        <f>IF(OR(Payroll!K79="Q1 2023",Payroll!K79="Q2 2023"),"Yes","No")</f>
        <v>No</v>
      </c>
      <c r="V1664" s="178" t="str">
        <f t="shared" si="1071"/>
        <v>No</v>
      </c>
      <c r="W1664" t="str">
        <f>IF(OR(Payroll!K79="Q3 2023",Payroll!K79="Q4 2023"),"Yes","No")</f>
        <v>No</v>
      </c>
      <c r="X1664" s="178" t="str">
        <f t="shared" si="1072"/>
        <v>No</v>
      </c>
      <c r="Y1664" t="str">
        <f>IF(OR(Payroll!K79="Q1 2024",Payroll!K79="Q2 2024"),"Yes","No")</f>
        <v>No</v>
      </c>
      <c r="Z1664" s="178" t="str">
        <f t="shared" si="1073"/>
        <v>No</v>
      </c>
      <c r="AA1664" t="str">
        <f>IF(OR(Payroll!K79="Q3 2024",Payroll!K79="Q4 2024"),"Yes","No")</f>
        <v>No</v>
      </c>
      <c r="AB1664" s="178" t="str">
        <f t="shared" si="1074"/>
        <v>No</v>
      </c>
      <c r="AC1664" t="str">
        <f>IF(OR(Payroll!K79="Q1 2025",Payroll!K79="Q2 2025"),"Yes","No")</f>
        <v>No</v>
      </c>
      <c r="AD1664" s="178" t="str">
        <f t="shared" si="1075"/>
        <v>No</v>
      </c>
      <c r="AE1664" t="str">
        <f>IF(OR(Payroll!K79="Q3 2025",Payroll!K79="Q4 2025"),"Yes","No")</f>
        <v>No</v>
      </c>
      <c r="AF1664" s="178" t="str">
        <f t="shared" si="1076"/>
        <v>No</v>
      </c>
      <c r="AG1664" t="str">
        <f>IF(OR(Payroll!K79="Q1 2026",Payroll!K79="Q2 2026"),"Yes","No")</f>
        <v>No</v>
      </c>
      <c r="AH1664" s="178" t="str">
        <f t="shared" si="1077"/>
        <v>No</v>
      </c>
      <c r="AI1664" t="str">
        <f>IF(OR(Payroll!K79="Q3 2026",Payroll!K79="Q4 2026"),"Yes","No")</f>
        <v>No</v>
      </c>
      <c r="AJ1664" s="178" t="str">
        <f t="shared" si="1078"/>
        <v>No</v>
      </c>
      <c r="AK1664" t="str">
        <f>IF(OR(Payroll!K79="Q1 2027",Payroll!K79="Q2 2027"),"Yes","No")</f>
        <v>No</v>
      </c>
      <c r="AL1664" s="178" t="str">
        <f t="shared" si="1079"/>
        <v>No</v>
      </c>
      <c r="AM1664" t="str">
        <f>IF(OR(Payroll!K79="Q3 2027",Payroll!K79="Q4 2027"),"Yes","No")</f>
        <v>No</v>
      </c>
      <c r="AN1664" s="178" t="str">
        <f t="shared" si="1080"/>
        <v>No</v>
      </c>
      <c r="AO1664" t="str">
        <f>IF(OR(Payroll!K79="Q1 2028",Payroll!K79="Q2 2028"),"Yes","No")</f>
        <v>No</v>
      </c>
      <c r="AP1664" s="178" t="str">
        <f t="shared" si="1081"/>
        <v>No</v>
      </c>
      <c r="AQ1664" t="str">
        <f>IF(OR(Payroll!K79="Q3 2028",Payroll!K79="Q4 2028"),"Yes","No")</f>
        <v>No</v>
      </c>
      <c r="AR1664" s="178" t="str">
        <f t="shared" si="1082"/>
        <v>No</v>
      </c>
      <c r="AS1664" t="str">
        <f>IF(OR(Payroll!K79="Q1 2029",Payroll!K79="Q2 2029"),"Yes","No")</f>
        <v>No</v>
      </c>
      <c r="AT1664" s="178" t="str">
        <f t="shared" si="1083"/>
        <v>No</v>
      </c>
      <c r="AU1664" t="str">
        <f>IF(OR(Payroll!K79="Q3 2029",Payroll!K79="Q4 2029"),"Yes","No")</f>
        <v>No</v>
      </c>
      <c r="AV1664" s="178" t="str">
        <f t="shared" si="1084"/>
        <v>No</v>
      </c>
      <c r="AW1664" t="str">
        <f>IF(OR(Payroll!K79="Q1 2030",Payroll!K79="Q2 2030"),"Yes","No")</f>
        <v>No</v>
      </c>
      <c r="AX1664" s="178" t="str">
        <f t="shared" si="1085"/>
        <v>No</v>
      </c>
      <c r="AY1664" t="str">
        <f>IF(OR(Payroll!K79="Q3 2030",Payroll!K79="Q4 2030"),"Yes","No")</f>
        <v>No</v>
      </c>
      <c r="AZ1664" s="178" t="str">
        <f t="shared" si="1086"/>
        <v>No</v>
      </c>
      <c r="BA1664" t="str">
        <f>IF(Payroll!K79="","No","Yes")</f>
        <v>No</v>
      </c>
      <c r="BB1664" s="178" t="str">
        <f t="shared" si="1087"/>
        <v>No</v>
      </c>
      <c r="BC1664" s="178" t="str">
        <f t="shared" si="1088"/>
        <v>Yes</v>
      </c>
      <c r="BD1664" s="174"/>
    </row>
    <row r="1665" spans="1:56" s="175" customFormat="1" ht="23.65" thickBot="1" x14ac:dyDescent="0.5">
      <c r="A1665" s="177">
        <v>76</v>
      </c>
      <c r="B1665" s="109" t="s">
        <v>1304</v>
      </c>
      <c r="C1665" t="str">
        <f>IF(Payroll!E80="Yes","Yes","No")</f>
        <v>No</v>
      </c>
      <c r="D1665" t="str">
        <f>IF(AND(C1665="No",Payroll!F80="Yes"),"Yes","No")</f>
        <v>No</v>
      </c>
      <c r="E1665" t="str">
        <f>IF(AND(C1665="No",Payroll!F80="N/A"),"N/A","No")</f>
        <v>No</v>
      </c>
      <c r="F1665">
        <f>IF(OR(Payroll!F80="Yes",Payroll!F80="N/A"),0,1)</f>
        <v>1</v>
      </c>
      <c r="G1665" t="str">
        <f>IF(OR(Payroll!K80="Q3 2019",Payroll!K80="Q4 2019"),"Yes","No")</f>
        <v>No</v>
      </c>
      <c r="H1665" s="178" t="str">
        <f t="shared" si="1064"/>
        <v>No</v>
      </c>
      <c r="I1665" t="str">
        <f>IF(OR(Payroll!K80="Q1 2020",Payroll!K80="Q2 2020"),"Yes","No")</f>
        <v>No</v>
      </c>
      <c r="J1665" s="178" t="str">
        <f t="shared" si="1065"/>
        <v>No</v>
      </c>
      <c r="K1665" t="str">
        <f>IF(OR(Payroll!K80="Q3 2020",Payroll!K80="Q4 2020"),"Yes","No")</f>
        <v>No</v>
      </c>
      <c r="L1665" s="178" t="str">
        <f t="shared" si="1066"/>
        <v>No</v>
      </c>
      <c r="M1665" t="str">
        <f>IF(OR(Payroll!K80="Q1 2021",Payroll!K80="Q2 2021"),"Yes","No")</f>
        <v>No</v>
      </c>
      <c r="N1665" s="178" t="str">
        <f t="shared" si="1067"/>
        <v>No</v>
      </c>
      <c r="O1665" t="str">
        <f>IF(OR(Payroll!K80="Q3 2021",Payroll!K80="Q4 2021"),"Yes","No")</f>
        <v>No</v>
      </c>
      <c r="P1665" s="178" t="str">
        <f t="shared" si="1068"/>
        <v>No</v>
      </c>
      <c r="Q1665" t="str">
        <f>IF(OR(Payroll!K80="Q1 2022",Payroll!K80="Q2 2022"),"Yes","No")</f>
        <v>No</v>
      </c>
      <c r="R1665" s="178" t="str">
        <f t="shared" si="1069"/>
        <v>No</v>
      </c>
      <c r="S1665" t="str">
        <f>IF(OR(Payroll!K80="Q3 2022",Payroll!K80="Q4 2022"),"Yes","No")</f>
        <v>No</v>
      </c>
      <c r="T1665" s="178" t="str">
        <f t="shared" si="1070"/>
        <v>No</v>
      </c>
      <c r="U1665" t="str">
        <f>IF(OR(Payroll!K80="Q1 2023",Payroll!K80="Q2 2023"),"Yes","No")</f>
        <v>No</v>
      </c>
      <c r="V1665" s="178" t="str">
        <f t="shared" si="1071"/>
        <v>No</v>
      </c>
      <c r="W1665" t="str">
        <f>IF(OR(Payroll!K80="Q3 2023",Payroll!K80="Q4 2023"),"Yes","No")</f>
        <v>No</v>
      </c>
      <c r="X1665" s="178" t="str">
        <f t="shared" si="1072"/>
        <v>No</v>
      </c>
      <c r="Y1665" t="str">
        <f>IF(OR(Payroll!K80="Q1 2024",Payroll!K80="Q2 2024"),"Yes","No")</f>
        <v>No</v>
      </c>
      <c r="Z1665" s="178" t="str">
        <f t="shared" si="1073"/>
        <v>No</v>
      </c>
      <c r="AA1665" t="str">
        <f>IF(OR(Payroll!K80="Q3 2024",Payroll!K80="Q4 2024"),"Yes","No")</f>
        <v>No</v>
      </c>
      <c r="AB1665" s="178" t="str">
        <f t="shared" si="1074"/>
        <v>No</v>
      </c>
      <c r="AC1665" t="str">
        <f>IF(OR(Payroll!K80="Q1 2025",Payroll!K80="Q2 2025"),"Yes","No")</f>
        <v>No</v>
      </c>
      <c r="AD1665" s="178" t="str">
        <f t="shared" si="1075"/>
        <v>No</v>
      </c>
      <c r="AE1665" t="str">
        <f>IF(OR(Payroll!K80="Q3 2025",Payroll!K80="Q4 2025"),"Yes","No")</f>
        <v>No</v>
      </c>
      <c r="AF1665" s="178" t="str">
        <f t="shared" si="1076"/>
        <v>No</v>
      </c>
      <c r="AG1665" t="str">
        <f>IF(OR(Payroll!K80="Q1 2026",Payroll!K80="Q2 2026"),"Yes","No")</f>
        <v>No</v>
      </c>
      <c r="AH1665" s="178" t="str">
        <f t="shared" si="1077"/>
        <v>No</v>
      </c>
      <c r="AI1665" t="str">
        <f>IF(OR(Payroll!K80="Q3 2026",Payroll!K80="Q4 2026"),"Yes","No")</f>
        <v>No</v>
      </c>
      <c r="AJ1665" s="178" t="str">
        <f t="shared" si="1078"/>
        <v>No</v>
      </c>
      <c r="AK1665" t="str">
        <f>IF(OR(Payroll!K80="Q1 2027",Payroll!K80="Q2 2027"),"Yes","No")</f>
        <v>No</v>
      </c>
      <c r="AL1665" s="178" t="str">
        <f t="shared" si="1079"/>
        <v>No</v>
      </c>
      <c r="AM1665" t="str">
        <f>IF(OR(Payroll!K80="Q3 2027",Payroll!K80="Q4 2027"),"Yes","No")</f>
        <v>No</v>
      </c>
      <c r="AN1665" s="178" t="str">
        <f t="shared" si="1080"/>
        <v>No</v>
      </c>
      <c r="AO1665" t="str">
        <f>IF(OR(Payroll!K80="Q1 2028",Payroll!K80="Q2 2028"),"Yes","No")</f>
        <v>No</v>
      </c>
      <c r="AP1665" s="178" t="str">
        <f t="shared" si="1081"/>
        <v>No</v>
      </c>
      <c r="AQ1665" t="str">
        <f>IF(OR(Payroll!K80="Q3 2028",Payroll!K80="Q4 2028"),"Yes","No")</f>
        <v>No</v>
      </c>
      <c r="AR1665" s="178" t="str">
        <f t="shared" si="1082"/>
        <v>No</v>
      </c>
      <c r="AS1665" t="str">
        <f>IF(OR(Payroll!K80="Q1 2029",Payroll!K80="Q2 2029"),"Yes","No")</f>
        <v>No</v>
      </c>
      <c r="AT1665" s="178" t="str">
        <f t="shared" si="1083"/>
        <v>No</v>
      </c>
      <c r="AU1665" t="str">
        <f>IF(OR(Payroll!K80="Q3 2029",Payroll!K80="Q4 2029"),"Yes","No")</f>
        <v>No</v>
      </c>
      <c r="AV1665" s="178" t="str">
        <f t="shared" si="1084"/>
        <v>No</v>
      </c>
      <c r="AW1665" t="str">
        <f>IF(OR(Payroll!K80="Q1 2030",Payroll!K80="Q2 2030"),"Yes","No")</f>
        <v>No</v>
      </c>
      <c r="AX1665" s="178" t="str">
        <f t="shared" si="1085"/>
        <v>No</v>
      </c>
      <c r="AY1665" t="str">
        <f>IF(OR(Payroll!K80="Q3 2030",Payroll!K80="Q4 2030"),"Yes","No")</f>
        <v>No</v>
      </c>
      <c r="AZ1665" s="178" t="str">
        <f t="shared" si="1086"/>
        <v>No</v>
      </c>
      <c r="BA1665" t="str">
        <f>IF(Payroll!K80="","No","Yes")</f>
        <v>No</v>
      </c>
      <c r="BB1665" s="178" t="str">
        <f t="shared" si="1087"/>
        <v>No</v>
      </c>
      <c r="BC1665" s="178" t="str">
        <f t="shared" si="1088"/>
        <v>Yes</v>
      </c>
      <c r="BD1665" s="174"/>
    </row>
    <row r="1666" spans="1:56" s="175" customFormat="1" ht="14.65" thickBot="1" x14ac:dyDescent="0.5">
      <c r="A1666" s="177">
        <v>77</v>
      </c>
      <c r="B1666" s="74" t="s">
        <v>1305</v>
      </c>
      <c r="C1666" t="str">
        <f>IF(Payroll!E81="Yes","Yes","No")</f>
        <v>Yes</v>
      </c>
      <c r="D1666" t="str">
        <f>IF(AND(C1666="No",Payroll!F81="Yes"),"Yes","No")</f>
        <v>No</v>
      </c>
      <c r="E1666" t="str">
        <f>IF(AND(C1666="No",Payroll!F81="N/A"),"N/A","No")</f>
        <v>No</v>
      </c>
      <c r="F1666">
        <f>IF(OR(Payroll!F81="Yes",Payroll!F81="N/A"),0,1)</f>
        <v>1</v>
      </c>
      <c r="G1666" t="str">
        <f>IF(OR(Payroll!K81="Q3 2019",Payroll!K81="Q4 2019"),"Yes","No")</f>
        <v>No</v>
      </c>
      <c r="H1666" s="178" t="str">
        <f t="shared" si="1064"/>
        <v>No</v>
      </c>
      <c r="I1666" t="str">
        <f>IF(OR(Payroll!K81="Q1 2020",Payroll!K81="Q2 2020"),"Yes","No")</f>
        <v>No</v>
      </c>
      <c r="J1666" s="178" t="str">
        <f t="shared" si="1065"/>
        <v>No</v>
      </c>
      <c r="K1666" t="str">
        <f>IF(OR(Payroll!K81="Q3 2020",Payroll!K81="Q4 2020"),"Yes","No")</f>
        <v>No</v>
      </c>
      <c r="L1666" s="178" t="str">
        <f t="shared" si="1066"/>
        <v>No</v>
      </c>
      <c r="M1666" t="str">
        <f>IF(OR(Payroll!K81="Q1 2021",Payroll!K81="Q2 2021"),"Yes","No")</f>
        <v>No</v>
      </c>
      <c r="N1666" s="178" t="str">
        <f t="shared" si="1067"/>
        <v>No</v>
      </c>
      <c r="O1666" t="str">
        <f>IF(OR(Payroll!K81="Q3 2021",Payroll!K81="Q4 2021"),"Yes","No")</f>
        <v>No</v>
      </c>
      <c r="P1666" s="178" t="str">
        <f t="shared" si="1068"/>
        <v>No</v>
      </c>
      <c r="Q1666" t="str">
        <f>IF(OR(Payroll!K81="Q1 2022",Payroll!K81="Q2 2022"),"Yes","No")</f>
        <v>No</v>
      </c>
      <c r="R1666" s="178" t="str">
        <f t="shared" si="1069"/>
        <v>No</v>
      </c>
      <c r="S1666" t="str">
        <f>IF(OR(Payroll!K81="Q3 2022",Payroll!K81="Q4 2022"),"Yes","No")</f>
        <v>No</v>
      </c>
      <c r="T1666" s="178" t="str">
        <f t="shared" si="1070"/>
        <v>No</v>
      </c>
      <c r="U1666" t="str">
        <f>IF(OR(Payroll!K81="Q1 2023",Payroll!K81="Q2 2023"),"Yes","No")</f>
        <v>No</v>
      </c>
      <c r="V1666" s="178" t="str">
        <f t="shared" si="1071"/>
        <v>No</v>
      </c>
      <c r="W1666" t="str">
        <f>IF(OR(Payroll!K81="Q3 2023",Payroll!K81="Q4 2023"),"Yes","No")</f>
        <v>No</v>
      </c>
      <c r="X1666" s="178" t="str">
        <f t="shared" si="1072"/>
        <v>No</v>
      </c>
      <c r="Y1666" t="str">
        <f>IF(OR(Payroll!K81="Q1 2024",Payroll!K81="Q2 2024"),"Yes","No")</f>
        <v>No</v>
      </c>
      <c r="Z1666" s="178" t="str">
        <f t="shared" si="1073"/>
        <v>No</v>
      </c>
      <c r="AA1666" t="str">
        <f>IF(OR(Payroll!K81="Q3 2024",Payroll!K81="Q4 2024"),"Yes","No")</f>
        <v>No</v>
      </c>
      <c r="AB1666" s="178" t="str">
        <f t="shared" si="1074"/>
        <v>No</v>
      </c>
      <c r="AC1666" t="str">
        <f>IF(OR(Payroll!K81="Q1 2025",Payroll!K81="Q2 2025"),"Yes","No")</f>
        <v>No</v>
      </c>
      <c r="AD1666" s="178" t="str">
        <f t="shared" si="1075"/>
        <v>No</v>
      </c>
      <c r="AE1666" t="str">
        <f>IF(OR(Payroll!K81="Q3 2025",Payroll!K81="Q4 2025"),"Yes","No")</f>
        <v>No</v>
      </c>
      <c r="AF1666" s="178" t="str">
        <f t="shared" si="1076"/>
        <v>No</v>
      </c>
      <c r="AG1666" t="str">
        <f>IF(OR(Payroll!K81="Q1 2026",Payroll!K81="Q2 2026"),"Yes","No")</f>
        <v>No</v>
      </c>
      <c r="AH1666" s="178" t="str">
        <f t="shared" si="1077"/>
        <v>No</v>
      </c>
      <c r="AI1666" t="str">
        <f>IF(OR(Payroll!K81="Q3 2026",Payroll!K81="Q4 2026"),"Yes","No")</f>
        <v>No</v>
      </c>
      <c r="AJ1666" s="178" t="str">
        <f t="shared" si="1078"/>
        <v>No</v>
      </c>
      <c r="AK1666" t="str">
        <f>IF(OR(Payroll!K81="Q1 2027",Payroll!K81="Q2 2027"),"Yes","No")</f>
        <v>No</v>
      </c>
      <c r="AL1666" s="178" t="str">
        <f t="shared" si="1079"/>
        <v>No</v>
      </c>
      <c r="AM1666" t="str">
        <f>IF(OR(Payroll!K81="Q3 2027",Payroll!K81="Q4 2027"),"Yes","No")</f>
        <v>No</v>
      </c>
      <c r="AN1666" s="178" t="str">
        <f t="shared" si="1080"/>
        <v>No</v>
      </c>
      <c r="AO1666" t="str">
        <f>IF(OR(Payroll!K81="Q1 2028",Payroll!K81="Q2 2028"),"Yes","No")</f>
        <v>No</v>
      </c>
      <c r="AP1666" s="178" t="str">
        <f t="shared" si="1081"/>
        <v>No</v>
      </c>
      <c r="AQ1666" t="str">
        <f>IF(OR(Payroll!K81="Q3 2028",Payroll!K81="Q4 2028"),"Yes","No")</f>
        <v>No</v>
      </c>
      <c r="AR1666" s="178" t="str">
        <f t="shared" si="1082"/>
        <v>No</v>
      </c>
      <c r="AS1666" t="str">
        <f>IF(OR(Payroll!K81="Q1 2029",Payroll!K81="Q2 2029"),"Yes","No")</f>
        <v>No</v>
      </c>
      <c r="AT1666" s="178" t="str">
        <f t="shared" si="1083"/>
        <v>No</v>
      </c>
      <c r="AU1666" t="str">
        <f>IF(OR(Payroll!K81="Q3 2029",Payroll!K81="Q4 2029"),"Yes","No")</f>
        <v>No</v>
      </c>
      <c r="AV1666" s="178" t="str">
        <f t="shared" si="1084"/>
        <v>No</v>
      </c>
      <c r="AW1666" t="str">
        <f>IF(OR(Payroll!K81="Q1 2030",Payroll!K81="Q2 2030"),"Yes","No")</f>
        <v>No</v>
      </c>
      <c r="AX1666" s="178" t="str">
        <f t="shared" si="1085"/>
        <v>No</v>
      </c>
      <c r="AY1666" t="str">
        <f>IF(OR(Payroll!K81="Q3 2030",Payroll!K81="Q4 2030"),"Yes","No")</f>
        <v>No</v>
      </c>
      <c r="AZ1666" s="178" t="str">
        <f t="shared" si="1086"/>
        <v>No</v>
      </c>
      <c r="BA1666" t="str">
        <f>IF(Payroll!K81="","No","Yes")</f>
        <v>No</v>
      </c>
      <c r="BB1666" s="178" t="str">
        <f t="shared" si="1087"/>
        <v>No</v>
      </c>
      <c r="BC1666" s="178" t="str">
        <f t="shared" si="1088"/>
        <v>No</v>
      </c>
      <c r="BD1666" s="174"/>
    </row>
    <row r="1667" spans="1:56" s="175" customFormat="1" ht="23.65" thickBot="1" x14ac:dyDescent="0.5">
      <c r="A1667" s="177">
        <v>78</v>
      </c>
      <c r="B1667" s="109" t="s">
        <v>1307</v>
      </c>
      <c r="C1667" t="str">
        <f>IF(Payroll!E82="Yes","Yes","No")</f>
        <v>No</v>
      </c>
      <c r="D1667" t="str">
        <f>IF(AND(C1667="No",Payroll!F82="Yes"),"Yes","No")</f>
        <v>No</v>
      </c>
      <c r="E1667" t="str">
        <f>IF(AND(C1667="No",Payroll!F82="N/A"),"N/A","No")</f>
        <v>No</v>
      </c>
      <c r="F1667">
        <f>IF(OR(Payroll!F82="Yes",Payroll!F82="N/A"),0,1)</f>
        <v>1</v>
      </c>
      <c r="G1667" t="str">
        <f>IF(OR(Payroll!K82="Q3 2019",Payroll!K82="Q4 2019"),"Yes","No")</f>
        <v>No</v>
      </c>
      <c r="H1667" s="178" t="str">
        <f t="shared" si="1064"/>
        <v>No</v>
      </c>
      <c r="I1667" t="str">
        <f>IF(OR(Payroll!K82="Q1 2020",Payroll!K82="Q2 2020"),"Yes","No")</f>
        <v>No</v>
      </c>
      <c r="J1667" s="178" t="str">
        <f t="shared" si="1065"/>
        <v>No</v>
      </c>
      <c r="K1667" t="str">
        <f>IF(OR(Payroll!K82="Q3 2020",Payroll!K82="Q4 2020"),"Yes","No")</f>
        <v>No</v>
      </c>
      <c r="L1667" s="178" t="str">
        <f t="shared" si="1066"/>
        <v>No</v>
      </c>
      <c r="M1667" t="str">
        <f>IF(OR(Payroll!K82="Q1 2021",Payroll!K82="Q2 2021"),"Yes","No")</f>
        <v>No</v>
      </c>
      <c r="N1667" s="178" t="str">
        <f t="shared" si="1067"/>
        <v>No</v>
      </c>
      <c r="O1667" t="str">
        <f>IF(OR(Payroll!K82="Q3 2021",Payroll!K82="Q4 2021"),"Yes","No")</f>
        <v>No</v>
      </c>
      <c r="P1667" s="178" t="str">
        <f t="shared" si="1068"/>
        <v>No</v>
      </c>
      <c r="Q1667" t="str">
        <f>IF(OR(Payroll!K82="Q1 2022",Payroll!K82="Q2 2022"),"Yes","No")</f>
        <v>No</v>
      </c>
      <c r="R1667" s="178" t="str">
        <f t="shared" si="1069"/>
        <v>No</v>
      </c>
      <c r="S1667" t="str">
        <f>IF(OR(Payroll!K82="Q3 2022",Payroll!K82="Q4 2022"),"Yes","No")</f>
        <v>No</v>
      </c>
      <c r="T1667" s="178" t="str">
        <f t="shared" si="1070"/>
        <v>No</v>
      </c>
      <c r="U1667" t="str">
        <f>IF(OR(Payroll!K82="Q1 2023",Payroll!K82="Q2 2023"),"Yes","No")</f>
        <v>No</v>
      </c>
      <c r="V1667" s="178" t="str">
        <f t="shared" si="1071"/>
        <v>No</v>
      </c>
      <c r="W1667" t="str">
        <f>IF(OR(Payroll!K82="Q3 2023",Payroll!K82="Q4 2023"),"Yes","No")</f>
        <v>No</v>
      </c>
      <c r="X1667" s="178" t="str">
        <f t="shared" si="1072"/>
        <v>No</v>
      </c>
      <c r="Y1667" t="str">
        <f>IF(OR(Payroll!K82="Q1 2024",Payroll!K82="Q2 2024"),"Yes","No")</f>
        <v>No</v>
      </c>
      <c r="Z1667" s="178" t="str">
        <f t="shared" si="1073"/>
        <v>No</v>
      </c>
      <c r="AA1667" t="str">
        <f>IF(OR(Payroll!K82="Q3 2024",Payroll!K82="Q4 2024"),"Yes","No")</f>
        <v>No</v>
      </c>
      <c r="AB1667" s="178" t="str">
        <f t="shared" si="1074"/>
        <v>No</v>
      </c>
      <c r="AC1667" t="str">
        <f>IF(OR(Payroll!K82="Q1 2025",Payroll!K82="Q2 2025"),"Yes","No")</f>
        <v>No</v>
      </c>
      <c r="AD1667" s="178" t="str">
        <f t="shared" si="1075"/>
        <v>No</v>
      </c>
      <c r="AE1667" t="str">
        <f>IF(OR(Payroll!K82="Q3 2025",Payroll!K82="Q4 2025"),"Yes","No")</f>
        <v>No</v>
      </c>
      <c r="AF1667" s="178" t="str">
        <f t="shared" si="1076"/>
        <v>No</v>
      </c>
      <c r="AG1667" t="str">
        <f>IF(OR(Payroll!K82="Q1 2026",Payroll!K82="Q2 2026"),"Yes","No")</f>
        <v>No</v>
      </c>
      <c r="AH1667" s="178" t="str">
        <f t="shared" si="1077"/>
        <v>No</v>
      </c>
      <c r="AI1667" t="str">
        <f>IF(OR(Payroll!K82="Q3 2026",Payroll!K82="Q4 2026"),"Yes","No")</f>
        <v>No</v>
      </c>
      <c r="AJ1667" s="178" t="str">
        <f t="shared" si="1078"/>
        <v>No</v>
      </c>
      <c r="AK1667" t="str">
        <f>IF(OR(Payroll!K82="Q1 2027",Payroll!K82="Q2 2027"),"Yes","No")</f>
        <v>No</v>
      </c>
      <c r="AL1667" s="178" t="str">
        <f t="shared" si="1079"/>
        <v>No</v>
      </c>
      <c r="AM1667" t="str">
        <f>IF(OR(Payroll!K82="Q3 2027",Payroll!K82="Q4 2027"),"Yes","No")</f>
        <v>No</v>
      </c>
      <c r="AN1667" s="178" t="str">
        <f t="shared" si="1080"/>
        <v>No</v>
      </c>
      <c r="AO1667" t="str">
        <f>IF(OR(Payroll!K82="Q1 2028",Payroll!K82="Q2 2028"),"Yes","No")</f>
        <v>No</v>
      </c>
      <c r="AP1667" s="178" t="str">
        <f t="shared" si="1081"/>
        <v>No</v>
      </c>
      <c r="AQ1667" t="str">
        <f>IF(OR(Payroll!K82="Q3 2028",Payroll!K82="Q4 2028"),"Yes","No")</f>
        <v>No</v>
      </c>
      <c r="AR1667" s="178" t="str">
        <f t="shared" si="1082"/>
        <v>No</v>
      </c>
      <c r="AS1667" t="str">
        <f>IF(OR(Payroll!K82="Q1 2029",Payroll!K82="Q2 2029"),"Yes","No")</f>
        <v>No</v>
      </c>
      <c r="AT1667" s="178" t="str">
        <f t="shared" si="1083"/>
        <v>No</v>
      </c>
      <c r="AU1667" t="str">
        <f>IF(OR(Payroll!K82="Q3 2029",Payroll!K82="Q4 2029"),"Yes","No")</f>
        <v>No</v>
      </c>
      <c r="AV1667" s="178" t="str">
        <f t="shared" si="1084"/>
        <v>No</v>
      </c>
      <c r="AW1667" t="str">
        <f>IF(OR(Payroll!K82="Q1 2030",Payroll!K82="Q2 2030"),"Yes","No")</f>
        <v>No</v>
      </c>
      <c r="AX1667" s="178" t="str">
        <f t="shared" si="1085"/>
        <v>No</v>
      </c>
      <c r="AY1667" t="str">
        <f>IF(OR(Payroll!K82="Q3 2030",Payroll!K82="Q4 2030"),"Yes","No")</f>
        <v>No</v>
      </c>
      <c r="AZ1667" s="178" t="str">
        <f t="shared" si="1086"/>
        <v>No</v>
      </c>
      <c r="BA1667" t="str">
        <f>IF(Payroll!K82="","No","Yes")</f>
        <v>No</v>
      </c>
      <c r="BB1667" s="178" t="str">
        <f t="shared" si="1087"/>
        <v>No</v>
      </c>
      <c r="BC1667" s="178" t="str">
        <f t="shared" si="1088"/>
        <v>Yes</v>
      </c>
      <c r="BD1667" s="174"/>
    </row>
    <row r="1668" spans="1:56" s="175" customFormat="1" ht="23.65" thickBot="1" x14ac:dyDescent="0.5">
      <c r="A1668" s="177">
        <v>79</v>
      </c>
      <c r="B1668" s="109" t="s">
        <v>1308</v>
      </c>
      <c r="C1668" t="str">
        <f>IF(Payroll!E83="Yes","Yes","No")</f>
        <v>No</v>
      </c>
      <c r="D1668" t="str">
        <f>IF(AND(C1668="No",Payroll!F83="Yes"),"Yes","No")</f>
        <v>No</v>
      </c>
      <c r="E1668" t="str">
        <f>IF(AND(C1668="No",Payroll!F83="N/A"),"N/A","No")</f>
        <v>No</v>
      </c>
      <c r="F1668">
        <f>IF(OR(Payroll!F83="Yes",Payroll!F83="N/A"),0,1)</f>
        <v>1</v>
      </c>
      <c r="G1668" t="str">
        <f>IF(OR(Payroll!K83="Q3 2019",Payroll!K83="Q4 2019"),"Yes","No")</f>
        <v>No</v>
      </c>
      <c r="H1668" s="178" t="str">
        <f t="shared" si="1064"/>
        <v>No</v>
      </c>
      <c r="I1668" t="str">
        <f>IF(OR(Payroll!K83="Q1 2020",Payroll!K83="Q2 2020"),"Yes","No")</f>
        <v>No</v>
      </c>
      <c r="J1668" s="178" t="str">
        <f t="shared" si="1065"/>
        <v>No</v>
      </c>
      <c r="K1668" t="str">
        <f>IF(OR(Payroll!K83="Q3 2020",Payroll!K83="Q4 2020"),"Yes","No")</f>
        <v>No</v>
      </c>
      <c r="L1668" s="178" t="str">
        <f t="shared" si="1066"/>
        <v>No</v>
      </c>
      <c r="M1668" t="str">
        <f>IF(OR(Payroll!K83="Q1 2021",Payroll!K83="Q2 2021"),"Yes","No")</f>
        <v>No</v>
      </c>
      <c r="N1668" s="178" t="str">
        <f t="shared" si="1067"/>
        <v>No</v>
      </c>
      <c r="O1668" t="str">
        <f>IF(OR(Payroll!K83="Q3 2021",Payroll!K83="Q4 2021"),"Yes","No")</f>
        <v>No</v>
      </c>
      <c r="P1668" s="178" t="str">
        <f t="shared" si="1068"/>
        <v>No</v>
      </c>
      <c r="Q1668" t="str">
        <f>IF(OR(Payroll!K83="Q1 2022",Payroll!K83="Q2 2022"),"Yes","No")</f>
        <v>No</v>
      </c>
      <c r="R1668" s="178" t="str">
        <f t="shared" si="1069"/>
        <v>No</v>
      </c>
      <c r="S1668" t="str">
        <f>IF(OR(Payroll!K83="Q3 2022",Payroll!K83="Q4 2022"),"Yes","No")</f>
        <v>No</v>
      </c>
      <c r="T1668" s="178" t="str">
        <f t="shared" si="1070"/>
        <v>No</v>
      </c>
      <c r="U1668" t="str">
        <f>IF(OR(Payroll!K83="Q1 2023",Payroll!K83="Q2 2023"),"Yes","No")</f>
        <v>No</v>
      </c>
      <c r="V1668" s="178" t="str">
        <f t="shared" si="1071"/>
        <v>No</v>
      </c>
      <c r="W1668" t="str">
        <f>IF(OR(Payroll!K83="Q3 2023",Payroll!K83="Q4 2023"),"Yes","No")</f>
        <v>No</v>
      </c>
      <c r="X1668" s="178" t="str">
        <f t="shared" si="1072"/>
        <v>No</v>
      </c>
      <c r="Y1668" t="str">
        <f>IF(OR(Payroll!K83="Q1 2024",Payroll!K83="Q2 2024"),"Yes","No")</f>
        <v>No</v>
      </c>
      <c r="Z1668" s="178" t="str">
        <f t="shared" si="1073"/>
        <v>No</v>
      </c>
      <c r="AA1668" t="str">
        <f>IF(OR(Payroll!K83="Q3 2024",Payroll!K83="Q4 2024"),"Yes","No")</f>
        <v>No</v>
      </c>
      <c r="AB1668" s="178" t="str">
        <f t="shared" si="1074"/>
        <v>No</v>
      </c>
      <c r="AC1668" t="str">
        <f>IF(OR(Payroll!K83="Q1 2025",Payroll!K83="Q2 2025"),"Yes","No")</f>
        <v>No</v>
      </c>
      <c r="AD1668" s="178" t="str">
        <f t="shared" si="1075"/>
        <v>No</v>
      </c>
      <c r="AE1668" t="str">
        <f>IF(OR(Payroll!K83="Q3 2025",Payroll!K83="Q4 2025"),"Yes","No")</f>
        <v>No</v>
      </c>
      <c r="AF1668" s="178" t="str">
        <f t="shared" si="1076"/>
        <v>No</v>
      </c>
      <c r="AG1668" t="str">
        <f>IF(OR(Payroll!K83="Q1 2026",Payroll!K83="Q2 2026"),"Yes","No")</f>
        <v>No</v>
      </c>
      <c r="AH1668" s="178" t="str">
        <f t="shared" si="1077"/>
        <v>No</v>
      </c>
      <c r="AI1668" t="str">
        <f>IF(OR(Payroll!K83="Q3 2026",Payroll!K83="Q4 2026"),"Yes","No")</f>
        <v>No</v>
      </c>
      <c r="AJ1668" s="178" t="str">
        <f t="shared" si="1078"/>
        <v>No</v>
      </c>
      <c r="AK1668" t="str">
        <f>IF(OR(Payroll!K83="Q1 2027",Payroll!K83="Q2 2027"),"Yes","No")</f>
        <v>No</v>
      </c>
      <c r="AL1668" s="178" t="str">
        <f t="shared" si="1079"/>
        <v>No</v>
      </c>
      <c r="AM1668" t="str">
        <f>IF(OR(Payroll!K83="Q3 2027",Payroll!K83="Q4 2027"),"Yes","No")</f>
        <v>No</v>
      </c>
      <c r="AN1668" s="178" t="str">
        <f t="shared" si="1080"/>
        <v>No</v>
      </c>
      <c r="AO1668" t="str">
        <f>IF(OR(Payroll!K83="Q1 2028",Payroll!K83="Q2 2028"),"Yes","No")</f>
        <v>No</v>
      </c>
      <c r="AP1668" s="178" t="str">
        <f t="shared" si="1081"/>
        <v>No</v>
      </c>
      <c r="AQ1668" t="str">
        <f>IF(OR(Payroll!K83="Q3 2028",Payroll!K83="Q4 2028"),"Yes","No")</f>
        <v>No</v>
      </c>
      <c r="AR1668" s="178" t="str">
        <f t="shared" si="1082"/>
        <v>No</v>
      </c>
      <c r="AS1668" t="str">
        <f>IF(OR(Payroll!K83="Q1 2029",Payroll!K83="Q2 2029"),"Yes","No")</f>
        <v>No</v>
      </c>
      <c r="AT1668" s="178" t="str">
        <f t="shared" si="1083"/>
        <v>No</v>
      </c>
      <c r="AU1668" t="str">
        <f>IF(OR(Payroll!K83="Q3 2029",Payroll!K83="Q4 2029"),"Yes","No")</f>
        <v>No</v>
      </c>
      <c r="AV1668" s="178" t="str">
        <f t="shared" si="1084"/>
        <v>No</v>
      </c>
      <c r="AW1668" t="str">
        <f>IF(OR(Payroll!K83="Q1 2030",Payroll!K83="Q2 2030"),"Yes","No")</f>
        <v>No</v>
      </c>
      <c r="AX1668" s="178" t="str">
        <f t="shared" si="1085"/>
        <v>No</v>
      </c>
      <c r="AY1668" t="str">
        <f>IF(OR(Payroll!K83="Q3 2030",Payroll!K83="Q4 2030"),"Yes","No")</f>
        <v>No</v>
      </c>
      <c r="AZ1668" s="178" t="str">
        <f t="shared" si="1086"/>
        <v>No</v>
      </c>
      <c r="BA1668" t="str">
        <f>IF(Payroll!K83="","No","Yes")</f>
        <v>No</v>
      </c>
      <c r="BB1668" s="178" t="str">
        <f t="shared" si="1087"/>
        <v>No</v>
      </c>
      <c r="BC1668" s="178" t="str">
        <f t="shared" si="1088"/>
        <v>Yes</v>
      </c>
      <c r="BD1668" s="174"/>
    </row>
    <row r="1669" spans="1:56" s="175" customFormat="1" ht="14.65" thickBot="1" x14ac:dyDescent="0.5">
      <c r="A1669" s="177">
        <v>80</v>
      </c>
      <c r="B1669" s="109" t="s">
        <v>1309</v>
      </c>
      <c r="C1669" t="str">
        <f>IF(Payroll!E84="Yes","Yes","No")</f>
        <v>No</v>
      </c>
      <c r="D1669" t="str">
        <f>IF(AND(C1669="No",Payroll!F84="Yes"),"Yes","No")</f>
        <v>No</v>
      </c>
      <c r="E1669" t="str">
        <f>IF(AND(C1669="No",Payroll!F84="N/A"),"N/A","No")</f>
        <v>No</v>
      </c>
      <c r="F1669">
        <f>IF(OR(Payroll!F84="Yes",Payroll!F84="N/A"),0,1)</f>
        <v>1</v>
      </c>
      <c r="G1669" t="str">
        <f>IF(OR(Payroll!K84="Q3 2019",Payroll!K84="Q4 2019"),"Yes","No")</f>
        <v>No</v>
      </c>
      <c r="H1669" s="178" t="str">
        <f t="shared" si="1064"/>
        <v>No</v>
      </c>
      <c r="I1669" t="str">
        <f>IF(OR(Payroll!K84="Q1 2020",Payroll!K84="Q2 2020"),"Yes","No")</f>
        <v>No</v>
      </c>
      <c r="J1669" s="178" t="str">
        <f t="shared" si="1065"/>
        <v>No</v>
      </c>
      <c r="K1669" t="str">
        <f>IF(OR(Payroll!K84="Q3 2020",Payroll!K84="Q4 2020"),"Yes","No")</f>
        <v>No</v>
      </c>
      <c r="L1669" s="178" t="str">
        <f t="shared" si="1066"/>
        <v>No</v>
      </c>
      <c r="M1669" t="str">
        <f>IF(OR(Payroll!K84="Q1 2021",Payroll!K84="Q2 2021"),"Yes","No")</f>
        <v>No</v>
      </c>
      <c r="N1669" s="178" t="str">
        <f t="shared" si="1067"/>
        <v>No</v>
      </c>
      <c r="O1669" t="str">
        <f>IF(OR(Payroll!K84="Q3 2021",Payroll!K84="Q4 2021"),"Yes","No")</f>
        <v>No</v>
      </c>
      <c r="P1669" s="178" t="str">
        <f t="shared" si="1068"/>
        <v>No</v>
      </c>
      <c r="Q1669" t="str">
        <f>IF(OR(Payroll!K84="Q1 2022",Payroll!K84="Q2 2022"),"Yes","No")</f>
        <v>No</v>
      </c>
      <c r="R1669" s="178" t="str">
        <f t="shared" si="1069"/>
        <v>No</v>
      </c>
      <c r="S1669" t="str">
        <f>IF(OR(Payroll!K84="Q3 2022",Payroll!K84="Q4 2022"),"Yes","No")</f>
        <v>No</v>
      </c>
      <c r="T1669" s="178" t="str">
        <f t="shared" si="1070"/>
        <v>No</v>
      </c>
      <c r="U1669" t="str">
        <f>IF(OR(Payroll!K84="Q1 2023",Payroll!K84="Q2 2023"),"Yes","No")</f>
        <v>No</v>
      </c>
      <c r="V1669" s="178" t="str">
        <f t="shared" si="1071"/>
        <v>No</v>
      </c>
      <c r="W1669" t="str">
        <f>IF(OR(Payroll!K84="Q3 2023",Payroll!K84="Q4 2023"),"Yes","No")</f>
        <v>No</v>
      </c>
      <c r="X1669" s="178" t="str">
        <f t="shared" si="1072"/>
        <v>No</v>
      </c>
      <c r="Y1669" t="str">
        <f>IF(OR(Payroll!K84="Q1 2024",Payroll!K84="Q2 2024"),"Yes","No")</f>
        <v>No</v>
      </c>
      <c r="Z1669" s="178" t="str">
        <f t="shared" si="1073"/>
        <v>No</v>
      </c>
      <c r="AA1669" t="str">
        <f>IF(OR(Payroll!K84="Q3 2024",Payroll!K84="Q4 2024"),"Yes","No")</f>
        <v>No</v>
      </c>
      <c r="AB1669" s="178" t="str">
        <f t="shared" si="1074"/>
        <v>No</v>
      </c>
      <c r="AC1669" t="str">
        <f>IF(OR(Payroll!K84="Q1 2025",Payroll!K84="Q2 2025"),"Yes","No")</f>
        <v>No</v>
      </c>
      <c r="AD1669" s="178" t="str">
        <f t="shared" si="1075"/>
        <v>No</v>
      </c>
      <c r="AE1669" t="str">
        <f>IF(OR(Payroll!K84="Q3 2025",Payroll!K84="Q4 2025"),"Yes","No")</f>
        <v>No</v>
      </c>
      <c r="AF1669" s="178" t="str">
        <f t="shared" si="1076"/>
        <v>No</v>
      </c>
      <c r="AG1669" t="str">
        <f>IF(OR(Payroll!K84="Q1 2026",Payroll!K84="Q2 2026"),"Yes","No")</f>
        <v>No</v>
      </c>
      <c r="AH1669" s="178" t="str">
        <f t="shared" si="1077"/>
        <v>No</v>
      </c>
      <c r="AI1669" t="str">
        <f>IF(OR(Payroll!K84="Q3 2026",Payroll!K84="Q4 2026"),"Yes","No")</f>
        <v>No</v>
      </c>
      <c r="AJ1669" s="178" t="str">
        <f t="shared" si="1078"/>
        <v>No</v>
      </c>
      <c r="AK1669" t="str">
        <f>IF(OR(Payroll!K84="Q1 2027",Payroll!K84="Q2 2027"),"Yes","No")</f>
        <v>No</v>
      </c>
      <c r="AL1669" s="178" t="str">
        <f t="shared" si="1079"/>
        <v>No</v>
      </c>
      <c r="AM1669" t="str">
        <f>IF(OR(Payroll!K84="Q3 2027",Payroll!K84="Q4 2027"),"Yes","No")</f>
        <v>No</v>
      </c>
      <c r="AN1669" s="178" t="str">
        <f t="shared" si="1080"/>
        <v>No</v>
      </c>
      <c r="AO1669" t="str">
        <f>IF(OR(Payroll!K84="Q1 2028",Payroll!K84="Q2 2028"),"Yes","No")</f>
        <v>No</v>
      </c>
      <c r="AP1669" s="178" t="str">
        <f t="shared" si="1081"/>
        <v>No</v>
      </c>
      <c r="AQ1669" t="str">
        <f>IF(OR(Payroll!K84="Q3 2028",Payroll!K84="Q4 2028"),"Yes","No")</f>
        <v>No</v>
      </c>
      <c r="AR1669" s="178" t="str">
        <f t="shared" si="1082"/>
        <v>No</v>
      </c>
      <c r="AS1669" t="str">
        <f>IF(OR(Payroll!K84="Q1 2029",Payroll!K84="Q2 2029"),"Yes","No")</f>
        <v>No</v>
      </c>
      <c r="AT1669" s="178" t="str">
        <f t="shared" si="1083"/>
        <v>No</v>
      </c>
      <c r="AU1669" t="str">
        <f>IF(OR(Payroll!K84="Q3 2029",Payroll!K84="Q4 2029"),"Yes","No")</f>
        <v>No</v>
      </c>
      <c r="AV1669" s="178" t="str">
        <f t="shared" si="1084"/>
        <v>No</v>
      </c>
      <c r="AW1669" t="str">
        <f>IF(OR(Payroll!K84="Q1 2030",Payroll!K84="Q2 2030"),"Yes","No")</f>
        <v>No</v>
      </c>
      <c r="AX1669" s="178" t="str">
        <f t="shared" si="1085"/>
        <v>No</v>
      </c>
      <c r="AY1669" t="str">
        <f>IF(OR(Payroll!K84="Q3 2030",Payroll!K84="Q4 2030"),"Yes","No")</f>
        <v>No</v>
      </c>
      <c r="AZ1669" s="178" t="str">
        <f t="shared" si="1086"/>
        <v>No</v>
      </c>
      <c r="BA1669" t="str">
        <f>IF(Payroll!K84="","No","Yes")</f>
        <v>No</v>
      </c>
      <c r="BB1669" s="178" t="str">
        <f t="shared" si="1087"/>
        <v>No</v>
      </c>
      <c r="BC1669" s="178" t="str">
        <f t="shared" si="1088"/>
        <v>Yes</v>
      </c>
      <c r="BD1669" s="174"/>
    </row>
    <row r="1670" spans="1:56" s="175" customFormat="1" ht="14.65" thickBot="1" x14ac:dyDescent="0.5">
      <c r="A1670" s="177">
        <v>81</v>
      </c>
      <c r="B1670" s="109" t="s">
        <v>1310</v>
      </c>
      <c r="C1670" t="str">
        <f>IF(Payroll!E85="Yes","Yes","No")</f>
        <v>No</v>
      </c>
      <c r="D1670" t="str">
        <f>IF(AND(C1670="No",Payroll!F85="Yes"),"Yes","No")</f>
        <v>No</v>
      </c>
      <c r="E1670" t="str">
        <f>IF(AND(C1670="No",Payroll!F85="N/A"),"N/A","No")</f>
        <v>No</v>
      </c>
      <c r="F1670">
        <f>IF(OR(Payroll!F85="Yes",Payroll!F85="N/A"),0,1)</f>
        <v>1</v>
      </c>
      <c r="G1670" t="str">
        <f>IF(OR(Payroll!K85="Q3 2019",Payroll!K85="Q4 2019"),"Yes","No")</f>
        <v>No</v>
      </c>
      <c r="H1670" s="178" t="str">
        <f t="shared" si="1064"/>
        <v>No</v>
      </c>
      <c r="I1670" t="str">
        <f>IF(OR(Payroll!K85="Q1 2020",Payroll!K85="Q2 2020"),"Yes","No")</f>
        <v>No</v>
      </c>
      <c r="J1670" s="178" t="str">
        <f t="shared" si="1065"/>
        <v>No</v>
      </c>
      <c r="K1670" t="str">
        <f>IF(OR(Payroll!K85="Q3 2020",Payroll!K85="Q4 2020"),"Yes","No")</f>
        <v>No</v>
      </c>
      <c r="L1670" s="178" t="str">
        <f t="shared" si="1066"/>
        <v>No</v>
      </c>
      <c r="M1670" t="str">
        <f>IF(OR(Payroll!K85="Q1 2021",Payroll!K85="Q2 2021"),"Yes","No")</f>
        <v>No</v>
      </c>
      <c r="N1670" s="178" t="str">
        <f t="shared" si="1067"/>
        <v>No</v>
      </c>
      <c r="O1670" t="str">
        <f>IF(OR(Payroll!K85="Q3 2021",Payroll!K85="Q4 2021"),"Yes","No")</f>
        <v>No</v>
      </c>
      <c r="P1670" s="178" t="str">
        <f t="shared" si="1068"/>
        <v>No</v>
      </c>
      <c r="Q1670" t="str">
        <f>IF(OR(Payroll!K85="Q1 2022",Payroll!K85="Q2 2022"),"Yes","No")</f>
        <v>No</v>
      </c>
      <c r="R1670" s="178" t="str">
        <f t="shared" si="1069"/>
        <v>No</v>
      </c>
      <c r="S1670" t="str">
        <f>IF(OR(Payroll!K85="Q3 2022",Payroll!K85="Q4 2022"),"Yes","No")</f>
        <v>No</v>
      </c>
      <c r="T1670" s="178" t="str">
        <f t="shared" si="1070"/>
        <v>No</v>
      </c>
      <c r="U1670" t="str">
        <f>IF(OR(Payroll!K85="Q1 2023",Payroll!K85="Q2 2023"),"Yes","No")</f>
        <v>No</v>
      </c>
      <c r="V1670" s="178" t="str">
        <f t="shared" si="1071"/>
        <v>No</v>
      </c>
      <c r="W1670" t="str">
        <f>IF(OR(Payroll!K85="Q3 2023",Payroll!K85="Q4 2023"),"Yes","No")</f>
        <v>No</v>
      </c>
      <c r="X1670" s="178" t="str">
        <f t="shared" si="1072"/>
        <v>No</v>
      </c>
      <c r="Y1670" t="str">
        <f>IF(OR(Payroll!K85="Q1 2024",Payroll!K85="Q2 2024"),"Yes","No")</f>
        <v>No</v>
      </c>
      <c r="Z1670" s="178" t="str">
        <f t="shared" si="1073"/>
        <v>No</v>
      </c>
      <c r="AA1670" t="str">
        <f>IF(OR(Payroll!K85="Q3 2024",Payroll!K85="Q4 2024"),"Yes","No")</f>
        <v>No</v>
      </c>
      <c r="AB1670" s="178" t="str">
        <f t="shared" si="1074"/>
        <v>No</v>
      </c>
      <c r="AC1670" t="str">
        <f>IF(OR(Payroll!K85="Q1 2025",Payroll!K85="Q2 2025"),"Yes","No")</f>
        <v>No</v>
      </c>
      <c r="AD1670" s="178" t="str">
        <f t="shared" si="1075"/>
        <v>No</v>
      </c>
      <c r="AE1670" t="str">
        <f>IF(OR(Payroll!K85="Q3 2025",Payroll!K85="Q4 2025"),"Yes","No")</f>
        <v>No</v>
      </c>
      <c r="AF1670" s="178" t="str">
        <f t="shared" si="1076"/>
        <v>No</v>
      </c>
      <c r="AG1670" t="str">
        <f>IF(OR(Payroll!K85="Q1 2026",Payroll!K85="Q2 2026"),"Yes","No")</f>
        <v>No</v>
      </c>
      <c r="AH1670" s="178" t="str">
        <f t="shared" si="1077"/>
        <v>No</v>
      </c>
      <c r="AI1670" t="str">
        <f>IF(OR(Payroll!K85="Q3 2026",Payroll!K85="Q4 2026"),"Yes","No")</f>
        <v>No</v>
      </c>
      <c r="AJ1670" s="178" t="str">
        <f t="shared" si="1078"/>
        <v>No</v>
      </c>
      <c r="AK1670" t="str">
        <f>IF(OR(Payroll!K85="Q1 2027",Payroll!K85="Q2 2027"),"Yes","No")</f>
        <v>No</v>
      </c>
      <c r="AL1670" s="178" t="str">
        <f t="shared" si="1079"/>
        <v>No</v>
      </c>
      <c r="AM1670" t="str">
        <f>IF(OR(Payroll!K85="Q3 2027",Payroll!K85="Q4 2027"),"Yes","No")</f>
        <v>No</v>
      </c>
      <c r="AN1670" s="178" t="str">
        <f t="shared" si="1080"/>
        <v>No</v>
      </c>
      <c r="AO1670" t="str">
        <f>IF(OR(Payroll!K85="Q1 2028",Payroll!K85="Q2 2028"),"Yes","No")</f>
        <v>No</v>
      </c>
      <c r="AP1670" s="178" t="str">
        <f t="shared" si="1081"/>
        <v>No</v>
      </c>
      <c r="AQ1670" t="str">
        <f>IF(OR(Payroll!K85="Q3 2028",Payroll!K85="Q4 2028"),"Yes","No")</f>
        <v>No</v>
      </c>
      <c r="AR1670" s="178" t="str">
        <f t="shared" si="1082"/>
        <v>No</v>
      </c>
      <c r="AS1670" t="str">
        <f>IF(OR(Payroll!K85="Q1 2029",Payroll!K85="Q2 2029"),"Yes","No")</f>
        <v>No</v>
      </c>
      <c r="AT1670" s="178" t="str">
        <f t="shared" si="1083"/>
        <v>No</v>
      </c>
      <c r="AU1670" t="str">
        <f>IF(OR(Payroll!K85="Q3 2029",Payroll!K85="Q4 2029"),"Yes","No")</f>
        <v>No</v>
      </c>
      <c r="AV1670" s="178" t="str">
        <f t="shared" si="1084"/>
        <v>No</v>
      </c>
      <c r="AW1670" t="str">
        <f>IF(OR(Payroll!K85="Q1 2030",Payroll!K85="Q2 2030"),"Yes","No")</f>
        <v>No</v>
      </c>
      <c r="AX1670" s="178" t="str">
        <f t="shared" si="1085"/>
        <v>No</v>
      </c>
      <c r="AY1670" t="str">
        <f>IF(OR(Payroll!K85="Q3 2030",Payroll!K85="Q4 2030"),"Yes","No")</f>
        <v>No</v>
      </c>
      <c r="AZ1670" s="178" t="str">
        <f t="shared" si="1086"/>
        <v>No</v>
      </c>
      <c r="BA1670" t="str">
        <f>IF(Payroll!K85="","No","Yes")</f>
        <v>No</v>
      </c>
      <c r="BB1670" s="178" t="str">
        <f t="shared" si="1087"/>
        <v>No</v>
      </c>
      <c r="BC1670" s="178" t="str">
        <f t="shared" si="1088"/>
        <v>Yes</v>
      </c>
      <c r="BD1670" s="174"/>
    </row>
    <row r="1671" spans="1:56" s="175" customFormat="1" ht="23.65" thickBot="1" x14ac:dyDescent="0.5">
      <c r="A1671" s="177">
        <v>82</v>
      </c>
      <c r="B1671" s="109" t="s">
        <v>1311</v>
      </c>
      <c r="C1671" t="str">
        <f>IF(Payroll!E86="Yes","Yes","No")</f>
        <v>No</v>
      </c>
      <c r="D1671" t="str">
        <f>IF(AND(C1671="No",Payroll!F86="Yes"),"Yes","No")</f>
        <v>No</v>
      </c>
      <c r="E1671" t="str">
        <f>IF(AND(C1671="No",Payroll!F86="N/A"),"N/A","No")</f>
        <v>No</v>
      </c>
      <c r="F1671">
        <f>IF(OR(Payroll!F86="Yes",Payroll!F86="N/A"),0,1)</f>
        <v>1</v>
      </c>
      <c r="G1671" t="str">
        <f>IF(OR(Payroll!K86="Q3 2019",Payroll!K86="Q4 2019"),"Yes","No")</f>
        <v>No</v>
      </c>
      <c r="H1671" s="178" t="str">
        <f t="shared" si="1064"/>
        <v>No</v>
      </c>
      <c r="I1671" t="str">
        <f>IF(OR(Payroll!K86="Q1 2020",Payroll!K86="Q2 2020"),"Yes","No")</f>
        <v>No</v>
      </c>
      <c r="J1671" s="178" t="str">
        <f t="shared" si="1065"/>
        <v>No</v>
      </c>
      <c r="K1671" t="str">
        <f>IF(OR(Payroll!K86="Q3 2020",Payroll!K86="Q4 2020"),"Yes","No")</f>
        <v>No</v>
      </c>
      <c r="L1671" s="178" t="str">
        <f t="shared" si="1066"/>
        <v>No</v>
      </c>
      <c r="M1671" t="str">
        <f>IF(OR(Payroll!K86="Q1 2021",Payroll!K86="Q2 2021"),"Yes","No")</f>
        <v>No</v>
      </c>
      <c r="N1671" s="178" t="str">
        <f t="shared" si="1067"/>
        <v>No</v>
      </c>
      <c r="O1671" t="str">
        <f>IF(OR(Payroll!K86="Q3 2021",Payroll!K86="Q4 2021"),"Yes","No")</f>
        <v>No</v>
      </c>
      <c r="P1671" s="178" t="str">
        <f t="shared" si="1068"/>
        <v>No</v>
      </c>
      <c r="Q1671" t="str">
        <f>IF(OR(Payroll!K86="Q1 2022",Payroll!K86="Q2 2022"),"Yes","No")</f>
        <v>No</v>
      </c>
      <c r="R1671" s="178" t="str">
        <f t="shared" si="1069"/>
        <v>No</v>
      </c>
      <c r="S1671" t="str">
        <f>IF(OR(Payroll!K86="Q3 2022",Payroll!K86="Q4 2022"),"Yes","No")</f>
        <v>No</v>
      </c>
      <c r="T1671" s="178" t="str">
        <f t="shared" si="1070"/>
        <v>No</v>
      </c>
      <c r="U1671" t="str">
        <f>IF(OR(Payroll!K86="Q1 2023",Payroll!K86="Q2 2023"),"Yes","No")</f>
        <v>No</v>
      </c>
      <c r="V1671" s="178" t="str">
        <f t="shared" si="1071"/>
        <v>No</v>
      </c>
      <c r="W1671" t="str">
        <f>IF(OR(Payroll!K86="Q3 2023",Payroll!K86="Q4 2023"),"Yes","No")</f>
        <v>No</v>
      </c>
      <c r="X1671" s="178" t="str">
        <f t="shared" si="1072"/>
        <v>No</v>
      </c>
      <c r="Y1671" t="str">
        <f>IF(OR(Payroll!K86="Q1 2024",Payroll!K86="Q2 2024"),"Yes","No")</f>
        <v>No</v>
      </c>
      <c r="Z1671" s="178" t="str">
        <f t="shared" si="1073"/>
        <v>No</v>
      </c>
      <c r="AA1671" t="str">
        <f>IF(OR(Payroll!K86="Q3 2024",Payroll!K86="Q4 2024"),"Yes","No")</f>
        <v>No</v>
      </c>
      <c r="AB1671" s="178" t="str">
        <f t="shared" si="1074"/>
        <v>No</v>
      </c>
      <c r="AC1671" t="str">
        <f>IF(OR(Payroll!K86="Q1 2025",Payroll!K86="Q2 2025"),"Yes","No")</f>
        <v>No</v>
      </c>
      <c r="AD1671" s="178" t="str">
        <f t="shared" si="1075"/>
        <v>No</v>
      </c>
      <c r="AE1671" t="str">
        <f>IF(OR(Payroll!K86="Q3 2025",Payroll!K86="Q4 2025"),"Yes","No")</f>
        <v>No</v>
      </c>
      <c r="AF1671" s="178" t="str">
        <f t="shared" si="1076"/>
        <v>No</v>
      </c>
      <c r="AG1671" t="str">
        <f>IF(OR(Payroll!K86="Q1 2026",Payroll!K86="Q2 2026"),"Yes","No")</f>
        <v>No</v>
      </c>
      <c r="AH1671" s="178" t="str">
        <f t="shared" si="1077"/>
        <v>No</v>
      </c>
      <c r="AI1671" t="str">
        <f>IF(OR(Payroll!K86="Q3 2026",Payroll!K86="Q4 2026"),"Yes","No")</f>
        <v>No</v>
      </c>
      <c r="AJ1671" s="178" t="str">
        <f t="shared" si="1078"/>
        <v>No</v>
      </c>
      <c r="AK1671" t="str">
        <f>IF(OR(Payroll!K86="Q1 2027",Payroll!K86="Q2 2027"),"Yes","No")</f>
        <v>No</v>
      </c>
      <c r="AL1671" s="178" t="str">
        <f t="shared" si="1079"/>
        <v>No</v>
      </c>
      <c r="AM1671" t="str">
        <f>IF(OR(Payroll!K86="Q3 2027",Payroll!K86="Q4 2027"),"Yes","No")</f>
        <v>No</v>
      </c>
      <c r="AN1671" s="178" t="str">
        <f t="shared" si="1080"/>
        <v>No</v>
      </c>
      <c r="AO1671" t="str">
        <f>IF(OR(Payroll!K86="Q1 2028",Payroll!K86="Q2 2028"),"Yes","No")</f>
        <v>No</v>
      </c>
      <c r="AP1671" s="178" t="str">
        <f t="shared" si="1081"/>
        <v>No</v>
      </c>
      <c r="AQ1671" t="str">
        <f>IF(OR(Payroll!K86="Q3 2028",Payroll!K86="Q4 2028"),"Yes","No")</f>
        <v>No</v>
      </c>
      <c r="AR1671" s="178" t="str">
        <f t="shared" si="1082"/>
        <v>No</v>
      </c>
      <c r="AS1671" t="str">
        <f>IF(OR(Payroll!K86="Q1 2029",Payroll!K86="Q2 2029"),"Yes","No")</f>
        <v>No</v>
      </c>
      <c r="AT1671" s="178" t="str">
        <f t="shared" si="1083"/>
        <v>No</v>
      </c>
      <c r="AU1671" t="str">
        <f>IF(OR(Payroll!K86="Q3 2029",Payroll!K86="Q4 2029"),"Yes","No")</f>
        <v>No</v>
      </c>
      <c r="AV1671" s="178" t="str">
        <f t="shared" si="1084"/>
        <v>No</v>
      </c>
      <c r="AW1671" t="str">
        <f>IF(OR(Payroll!K86="Q1 2030",Payroll!K86="Q2 2030"),"Yes","No")</f>
        <v>No</v>
      </c>
      <c r="AX1671" s="178" t="str">
        <f t="shared" si="1085"/>
        <v>No</v>
      </c>
      <c r="AY1671" t="str">
        <f>IF(OR(Payroll!K86="Q3 2030",Payroll!K86="Q4 2030"),"Yes","No")</f>
        <v>No</v>
      </c>
      <c r="AZ1671" s="178" t="str">
        <f t="shared" si="1086"/>
        <v>No</v>
      </c>
      <c r="BA1671" t="str">
        <f>IF(Payroll!K86="","No","Yes")</f>
        <v>No</v>
      </c>
      <c r="BB1671" s="178" t="str">
        <f t="shared" si="1087"/>
        <v>No</v>
      </c>
      <c r="BC1671" s="178" t="str">
        <f t="shared" si="1088"/>
        <v>Yes</v>
      </c>
      <c r="BD1671" s="174"/>
    </row>
    <row r="1672" spans="1:56" s="175" customFormat="1" ht="14.65" thickBot="1" x14ac:dyDescent="0.5">
      <c r="A1672" s="177">
        <v>83</v>
      </c>
      <c r="B1672" s="71" t="s">
        <v>1312</v>
      </c>
      <c r="C1672" t="str">
        <f>IF(Payroll!E87="Yes","Yes","No")</f>
        <v>No</v>
      </c>
      <c r="D1672" t="str">
        <f>IF(AND(C1672="No",Payroll!F87="Yes"),"Yes","No")</f>
        <v>No</v>
      </c>
      <c r="E1672" t="str">
        <f>IF(AND(C1672="No",Payroll!F87="N/A"),"N/A","No")</f>
        <v>No</v>
      </c>
      <c r="F1672">
        <f>IF(OR(Payroll!F87="Yes",Payroll!F87="N/A"),0,1)</f>
        <v>1</v>
      </c>
      <c r="G1672" t="str">
        <f>IF(OR(Payroll!K87="Q3 2019",Payroll!K87="Q4 2019"),"Yes","No")</f>
        <v>No</v>
      </c>
      <c r="H1672" s="178" t="str">
        <f t="shared" si="1064"/>
        <v>No</v>
      </c>
      <c r="I1672" t="str">
        <f>IF(OR(Payroll!K87="Q1 2020",Payroll!K87="Q2 2020"),"Yes","No")</f>
        <v>No</v>
      </c>
      <c r="J1672" s="178" t="str">
        <f t="shared" si="1065"/>
        <v>No</v>
      </c>
      <c r="K1672" t="str">
        <f>IF(OR(Payroll!K87="Q3 2020",Payroll!K87="Q4 2020"),"Yes","No")</f>
        <v>No</v>
      </c>
      <c r="L1672" s="178" t="str">
        <f t="shared" si="1066"/>
        <v>No</v>
      </c>
      <c r="M1672" t="str">
        <f>IF(OR(Payroll!K87="Q1 2021",Payroll!K87="Q2 2021"),"Yes","No")</f>
        <v>No</v>
      </c>
      <c r="N1672" s="178" t="str">
        <f t="shared" si="1067"/>
        <v>No</v>
      </c>
      <c r="O1672" t="str">
        <f>IF(OR(Payroll!K87="Q3 2021",Payroll!K87="Q4 2021"),"Yes","No")</f>
        <v>No</v>
      </c>
      <c r="P1672" s="178" t="str">
        <f t="shared" si="1068"/>
        <v>No</v>
      </c>
      <c r="Q1672" t="str">
        <f>IF(OR(Payroll!K87="Q1 2022",Payroll!K87="Q2 2022"),"Yes","No")</f>
        <v>No</v>
      </c>
      <c r="R1672" s="178" t="str">
        <f t="shared" si="1069"/>
        <v>No</v>
      </c>
      <c r="S1672" t="str">
        <f>IF(OR(Payroll!K87="Q3 2022",Payroll!K87="Q4 2022"),"Yes","No")</f>
        <v>No</v>
      </c>
      <c r="T1672" s="178" t="str">
        <f t="shared" si="1070"/>
        <v>No</v>
      </c>
      <c r="U1672" t="str">
        <f>IF(OR(Payroll!K87="Q1 2023",Payroll!K87="Q2 2023"),"Yes","No")</f>
        <v>No</v>
      </c>
      <c r="V1672" s="178" t="str">
        <f t="shared" si="1071"/>
        <v>No</v>
      </c>
      <c r="W1672" t="str">
        <f>IF(OR(Payroll!K87="Q3 2023",Payroll!K87="Q4 2023"),"Yes","No")</f>
        <v>No</v>
      </c>
      <c r="X1672" s="178" t="str">
        <f t="shared" si="1072"/>
        <v>No</v>
      </c>
      <c r="Y1672" t="str">
        <f>IF(OR(Payroll!K87="Q1 2024",Payroll!K87="Q2 2024"),"Yes","No")</f>
        <v>No</v>
      </c>
      <c r="Z1672" s="178" t="str">
        <f t="shared" si="1073"/>
        <v>No</v>
      </c>
      <c r="AA1672" t="str">
        <f>IF(OR(Payroll!K87="Q3 2024",Payroll!K87="Q4 2024"),"Yes","No")</f>
        <v>No</v>
      </c>
      <c r="AB1672" s="178" t="str">
        <f t="shared" si="1074"/>
        <v>No</v>
      </c>
      <c r="AC1672" t="str">
        <f>IF(OR(Payroll!K87="Q1 2025",Payroll!K87="Q2 2025"),"Yes","No")</f>
        <v>No</v>
      </c>
      <c r="AD1672" s="178" t="str">
        <f t="shared" si="1075"/>
        <v>No</v>
      </c>
      <c r="AE1672" t="str">
        <f>IF(OR(Payroll!K87="Q3 2025",Payroll!K87="Q4 2025"),"Yes","No")</f>
        <v>No</v>
      </c>
      <c r="AF1672" s="178" t="str">
        <f t="shared" si="1076"/>
        <v>No</v>
      </c>
      <c r="AG1672" t="str">
        <f>IF(OR(Payroll!K87="Q1 2026",Payroll!K87="Q2 2026"),"Yes","No")</f>
        <v>No</v>
      </c>
      <c r="AH1672" s="178" t="str">
        <f t="shared" si="1077"/>
        <v>No</v>
      </c>
      <c r="AI1672" t="str">
        <f>IF(OR(Payroll!K87="Q3 2026",Payroll!K87="Q4 2026"),"Yes","No")</f>
        <v>No</v>
      </c>
      <c r="AJ1672" s="178" t="str">
        <f t="shared" si="1078"/>
        <v>No</v>
      </c>
      <c r="AK1672" t="str">
        <f>IF(OR(Payroll!K87="Q1 2027",Payroll!K87="Q2 2027"),"Yes","No")</f>
        <v>No</v>
      </c>
      <c r="AL1672" s="178" t="str">
        <f t="shared" si="1079"/>
        <v>No</v>
      </c>
      <c r="AM1672" t="str">
        <f>IF(OR(Payroll!K87="Q3 2027",Payroll!K87="Q4 2027"),"Yes","No")</f>
        <v>No</v>
      </c>
      <c r="AN1672" s="178" t="str">
        <f t="shared" si="1080"/>
        <v>No</v>
      </c>
      <c r="AO1672" t="str">
        <f>IF(OR(Payroll!K87="Q1 2028",Payroll!K87="Q2 2028"),"Yes","No")</f>
        <v>No</v>
      </c>
      <c r="AP1672" s="178" t="str">
        <f t="shared" si="1081"/>
        <v>No</v>
      </c>
      <c r="AQ1672" t="str">
        <f>IF(OR(Payroll!K87="Q3 2028",Payroll!K87="Q4 2028"),"Yes","No")</f>
        <v>No</v>
      </c>
      <c r="AR1672" s="178" t="str">
        <f t="shared" si="1082"/>
        <v>No</v>
      </c>
      <c r="AS1672" t="str">
        <f>IF(OR(Payroll!K87="Q1 2029",Payroll!K87="Q2 2029"),"Yes","No")</f>
        <v>No</v>
      </c>
      <c r="AT1672" s="178" t="str">
        <f t="shared" si="1083"/>
        <v>No</v>
      </c>
      <c r="AU1672" t="str">
        <f>IF(OR(Payroll!K87="Q3 2029",Payroll!K87="Q4 2029"),"Yes","No")</f>
        <v>No</v>
      </c>
      <c r="AV1672" s="178" t="str">
        <f t="shared" si="1084"/>
        <v>No</v>
      </c>
      <c r="AW1672" t="str">
        <f>IF(OR(Payroll!K87="Q1 2030",Payroll!K87="Q2 2030"),"Yes","No")</f>
        <v>No</v>
      </c>
      <c r="AX1672" s="178" t="str">
        <f t="shared" si="1085"/>
        <v>No</v>
      </c>
      <c r="AY1672" t="str">
        <f>IF(OR(Payroll!K87="Q3 2030",Payroll!K87="Q4 2030"),"Yes","No")</f>
        <v>No</v>
      </c>
      <c r="AZ1672" s="178" t="str">
        <f t="shared" si="1086"/>
        <v>No</v>
      </c>
      <c r="BA1672" t="str">
        <f>IF(Payroll!K87="","No","Yes")</f>
        <v>No</v>
      </c>
      <c r="BB1672" s="178" t="str">
        <f t="shared" si="1087"/>
        <v>No</v>
      </c>
      <c r="BC1672" s="178" t="str">
        <f t="shared" si="1088"/>
        <v>Yes</v>
      </c>
      <c r="BD1672" s="174"/>
    </row>
    <row r="1673" spans="1:56" s="175" customFormat="1" ht="23.65" thickBot="1" x14ac:dyDescent="0.5">
      <c r="A1673" s="177">
        <v>84</v>
      </c>
      <c r="B1673" s="71" t="s">
        <v>1314</v>
      </c>
      <c r="C1673" t="str">
        <f>IF(Payroll!E88="Yes","Yes","No")</f>
        <v>No</v>
      </c>
      <c r="D1673" t="str">
        <f>IF(AND(C1673="No",Payroll!F88="Yes"),"Yes","No")</f>
        <v>No</v>
      </c>
      <c r="E1673" t="str">
        <f>IF(AND(C1673="No",Payroll!F88="N/A"),"N/A","No")</f>
        <v>No</v>
      </c>
      <c r="F1673">
        <f>IF(OR(Payroll!F88="Yes",Payroll!F88="N/A"),0,1)</f>
        <v>1</v>
      </c>
      <c r="G1673" t="str">
        <f>IF(OR(Payroll!K88="Q3 2019",Payroll!K88="Q4 2019"),"Yes","No")</f>
        <v>No</v>
      </c>
      <c r="H1673" s="178" t="str">
        <f t="shared" si="1064"/>
        <v>No</v>
      </c>
      <c r="I1673" t="str">
        <f>IF(OR(Payroll!K88="Q1 2020",Payroll!K88="Q2 2020"),"Yes","No")</f>
        <v>No</v>
      </c>
      <c r="J1673" s="178" t="str">
        <f t="shared" si="1065"/>
        <v>No</v>
      </c>
      <c r="K1673" t="str">
        <f>IF(OR(Payroll!K88="Q3 2020",Payroll!K88="Q4 2020"),"Yes","No")</f>
        <v>No</v>
      </c>
      <c r="L1673" s="178" t="str">
        <f t="shared" si="1066"/>
        <v>No</v>
      </c>
      <c r="M1673" t="str">
        <f>IF(OR(Payroll!K88="Q1 2021",Payroll!K88="Q2 2021"),"Yes","No")</f>
        <v>No</v>
      </c>
      <c r="N1673" s="178" t="str">
        <f t="shared" si="1067"/>
        <v>No</v>
      </c>
      <c r="O1673" t="str">
        <f>IF(OR(Payroll!K88="Q3 2021",Payroll!K88="Q4 2021"),"Yes","No")</f>
        <v>No</v>
      </c>
      <c r="P1673" s="178" t="str">
        <f t="shared" si="1068"/>
        <v>No</v>
      </c>
      <c r="Q1673" t="str">
        <f>IF(OR(Payroll!K88="Q1 2022",Payroll!K88="Q2 2022"),"Yes","No")</f>
        <v>No</v>
      </c>
      <c r="R1673" s="178" t="str">
        <f t="shared" si="1069"/>
        <v>No</v>
      </c>
      <c r="S1673" t="str">
        <f>IF(OR(Payroll!K88="Q3 2022",Payroll!K88="Q4 2022"),"Yes","No")</f>
        <v>No</v>
      </c>
      <c r="T1673" s="178" t="str">
        <f t="shared" si="1070"/>
        <v>No</v>
      </c>
      <c r="U1673" t="str">
        <f>IF(OR(Payroll!K88="Q1 2023",Payroll!K88="Q2 2023"),"Yes","No")</f>
        <v>No</v>
      </c>
      <c r="V1673" s="178" t="str">
        <f t="shared" si="1071"/>
        <v>No</v>
      </c>
      <c r="W1673" t="str">
        <f>IF(OR(Payroll!K88="Q3 2023",Payroll!K88="Q4 2023"),"Yes","No")</f>
        <v>No</v>
      </c>
      <c r="X1673" s="178" t="str">
        <f t="shared" si="1072"/>
        <v>No</v>
      </c>
      <c r="Y1673" t="str">
        <f>IF(OR(Payroll!K88="Q1 2024",Payroll!K88="Q2 2024"),"Yes","No")</f>
        <v>No</v>
      </c>
      <c r="Z1673" s="178" t="str">
        <f t="shared" si="1073"/>
        <v>No</v>
      </c>
      <c r="AA1673" t="str">
        <f>IF(OR(Payroll!K88="Q3 2024",Payroll!K88="Q4 2024"),"Yes","No")</f>
        <v>No</v>
      </c>
      <c r="AB1673" s="178" t="str">
        <f t="shared" si="1074"/>
        <v>No</v>
      </c>
      <c r="AC1673" t="str">
        <f>IF(OR(Payroll!K88="Q1 2025",Payroll!K88="Q2 2025"),"Yes","No")</f>
        <v>No</v>
      </c>
      <c r="AD1673" s="178" t="str">
        <f t="shared" si="1075"/>
        <v>No</v>
      </c>
      <c r="AE1673" t="str">
        <f>IF(OR(Payroll!K88="Q3 2025",Payroll!K88="Q4 2025"),"Yes","No")</f>
        <v>No</v>
      </c>
      <c r="AF1673" s="178" t="str">
        <f t="shared" si="1076"/>
        <v>No</v>
      </c>
      <c r="AG1673" t="str">
        <f>IF(OR(Payroll!K88="Q1 2026",Payroll!K88="Q2 2026"),"Yes","No")</f>
        <v>No</v>
      </c>
      <c r="AH1673" s="178" t="str">
        <f t="shared" si="1077"/>
        <v>No</v>
      </c>
      <c r="AI1673" t="str">
        <f>IF(OR(Payroll!K88="Q3 2026",Payroll!K88="Q4 2026"),"Yes","No")</f>
        <v>No</v>
      </c>
      <c r="AJ1673" s="178" t="str">
        <f t="shared" si="1078"/>
        <v>No</v>
      </c>
      <c r="AK1673" t="str">
        <f>IF(OR(Payroll!K88="Q1 2027",Payroll!K88="Q2 2027"),"Yes","No")</f>
        <v>No</v>
      </c>
      <c r="AL1673" s="178" t="str">
        <f t="shared" si="1079"/>
        <v>No</v>
      </c>
      <c r="AM1673" t="str">
        <f>IF(OR(Payroll!K88="Q3 2027",Payroll!K88="Q4 2027"),"Yes","No")</f>
        <v>No</v>
      </c>
      <c r="AN1673" s="178" t="str">
        <f t="shared" si="1080"/>
        <v>No</v>
      </c>
      <c r="AO1673" t="str">
        <f>IF(OR(Payroll!K88="Q1 2028",Payroll!K88="Q2 2028"),"Yes","No")</f>
        <v>No</v>
      </c>
      <c r="AP1673" s="178" t="str">
        <f t="shared" si="1081"/>
        <v>No</v>
      </c>
      <c r="AQ1673" t="str">
        <f>IF(OR(Payroll!K88="Q3 2028",Payroll!K88="Q4 2028"),"Yes","No")</f>
        <v>No</v>
      </c>
      <c r="AR1673" s="178" t="str">
        <f t="shared" si="1082"/>
        <v>No</v>
      </c>
      <c r="AS1673" t="str">
        <f>IF(OR(Payroll!K88="Q1 2029",Payroll!K88="Q2 2029"),"Yes","No")</f>
        <v>No</v>
      </c>
      <c r="AT1673" s="178" t="str">
        <f t="shared" si="1083"/>
        <v>No</v>
      </c>
      <c r="AU1673" t="str">
        <f>IF(OR(Payroll!K88="Q3 2029",Payroll!K88="Q4 2029"),"Yes","No")</f>
        <v>No</v>
      </c>
      <c r="AV1673" s="178" t="str">
        <f t="shared" si="1084"/>
        <v>No</v>
      </c>
      <c r="AW1673" t="str">
        <f>IF(OR(Payroll!K88="Q1 2030",Payroll!K88="Q2 2030"),"Yes","No")</f>
        <v>No</v>
      </c>
      <c r="AX1673" s="178" t="str">
        <f t="shared" si="1085"/>
        <v>No</v>
      </c>
      <c r="AY1673" t="str">
        <f>IF(OR(Payroll!K88="Q3 2030",Payroll!K88="Q4 2030"),"Yes","No")</f>
        <v>No</v>
      </c>
      <c r="AZ1673" s="178" t="str">
        <f t="shared" si="1086"/>
        <v>No</v>
      </c>
      <c r="BA1673" t="str">
        <f>IF(Payroll!K88="","No","Yes")</f>
        <v>No</v>
      </c>
      <c r="BB1673" s="178" t="str">
        <f t="shared" si="1087"/>
        <v>No</v>
      </c>
      <c r="BC1673" s="178" t="str">
        <f t="shared" si="1088"/>
        <v>Yes</v>
      </c>
      <c r="BD1673" s="174"/>
    </row>
    <row r="1674" spans="1:56" s="175" customFormat="1" ht="14.65" thickBot="1" x14ac:dyDescent="0.5">
      <c r="A1674" s="177">
        <v>85</v>
      </c>
      <c r="B1674" s="71" t="s">
        <v>1315</v>
      </c>
      <c r="C1674" t="str">
        <f>IF(Payroll!E89="Yes","Yes","No")</f>
        <v>No</v>
      </c>
      <c r="D1674" t="str">
        <f>IF(AND(C1674="No",Payroll!F89="Yes"),"Yes","No")</f>
        <v>No</v>
      </c>
      <c r="E1674" t="str">
        <f>IF(AND(C1674="No",Payroll!F89="N/A"),"N/A","No")</f>
        <v>No</v>
      </c>
      <c r="F1674">
        <f>IF(OR(Payroll!F89="Yes",Payroll!F89="N/A"),0,1)</f>
        <v>1</v>
      </c>
      <c r="G1674" t="str">
        <f>IF(OR(Payroll!K89="Q3 2019",Payroll!K89="Q4 2019"),"Yes","No")</f>
        <v>No</v>
      </c>
      <c r="H1674" s="178" t="str">
        <f t="shared" si="1064"/>
        <v>No</v>
      </c>
      <c r="I1674" t="str">
        <f>IF(OR(Payroll!K89="Q1 2020",Payroll!K89="Q2 2020"),"Yes","No")</f>
        <v>No</v>
      </c>
      <c r="J1674" s="178" t="str">
        <f t="shared" si="1065"/>
        <v>No</v>
      </c>
      <c r="K1674" t="str">
        <f>IF(OR(Payroll!K89="Q3 2020",Payroll!K89="Q4 2020"),"Yes","No")</f>
        <v>No</v>
      </c>
      <c r="L1674" s="178" t="str">
        <f t="shared" si="1066"/>
        <v>No</v>
      </c>
      <c r="M1674" t="str">
        <f>IF(OR(Payroll!K89="Q1 2021",Payroll!K89="Q2 2021"),"Yes","No")</f>
        <v>No</v>
      </c>
      <c r="N1674" s="178" t="str">
        <f t="shared" si="1067"/>
        <v>No</v>
      </c>
      <c r="O1674" t="str">
        <f>IF(OR(Payroll!K89="Q3 2021",Payroll!K89="Q4 2021"),"Yes","No")</f>
        <v>No</v>
      </c>
      <c r="P1674" s="178" t="str">
        <f t="shared" si="1068"/>
        <v>No</v>
      </c>
      <c r="Q1674" t="str">
        <f>IF(OR(Payroll!K89="Q1 2022",Payroll!K89="Q2 2022"),"Yes","No")</f>
        <v>No</v>
      </c>
      <c r="R1674" s="178" t="str">
        <f t="shared" si="1069"/>
        <v>No</v>
      </c>
      <c r="S1674" t="str">
        <f>IF(OR(Payroll!K89="Q3 2022",Payroll!K89="Q4 2022"),"Yes","No")</f>
        <v>No</v>
      </c>
      <c r="T1674" s="178" t="str">
        <f t="shared" si="1070"/>
        <v>No</v>
      </c>
      <c r="U1674" t="str">
        <f>IF(OR(Payroll!K89="Q1 2023",Payroll!K89="Q2 2023"),"Yes","No")</f>
        <v>No</v>
      </c>
      <c r="V1674" s="178" t="str">
        <f t="shared" si="1071"/>
        <v>No</v>
      </c>
      <c r="W1674" t="str">
        <f>IF(OR(Payroll!K89="Q3 2023",Payroll!K89="Q4 2023"),"Yes","No")</f>
        <v>No</v>
      </c>
      <c r="X1674" s="178" t="str">
        <f t="shared" si="1072"/>
        <v>No</v>
      </c>
      <c r="Y1674" t="str">
        <f>IF(OR(Payroll!K89="Q1 2024",Payroll!K89="Q2 2024"),"Yes","No")</f>
        <v>No</v>
      </c>
      <c r="Z1674" s="178" t="str">
        <f t="shared" si="1073"/>
        <v>No</v>
      </c>
      <c r="AA1674" t="str">
        <f>IF(OR(Payroll!K89="Q3 2024",Payroll!K89="Q4 2024"),"Yes","No")</f>
        <v>No</v>
      </c>
      <c r="AB1674" s="178" t="str">
        <f t="shared" si="1074"/>
        <v>No</v>
      </c>
      <c r="AC1674" t="str">
        <f>IF(OR(Payroll!K89="Q1 2025",Payroll!K89="Q2 2025"),"Yes","No")</f>
        <v>No</v>
      </c>
      <c r="AD1674" s="178" t="str">
        <f t="shared" si="1075"/>
        <v>No</v>
      </c>
      <c r="AE1674" t="str">
        <f>IF(OR(Payroll!K89="Q3 2025",Payroll!K89="Q4 2025"),"Yes","No")</f>
        <v>No</v>
      </c>
      <c r="AF1674" s="178" t="str">
        <f t="shared" si="1076"/>
        <v>No</v>
      </c>
      <c r="AG1674" t="str">
        <f>IF(OR(Payroll!K89="Q1 2026",Payroll!K89="Q2 2026"),"Yes","No")</f>
        <v>No</v>
      </c>
      <c r="AH1674" s="178" t="str">
        <f t="shared" si="1077"/>
        <v>No</v>
      </c>
      <c r="AI1674" t="str">
        <f>IF(OR(Payroll!K89="Q3 2026",Payroll!K89="Q4 2026"),"Yes","No")</f>
        <v>No</v>
      </c>
      <c r="AJ1674" s="178" t="str">
        <f t="shared" si="1078"/>
        <v>No</v>
      </c>
      <c r="AK1674" t="str">
        <f>IF(OR(Payroll!K89="Q1 2027",Payroll!K89="Q2 2027"),"Yes","No")</f>
        <v>No</v>
      </c>
      <c r="AL1674" s="178" t="str">
        <f t="shared" si="1079"/>
        <v>No</v>
      </c>
      <c r="AM1674" t="str">
        <f>IF(OR(Payroll!K89="Q3 2027",Payroll!K89="Q4 2027"),"Yes","No")</f>
        <v>No</v>
      </c>
      <c r="AN1674" s="178" t="str">
        <f t="shared" si="1080"/>
        <v>No</v>
      </c>
      <c r="AO1674" t="str">
        <f>IF(OR(Payroll!K89="Q1 2028",Payroll!K89="Q2 2028"),"Yes","No")</f>
        <v>No</v>
      </c>
      <c r="AP1674" s="178" t="str">
        <f t="shared" si="1081"/>
        <v>No</v>
      </c>
      <c r="AQ1674" t="str">
        <f>IF(OR(Payroll!K89="Q3 2028",Payroll!K89="Q4 2028"),"Yes","No")</f>
        <v>No</v>
      </c>
      <c r="AR1674" s="178" t="str">
        <f t="shared" si="1082"/>
        <v>No</v>
      </c>
      <c r="AS1674" t="str">
        <f>IF(OR(Payroll!K89="Q1 2029",Payroll!K89="Q2 2029"),"Yes","No")</f>
        <v>No</v>
      </c>
      <c r="AT1674" s="178" t="str">
        <f t="shared" si="1083"/>
        <v>No</v>
      </c>
      <c r="AU1674" t="str">
        <f>IF(OR(Payroll!K89="Q3 2029",Payroll!K89="Q4 2029"),"Yes","No")</f>
        <v>No</v>
      </c>
      <c r="AV1674" s="178" t="str">
        <f t="shared" si="1084"/>
        <v>No</v>
      </c>
      <c r="AW1674" t="str">
        <f>IF(OR(Payroll!K89="Q1 2030",Payroll!K89="Q2 2030"),"Yes","No")</f>
        <v>No</v>
      </c>
      <c r="AX1674" s="178" t="str">
        <f t="shared" si="1085"/>
        <v>No</v>
      </c>
      <c r="AY1674" t="str">
        <f>IF(OR(Payroll!K89="Q3 2030",Payroll!K89="Q4 2030"),"Yes","No")</f>
        <v>No</v>
      </c>
      <c r="AZ1674" s="178" t="str">
        <f t="shared" si="1086"/>
        <v>No</v>
      </c>
      <c r="BA1674" t="str">
        <f>IF(Payroll!K89="","No","Yes")</f>
        <v>No</v>
      </c>
      <c r="BB1674" s="178" t="str">
        <f t="shared" si="1087"/>
        <v>No</v>
      </c>
      <c r="BC1674" s="178" t="str">
        <f t="shared" si="1088"/>
        <v>Yes</v>
      </c>
      <c r="BD1674" s="174"/>
    </row>
    <row r="1675" spans="1:56" s="175" customFormat="1" ht="23.65" thickBot="1" x14ac:dyDescent="0.5">
      <c r="A1675" s="177">
        <v>86</v>
      </c>
      <c r="B1675" s="71" t="s">
        <v>1316</v>
      </c>
      <c r="C1675" t="str">
        <f>IF(Payroll!E90="Yes","Yes","No")</f>
        <v>No</v>
      </c>
      <c r="D1675" t="str">
        <f>IF(AND(C1675="No",Payroll!F90="Yes"),"Yes","No")</f>
        <v>No</v>
      </c>
      <c r="E1675" t="str">
        <f>IF(AND(C1675="No",Payroll!F90="N/A"),"N/A","No")</f>
        <v>No</v>
      </c>
      <c r="F1675">
        <f>IF(OR(Payroll!F90="Yes",Payroll!F90="N/A"),0,1)</f>
        <v>1</v>
      </c>
      <c r="G1675" t="str">
        <f>IF(OR(Payroll!K90="Q3 2019",Payroll!K90="Q4 2019"),"Yes","No")</f>
        <v>No</v>
      </c>
      <c r="H1675" s="178" t="str">
        <f t="shared" si="1064"/>
        <v>No</v>
      </c>
      <c r="I1675" t="str">
        <f>IF(OR(Payroll!K90="Q1 2020",Payroll!K90="Q2 2020"),"Yes","No")</f>
        <v>No</v>
      </c>
      <c r="J1675" s="178" t="str">
        <f t="shared" si="1065"/>
        <v>No</v>
      </c>
      <c r="K1675" t="str">
        <f>IF(OR(Payroll!K90="Q3 2020",Payroll!K90="Q4 2020"),"Yes","No")</f>
        <v>No</v>
      </c>
      <c r="L1675" s="178" t="str">
        <f t="shared" si="1066"/>
        <v>No</v>
      </c>
      <c r="M1675" t="str">
        <f>IF(OR(Payroll!K90="Q1 2021",Payroll!K90="Q2 2021"),"Yes","No")</f>
        <v>No</v>
      </c>
      <c r="N1675" s="178" t="str">
        <f t="shared" si="1067"/>
        <v>No</v>
      </c>
      <c r="O1675" t="str">
        <f>IF(OR(Payroll!K90="Q3 2021",Payroll!K90="Q4 2021"),"Yes","No")</f>
        <v>No</v>
      </c>
      <c r="P1675" s="178" t="str">
        <f t="shared" si="1068"/>
        <v>No</v>
      </c>
      <c r="Q1675" t="str">
        <f>IF(OR(Payroll!K90="Q1 2022",Payroll!K90="Q2 2022"),"Yes","No")</f>
        <v>No</v>
      </c>
      <c r="R1675" s="178" t="str">
        <f t="shared" si="1069"/>
        <v>No</v>
      </c>
      <c r="S1675" t="str">
        <f>IF(OR(Payroll!K90="Q3 2022",Payroll!K90="Q4 2022"),"Yes","No")</f>
        <v>No</v>
      </c>
      <c r="T1675" s="178" t="str">
        <f t="shared" si="1070"/>
        <v>No</v>
      </c>
      <c r="U1675" t="str">
        <f>IF(OR(Payroll!K90="Q1 2023",Payroll!K90="Q2 2023"),"Yes","No")</f>
        <v>No</v>
      </c>
      <c r="V1675" s="178" t="str">
        <f t="shared" si="1071"/>
        <v>No</v>
      </c>
      <c r="W1675" t="str">
        <f>IF(OR(Payroll!K90="Q3 2023",Payroll!K90="Q4 2023"),"Yes","No")</f>
        <v>No</v>
      </c>
      <c r="X1675" s="178" t="str">
        <f t="shared" si="1072"/>
        <v>No</v>
      </c>
      <c r="Y1675" t="str">
        <f>IF(OR(Payroll!K90="Q1 2024",Payroll!K90="Q2 2024"),"Yes","No")</f>
        <v>No</v>
      </c>
      <c r="Z1675" s="178" t="str">
        <f t="shared" si="1073"/>
        <v>No</v>
      </c>
      <c r="AA1675" t="str">
        <f>IF(OR(Payroll!K90="Q3 2024",Payroll!K90="Q4 2024"),"Yes","No")</f>
        <v>No</v>
      </c>
      <c r="AB1675" s="178" t="str">
        <f t="shared" si="1074"/>
        <v>No</v>
      </c>
      <c r="AC1675" t="str">
        <f>IF(OR(Payroll!K90="Q1 2025",Payroll!K90="Q2 2025"),"Yes","No")</f>
        <v>No</v>
      </c>
      <c r="AD1675" s="178" t="str">
        <f t="shared" si="1075"/>
        <v>No</v>
      </c>
      <c r="AE1675" t="str">
        <f>IF(OR(Payroll!K90="Q3 2025",Payroll!K90="Q4 2025"),"Yes","No")</f>
        <v>No</v>
      </c>
      <c r="AF1675" s="178" t="str">
        <f t="shared" si="1076"/>
        <v>No</v>
      </c>
      <c r="AG1675" t="str">
        <f>IF(OR(Payroll!K90="Q1 2026",Payroll!K90="Q2 2026"),"Yes","No")</f>
        <v>No</v>
      </c>
      <c r="AH1675" s="178" t="str">
        <f t="shared" si="1077"/>
        <v>No</v>
      </c>
      <c r="AI1675" t="str">
        <f>IF(OR(Payroll!K90="Q3 2026",Payroll!K90="Q4 2026"),"Yes","No")</f>
        <v>No</v>
      </c>
      <c r="AJ1675" s="178" t="str">
        <f t="shared" si="1078"/>
        <v>No</v>
      </c>
      <c r="AK1675" t="str">
        <f>IF(OR(Payroll!K90="Q1 2027",Payroll!K90="Q2 2027"),"Yes","No")</f>
        <v>No</v>
      </c>
      <c r="AL1675" s="178" t="str">
        <f t="shared" si="1079"/>
        <v>No</v>
      </c>
      <c r="AM1675" t="str">
        <f>IF(OR(Payroll!K90="Q3 2027",Payroll!K90="Q4 2027"),"Yes","No")</f>
        <v>No</v>
      </c>
      <c r="AN1675" s="178" t="str">
        <f t="shared" si="1080"/>
        <v>No</v>
      </c>
      <c r="AO1675" t="str">
        <f>IF(OR(Payroll!K90="Q1 2028",Payroll!K90="Q2 2028"),"Yes","No")</f>
        <v>No</v>
      </c>
      <c r="AP1675" s="178" t="str">
        <f t="shared" si="1081"/>
        <v>No</v>
      </c>
      <c r="AQ1675" t="str">
        <f>IF(OR(Payroll!K90="Q3 2028",Payroll!K90="Q4 2028"),"Yes","No")</f>
        <v>No</v>
      </c>
      <c r="AR1675" s="178" t="str">
        <f t="shared" si="1082"/>
        <v>No</v>
      </c>
      <c r="AS1675" t="str">
        <f>IF(OR(Payroll!K90="Q1 2029",Payroll!K90="Q2 2029"),"Yes","No")</f>
        <v>No</v>
      </c>
      <c r="AT1675" s="178" t="str">
        <f t="shared" si="1083"/>
        <v>No</v>
      </c>
      <c r="AU1675" t="str">
        <f>IF(OR(Payroll!K90="Q3 2029",Payroll!K90="Q4 2029"),"Yes","No")</f>
        <v>No</v>
      </c>
      <c r="AV1675" s="178" t="str">
        <f t="shared" si="1084"/>
        <v>No</v>
      </c>
      <c r="AW1675" t="str">
        <f>IF(OR(Payroll!K90="Q1 2030",Payroll!K90="Q2 2030"),"Yes","No")</f>
        <v>No</v>
      </c>
      <c r="AX1675" s="178" t="str">
        <f t="shared" si="1085"/>
        <v>No</v>
      </c>
      <c r="AY1675" t="str">
        <f>IF(OR(Payroll!K90="Q3 2030",Payroll!K90="Q4 2030"),"Yes","No")</f>
        <v>No</v>
      </c>
      <c r="AZ1675" s="178" t="str">
        <f t="shared" si="1086"/>
        <v>No</v>
      </c>
      <c r="BA1675" t="str">
        <f>IF(Payroll!K90="","No","Yes")</f>
        <v>No</v>
      </c>
      <c r="BB1675" s="178" t="str">
        <f t="shared" si="1087"/>
        <v>No</v>
      </c>
      <c r="BC1675" s="178" t="str">
        <f t="shared" si="1088"/>
        <v>Yes</v>
      </c>
      <c r="BD1675" s="174"/>
    </row>
    <row r="1676" spans="1:56" s="175" customFormat="1" ht="35.25" thickBot="1" x14ac:dyDescent="0.5">
      <c r="A1676" s="177">
        <v>87</v>
      </c>
      <c r="B1676" s="71" t="s">
        <v>1317</v>
      </c>
      <c r="C1676" t="str">
        <f>IF(Payroll!E91="Yes","Yes","No")</f>
        <v>No</v>
      </c>
      <c r="D1676" t="str">
        <f>IF(AND(C1676="No",Payroll!F91="Yes"),"Yes","No")</f>
        <v>No</v>
      </c>
      <c r="E1676" t="str">
        <f>IF(AND(C1676="No",Payroll!F91="N/A"),"N/A","No")</f>
        <v>No</v>
      </c>
      <c r="F1676">
        <f>IF(OR(Payroll!F91="Yes",Payroll!F91="N/A"),0,1)</f>
        <v>1</v>
      </c>
      <c r="G1676" t="str">
        <f>IF(OR(Payroll!K91="Q3 2019",Payroll!K91="Q4 2019"),"Yes","No")</f>
        <v>No</v>
      </c>
      <c r="H1676" s="178" t="str">
        <f t="shared" si="1064"/>
        <v>No</v>
      </c>
      <c r="I1676" t="str">
        <f>IF(OR(Payroll!K91="Q1 2020",Payroll!K91="Q2 2020"),"Yes","No")</f>
        <v>No</v>
      </c>
      <c r="J1676" s="178" t="str">
        <f t="shared" si="1065"/>
        <v>No</v>
      </c>
      <c r="K1676" t="str">
        <f>IF(OR(Payroll!K91="Q3 2020",Payroll!K91="Q4 2020"),"Yes","No")</f>
        <v>No</v>
      </c>
      <c r="L1676" s="178" t="str">
        <f t="shared" si="1066"/>
        <v>No</v>
      </c>
      <c r="M1676" t="str">
        <f>IF(OR(Payroll!K91="Q1 2021",Payroll!K91="Q2 2021"),"Yes","No")</f>
        <v>No</v>
      </c>
      <c r="N1676" s="178" t="str">
        <f t="shared" si="1067"/>
        <v>No</v>
      </c>
      <c r="O1676" t="str">
        <f>IF(OR(Payroll!K91="Q3 2021",Payroll!K91="Q4 2021"),"Yes","No")</f>
        <v>No</v>
      </c>
      <c r="P1676" s="178" t="str">
        <f t="shared" si="1068"/>
        <v>No</v>
      </c>
      <c r="Q1676" t="str">
        <f>IF(OR(Payroll!K91="Q1 2022",Payroll!K91="Q2 2022"),"Yes","No")</f>
        <v>No</v>
      </c>
      <c r="R1676" s="178" t="str">
        <f t="shared" si="1069"/>
        <v>No</v>
      </c>
      <c r="S1676" t="str">
        <f>IF(OR(Payroll!K91="Q3 2022",Payroll!K91="Q4 2022"),"Yes","No")</f>
        <v>No</v>
      </c>
      <c r="T1676" s="178" t="str">
        <f t="shared" si="1070"/>
        <v>No</v>
      </c>
      <c r="U1676" t="str">
        <f>IF(OR(Payroll!K91="Q1 2023",Payroll!K91="Q2 2023"),"Yes","No")</f>
        <v>No</v>
      </c>
      <c r="V1676" s="178" t="str">
        <f t="shared" si="1071"/>
        <v>No</v>
      </c>
      <c r="W1676" t="str">
        <f>IF(OR(Payroll!K91="Q3 2023",Payroll!K91="Q4 2023"),"Yes","No")</f>
        <v>No</v>
      </c>
      <c r="X1676" s="178" t="str">
        <f t="shared" si="1072"/>
        <v>No</v>
      </c>
      <c r="Y1676" t="str">
        <f>IF(OR(Payroll!K91="Q1 2024",Payroll!K91="Q2 2024"),"Yes","No")</f>
        <v>No</v>
      </c>
      <c r="Z1676" s="178" t="str">
        <f t="shared" si="1073"/>
        <v>No</v>
      </c>
      <c r="AA1676" t="str">
        <f>IF(OR(Payroll!K91="Q3 2024",Payroll!K91="Q4 2024"),"Yes","No")</f>
        <v>No</v>
      </c>
      <c r="AB1676" s="178" t="str">
        <f t="shared" si="1074"/>
        <v>No</v>
      </c>
      <c r="AC1676" t="str">
        <f>IF(OR(Payroll!K91="Q1 2025",Payroll!K91="Q2 2025"),"Yes","No")</f>
        <v>No</v>
      </c>
      <c r="AD1676" s="178" t="str">
        <f t="shared" si="1075"/>
        <v>No</v>
      </c>
      <c r="AE1676" t="str">
        <f>IF(OR(Payroll!K91="Q3 2025",Payroll!K91="Q4 2025"),"Yes","No")</f>
        <v>No</v>
      </c>
      <c r="AF1676" s="178" t="str">
        <f t="shared" si="1076"/>
        <v>No</v>
      </c>
      <c r="AG1676" t="str">
        <f>IF(OR(Payroll!K91="Q1 2026",Payroll!K91="Q2 2026"),"Yes","No")</f>
        <v>No</v>
      </c>
      <c r="AH1676" s="178" t="str">
        <f t="shared" si="1077"/>
        <v>No</v>
      </c>
      <c r="AI1676" t="str">
        <f>IF(OR(Payroll!K91="Q3 2026",Payroll!K91="Q4 2026"),"Yes","No")</f>
        <v>No</v>
      </c>
      <c r="AJ1676" s="178" t="str">
        <f t="shared" si="1078"/>
        <v>No</v>
      </c>
      <c r="AK1676" t="str">
        <f>IF(OR(Payroll!K91="Q1 2027",Payroll!K91="Q2 2027"),"Yes","No")</f>
        <v>No</v>
      </c>
      <c r="AL1676" s="178" t="str">
        <f t="shared" si="1079"/>
        <v>No</v>
      </c>
      <c r="AM1676" t="str">
        <f>IF(OR(Payroll!K91="Q3 2027",Payroll!K91="Q4 2027"),"Yes","No")</f>
        <v>No</v>
      </c>
      <c r="AN1676" s="178" t="str">
        <f t="shared" si="1080"/>
        <v>No</v>
      </c>
      <c r="AO1676" t="str">
        <f>IF(OR(Payroll!K91="Q1 2028",Payroll!K91="Q2 2028"),"Yes","No")</f>
        <v>No</v>
      </c>
      <c r="AP1676" s="178" t="str">
        <f t="shared" si="1081"/>
        <v>No</v>
      </c>
      <c r="AQ1676" t="str">
        <f>IF(OR(Payroll!K91="Q3 2028",Payroll!K91="Q4 2028"),"Yes","No")</f>
        <v>No</v>
      </c>
      <c r="AR1676" s="178" t="str">
        <f t="shared" si="1082"/>
        <v>No</v>
      </c>
      <c r="AS1676" t="str">
        <f>IF(OR(Payroll!K91="Q1 2029",Payroll!K91="Q2 2029"),"Yes","No")</f>
        <v>No</v>
      </c>
      <c r="AT1676" s="178" t="str">
        <f t="shared" si="1083"/>
        <v>No</v>
      </c>
      <c r="AU1676" t="str">
        <f>IF(OR(Payroll!K91="Q3 2029",Payroll!K91="Q4 2029"),"Yes","No")</f>
        <v>No</v>
      </c>
      <c r="AV1676" s="178" t="str">
        <f t="shared" si="1084"/>
        <v>No</v>
      </c>
      <c r="AW1676" t="str">
        <f>IF(OR(Payroll!K91="Q1 2030",Payroll!K91="Q2 2030"),"Yes","No")</f>
        <v>No</v>
      </c>
      <c r="AX1676" s="178" t="str">
        <f t="shared" si="1085"/>
        <v>No</v>
      </c>
      <c r="AY1676" t="str">
        <f>IF(OR(Payroll!K91="Q3 2030",Payroll!K91="Q4 2030"),"Yes","No")</f>
        <v>No</v>
      </c>
      <c r="AZ1676" s="178" t="str">
        <f t="shared" si="1086"/>
        <v>No</v>
      </c>
      <c r="BA1676" t="str">
        <f>IF(Payroll!K91="","No","Yes")</f>
        <v>No</v>
      </c>
      <c r="BB1676" s="178" t="str">
        <f t="shared" si="1087"/>
        <v>No</v>
      </c>
      <c r="BC1676" s="178" t="str">
        <f t="shared" si="1088"/>
        <v>Yes</v>
      </c>
      <c r="BD1676" s="174"/>
    </row>
    <row r="1677" spans="1:56" s="175" customFormat="1" ht="23.65" thickBot="1" x14ac:dyDescent="0.5">
      <c r="A1677" s="177">
        <v>88</v>
      </c>
      <c r="B1677" s="71" t="s">
        <v>1318</v>
      </c>
      <c r="C1677" t="str">
        <f>IF(Payroll!E92="Yes","Yes","No")</f>
        <v>No</v>
      </c>
      <c r="D1677" t="str">
        <f>IF(AND(C1677="No",Payroll!F92="Yes"),"Yes","No")</f>
        <v>No</v>
      </c>
      <c r="E1677" t="str">
        <f>IF(AND(C1677="No",Payroll!F92="N/A"),"N/A","No")</f>
        <v>No</v>
      </c>
      <c r="F1677">
        <f>IF(OR(Payroll!F92="Yes",Payroll!F92="N/A"),0,1)</f>
        <v>1</v>
      </c>
      <c r="G1677" t="str">
        <f>IF(OR(Payroll!K92="Q3 2019",Payroll!K92="Q4 2019"),"Yes","No")</f>
        <v>No</v>
      </c>
      <c r="H1677" s="178" t="str">
        <f t="shared" si="1064"/>
        <v>No</v>
      </c>
      <c r="I1677" t="str">
        <f>IF(OR(Payroll!K92="Q1 2020",Payroll!K92="Q2 2020"),"Yes","No")</f>
        <v>No</v>
      </c>
      <c r="J1677" s="178" t="str">
        <f t="shared" si="1065"/>
        <v>No</v>
      </c>
      <c r="K1677" t="str">
        <f>IF(OR(Payroll!K92="Q3 2020",Payroll!K92="Q4 2020"),"Yes","No")</f>
        <v>No</v>
      </c>
      <c r="L1677" s="178" t="str">
        <f t="shared" si="1066"/>
        <v>No</v>
      </c>
      <c r="M1677" t="str">
        <f>IF(OR(Payroll!K92="Q1 2021",Payroll!K92="Q2 2021"),"Yes","No")</f>
        <v>No</v>
      </c>
      <c r="N1677" s="178" t="str">
        <f t="shared" si="1067"/>
        <v>No</v>
      </c>
      <c r="O1677" t="str">
        <f>IF(OR(Payroll!K92="Q3 2021",Payroll!K92="Q4 2021"),"Yes","No")</f>
        <v>No</v>
      </c>
      <c r="P1677" s="178" t="str">
        <f t="shared" si="1068"/>
        <v>No</v>
      </c>
      <c r="Q1677" t="str">
        <f>IF(OR(Payroll!K92="Q1 2022",Payroll!K92="Q2 2022"),"Yes","No")</f>
        <v>No</v>
      </c>
      <c r="R1677" s="178" t="str">
        <f t="shared" si="1069"/>
        <v>No</v>
      </c>
      <c r="S1677" t="str">
        <f>IF(OR(Payroll!K92="Q3 2022",Payroll!K92="Q4 2022"),"Yes","No")</f>
        <v>No</v>
      </c>
      <c r="T1677" s="178" t="str">
        <f t="shared" si="1070"/>
        <v>No</v>
      </c>
      <c r="U1677" t="str">
        <f>IF(OR(Payroll!K92="Q1 2023",Payroll!K92="Q2 2023"),"Yes","No")</f>
        <v>No</v>
      </c>
      <c r="V1677" s="178" t="str">
        <f t="shared" si="1071"/>
        <v>No</v>
      </c>
      <c r="W1677" t="str">
        <f>IF(OR(Payroll!K92="Q3 2023",Payroll!K92="Q4 2023"),"Yes","No")</f>
        <v>No</v>
      </c>
      <c r="X1677" s="178" t="str">
        <f t="shared" si="1072"/>
        <v>No</v>
      </c>
      <c r="Y1677" t="str">
        <f>IF(OR(Payroll!K92="Q1 2024",Payroll!K92="Q2 2024"),"Yes","No")</f>
        <v>No</v>
      </c>
      <c r="Z1677" s="178" t="str">
        <f t="shared" si="1073"/>
        <v>No</v>
      </c>
      <c r="AA1677" t="str">
        <f>IF(OR(Payroll!K92="Q3 2024",Payroll!K92="Q4 2024"),"Yes","No")</f>
        <v>No</v>
      </c>
      <c r="AB1677" s="178" t="str">
        <f t="shared" si="1074"/>
        <v>No</v>
      </c>
      <c r="AC1677" t="str">
        <f>IF(OR(Payroll!K92="Q1 2025",Payroll!K92="Q2 2025"),"Yes","No")</f>
        <v>No</v>
      </c>
      <c r="AD1677" s="178" t="str">
        <f t="shared" si="1075"/>
        <v>No</v>
      </c>
      <c r="AE1677" t="str">
        <f>IF(OR(Payroll!K92="Q3 2025",Payroll!K92="Q4 2025"),"Yes","No")</f>
        <v>No</v>
      </c>
      <c r="AF1677" s="178" t="str">
        <f t="shared" si="1076"/>
        <v>No</v>
      </c>
      <c r="AG1677" t="str">
        <f>IF(OR(Payroll!K92="Q1 2026",Payroll!K92="Q2 2026"),"Yes","No")</f>
        <v>No</v>
      </c>
      <c r="AH1677" s="178" t="str">
        <f t="shared" si="1077"/>
        <v>No</v>
      </c>
      <c r="AI1677" t="str">
        <f>IF(OR(Payroll!K92="Q3 2026",Payroll!K92="Q4 2026"),"Yes","No")</f>
        <v>No</v>
      </c>
      <c r="AJ1677" s="178" t="str">
        <f t="shared" si="1078"/>
        <v>No</v>
      </c>
      <c r="AK1677" t="str">
        <f>IF(OR(Payroll!K92="Q1 2027",Payroll!K92="Q2 2027"),"Yes","No")</f>
        <v>No</v>
      </c>
      <c r="AL1677" s="178" t="str">
        <f t="shared" si="1079"/>
        <v>No</v>
      </c>
      <c r="AM1677" t="str">
        <f>IF(OR(Payroll!K92="Q3 2027",Payroll!K92="Q4 2027"),"Yes","No")</f>
        <v>No</v>
      </c>
      <c r="AN1677" s="178" t="str">
        <f t="shared" si="1080"/>
        <v>No</v>
      </c>
      <c r="AO1677" t="str">
        <f>IF(OR(Payroll!K92="Q1 2028",Payroll!K92="Q2 2028"),"Yes","No")</f>
        <v>No</v>
      </c>
      <c r="AP1677" s="178" t="str">
        <f t="shared" si="1081"/>
        <v>No</v>
      </c>
      <c r="AQ1677" t="str">
        <f>IF(OR(Payroll!K92="Q3 2028",Payroll!K92="Q4 2028"),"Yes","No")</f>
        <v>No</v>
      </c>
      <c r="AR1677" s="178" t="str">
        <f t="shared" si="1082"/>
        <v>No</v>
      </c>
      <c r="AS1677" t="str">
        <f>IF(OR(Payroll!K92="Q1 2029",Payroll!K92="Q2 2029"),"Yes","No")</f>
        <v>No</v>
      </c>
      <c r="AT1677" s="178" t="str">
        <f t="shared" si="1083"/>
        <v>No</v>
      </c>
      <c r="AU1677" t="str">
        <f>IF(OR(Payroll!K92="Q3 2029",Payroll!K92="Q4 2029"),"Yes","No")</f>
        <v>No</v>
      </c>
      <c r="AV1677" s="178" t="str">
        <f t="shared" si="1084"/>
        <v>No</v>
      </c>
      <c r="AW1677" t="str">
        <f>IF(OR(Payroll!K92="Q1 2030",Payroll!K92="Q2 2030"),"Yes","No")</f>
        <v>No</v>
      </c>
      <c r="AX1677" s="178" t="str">
        <f t="shared" si="1085"/>
        <v>No</v>
      </c>
      <c r="AY1677" t="str">
        <f>IF(OR(Payroll!K92="Q3 2030",Payroll!K92="Q4 2030"),"Yes","No")</f>
        <v>No</v>
      </c>
      <c r="AZ1677" s="178" t="str">
        <f t="shared" si="1086"/>
        <v>No</v>
      </c>
      <c r="BA1677" t="str">
        <f>IF(Payroll!K92="","No","Yes")</f>
        <v>No</v>
      </c>
      <c r="BB1677" s="178" t="str">
        <f t="shared" si="1087"/>
        <v>No</v>
      </c>
      <c r="BC1677" s="178" t="str">
        <f t="shared" si="1088"/>
        <v>Yes</v>
      </c>
      <c r="BD1677" s="174"/>
    </row>
    <row r="1678" spans="1:56" s="175" customFormat="1" ht="23.65" thickBot="1" x14ac:dyDescent="0.5">
      <c r="A1678" s="177">
        <v>89</v>
      </c>
      <c r="B1678" s="71" t="s">
        <v>1319</v>
      </c>
      <c r="C1678" t="str">
        <f>IF(Payroll!E93="Yes","Yes","No")</f>
        <v>No</v>
      </c>
      <c r="D1678" t="str">
        <f>IF(AND(C1678="No",Payroll!F93="Yes"),"Yes","No")</f>
        <v>No</v>
      </c>
      <c r="E1678" t="str">
        <f>IF(AND(C1678="No",Payroll!F93="N/A"),"N/A","No")</f>
        <v>No</v>
      </c>
      <c r="F1678">
        <f>IF(OR(Payroll!F93="Yes",Payroll!F93="N/A"),0,1)</f>
        <v>1</v>
      </c>
      <c r="G1678" t="str">
        <f>IF(OR(Payroll!K93="Q3 2019",Payroll!K93="Q4 2019"),"Yes","No")</f>
        <v>No</v>
      </c>
      <c r="H1678" s="178" t="str">
        <f t="shared" si="1064"/>
        <v>No</v>
      </c>
      <c r="I1678" t="str">
        <f>IF(OR(Payroll!K93="Q1 2020",Payroll!K93="Q2 2020"),"Yes","No")</f>
        <v>No</v>
      </c>
      <c r="J1678" s="178" t="str">
        <f t="shared" si="1065"/>
        <v>No</v>
      </c>
      <c r="K1678" t="str">
        <f>IF(OR(Payroll!K93="Q3 2020",Payroll!K93="Q4 2020"),"Yes","No")</f>
        <v>No</v>
      </c>
      <c r="L1678" s="178" t="str">
        <f t="shared" si="1066"/>
        <v>No</v>
      </c>
      <c r="M1678" t="str">
        <f>IF(OR(Payroll!K93="Q1 2021",Payroll!K93="Q2 2021"),"Yes","No")</f>
        <v>No</v>
      </c>
      <c r="N1678" s="178" t="str">
        <f t="shared" si="1067"/>
        <v>No</v>
      </c>
      <c r="O1678" t="str">
        <f>IF(OR(Payroll!K93="Q3 2021",Payroll!K93="Q4 2021"),"Yes","No")</f>
        <v>No</v>
      </c>
      <c r="P1678" s="178" t="str">
        <f t="shared" si="1068"/>
        <v>No</v>
      </c>
      <c r="Q1678" t="str">
        <f>IF(OR(Payroll!K93="Q1 2022",Payroll!K93="Q2 2022"),"Yes","No")</f>
        <v>No</v>
      </c>
      <c r="R1678" s="178" t="str">
        <f t="shared" si="1069"/>
        <v>No</v>
      </c>
      <c r="S1678" t="str">
        <f>IF(OR(Payroll!K93="Q3 2022",Payroll!K93="Q4 2022"),"Yes","No")</f>
        <v>No</v>
      </c>
      <c r="T1678" s="178" t="str">
        <f t="shared" si="1070"/>
        <v>No</v>
      </c>
      <c r="U1678" t="str">
        <f>IF(OR(Payroll!K93="Q1 2023",Payroll!K93="Q2 2023"),"Yes","No")</f>
        <v>No</v>
      </c>
      <c r="V1678" s="178" t="str">
        <f t="shared" si="1071"/>
        <v>No</v>
      </c>
      <c r="W1678" t="str">
        <f>IF(OR(Payroll!K93="Q3 2023",Payroll!K93="Q4 2023"),"Yes","No")</f>
        <v>No</v>
      </c>
      <c r="X1678" s="178" t="str">
        <f t="shared" si="1072"/>
        <v>No</v>
      </c>
      <c r="Y1678" t="str">
        <f>IF(OR(Payroll!K93="Q1 2024",Payroll!K93="Q2 2024"),"Yes","No")</f>
        <v>No</v>
      </c>
      <c r="Z1678" s="178" t="str">
        <f t="shared" si="1073"/>
        <v>No</v>
      </c>
      <c r="AA1678" t="str">
        <f>IF(OR(Payroll!K93="Q3 2024",Payroll!K93="Q4 2024"),"Yes","No")</f>
        <v>No</v>
      </c>
      <c r="AB1678" s="178" t="str">
        <f t="shared" si="1074"/>
        <v>No</v>
      </c>
      <c r="AC1678" t="str">
        <f>IF(OR(Payroll!K93="Q1 2025",Payroll!K93="Q2 2025"),"Yes","No")</f>
        <v>No</v>
      </c>
      <c r="AD1678" s="178" t="str">
        <f t="shared" si="1075"/>
        <v>No</v>
      </c>
      <c r="AE1678" t="str">
        <f>IF(OR(Payroll!K93="Q3 2025",Payroll!K93="Q4 2025"),"Yes","No")</f>
        <v>No</v>
      </c>
      <c r="AF1678" s="178" t="str">
        <f t="shared" si="1076"/>
        <v>No</v>
      </c>
      <c r="AG1678" t="str">
        <f>IF(OR(Payroll!K93="Q1 2026",Payroll!K93="Q2 2026"),"Yes","No")</f>
        <v>No</v>
      </c>
      <c r="AH1678" s="178" t="str">
        <f t="shared" si="1077"/>
        <v>No</v>
      </c>
      <c r="AI1678" t="str">
        <f>IF(OR(Payroll!K93="Q3 2026",Payroll!K93="Q4 2026"),"Yes","No")</f>
        <v>No</v>
      </c>
      <c r="AJ1678" s="178" t="str">
        <f t="shared" si="1078"/>
        <v>No</v>
      </c>
      <c r="AK1678" t="str">
        <f>IF(OR(Payroll!K93="Q1 2027",Payroll!K93="Q2 2027"),"Yes","No")</f>
        <v>No</v>
      </c>
      <c r="AL1678" s="178" t="str">
        <f t="shared" si="1079"/>
        <v>No</v>
      </c>
      <c r="AM1678" t="str">
        <f>IF(OR(Payroll!K93="Q3 2027",Payroll!K93="Q4 2027"),"Yes","No")</f>
        <v>No</v>
      </c>
      <c r="AN1678" s="178" t="str">
        <f t="shared" si="1080"/>
        <v>No</v>
      </c>
      <c r="AO1678" t="str">
        <f>IF(OR(Payroll!K93="Q1 2028",Payroll!K93="Q2 2028"),"Yes","No")</f>
        <v>No</v>
      </c>
      <c r="AP1678" s="178" t="str">
        <f t="shared" si="1081"/>
        <v>No</v>
      </c>
      <c r="AQ1678" t="str">
        <f>IF(OR(Payroll!K93="Q3 2028",Payroll!K93="Q4 2028"),"Yes","No")</f>
        <v>No</v>
      </c>
      <c r="AR1678" s="178" t="str">
        <f t="shared" si="1082"/>
        <v>No</v>
      </c>
      <c r="AS1678" t="str">
        <f>IF(OR(Payroll!K93="Q1 2029",Payroll!K93="Q2 2029"),"Yes","No")</f>
        <v>No</v>
      </c>
      <c r="AT1678" s="178" t="str">
        <f t="shared" si="1083"/>
        <v>No</v>
      </c>
      <c r="AU1678" t="str">
        <f>IF(OR(Payroll!K93="Q3 2029",Payroll!K93="Q4 2029"),"Yes","No")</f>
        <v>No</v>
      </c>
      <c r="AV1678" s="178" t="str">
        <f t="shared" si="1084"/>
        <v>No</v>
      </c>
      <c r="AW1678" t="str">
        <f>IF(OR(Payroll!K93="Q1 2030",Payroll!K93="Q2 2030"),"Yes","No")</f>
        <v>No</v>
      </c>
      <c r="AX1678" s="178" t="str">
        <f t="shared" si="1085"/>
        <v>No</v>
      </c>
      <c r="AY1678" t="str">
        <f>IF(OR(Payroll!K93="Q3 2030",Payroll!K93="Q4 2030"),"Yes","No")</f>
        <v>No</v>
      </c>
      <c r="AZ1678" s="178" t="str">
        <f t="shared" si="1086"/>
        <v>No</v>
      </c>
      <c r="BA1678" t="str">
        <f>IF(Payroll!K93="","No","Yes")</f>
        <v>No</v>
      </c>
      <c r="BB1678" s="178" t="str">
        <f t="shared" si="1087"/>
        <v>No</v>
      </c>
      <c r="BC1678" s="178" t="str">
        <f t="shared" si="1088"/>
        <v>Yes</v>
      </c>
      <c r="BD1678" s="174"/>
    </row>
    <row r="1679" spans="1:56" s="175" customFormat="1" ht="35.25" thickBot="1" x14ac:dyDescent="0.5">
      <c r="A1679" s="177">
        <v>90</v>
      </c>
      <c r="B1679" s="71" t="s">
        <v>1320</v>
      </c>
      <c r="C1679" t="str">
        <f>IF(Payroll!E94="Yes","Yes","No")</f>
        <v>No</v>
      </c>
      <c r="D1679" t="str">
        <f>IF(AND(C1679="No",Payroll!F94="Yes"),"Yes","No")</f>
        <v>No</v>
      </c>
      <c r="E1679" t="str">
        <f>IF(AND(C1679="No",Payroll!F94="N/A"),"N/A","No")</f>
        <v>No</v>
      </c>
      <c r="F1679">
        <f>IF(OR(Payroll!F94="Yes",Payroll!F94="N/A"),0,1)</f>
        <v>1</v>
      </c>
      <c r="G1679" t="str">
        <f>IF(OR(Payroll!K94="Q3 2019",Payroll!K94="Q4 2019"),"Yes","No")</f>
        <v>No</v>
      </c>
      <c r="H1679" s="178" t="str">
        <f t="shared" si="1064"/>
        <v>No</v>
      </c>
      <c r="I1679" t="str">
        <f>IF(OR(Payroll!K94="Q1 2020",Payroll!K94="Q2 2020"),"Yes","No")</f>
        <v>No</v>
      </c>
      <c r="J1679" s="178" t="str">
        <f t="shared" si="1065"/>
        <v>No</v>
      </c>
      <c r="K1679" t="str">
        <f>IF(OR(Payroll!K94="Q3 2020",Payroll!K94="Q4 2020"),"Yes","No")</f>
        <v>No</v>
      </c>
      <c r="L1679" s="178" t="str">
        <f t="shared" si="1066"/>
        <v>No</v>
      </c>
      <c r="M1679" t="str">
        <f>IF(OR(Payroll!K94="Q1 2021",Payroll!K94="Q2 2021"),"Yes","No")</f>
        <v>No</v>
      </c>
      <c r="N1679" s="178" t="str">
        <f t="shared" si="1067"/>
        <v>No</v>
      </c>
      <c r="O1679" t="str">
        <f>IF(OR(Payroll!K94="Q3 2021",Payroll!K94="Q4 2021"),"Yes","No")</f>
        <v>No</v>
      </c>
      <c r="P1679" s="178" t="str">
        <f t="shared" si="1068"/>
        <v>No</v>
      </c>
      <c r="Q1679" t="str">
        <f>IF(OR(Payroll!K94="Q1 2022",Payroll!K94="Q2 2022"),"Yes","No")</f>
        <v>No</v>
      </c>
      <c r="R1679" s="178" t="str">
        <f t="shared" si="1069"/>
        <v>No</v>
      </c>
      <c r="S1679" t="str">
        <f>IF(OR(Payroll!K94="Q3 2022",Payroll!K94="Q4 2022"),"Yes","No")</f>
        <v>No</v>
      </c>
      <c r="T1679" s="178" t="str">
        <f t="shared" si="1070"/>
        <v>No</v>
      </c>
      <c r="U1679" t="str">
        <f>IF(OR(Payroll!K94="Q1 2023",Payroll!K94="Q2 2023"),"Yes","No")</f>
        <v>No</v>
      </c>
      <c r="V1679" s="178" t="str">
        <f t="shared" si="1071"/>
        <v>No</v>
      </c>
      <c r="W1679" t="str">
        <f>IF(OR(Payroll!K94="Q3 2023",Payroll!K94="Q4 2023"),"Yes","No")</f>
        <v>No</v>
      </c>
      <c r="X1679" s="178" t="str">
        <f t="shared" si="1072"/>
        <v>No</v>
      </c>
      <c r="Y1679" t="str">
        <f>IF(OR(Payroll!K94="Q1 2024",Payroll!K94="Q2 2024"),"Yes","No")</f>
        <v>No</v>
      </c>
      <c r="Z1679" s="178" t="str">
        <f t="shared" si="1073"/>
        <v>No</v>
      </c>
      <c r="AA1679" t="str">
        <f>IF(OR(Payroll!K94="Q3 2024",Payroll!K94="Q4 2024"),"Yes","No")</f>
        <v>No</v>
      </c>
      <c r="AB1679" s="178" t="str">
        <f t="shared" si="1074"/>
        <v>No</v>
      </c>
      <c r="AC1679" t="str">
        <f>IF(OR(Payroll!K94="Q1 2025",Payroll!K94="Q2 2025"),"Yes","No")</f>
        <v>No</v>
      </c>
      <c r="AD1679" s="178" t="str">
        <f t="shared" si="1075"/>
        <v>No</v>
      </c>
      <c r="AE1679" t="str">
        <f>IF(OR(Payroll!K94="Q3 2025",Payroll!K94="Q4 2025"),"Yes","No")</f>
        <v>No</v>
      </c>
      <c r="AF1679" s="178" t="str">
        <f t="shared" si="1076"/>
        <v>No</v>
      </c>
      <c r="AG1679" t="str">
        <f>IF(OR(Payroll!K94="Q1 2026",Payroll!K94="Q2 2026"),"Yes","No")</f>
        <v>No</v>
      </c>
      <c r="AH1679" s="178" t="str">
        <f t="shared" si="1077"/>
        <v>No</v>
      </c>
      <c r="AI1679" t="str">
        <f>IF(OR(Payroll!K94="Q3 2026",Payroll!K94="Q4 2026"),"Yes","No")</f>
        <v>No</v>
      </c>
      <c r="AJ1679" s="178" t="str">
        <f t="shared" si="1078"/>
        <v>No</v>
      </c>
      <c r="AK1679" t="str">
        <f>IF(OR(Payroll!K94="Q1 2027",Payroll!K94="Q2 2027"),"Yes","No")</f>
        <v>No</v>
      </c>
      <c r="AL1679" s="178" t="str">
        <f t="shared" si="1079"/>
        <v>No</v>
      </c>
      <c r="AM1679" t="str">
        <f>IF(OR(Payroll!K94="Q3 2027",Payroll!K94="Q4 2027"),"Yes","No")</f>
        <v>No</v>
      </c>
      <c r="AN1679" s="178" t="str">
        <f t="shared" si="1080"/>
        <v>No</v>
      </c>
      <c r="AO1679" t="str">
        <f>IF(OR(Payroll!K94="Q1 2028",Payroll!K94="Q2 2028"),"Yes","No")</f>
        <v>No</v>
      </c>
      <c r="AP1679" s="178" t="str">
        <f t="shared" si="1081"/>
        <v>No</v>
      </c>
      <c r="AQ1679" t="str">
        <f>IF(OR(Payroll!K94="Q3 2028",Payroll!K94="Q4 2028"),"Yes","No")</f>
        <v>No</v>
      </c>
      <c r="AR1679" s="178" t="str">
        <f t="shared" si="1082"/>
        <v>No</v>
      </c>
      <c r="AS1679" t="str">
        <f>IF(OR(Payroll!K94="Q1 2029",Payroll!K94="Q2 2029"),"Yes","No")</f>
        <v>No</v>
      </c>
      <c r="AT1679" s="178" t="str">
        <f t="shared" si="1083"/>
        <v>No</v>
      </c>
      <c r="AU1679" t="str">
        <f>IF(OR(Payroll!K94="Q3 2029",Payroll!K94="Q4 2029"),"Yes","No")</f>
        <v>No</v>
      </c>
      <c r="AV1679" s="178" t="str">
        <f t="shared" si="1084"/>
        <v>No</v>
      </c>
      <c r="AW1679" t="str">
        <f>IF(OR(Payroll!K94="Q1 2030",Payroll!K94="Q2 2030"),"Yes","No")</f>
        <v>No</v>
      </c>
      <c r="AX1679" s="178" t="str">
        <f t="shared" si="1085"/>
        <v>No</v>
      </c>
      <c r="AY1679" t="str">
        <f>IF(OR(Payroll!K94="Q3 2030",Payroll!K94="Q4 2030"),"Yes","No")</f>
        <v>No</v>
      </c>
      <c r="AZ1679" s="178" t="str">
        <f t="shared" si="1086"/>
        <v>No</v>
      </c>
      <c r="BA1679" t="str">
        <f>IF(Payroll!K94="","No","Yes")</f>
        <v>No</v>
      </c>
      <c r="BB1679" s="178" t="str">
        <f t="shared" si="1087"/>
        <v>No</v>
      </c>
      <c r="BC1679" s="178" t="str">
        <f t="shared" si="1088"/>
        <v>Yes</v>
      </c>
      <c r="BD1679" s="174"/>
    </row>
    <row r="1680" spans="1:56" s="175" customFormat="1" ht="23.65" thickBot="1" x14ac:dyDescent="0.5">
      <c r="A1680" s="177">
        <v>91</v>
      </c>
      <c r="B1680" s="71" t="s">
        <v>1322</v>
      </c>
      <c r="C1680" t="str">
        <f>IF(Payroll!E95="Yes","Yes","No")</f>
        <v>No</v>
      </c>
      <c r="D1680" t="str">
        <f>IF(AND(C1680="No",Payroll!F95="Yes"),"Yes","No")</f>
        <v>No</v>
      </c>
      <c r="E1680" t="str">
        <f>IF(AND(C1680="No",Payroll!F95="N/A"),"N/A","No")</f>
        <v>No</v>
      </c>
      <c r="F1680">
        <f>IF(OR(Payroll!F95="Yes",Payroll!F95="N/A"),0,1)</f>
        <v>1</v>
      </c>
      <c r="G1680" t="str">
        <f>IF(OR(Payroll!K95="Q3 2019",Payroll!K95="Q4 2019"),"Yes","No")</f>
        <v>No</v>
      </c>
      <c r="H1680" s="178" t="str">
        <f t="shared" si="1064"/>
        <v>No</v>
      </c>
      <c r="I1680" t="str">
        <f>IF(OR(Payroll!K95="Q1 2020",Payroll!K95="Q2 2020"),"Yes","No")</f>
        <v>No</v>
      </c>
      <c r="J1680" s="178" t="str">
        <f t="shared" si="1065"/>
        <v>No</v>
      </c>
      <c r="K1680" t="str">
        <f>IF(OR(Payroll!K95="Q3 2020",Payroll!K95="Q4 2020"),"Yes","No")</f>
        <v>No</v>
      </c>
      <c r="L1680" s="178" t="str">
        <f t="shared" si="1066"/>
        <v>No</v>
      </c>
      <c r="M1680" t="str">
        <f>IF(OR(Payroll!K95="Q1 2021",Payroll!K95="Q2 2021"),"Yes","No")</f>
        <v>No</v>
      </c>
      <c r="N1680" s="178" t="str">
        <f t="shared" si="1067"/>
        <v>No</v>
      </c>
      <c r="O1680" t="str">
        <f>IF(OR(Payroll!K95="Q3 2021",Payroll!K95="Q4 2021"),"Yes","No")</f>
        <v>No</v>
      </c>
      <c r="P1680" s="178" t="str">
        <f t="shared" si="1068"/>
        <v>No</v>
      </c>
      <c r="Q1680" t="str">
        <f>IF(OR(Payroll!K95="Q1 2022",Payroll!K95="Q2 2022"),"Yes","No")</f>
        <v>No</v>
      </c>
      <c r="R1680" s="178" t="str">
        <f t="shared" si="1069"/>
        <v>No</v>
      </c>
      <c r="S1680" t="str">
        <f>IF(OR(Payroll!K95="Q3 2022",Payroll!K95="Q4 2022"),"Yes","No")</f>
        <v>No</v>
      </c>
      <c r="T1680" s="178" t="str">
        <f t="shared" si="1070"/>
        <v>No</v>
      </c>
      <c r="U1680" t="str">
        <f>IF(OR(Payroll!K95="Q1 2023",Payroll!K95="Q2 2023"),"Yes","No")</f>
        <v>No</v>
      </c>
      <c r="V1680" s="178" t="str">
        <f t="shared" si="1071"/>
        <v>No</v>
      </c>
      <c r="W1680" t="str">
        <f>IF(OR(Payroll!K95="Q3 2023",Payroll!K95="Q4 2023"),"Yes","No")</f>
        <v>No</v>
      </c>
      <c r="X1680" s="178" t="str">
        <f t="shared" si="1072"/>
        <v>No</v>
      </c>
      <c r="Y1680" t="str">
        <f>IF(OR(Payroll!K95="Q1 2024",Payroll!K95="Q2 2024"),"Yes","No")</f>
        <v>No</v>
      </c>
      <c r="Z1680" s="178" t="str">
        <f t="shared" si="1073"/>
        <v>No</v>
      </c>
      <c r="AA1680" t="str">
        <f>IF(OR(Payroll!K95="Q3 2024",Payroll!K95="Q4 2024"),"Yes","No")</f>
        <v>No</v>
      </c>
      <c r="AB1680" s="178" t="str">
        <f t="shared" si="1074"/>
        <v>No</v>
      </c>
      <c r="AC1680" t="str">
        <f>IF(OR(Payroll!K95="Q1 2025",Payroll!K95="Q2 2025"),"Yes","No")</f>
        <v>No</v>
      </c>
      <c r="AD1680" s="178" t="str">
        <f t="shared" si="1075"/>
        <v>No</v>
      </c>
      <c r="AE1680" t="str">
        <f>IF(OR(Payroll!K95="Q3 2025",Payroll!K95="Q4 2025"),"Yes","No")</f>
        <v>No</v>
      </c>
      <c r="AF1680" s="178" t="str">
        <f t="shared" si="1076"/>
        <v>No</v>
      </c>
      <c r="AG1680" t="str">
        <f>IF(OR(Payroll!K95="Q1 2026",Payroll!K95="Q2 2026"),"Yes","No")</f>
        <v>No</v>
      </c>
      <c r="AH1680" s="178" t="str">
        <f t="shared" si="1077"/>
        <v>No</v>
      </c>
      <c r="AI1680" t="str">
        <f>IF(OR(Payroll!K95="Q3 2026",Payroll!K95="Q4 2026"),"Yes","No")</f>
        <v>No</v>
      </c>
      <c r="AJ1680" s="178" t="str">
        <f t="shared" si="1078"/>
        <v>No</v>
      </c>
      <c r="AK1680" t="str">
        <f>IF(OR(Payroll!K95="Q1 2027",Payroll!K95="Q2 2027"),"Yes","No")</f>
        <v>No</v>
      </c>
      <c r="AL1680" s="178" t="str">
        <f t="shared" si="1079"/>
        <v>No</v>
      </c>
      <c r="AM1680" t="str">
        <f>IF(OR(Payroll!K95="Q3 2027",Payroll!K95="Q4 2027"),"Yes","No")</f>
        <v>No</v>
      </c>
      <c r="AN1680" s="178" t="str">
        <f t="shared" si="1080"/>
        <v>No</v>
      </c>
      <c r="AO1680" t="str">
        <f>IF(OR(Payroll!K95="Q1 2028",Payroll!K95="Q2 2028"),"Yes","No")</f>
        <v>No</v>
      </c>
      <c r="AP1680" s="178" t="str">
        <f t="shared" si="1081"/>
        <v>No</v>
      </c>
      <c r="AQ1680" t="str">
        <f>IF(OR(Payroll!K95="Q3 2028",Payroll!K95="Q4 2028"),"Yes","No")</f>
        <v>No</v>
      </c>
      <c r="AR1680" s="178" t="str">
        <f t="shared" si="1082"/>
        <v>No</v>
      </c>
      <c r="AS1680" t="str">
        <f>IF(OR(Payroll!K95="Q1 2029",Payroll!K95="Q2 2029"),"Yes","No")</f>
        <v>No</v>
      </c>
      <c r="AT1680" s="178" t="str">
        <f t="shared" si="1083"/>
        <v>No</v>
      </c>
      <c r="AU1680" t="str">
        <f>IF(OR(Payroll!K95="Q3 2029",Payroll!K95="Q4 2029"),"Yes","No")</f>
        <v>No</v>
      </c>
      <c r="AV1680" s="178" t="str">
        <f t="shared" si="1084"/>
        <v>No</v>
      </c>
      <c r="AW1680" t="str">
        <f>IF(OR(Payroll!K95="Q1 2030",Payroll!K95="Q2 2030"),"Yes","No")</f>
        <v>No</v>
      </c>
      <c r="AX1680" s="178" t="str">
        <f t="shared" si="1085"/>
        <v>No</v>
      </c>
      <c r="AY1680" t="str">
        <f>IF(OR(Payroll!K95="Q3 2030",Payroll!K95="Q4 2030"),"Yes","No")</f>
        <v>No</v>
      </c>
      <c r="AZ1680" s="178" t="str">
        <f t="shared" si="1086"/>
        <v>No</v>
      </c>
      <c r="BA1680" t="str">
        <f>IF(Payroll!K95="","No","Yes")</f>
        <v>No</v>
      </c>
      <c r="BB1680" s="178" t="str">
        <f t="shared" si="1087"/>
        <v>No</v>
      </c>
      <c r="BC1680" s="178" t="str">
        <f t="shared" si="1088"/>
        <v>Yes</v>
      </c>
      <c r="BD1680" s="174"/>
    </row>
    <row r="1681" spans="1:56" s="175" customFormat="1" ht="14.65" thickBot="1" x14ac:dyDescent="0.5">
      <c r="A1681" s="177">
        <v>92</v>
      </c>
      <c r="B1681" s="71" t="s">
        <v>1323</v>
      </c>
      <c r="C1681" t="str">
        <f>IF(Payroll!E96="Yes","Yes","No")</f>
        <v>No</v>
      </c>
      <c r="D1681" t="str">
        <f>IF(AND(C1681="No",Payroll!F96="Yes"),"Yes","No")</f>
        <v>No</v>
      </c>
      <c r="E1681" t="str">
        <f>IF(AND(C1681="No",Payroll!F96="N/A"),"N/A","No")</f>
        <v>No</v>
      </c>
      <c r="F1681">
        <f>IF(OR(Payroll!F96="Yes",Payroll!F96="N/A"),0,1)</f>
        <v>1</v>
      </c>
      <c r="G1681" t="str">
        <f>IF(OR(Payroll!K96="Q3 2019",Payroll!K96="Q4 2019"),"Yes","No")</f>
        <v>No</v>
      </c>
      <c r="H1681" s="178" t="str">
        <f t="shared" si="1064"/>
        <v>No</v>
      </c>
      <c r="I1681" t="str">
        <f>IF(OR(Payroll!K96="Q1 2020",Payroll!K96="Q2 2020"),"Yes","No")</f>
        <v>No</v>
      </c>
      <c r="J1681" s="178" t="str">
        <f t="shared" si="1065"/>
        <v>No</v>
      </c>
      <c r="K1681" t="str">
        <f>IF(OR(Payroll!K96="Q3 2020",Payroll!K96="Q4 2020"),"Yes","No")</f>
        <v>No</v>
      </c>
      <c r="L1681" s="178" t="str">
        <f t="shared" si="1066"/>
        <v>No</v>
      </c>
      <c r="M1681" t="str">
        <f>IF(OR(Payroll!K96="Q1 2021",Payroll!K96="Q2 2021"),"Yes","No")</f>
        <v>No</v>
      </c>
      <c r="N1681" s="178" t="str">
        <f t="shared" si="1067"/>
        <v>No</v>
      </c>
      <c r="O1681" t="str">
        <f>IF(OR(Payroll!K96="Q3 2021",Payroll!K96="Q4 2021"),"Yes","No")</f>
        <v>No</v>
      </c>
      <c r="P1681" s="178" t="str">
        <f t="shared" si="1068"/>
        <v>No</v>
      </c>
      <c r="Q1681" t="str">
        <f>IF(OR(Payroll!K96="Q1 2022",Payroll!K96="Q2 2022"),"Yes","No")</f>
        <v>No</v>
      </c>
      <c r="R1681" s="178" t="str">
        <f t="shared" si="1069"/>
        <v>No</v>
      </c>
      <c r="S1681" t="str">
        <f>IF(OR(Payroll!K96="Q3 2022",Payroll!K96="Q4 2022"),"Yes","No")</f>
        <v>No</v>
      </c>
      <c r="T1681" s="178" t="str">
        <f t="shared" si="1070"/>
        <v>No</v>
      </c>
      <c r="U1681" t="str">
        <f>IF(OR(Payroll!K96="Q1 2023",Payroll!K96="Q2 2023"),"Yes","No")</f>
        <v>No</v>
      </c>
      <c r="V1681" s="178" t="str">
        <f t="shared" si="1071"/>
        <v>No</v>
      </c>
      <c r="W1681" t="str">
        <f>IF(OR(Payroll!K96="Q3 2023",Payroll!K96="Q4 2023"),"Yes","No")</f>
        <v>No</v>
      </c>
      <c r="X1681" s="178" t="str">
        <f t="shared" si="1072"/>
        <v>No</v>
      </c>
      <c r="Y1681" t="str">
        <f>IF(OR(Payroll!K96="Q1 2024",Payroll!K96="Q2 2024"),"Yes","No")</f>
        <v>No</v>
      </c>
      <c r="Z1681" s="178" t="str">
        <f t="shared" si="1073"/>
        <v>No</v>
      </c>
      <c r="AA1681" t="str">
        <f>IF(OR(Payroll!K96="Q3 2024",Payroll!K96="Q4 2024"),"Yes","No")</f>
        <v>No</v>
      </c>
      <c r="AB1681" s="178" t="str">
        <f t="shared" si="1074"/>
        <v>No</v>
      </c>
      <c r="AC1681" t="str">
        <f>IF(OR(Payroll!K96="Q1 2025",Payroll!K96="Q2 2025"),"Yes","No")</f>
        <v>No</v>
      </c>
      <c r="AD1681" s="178" t="str">
        <f t="shared" si="1075"/>
        <v>No</v>
      </c>
      <c r="AE1681" t="str">
        <f>IF(OR(Payroll!K96="Q3 2025",Payroll!K96="Q4 2025"),"Yes","No")</f>
        <v>No</v>
      </c>
      <c r="AF1681" s="178" t="str">
        <f t="shared" si="1076"/>
        <v>No</v>
      </c>
      <c r="AG1681" t="str">
        <f>IF(OR(Payroll!K96="Q1 2026",Payroll!K96="Q2 2026"),"Yes","No")</f>
        <v>No</v>
      </c>
      <c r="AH1681" s="178" t="str">
        <f t="shared" si="1077"/>
        <v>No</v>
      </c>
      <c r="AI1681" t="str">
        <f>IF(OR(Payroll!K96="Q3 2026",Payroll!K96="Q4 2026"),"Yes","No")</f>
        <v>No</v>
      </c>
      <c r="AJ1681" s="178" t="str">
        <f t="shared" si="1078"/>
        <v>No</v>
      </c>
      <c r="AK1681" t="str">
        <f>IF(OR(Payroll!K96="Q1 2027",Payroll!K96="Q2 2027"),"Yes","No")</f>
        <v>No</v>
      </c>
      <c r="AL1681" s="178" t="str">
        <f t="shared" si="1079"/>
        <v>No</v>
      </c>
      <c r="AM1681" t="str">
        <f>IF(OR(Payroll!K96="Q3 2027",Payroll!K96="Q4 2027"),"Yes","No")</f>
        <v>No</v>
      </c>
      <c r="AN1681" s="178" t="str">
        <f t="shared" si="1080"/>
        <v>No</v>
      </c>
      <c r="AO1681" t="str">
        <f>IF(OR(Payroll!K96="Q1 2028",Payroll!K96="Q2 2028"),"Yes","No")</f>
        <v>No</v>
      </c>
      <c r="AP1681" s="178" t="str">
        <f t="shared" si="1081"/>
        <v>No</v>
      </c>
      <c r="AQ1681" t="str">
        <f>IF(OR(Payroll!K96="Q3 2028",Payroll!K96="Q4 2028"),"Yes","No")</f>
        <v>No</v>
      </c>
      <c r="AR1681" s="178" t="str">
        <f t="shared" si="1082"/>
        <v>No</v>
      </c>
      <c r="AS1681" t="str">
        <f>IF(OR(Payroll!K96="Q1 2029",Payroll!K96="Q2 2029"),"Yes","No")</f>
        <v>No</v>
      </c>
      <c r="AT1681" s="178" t="str">
        <f t="shared" si="1083"/>
        <v>No</v>
      </c>
      <c r="AU1681" t="str">
        <f>IF(OR(Payroll!K96="Q3 2029",Payroll!K96="Q4 2029"),"Yes","No")</f>
        <v>No</v>
      </c>
      <c r="AV1681" s="178" t="str">
        <f t="shared" si="1084"/>
        <v>No</v>
      </c>
      <c r="AW1681" t="str">
        <f>IF(OR(Payroll!K96="Q1 2030",Payroll!K96="Q2 2030"),"Yes","No")</f>
        <v>No</v>
      </c>
      <c r="AX1681" s="178" t="str">
        <f t="shared" si="1085"/>
        <v>No</v>
      </c>
      <c r="AY1681" t="str">
        <f>IF(OR(Payroll!K96="Q3 2030",Payroll!K96="Q4 2030"),"Yes","No")</f>
        <v>No</v>
      </c>
      <c r="AZ1681" s="178" t="str">
        <f t="shared" si="1086"/>
        <v>No</v>
      </c>
      <c r="BA1681" t="str">
        <f>IF(Payroll!K96="","No","Yes")</f>
        <v>No</v>
      </c>
      <c r="BB1681" s="178" t="str">
        <f t="shared" si="1087"/>
        <v>No</v>
      </c>
      <c r="BC1681" s="178" t="str">
        <f t="shared" si="1088"/>
        <v>Yes</v>
      </c>
      <c r="BD1681" s="174"/>
    </row>
    <row r="1682" spans="1:56" s="175" customFormat="1" ht="23.65" thickBot="1" x14ac:dyDescent="0.5">
      <c r="A1682" s="177">
        <v>93</v>
      </c>
      <c r="B1682" s="71" t="s">
        <v>1324</v>
      </c>
      <c r="C1682" t="str">
        <f>IF(Payroll!E97="Yes","Yes","No")</f>
        <v>No</v>
      </c>
      <c r="D1682" t="str">
        <f>IF(AND(C1682="No",Payroll!F97="Yes"),"Yes","No")</f>
        <v>No</v>
      </c>
      <c r="E1682" t="str">
        <f>IF(AND(C1682="No",Payroll!F97="N/A"),"N/A","No")</f>
        <v>No</v>
      </c>
      <c r="F1682">
        <f>IF(OR(Payroll!F97="Yes",Payroll!F97="N/A"),0,1)</f>
        <v>1</v>
      </c>
      <c r="G1682" t="str">
        <f>IF(OR(Payroll!K97="Q3 2019",Payroll!K97="Q4 2019"),"Yes","No")</f>
        <v>No</v>
      </c>
      <c r="H1682" s="178" t="str">
        <f t="shared" si="1064"/>
        <v>No</v>
      </c>
      <c r="I1682" t="str">
        <f>IF(OR(Payroll!K97="Q1 2020",Payroll!K97="Q2 2020"),"Yes","No")</f>
        <v>No</v>
      </c>
      <c r="J1682" s="178" t="str">
        <f t="shared" si="1065"/>
        <v>No</v>
      </c>
      <c r="K1682" t="str">
        <f>IF(OR(Payroll!K97="Q3 2020",Payroll!K97="Q4 2020"),"Yes","No")</f>
        <v>No</v>
      </c>
      <c r="L1682" s="178" t="str">
        <f t="shared" si="1066"/>
        <v>No</v>
      </c>
      <c r="M1682" t="str">
        <f>IF(OR(Payroll!K97="Q1 2021",Payroll!K97="Q2 2021"),"Yes","No")</f>
        <v>No</v>
      </c>
      <c r="N1682" s="178" t="str">
        <f t="shared" si="1067"/>
        <v>No</v>
      </c>
      <c r="O1682" t="str">
        <f>IF(OR(Payroll!K97="Q3 2021",Payroll!K97="Q4 2021"),"Yes","No")</f>
        <v>No</v>
      </c>
      <c r="P1682" s="178" t="str">
        <f t="shared" si="1068"/>
        <v>No</v>
      </c>
      <c r="Q1682" t="str">
        <f>IF(OR(Payroll!K97="Q1 2022",Payroll!K97="Q2 2022"),"Yes","No")</f>
        <v>No</v>
      </c>
      <c r="R1682" s="178" t="str">
        <f t="shared" si="1069"/>
        <v>No</v>
      </c>
      <c r="S1682" t="str">
        <f>IF(OR(Payroll!K97="Q3 2022",Payroll!K97="Q4 2022"),"Yes","No")</f>
        <v>No</v>
      </c>
      <c r="T1682" s="178" t="str">
        <f t="shared" si="1070"/>
        <v>No</v>
      </c>
      <c r="U1682" t="str">
        <f>IF(OR(Payroll!K97="Q1 2023",Payroll!K97="Q2 2023"),"Yes","No")</f>
        <v>No</v>
      </c>
      <c r="V1682" s="178" t="str">
        <f t="shared" si="1071"/>
        <v>No</v>
      </c>
      <c r="W1682" t="str">
        <f>IF(OR(Payroll!K97="Q3 2023",Payroll!K97="Q4 2023"),"Yes","No")</f>
        <v>No</v>
      </c>
      <c r="X1682" s="178" t="str">
        <f t="shared" si="1072"/>
        <v>No</v>
      </c>
      <c r="Y1682" t="str">
        <f>IF(OR(Payroll!K97="Q1 2024",Payroll!K97="Q2 2024"),"Yes","No")</f>
        <v>No</v>
      </c>
      <c r="Z1682" s="178" t="str">
        <f t="shared" si="1073"/>
        <v>No</v>
      </c>
      <c r="AA1682" t="str">
        <f>IF(OR(Payroll!K97="Q3 2024",Payroll!K97="Q4 2024"),"Yes","No")</f>
        <v>No</v>
      </c>
      <c r="AB1682" s="178" t="str">
        <f t="shared" si="1074"/>
        <v>No</v>
      </c>
      <c r="AC1682" t="str">
        <f>IF(OR(Payroll!K97="Q1 2025",Payroll!K97="Q2 2025"),"Yes","No")</f>
        <v>No</v>
      </c>
      <c r="AD1682" s="178" t="str">
        <f t="shared" si="1075"/>
        <v>No</v>
      </c>
      <c r="AE1682" t="str">
        <f>IF(OR(Payroll!K97="Q3 2025",Payroll!K97="Q4 2025"),"Yes","No")</f>
        <v>No</v>
      </c>
      <c r="AF1682" s="178" t="str">
        <f t="shared" si="1076"/>
        <v>No</v>
      </c>
      <c r="AG1682" t="str">
        <f>IF(OR(Payroll!K97="Q1 2026",Payroll!K97="Q2 2026"),"Yes","No")</f>
        <v>No</v>
      </c>
      <c r="AH1682" s="178" t="str">
        <f t="shared" si="1077"/>
        <v>No</v>
      </c>
      <c r="AI1682" t="str">
        <f>IF(OR(Payroll!K97="Q3 2026",Payroll!K97="Q4 2026"),"Yes","No")</f>
        <v>No</v>
      </c>
      <c r="AJ1682" s="178" t="str">
        <f t="shared" si="1078"/>
        <v>No</v>
      </c>
      <c r="AK1682" t="str">
        <f>IF(OR(Payroll!K97="Q1 2027",Payroll!K97="Q2 2027"),"Yes","No")</f>
        <v>No</v>
      </c>
      <c r="AL1682" s="178" t="str">
        <f t="shared" si="1079"/>
        <v>No</v>
      </c>
      <c r="AM1682" t="str">
        <f>IF(OR(Payroll!K97="Q3 2027",Payroll!K97="Q4 2027"),"Yes","No")</f>
        <v>No</v>
      </c>
      <c r="AN1682" s="178" t="str">
        <f t="shared" si="1080"/>
        <v>No</v>
      </c>
      <c r="AO1682" t="str">
        <f>IF(OR(Payroll!K97="Q1 2028",Payroll!K97="Q2 2028"),"Yes","No")</f>
        <v>No</v>
      </c>
      <c r="AP1682" s="178" t="str">
        <f t="shared" si="1081"/>
        <v>No</v>
      </c>
      <c r="AQ1682" t="str">
        <f>IF(OR(Payroll!K97="Q3 2028",Payroll!K97="Q4 2028"),"Yes","No")</f>
        <v>No</v>
      </c>
      <c r="AR1682" s="178" t="str">
        <f t="shared" si="1082"/>
        <v>No</v>
      </c>
      <c r="AS1682" t="str">
        <f>IF(OR(Payroll!K97="Q1 2029",Payroll!K97="Q2 2029"),"Yes","No")</f>
        <v>No</v>
      </c>
      <c r="AT1682" s="178" t="str">
        <f t="shared" si="1083"/>
        <v>No</v>
      </c>
      <c r="AU1682" t="str">
        <f>IF(OR(Payroll!K97="Q3 2029",Payroll!K97="Q4 2029"),"Yes","No")</f>
        <v>No</v>
      </c>
      <c r="AV1682" s="178" t="str">
        <f t="shared" si="1084"/>
        <v>No</v>
      </c>
      <c r="AW1682" t="str">
        <f>IF(OR(Payroll!K97="Q1 2030",Payroll!K97="Q2 2030"),"Yes","No")</f>
        <v>No</v>
      </c>
      <c r="AX1682" s="178" t="str">
        <f t="shared" si="1085"/>
        <v>No</v>
      </c>
      <c r="AY1682" t="str">
        <f>IF(OR(Payroll!K97="Q3 2030",Payroll!K97="Q4 2030"),"Yes","No")</f>
        <v>No</v>
      </c>
      <c r="AZ1682" s="178" t="str">
        <f t="shared" si="1086"/>
        <v>No</v>
      </c>
      <c r="BA1682" t="str">
        <f>IF(Payroll!K97="","No","Yes")</f>
        <v>No</v>
      </c>
      <c r="BB1682" s="178" t="str">
        <f t="shared" si="1087"/>
        <v>No</v>
      </c>
      <c r="BC1682" s="178" t="str">
        <f t="shared" si="1088"/>
        <v>Yes</v>
      </c>
      <c r="BD1682" s="174"/>
    </row>
    <row r="1683" spans="1:56" ht="23.65" thickBot="1" x14ac:dyDescent="0.5">
      <c r="A1683" s="177">
        <v>94</v>
      </c>
      <c r="B1683" s="71" t="s">
        <v>1325</v>
      </c>
      <c r="C1683" t="str">
        <f>IF(Payroll!E98="Yes","Yes","No")</f>
        <v>No</v>
      </c>
      <c r="D1683" t="str">
        <f>IF(AND(C1683="No",Payroll!F98="Yes"),"Yes","No")</f>
        <v>No</v>
      </c>
      <c r="E1683" t="str">
        <f>IF(AND(C1683="No",Payroll!F98="N/A"),"N/A","No")</f>
        <v>No</v>
      </c>
      <c r="F1683">
        <f>IF(OR(Payroll!F98="Yes",Payroll!F98="N/A"),0,1)</f>
        <v>1</v>
      </c>
      <c r="G1683" t="str">
        <f>IF(OR(Payroll!K98="Q3 2019",Payroll!K98="Q4 2019"),"Yes","No")</f>
        <v>No</v>
      </c>
      <c r="H1683" s="178" t="str">
        <f t="shared" si="1064"/>
        <v>No</v>
      </c>
      <c r="I1683" t="str">
        <f>IF(OR(Payroll!K98="Q1 2020",Payroll!K98="Q2 2020"),"Yes","No")</f>
        <v>No</v>
      </c>
      <c r="J1683" s="178" t="str">
        <f t="shared" si="1065"/>
        <v>No</v>
      </c>
      <c r="K1683" t="str">
        <f>IF(OR(Payroll!K98="Q3 2020",Payroll!K98="Q4 2020"),"Yes","No")</f>
        <v>No</v>
      </c>
      <c r="L1683" s="178" t="str">
        <f t="shared" si="1066"/>
        <v>No</v>
      </c>
      <c r="M1683" t="str">
        <f>IF(OR(Payroll!K98="Q1 2021",Payroll!K98="Q2 2021"),"Yes","No")</f>
        <v>No</v>
      </c>
      <c r="N1683" s="178" t="str">
        <f t="shared" si="1067"/>
        <v>No</v>
      </c>
      <c r="O1683" t="str">
        <f>IF(OR(Payroll!K98="Q3 2021",Payroll!K98="Q4 2021"),"Yes","No")</f>
        <v>No</v>
      </c>
      <c r="P1683" s="178" t="str">
        <f t="shared" si="1068"/>
        <v>No</v>
      </c>
      <c r="Q1683" t="str">
        <f>IF(OR(Payroll!K98="Q1 2022",Payroll!K98="Q2 2022"),"Yes","No")</f>
        <v>No</v>
      </c>
      <c r="R1683" s="178" t="str">
        <f t="shared" si="1069"/>
        <v>No</v>
      </c>
      <c r="S1683" t="str">
        <f>IF(OR(Payroll!K98="Q3 2022",Payroll!K98="Q4 2022"),"Yes","No")</f>
        <v>No</v>
      </c>
      <c r="T1683" s="178" t="str">
        <f t="shared" si="1070"/>
        <v>No</v>
      </c>
      <c r="U1683" t="str">
        <f>IF(OR(Payroll!K98="Q1 2023",Payroll!K98="Q2 2023"),"Yes","No")</f>
        <v>No</v>
      </c>
      <c r="V1683" s="178" t="str">
        <f t="shared" si="1071"/>
        <v>No</v>
      </c>
      <c r="W1683" t="str">
        <f>IF(OR(Payroll!K98="Q3 2023",Payroll!K98="Q4 2023"),"Yes","No")</f>
        <v>No</v>
      </c>
      <c r="X1683" s="178" t="str">
        <f t="shared" si="1072"/>
        <v>No</v>
      </c>
      <c r="Y1683" t="str">
        <f>IF(OR(Payroll!K98="Q1 2024",Payroll!K98="Q2 2024"),"Yes","No")</f>
        <v>No</v>
      </c>
      <c r="Z1683" s="178" t="str">
        <f t="shared" si="1073"/>
        <v>No</v>
      </c>
      <c r="AA1683" t="str">
        <f>IF(OR(Payroll!K98="Q3 2024",Payroll!K98="Q4 2024"),"Yes","No")</f>
        <v>No</v>
      </c>
      <c r="AB1683" s="178" t="str">
        <f t="shared" si="1074"/>
        <v>No</v>
      </c>
      <c r="AC1683" t="str">
        <f>IF(OR(Payroll!K98="Q1 2025",Payroll!K98="Q2 2025"),"Yes","No")</f>
        <v>No</v>
      </c>
      <c r="AD1683" s="178" t="str">
        <f t="shared" si="1075"/>
        <v>No</v>
      </c>
      <c r="AE1683" t="str">
        <f>IF(OR(Payroll!K98="Q3 2025",Payroll!K98="Q4 2025"),"Yes","No")</f>
        <v>No</v>
      </c>
      <c r="AF1683" s="178" t="str">
        <f t="shared" si="1076"/>
        <v>No</v>
      </c>
      <c r="AG1683" t="str">
        <f>IF(OR(Payroll!K98="Q1 2026",Payroll!K98="Q2 2026"),"Yes","No")</f>
        <v>No</v>
      </c>
      <c r="AH1683" s="178" t="str">
        <f t="shared" si="1077"/>
        <v>No</v>
      </c>
      <c r="AI1683" t="str">
        <f>IF(OR(Payroll!K98="Q3 2026",Payroll!K98="Q4 2026"),"Yes","No")</f>
        <v>No</v>
      </c>
      <c r="AJ1683" s="178" t="str">
        <f t="shared" si="1078"/>
        <v>No</v>
      </c>
      <c r="AK1683" t="str">
        <f>IF(OR(Payroll!K98="Q1 2027",Payroll!K98="Q2 2027"),"Yes","No")</f>
        <v>No</v>
      </c>
      <c r="AL1683" s="178" t="str">
        <f t="shared" si="1079"/>
        <v>No</v>
      </c>
      <c r="AM1683" t="str">
        <f>IF(OR(Payroll!K98="Q3 2027",Payroll!K98="Q4 2027"),"Yes","No")</f>
        <v>No</v>
      </c>
      <c r="AN1683" s="178" t="str">
        <f t="shared" si="1080"/>
        <v>No</v>
      </c>
      <c r="AO1683" t="str">
        <f>IF(OR(Payroll!K98="Q1 2028",Payroll!K98="Q2 2028"),"Yes","No")</f>
        <v>No</v>
      </c>
      <c r="AP1683" s="178" t="str">
        <f t="shared" si="1081"/>
        <v>No</v>
      </c>
      <c r="AQ1683" t="str">
        <f>IF(OR(Payroll!K98="Q3 2028",Payroll!K98="Q4 2028"),"Yes","No")</f>
        <v>No</v>
      </c>
      <c r="AR1683" s="178" t="str">
        <f t="shared" si="1082"/>
        <v>No</v>
      </c>
      <c r="AS1683" t="str">
        <f>IF(OR(Payroll!K98="Q1 2029",Payroll!K98="Q2 2029"),"Yes","No")</f>
        <v>No</v>
      </c>
      <c r="AT1683" s="178" t="str">
        <f t="shared" si="1083"/>
        <v>No</v>
      </c>
      <c r="AU1683" t="str">
        <f>IF(OR(Payroll!K98="Q3 2029",Payroll!K98="Q4 2029"),"Yes","No")</f>
        <v>No</v>
      </c>
      <c r="AV1683" s="178" t="str">
        <f t="shared" si="1084"/>
        <v>No</v>
      </c>
      <c r="AW1683" t="str">
        <f>IF(OR(Payroll!K98="Q1 2030",Payroll!K98="Q2 2030"),"Yes","No")</f>
        <v>No</v>
      </c>
      <c r="AX1683" s="178" t="str">
        <f t="shared" si="1085"/>
        <v>No</v>
      </c>
      <c r="AY1683" t="str">
        <f>IF(OR(Payroll!K98="Q3 2030",Payroll!K98="Q4 2030"),"Yes","No")</f>
        <v>No</v>
      </c>
      <c r="AZ1683" s="178" t="str">
        <f t="shared" si="1086"/>
        <v>No</v>
      </c>
      <c r="BA1683" t="str">
        <f>IF(Payroll!K98="","No","Yes")</f>
        <v>No</v>
      </c>
      <c r="BB1683" s="178" t="str">
        <f t="shared" si="1087"/>
        <v>No</v>
      </c>
      <c r="BC1683" s="178" t="str">
        <f t="shared" si="1088"/>
        <v>Yes</v>
      </c>
    </row>
    <row r="1684" spans="1:56" ht="23.65" thickBot="1" x14ac:dyDescent="0.5">
      <c r="A1684" s="177">
        <v>95</v>
      </c>
      <c r="B1684" s="71" t="s">
        <v>1326</v>
      </c>
      <c r="C1684" t="str">
        <f>IF(Payroll!E99="Yes","Yes","No")</f>
        <v>No</v>
      </c>
      <c r="D1684" t="str">
        <f>IF(AND(C1684="No",Payroll!F99="Yes"),"Yes","No")</f>
        <v>No</v>
      </c>
      <c r="E1684" t="str">
        <f>IF(AND(C1684="No",Payroll!F99="N/A"),"N/A","No")</f>
        <v>No</v>
      </c>
      <c r="F1684">
        <f>IF(OR(Payroll!F99="Yes",Payroll!F99="N/A"),0,1)</f>
        <v>1</v>
      </c>
      <c r="G1684" t="str">
        <f>IF(OR(Payroll!K99="Q3 2019",Payroll!K99="Q4 2019"),"Yes","No")</f>
        <v>No</v>
      </c>
      <c r="H1684" s="178" t="str">
        <f t="shared" si="1064"/>
        <v>No</v>
      </c>
      <c r="I1684" t="str">
        <f>IF(OR(Payroll!K99="Q1 2020",Payroll!K99="Q2 2020"),"Yes","No")</f>
        <v>No</v>
      </c>
      <c r="J1684" s="178" t="str">
        <f t="shared" si="1065"/>
        <v>No</v>
      </c>
      <c r="K1684" t="str">
        <f>IF(OR(Payroll!K99="Q3 2020",Payroll!K99="Q4 2020"),"Yes","No")</f>
        <v>No</v>
      </c>
      <c r="L1684" s="178" t="str">
        <f t="shared" si="1066"/>
        <v>No</v>
      </c>
      <c r="M1684" t="str">
        <f>IF(OR(Payroll!K99="Q1 2021",Payroll!K99="Q2 2021"),"Yes","No")</f>
        <v>No</v>
      </c>
      <c r="N1684" s="178" t="str">
        <f t="shared" si="1067"/>
        <v>No</v>
      </c>
      <c r="O1684" t="str">
        <f>IF(OR(Payroll!K99="Q3 2021",Payroll!K99="Q4 2021"),"Yes","No")</f>
        <v>No</v>
      </c>
      <c r="P1684" s="178" t="str">
        <f t="shared" si="1068"/>
        <v>No</v>
      </c>
      <c r="Q1684" t="str">
        <f>IF(OR(Payroll!K99="Q1 2022",Payroll!K99="Q2 2022"),"Yes","No")</f>
        <v>No</v>
      </c>
      <c r="R1684" s="178" t="str">
        <f t="shared" si="1069"/>
        <v>No</v>
      </c>
      <c r="S1684" t="str">
        <f>IF(OR(Payroll!K99="Q3 2022",Payroll!K99="Q4 2022"),"Yes","No")</f>
        <v>No</v>
      </c>
      <c r="T1684" s="178" t="str">
        <f t="shared" si="1070"/>
        <v>No</v>
      </c>
      <c r="U1684" t="str">
        <f>IF(OR(Payroll!K99="Q1 2023",Payroll!K99="Q2 2023"),"Yes","No")</f>
        <v>No</v>
      </c>
      <c r="V1684" s="178" t="str">
        <f t="shared" si="1071"/>
        <v>No</v>
      </c>
      <c r="W1684" t="str">
        <f>IF(OR(Payroll!K99="Q3 2023",Payroll!K99="Q4 2023"),"Yes","No")</f>
        <v>No</v>
      </c>
      <c r="X1684" s="178" t="str">
        <f t="shared" si="1072"/>
        <v>No</v>
      </c>
      <c r="Y1684" t="str">
        <f>IF(OR(Payroll!K99="Q1 2024",Payroll!K99="Q2 2024"),"Yes","No")</f>
        <v>No</v>
      </c>
      <c r="Z1684" s="178" t="str">
        <f t="shared" si="1073"/>
        <v>No</v>
      </c>
      <c r="AA1684" t="str">
        <f>IF(OR(Payroll!K99="Q3 2024",Payroll!K99="Q4 2024"),"Yes","No")</f>
        <v>No</v>
      </c>
      <c r="AB1684" s="178" t="str">
        <f t="shared" si="1074"/>
        <v>No</v>
      </c>
      <c r="AC1684" t="str">
        <f>IF(OR(Payroll!K99="Q1 2025",Payroll!K99="Q2 2025"),"Yes","No")</f>
        <v>No</v>
      </c>
      <c r="AD1684" s="178" t="str">
        <f t="shared" si="1075"/>
        <v>No</v>
      </c>
      <c r="AE1684" t="str">
        <f>IF(OR(Payroll!K99="Q3 2025",Payroll!K99="Q4 2025"),"Yes","No")</f>
        <v>No</v>
      </c>
      <c r="AF1684" s="178" t="str">
        <f t="shared" si="1076"/>
        <v>No</v>
      </c>
      <c r="AG1684" t="str">
        <f>IF(OR(Payroll!K99="Q1 2026",Payroll!K99="Q2 2026"),"Yes","No")</f>
        <v>No</v>
      </c>
      <c r="AH1684" s="178" t="str">
        <f t="shared" si="1077"/>
        <v>No</v>
      </c>
      <c r="AI1684" t="str">
        <f>IF(OR(Payroll!K99="Q3 2026",Payroll!K99="Q4 2026"),"Yes","No")</f>
        <v>No</v>
      </c>
      <c r="AJ1684" s="178" t="str">
        <f t="shared" si="1078"/>
        <v>No</v>
      </c>
      <c r="AK1684" t="str">
        <f>IF(OR(Payroll!K99="Q1 2027",Payroll!K99="Q2 2027"),"Yes","No")</f>
        <v>No</v>
      </c>
      <c r="AL1684" s="178" t="str">
        <f t="shared" si="1079"/>
        <v>No</v>
      </c>
      <c r="AM1684" t="str">
        <f>IF(OR(Payroll!K99="Q3 2027",Payroll!K99="Q4 2027"),"Yes","No")</f>
        <v>No</v>
      </c>
      <c r="AN1684" s="178" t="str">
        <f t="shared" si="1080"/>
        <v>No</v>
      </c>
      <c r="AO1684" t="str">
        <f>IF(OR(Payroll!K99="Q1 2028",Payroll!K99="Q2 2028"),"Yes","No")</f>
        <v>No</v>
      </c>
      <c r="AP1684" s="178" t="str">
        <f t="shared" si="1081"/>
        <v>No</v>
      </c>
      <c r="AQ1684" t="str">
        <f>IF(OR(Payroll!K99="Q3 2028",Payroll!K99="Q4 2028"),"Yes","No")</f>
        <v>No</v>
      </c>
      <c r="AR1684" s="178" t="str">
        <f t="shared" si="1082"/>
        <v>No</v>
      </c>
      <c r="AS1684" t="str">
        <f>IF(OR(Payroll!K99="Q1 2029",Payroll!K99="Q2 2029"),"Yes","No")</f>
        <v>No</v>
      </c>
      <c r="AT1684" s="178" t="str">
        <f t="shared" si="1083"/>
        <v>No</v>
      </c>
      <c r="AU1684" t="str">
        <f>IF(OR(Payroll!K99="Q3 2029",Payroll!K99="Q4 2029"),"Yes","No")</f>
        <v>No</v>
      </c>
      <c r="AV1684" s="178" t="str">
        <f t="shared" si="1084"/>
        <v>No</v>
      </c>
      <c r="AW1684" t="str">
        <f>IF(OR(Payroll!K99="Q1 2030",Payroll!K99="Q2 2030"),"Yes","No")</f>
        <v>No</v>
      </c>
      <c r="AX1684" s="178" t="str">
        <f t="shared" si="1085"/>
        <v>No</v>
      </c>
      <c r="AY1684" t="str">
        <f>IF(OR(Payroll!K99="Q3 2030",Payroll!K99="Q4 2030"),"Yes","No")</f>
        <v>No</v>
      </c>
      <c r="AZ1684" s="178" t="str">
        <f t="shared" si="1086"/>
        <v>No</v>
      </c>
      <c r="BA1684" t="str">
        <f>IF(Payroll!K99="","No","Yes")</f>
        <v>No</v>
      </c>
      <c r="BB1684" s="178" t="str">
        <f t="shared" si="1087"/>
        <v>No</v>
      </c>
      <c r="BC1684" s="178" t="str">
        <f t="shared" si="1088"/>
        <v>Yes</v>
      </c>
    </row>
    <row r="1685" spans="1:56" ht="35.25" thickBot="1" x14ac:dyDescent="0.5">
      <c r="A1685" s="177">
        <v>96</v>
      </c>
      <c r="B1685" s="71" t="s">
        <v>1327</v>
      </c>
      <c r="C1685" t="str">
        <f>IF(Payroll!E100="Yes","Yes","No")</f>
        <v>No</v>
      </c>
      <c r="D1685" t="str">
        <f>IF(AND(C1685="No",Payroll!F100="Yes"),"Yes","No")</f>
        <v>No</v>
      </c>
      <c r="E1685" t="str">
        <f>IF(AND(C1685="No",Payroll!F100="N/A"),"N/A","No")</f>
        <v>No</v>
      </c>
      <c r="F1685">
        <f>IF(OR(Payroll!F100="Yes",Payroll!F100="N/A"),0,1)</f>
        <v>1</v>
      </c>
      <c r="G1685" t="str">
        <f>IF(OR(Payroll!K100="Q3 2019",Payroll!K100="Q4 2019"),"Yes","No")</f>
        <v>No</v>
      </c>
      <c r="H1685" s="178" t="str">
        <f t="shared" si="1064"/>
        <v>No</v>
      </c>
      <c r="I1685" t="str">
        <f>IF(OR(Payroll!K100="Q1 2020",Payroll!K100="Q2 2020"),"Yes","No")</f>
        <v>No</v>
      </c>
      <c r="J1685" s="178" t="str">
        <f t="shared" si="1065"/>
        <v>No</v>
      </c>
      <c r="K1685" t="str">
        <f>IF(OR(Payroll!K100="Q3 2020",Payroll!K100="Q4 2020"),"Yes","No")</f>
        <v>No</v>
      </c>
      <c r="L1685" s="178" t="str">
        <f t="shared" si="1066"/>
        <v>No</v>
      </c>
      <c r="M1685" t="str">
        <f>IF(OR(Payroll!K100="Q1 2021",Payroll!K100="Q2 2021"),"Yes","No")</f>
        <v>No</v>
      </c>
      <c r="N1685" s="178" t="str">
        <f t="shared" si="1067"/>
        <v>No</v>
      </c>
      <c r="O1685" t="str">
        <f>IF(OR(Payroll!K100="Q3 2021",Payroll!K100="Q4 2021"),"Yes","No")</f>
        <v>No</v>
      </c>
      <c r="P1685" s="178" t="str">
        <f t="shared" si="1068"/>
        <v>No</v>
      </c>
      <c r="Q1685" t="str">
        <f>IF(OR(Payroll!K100="Q1 2022",Payroll!K100="Q2 2022"),"Yes","No")</f>
        <v>No</v>
      </c>
      <c r="R1685" s="178" t="str">
        <f t="shared" si="1069"/>
        <v>No</v>
      </c>
      <c r="S1685" t="str">
        <f>IF(OR(Payroll!K100="Q3 2022",Payroll!K100="Q4 2022"),"Yes","No")</f>
        <v>No</v>
      </c>
      <c r="T1685" s="178" t="str">
        <f t="shared" si="1070"/>
        <v>No</v>
      </c>
      <c r="U1685" t="str">
        <f>IF(OR(Payroll!K100="Q1 2023",Payroll!K100="Q2 2023"),"Yes","No")</f>
        <v>No</v>
      </c>
      <c r="V1685" s="178" t="str">
        <f t="shared" si="1071"/>
        <v>No</v>
      </c>
      <c r="W1685" t="str">
        <f>IF(OR(Payroll!K100="Q3 2023",Payroll!K100="Q4 2023"),"Yes","No")</f>
        <v>No</v>
      </c>
      <c r="X1685" s="178" t="str">
        <f t="shared" si="1072"/>
        <v>No</v>
      </c>
      <c r="Y1685" t="str">
        <f>IF(OR(Payroll!K100="Q1 2024",Payroll!K100="Q2 2024"),"Yes","No")</f>
        <v>No</v>
      </c>
      <c r="Z1685" s="178" t="str">
        <f t="shared" si="1073"/>
        <v>No</v>
      </c>
      <c r="AA1685" t="str">
        <f>IF(OR(Payroll!K100="Q3 2024",Payroll!K100="Q4 2024"),"Yes","No")</f>
        <v>No</v>
      </c>
      <c r="AB1685" s="178" t="str">
        <f t="shared" si="1074"/>
        <v>No</v>
      </c>
      <c r="AC1685" t="str">
        <f>IF(OR(Payroll!K100="Q1 2025",Payroll!K100="Q2 2025"),"Yes","No")</f>
        <v>No</v>
      </c>
      <c r="AD1685" s="178" t="str">
        <f t="shared" si="1075"/>
        <v>No</v>
      </c>
      <c r="AE1685" t="str">
        <f>IF(OR(Payroll!K100="Q3 2025",Payroll!K100="Q4 2025"),"Yes","No")</f>
        <v>No</v>
      </c>
      <c r="AF1685" s="178" t="str">
        <f t="shared" si="1076"/>
        <v>No</v>
      </c>
      <c r="AG1685" t="str">
        <f>IF(OR(Payroll!K100="Q1 2026",Payroll!K100="Q2 2026"),"Yes","No")</f>
        <v>No</v>
      </c>
      <c r="AH1685" s="178" t="str">
        <f t="shared" si="1077"/>
        <v>No</v>
      </c>
      <c r="AI1685" t="str">
        <f>IF(OR(Payroll!K100="Q3 2026",Payroll!K100="Q4 2026"),"Yes","No")</f>
        <v>No</v>
      </c>
      <c r="AJ1685" s="178" t="str">
        <f t="shared" si="1078"/>
        <v>No</v>
      </c>
      <c r="AK1685" t="str">
        <f>IF(OR(Payroll!K100="Q1 2027",Payroll!K100="Q2 2027"),"Yes","No")</f>
        <v>No</v>
      </c>
      <c r="AL1685" s="178" t="str">
        <f t="shared" si="1079"/>
        <v>No</v>
      </c>
      <c r="AM1685" t="str">
        <f>IF(OR(Payroll!K100="Q3 2027",Payroll!K100="Q4 2027"),"Yes","No")</f>
        <v>No</v>
      </c>
      <c r="AN1685" s="178" t="str">
        <f t="shared" si="1080"/>
        <v>No</v>
      </c>
      <c r="AO1685" t="str">
        <f>IF(OR(Payroll!K100="Q1 2028",Payroll!K100="Q2 2028"),"Yes","No")</f>
        <v>No</v>
      </c>
      <c r="AP1685" s="178" t="str">
        <f t="shared" si="1081"/>
        <v>No</v>
      </c>
      <c r="AQ1685" t="str">
        <f>IF(OR(Payroll!K100="Q3 2028",Payroll!K100="Q4 2028"),"Yes","No")</f>
        <v>No</v>
      </c>
      <c r="AR1685" s="178" t="str">
        <f t="shared" si="1082"/>
        <v>No</v>
      </c>
      <c r="AS1685" t="str">
        <f>IF(OR(Payroll!K100="Q1 2029",Payroll!K100="Q2 2029"),"Yes","No")</f>
        <v>No</v>
      </c>
      <c r="AT1685" s="178" t="str">
        <f t="shared" si="1083"/>
        <v>No</v>
      </c>
      <c r="AU1685" t="str">
        <f>IF(OR(Payroll!K100="Q3 2029",Payroll!K100="Q4 2029"),"Yes","No")</f>
        <v>No</v>
      </c>
      <c r="AV1685" s="178" t="str">
        <f t="shared" si="1084"/>
        <v>No</v>
      </c>
      <c r="AW1685" t="str">
        <f>IF(OR(Payroll!K100="Q1 2030",Payroll!K100="Q2 2030"),"Yes","No")</f>
        <v>No</v>
      </c>
      <c r="AX1685" s="178" t="str">
        <f t="shared" si="1085"/>
        <v>No</v>
      </c>
      <c r="AY1685" t="str">
        <f>IF(OR(Payroll!K100="Q3 2030",Payroll!K100="Q4 2030"),"Yes","No")</f>
        <v>No</v>
      </c>
      <c r="AZ1685" s="178" t="str">
        <f t="shared" si="1086"/>
        <v>No</v>
      </c>
      <c r="BA1685" t="str">
        <f>IF(Payroll!K100="","No","Yes")</f>
        <v>No</v>
      </c>
      <c r="BB1685" s="178" t="str">
        <f t="shared" si="1087"/>
        <v>No</v>
      </c>
      <c r="BC1685" s="178" t="str">
        <f t="shared" si="1088"/>
        <v>Yes</v>
      </c>
    </row>
    <row r="1686" spans="1:56" ht="46.9" thickBot="1" x14ac:dyDescent="0.5">
      <c r="A1686" s="177">
        <v>97</v>
      </c>
      <c r="B1686" s="71" t="s">
        <v>1328</v>
      </c>
      <c r="C1686" t="str">
        <f>IF(Payroll!E101="Yes","Yes","No")</f>
        <v>No</v>
      </c>
      <c r="D1686" t="str">
        <f>IF(AND(C1686="No",Payroll!F101="Yes"),"Yes","No")</f>
        <v>No</v>
      </c>
      <c r="E1686" t="str">
        <f>IF(AND(C1686="No",Payroll!F101="N/A"),"N/A","No")</f>
        <v>No</v>
      </c>
      <c r="F1686">
        <f>IF(OR(Payroll!F101="Yes",Payroll!F101="N/A"),0,1)</f>
        <v>1</v>
      </c>
      <c r="G1686" t="str">
        <f>IF(OR(Payroll!K101="Q3 2019",Payroll!K101="Q4 2019"),"Yes","No")</f>
        <v>No</v>
      </c>
      <c r="H1686" s="178" t="str">
        <f t="shared" si="1064"/>
        <v>No</v>
      </c>
      <c r="I1686" t="str">
        <f>IF(OR(Payroll!K101="Q1 2020",Payroll!K101="Q2 2020"),"Yes","No")</f>
        <v>No</v>
      </c>
      <c r="J1686" s="178" t="str">
        <f t="shared" si="1065"/>
        <v>No</v>
      </c>
      <c r="K1686" t="str">
        <f>IF(OR(Payroll!K101="Q3 2020",Payroll!K101="Q4 2020"),"Yes","No")</f>
        <v>No</v>
      </c>
      <c r="L1686" s="178" t="str">
        <f t="shared" si="1066"/>
        <v>No</v>
      </c>
      <c r="M1686" t="str">
        <f>IF(OR(Payroll!K101="Q1 2021",Payroll!K101="Q2 2021"),"Yes","No")</f>
        <v>No</v>
      </c>
      <c r="N1686" s="178" t="str">
        <f t="shared" si="1067"/>
        <v>No</v>
      </c>
      <c r="O1686" t="str">
        <f>IF(OR(Payroll!K101="Q3 2021",Payroll!K101="Q4 2021"),"Yes","No")</f>
        <v>No</v>
      </c>
      <c r="P1686" s="178" t="str">
        <f t="shared" si="1068"/>
        <v>No</v>
      </c>
      <c r="Q1686" t="str">
        <f>IF(OR(Payroll!K101="Q1 2022",Payroll!K101="Q2 2022"),"Yes","No")</f>
        <v>No</v>
      </c>
      <c r="R1686" s="178" t="str">
        <f t="shared" si="1069"/>
        <v>No</v>
      </c>
      <c r="S1686" t="str">
        <f>IF(OR(Payroll!K101="Q3 2022",Payroll!K101="Q4 2022"),"Yes","No")</f>
        <v>No</v>
      </c>
      <c r="T1686" s="178" t="str">
        <f t="shared" si="1070"/>
        <v>No</v>
      </c>
      <c r="U1686" t="str">
        <f>IF(OR(Payroll!K101="Q1 2023",Payroll!K101="Q2 2023"),"Yes","No")</f>
        <v>No</v>
      </c>
      <c r="V1686" s="178" t="str">
        <f t="shared" si="1071"/>
        <v>No</v>
      </c>
      <c r="W1686" t="str">
        <f>IF(OR(Payroll!K101="Q3 2023",Payroll!K101="Q4 2023"),"Yes","No")</f>
        <v>No</v>
      </c>
      <c r="X1686" s="178" t="str">
        <f t="shared" si="1072"/>
        <v>No</v>
      </c>
      <c r="Y1686" t="str">
        <f>IF(OR(Payroll!K101="Q1 2024",Payroll!K101="Q2 2024"),"Yes","No")</f>
        <v>No</v>
      </c>
      <c r="Z1686" s="178" t="str">
        <f t="shared" si="1073"/>
        <v>No</v>
      </c>
      <c r="AA1686" t="str">
        <f>IF(OR(Payroll!K101="Q3 2024",Payroll!K101="Q4 2024"),"Yes","No")</f>
        <v>No</v>
      </c>
      <c r="AB1686" s="178" t="str">
        <f t="shared" si="1074"/>
        <v>No</v>
      </c>
      <c r="AC1686" t="str">
        <f>IF(OR(Payroll!K101="Q1 2025",Payroll!K101="Q2 2025"),"Yes","No")</f>
        <v>No</v>
      </c>
      <c r="AD1686" s="178" t="str">
        <f t="shared" si="1075"/>
        <v>No</v>
      </c>
      <c r="AE1686" t="str">
        <f>IF(OR(Payroll!K101="Q3 2025",Payroll!K101="Q4 2025"),"Yes","No")</f>
        <v>No</v>
      </c>
      <c r="AF1686" s="178" t="str">
        <f t="shared" si="1076"/>
        <v>No</v>
      </c>
      <c r="AG1686" t="str">
        <f>IF(OR(Payroll!K101="Q1 2026",Payroll!K101="Q2 2026"),"Yes","No")</f>
        <v>No</v>
      </c>
      <c r="AH1686" s="178" t="str">
        <f t="shared" si="1077"/>
        <v>No</v>
      </c>
      <c r="AI1686" t="str">
        <f>IF(OR(Payroll!K101="Q3 2026",Payroll!K101="Q4 2026"),"Yes","No")</f>
        <v>No</v>
      </c>
      <c r="AJ1686" s="178" t="str">
        <f t="shared" si="1078"/>
        <v>No</v>
      </c>
      <c r="AK1686" t="str">
        <f>IF(OR(Payroll!K101="Q1 2027",Payroll!K101="Q2 2027"),"Yes","No")</f>
        <v>No</v>
      </c>
      <c r="AL1686" s="178" t="str">
        <f t="shared" si="1079"/>
        <v>No</v>
      </c>
      <c r="AM1686" t="str">
        <f>IF(OR(Payroll!K101="Q3 2027",Payroll!K101="Q4 2027"),"Yes","No")</f>
        <v>No</v>
      </c>
      <c r="AN1686" s="178" t="str">
        <f t="shared" si="1080"/>
        <v>No</v>
      </c>
      <c r="AO1686" t="str">
        <f>IF(OR(Payroll!K101="Q1 2028",Payroll!K101="Q2 2028"),"Yes","No")</f>
        <v>No</v>
      </c>
      <c r="AP1686" s="178" t="str">
        <f t="shared" si="1081"/>
        <v>No</v>
      </c>
      <c r="AQ1686" t="str">
        <f>IF(OR(Payroll!K101="Q3 2028",Payroll!K101="Q4 2028"),"Yes","No")</f>
        <v>No</v>
      </c>
      <c r="AR1686" s="178" t="str">
        <f t="shared" si="1082"/>
        <v>No</v>
      </c>
      <c r="AS1686" t="str">
        <f>IF(OR(Payroll!K101="Q1 2029",Payroll!K101="Q2 2029"),"Yes","No")</f>
        <v>No</v>
      </c>
      <c r="AT1686" s="178" t="str">
        <f t="shared" si="1083"/>
        <v>No</v>
      </c>
      <c r="AU1686" t="str">
        <f>IF(OR(Payroll!K101="Q3 2029",Payroll!K101="Q4 2029"),"Yes","No")</f>
        <v>No</v>
      </c>
      <c r="AV1686" s="178" t="str">
        <f t="shared" si="1084"/>
        <v>No</v>
      </c>
      <c r="AW1686" t="str">
        <f>IF(OR(Payroll!K101="Q1 2030",Payroll!K101="Q2 2030"),"Yes","No")</f>
        <v>No</v>
      </c>
      <c r="AX1686" s="178" t="str">
        <f t="shared" si="1085"/>
        <v>No</v>
      </c>
      <c r="AY1686" t="str">
        <f>IF(OR(Payroll!K101="Q3 2030",Payroll!K101="Q4 2030"),"Yes","No")</f>
        <v>No</v>
      </c>
      <c r="AZ1686" s="178" t="str">
        <f t="shared" si="1086"/>
        <v>No</v>
      </c>
      <c r="BA1686" t="str">
        <f>IF(Payroll!K101="","No","Yes")</f>
        <v>No</v>
      </c>
      <c r="BB1686" s="178" t="str">
        <f t="shared" si="1087"/>
        <v>No</v>
      </c>
      <c r="BC1686" s="178" t="str">
        <f t="shared" si="1088"/>
        <v>Yes</v>
      </c>
    </row>
    <row r="1687" spans="1:56" ht="23.65" thickBot="1" x14ac:dyDescent="0.5">
      <c r="A1687" s="177">
        <v>98</v>
      </c>
      <c r="B1687" s="71" t="s">
        <v>1329</v>
      </c>
      <c r="C1687" t="str">
        <f>IF(Payroll!E102="Yes","Yes","No")</f>
        <v>No</v>
      </c>
      <c r="D1687" t="str">
        <f>IF(AND(C1687="No",Payroll!F102="Yes"),"Yes","No")</f>
        <v>No</v>
      </c>
      <c r="E1687" t="str">
        <f>IF(AND(C1687="No",Payroll!F102="N/A"),"N/A","No")</f>
        <v>No</v>
      </c>
      <c r="F1687">
        <f>IF(OR(Payroll!F102="Yes",Payroll!F102="N/A"),0,1)</f>
        <v>1</v>
      </c>
      <c r="G1687" t="str">
        <f>IF(OR(Payroll!K102="Q3 2019",Payroll!K102="Q4 2019"),"Yes","No")</f>
        <v>No</v>
      </c>
      <c r="H1687" s="178" t="str">
        <f t="shared" si="1064"/>
        <v>No</v>
      </c>
      <c r="I1687" t="str">
        <f>IF(OR(Payroll!K102="Q1 2020",Payroll!K102="Q2 2020"),"Yes","No")</f>
        <v>No</v>
      </c>
      <c r="J1687" s="178" t="str">
        <f t="shared" si="1065"/>
        <v>No</v>
      </c>
      <c r="K1687" t="str">
        <f>IF(OR(Payroll!K102="Q3 2020",Payroll!K102="Q4 2020"),"Yes","No")</f>
        <v>No</v>
      </c>
      <c r="L1687" s="178" t="str">
        <f t="shared" si="1066"/>
        <v>No</v>
      </c>
      <c r="M1687" t="str">
        <f>IF(OR(Payroll!K102="Q1 2021",Payroll!K102="Q2 2021"),"Yes","No")</f>
        <v>No</v>
      </c>
      <c r="N1687" s="178" t="str">
        <f t="shared" si="1067"/>
        <v>No</v>
      </c>
      <c r="O1687" t="str">
        <f>IF(OR(Payroll!K102="Q3 2021",Payroll!K102="Q4 2021"),"Yes","No")</f>
        <v>No</v>
      </c>
      <c r="P1687" s="178" t="str">
        <f t="shared" si="1068"/>
        <v>No</v>
      </c>
      <c r="Q1687" t="str">
        <f>IF(OR(Payroll!K102="Q1 2022",Payroll!K102="Q2 2022"),"Yes","No")</f>
        <v>No</v>
      </c>
      <c r="R1687" s="178" t="str">
        <f t="shared" si="1069"/>
        <v>No</v>
      </c>
      <c r="S1687" t="str">
        <f>IF(OR(Payroll!K102="Q3 2022",Payroll!K102="Q4 2022"),"Yes","No")</f>
        <v>No</v>
      </c>
      <c r="T1687" s="178" t="str">
        <f t="shared" si="1070"/>
        <v>No</v>
      </c>
      <c r="U1687" t="str">
        <f>IF(OR(Payroll!K102="Q1 2023",Payroll!K102="Q2 2023"),"Yes","No")</f>
        <v>No</v>
      </c>
      <c r="V1687" s="178" t="str">
        <f t="shared" si="1071"/>
        <v>No</v>
      </c>
      <c r="W1687" t="str">
        <f>IF(OR(Payroll!K102="Q3 2023",Payroll!K102="Q4 2023"),"Yes","No")</f>
        <v>No</v>
      </c>
      <c r="X1687" s="178" t="str">
        <f t="shared" si="1072"/>
        <v>No</v>
      </c>
      <c r="Y1687" t="str">
        <f>IF(OR(Payroll!K102="Q1 2024",Payroll!K102="Q2 2024"),"Yes","No")</f>
        <v>No</v>
      </c>
      <c r="Z1687" s="178" t="str">
        <f t="shared" si="1073"/>
        <v>No</v>
      </c>
      <c r="AA1687" t="str">
        <f>IF(OR(Payroll!K102="Q3 2024",Payroll!K102="Q4 2024"),"Yes","No")</f>
        <v>No</v>
      </c>
      <c r="AB1687" s="178" t="str">
        <f t="shared" si="1074"/>
        <v>No</v>
      </c>
      <c r="AC1687" t="str">
        <f>IF(OR(Payroll!K102="Q1 2025",Payroll!K102="Q2 2025"),"Yes","No")</f>
        <v>No</v>
      </c>
      <c r="AD1687" s="178" t="str">
        <f t="shared" si="1075"/>
        <v>No</v>
      </c>
      <c r="AE1687" t="str">
        <f>IF(OR(Payroll!K102="Q3 2025",Payroll!K102="Q4 2025"),"Yes","No")</f>
        <v>No</v>
      </c>
      <c r="AF1687" s="178" t="str">
        <f t="shared" si="1076"/>
        <v>No</v>
      </c>
      <c r="AG1687" t="str">
        <f>IF(OR(Payroll!K102="Q1 2026",Payroll!K102="Q2 2026"),"Yes","No")</f>
        <v>No</v>
      </c>
      <c r="AH1687" s="178" t="str">
        <f t="shared" si="1077"/>
        <v>No</v>
      </c>
      <c r="AI1687" t="str">
        <f>IF(OR(Payroll!K102="Q3 2026",Payroll!K102="Q4 2026"),"Yes","No")</f>
        <v>No</v>
      </c>
      <c r="AJ1687" s="178" t="str">
        <f t="shared" si="1078"/>
        <v>No</v>
      </c>
      <c r="AK1687" t="str">
        <f>IF(OR(Payroll!K102="Q1 2027",Payroll!K102="Q2 2027"),"Yes","No")</f>
        <v>No</v>
      </c>
      <c r="AL1687" s="178" t="str">
        <f t="shared" si="1079"/>
        <v>No</v>
      </c>
      <c r="AM1687" t="str">
        <f>IF(OR(Payroll!K102="Q3 2027",Payroll!K102="Q4 2027"),"Yes","No")</f>
        <v>No</v>
      </c>
      <c r="AN1687" s="178" t="str">
        <f t="shared" si="1080"/>
        <v>No</v>
      </c>
      <c r="AO1687" t="str">
        <f>IF(OR(Payroll!K102="Q1 2028",Payroll!K102="Q2 2028"),"Yes","No")</f>
        <v>No</v>
      </c>
      <c r="AP1687" s="178" t="str">
        <f t="shared" si="1081"/>
        <v>No</v>
      </c>
      <c r="AQ1687" t="str">
        <f>IF(OR(Payroll!K102="Q3 2028",Payroll!K102="Q4 2028"),"Yes","No")</f>
        <v>No</v>
      </c>
      <c r="AR1687" s="178" t="str">
        <f t="shared" si="1082"/>
        <v>No</v>
      </c>
      <c r="AS1687" t="str">
        <f>IF(OR(Payroll!K102="Q1 2029",Payroll!K102="Q2 2029"),"Yes","No")</f>
        <v>No</v>
      </c>
      <c r="AT1687" s="178" t="str">
        <f t="shared" si="1083"/>
        <v>No</v>
      </c>
      <c r="AU1687" t="str">
        <f>IF(OR(Payroll!K102="Q3 2029",Payroll!K102="Q4 2029"),"Yes","No")</f>
        <v>No</v>
      </c>
      <c r="AV1687" s="178" t="str">
        <f t="shared" si="1084"/>
        <v>No</v>
      </c>
      <c r="AW1687" t="str">
        <f>IF(OR(Payroll!K102="Q1 2030",Payroll!K102="Q2 2030"),"Yes","No")</f>
        <v>No</v>
      </c>
      <c r="AX1687" s="178" t="str">
        <f t="shared" si="1085"/>
        <v>No</v>
      </c>
      <c r="AY1687" t="str">
        <f>IF(OR(Payroll!K102="Q3 2030",Payroll!K102="Q4 2030"),"Yes","No")</f>
        <v>No</v>
      </c>
      <c r="AZ1687" s="178" t="str">
        <f t="shared" si="1086"/>
        <v>No</v>
      </c>
      <c r="BA1687" t="str">
        <f>IF(Payroll!K102="","No","Yes")</f>
        <v>No</v>
      </c>
      <c r="BB1687" s="178" t="str">
        <f t="shared" si="1087"/>
        <v>No</v>
      </c>
      <c r="BC1687" s="178" t="str">
        <f t="shared" si="1088"/>
        <v>Yes</v>
      </c>
    </row>
    <row r="1688" spans="1:56" ht="23.65" thickBot="1" x14ac:dyDescent="0.5">
      <c r="A1688" s="177">
        <v>99</v>
      </c>
      <c r="B1688" s="71" t="s">
        <v>1331</v>
      </c>
      <c r="C1688" t="str">
        <f>IF(Payroll!E103="Yes","Yes","No")</f>
        <v>No</v>
      </c>
      <c r="D1688" t="str">
        <f>IF(AND(C1688="No",Payroll!F103="Yes"),"Yes","No")</f>
        <v>No</v>
      </c>
      <c r="E1688" t="str">
        <f>IF(AND(C1688="No",Payroll!F103="N/A"),"N/A","No")</f>
        <v>No</v>
      </c>
      <c r="F1688">
        <f>IF(OR(Payroll!F103="Yes",Payroll!F103="N/A"),0,1)</f>
        <v>1</v>
      </c>
      <c r="G1688" t="str">
        <f>IF(OR(Payroll!K103="Q3 2019",Payroll!K103="Q4 2019"),"Yes","No")</f>
        <v>No</v>
      </c>
      <c r="H1688" s="178" t="str">
        <f t="shared" si="1064"/>
        <v>No</v>
      </c>
      <c r="I1688" t="str">
        <f>IF(OR(Payroll!K103="Q1 2020",Payroll!K103="Q2 2020"),"Yes","No")</f>
        <v>No</v>
      </c>
      <c r="J1688" s="178" t="str">
        <f t="shared" si="1065"/>
        <v>No</v>
      </c>
      <c r="K1688" t="str">
        <f>IF(OR(Payroll!K103="Q3 2020",Payroll!K103="Q4 2020"),"Yes","No")</f>
        <v>No</v>
      </c>
      <c r="L1688" s="178" t="str">
        <f t="shared" si="1066"/>
        <v>No</v>
      </c>
      <c r="M1688" t="str">
        <f>IF(OR(Payroll!K103="Q1 2021",Payroll!K103="Q2 2021"),"Yes","No")</f>
        <v>No</v>
      </c>
      <c r="N1688" s="178" t="str">
        <f t="shared" si="1067"/>
        <v>No</v>
      </c>
      <c r="O1688" t="str">
        <f>IF(OR(Payroll!K103="Q3 2021",Payroll!K103="Q4 2021"),"Yes","No")</f>
        <v>No</v>
      </c>
      <c r="P1688" s="178" t="str">
        <f t="shared" si="1068"/>
        <v>No</v>
      </c>
      <c r="Q1688" t="str">
        <f>IF(OR(Payroll!K103="Q1 2022",Payroll!K103="Q2 2022"),"Yes","No")</f>
        <v>No</v>
      </c>
      <c r="R1688" s="178" t="str">
        <f t="shared" si="1069"/>
        <v>No</v>
      </c>
      <c r="S1688" t="str">
        <f>IF(OR(Payroll!K103="Q3 2022",Payroll!K103="Q4 2022"),"Yes","No")</f>
        <v>No</v>
      </c>
      <c r="T1688" s="178" t="str">
        <f t="shared" si="1070"/>
        <v>No</v>
      </c>
      <c r="U1688" t="str">
        <f>IF(OR(Payroll!K103="Q1 2023",Payroll!K103="Q2 2023"),"Yes","No")</f>
        <v>No</v>
      </c>
      <c r="V1688" s="178" t="str">
        <f t="shared" si="1071"/>
        <v>No</v>
      </c>
      <c r="W1688" t="str">
        <f>IF(OR(Payroll!K103="Q3 2023",Payroll!K103="Q4 2023"),"Yes","No")</f>
        <v>No</v>
      </c>
      <c r="X1688" s="178" t="str">
        <f t="shared" si="1072"/>
        <v>No</v>
      </c>
      <c r="Y1688" t="str">
        <f>IF(OR(Payroll!K103="Q1 2024",Payroll!K103="Q2 2024"),"Yes","No")</f>
        <v>No</v>
      </c>
      <c r="Z1688" s="178" t="str">
        <f t="shared" si="1073"/>
        <v>No</v>
      </c>
      <c r="AA1688" t="str">
        <f>IF(OR(Payroll!K103="Q3 2024",Payroll!K103="Q4 2024"),"Yes","No")</f>
        <v>No</v>
      </c>
      <c r="AB1688" s="178" t="str">
        <f t="shared" si="1074"/>
        <v>No</v>
      </c>
      <c r="AC1688" t="str">
        <f>IF(OR(Payroll!K103="Q1 2025",Payroll!K103="Q2 2025"),"Yes","No")</f>
        <v>No</v>
      </c>
      <c r="AD1688" s="178" t="str">
        <f t="shared" si="1075"/>
        <v>No</v>
      </c>
      <c r="AE1688" t="str">
        <f>IF(OR(Payroll!K103="Q3 2025",Payroll!K103="Q4 2025"),"Yes","No")</f>
        <v>No</v>
      </c>
      <c r="AF1688" s="178" t="str">
        <f t="shared" si="1076"/>
        <v>No</v>
      </c>
      <c r="AG1688" t="str">
        <f>IF(OR(Payroll!K103="Q1 2026",Payroll!K103="Q2 2026"),"Yes","No")</f>
        <v>No</v>
      </c>
      <c r="AH1688" s="178" t="str">
        <f t="shared" si="1077"/>
        <v>No</v>
      </c>
      <c r="AI1688" t="str">
        <f>IF(OR(Payroll!K103="Q3 2026",Payroll!K103="Q4 2026"),"Yes","No")</f>
        <v>No</v>
      </c>
      <c r="AJ1688" s="178" t="str">
        <f t="shared" si="1078"/>
        <v>No</v>
      </c>
      <c r="AK1688" t="str">
        <f>IF(OR(Payroll!K103="Q1 2027",Payroll!K103="Q2 2027"),"Yes","No")</f>
        <v>No</v>
      </c>
      <c r="AL1688" s="178" t="str">
        <f t="shared" si="1079"/>
        <v>No</v>
      </c>
      <c r="AM1688" t="str">
        <f>IF(OR(Payroll!K103="Q3 2027",Payroll!K103="Q4 2027"),"Yes","No")</f>
        <v>No</v>
      </c>
      <c r="AN1688" s="178" t="str">
        <f t="shared" si="1080"/>
        <v>No</v>
      </c>
      <c r="AO1688" t="str">
        <f>IF(OR(Payroll!K103="Q1 2028",Payroll!K103="Q2 2028"),"Yes","No")</f>
        <v>No</v>
      </c>
      <c r="AP1688" s="178" t="str">
        <f t="shared" si="1081"/>
        <v>No</v>
      </c>
      <c r="AQ1688" t="str">
        <f>IF(OR(Payroll!K103="Q3 2028",Payroll!K103="Q4 2028"),"Yes","No")</f>
        <v>No</v>
      </c>
      <c r="AR1688" s="178" t="str">
        <f t="shared" si="1082"/>
        <v>No</v>
      </c>
      <c r="AS1688" t="str">
        <f>IF(OR(Payroll!K103="Q1 2029",Payroll!K103="Q2 2029"),"Yes","No")</f>
        <v>No</v>
      </c>
      <c r="AT1688" s="178" t="str">
        <f t="shared" si="1083"/>
        <v>No</v>
      </c>
      <c r="AU1688" t="str">
        <f>IF(OR(Payroll!K103="Q3 2029",Payroll!K103="Q4 2029"),"Yes","No")</f>
        <v>No</v>
      </c>
      <c r="AV1688" s="178" t="str">
        <f t="shared" si="1084"/>
        <v>No</v>
      </c>
      <c r="AW1688" t="str">
        <f>IF(OR(Payroll!K103="Q1 2030",Payroll!K103="Q2 2030"),"Yes","No")</f>
        <v>No</v>
      </c>
      <c r="AX1688" s="178" t="str">
        <f t="shared" si="1085"/>
        <v>No</v>
      </c>
      <c r="AY1688" t="str">
        <f>IF(OR(Payroll!K103="Q3 2030",Payroll!K103="Q4 2030"),"Yes","No")</f>
        <v>No</v>
      </c>
      <c r="AZ1688" s="178" t="str">
        <f t="shared" si="1086"/>
        <v>No</v>
      </c>
      <c r="BA1688" t="str">
        <f>IF(Payroll!K103="","No","Yes")</f>
        <v>No</v>
      </c>
      <c r="BB1688" s="178" t="str">
        <f t="shared" si="1087"/>
        <v>No</v>
      </c>
      <c r="BC1688" s="178" t="str">
        <f t="shared" si="1088"/>
        <v>Yes</v>
      </c>
    </row>
    <row r="1689" spans="1:56" ht="23.65" thickBot="1" x14ac:dyDescent="0.5">
      <c r="A1689" s="177">
        <v>100</v>
      </c>
      <c r="B1689" s="71" t="s">
        <v>1332</v>
      </c>
      <c r="C1689" t="str">
        <f>IF(Payroll!E104="Yes","Yes","No")</f>
        <v>No</v>
      </c>
      <c r="D1689" t="str">
        <f>IF(AND(C1689="No",Payroll!F104="Yes"),"Yes","No")</f>
        <v>No</v>
      </c>
      <c r="E1689" t="str">
        <f>IF(AND(C1689="No",Payroll!F104="N/A"),"N/A","No")</f>
        <v>No</v>
      </c>
      <c r="F1689">
        <f>IF(OR(Payroll!F104="Yes",Payroll!F104="N/A"),0,1)</f>
        <v>1</v>
      </c>
      <c r="G1689" t="str">
        <f>IF(OR(Payroll!K104="Q3 2019",Payroll!K104="Q4 2019"),"Yes","No")</f>
        <v>No</v>
      </c>
      <c r="H1689" s="178" t="str">
        <f t="shared" si="1064"/>
        <v>No</v>
      </c>
      <c r="I1689" t="str">
        <f>IF(OR(Payroll!K104="Q1 2020",Payroll!K104="Q2 2020"),"Yes","No")</f>
        <v>No</v>
      </c>
      <c r="J1689" s="178" t="str">
        <f t="shared" si="1065"/>
        <v>No</v>
      </c>
      <c r="K1689" t="str">
        <f>IF(OR(Payroll!K104="Q3 2020",Payroll!K104="Q4 2020"),"Yes","No")</f>
        <v>No</v>
      </c>
      <c r="L1689" s="178" t="str">
        <f t="shared" si="1066"/>
        <v>No</v>
      </c>
      <c r="M1689" t="str">
        <f>IF(OR(Payroll!K104="Q1 2021",Payroll!K104="Q2 2021"),"Yes","No")</f>
        <v>No</v>
      </c>
      <c r="N1689" s="178" t="str">
        <f t="shared" si="1067"/>
        <v>No</v>
      </c>
      <c r="O1689" t="str">
        <f>IF(OR(Payroll!K104="Q3 2021",Payroll!K104="Q4 2021"),"Yes","No")</f>
        <v>No</v>
      </c>
      <c r="P1689" s="178" t="str">
        <f t="shared" si="1068"/>
        <v>No</v>
      </c>
      <c r="Q1689" t="str">
        <f>IF(OR(Payroll!K104="Q1 2022",Payroll!K104="Q2 2022"),"Yes","No")</f>
        <v>No</v>
      </c>
      <c r="R1689" s="178" t="str">
        <f t="shared" si="1069"/>
        <v>No</v>
      </c>
      <c r="S1689" t="str">
        <f>IF(OR(Payroll!K104="Q3 2022",Payroll!K104="Q4 2022"),"Yes","No")</f>
        <v>No</v>
      </c>
      <c r="T1689" s="178" t="str">
        <f t="shared" si="1070"/>
        <v>No</v>
      </c>
      <c r="U1689" t="str">
        <f>IF(OR(Payroll!K104="Q1 2023",Payroll!K104="Q2 2023"),"Yes","No")</f>
        <v>No</v>
      </c>
      <c r="V1689" s="178" t="str">
        <f t="shared" si="1071"/>
        <v>No</v>
      </c>
      <c r="W1689" t="str">
        <f>IF(OR(Payroll!K104="Q3 2023",Payroll!K104="Q4 2023"),"Yes","No")</f>
        <v>No</v>
      </c>
      <c r="X1689" s="178" t="str">
        <f t="shared" si="1072"/>
        <v>No</v>
      </c>
      <c r="Y1689" t="str">
        <f>IF(OR(Payroll!K104="Q1 2024",Payroll!K104="Q2 2024"),"Yes","No")</f>
        <v>No</v>
      </c>
      <c r="Z1689" s="178" t="str">
        <f t="shared" si="1073"/>
        <v>No</v>
      </c>
      <c r="AA1689" t="str">
        <f>IF(OR(Payroll!K104="Q3 2024",Payroll!K104="Q4 2024"),"Yes","No")</f>
        <v>No</v>
      </c>
      <c r="AB1689" s="178" t="str">
        <f t="shared" si="1074"/>
        <v>No</v>
      </c>
      <c r="AC1689" t="str">
        <f>IF(OR(Payroll!K104="Q1 2025",Payroll!K104="Q2 2025"),"Yes","No")</f>
        <v>No</v>
      </c>
      <c r="AD1689" s="178" t="str">
        <f t="shared" si="1075"/>
        <v>No</v>
      </c>
      <c r="AE1689" t="str">
        <f>IF(OR(Payroll!K104="Q3 2025",Payroll!K104="Q4 2025"),"Yes","No")</f>
        <v>No</v>
      </c>
      <c r="AF1689" s="178" t="str">
        <f t="shared" si="1076"/>
        <v>No</v>
      </c>
      <c r="AG1689" t="str">
        <f>IF(OR(Payroll!K104="Q1 2026",Payroll!K104="Q2 2026"),"Yes","No")</f>
        <v>No</v>
      </c>
      <c r="AH1689" s="178" t="str">
        <f t="shared" si="1077"/>
        <v>No</v>
      </c>
      <c r="AI1689" t="str">
        <f>IF(OR(Payroll!K104="Q3 2026",Payroll!K104="Q4 2026"),"Yes","No")</f>
        <v>No</v>
      </c>
      <c r="AJ1689" s="178" t="str">
        <f t="shared" si="1078"/>
        <v>No</v>
      </c>
      <c r="AK1689" t="str">
        <f>IF(OR(Payroll!K104="Q1 2027",Payroll!K104="Q2 2027"),"Yes","No")</f>
        <v>No</v>
      </c>
      <c r="AL1689" s="178" t="str">
        <f t="shared" si="1079"/>
        <v>No</v>
      </c>
      <c r="AM1689" t="str">
        <f>IF(OR(Payroll!K104="Q3 2027",Payroll!K104="Q4 2027"),"Yes","No")</f>
        <v>No</v>
      </c>
      <c r="AN1689" s="178" t="str">
        <f t="shared" si="1080"/>
        <v>No</v>
      </c>
      <c r="AO1689" t="str">
        <f>IF(OR(Payroll!K104="Q1 2028",Payroll!K104="Q2 2028"),"Yes","No")</f>
        <v>No</v>
      </c>
      <c r="AP1689" s="178" t="str">
        <f t="shared" si="1081"/>
        <v>No</v>
      </c>
      <c r="AQ1689" t="str">
        <f>IF(OR(Payroll!K104="Q3 2028",Payroll!K104="Q4 2028"),"Yes","No")</f>
        <v>No</v>
      </c>
      <c r="AR1689" s="178" t="str">
        <f t="shared" si="1082"/>
        <v>No</v>
      </c>
      <c r="AS1689" t="str">
        <f>IF(OR(Payroll!K104="Q1 2029",Payroll!K104="Q2 2029"),"Yes","No")</f>
        <v>No</v>
      </c>
      <c r="AT1689" s="178" t="str">
        <f t="shared" si="1083"/>
        <v>No</v>
      </c>
      <c r="AU1689" t="str">
        <f>IF(OR(Payroll!K104="Q3 2029",Payroll!K104="Q4 2029"),"Yes","No")</f>
        <v>No</v>
      </c>
      <c r="AV1689" s="178" t="str">
        <f t="shared" si="1084"/>
        <v>No</v>
      </c>
      <c r="AW1689" t="str">
        <f>IF(OR(Payroll!K104="Q1 2030",Payroll!K104="Q2 2030"),"Yes","No")</f>
        <v>No</v>
      </c>
      <c r="AX1689" s="178" t="str">
        <f t="shared" si="1085"/>
        <v>No</v>
      </c>
      <c r="AY1689" t="str">
        <f>IF(OR(Payroll!K104="Q3 2030",Payroll!K104="Q4 2030"),"Yes","No")</f>
        <v>No</v>
      </c>
      <c r="AZ1689" s="178" t="str">
        <f t="shared" si="1086"/>
        <v>No</v>
      </c>
      <c r="BA1689" t="str">
        <f>IF(Payroll!K104="","No","Yes")</f>
        <v>No</v>
      </c>
      <c r="BB1689" s="178" t="str">
        <f t="shared" si="1087"/>
        <v>No</v>
      </c>
      <c r="BC1689" s="178" t="str">
        <f t="shared" si="1088"/>
        <v>Yes</v>
      </c>
    </row>
    <row r="1690" spans="1:56" ht="23.65" thickBot="1" x14ac:dyDescent="0.5">
      <c r="A1690" s="177">
        <v>101</v>
      </c>
      <c r="B1690" s="71" t="s">
        <v>1334</v>
      </c>
      <c r="C1690" t="str">
        <f>IF(Payroll!E105="Yes","Yes","No")</f>
        <v>No</v>
      </c>
      <c r="D1690" t="str">
        <f>IF(AND(C1690="No",Payroll!F105="Yes"),"Yes","No")</f>
        <v>No</v>
      </c>
      <c r="E1690" t="str">
        <f>IF(AND(C1690="No",Payroll!F105="N/A"),"N/A","No")</f>
        <v>No</v>
      </c>
      <c r="F1690">
        <f>IF(OR(Payroll!F105="Yes",Payroll!F105="N/A"),0,1)</f>
        <v>1</v>
      </c>
      <c r="G1690" t="str">
        <f>IF(OR(Payroll!K105="Q3 2019",Payroll!K105="Q4 2019"),"Yes","No")</f>
        <v>No</v>
      </c>
      <c r="H1690" s="178" t="str">
        <f t="shared" si="1064"/>
        <v>No</v>
      </c>
      <c r="I1690" t="str">
        <f>IF(OR(Payroll!K105="Q1 2020",Payroll!K105="Q2 2020"),"Yes","No")</f>
        <v>No</v>
      </c>
      <c r="J1690" s="178" t="str">
        <f t="shared" si="1065"/>
        <v>No</v>
      </c>
      <c r="K1690" t="str">
        <f>IF(OR(Payroll!K105="Q3 2020",Payroll!K105="Q4 2020"),"Yes","No")</f>
        <v>No</v>
      </c>
      <c r="L1690" s="178" t="str">
        <f t="shared" si="1066"/>
        <v>No</v>
      </c>
      <c r="M1690" t="str">
        <f>IF(OR(Payroll!K105="Q1 2021",Payroll!K105="Q2 2021"),"Yes","No")</f>
        <v>No</v>
      </c>
      <c r="N1690" s="178" t="str">
        <f t="shared" si="1067"/>
        <v>No</v>
      </c>
      <c r="O1690" t="str">
        <f>IF(OR(Payroll!K105="Q3 2021",Payroll!K105="Q4 2021"),"Yes","No")</f>
        <v>No</v>
      </c>
      <c r="P1690" s="178" t="str">
        <f t="shared" si="1068"/>
        <v>No</v>
      </c>
      <c r="Q1690" t="str">
        <f>IF(OR(Payroll!K105="Q1 2022",Payroll!K105="Q2 2022"),"Yes","No")</f>
        <v>No</v>
      </c>
      <c r="R1690" s="178" t="str">
        <f t="shared" si="1069"/>
        <v>No</v>
      </c>
      <c r="S1690" t="str">
        <f>IF(OR(Payroll!K105="Q3 2022",Payroll!K105="Q4 2022"),"Yes","No")</f>
        <v>No</v>
      </c>
      <c r="T1690" s="178" t="str">
        <f t="shared" si="1070"/>
        <v>No</v>
      </c>
      <c r="U1690" t="str">
        <f>IF(OR(Payroll!K105="Q1 2023",Payroll!K105="Q2 2023"),"Yes","No")</f>
        <v>No</v>
      </c>
      <c r="V1690" s="178" t="str">
        <f t="shared" si="1071"/>
        <v>No</v>
      </c>
      <c r="W1690" t="str">
        <f>IF(OR(Payroll!K105="Q3 2023",Payroll!K105="Q4 2023"),"Yes","No")</f>
        <v>No</v>
      </c>
      <c r="X1690" s="178" t="str">
        <f t="shared" si="1072"/>
        <v>No</v>
      </c>
      <c r="Y1690" t="str">
        <f>IF(OR(Payroll!K105="Q1 2024",Payroll!K105="Q2 2024"),"Yes","No")</f>
        <v>No</v>
      </c>
      <c r="Z1690" s="178" t="str">
        <f t="shared" si="1073"/>
        <v>No</v>
      </c>
      <c r="AA1690" t="str">
        <f>IF(OR(Payroll!K105="Q3 2024",Payroll!K105="Q4 2024"),"Yes","No")</f>
        <v>No</v>
      </c>
      <c r="AB1690" s="178" t="str">
        <f t="shared" si="1074"/>
        <v>No</v>
      </c>
      <c r="AC1690" t="str">
        <f>IF(OR(Payroll!K105="Q1 2025",Payroll!K105="Q2 2025"),"Yes","No")</f>
        <v>No</v>
      </c>
      <c r="AD1690" s="178" t="str">
        <f t="shared" si="1075"/>
        <v>No</v>
      </c>
      <c r="AE1690" t="str">
        <f>IF(OR(Payroll!K105="Q3 2025",Payroll!K105="Q4 2025"),"Yes","No")</f>
        <v>No</v>
      </c>
      <c r="AF1690" s="178" t="str">
        <f t="shared" si="1076"/>
        <v>No</v>
      </c>
      <c r="AG1690" t="str">
        <f>IF(OR(Payroll!K105="Q1 2026",Payroll!K105="Q2 2026"),"Yes","No")</f>
        <v>No</v>
      </c>
      <c r="AH1690" s="178" t="str">
        <f t="shared" si="1077"/>
        <v>No</v>
      </c>
      <c r="AI1690" t="str">
        <f>IF(OR(Payroll!K105="Q3 2026",Payroll!K105="Q4 2026"),"Yes","No")</f>
        <v>No</v>
      </c>
      <c r="AJ1690" s="178" t="str">
        <f t="shared" si="1078"/>
        <v>No</v>
      </c>
      <c r="AK1690" t="str">
        <f>IF(OR(Payroll!K105="Q1 2027",Payroll!K105="Q2 2027"),"Yes","No")</f>
        <v>No</v>
      </c>
      <c r="AL1690" s="178" t="str">
        <f t="shared" si="1079"/>
        <v>No</v>
      </c>
      <c r="AM1690" t="str">
        <f>IF(OR(Payroll!K105="Q3 2027",Payroll!K105="Q4 2027"),"Yes","No")</f>
        <v>No</v>
      </c>
      <c r="AN1690" s="178" t="str">
        <f t="shared" si="1080"/>
        <v>No</v>
      </c>
      <c r="AO1690" t="str">
        <f>IF(OR(Payroll!K105="Q1 2028",Payroll!K105="Q2 2028"),"Yes","No")</f>
        <v>No</v>
      </c>
      <c r="AP1690" s="178" t="str">
        <f t="shared" si="1081"/>
        <v>No</v>
      </c>
      <c r="AQ1690" t="str">
        <f>IF(OR(Payroll!K105="Q3 2028",Payroll!K105="Q4 2028"),"Yes","No")</f>
        <v>No</v>
      </c>
      <c r="AR1690" s="178" t="str">
        <f t="shared" si="1082"/>
        <v>No</v>
      </c>
      <c r="AS1690" t="str">
        <f>IF(OR(Payroll!K105="Q1 2029",Payroll!K105="Q2 2029"),"Yes","No")</f>
        <v>No</v>
      </c>
      <c r="AT1690" s="178" t="str">
        <f t="shared" si="1083"/>
        <v>No</v>
      </c>
      <c r="AU1690" t="str">
        <f>IF(OR(Payroll!K105="Q3 2029",Payroll!K105="Q4 2029"),"Yes","No")</f>
        <v>No</v>
      </c>
      <c r="AV1690" s="178" t="str">
        <f t="shared" si="1084"/>
        <v>No</v>
      </c>
      <c r="AW1690" t="str">
        <f>IF(OR(Payroll!K105="Q1 2030",Payroll!K105="Q2 2030"),"Yes","No")</f>
        <v>No</v>
      </c>
      <c r="AX1690" s="178" t="str">
        <f t="shared" si="1085"/>
        <v>No</v>
      </c>
      <c r="AY1690" t="str">
        <f>IF(OR(Payroll!K105="Q3 2030",Payroll!K105="Q4 2030"),"Yes","No")</f>
        <v>No</v>
      </c>
      <c r="AZ1690" s="178" t="str">
        <f t="shared" si="1086"/>
        <v>No</v>
      </c>
      <c r="BA1690" t="str">
        <f>IF(Payroll!K105="","No","Yes")</f>
        <v>No</v>
      </c>
      <c r="BB1690" s="178" t="str">
        <f t="shared" si="1087"/>
        <v>No</v>
      </c>
      <c r="BC1690" s="178" t="str">
        <f t="shared" si="1088"/>
        <v>Yes</v>
      </c>
    </row>
    <row r="1691" spans="1:56" ht="23.65" thickBot="1" x14ac:dyDescent="0.5">
      <c r="A1691" s="177">
        <v>102</v>
      </c>
      <c r="B1691" s="71" t="s">
        <v>1335</v>
      </c>
      <c r="C1691" t="str">
        <f>IF(Payroll!E106="Yes","Yes","No")</f>
        <v>No</v>
      </c>
      <c r="D1691" t="str">
        <f>IF(AND(C1691="No",Payroll!F106="Yes"),"Yes","No")</f>
        <v>No</v>
      </c>
      <c r="E1691" t="str">
        <f>IF(AND(C1691="No",Payroll!F106="N/A"),"N/A","No")</f>
        <v>No</v>
      </c>
      <c r="F1691">
        <f>IF(OR(Payroll!F106="Yes",Payroll!F106="N/A"),0,1)</f>
        <v>1</v>
      </c>
      <c r="G1691" t="str">
        <f>IF(OR(Payroll!K106="Q3 2019",Payroll!K106="Q4 2019"),"Yes","No")</f>
        <v>No</v>
      </c>
      <c r="H1691" s="178" t="str">
        <f t="shared" si="1064"/>
        <v>No</v>
      </c>
      <c r="I1691" t="str">
        <f>IF(OR(Payroll!K106="Q1 2020",Payroll!K106="Q2 2020"),"Yes","No")</f>
        <v>No</v>
      </c>
      <c r="J1691" s="178" t="str">
        <f t="shared" si="1065"/>
        <v>No</v>
      </c>
      <c r="K1691" t="str">
        <f>IF(OR(Payroll!K106="Q3 2020",Payroll!K106="Q4 2020"),"Yes","No")</f>
        <v>No</v>
      </c>
      <c r="L1691" s="178" t="str">
        <f t="shared" si="1066"/>
        <v>No</v>
      </c>
      <c r="M1691" t="str">
        <f>IF(OR(Payroll!K106="Q1 2021",Payroll!K106="Q2 2021"),"Yes","No")</f>
        <v>No</v>
      </c>
      <c r="N1691" s="178" t="str">
        <f t="shared" si="1067"/>
        <v>No</v>
      </c>
      <c r="O1691" t="str">
        <f>IF(OR(Payroll!K106="Q3 2021",Payroll!K106="Q4 2021"),"Yes","No")</f>
        <v>No</v>
      </c>
      <c r="P1691" s="178" t="str">
        <f t="shared" si="1068"/>
        <v>No</v>
      </c>
      <c r="Q1691" t="str">
        <f>IF(OR(Payroll!K106="Q1 2022",Payroll!K106="Q2 2022"),"Yes","No")</f>
        <v>No</v>
      </c>
      <c r="R1691" s="178" t="str">
        <f t="shared" si="1069"/>
        <v>No</v>
      </c>
      <c r="S1691" t="str">
        <f>IF(OR(Payroll!K106="Q3 2022",Payroll!K106="Q4 2022"),"Yes","No")</f>
        <v>No</v>
      </c>
      <c r="T1691" s="178" t="str">
        <f t="shared" si="1070"/>
        <v>No</v>
      </c>
      <c r="U1691" t="str">
        <f>IF(OR(Payroll!K106="Q1 2023",Payroll!K106="Q2 2023"),"Yes","No")</f>
        <v>No</v>
      </c>
      <c r="V1691" s="178" t="str">
        <f t="shared" si="1071"/>
        <v>No</v>
      </c>
      <c r="W1691" t="str">
        <f>IF(OR(Payroll!K106="Q3 2023",Payroll!K106="Q4 2023"),"Yes","No")</f>
        <v>No</v>
      </c>
      <c r="X1691" s="178" t="str">
        <f t="shared" si="1072"/>
        <v>No</v>
      </c>
      <c r="Y1691" t="str">
        <f>IF(OR(Payroll!K106="Q1 2024",Payroll!K106="Q2 2024"),"Yes","No")</f>
        <v>No</v>
      </c>
      <c r="Z1691" s="178" t="str">
        <f t="shared" si="1073"/>
        <v>No</v>
      </c>
      <c r="AA1691" t="str">
        <f>IF(OR(Payroll!K106="Q3 2024",Payroll!K106="Q4 2024"),"Yes","No")</f>
        <v>No</v>
      </c>
      <c r="AB1691" s="178" t="str">
        <f t="shared" si="1074"/>
        <v>No</v>
      </c>
      <c r="AC1691" t="str">
        <f>IF(OR(Payroll!K106="Q1 2025",Payroll!K106="Q2 2025"),"Yes","No")</f>
        <v>No</v>
      </c>
      <c r="AD1691" s="178" t="str">
        <f t="shared" si="1075"/>
        <v>No</v>
      </c>
      <c r="AE1691" t="str">
        <f>IF(OR(Payroll!K106="Q3 2025",Payroll!K106="Q4 2025"),"Yes","No")</f>
        <v>No</v>
      </c>
      <c r="AF1691" s="178" t="str">
        <f t="shared" si="1076"/>
        <v>No</v>
      </c>
      <c r="AG1691" t="str">
        <f>IF(OR(Payroll!K106="Q1 2026",Payroll!K106="Q2 2026"),"Yes","No")</f>
        <v>No</v>
      </c>
      <c r="AH1691" s="178" t="str">
        <f t="shared" si="1077"/>
        <v>No</v>
      </c>
      <c r="AI1691" t="str">
        <f>IF(OR(Payroll!K106="Q3 2026",Payroll!K106="Q4 2026"),"Yes","No")</f>
        <v>No</v>
      </c>
      <c r="AJ1691" s="178" t="str">
        <f t="shared" si="1078"/>
        <v>No</v>
      </c>
      <c r="AK1691" t="str">
        <f>IF(OR(Payroll!K106="Q1 2027",Payroll!K106="Q2 2027"),"Yes","No")</f>
        <v>No</v>
      </c>
      <c r="AL1691" s="178" t="str">
        <f t="shared" si="1079"/>
        <v>No</v>
      </c>
      <c r="AM1691" t="str">
        <f>IF(OR(Payroll!K106="Q3 2027",Payroll!K106="Q4 2027"),"Yes","No")</f>
        <v>No</v>
      </c>
      <c r="AN1691" s="178" t="str">
        <f t="shared" si="1080"/>
        <v>No</v>
      </c>
      <c r="AO1691" t="str">
        <f>IF(OR(Payroll!K106="Q1 2028",Payroll!K106="Q2 2028"),"Yes","No")</f>
        <v>No</v>
      </c>
      <c r="AP1691" s="178" t="str">
        <f t="shared" si="1081"/>
        <v>No</v>
      </c>
      <c r="AQ1691" t="str">
        <f>IF(OR(Payroll!K106="Q3 2028",Payroll!K106="Q4 2028"),"Yes","No")</f>
        <v>No</v>
      </c>
      <c r="AR1691" s="178" t="str">
        <f t="shared" si="1082"/>
        <v>No</v>
      </c>
      <c r="AS1691" t="str">
        <f>IF(OR(Payroll!K106="Q1 2029",Payroll!K106="Q2 2029"),"Yes","No")</f>
        <v>No</v>
      </c>
      <c r="AT1691" s="178" t="str">
        <f t="shared" si="1083"/>
        <v>No</v>
      </c>
      <c r="AU1691" t="str">
        <f>IF(OR(Payroll!K106="Q3 2029",Payroll!K106="Q4 2029"),"Yes","No")</f>
        <v>No</v>
      </c>
      <c r="AV1691" s="178" t="str">
        <f t="shared" si="1084"/>
        <v>No</v>
      </c>
      <c r="AW1691" t="str">
        <f>IF(OR(Payroll!K106="Q1 2030",Payroll!K106="Q2 2030"),"Yes","No")</f>
        <v>No</v>
      </c>
      <c r="AX1691" s="178" t="str">
        <f t="shared" si="1085"/>
        <v>No</v>
      </c>
      <c r="AY1691" t="str">
        <f>IF(OR(Payroll!K106="Q3 2030",Payroll!K106="Q4 2030"),"Yes","No")</f>
        <v>No</v>
      </c>
      <c r="AZ1691" s="178" t="str">
        <f t="shared" si="1086"/>
        <v>No</v>
      </c>
      <c r="BA1691" t="str">
        <f>IF(Payroll!K106="","No","Yes")</f>
        <v>No</v>
      </c>
      <c r="BB1691" s="178" t="str">
        <f t="shared" si="1087"/>
        <v>No</v>
      </c>
      <c r="BC1691" s="178" t="str">
        <f t="shared" si="1088"/>
        <v>Yes</v>
      </c>
    </row>
    <row r="1692" spans="1:56" ht="23.65" thickBot="1" x14ac:dyDescent="0.5">
      <c r="A1692" s="177">
        <v>103</v>
      </c>
      <c r="B1692" s="71" t="s">
        <v>1336</v>
      </c>
      <c r="C1692" t="str">
        <f>IF(Payroll!E107="Yes","Yes","No")</f>
        <v>No</v>
      </c>
      <c r="D1692" t="str">
        <f>IF(AND(C1692="No",Payroll!F107="Yes"),"Yes","No")</f>
        <v>No</v>
      </c>
      <c r="E1692" t="str">
        <f>IF(AND(C1692="No",Payroll!F107="N/A"),"N/A","No")</f>
        <v>No</v>
      </c>
      <c r="F1692">
        <f>IF(OR(Payroll!F107="Yes",Payroll!F107="N/A"),0,1)</f>
        <v>1</v>
      </c>
      <c r="G1692" t="str">
        <f>IF(OR(Payroll!K107="Q3 2019",Payroll!K107="Q4 2019"),"Yes","No")</f>
        <v>No</v>
      </c>
      <c r="H1692" s="178" t="str">
        <f t="shared" si="1064"/>
        <v>No</v>
      </c>
      <c r="I1692" t="str">
        <f>IF(OR(Payroll!K107="Q1 2020",Payroll!K107="Q2 2020"),"Yes","No")</f>
        <v>No</v>
      </c>
      <c r="J1692" s="178" t="str">
        <f t="shared" si="1065"/>
        <v>No</v>
      </c>
      <c r="K1692" t="str">
        <f>IF(OR(Payroll!K107="Q3 2020",Payroll!K107="Q4 2020"),"Yes","No")</f>
        <v>No</v>
      </c>
      <c r="L1692" s="178" t="str">
        <f t="shared" si="1066"/>
        <v>No</v>
      </c>
      <c r="M1692" t="str">
        <f>IF(OR(Payroll!K107="Q1 2021",Payroll!K107="Q2 2021"),"Yes","No")</f>
        <v>No</v>
      </c>
      <c r="N1692" s="178" t="str">
        <f t="shared" si="1067"/>
        <v>No</v>
      </c>
      <c r="O1692" t="str">
        <f>IF(OR(Payroll!K107="Q3 2021",Payroll!K107="Q4 2021"),"Yes","No")</f>
        <v>No</v>
      </c>
      <c r="P1692" s="178" t="str">
        <f t="shared" si="1068"/>
        <v>No</v>
      </c>
      <c r="Q1692" t="str">
        <f>IF(OR(Payroll!K107="Q1 2022",Payroll!K107="Q2 2022"),"Yes","No")</f>
        <v>No</v>
      </c>
      <c r="R1692" s="178" t="str">
        <f t="shared" si="1069"/>
        <v>No</v>
      </c>
      <c r="S1692" t="str">
        <f>IF(OR(Payroll!K107="Q3 2022",Payroll!K107="Q4 2022"),"Yes","No")</f>
        <v>No</v>
      </c>
      <c r="T1692" s="178" t="str">
        <f t="shared" si="1070"/>
        <v>No</v>
      </c>
      <c r="U1692" t="str">
        <f>IF(OR(Payroll!K107="Q1 2023",Payroll!K107="Q2 2023"),"Yes","No")</f>
        <v>No</v>
      </c>
      <c r="V1692" s="178" t="str">
        <f t="shared" si="1071"/>
        <v>No</v>
      </c>
      <c r="W1692" t="str">
        <f>IF(OR(Payroll!K107="Q3 2023",Payroll!K107="Q4 2023"),"Yes","No")</f>
        <v>No</v>
      </c>
      <c r="X1692" s="178" t="str">
        <f t="shared" si="1072"/>
        <v>No</v>
      </c>
      <c r="Y1692" t="str">
        <f>IF(OR(Payroll!K107="Q1 2024",Payroll!K107="Q2 2024"),"Yes","No")</f>
        <v>No</v>
      </c>
      <c r="Z1692" s="178" t="str">
        <f t="shared" si="1073"/>
        <v>No</v>
      </c>
      <c r="AA1692" t="str">
        <f>IF(OR(Payroll!K107="Q3 2024",Payroll!K107="Q4 2024"),"Yes","No")</f>
        <v>No</v>
      </c>
      <c r="AB1692" s="178" t="str">
        <f t="shared" si="1074"/>
        <v>No</v>
      </c>
      <c r="AC1692" t="str">
        <f>IF(OR(Payroll!K107="Q1 2025",Payroll!K107="Q2 2025"),"Yes","No")</f>
        <v>No</v>
      </c>
      <c r="AD1692" s="178" t="str">
        <f t="shared" si="1075"/>
        <v>No</v>
      </c>
      <c r="AE1692" t="str">
        <f>IF(OR(Payroll!K107="Q3 2025",Payroll!K107="Q4 2025"),"Yes","No")</f>
        <v>No</v>
      </c>
      <c r="AF1692" s="178" t="str">
        <f t="shared" si="1076"/>
        <v>No</v>
      </c>
      <c r="AG1692" t="str">
        <f>IF(OR(Payroll!K107="Q1 2026",Payroll!K107="Q2 2026"),"Yes","No")</f>
        <v>No</v>
      </c>
      <c r="AH1692" s="178" t="str">
        <f t="shared" si="1077"/>
        <v>No</v>
      </c>
      <c r="AI1692" t="str">
        <f>IF(OR(Payroll!K107="Q3 2026",Payroll!K107="Q4 2026"),"Yes","No")</f>
        <v>No</v>
      </c>
      <c r="AJ1692" s="178" t="str">
        <f t="shared" si="1078"/>
        <v>No</v>
      </c>
      <c r="AK1692" t="str">
        <f>IF(OR(Payroll!K107="Q1 2027",Payroll!K107="Q2 2027"),"Yes","No")</f>
        <v>No</v>
      </c>
      <c r="AL1692" s="178" t="str">
        <f t="shared" si="1079"/>
        <v>No</v>
      </c>
      <c r="AM1692" t="str">
        <f>IF(OR(Payroll!K107="Q3 2027",Payroll!K107="Q4 2027"),"Yes","No")</f>
        <v>No</v>
      </c>
      <c r="AN1692" s="178" t="str">
        <f t="shared" si="1080"/>
        <v>No</v>
      </c>
      <c r="AO1692" t="str">
        <f>IF(OR(Payroll!K107="Q1 2028",Payroll!K107="Q2 2028"),"Yes","No")</f>
        <v>No</v>
      </c>
      <c r="AP1692" s="178" t="str">
        <f t="shared" si="1081"/>
        <v>No</v>
      </c>
      <c r="AQ1692" t="str">
        <f>IF(OR(Payroll!K107="Q3 2028",Payroll!K107="Q4 2028"),"Yes","No")</f>
        <v>No</v>
      </c>
      <c r="AR1692" s="178" t="str">
        <f t="shared" si="1082"/>
        <v>No</v>
      </c>
      <c r="AS1692" t="str">
        <f>IF(OR(Payroll!K107="Q1 2029",Payroll!K107="Q2 2029"),"Yes","No")</f>
        <v>No</v>
      </c>
      <c r="AT1692" s="178" t="str">
        <f t="shared" si="1083"/>
        <v>No</v>
      </c>
      <c r="AU1692" t="str">
        <f>IF(OR(Payroll!K107="Q3 2029",Payroll!K107="Q4 2029"),"Yes","No")</f>
        <v>No</v>
      </c>
      <c r="AV1692" s="178" t="str">
        <f t="shared" si="1084"/>
        <v>No</v>
      </c>
      <c r="AW1692" t="str">
        <f>IF(OR(Payroll!K107="Q1 2030",Payroll!K107="Q2 2030"),"Yes","No")</f>
        <v>No</v>
      </c>
      <c r="AX1692" s="178" t="str">
        <f t="shared" si="1085"/>
        <v>No</v>
      </c>
      <c r="AY1692" t="str">
        <f>IF(OR(Payroll!K107="Q3 2030",Payroll!K107="Q4 2030"),"Yes","No")</f>
        <v>No</v>
      </c>
      <c r="AZ1692" s="178" t="str">
        <f t="shared" si="1086"/>
        <v>No</v>
      </c>
      <c r="BA1692" t="str">
        <f>IF(Payroll!K107="","No","Yes")</f>
        <v>No</v>
      </c>
      <c r="BB1692" s="178" t="str">
        <f t="shared" si="1087"/>
        <v>No</v>
      </c>
      <c r="BC1692" s="178" t="str">
        <f t="shared" si="1088"/>
        <v>Yes</v>
      </c>
    </row>
    <row r="1693" spans="1:56" ht="23.65" thickBot="1" x14ac:dyDescent="0.5">
      <c r="A1693" s="177">
        <v>104</v>
      </c>
      <c r="B1693" s="71" t="s">
        <v>1337</v>
      </c>
      <c r="C1693" t="str">
        <f>IF(Payroll!E108="Yes","Yes","No")</f>
        <v>No</v>
      </c>
      <c r="D1693" t="str">
        <f>IF(AND(C1693="No",Payroll!F108="Yes"),"Yes","No")</f>
        <v>No</v>
      </c>
      <c r="E1693" t="str">
        <f>IF(AND(C1693="No",Payroll!F108="N/A"),"N/A","No")</f>
        <v>No</v>
      </c>
      <c r="F1693">
        <f>IF(OR(Payroll!F108="Yes",Payroll!F108="N/A"),0,1)</f>
        <v>1</v>
      </c>
      <c r="G1693" t="str">
        <f>IF(OR(Payroll!K108="Q3 2019",Payroll!K108="Q4 2019"),"Yes","No")</f>
        <v>No</v>
      </c>
      <c r="H1693" s="178" t="str">
        <f t="shared" si="1064"/>
        <v>No</v>
      </c>
      <c r="I1693" t="str">
        <f>IF(OR(Payroll!K108="Q1 2020",Payroll!K108="Q2 2020"),"Yes","No")</f>
        <v>No</v>
      </c>
      <c r="J1693" s="178" t="str">
        <f t="shared" si="1065"/>
        <v>No</v>
      </c>
      <c r="K1693" t="str">
        <f>IF(OR(Payroll!K108="Q3 2020",Payroll!K108="Q4 2020"),"Yes","No")</f>
        <v>No</v>
      </c>
      <c r="L1693" s="178" t="str">
        <f t="shared" si="1066"/>
        <v>No</v>
      </c>
      <c r="M1693" t="str">
        <f>IF(OR(Payroll!K108="Q1 2021",Payroll!K108="Q2 2021"),"Yes","No")</f>
        <v>No</v>
      </c>
      <c r="N1693" s="178" t="str">
        <f t="shared" si="1067"/>
        <v>No</v>
      </c>
      <c r="O1693" t="str">
        <f>IF(OR(Payroll!K108="Q3 2021",Payroll!K108="Q4 2021"),"Yes","No")</f>
        <v>No</v>
      </c>
      <c r="P1693" s="178" t="str">
        <f t="shared" si="1068"/>
        <v>No</v>
      </c>
      <c r="Q1693" t="str">
        <f>IF(OR(Payroll!K108="Q1 2022",Payroll!K108="Q2 2022"),"Yes","No")</f>
        <v>No</v>
      </c>
      <c r="R1693" s="178" t="str">
        <f t="shared" si="1069"/>
        <v>No</v>
      </c>
      <c r="S1693" t="str">
        <f>IF(OR(Payroll!K108="Q3 2022",Payroll!K108="Q4 2022"),"Yes","No")</f>
        <v>No</v>
      </c>
      <c r="T1693" s="178" t="str">
        <f t="shared" si="1070"/>
        <v>No</v>
      </c>
      <c r="U1693" t="str">
        <f>IF(OR(Payroll!K108="Q1 2023",Payroll!K108="Q2 2023"),"Yes","No")</f>
        <v>No</v>
      </c>
      <c r="V1693" s="178" t="str">
        <f t="shared" si="1071"/>
        <v>No</v>
      </c>
      <c r="W1693" t="str">
        <f>IF(OR(Payroll!K108="Q3 2023",Payroll!K108="Q4 2023"),"Yes","No")</f>
        <v>No</v>
      </c>
      <c r="X1693" s="178" t="str">
        <f t="shared" si="1072"/>
        <v>No</v>
      </c>
      <c r="Y1693" t="str">
        <f>IF(OR(Payroll!K108="Q1 2024",Payroll!K108="Q2 2024"),"Yes","No")</f>
        <v>No</v>
      </c>
      <c r="Z1693" s="178" t="str">
        <f t="shared" si="1073"/>
        <v>No</v>
      </c>
      <c r="AA1693" t="str">
        <f>IF(OR(Payroll!K108="Q3 2024",Payroll!K108="Q4 2024"),"Yes","No")</f>
        <v>No</v>
      </c>
      <c r="AB1693" s="178" t="str">
        <f t="shared" si="1074"/>
        <v>No</v>
      </c>
      <c r="AC1693" t="str">
        <f>IF(OR(Payroll!K108="Q1 2025",Payroll!K108="Q2 2025"),"Yes","No")</f>
        <v>No</v>
      </c>
      <c r="AD1693" s="178" t="str">
        <f t="shared" si="1075"/>
        <v>No</v>
      </c>
      <c r="AE1693" t="str">
        <f>IF(OR(Payroll!K108="Q3 2025",Payroll!K108="Q4 2025"),"Yes","No")</f>
        <v>No</v>
      </c>
      <c r="AF1693" s="178" t="str">
        <f t="shared" si="1076"/>
        <v>No</v>
      </c>
      <c r="AG1693" t="str">
        <f>IF(OR(Payroll!K108="Q1 2026",Payroll!K108="Q2 2026"),"Yes","No")</f>
        <v>No</v>
      </c>
      <c r="AH1693" s="178" t="str">
        <f t="shared" si="1077"/>
        <v>No</v>
      </c>
      <c r="AI1693" t="str">
        <f>IF(OR(Payroll!K108="Q3 2026",Payroll!K108="Q4 2026"),"Yes","No")</f>
        <v>No</v>
      </c>
      <c r="AJ1693" s="178" t="str">
        <f t="shared" si="1078"/>
        <v>No</v>
      </c>
      <c r="AK1693" t="str">
        <f>IF(OR(Payroll!K108="Q1 2027",Payroll!K108="Q2 2027"),"Yes","No")</f>
        <v>No</v>
      </c>
      <c r="AL1693" s="178" t="str">
        <f t="shared" si="1079"/>
        <v>No</v>
      </c>
      <c r="AM1693" t="str">
        <f>IF(OR(Payroll!K108="Q3 2027",Payroll!K108="Q4 2027"),"Yes","No")</f>
        <v>No</v>
      </c>
      <c r="AN1693" s="178" t="str">
        <f t="shared" si="1080"/>
        <v>No</v>
      </c>
      <c r="AO1693" t="str">
        <f>IF(OR(Payroll!K108="Q1 2028",Payroll!K108="Q2 2028"),"Yes","No")</f>
        <v>No</v>
      </c>
      <c r="AP1693" s="178" t="str">
        <f t="shared" si="1081"/>
        <v>No</v>
      </c>
      <c r="AQ1693" t="str">
        <f>IF(OR(Payroll!K108="Q3 2028",Payroll!K108="Q4 2028"),"Yes","No")</f>
        <v>No</v>
      </c>
      <c r="AR1693" s="178" t="str">
        <f t="shared" si="1082"/>
        <v>No</v>
      </c>
      <c r="AS1693" t="str">
        <f>IF(OR(Payroll!K108="Q1 2029",Payroll!K108="Q2 2029"),"Yes","No")</f>
        <v>No</v>
      </c>
      <c r="AT1693" s="178" t="str">
        <f t="shared" si="1083"/>
        <v>No</v>
      </c>
      <c r="AU1693" t="str">
        <f>IF(OR(Payroll!K108="Q3 2029",Payroll!K108="Q4 2029"),"Yes","No")</f>
        <v>No</v>
      </c>
      <c r="AV1693" s="178" t="str">
        <f t="shared" si="1084"/>
        <v>No</v>
      </c>
      <c r="AW1693" t="str">
        <f>IF(OR(Payroll!K108="Q1 2030",Payroll!K108="Q2 2030"),"Yes","No")</f>
        <v>No</v>
      </c>
      <c r="AX1693" s="178" t="str">
        <f t="shared" si="1085"/>
        <v>No</v>
      </c>
      <c r="AY1693" t="str">
        <f>IF(OR(Payroll!K108="Q3 2030",Payroll!K108="Q4 2030"),"Yes","No")</f>
        <v>No</v>
      </c>
      <c r="AZ1693" s="178" t="str">
        <f t="shared" si="1086"/>
        <v>No</v>
      </c>
      <c r="BA1693" t="str">
        <f>IF(Payroll!K108="","No","Yes")</f>
        <v>No</v>
      </c>
      <c r="BB1693" s="178" t="str">
        <f t="shared" si="1087"/>
        <v>No</v>
      </c>
      <c r="BC1693" s="178" t="str">
        <f t="shared" si="1088"/>
        <v>Yes</v>
      </c>
    </row>
    <row r="1694" spans="1:56" ht="23.65" thickBot="1" x14ac:dyDescent="0.5">
      <c r="A1694" s="177">
        <v>105</v>
      </c>
      <c r="B1694" s="71" t="s">
        <v>1338</v>
      </c>
      <c r="C1694" t="str">
        <f>IF(Payroll!E109="Yes","Yes","No")</f>
        <v>No</v>
      </c>
      <c r="D1694" t="str">
        <f>IF(AND(C1694="No",Payroll!F109="Yes"),"Yes","No")</f>
        <v>No</v>
      </c>
      <c r="E1694" t="str">
        <f>IF(AND(C1694="No",Payroll!F109="N/A"),"N/A","No")</f>
        <v>No</v>
      </c>
      <c r="F1694">
        <f>IF(OR(Payroll!F109="Yes",Payroll!F109="N/A"),0,1)</f>
        <v>1</v>
      </c>
      <c r="G1694" t="str">
        <f>IF(OR(Payroll!K109="Q3 2019",Payroll!K109="Q4 2019"),"Yes","No")</f>
        <v>No</v>
      </c>
      <c r="H1694" s="178" t="str">
        <f t="shared" si="1064"/>
        <v>No</v>
      </c>
      <c r="I1694" t="str">
        <f>IF(OR(Payroll!K109="Q1 2020",Payroll!K109="Q2 2020"),"Yes","No")</f>
        <v>No</v>
      </c>
      <c r="J1694" s="178" t="str">
        <f t="shared" si="1065"/>
        <v>No</v>
      </c>
      <c r="K1694" t="str">
        <f>IF(OR(Payroll!K109="Q3 2020",Payroll!K109="Q4 2020"),"Yes","No")</f>
        <v>No</v>
      </c>
      <c r="L1694" s="178" t="str">
        <f t="shared" si="1066"/>
        <v>No</v>
      </c>
      <c r="M1694" t="str">
        <f>IF(OR(Payroll!K109="Q1 2021",Payroll!K109="Q2 2021"),"Yes","No")</f>
        <v>No</v>
      </c>
      <c r="N1694" s="178" t="str">
        <f t="shared" si="1067"/>
        <v>No</v>
      </c>
      <c r="O1694" t="str">
        <f>IF(OR(Payroll!K109="Q3 2021",Payroll!K109="Q4 2021"),"Yes","No")</f>
        <v>No</v>
      </c>
      <c r="P1694" s="178" t="str">
        <f t="shared" si="1068"/>
        <v>No</v>
      </c>
      <c r="Q1694" t="str">
        <f>IF(OR(Payroll!K109="Q1 2022",Payroll!K109="Q2 2022"),"Yes","No")</f>
        <v>No</v>
      </c>
      <c r="R1694" s="178" t="str">
        <f t="shared" si="1069"/>
        <v>No</v>
      </c>
      <c r="S1694" t="str">
        <f>IF(OR(Payroll!K109="Q3 2022",Payroll!K109="Q4 2022"),"Yes","No")</f>
        <v>No</v>
      </c>
      <c r="T1694" s="178" t="str">
        <f t="shared" si="1070"/>
        <v>No</v>
      </c>
      <c r="U1694" t="str">
        <f>IF(OR(Payroll!K109="Q1 2023",Payroll!K109="Q2 2023"),"Yes","No")</f>
        <v>No</v>
      </c>
      <c r="V1694" s="178" t="str">
        <f t="shared" si="1071"/>
        <v>No</v>
      </c>
      <c r="W1694" t="str">
        <f>IF(OR(Payroll!K109="Q3 2023",Payroll!K109="Q4 2023"),"Yes","No")</f>
        <v>No</v>
      </c>
      <c r="X1694" s="178" t="str">
        <f t="shared" si="1072"/>
        <v>No</v>
      </c>
      <c r="Y1694" t="str">
        <f>IF(OR(Payroll!K109="Q1 2024",Payroll!K109="Q2 2024"),"Yes","No")</f>
        <v>No</v>
      </c>
      <c r="Z1694" s="178" t="str">
        <f t="shared" si="1073"/>
        <v>No</v>
      </c>
      <c r="AA1694" t="str">
        <f>IF(OR(Payroll!K109="Q3 2024",Payroll!K109="Q4 2024"),"Yes","No")</f>
        <v>No</v>
      </c>
      <c r="AB1694" s="178" t="str">
        <f t="shared" si="1074"/>
        <v>No</v>
      </c>
      <c r="AC1694" t="str">
        <f>IF(OR(Payroll!K109="Q1 2025",Payroll!K109="Q2 2025"),"Yes","No")</f>
        <v>No</v>
      </c>
      <c r="AD1694" s="178" t="str">
        <f t="shared" si="1075"/>
        <v>No</v>
      </c>
      <c r="AE1694" t="str">
        <f>IF(OR(Payroll!K109="Q3 2025",Payroll!K109="Q4 2025"),"Yes","No")</f>
        <v>No</v>
      </c>
      <c r="AF1694" s="178" t="str">
        <f t="shared" si="1076"/>
        <v>No</v>
      </c>
      <c r="AG1694" t="str">
        <f>IF(OR(Payroll!K109="Q1 2026",Payroll!K109="Q2 2026"),"Yes","No")</f>
        <v>No</v>
      </c>
      <c r="AH1694" s="178" t="str">
        <f t="shared" si="1077"/>
        <v>No</v>
      </c>
      <c r="AI1694" t="str">
        <f>IF(OR(Payroll!K109="Q3 2026",Payroll!K109="Q4 2026"),"Yes","No")</f>
        <v>No</v>
      </c>
      <c r="AJ1694" s="178" t="str">
        <f t="shared" si="1078"/>
        <v>No</v>
      </c>
      <c r="AK1694" t="str">
        <f>IF(OR(Payroll!K109="Q1 2027",Payroll!K109="Q2 2027"),"Yes","No")</f>
        <v>No</v>
      </c>
      <c r="AL1694" s="178" t="str">
        <f t="shared" si="1079"/>
        <v>No</v>
      </c>
      <c r="AM1694" t="str">
        <f>IF(OR(Payroll!K109="Q3 2027",Payroll!K109="Q4 2027"),"Yes","No")</f>
        <v>No</v>
      </c>
      <c r="AN1694" s="178" t="str">
        <f t="shared" si="1080"/>
        <v>No</v>
      </c>
      <c r="AO1694" t="str">
        <f>IF(OR(Payroll!K109="Q1 2028",Payroll!K109="Q2 2028"),"Yes","No")</f>
        <v>No</v>
      </c>
      <c r="AP1694" s="178" t="str">
        <f t="shared" si="1081"/>
        <v>No</v>
      </c>
      <c r="AQ1694" t="str">
        <f>IF(OR(Payroll!K109="Q3 2028",Payroll!K109="Q4 2028"),"Yes","No")</f>
        <v>No</v>
      </c>
      <c r="AR1694" s="178" t="str">
        <f t="shared" si="1082"/>
        <v>No</v>
      </c>
      <c r="AS1694" t="str">
        <f>IF(OR(Payroll!K109="Q1 2029",Payroll!K109="Q2 2029"),"Yes","No")</f>
        <v>No</v>
      </c>
      <c r="AT1694" s="178" t="str">
        <f t="shared" si="1083"/>
        <v>No</v>
      </c>
      <c r="AU1694" t="str">
        <f>IF(OR(Payroll!K109="Q3 2029",Payroll!K109="Q4 2029"),"Yes","No")</f>
        <v>No</v>
      </c>
      <c r="AV1694" s="178" t="str">
        <f t="shared" si="1084"/>
        <v>No</v>
      </c>
      <c r="AW1694" t="str">
        <f>IF(OR(Payroll!K109="Q1 2030",Payroll!K109="Q2 2030"),"Yes","No")</f>
        <v>No</v>
      </c>
      <c r="AX1694" s="178" t="str">
        <f t="shared" si="1085"/>
        <v>No</v>
      </c>
      <c r="AY1694" t="str">
        <f>IF(OR(Payroll!K109="Q3 2030",Payroll!K109="Q4 2030"),"Yes","No")</f>
        <v>No</v>
      </c>
      <c r="AZ1694" s="178" t="str">
        <f t="shared" si="1086"/>
        <v>No</v>
      </c>
      <c r="BA1694" t="str">
        <f>IF(Payroll!K109="","No","Yes")</f>
        <v>No</v>
      </c>
      <c r="BB1694" s="178" t="str">
        <f t="shared" si="1087"/>
        <v>No</v>
      </c>
      <c r="BC1694" s="178" t="str">
        <f t="shared" si="1088"/>
        <v>Yes</v>
      </c>
    </row>
    <row r="1695" spans="1:56" ht="14.65" thickBot="1" x14ac:dyDescent="0.5">
      <c r="A1695" s="177">
        <v>106</v>
      </c>
      <c r="B1695" s="71" t="s">
        <v>1339</v>
      </c>
      <c r="C1695" t="str">
        <f>IF(Payroll!E110="Yes","Yes","No")</f>
        <v>No</v>
      </c>
      <c r="D1695" t="str">
        <f>IF(AND(C1695="No",Payroll!F110="Yes"),"Yes","No")</f>
        <v>No</v>
      </c>
      <c r="E1695" t="str">
        <f>IF(AND(C1695="No",Payroll!F110="N/A"),"N/A","No")</f>
        <v>No</v>
      </c>
      <c r="F1695">
        <f>IF(OR(Payroll!F110="Yes",Payroll!F110="N/A"),0,1)</f>
        <v>1</v>
      </c>
      <c r="G1695" t="str">
        <f>IF(OR(Payroll!K110="Q3 2019",Payroll!K110="Q4 2019"),"Yes","No")</f>
        <v>No</v>
      </c>
      <c r="H1695" s="178" t="str">
        <f t="shared" si="1064"/>
        <v>No</v>
      </c>
      <c r="I1695" t="str">
        <f>IF(OR(Payroll!K110="Q1 2020",Payroll!K110="Q2 2020"),"Yes","No")</f>
        <v>No</v>
      </c>
      <c r="J1695" s="178" t="str">
        <f t="shared" si="1065"/>
        <v>No</v>
      </c>
      <c r="K1695" t="str">
        <f>IF(OR(Payroll!K110="Q3 2020",Payroll!K110="Q4 2020"),"Yes","No")</f>
        <v>No</v>
      </c>
      <c r="L1695" s="178" t="str">
        <f t="shared" si="1066"/>
        <v>No</v>
      </c>
      <c r="M1695" t="str">
        <f>IF(OR(Payroll!K110="Q1 2021",Payroll!K110="Q2 2021"),"Yes","No")</f>
        <v>No</v>
      </c>
      <c r="N1695" s="178" t="str">
        <f t="shared" si="1067"/>
        <v>No</v>
      </c>
      <c r="O1695" t="str">
        <f>IF(OR(Payroll!K110="Q3 2021",Payroll!K110="Q4 2021"),"Yes","No")</f>
        <v>No</v>
      </c>
      <c r="P1695" s="178" t="str">
        <f t="shared" si="1068"/>
        <v>No</v>
      </c>
      <c r="Q1695" t="str">
        <f>IF(OR(Payroll!K110="Q1 2022",Payroll!K110="Q2 2022"),"Yes","No")</f>
        <v>No</v>
      </c>
      <c r="R1695" s="178" t="str">
        <f t="shared" si="1069"/>
        <v>No</v>
      </c>
      <c r="S1695" t="str">
        <f>IF(OR(Payroll!K110="Q3 2022",Payroll!K110="Q4 2022"),"Yes","No")</f>
        <v>No</v>
      </c>
      <c r="T1695" s="178" t="str">
        <f t="shared" si="1070"/>
        <v>No</v>
      </c>
      <c r="U1695" t="str">
        <f>IF(OR(Payroll!K110="Q1 2023",Payroll!K110="Q2 2023"),"Yes","No")</f>
        <v>No</v>
      </c>
      <c r="V1695" s="178" t="str">
        <f t="shared" si="1071"/>
        <v>No</v>
      </c>
      <c r="W1695" t="str">
        <f>IF(OR(Payroll!K110="Q3 2023",Payroll!K110="Q4 2023"),"Yes","No")</f>
        <v>No</v>
      </c>
      <c r="X1695" s="178" t="str">
        <f t="shared" si="1072"/>
        <v>No</v>
      </c>
      <c r="Y1695" t="str">
        <f>IF(OR(Payroll!K110="Q1 2024",Payroll!K110="Q2 2024"),"Yes","No")</f>
        <v>No</v>
      </c>
      <c r="Z1695" s="178" t="str">
        <f t="shared" si="1073"/>
        <v>No</v>
      </c>
      <c r="AA1695" t="str">
        <f>IF(OR(Payroll!K110="Q3 2024",Payroll!K110="Q4 2024"),"Yes","No")</f>
        <v>No</v>
      </c>
      <c r="AB1695" s="178" t="str">
        <f t="shared" si="1074"/>
        <v>No</v>
      </c>
      <c r="AC1695" t="str">
        <f>IF(OR(Payroll!K110="Q1 2025",Payroll!K110="Q2 2025"),"Yes","No")</f>
        <v>No</v>
      </c>
      <c r="AD1695" s="178" t="str">
        <f t="shared" si="1075"/>
        <v>No</v>
      </c>
      <c r="AE1695" t="str">
        <f>IF(OR(Payroll!K110="Q3 2025",Payroll!K110="Q4 2025"),"Yes","No")</f>
        <v>No</v>
      </c>
      <c r="AF1695" s="178" t="str">
        <f t="shared" si="1076"/>
        <v>No</v>
      </c>
      <c r="AG1695" t="str">
        <f>IF(OR(Payroll!K110="Q1 2026",Payroll!K110="Q2 2026"),"Yes","No")</f>
        <v>No</v>
      </c>
      <c r="AH1695" s="178" t="str">
        <f t="shared" si="1077"/>
        <v>No</v>
      </c>
      <c r="AI1695" t="str">
        <f>IF(OR(Payroll!K110="Q3 2026",Payroll!K110="Q4 2026"),"Yes","No")</f>
        <v>No</v>
      </c>
      <c r="AJ1695" s="178" t="str">
        <f t="shared" si="1078"/>
        <v>No</v>
      </c>
      <c r="AK1695" t="str">
        <f>IF(OR(Payroll!K110="Q1 2027",Payroll!K110="Q2 2027"),"Yes","No")</f>
        <v>No</v>
      </c>
      <c r="AL1695" s="178" t="str">
        <f t="shared" si="1079"/>
        <v>No</v>
      </c>
      <c r="AM1695" t="str">
        <f>IF(OR(Payroll!K110="Q3 2027",Payroll!K110="Q4 2027"),"Yes","No")</f>
        <v>No</v>
      </c>
      <c r="AN1695" s="178" t="str">
        <f t="shared" si="1080"/>
        <v>No</v>
      </c>
      <c r="AO1695" t="str">
        <f>IF(OR(Payroll!K110="Q1 2028",Payroll!K110="Q2 2028"),"Yes","No")</f>
        <v>No</v>
      </c>
      <c r="AP1695" s="178" t="str">
        <f t="shared" si="1081"/>
        <v>No</v>
      </c>
      <c r="AQ1695" t="str">
        <f>IF(OR(Payroll!K110="Q3 2028",Payroll!K110="Q4 2028"),"Yes","No")</f>
        <v>No</v>
      </c>
      <c r="AR1695" s="178" t="str">
        <f t="shared" si="1082"/>
        <v>No</v>
      </c>
      <c r="AS1695" t="str">
        <f>IF(OR(Payroll!K110="Q1 2029",Payroll!K110="Q2 2029"),"Yes","No")</f>
        <v>No</v>
      </c>
      <c r="AT1695" s="178" t="str">
        <f t="shared" si="1083"/>
        <v>No</v>
      </c>
      <c r="AU1695" t="str">
        <f>IF(OR(Payroll!K110="Q3 2029",Payroll!K110="Q4 2029"),"Yes","No")</f>
        <v>No</v>
      </c>
      <c r="AV1695" s="178" t="str">
        <f t="shared" si="1084"/>
        <v>No</v>
      </c>
      <c r="AW1695" t="str">
        <f>IF(OR(Payroll!K110="Q1 2030",Payroll!K110="Q2 2030"),"Yes","No")</f>
        <v>No</v>
      </c>
      <c r="AX1695" s="178" t="str">
        <f t="shared" si="1085"/>
        <v>No</v>
      </c>
      <c r="AY1695" t="str">
        <f>IF(OR(Payroll!K110="Q3 2030",Payroll!K110="Q4 2030"),"Yes","No")</f>
        <v>No</v>
      </c>
      <c r="AZ1695" s="178" t="str">
        <f t="shared" si="1086"/>
        <v>No</v>
      </c>
      <c r="BA1695" t="str">
        <f>IF(Payroll!K110="","No","Yes")</f>
        <v>No</v>
      </c>
      <c r="BB1695" s="178" t="str">
        <f t="shared" si="1087"/>
        <v>No</v>
      </c>
      <c r="BC1695" s="178" t="str">
        <f t="shared" si="1088"/>
        <v>Yes</v>
      </c>
    </row>
    <row r="1696" spans="1:56" ht="23.65" thickBot="1" x14ac:dyDescent="0.5">
      <c r="A1696" s="177">
        <v>107</v>
      </c>
      <c r="B1696" s="71" t="s">
        <v>1340</v>
      </c>
      <c r="C1696" t="str">
        <f>IF(Payroll!E111="Yes","Yes","No")</f>
        <v>No</v>
      </c>
      <c r="D1696" t="str">
        <f>IF(AND(C1696="No",Payroll!F111="Yes"),"Yes","No")</f>
        <v>No</v>
      </c>
      <c r="E1696" t="str">
        <f>IF(AND(C1696="No",Payroll!F111="N/A"),"N/A","No")</f>
        <v>No</v>
      </c>
      <c r="F1696">
        <f>IF(OR(Payroll!F111="Yes",Payroll!F111="N/A"),0,1)</f>
        <v>1</v>
      </c>
      <c r="G1696" t="str">
        <f>IF(OR(Payroll!K111="Q3 2019",Payroll!K111="Q4 2019"),"Yes","No")</f>
        <v>No</v>
      </c>
      <c r="H1696" s="178" t="str">
        <f t="shared" si="1064"/>
        <v>No</v>
      </c>
      <c r="I1696" t="str">
        <f>IF(OR(Payroll!K111="Q1 2020",Payroll!K111="Q2 2020"),"Yes","No")</f>
        <v>No</v>
      </c>
      <c r="J1696" s="178" t="str">
        <f t="shared" si="1065"/>
        <v>No</v>
      </c>
      <c r="K1696" t="str">
        <f>IF(OR(Payroll!K111="Q3 2020",Payroll!K111="Q4 2020"),"Yes","No")</f>
        <v>No</v>
      </c>
      <c r="L1696" s="178" t="str">
        <f t="shared" si="1066"/>
        <v>No</v>
      </c>
      <c r="M1696" t="str">
        <f>IF(OR(Payroll!K111="Q1 2021",Payroll!K111="Q2 2021"),"Yes","No")</f>
        <v>No</v>
      </c>
      <c r="N1696" s="178" t="str">
        <f t="shared" si="1067"/>
        <v>No</v>
      </c>
      <c r="O1696" t="str">
        <f>IF(OR(Payroll!K111="Q3 2021",Payroll!K111="Q4 2021"),"Yes","No")</f>
        <v>No</v>
      </c>
      <c r="P1696" s="178" t="str">
        <f t="shared" si="1068"/>
        <v>No</v>
      </c>
      <c r="Q1696" t="str">
        <f>IF(OR(Payroll!K111="Q1 2022",Payroll!K111="Q2 2022"),"Yes","No")</f>
        <v>No</v>
      </c>
      <c r="R1696" s="178" t="str">
        <f t="shared" si="1069"/>
        <v>No</v>
      </c>
      <c r="S1696" t="str">
        <f>IF(OR(Payroll!K111="Q3 2022",Payroll!K111="Q4 2022"),"Yes","No")</f>
        <v>No</v>
      </c>
      <c r="T1696" s="178" t="str">
        <f t="shared" si="1070"/>
        <v>No</v>
      </c>
      <c r="U1696" t="str">
        <f>IF(OR(Payroll!K111="Q1 2023",Payroll!K111="Q2 2023"),"Yes","No")</f>
        <v>No</v>
      </c>
      <c r="V1696" s="178" t="str">
        <f t="shared" si="1071"/>
        <v>No</v>
      </c>
      <c r="W1696" t="str">
        <f>IF(OR(Payroll!K111="Q3 2023",Payroll!K111="Q4 2023"),"Yes","No")</f>
        <v>No</v>
      </c>
      <c r="X1696" s="178" t="str">
        <f t="shared" si="1072"/>
        <v>No</v>
      </c>
      <c r="Y1696" t="str">
        <f>IF(OR(Payroll!K111="Q1 2024",Payroll!K111="Q2 2024"),"Yes","No")</f>
        <v>No</v>
      </c>
      <c r="Z1696" s="178" t="str">
        <f t="shared" si="1073"/>
        <v>No</v>
      </c>
      <c r="AA1696" t="str">
        <f>IF(OR(Payroll!K111="Q3 2024",Payroll!K111="Q4 2024"),"Yes","No")</f>
        <v>No</v>
      </c>
      <c r="AB1696" s="178" t="str">
        <f t="shared" si="1074"/>
        <v>No</v>
      </c>
      <c r="AC1696" t="str">
        <f>IF(OR(Payroll!K111="Q1 2025",Payroll!K111="Q2 2025"),"Yes","No")</f>
        <v>No</v>
      </c>
      <c r="AD1696" s="178" t="str">
        <f t="shared" si="1075"/>
        <v>No</v>
      </c>
      <c r="AE1696" t="str">
        <f>IF(OR(Payroll!K111="Q3 2025",Payroll!K111="Q4 2025"),"Yes","No")</f>
        <v>No</v>
      </c>
      <c r="AF1696" s="178" t="str">
        <f t="shared" si="1076"/>
        <v>No</v>
      </c>
      <c r="AG1696" t="str">
        <f>IF(OR(Payroll!K111="Q1 2026",Payroll!K111="Q2 2026"),"Yes","No")</f>
        <v>No</v>
      </c>
      <c r="AH1696" s="178" t="str">
        <f t="shared" si="1077"/>
        <v>No</v>
      </c>
      <c r="AI1696" t="str">
        <f>IF(OR(Payroll!K111="Q3 2026",Payroll!K111="Q4 2026"),"Yes","No")</f>
        <v>No</v>
      </c>
      <c r="AJ1696" s="178" t="str">
        <f t="shared" si="1078"/>
        <v>No</v>
      </c>
      <c r="AK1696" t="str">
        <f>IF(OR(Payroll!K111="Q1 2027",Payroll!K111="Q2 2027"),"Yes","No")</f>
        <v>No</v>
      </c>
      <c r="AL1696" s="178" t="str">
        <f t="shared" si="1079"/>
        <v>No</v>
      </c>
      <c r="AM1696" t="str">
        <f>IF(OR(Payroll!K111="Q3 2027",Payroll!K111="Q4 2027"),"Yes","No")</f>
        <v>No</v>
      </c>
      <c r="AN1696" s="178" t="str">
        <f t="shared" si="1080"/>
        <v>No</v>
      </c>
      <c r="AO1696" t="str">
        <f>IF(OR(Payroll!K111="Q1 2028",Payroll!K111="Q2 2028"),"Yes","No")</f>
        <v>No</v>
      </c>
      <c r="AP1696" s="178" t="str">
        <f t="shared" si="1081"/>
        <v>No</v>
      </c>
      <c r="AQ1696" t="str">
        <f>IF(OR(Payroll!K111="Q3 2028",Payroll!K111="Q4 2028"),"Yes","No")</f>
        <v>No</v>
      </c>
      <c r="AR1696" s="178" t="str">
        <f t="shared" si="1082"/>
        <v>No</v>
      </c>
      <c r="AS1696" t="str">
        <f>IF(OR(Payroll!K111="Q1 2029",Payroll!K111="Q2 2029"),"Yes","No")</f>
        <v>No</v>
      </c>
      <c r="AT1696" s="178" t="str">
        <f t="shared" si="1083"/>
        <v>No</v>
      </c>
      <c r="AU1696" t="str">
        <f>IF(OR(Payroll!K111="Q3 2029",Payroll!K111="Q4 2029"),"Yes","No")</f>
        <v>No</v>
      </c>
      <c r="AV1696" s="178" t="str">
        <f t="shared" si="1084"/>
        <v>No</v>
      </c>
      <c r="AW1696" t="str">
        <f>IF(OR(Payroll!K111="Q1 2030",Payroll!K111="Q2 2030"),"Yes","No")</f>
        <v>No</v>
      </c>
      <c r="AX1696" s="178" t="str">
        <f t="shared" si="1085"/>
        <v>No</v>
      </c>
      <c r="AY1696" t="str">
        <f>IF(OR(Payroll!K111="Q3 2030",Payroll!K111="Q4 2030"),"Yes","No")</f>
        <v>No</v>
      </c>
      <c r="AZ1696" s="178" t="str">
        <f t="shared" si="1086"/>
        <v>No</v>
      </c>
      <c r="BA1696" t="str">
        <f>IF(Payroll!K111="","No","Yes")</f>
        <v>No</v>
      </c>
      <c r="BB1696" s="178" t="str">
        <f t="shared" si="1087"/>
        <v>No</v>
      </c>
      <c r="BC1696" s="178" t="str">
        <f t="shared" si="1088"/>
        <v>Yes</v>
      </c>
    </row>
    <row r="1697" spans="1:55" ht="14.65" thickBot="1" x14ac:dyDescent="0.5">
      <c r="A1697" s="177">
        <v>108</v>
      </c>
      <c r="B1697" s="71" t="s">
        <v>1341</v>
      </c>
      <c r="C1697" t="str">
        <f>IF(Payroll!E112="Yes","Yes","No")</f>
        <v>No</v>
      </c>
      <c r="D1697" t="str">
        <f>IF(AND(C1697="No",Payroll!F112="Yes"),"Yes","No")</f>
        <v>No</v>
      </c>
      <c r="E1697" t="str">
        <f>IF(AND(C1697="No",Payroll!F112="N/A"),"N/A","No")</f>
        <v>No</v>
      </c>
      <c r="F1697">
        <f>IF(OR(Payroll!F112="Yes",Payroll!F112="N/A"),0,1)</f>
        <v>1</v>
      </c>
      <c r="G1697" t="str">
        <f>IF(OR(Payroll!K112="Q3 2019",Payroll!K112="Q4 2019"),"Yes","No")</f>
        <v>No</v>
      </c>
      <c r="H1697" s="178" t="str">
        <f t="shared" si="1064"/>
        <v>No</v>
      </c>
      <c r="I1697" t="str">
        <f>IF(OR(Payroll!K112="Q1 2020",Payroll!K112="Q2 2020"),"Yes","No")</f>
        <v>No</v>
      </c>
      <c r="J1697" s="178" t="str">
        <f t="shared" si="1065"/>
        <v>No</v>
      </c>
      <c r="K1697" t="str">
        <f>IF(OR(Payroll!K112="Q3 2020",Payroll!K112="Q4 2020"),"Yes","No")</f>
        <v>No</v>
      </c>
      <c r="L1697" s="178" t="str">
        <f t="shared" si="1066"/>
        <v>No</v>
      </c>
      <c r="M1697" t="str">
        <f>IF(OR(Payroll!K112="Q1 2021",Payroll!K112="Q2 2021"),"Yes","No")</f>
        <v>No</v>
      </c>
      <c r="N1697" s="178" t="str">
        <f t="shared" si="1067"/>
        <v>No</v>
      </c>
      <c r="O1697" t="str">
        <f>IF(OR(Payroll!K112="Q3 2021",Payroll!K112="Q4 2021"),"Yes","No")</f>
        <v>No</v>
      </c>
      <c r="P1697" s="178" t="str">
        <f t="shared" si="1068"/>
        <v>No</v>
      </c>
      <c r="Q1697" t="str">
        <f>IF(OR(Payroll!K112="Q1 2022",Payroll!K112="Q2 2022"),"Yes","No")</f>
        <v>No</v>
      </c>
      <c r="R1697" s="178" t="str">
        <f t="shared" si="1069"/>
        <v>No</v>
      </c>
      <c r="S1697" t="str">
        <f>IF(OR(Payroll!K112="Q3 2022",Payroll!K112="Q4 2022"),"Yes","No")</f>
        <v>No</v>
      </c>
      <c r="T1697" s="178" t="str">
        <f t="shared" si="1070"/>
        <v>No</v>
      </c>
      <c r="U1697" t="str">
        <f>IF(OR(Payroll!K112="Q1 2023",Payroll!K112="Q2 2023"),"Yes","No")</f>
        <v>No</v>
      </c>
      <c r="V1697" s="178" t="str">
        <f t="shared" si="1071"/>
        <v>No</v>
      </c>
      <c r="W1697" t="str">
        <f>IF(OR(Payroll!K112="Q3 2023",Payroll!K112="Q4 2023"),"Yes","No")</f>
        <v>No</v>
      </c>
      <c r="X1697" s="178" t="str">
        <f t="shared" si="1072"/>
        <v>No</v>
      </c>
      <c r="Y1697" t="str">
        <f>IF(OR(Payroll!K112="Q1 2024",Payroll!K112="Q2 2024"),"Yes","No")</f>
        <v>No</v>
      </c>
      <c r="Z1697" s="178" t="str">
        <f t="shared" si="1073"/>
        <v>No</v>
      </c>
      <c r="AA1697" t="str">
        <f>IF(OR(Payroll!K112="Q3 2024",Payroll!K112="Q4 2024"),"Yes","No")</f>
        <v>No</v>
      </c>
      <c r="AB1697" s="178" t="str">
        <f t="shared" si="1074"/>
        <v>No</v>
      </c>
      <c r="AC1697" t="str">
        <f>IF(OR(Payroll!K112="Q1 2025",Payroll!K112="Q2 2025"),"Yes","No")</f>
        <v>No</v>
      </c>
      <c r="AD1697" s="178" t="str">
        <f t="shared" si="1075"/>
        <v>No</v>
      </c>
      <c r="AE1697" t="str">
        <f>IF(OR(Payroll!K112="Q3 2025",Payroll!K112="Q4 2025"),"Yes","No")</f>
        <v>No</v>
      </c>
      <c r="AF1697" s="178" t="str">
        <f t="shared" si="1076"/>
        <v>No</v>
      </c>
      <c r="AG1697" t="str">
        <f>IF(OR(Payroll!K112="Q1 2026",Payroll!K112="Q2 2026"),"Yes","No")</f>
        <v>No</v>
      </c>
      <c r="AH1697" s="178" t="str">
        <f t="shared" si="1077"/>
        <v>No</v>
      </c>
      <c r="AI1697" t="str">
        <f>IF(OR(Payroll!K112="Q3 2026",Payroll!K112="Q4 2026"),"Yes","No")</f>
        <v>No</v>
      </c>
      <c r="AJ1697" s="178" t="str">
        <f t="shared" si="1078"/>
        <v>No</v>
      </c>
      <c r="AK1697" t="str">
        <f>IF(OR(Payroll!K112="Q1 2027",Payroll!K112="Q2 2027"),"Yes","No")</f>
        <v>No</v>
      </c>
      <c r="AL1697" s="178" t="str">
        <f t="shared" si="1079"/>
        <v>No</v>
      </c>
      <c r="AM1697" t="str">
        <f>IF(OR(Payroll!K112="Q3 2027",Payroll!K112="Q4 2027"),"Yes","No")</f>
        <v>No</v>
      </c>
      <c r="AN1697" s="178" t="str">
        <f t="shared" si="1080"/>
        <v>No</v>
      </c>
      <c r="AO1697" t="str">
        <f>IF(OR(Payroll!K112="Q1 2028",Payroll!K112="Q2 2028"),"Yes","No")</f>
        <v>No</v>
      </c>
      <c r="AP1697" s="178" t="str">
        <f t="shared" si="1081"/>
        <v>No</v>
      </c>
      <c r="AQ1697" t="str">
        <f>IF(OR(Payroll!K112="Q3 2028",Payroll!K112="Q4 2028"),"Yes","No")</f>
        <v>No</v>
      </c>
      <c r="AR1697" s="178" t="str">
        <f t="shared" si="1082"/>
        <v>No</v>
      </c>
      <c r="AS1697" t="str">
        <f>IF(OR(Payroll!K112="Q1 2029",Payroll!K112="Q2 2029"),"Yes","No")</f>
        <v>No</v>
      </c>
      <c r="AT1697" s="178" t="str">
        <f t="shared" si="1083"/>
        <v>No</v>
      </c>
      <c r="AU1697" t="str">
        <f>IF(OR(Payroll!K112="Q3 2029",Payroll!K112="Q4 2029"),"Yes","No")</f>
        <v>No</v>
      </c>
      <c r="AV1697" s="178" t="str">
        <f t="shared" si="1084"/>
        <v>No</v>
      </c>
      <c r="AW1697" t="str">
        <f>IF(OR(Payroll!K112="Q1 2030",Payroll!K112="Q2 2030"),"Yes","No")</f>
        <v>No</v>
      </c>
      <c r="AX1697" s="178" t="str">
        <f t="shared" si="1085"/>
        <v>No</v>
      </c>
      <c r="AY1697" t="str">
        <f>IF(OR(Payroll!K112="Q3 2030",Payroll!K112="Q4 2030"),"Yes","No")</f>
        <v>No</v>
      </c>
      <c r="AZ1697" s="178" t="str">
        <f t="shared" si="1086"/>
        <v>No</v>
      </c>
      <c r="BA1697" t="str">
        <f>IF(Payroll!K112="","No","Yes")</f>
        <v>No</v>
      </c>
      <c r="BB1697" s="178" t="str">
        <f t="shared" si="1087"/>
        <v>No</v>
      </c>
      <c r="BC1697" s="178" t="str">
        <f t="shared" si="1088"/>
        <v>Yes</v>
      </c>
    </row>
    <row r="1698" spans="1:55" ht="23.65" thickBot="1" x14ac:dyDescent="0.5">
      <c r="A1698" s="177">
        <v>109</v>
      </c>
      <c r="B1698" s="71" t="s">
        <v>1342</v>
      </c>
      <c r="C1698" t="str">
        <f>IF(Payroll!E113="Yes","Yes","No")</f>
        <v>No</v>
      </c>
      <c r="D1698" t="str">
        <f>IF(AND(C1698="No",Payroll!F113="Yes"),"Yes","No")</f>
        <v>No</v>
      </c>
      <c r="E1698" t="str">
        <f>IF(AND(C1698="No",Payroll!F113="N/A"),"N/A","No")</f>
        <v>No</v>
      </c>
      <c r="F1698">
        <f>IF(OR(Payroll!F113="Yes",Payroll!F113="N/A"),0,1)</f>
        <v>1</v>
      </c>
      <c r="G1698" t="str">
        <f>IF(OR(Payroll!K113="Q3 2019",Payroll!K113="Q4 2019"),"Yes","No")</f>
        <v>No</v>
      </c>
      <c r="H1698" s="178" t="str">
        <f t="shared" si="1064"/>
        <v>No</v>
      </c>
      <c r="I1698" t="str">
        <f>IF(OR(Payroll!K113="Q1 2020",Payroll!K113="Q2 2020"),"Yes","No")</f>
        <v>No</v>
      </c>
      <c r="J1698" s="178" t="str">
        <f t="shared" si="1065"/>
        <v>No</v>
      </c>
      <c r="K1698" t="str">
        <f>IF(OR(Payroll!K113="Q3 2020",Payroll!K113="Q4 2020"),"Yes","No")</f>
        <v>No</v>
      </c>
      <c r="L1698" s="178" t="str">
        <f t="shared" si="1066"/>
        <v>No</v>
      </c>
      <c r="M1698" t="str">
        <f>IF(OR(Payroll!K113="Q1 2021",Payroll!K113="Q2 2021"),"Yes","No")</f>
        <v>No</v>
      </c>
      <c r="N1698" s="178" t="str">
        <f t="shared" si="1067"/>
        <v>No</v>
      </c>
      <c r="O1698" t="str">
        <f>IF(OR(Payroll!K113="Q3 2021",Payroll!K113="Q4 2021"),"Yes","No")</f>
        <v>No</v>
      </c>
      <c r="P1698" s="178" t="str">
        <f t="shared" si="1068"/>
        <v>No</v>
      </c>
      <c r="Q1698" t="str">
        <f>IF(OR(Payroll!K113="Q1 2022",Payroll!K113="Q2 2022"),"Yes","No")</f>
        <v>No</v>
      </c>
      <c r="R1698" s="178" t="str">
        <f t="shared" si="1069"/>
        <v>No</v>
      </c>
      <c r="S1698" t="str">
        <f>IF(OR(Payroll!K113="Q3 2022",Payroll!K113="Q4 2022"),"Yes","No")</f>
        <v>No</v>
      </c>
      <c r="T1698" s="178" t="str">
        <f t="shared" si="1070"/>
        <v>No</v>
      </c>
      <c r="U1698" t="str">
        <f>IF(OR(Payroll!K113="Q1 2023",Payroll!K113="Q2 2023"),"Yes","No")</f>
        <v>No</v>
      </c>
      <c r="V1698" s="178" t="str">
        <f t="shared" si="1071"/>
        <v>No</v>
      </c>
      <c r="W1698" t="str">
        <f>IF(OR(Payroll!K113="Q3 2023",Payroll!K113="Q4 2023"),"Yes","No")</f>
        <v>No</v>
      </c>
      <c r="X1698" s="178" t="str">
        <f t="shared" si="1072"/>
        <v>No</v>
      </c>
      <c r="Y1698" t="str">
        <f>IF(OR(Payroll!K113="Q1 2024",Payroll!K113="Q2 2024"),"Yes","No")</f>
        <v>No</v>
      </c>
      <c r="Z1698" s="178" t="str">
        <f t="shared" si="1073"/>
        <v>No</v>
      </c>
      <c r="AA1698" t="str">
        <f>IF(OR(Payroll!K113="Q3 2024",Payroll!K113="Q4 2024"),"Yes","No")</f>
        <v>No</v>
      </c>
      <c r="AB1698" s="178" t="str">
        <f t="shared" si="1074"/>
        <v>No</v>
      </c>
      <c r="AC1698" t="str">
        <f>IF(OR(Payroll!K113="Q1 2025",Payroll!K113="Q2 2025"),"Yes","No")</f>
        <v>No</v>
      </c>
      <c r="AD1698" s="178" t="str">
        <f t="shared" si="1075"/>
        <v>No</v>
      </c>
      <c r="AE1698" t="str">
        <f>IF(OR(Payroll!K113="Q3 2025",Payroll!K113="Q4 2025"),"Yes","No")</f>
        <v>No</v>
      </c>
      <c r="AF1698" s="178" t="str">
        <f t="shared" si="1076"/>
        <v>No</v>
      </c>
      <c r="AG1698" t="str">
        <f>IF(OR(Payroll!K113="Q1 2026",Payroll!K113="Q2 2026"),"Yes","No")</f>
        <v>No</v>
      </c>
      <c r="AH1698" s="178" t="str">
        <f t="shared" si="1077"/>
        <v>No</v>
      </c>
      <c r="AI1698" t="str">
        <f>IF(OR(Payroll!K113="Q3 2026",Payroll!K113="Q4 2026"),"Yes","No")</f>
        <v>No</v>
      </c>
      <c r="AJ1698" s="178" t="str">
        <f t="shared" si="1078"/>
        <v>No</v>
      </c>
      <c r="AK1698" t="str">
        <f>IF(OR(Payroll!K113="Q1 2027",Payroll!K113="Q2 2027"),"Yes","No")</f>
        <v>No</v>
      </c>
      <c r="AL1698" s="178" t="str">
        <f t="shared" si="1079"/>
        <v>No</v>
      </c>
      <c r="AM1698" t="str">
        <f>IF(OR(Payroll!K113="Q3 2027",Payroll!K113="Q4 2027"),"Yes","No")</f>
        <v>No</v>
      </c>
      <c r="AN1698" s="178" t="str">
        <f t="shared" si="1080"/>
        <v>No</v>
      </c>
      <c r="AO1698" t="str">
        <f>IF(OR(Payroll!K113="Q1 2028",Payroll!K113="Q2 2028"),"Yes","No")</f>
        <v>No</v>
      </c>
      <c r="AP1698" s="178" t="str">
        <f t="shared" si="1081"/>
        <v>No</v>
      </c>
      <c r="AQ1698" t="str">
        <f>IF(OR(Payroll!K113="Q3 2028",Payroll!K113="Q4 2028"),"Yes","No")</f>
        <v>No</v>
      </c>
      <c r="AR1698" s="178" t="str">
        <f t="shared" si="1082"/>
        <v>No</v>
      </c>
      <c r="AS1698" t="str">
        <f>IF(OR(Payroll!K113="Q1 2029",Payroll!K113="Q2 2029"),"Yes","No")</f>
        <v>No</v>
      </c>
      <c r="AT1698" s="178" t="str">
        <f t="shared" si="1083"/>
        <v>No</v>
      </c>
      <c r="AU1698" t="str">
        <f>IF(OR(Payroll!K113="Q3 2029",Payroll!K113="Q4 2029"),"Yes","No")</f>
        <v>No</v>
      </c>
      <c r="AV1698" s="178" t="str">
        <f t="shared" si="1084"/>
        <v>No</v>
      </c>
      <c r="AW1698" t="str">
        <f>IF(OR(Payroll!K113="Q1 2030",Payroll!K113="Q2 2030"),"Yes","No")</f>
        <v>No</v>
      </c>
      <c r="AX1698" s="178" t="str">
        <f t="shared" si="1085"/>
        <v>No</v>
      </c>
      <c r="AY1698" t="str">
        <f>IF(OR(Payroll!K113="Q3 2030",Payroll!K113="Q4 2030"),"Yes","No")</f>
        <v>No</v>
      </c>
      <c r="AZ1698" s="178" t="str">
        <f t="shared" si="1086"/>
        <v>No</v>
      </c>
      <c r="BA1698" t="str">
        <f>IF(Payroll!K113="","No","Yes")</f>
        <v>No</v>
      </c>
      <c r="BB1698" s="178" t="str">
        <f t="shared" si="1087"/>
        <v>No</v>
      </c>
      <c r="BC1698" s="178" t="str">
        <f t="shared" si="1088"/>
        <v>Yes</v>
      </c>
    </row>
    <row r="1699" spans="1:55" ht="35.25" thickBot="1" x14ac:dyDescent="0.5">
      <c r="A1699" s="177">
        <v>110</v>
      </c>
      <c r="B1699" s="71" t="s">
        <v>1343</v>
      </c>
      <c r="C1699" t="str">
        <f>IF(Payroll!E114="Yes","Yes","No")</f>
        <v>No</v>
      </c>
      <c r="D1699" t="str">
        <f>IF(AND(C1699="No",Payroll!F114="Yes"),"Yes","No")</f>
        <v>No</v>
      </c>
      <c r="E1699" t="str">
        <f>IF(AND(C1699="No",Payroll!F114="N/A"),"N/A","No")</f>
        <v>No</v>
      </c>
      <c r="F1699">
        <f>IF(OR(Payroll!F114="Yes",Payroll!F114="N/A"),0,1)</f>
        <v>1</v>
      </c>
      <c r="G1699" t="str">
        <f>IF(OR(Payroll!K114="Q3 2019",Payroll!K114="Q4 2019"),"Yes","No")</f>
        <v>No</v>
      </c>
      <c r="H1699" s="178" t="str">
        <f t="shared" si="1064"/>
        <v>No</v>
      </c>
      <c r="I1699" t="str">
        <f>IF(OR(Payroll!K114="Q1 2020",Payroll!K114="Q2 2020"),"Yes","No")</f>
        <v>No</v>
      </c>
      <c r="J1699" s="178" t="str">
        <f t="shared" si="1065"/>
        <v>No</v>
      </c>
      <c r="K1699" t="str">
        <f>IF(OR(Payroll!K114="Q3 2020",Payroll!K114="Q4 2020"),"Yes","No")</f>
        <v>No</v>
      </c>
      <c r="L1699" s="178" t="str">
        <f t="shared" si="1066"/>
        <v>No</v>
      </c>
      <c r="M1699" t="str">
        <f>IF(OR(Payroll!K114="Q1 2021",Payroll!K114="Q2 2021"),"Yes","No")</f>
        <v>No</v>
      </c>
      <c r="N1699" s="178" t="str">
        <f t="shared" si="1067"/>
        <v>No</v>
      </c>
      <c r="O1699" t="str">
        <f>IF(OR(Payroll!K114="Q3 2021",Payroll!K114="Q4 2021"),"Yes","No")</f>
        <v>No</v>
      </c>
      <c r="P1699" s="178" t="str">
        <f t="shared" si="1068"/>
        <v>No</v>
      </c>
      <c r="Q1699" t="str">
        <f>IF(OR(Payroll!K114="Q1 2022",Payroll!K114="Q2 2022"),"Yes","No")</f>
        <v>No</v>
      </c>
      <c r="R1699" s="178" t="str">
        <f t="shared" si="1069"/>
        <v>No</v>
      </c>
      <c r="S1699" t="str">
        <f>IF(OR(Payroll!K114="Q3 2022",Payroll!K114="Q4 2022"),"Yes","No")</f>
        <v>No</v>
      </c>
      <c r="T1699" s="178" t="str">
        <f t="shared" si="1070"/>
        <v>No</v>
      </c>
      <c r="U1699" t="str">
        <f>IF(OR(Payroll!K114="Q1 2023",Payroll!K114="Q2 2023"),"Yes","No")</f>
        <v>No</v>
      </c>
      <c r="V1699" s="178" t="str">
        <f t="shared" si="1071"/>
        <v>No</v>
      </c>
      <c r="W1699" t="str">
        <f>IF(OR(Payroll!K114="Q3 2023",Payroll!K114="Q4 2023"),"Yes","No")</f>
        <v>No</v>
      </c>
      <c r="X1699" s="178" t="str">
        <f t="shared" si="1072"/>
        <v>No</v>
      </c>
      <c r="Y1699" t="str">
        <f>IF(OR(Payroll!K114="Q1 2024",Payroll!K114="Q2 2024"),"Yes","No")</f>
        <v>No</v>
      </c>
      <c r="Z1699" s="178" t="str">
        <f t="shared" si="1073"/>
        <v>No</v>
      </c>
      <c r="AA1699" t="str">
        <f>IF(OR(Payroll!K114="Q3 2024",Payroll!K114="Q4 2024"),"Yes","No")</f>
        <v>No</v>
      </c>
      <c r="AB1699" s="178" t="str">
        <f t="shared" si="1074"/>
        <v>No</v>
      </c>
      <c r="AC1699" t="str">
        <f>IF(OR(Payroll!K114="Q1 2025",Payroll!K114="Q2 2025"),"Yes","No")</f>
        <v>No</v>
      </c>
      <c r="AD1699" s="178" t="str">
        <f t="shared" si="1075"/>
        <v>No</v>
      </c>
      <c r="AE1699" t="str">
        <f>IF(OR(Payroll!K114="Q3 2025",Payroll!K114="Q4 2025"),"Yes","No")</f>
        <v>No</v>
      </c>
      <c r="AF1699" s="178" t="str">
        <f t="shared" si="1076"/>
        <v>No</v>
      </c>
      <c r="AG1699" t="str">
        <f>IF(OR(Payroll!K114="Q1 2026",Payroll!K114="Q2 2026"),"Yes","No")</f>
        <v>No</v>
      </c>
      <c r="AH1699" s="178" t="str">
        <f t="shared" si="1077"/>
        <v>No</v>
      </c>
      <c r="AI1699" t="str">
        <f>IF(OR(Payroll!K114="Q3 2026",Payroll!K114="Q4 2026"),"Yes","No")</f>
        <v>No</v>
      </c>
      <c r="AJ1699" s="178" t="str">
        <f t="shared" si="1078"/>
        <v>No</v>
      </c>
      <c r="AK1699" t="str">
        <f>IF(OR(Payroll!K114="Q1 2027",Payroll!K114="Q2 2027"),"Yes","No")</f>
        <v>No</v>
      </c>
      <c r="AL1699" s="178" t="str">
        <f t="shared" si="1079"/>
        <v>No</v>
      </c>
      <c r="AM1699" t="str">
        <f>IF(OR(Payroll!K114="Q3 2027",Payroll!K114="Q4 2027"),"Yes","No")</f>
        <v>No</v>
      </c>
      <c r="AN1699" s="178" t="str">
        <f t="shared" si="1080"/>
        <v>No</v>
      </c>
      <c r="AO1699" t="str">
        <f>IF(OR(Payroll!K114="Q1 2028",Payroll!K114="Q2 2028"),"Yes","No")</f>
        <v>No</v>
      </c>
      <c r="AP1699" s="178" t="str">
        <f t="shared" si="1081"/>
        <v>No</v>
      </c>
      <c r="AQ1699" t="str">
        <f>IF(OR(Payroll!K114="Q3 2028",Payroll!K114="Q4 2028"),"Yes","No")</f>
        <v>No</v>
      </c>
      <c r="AR1699" s="178" t="str">
        <f t="shared" si="1082"/>
        <v>No</v>
      </c>
      <c r="AS1699" t="str">
        <f>IF(OR(Payroll!K114="Q1 2029",Payroll!K114="Q2 2029"),"Yes","No")</f>
        <v>No</v>
      </c>
      <c r="AT1699" s="178" t="str">
        <f t="shared" si="1083"/>
        <v>No</v>
      </c>
      <c r="AU1699" t="str">
        <f>IF(OR(Payroll!K114="Q3 2029",Payroll!K114="Q4 2029"),"Yes","No")</f>
        <v>No</v>
      </c>
      <c r="AV1699" s="178" t="str">
        <f t="shared" si="1084"/>
        <v>No</v>
      </c>
      <c r="AW1699" t="str">
        <f>IF(OR(Payroll!K114="Q1 2030",Payroll!K114="Q2 2030"),"Yes","No")</f>
        <v>No</v>
      </c>
      <c r="AX1699" s="178" t="str">
        <f t="shared" si="1085"/>
        <v>No</v>
      </c>
      <c r="AY1699" t="str">
        <f>IF(OR(Payroll!K114="Q3 2030",Payroll!K114="Q4 2030"),"Yes","No")</f>
        <v>No</v>
      </c>
      <c r="AZ1699" s="178" t="str">
        <f t="shared" si="1086"/>
        <v>No</v>
      </c>
      <c r="BA1699" t="str">
        <f>IF(Payroll!K114="","No","Yes")</f>
        <v>No</v>
      </c>
      <c r="BB1699" s="178" t="str">
        <f t="shared" si="1087"/>
        <v>No</v>
      </c>
      <c r="BC1699" s="178" t="str">
        <f t="shared" si="1088"/>
        <v>Yes</v>
      </c>
    </row>
    <row r="1700" spans="1:55" ht="23.65" thickBot="1" x14ac:dyDescent="0.5">
      <c r="A1700" s="177">
        <v>111</v>
      </c>
      <c r="B1700" s="71" t="s">
        <v>1344</v>
      </c>
      <c r="C1700" t="str">
        <f>IF(Payroll!E115="Yes","Yes","No")</f>
        <v>No</v>
      </c>
      <c r="D1700" t="str">
        <f>IF(AND(C1700="No",Payroll!F115="Yes"),"Yes","No")</f>
        <v>No</v>
      </c>
      <c r="E1700" t="str">
        <f>IF(AND(C1700="No",Payroll!F115="N/A"),"N/A","No")</f>
        <v>No</v>
      </c>
      <c r="F1700">
        <f>IF(OR(Payroll!F115="Yes",Payroll!F115="N/A"),0,1)</f>
        <v>1</v>
      </c>
      <c r="G1700" t="str">
        <f>IF(OR(Payroll!K115="Q3 2019",Payroll!K115="Q4 2019"),"Yes","No")</f>
        <v>No</v>
      </c>
      <c r="H1700" s="178" t="str">
        <f t="shared" si="1064"/>
        <v>No</v>
      </c>
      <c r="I1700" t="str">
        <f>IF(OR(Payroll!K115="Q1 2020",Payroll!K115="Q2 2020"),"Yes","No")</f>
        <v>No</v>
      </c>
      <c r="J1700" s="178" t="str">
        <f t="shared" si="1065"/>
        <v>No</v>
      </c>
      <c r="K1700" t="str">
        <f>IF(OR(Payroll!K115="Q3 2020",Payroll!K115="Q4 2020"),"Yes","No")</f>
        <v>No</v>
      </c>
      <c r="L1700" s="178" t="str">
        <f t="shared" si="1066"/>
        <v>No</v>
      </c>
      <c r="M1700" t="str">
        <f>IF(OR(Payroll!K115="Q1 2021",Payroll!K115="Q2 2021"),"Yes","No")</f>
        <v>No</v>
      </c>
      <c r="N1700" s="178" t="str">
        <f t="shared" si="1067"/>
        <v>No</v>
      </c>
      <c r="O1700" t="str">
        <f>IF(OR(Payroll!K115="Q3 2021",Payroll!K115="Q4 2021"),"Yes","No")</f>
        <v>No</v>
      </c>
      <c r="P1700" s="178" t="str">
        <f t="shared" si="1068"/>
        <v>No</v>
      </c>
      <c r="Q1700" t="str">
        <f>IF(OR(Payroll!K115="Q1 2022",Payroll!K115="Q2 2022"),"Yes","No")</f>
        <v>No</v>
      </c>
      <c r="R1700" s="178" t="str">
        <f t="shared" si="1069"/>
        <v>No</v>
      </c>
      <c r="S1700" t="str">
        <f>IF(OR(Payroll!K115="Q3 2022",Payroll!K115="Q4 2022"),"Yes","No")</f>
        <v>No</v>
      </c>
      <c r="T1700" s="178" t="str">
        <f t="shared" si="1070"/>
        <v>No</v>
      </c>
      <c r="U1700" t="str">
        <f>IF(OR(Payroll!K115="Q1 2023",Payroll!K115="Q2 2023"),"Yes","No")</f>
        <v>No</v>
      </c>
      <c r="V1700" s="178" t="str">
        <f t="shared" si="1071"/>
        <v>No</v>
      </c>
      <c r="W1700" t="str">
        <f>IF(OR(Payroll!K115="Q3 2023",Payroll!K115="Q4 2023"),"Yes","No")</f>
        <v>No</v>
      </c>
      <c r="X1700" s="178" t="str">
        <f t="shared" si="1072"/>
        <v>No</v>
      </c>
      <c r="Y1700" t="str">
        <f>IF(OR(Payroll!K115="Q1 2024",Payroll!K115="Q2 2024"),"Yes","No")</f>
        <v>No</v>
      </c>
      <c r="Z1700" s="178" t="str">
        <f t="shared" si="1073"/>
        <v>No</v>
      </c>
      <c r="AA1700" t="str">
        <f>IF(OR(Payroll!K115="Q3 2024",Payroll!K115="Q4 2024"),"Yes","No")</f>
        <v>No</v>
      </c>
      <c r="AB1700" s="178" t="str">
        <f t="shared" si="1074"/>
        <v>No</v>
      </c>
      <c r="AC1700" t="str">
        <f>IF(OR(Payroll!K115="Q1 2025",Payroll!K115="Q2 2025"),"Yes","No")</f>
        <v>No</v>
      </c>
      <c r="AD1700" s="178" t="str">
        <f t="shared" si="1075"/>
        <v>No</v>
      </c>
      <c r="AE1700" t="str">
        <f>IF(OR(Payroll!K115="Q3 2025",Payroll!K115="Q4 2025"),"Yes","No")</f>
        <v>No</v>
      </c>
      <c r="AF1700" s="178" t="str">
        <f t="shared" si="1076"/>
        <v>No</v>
      </c>
      <c r="AG1700" t="str">
        <f>IF(OR(Payroll!K115="Q1 2026",Payroll!K115="Q2 2026"),"Yes","No")</f>
        <v>No</v>
      </c>
      <c r="AH1700" s="178" t="str">
        <f t="shared" si="1077"/>
        <v>No</v>
      </c>
      <c r="AI1700" t="str">
        <f>IF(OR(Payroll!K115="Q3 2026",Payroll!K115="Q4 2026"),"Yes","No")</f>
        <v>No</v>
      </c>
      <c r="AJ1700" s="178" t="str">
        <f t="shared" si="1078"/>
        <v>No</v>
      </c>
      <c r="AK1700" t="str">
        <f>IF(OR(Payroll!K115="Q1 2027",Payroll!K115="Q2 2027"),"Yes","No")</f>
        <v>No</v>
      </c>
      <c r="AL1700" s="178" t="str">
        <f t="shared" si="1079"/>
        <v>No</v>
      </c>
      <c r="AM1700" t="str">
        <f>IF(OR(Payroll!K115="Q3 2027",Payroll!K115="Q4 2027"),"Yes","No")</f>
        <v>No</v>
      </c>
      <c r="AN1700" s="178" t="str">
        <f t="shared" si="1080"/>
        <v>No</v>
      </c>
      <c r="AO1700" t="str">
        <f>IF(OR(Payroll!K115="Q1 2028",Payroll!K115="Q2 2028"),"Yes","No")</f>
        <v>No</v>
      </c>
      <c r="AP1700" s="178" t="str">
        <f t="shared" si="1081"/>
        <v>No</v>
      </c>
      <c r="AQ1700" t="str">
        <f>IF(OR(Payroll!K115="Q3 2028",Payroll!K115="Q4 2028"),"Yes","No")</f>
        <v>No</v>
      </c>
      <c r="AR1700" s="178" t="str">
        <f t="shared" si="1082"/>
        <v>No</v>
      </c>
      <c r="AS1700" t="str">
        <f>IF(OR(Payroll!K115="Q1 2029",Payroll!K115="Q2 2029"),"Yes","No")</f>
        <v>No</v>
      </c>
      <c r="AT1700" s="178" t="str">
        <f t="shared" si="1083"/>
        <v>No</v>
      </c>
      <c r="AU1700" t="str">
        <f>IF(OR(Payroll!K115="Q3 2029",Payroll!K115="Q4 2029"),"Yes","No")</f>
        <v>No</v>
      </c>
      <c r="AV1700" s="178" t="str">
        <f t="shared" si="1084"/>
        <v>No</v>
      </c>
      <c r="AW1700" t="str">
        <f>IF(OR(Payroll!K115="Q1 2030",Payroll!K115="Q2 2030"),"Yes","No")</f>
        <v>No</v>
      </c>
      <c r="AX1700" s="178" t="str">
        <f t="shared" si="1085"/>
        <v>No</v>
      </c>
      <c r="AY1700" t="str">
        <f>IF(OR(Payroll!K115="Q3 2030",Payroll!K115="Q4 2030"),"Yes","No")</f>
        <v>No</v>
      </c>
      <c r="AZ1700" s="178" t="str">
        <f t="shared" si="1086"/>
        <v>No</v>
      </c>
      <c r="BA1700" t="str">
        <f>IF(Payroll!K115="","No","Yes")</f>
        <v>No</v>
      </c>
      <c r="BB1700" s="178" t="str">
        <f t="shared" si="1087"/>
        <v>No</v>
      </c>
      <c r="BC1700" s="178" t="str">
        <f t="shared" si="1088"/>
        <v>Yes</v>
      </c>
    </row>
    <row r="1701" spans="1:55" ht="23.65" thickBot="1" x14ac:dyDescent="0.5">
      <c r="A1701" s="177">
        <v>112</v>
      </c>
      <c r="B1701" s="71" t="s">
        <v>1345</v>
      </c>
      <c r="C1701" t="str">
        <f>IF(Payroll!E116="Yes","Yes","No")</f>
        <v>No</v>
      </c>
      <c r="D1701" t="str">
        <f>IF(AND(C1701="No",Payroll!F116="Yes"),"Yes","No")</f>
        <v>No</v>
      </c>
      <c r="E1701" t="str">
        <f>IF(AND(C1701="No",Payroll!F116="N/A"),"N/A","No")</f>
        <v>No</v>
      </c>
      <c r="F1701">
        <f>IF(OR(Payroll!F116="Yes",Payroll!F116="N/A"),0,1)</f>
        <v>1</v>
      </c>
      <c r="G1701" t="str">
        <f>IF(OR(Payroll!K116="Q3 2019",Payroll!K116="Q4 2019"),"Yes","No")</f>
        <v>No</v>
      </c>
      <c r="H1701" s="178" t="str">
        <f t="shared" si="1064"/>
        <v>No</v>
      </c>
      <c r="I1701" t="str">
        <f>IF(OR(Payroll!K116="Q1 2020",Payroll!K116="Q2 2020"),"Yes","No")</f>
        <v>No</v>
      </c>
      <c r="J1701" s="178" t="str">
        <f t="shared" si="1065"/>
        <v>No</v>
      </c>
      <c r="K1701" t="str">
        <f>IF(OR(Payroll!K116="Q3 2020",Payroll!K116="Q4 2020"),"Yes","No")</f>
        <v>No</v>
      </c>
      <c r="L1701" s="178" t="str">
        <f t="shared" si="1066"/>
        <v>No</v>
      </c>
      <c r="M1701" t="str">
        <f>IF(OR(Payroll!K116="Q1 2021",Payroll!K116="Q2 2021"),"Yes","No")</f>
        <v>No</v>
      </c>
      <c r="N1701" s="178" t="str">
        <f t="shared" si="1067"/>
        <v>No</v>
      </c>
      <c r="O1701" t="str">
        <f>IF(OR(Payroll!K116="Q3 2021",Payroll!K116="Q4 2021"),"Yes","No")</f>
        <v>No</v>
      </c>
      <c r="P1701" s="178" t="str">
        <f t="shared" si="1068"/>
        <v>No</v>
      </c>
      <c r="Q1701" t="str">
        <f>IF(OR(Payroll!K116="Q1 2022",Payroll!K116="Q2 2022"),"Yes","No")</f>
        <v>No</v>
      </c>
      <c r="R1701" s="178" t="str">
        <f t="shared" si="1069"/>
        <v>No</v>
      </c>
      <c r="S1701" t="str">
        <f>IF(OR(Payroll!K116="Q3 2022",Payroll!K116="Q4 2022"),"Yes","No")</f>
        <v>No</v>
      </c>
      <c r="T1701" s="178" t="str">
        <f t="shared" si="1070"/>
        <v>No</v>
      </c>
      <c r="U1701" t="str">
        <f>IF(OR(Payroll!K116="Q1 2023",Payroll!K116="Q2 2023"),"Yes","No")</f>
        <v>No</v>
      </c>
      <c r="V1701" s="178" t="str">
        <f t="shared" si="1071"/>
        <v>No</v>
      </c>
      <c r="W1701" t="str">
        <f>IF(OR(Payroll!K116="Q3 2023",Payroll!K116="Q4 2023"),"Yes","No")</f>
        <v>No</v>
      </c>
      <c r="X1701" s="178" t="str">
        <f t="shared" si="1072"/>
        <v>No</v>
      </c>
      <c r="Y1701" t="str">
        <f>IF(OR(Payroll!K116="Q1 2024",Payroll!K116="Q2 2024"),"Yes","No")</f>
        <v>No</v>
      </c>
      <c r="Z1701" s="178" t="str">
        <f t="shared" si="1073"/>
        <v>No</v>
      </c>
      <c r="AA1701" t="str">
        <f>IF(OR(Payroll!K116="Q3 2024",Payroll!K116="Q4 2024"),"Yes","No")</f>
        <v>No</v>
      </c>
      <c r="AB1701" s="178" t="str">
        <f t="shared" si="1074"/>
        <v>No</v>
      </c>
      <c r="AC1701" t="str">
        <f>IF(OR(Payroll!K116="Q1 2025",Payroll!K116="Q2 2025"),"Yes","No")</f>
        <v>No</v>
      </c>
      <c r="AD1701" s="178" t="str">
        <f t="shared" si="1075"/>
        <v>No</v>
      </c>
      <c r="AE1701" t="str">
        <f>IF(OR(Payroll!K116="Q3 2025",Payroll!K116="Q4 2025"),"Yes","No")</f>
        <v>No</v>
      </c>
      <c r="AF1701" s="178" t="str">
        <f t="shared" si="1076"/>
        <v>No</v>
      </c>
      <c r="AG1701" t="str">
        <f>IF(OR(Payroll!K116="Q1 2026",Payroll!K116="Q2 2026"),"Yes","No")</f>
        <v>No</v>
      </c>
      <c r="AH1701" s="178" t="str">
        <f t="shared" si="1077"/>
        <v>No</v>
      </c>
      <c r="AI1701" t="str">
        <f>IF(OR(Payroll!K116="Q3 2026",Payroll!K116="Q4 2026"),"Yes","No")</f>
        <v>No</v>
      </c>
      <c r="AJ1701" s="178" t="str">
        <f t="shared" si="1078"/>
        <v>No</v>
      </c>
      <c r="AK1701" t="str">
        <f>IF(OR(Payroll!K116="Q1 2027",Payroll!K116="Q2 2027"),"Yes","No")</f>
        <v>No</v>
      </c>
      <c r="AL1701" s="178" t="str">
        <f t="shared" si="1079"/>
        <v>No</v>
      </c>
      <c r="AM1701" t="str">
        <f>IF(OR(Payroll!K116="Q3 2027",Payroll!K116="Q4 2027"),"Yes","No")</f>
        <v>No</v>
      </c>
      <c r="AN1701" s="178" t="str">
        <f t="shared" si="1080"/>
        <v>No</v>
      </c>
      <c r="AO1701" t="str">
        <f>IF(OR(Payroll!K116="Q1 2028",Payroll!K116="Q2 2028"),"Yes","No")</f>
        <v>No</v>
      </c>
      <c r="AP1701" s="178" t="str">
        <f t="shared" si="1081"/>
        <v>No</v>
      </c>
      <c r="AQ1701" t="str">
        <f>IF(OR(Payroll!K116="Q3 2028",Payroll!K116="Q4 2028"),"Yes","No")</f>
        <v>No</v>
      </c>
      <c r="AR1701" s="178" t="str">
        <f t="shared" si="1082"/>
        <v>No</v>
      </c>
      <c r="AS1701" t="str">
        <f>IF(OR(Payroll!K116="Q1 2029",Payroll!K116="Q2 2029"),"Yes","No")</f>
        <v>No</v>
      </c>
      <c r="AT1701" s="178" t="str">
        <f t="shared" si="1083"/>
        <v>No</v>
      </c>
      <c r="AU1701" t="str">
        <f>IF(OR(Payroll!K116="Q3 2029",Payroll!K116="Q4 2029"),"Yes","No")</f>
        <v>No</v>
      </c>
      <c r="AV1701" s="178" t="str">
        <f t="shared" si="1084"/>
        <v>No</v>
      </c>
      <c r="AW1701" t="str">
        <f>IF(OR(Payroll!K116="Q1 2030",Payroll!K116="Q2 2030"),"Yes","No")</f>
        <v>No</v>
      </c>
      <c r="AX1701" s="178" t="str">
        <f t="shared" si="1085"/>
        <v>No</v>
      </c>
      <c r="AY1701" t="str">
        <f>IF(OR(Payroll!K116="Q3 2030",Payroll!K116="Q4 2030"),"Yes","No")</f>
        <v>No</v>
      </c>
      <c r="AZ1701" s="178" t="str">
        <f t="shared" si="1086"/>
        <v>No</v>
      </c>
      <c r="BA1701" t="str">
        <f>IF(Payroll!K116="","No","Yes")</f>
        <v>No</v>
      </c>
      <c r="BB1701" s="178" t="str">
        <f t="shared" si="1087"/>
        <v>No</v>
      </c>
      <c r="BC1701" s="178" t="str">
        <f t="shared" si="1088"/>
        <v>Yes</v>
      </c>
    </row>
    <row r="1702" spans="1:55" ht="23.65" thickBot="1" x14ac:dyDescent="0.5">
      <c r="A1702" s="177">
        <v>113</v>
      </c>
      <c r="B1702" s="71" t="s">
        <v>1346</v>
      </c>
      <c r="C1702" t="str">
        <f>IF(Payroll!E117="Yes","Yes","No")</f>
        <v>No</v>
      </c>
      <c r="D1702" t="str">
        <f>IF(AND(C1702="No",Payroll!F117="Yes"),"Yes","No")</f>
        <v>No</v>
      </c>
      <c r="E1702" t="str">
        <f>IF(AND(C1702="No",Payroll!F117="N/A"),"N/A","No")</f>
        <v>No</v>
      </c>
      <c r="F1702">
        <f>IF(OR(Payroll!F117="Yes",Payroll!F117="N/A"),0,1)</f>
        <v>1</v>
      </c>
      <c r="G1702" t="str">
        <f>IF(OR(Payroll!K117="Q3 2019",Payroll!K117="Q4 2019"),"Yes","No")</f>
        <v>No</v>
      </c>
      <c r="H1702" s="178" t="str">
        <f t="shared" si="1064"/>
        <v>No</v>
      </c>
      <c r="I1702" t="str">
        <f>IF(OR(Payroll!K117="Q1 2020",Payroll!K117="Q2 2020"),"Yes","No")</f>
        <v>No</v>
      </c>
      <c r="J1702" s="178" t="str">
        <f t="shared" si="1065"/>
        <v>No</v>
      </c>
      <c r="K1702" t="str">
        <f>IF(OR(Payroll!K117="Q3 2020",Payroll!K117="Q4 2020"),"Yes","No")</f>
        <v>No</v>
      </c>
      <c r="L1702" s="178" t="str">
        <f t="shared" si="1066"/>
        <v>No</v>
      </c>
      <c r="M1702" t="str">
        <f>IF(OR(Payroll!K117="Q1 2021",Payroll!K117="Q2 2021"),"Yes","No")</f>
        <v>No</v>
      </c>
      <c r="N1702" s="178" t="str">
        <f t="shared" si="1067"/>
        <v>No</v>
      </c>
      <c r="O1702" t="str">
        <f>IF(OR(Payroll!K117="Q3 2021",Payroll!K117="Q4 2021"),"Yes","No")</f>
        <v>No</v>
      </c>
      <c r="P1702" s="178" t="str">
        <f t="shared" si="1068"/>
        <v>No</v>
      </c>
      <c r="Q1702" t="str">
        <f>IF(OR(Payroll!K117="Q1 2022",Payroll!K117="Q2 2022"),"Yes","No")</f>
        <v>No</v>
      </c>
      <c r="R1702" s="178" t="str">
        <f t="shared" si="1069"/>
        <v>No</v>
      </c>
      <c r="S1702" t="str">
        <f>IF(OR(Payroll!K117="Q3 2022",Payroll!K117="Q4 2022"),"Yes","No")</f>
        <v>No</v>
      </c>
      <c r="T1702" s="178" t="str">
        <f t="shared" si="1070"/>
        <v>No</v>
      </c>
      <c r="U1702" t="str">
        <f>IF(OR(Payroll!K117="Q1 2023",Payroll!K117="Q2 2023"),"Yes","No")</f>
        <v>No</v>
      </c>
      <c r="V1702" s="178" t="str">
        <f t="shared" si="1071"/>
        <v>No</v>
      </c>
      <c r="W1702" t="str">
        <f>IF(OR(Payroll!K117="Q3 2023",Payroll!K117="Q4 2023"),"Yes","No")</f>
        <v>No</v>
      </c>
      <c r="X1702" s="178" t="str">
        <f t="shared" si="1072"/>
        <v>No</v>
      </c>
      <c r="Y1702" t="str">
        <f>IF(OR(Payroll!K117="Q1 2024",Payroll!K117="Q2 2024"),"Yes","No")</f>
        <v>No</v>
      </c>
      <c r="Z1702" s="178" t="str">
        <f t="shared" si="1073"/>
        <v>No</v>
      </c>
      <c r="AA1702" t="str">
        <f>IF(OR(Payroll!K117="Q3 2024",Payroll!K117="Q4 2024"),"Yes","No")</f>
        <v>No</v>
      </c>
      <c r="AB1702" s="178" t="str">
        <f t="shared" si="1074"/>
        <v>No</v>
      </c>
      <c r="AC1702" t="str">
        <f>IF(OR(Payroll!K117="Q1 2025",Payroll!K117="Q2 2025"),"Yes","No")</f>
        <v>No</v>
      </c>
      <c r="AD1702" s="178" t="str">
        <f t="shared" si="1075"/>
        <v>No</v>
      </c>
      <c r="AE1702" t="str">
        <f>IF(OR(Payroll!K117="Q3 2025",Payroll!K117="Q4 2025"),"Yes","No")</f>
        <v>No</v>
      </c>
      <c r="AF1702" s="178" t="str">
        <f t="shared" si="1076"/>
        <v>No</v>
      </c>
      <c r="AG1702" t="str">
        <f>IF(OR(Payroll!K117="Q1 2026",Payroll!K117="Q2 2026"),"Yes","No")</f>
        <v>No</v>
      </c>
      <c r="AH1702" s="178" t="str">
        <f t="shared" si="1077"/>
        <v>No</v>
      </c>
      <c r="AI1702" t="str">
        <f>IF(OR(Payroll!K117="Q3 2026",Payroll!K117="Q4 2026"),"Yes","No")</f>
        <v>No</v>
      </c>
      <c r="AJ1702" s="178" t="str">
        <f t="shared" si="1078"/>
        <v>No</v>
      </c>
      <c r="AK1702" t="str">
        <f>IF(OR(Payroll!K117="Q1 2027",Payroll!K117="Q2 2027"),"Yes","No")</f>
        <v>No</v>
      </c>
      <c r="AL1702" s="178" t="str">
        <f t="shared" si="1079"/>
        <v>No</v>
      </c>
      <c r="AM1702" t="str">
        <f>IF(OR(Payroll!K117="Q3 2027",Payroll!K117="Q4 2027"),"Yes","No")</f>
        <v>No</v>
      </c>
      <c r="AN1702" s="178" t="str">
        <f t="shared" si="1080"/>
        <v>No</v>
      </c>
      <c r="AO1702" t="str">
        <f>IF(OR(Payroll!K117="Q1 2028",Payroll!K117="Q2 2028"),"Yes","No")</f>
        <v>No</v>
      </c>
      <c r="AP1702" s="178" t="str">
        <f t="shared" si="1081"/>
        <v>No</v>
      </c>
      <c r="AQ1702" t="str">
        <f>IF(OR(Payroll!K117="Q3 2028",Payroll!K117="Q4 2028"),"Yes","No")</f>
        <v>No</v>
      </c>
      <c r="AR1702" s="178" t="str">
        <f t="shared" si="1082"/>
        <v>No</v>
      </c>
      <c r="AS1702" t="str">
        <f>IF(OR(Payroll!K117="Q1 2029",Payroll!K117="Q2 2029"),"Yes","No")</f>
        <v>No</v>
      </c>
      <c r="AT1702" s="178" t="str">
        <f t="shared" si="1083"/>
        <v>No</v>
      </c>
      <c r="AU1702" t="str">
        <f>IF(OR(Payroll!K117="Q3 2029",Payroll!K117="Q4 2029"),"Yes","No")</f>
        <v>No</v>
      </c>
      <c r="AV1702" s="178" t="str">
        <f t="shared" si="1084"/>
        <v>No</v>
      </c>
      <c r="AW1702" t="str">
        <f>IF(OR(Payroll!K117="Q1 2030",Payroll!K117="Q2 2030"),"Yes","No")</f>
        <v>No</v>
      </c>
      <c r="AX1702" s="178" t="str">
        <f t="shared" si="1085"/>
        <v>No</v>
      </c>
      <c r="AY1702" t="str">
        <f>IF(OR(Payroll!K117="Q3 2030",Payroll!K117="Q4 2030"),"Yes","No")</f>
        <v>No</v>
      </c>
      <c r="AZ1702" s="178" t="str">
        <f t="shared" si="1086"/>
        <v>No</v>
      </c>
      <c r="BA1702" t="str">
        <f>IF(Payroll!K117="","No","Yes")</f>
        <v>No</v>
      </c>
      <c r="BB1702" s="178" t="str">
        <f t="shared" si="1087"/>
        <v>No</v>
      </c>
      <c r="BC1702" s="178" t="str">
        <f t="shared" si="1088"/>
        <v>Yes</v>
      </c>
    </row>
    <row r="1703" spans="1:55" ht="23.65" thickBot="1" x14ac:dyDescent="0.5">
      <c r="A1703" s="177">
        <v>114</v>
      </c>
      <c r="B1703" s="71" t="s">
        <v>614</v>
      </c>
      <c r="C1703" t="str">
        <f>IF(Payroll!E118="Yes","Yes","No")</f>
        <v>No</v>
      </c>
      <c r="D1703" t="str">
        <f>IF(AND(C1703="No",Payroll!F118="Yes"),"Yes","No")</f>
        <v>No</v>
      </c>
      <c r="E1703" t="str">
        <f>IF(AND(C1703="No",Payroll!F118="N/A"),"N/A","No")</f>
        <v>No</v>
      </c>
      <c r="F1703">
        <f>IF(OR(Payroll!F118="Yes",Payroll!F118="N/A"),0,1)</f>
        <v>1</v>
      </c>
      <c r="G1703" t="str">
        <f>IF(OR(Payroll!K118="Q3 2019",Payroll!K118="Q4 2019"),"Yes","No")</f>
        <v>No</v>
      </c>
      <c r="H1703" s="178" t="str">
        <f t="shared" si="1064"/>
        <v>No</v>
      </c>
      <c r="I1703" t="str">
        <f>IF(OR(Payroll!K118="Q1 2020",Payroll!K118="Q2 2020"),"Yes","No")</f>
        <v>No</v>
      </c>
      <c r="J1703" s="178" t="str">
        <f t="shared" si="1065"/>
        <v>No</v>
      </c>
      <c r="K1703" t="str">
        <f>IF(OR(Payroll!K118="Q3 2020",Payroll!K118="Q4 2020"),"Yes","No")</f>
        <v>No</v>
      </c>
      <c r="L1703" s="178" t="str">
        <f t="shared" si="1066"/>
        <v>No</v>
      </c>
      <c r="M1703" t="str">
        <f>IF(OR(Payroll!K118="Q1 2021",Payroll!K118="Q2 2021"),"Yes","No")</f>
        <v>No</v>
      </c>
      <c r="N1703" s="178" t="str">
        <f t="shared" si="1067"/>
        <v>No</v>
      </c>
      <c r="O1703" t="str">
        <f>IF(OR(Payroll!K118="Q3 2021",Payroll!K118="Q4 2021"),"Yes","No")</f>
        <v>No</v>
      </c>
      <c r="P1703" s="178" t="str">
        <f t="shared" si="1068"/>
        <v>No</v>
      </c>
      <c r="Q1703" t="str">
        <f>IF(OR(Payroll!K118="Q1 2022",Payroll!K118="Q2 2022"),"Yes","No")</f>
        <v>No</v>
      </c>
      <c r="R1703" s="178" t="str">
        <f t="shared" si="1069"/>
        <v>No</v>
      </c>
      <c r="S1703" t="str">
        <f>IF(OR(Payroll!K118="Q3 2022",Payroll!K118="Q4 2022"),"Yes","No")</f>
        <v>No</v>
      </c>
      <c r="T1703" s="178" t="str">
        <f t="shared" si="1070"/>
        <v>No</v>
      </c>
      <c r="U1703" t="str">
        <f>IF(OR(Payroll!K118="Q1 2023",Payroll!K118="Q2 2023"),"Yes","No")</f>
        <v>No</v>
      </c>
      <c r="V1703" s="178" t="str">
        <f t="shared" si="1071"/>
        <v>No</v>
      </c>
      <c r="W1703" t="str">
        <f>IF(OR(Payroll!K118="Q3 2023",Payroll!K118="Q4 2023"),"Yes","No")</f>
        <v>No</v>
      </c>
      <c r="X1703" s="178" t="str">
        <f t="shared" si="1072"/>
        <v>No</v>
      </c>
      <c r="Y1703" t="str">
        <f>IF(OR(Payroll!K118="Q1 2024",Payroll!K118="Q2 2024"),"Yes","No")</f>
        <v>No</v>
      </c>
      <c r="Z1703" s="178" t="str">
        <f t="shared" si="1073"/>
        <v>No</v>
      </c>
      <c r="AA1703" t="str">
        <f>IF(OR(Payroll!K118="Q3 2024",Payroll!K118="Q4 2024"),"Yes","No")</f>
        <v>No</v>
      </c>
      <c r="AB1703" s="178" t="str">
        <f t="shared" si="1074"/>
        <v>No</v>
      </c>
      <c r="AC1703" t="str">
        <f>IF(OR(Payroll!K118="Q1 2025",Payroll!K118="Q2 2025"),"Yes","No")</f>
        <v>No</v>
      </c>
      <c r="AD1703" s="178" t="str">
        <f t="shared" si="1075"/>
        <v>No</v>
      </c>
      <c r="AE1703" t="str">
        <f>IF(OR(Payroll!K118="Q3 2025",Payroll!K118="Q4 2025"),"Yes","No")</f>
        <v>No</v>
      </c>
      <c r="AF1703" s="178" t="str">
        <f t="shared" si="1076"/>
        <v>No</v>
      </c>
      <c r="AG1703" t="str">
        <f>IF(OR(Payroll!K118="Q1 2026",Payroll!K118="Q2 2026"),"Yes","No")</f>
        <v>No</v>
      </c>
      <c r="AH1703" s="178" t="str">
        <f t="shared" si="1077"/>
        <v>No</v>
      </c>
      <c r="AI1703" t="str">
        <f>IF(OR(Payroll!K118="Q3 2026",Payroll!K118="Q4 2026"),"Yes","No")</f>
        <v>No</v>
      </c>
      <c r="AJ1703" s="178" t="str">
        <f t="shared" si="1078"/>
        <v>No</v>
      </c>
      <c r="AK1703" t="str">
        <f>IF(OR(Payroll!K118="Q1 2027",Payroll!K118="Q2 2027"),"Yes","No")</f>
        <v>No</v>
      </c>
      <c r="AL1703" s="178" t="str">
        <f t="shared" si="1079"/>
        <v>No</v>
      </c>
      <c r="AM1703" t="str">
        <f>IF(OR(Payroll!K118="Q3 2027",Payroll!K118="Q4 2027"),"Yes","No")</f>
        <v>No</v>
      </c>
      <c r="AN1703" s="178" t="str">
        <f t="shared" si="1080"/>
        <v>No</v>
      </c>
      <c r="AO1703" t="str">
        <f>IF(OR(Payroll!K118="Q1 2028",Payroll!K118="Q2 2028"),"Yes","No")</f>
        <v>No</v>
      </c>
      <c r="AP1703" s="178" t="str">
        <f t="shared" si="1081"/>
        <v>No</v>
      </c>
      <c r="AQ1703" t="str">
        <f>IF(OR(Payroll!K118="Q3 2028",Payroll!K118="Q4 2028"),"Yes","No")</f>
        <v>No</v>
      </c>
      <c r="AR1703" s="178" t="str">
        <f t="shared" si="1082"/>
        <v>No</v>
      </c>
      <c r="AS1703" t="str">
        <f>IF(OR(Payroll!K118="Q1 2029",Payroll!K118="Q2 2029"),"Yes","No")</f>
        <v>No</v>
      </c>
      <c r="AT1703" s="178" t="str">
        <f t="shared" si="1083"/>
        <v>No</v>
      </c>
      <c r="AU1703" t="str">
        <f>IF(OR(Payroll!K118="Q3 2029",Payroll!K118="Q4 2029"),"Yes","No")</f>
        <v>No</v>
      </c>
      <c r="AV1703" s="178" t="str">
        <f t="shared" si="1084"/>
        <v>No</v>
      </c>
      <c r="AW1703" t="str">
        <f>IF(OR(Payroll!K118="Q1 2030",Payroll!K118="Q2 2030"),"Yes","No")</f>
        <v>No</v>
      </c>
      <c r="AX1703" s="178" t="str">
        <f t="shared" si="1085"/>
        <v>No</v>
      </c>
      <c r="AY1703" t="str">
        <f>IF(OR(Payroll!K118="Q3 2030",Payroll!K118="Q4 2030"),"Yes","No")</f>
        <v>No</v>
      </c>
      <c r="AZ1703" s="178" t="str">
        <f t="shared" si="1086"/>
        <v>No</v>
      </c>
      <c r="BA1703" t="str">
        <f>IF(Payroll!K118="","No","Yes")</f>
        <v>No</v>
      </c>
      <c r="BB1703" s="178" t="str">
        <f t="shared" si="1087"/>
        <v>No</v>
      </c>
      <c r="BC1703" s="178" t="str">
        <f t="shared" si="1088"/>
        <v>Yes</v>
      </c>
    </row>
    <row r="1704" spans="1:55" ht="23.65" thickBot="1" x14ac:dyDescent="0.5">
      <c r="A1704" s="177">
        <v>115</v>
      </c>
      <c r="B1704" s="71" t="s">
        <v>1347</v>
      </c>
      <c r="C1704" t="str">
        <f>IF(Payroll!E119="Yes","Yes","No")</f>
        <v>No</v>
      </c>
      <c r="D1704" t="str">
        <f>IF(AND(C1704="No",Payroll!F119="Yes"),"Yes","No")</f>
        <v>No</v>
      </c>
      <c r="E1704" t="str">
        <f>IF(AND(C1704="No",Payroll!F119="N/A"),"N/A","No")</f>
        <v>No</v>
      </c>
      <c r="F1704">
        <f>IF(OR(Payroll!F119="Yes",Payroll!F119="N/A"),0,1)</f>
        <v>1</v>
      </c>
      <c r="G1704" t="str">
        <f>IF(OR(Payroll!K119="Q3 2019",Payroll!K119="Q4 2019"),"Yes","No")</f>
        <v>No</v>
      </c>
      <c r="H1704" s="178" t="str">
        <f t="shared" si="1064"/>
        <v>No</v>
      </c>
      <c r="I1704" t="str">
        <f>IF(OR(Payroll!K119="Q1 2020",Payroll!K119="Q2 2020"),"Yes","No")</f>
        <v>No</v>
      </c>
      <c r="J1704" s="178" t="str">
        <f t="shared" si="1065"/>
        <v>No</v>
      </c>
      <c r="K1704" t="str">
        <f>IF(OR(Payroll!K119="Q3 2020",Payroll!K119="Q4 2020"),"Yes","No")</f>
        <v>No</v>
      </c>
      <c r="L1704" s="178" t="str">
        <f t="shared" si="1066"/>
        <v>No</v>
      </c>
      <c r="M1704" t="str">
        <f>IF(OR(Payroll!K119="Q1 2021",Payroll!K119="Q2 2021"),"Yes","No")</f>
        <v>No</v>
      </c>
      <c r="N1704" s="178" t="str">
        <f t="shared" si="1067"/>
        <v>No</v>
      </c>
      <c r="O1704" t="str">
        <f>IF(OR(Payroll!K119="Q3 2021",Payroll!K119="Q4 2021"),"Yes","No")</f>
        <v>No</v>
      </c>
      <c r="P1704" s="178" t="str">
        <f t="shared" si="1068"/>
        <v>No</v>
      </c>
      <c r="Q1704" t="str">
        <f>IF(OR(Payroll!K119="Q1 2022",Payroll!K119="Q2 2022"),"Yes","No")</f>
        <v>No</v>
      </c>
      <c r="R1704" s="178" t="str">
        <f t="shared" si="1069"/>
        <v>No</v>
      </c>
      <c r="S1704" t="str">
        <f>IF(OR(Payroll!K119="Q3 2022",Payroll!K119="Q4 2022"),"Yes","No")</f>
        <v>No</v>
      </c>
      <c r="T1704" s="178" t="str">
        <f t="shared" si="1070"/>
        <v>No</v>
      </c>
      <c r="U1704" t="str">
        <f>IF(OR(Payroll!K119="Q1 2023",Payroll!K119="Q2 2023"),"Yes","No")</f>
        <v>No</v>
      </c>
      <c r="V1704" s="178" t="str">
        <f t="shared" si="1071"/>
        <v>No</v>
      </c>
      <c r="W1704" t="str">
        <f>IF(OR(Payroll!K119="Q3 2023",Payroll!K119="Q4 2023"),"Yes","No")</f>
        <v>No</v>
      </c>
      <c r="X1704" s="178" t="str">
        <f t="shared" si="1072"/>
        <v>No</v>
      </c>
      <c r="Y1704" t="str">
        <f>IF(OR(Payroll!K119="Q1 2024",Payroll!K119="Q2 2024"),"Yes","No")</f>
        <v>No</v>
      </c>
      <c r="Z1704" s="178" t="str">
        <f t="shared" si="1073"/>
        <v>No</v>
      </c>
      <c r="AA1704" t="str">
        <f>IF(OR(Payroll!K119="Q3 2024",Payroll!K119="Q4 2024"),"Yes","No")</f>
        <v>No</v>
      </c>
      <c r="AB1704" s="178" t="str">
        <f t="shared" si="1074"/>
        <v>No</v>
      </c>
      <c r="AC1704" t="str">
        <f>IF(OR(Payroll!K119="Q1 2025",Payroll!K119="Q2 2025"),"Yes","No")</f>
        <v>No</v>
      </c>
      <c r="AD1704" s="178" t="str">
        <f t="shared" si="1075"/>
        <v>No</v>
      </c>
      <c r="AE1704" t="str">
        <f>IF(OR(Payroll!K119="Q3 2025",Payroll!K119="Q4 2025"),"Yes","No")</f>
        <v>No</v>
      </c>
      <c r="AF1704" s="178" t="str">
        <f t="shared" si="1076"/>
        <v>No</v>
      </c>
      <c r="AG1704" t="str">
        <f>IF(OR(Payroll!K119="Q1 2026",Payroll!K119="Q2 2026"),"Yes","No")</f>
        <v>No</v>
      </c>
      <c r="AH1704" s="178" t="str">
        <f t="shared" si="1077"/>
        <v>No</v>
      </c>
      <c r="AI1704" t="str">
        <f>IF(OR(Payroll!K119="Q3 2026",Payroll!K119="Q4 2026"),"Yes","No")</f>
        <v>No</v>
      </c>
      <c r="AJ1704" s="178" t="str">
        <f t="shared" si="1078"/>
        <v>No</v>
      </c>
      <c r="AK1704" t="str">
        <f>IF(OR(Payroll!K119="Q1 2027",Payroll!K119="Q2 2027"),"Yes","No")</f>
        <v>No</v>
      </c>
      <c r="AL1704" s="178" t="str">
        <f t="shared" si="1079"/>
        <v>No</v>
      </c>
      <c r="AM1704" t="str">
        <f>IF(OR(Payroll!K119="Q3 2027",Payroll!K119="Q4 2027"),"Yes","No")</f>
        <v>No</v>
      </c>
      <c r="AN1704" s="178" t="str">
        <f t="shared" si="1080"/>
        <v>No</v>
      </c>
      <c r="AO1704" t="str">
        <f>IF(OR(Payroll!K119="Q1 2028",Payroll!K119="Q2 2028"),"Yes","No")</f>
        <v>No</v>
      </c>
      <c r="AP1704" s="178" t="str">
        <f t="shared" si="1081"/>
        <v>No</v>
      </c>
      <c r="AQ1704" t="str">
        <f>IF(OR(Payroll!K119="Q3 2028",Payroll!K119="Q4 2028"),"Yes","No")</f>
        <v>No</v>
      </c>
      <c r="AR1704" s="178" t="str">
        <f t="shared" si="1082"/>
        <v>No</v>
      </c>
      <c r="AS1704" t="str">
        <f>IF(OR(Payroll!K119="Q1 2029",Payroll!K119="Q2 2029"),"Yes","No")</f>
        <v>No</v>
      </c>
      <c r="AT1704" s="178" t="str">
        <f t="shared" si="1083"/>
        <v>No</v>
      </c>
      <c r="AU1704" t="str">
        <f>IF(OR(Payroll!K119="Q3 2029",Payroll!K119="Q4 2029"),"Yes","No")</f>
        <v>No</v>
      </c>
      <c r="AV1704" s="178" t="str">
        <f t="shared" si="1084"/>
        <v>No</v>
      </c>
      <c r="AW1704" t="str">
        <f>IF(OR(Payroll!K119="Q1 2030",Payroll!K119="Q2 2030"),"Yes","No")</f>
        <v>No</v>
      </c>
      <c r="AX1704" s="178" t="str">
        <f t="shared" si="1085"/>
        <v>No</v>
      </c>
      <c r="AY1704" t="str">
        <f>IF(OR(Payroll!K119="Q3 2030",Payroll!K119="Q4 2030"),"Yes","No")</f>
        <v>No</v>
      </c>
      <c r="AZ1704" s="178" t="str">
        <f t="shared" si="1086"/>
        <v>No</v>
      </c>
      <c r="BA1704" t="str">
        <f>IF(Payroll!K119="","No","Yes")</f>
        <v>No</v>
      </c>
      <c r="BB1704" s="178" t="str">
        <f t="shared" si="1087"/>
        <v>No</v>
      </c>
      <c r="BC1704" s="178" t="str">
        <f t="shared" si="1088"/>
        <v>Yes</v>
      </c>
    </row>
    <row r="1705" spans="1:55" ht="35.25" thickBot="1" x14ac:dyDescent="0.5">
      <c r="A1705" s="177">
        <v>116</v>
      </c>
      <c r="B1705" s="71" t="s">
        <v>207</v>
      </c>
      <c r="C1705" t="str">
        <f>IF(Payroll!E120="Yes","Yes","No")</f>
        <v>No</v>
      </c>
      <c r="D1705" t="str">
        <f>IF(AND(C1705="No",Payroll!F120="Yes"),"Yes","No")</f>
        <v>No</v>
      </c>
      <c r="E1705" t="str">
        <f>IF(AND(C1705="No",Payroll!F120="N/A"),"N/A","No")</f>
        <v>No</v>
      </c>
      <c r="F1705">
        <f>IF(OR(Payroll!F120="Yes",Payroll!F120="N/A"),0,1)</f>
        <v>1</v>
      </c>
      <c r="G1705" t="str">
        <f>IF(OR(Payroll!K120="Q3 2019",Payroll!K120="Q4 2019"),"Yes","No")</f>
        <v>No</v>
      </c>
      <c r="H1705" s="178" t="str">
        <f t="shared" si="1064"/>
        <v>No</v>
      </c>
      <c r="I1705" t="str">
        <f>IF(OR(Payroll!K120="Q1 2020",Payroll!K120="Q2 2020"),"Yes","No")</f>
        <v>No</v>
      </c>
      <c r="J1705" s="178" t="str">
        <f t="shared" si="1065"/>
        <v>No</v>
      </c>
      <c r="K1705" t="str">
        <f>IF(OR(Payroll!K120="Q3 2020",Payroll!K120="Q4 2020"),"Yes","No")</f>
        <v>No</v>
      </c>
      <c r="L1705" s="178" t="str">
        <f t="shared" si="1066"/>
        <v>No</v>
      </c>
      <c r="M1705" t="str">
        <f>IF(OR(Payroll!K120="Q1 2021",Payroll!K120="Q2 2021"),"Yes","No")</f>
        <v>No</v>
      </c>
      <c r="N1705" s="178" t="str">
        <f t="shared" si="1067"/>
        <v>No</v>
      </c>
      <c r="O1705" t="str">
        <f>IF(OR(Payroll!K120="Q3 2021",Payroll!K120="Q4 2021"),"Yes","No")</f>
        <v>No</v>
      </c>
      <c r="P1705" s="178" t="str">
        <f t="shared" si="1068"/>
        <v>No</v>
      </c>
      <c r="Q1705" t="str">
        <f>IF(OR(Payroll!K120="Q1 2022",Payroll!K120="Q2 2022"),"Yes","No")</f>
        <v>No</v>
      </c>
      <c r="R1705" s="178" t="str">
        <f t="shared" si="1069"/>
        <v>No</v>
      </c>
      <c r="S1705" t="str">
        <f>IF(OR(Payroll!K120="Q3 2022",Payroll!K120="Q4 2022"),"Yes","No")</f>
        <v>No</v>
      </c>
      <c r="T1705" s="178" t="str">
        <f t="shared" si="1070"/>
        <v>No</v>
      </c>
      <c r="U1705" t="str">
        <f>IF(OR(Payroll!K120="Q1 2023",Payroll!K120="Q2 2023"),"Yes","No")</f>
        <v>No</v>
      </c>
      <c r="V1705" s="178" t="str">
        <f t="shared" si="1071"/>
        <v>No</v>
      </c>
      <c r="W1705" t="str">
        <f>IF(OR(Payroll!K120="Q3 2023",Payroll!K120="Q4 2023"),"Yes","No")</f>
        <v>No</v>
      </c>
      <c r="X1705" s="178" t="str">
        <f t="shared" si="1072"/>
        <v>No</v>
      </c>
      <c r="Y1705" t="str">
        <f>IF(OR(Payroll!K120="Q1 2024",Payroll!K120="Q2 2024"),"Yes","No")</f>
        <v>No</v>
      </c>
      <c r="Z1705" s="178" t="str">
        <f t="shared" si="1073"/>
        <v>No</v>
      </c>
      <c r="AA1705" t="str">
        <f>IF(OR(Payroll!K120="Q3 2024",Payroll!K120="Q4 2024"),"Yes","No")</f>
        <v>No</v>
      </c>
      <c r="AB1705" s="178" t="str">
        <f t="shared" si="1074"/>
        <v>No</v>
      </c>
      <c r="AC1705" t="str">
        <f>IF(OR(Payroll!K120="Q1 2025",Payroll!K120="Q2 2025"),"Yes","No")</f>
        <v>No</v>
      </c>
      <c r="AD1705" s="178" t="str">
        <f t="shared" si="1075"/>
        <v>No</v>
      </c>
      <c r="AE1705" t="str">
        <f>IF(OR(Payroll!K120="Q3 2025",Payroll!K120="Q4 2025"),"Yes","No")</f>
        <v>No</v>
      </c>
      <c r="AF1705" s="178" t="str">
        <f t="shared" si="1076"/>
        <v>No</v>
      </c>
      <c r="AG1705" t="str">
        <f>IF(OR(Payroll!K120="Q1 2026",Payroll!K120="Q2 2026"),"Yes","No")</f>
        <v>No</v>
      </c>
      <c r="AH1705" s="178" t="str">
        <f t="shared" si="1077"/>
        <v>No</v>
      </c>
      <c r="AI1705" t="str">
        <f>IF(OR(Payroll!K120="Q3 2026",Payroll!K120="Q4 2026"),"Yes","No")</f>
        <v>No</v>
      </c>
      <c r="AJ1705" s="178" t="str">
        <f t="shared" si="1078"/>
        <v>No</v>
      </c>
      <c r="AK1705" t="str">
        <f>IF(OR(Payroll!K120="Q1 2027",Payroll!K120="Q2 2027"),"Yes","No")</f>
        <v>No</v>
      </c>
      <c r="AL1705" s="178" t="str">
        <f t="shared" si="1079"/>
        <v>No</v>
      </c>
      <c r="AM1705" t="str">
        <f>IF(OR(Payroll!K120="Q3 2027",Payroll!K120="Q4 2027"),"Yes","No")</f>
        <v>No</v>
      </c>
      <c r="AN1705" s="178" t="str">
        <f t="shared" si="1080"/>
        <v>No</v>
      </c>
      <c r="AO1705" t="str">
        <f>IF(OR(Payroll!K120="Q1 2028",Payroll!K120="Q2 2028"),"Yes","No")</f>
        <v>No</v>
      </c>
      <c r="AP1705" s="178" t="str">
        <f t="shared" si="1081"/>
        <v>No</v>
      </c>
      <c r="AQ1705" t="str">
        <f>IF(OR(Payroll!K120="Q3 2028",Payroll!K120="Q4 2028"),"Yes","No")</f>
        <v>No</v>
      </c>
      <c r="AR1705" s="178" t="str">
        <f t="shared" si="1082"/>
        <v>No</v>
      </c>
      <c r="AS1705" t="str">
        <f>IF(OR(Payroll!K120="Q1 2029",Payroll!K120="Q2 2029"),"Yes","No")</f>
        <v>No</v>
      </c>
      <c r="AT1705" s="178" t="str">
        <f t="shared" si="1083"/>
        <v>No</v>
      </c>
      <c r="AU1705" t="str">
        <f>IF(OR(Payroll!K120="Q3 2029",Payroll!K120="Q4 2029"),"Yes","No")</f>
        <v>No</v>
      </c>
      <c r="AV1705" s="178" t="str">
        <f t="shared" si="1084"/>
        <v>No</v>
      </c>
      <c r="AW1705" t="str">
        <f>IF(OR(Payroll!K120="Q1 2030",Payroll!K120="Q2 2030"),"Yes","No")</f>
        <v>No</v>
      </c>
      <c r="AX1705" s="178" t="str">
        <f t="shared" si="1085"/>
        <v>No</v>
      </c>
      <c r="AY1705" t="str">
        <f>IF(OR(Payroll!K120="Q3 2030",Payroll!K120="Q4 2030"),"Yes","No")</f>
        <v>No</v>
      </c>
      <c r="AZ1705" s="178" t="str">
        <f t="shared" si="1086"/>
        <v>No</v>
      </c>
      <c r="BA1705" t="str">
        <f>IF(Payroll!K120="","No","Yes")</f>
        <v>No</v>
      </c>
      <c r="BB1705" s="178" t="str">
        <f t="shared" si="1087"/>
        <v>No</v>
      </c>
      <c r="BC1705" s="178" t="str">
        <f t="shared" si="1088"/>
        <v>Yes</v>
      </c>
    </row>
    <row r="1706" spans="1:55" ht="23.65" thickBot="1" x14ac:dyDescent="0.5">
      <c r="A1706" s="177">
        <v>117</v>
      </c>
      <c r="B1706" s="71" t="s">
        <v>209</v>
      </c>
      <c r="C1706" t="str">
        <f>IF(Payroll!E121="Yes","Yes","No")</f>
        <v>No</v>
      </c>
      <c r="D1706" t="str">
        <f>IF(AND(C1706="No",Payroll!F121="Yes"),"Yes","No")</f>
        <v>No</v>
      </c>
      <c r="E1706" t="str">
        <f>IF(AND(C1706="No",Payroll!F121="N/A"),"N/A","No")</f>
        <v>No</v>
      </c>
      <c r="F1706">
        <f>IF(OR(Payroll!F121="Yes",Payroll!F121="N/A"),0,1)</f>
        <v>1</v>
      </c>
      <c r="G1706" t="str">
        <f>IF(OR(Payroll!K121="Q3 2019",Payroll!K121="Q4 2019"),"Yes","No")</f>
        <v>No</v>
      </c>
      <c r="H1706" s="178" t="str">
        <f t="shared" si="1064"/>
        <v>No</v>
      </c>
      <c r="I1706" t="str">
        <f>IF(OR(Payroll!K121="Q1 2020",Payroll!K121="Q2 2020"),"Yes","No")</f>
        <v>No</v>
      </c>
      <c r="J1706" s="178" t="str">
        <f t="shared" si="1065"/>
        <v>No</v>
      </c>
      <c r="K1706" t="str">
        <f>IF(OR(Payroll!K121="Q3 2020",Payroll!K121="Q4 2020"),"Yes","No")</f>
        <v>No</v>
      </c>
      <c r="L1706" s="178" t="str">
        <f t="shared" si="1066"/>
        <v>No</v>
      </c>
      <c r="M1706" t="str">
        <f>IF(OR(Payroll!K121="Q1 2021",Payroll!K121="Q2 2021"),"Yes","No")</f>
        <v>No</v>
      </c>
      <c r="N1706" s="178" t="str">
        <f t="shared" si="1067"/>
        <v>No</v>
      </c>
      <c r="O1706" t="str">
        <f>IF(OR(Payroll!K121="Q3 2021",Payroll!K121="Q4 2021"),"Yes","No")</f>
        <v>No</v>
      </c>
      <c r="P1706" s="178" t="str">
        <f t="shared" si="1068"/>
        <v>No</v>
      </c>
      <c r="Q1706" t="str">
        <f>IF(OR(Payroll!K121="Q1 2022",Payroll!K121="Q2 2022"),"Yes","No")</f>
        <v>No</v>
      </c>
      <c r="R1706" s="178" t="str">
        <f t="shared" si="1069"/>
        <v>No</v>
      </c>
      <c r="S1706" t="str">
        <f>IF(OR(Payroll!K121="Q3 2022",Payroll!K121="Q4 2022"),"Yes","No")</f>
        <v>No</v>
      </c>
      <c r="T1706" s="178" t="str">
        <f t="shared" si="1070"/>
        <v>No</v>
      </c>
      <c r="U1706" t="str">
        <f>IF(OR(Payroll!K121="Q1 2023",Payroll!K121="Q2 2023"),"Yes","No")</f>
        <v>No</v>
      </c>
      <c r="V1706" s="178" t="str">
        <f t="shared" si="1071"/>
        <v>No</v>
      </c>
      <c r="W1706" t="str">
        <f>IF(OR(Payroll!K121="Q3 2023",Payroll!K121="Q4 2023"),"Yes","No")</f>
        <v>No</v>
      </c>
      <c r="X1706" s="178" t="str">
        <f t="shared" si="1072"/>
        <v>No</v>
      </c>
      <c r="Y1706" t="str">
        <f>IF(OR(Payroll!K121="Q1 2024",Payroll!K121="Q2 2024"),"Yes","No")</f>
        <v>No</v>
      </c>
      <c r="Z1706" s="178" t="str">
        <f t="shared" si="1073"/>
        <v>No</v>
      </c>
      <c r="AA1706" t="str">
        <f>IF(OR(Payroll!K121="Q3 2024",Payroll!K121="Q4 2024"),"Yes","No")</f>
        <v>No</v>
      </c>
      <c r="AB1706" s="178" t="str">
        <f t="shared" si="1074"/>
        <v>No</v>
      </c>
      <c r="AC1706" t="str">
        <f>IF(OR(Payroll!K121="Q1 2025",Payroll!K121="Q2 2025"),"Yes","No")</f>
        <v>No</v>
      </c>
      <c r="AD1706" s="178" t="str">
        <f t="shared" si="1075"/>
        <v>No</v>
      </c>
      <c r="AE1706" t="str">
        <f>IF(OR(Payroll!K121="Q3 2025",Payroll!K121="Q4 2025"),"Yes","No")</f>
        <v>No</v>
      </c>
      <c r="AF1706" s="178" t="str">
        <f t="shared" si="1076"/>
        <v>No</v>
      </c>
      <c r="AG1706" t="str">
        <f>IF(OR(Payroll!K121="Q1 2026",Payroll!K121="Q2 2026"),"Yes","No")</f>
        <v>No</v>
      </c>
      <c r="AH1706" s="178" t="str">
        <f t="shared" si="1077"/>
        <v>No</v>
      </c>
      <c r="AI1706" t="str">
        <f>IF(OR(Payroll!K121="Q3 2026",Payroll!K121="Q4 2026"),"Yes","No")</f>
        <v>No</v>
      </c>
      <c r="AJ1706" s="178" t="str">
        <f t="shared" si="1078"/>
        <v>No</v>
      </c>
      <c r="AK1706" t="str">
        <f>IF(OR(Payroll!K121="Q1 2027",Payroll!K121="Q2 2027"),"Yes","No")</f>
        <v>No</v>
      </c>
      <c r="AL1706" s="178" t="str">
        <f t="shared" si="1079"/>
        <v>No</v>
      </c>
      <c r="AM1706" t="str">
        <f>IF(OR(Payroll!K121="Q3 2027",Payroll!K121="Q4 2027"),"Yes","No")</f>
        <v>No</v>
      </c>
      <c r="AN1706" s="178" t="str">
        <f t="shared" si="1080"/>
        <v>No</v>
      </c>
      <c r="AO1706" t="str">
        <f>IF(OR(Payroll!K121="Q1 2028",Payroll!K121="Q2 2028"),"Yes","No")</f>
        <v>No</v>
      </c>
      <c r="AP1706" s="178" t="str">
        <f t="shared" si="1081"/>
        <v>No</v>
      </c>
      <c r="AQ1706" t="str">
        <f>IF(OR(Payroll!K121="Q3 2028",Payroll!K121="Q4 2028"),"Yes","No")</f>
        <v>No</v>
      </c>
      <c r="AR1706" s="178" t="str">
        <f t="shared" si="1082"/>
        <v>No</v>
      </c>
      <c r="AS1706" t="str">
        <f>IF(OR(Payroll!K121="Q1 2029",Payroll!K121="Q2 2029"),"Yes","No")</f>
        <v>No</v>
      </c>
      <c r="AT1706" s="178" t="str">
        <f t="shared" si="1083"/>
        <v>No</v>
      </c>
      <c r="AU1706" t="str">
        <f>IF(OR(Payroll!K121="Q3 2029",Payroll!K121="Q4 2029"),"Yes","No")</f>
        <v>No</v>
      </c>
      <c r="AV1706" s="178" t="str">
        <f t="shared" si="1084"/>
        <v>No</v>
      </c>
      <c r="AW1706" t="str">
        <f>IF(OR(Payroll!K121="Q1 2030",Payroll!K121="Q2 2030"),"Yes","No")</f>
        <v>No</v>
      </c>
      <c r="AX1706" s="178" t="str">
        <f t="shared" si="1085"/>
        <v>No</v>
      </c>
      <c r="AY1706" t="str">
        <f>IF(OR(Payroll!K121="Q3 2030",Payroll!K121="Q4 2030"),"Yes","No")</f>
        <v>No</v>
      </c>
      <c r="AZ1706" s="178" t="str">
        <f t="shared" si="1086"/>
        <v>No</v>
      </c>
      <c r="BA1706" t="str">
        <f>IF(Payroll!K121="","No","Yes")</f>
        <v>No</v>
      </c>
      <c r="BB1706" s="178" t="str">
        <f t="shared" si="1087"/>
        <v>No</v>
      </c>
      <c r="BC1706" s="178" t="str">
        <f t="shared" si="1088"/>
        <v>Yes</v>
      </c>
    </row>
    <row r="1707" spans="1:55" ht="35.25" thickBot="1" x14ac:dyDescent="0.5">
      <c r="A1707" s="177">
        <v>118</v>
      </c>
      <c r="B1707" s="71" t="s">
        <v>1348</v>
      </c>
      <c r="C1707" t="str">
        <f>IF(Payroll!E122="Yes","Yes","No")</f>
        <v>No</v>
      </c>
      <c r="D1707" t="str">
        <f>IF(AND(C1707="No",Payroll!F122="Yes"),"Yes","No")</f>
        <v>No</v>
      </c>
      <c r="E1707" t="str">
        <f>IF(AND(C1707="No",Payroll!F122="N/A"),"N/A","No")</f>
        <v>No</v>
      </c>
      <c r="F1707">
        <f>IF(OR(Payroll!F122="Yes",Payroll!F122="N/A"),0,1)</f>
        <v>1</v>
      </c>
      <c r="G1707" t="str">
        <f>IF(OR(Payroll!K122="Q3 2019",Payroll!K122="Q4 2019"),"Yes","No")</f>
        <v>No</v>
      </c>
      <c r="H1707" s="178" t="str">
        <f t="shared" si="1064"/>
        <v>No</v>
      </c>
      <c r="I1707" t="str">
        <f>IF(OR(Payroll!K122="Q1 2020",Payroll!K122="Q2 2020"),"Yes","No")</f>
        <v>No</v>
      </c>
      <c r="J1707" s="178" t="str">
        <f t="shared" si="1065"/>
        <v>No</v>
      </c>
      <c r="K1707" t="str">
        <f>IF(OR(Payroll!K122="Q3 2020",Payroll!K122="Q4 2020"),"Yes","No")</f>
        <v>No</v>
      </c>
      <c r="L1707" s="178" t="str">
        <f t="shared" si="1066"/>
        <v>No</v>
      </c>
      <c r="M1707" t="str">
        <f>IF(OR(Payroll!K122="Q1 2021",Payroll!K122="Q2 2021"),"Yes","No")</f>
        <v>No</v>
      </c>
      <c r="N1707" s="178" t="str">
        <f t="shared" si="1067"/>
        <v>No</v>
      </c>
      <c r="O1707" t="str">
        <f>IF(OR(Payroll!K122="Q3 2021",Payroll!K122="Q4 2021"),"Yes","No")</f>
        <v>No</v>
      </c>
      <c r="P1707" s="178" t="str">
        <f t="shared" si="1068"/>
        <v>No</v>
      </c>
      <c r="Q1707" t="str">
        <f>IF(OR(Payroll!K122="Q1 2022",Payroll!K122="Q2 2022"),"Yes","No")</f>
        <v>No</v>
      </c>
      <c r="R1707" s="178" t="str">
        <f t="shared" si="1069"/>
        <v>No</v>
      </c>
      <c r="S1707" t="str">
        <f>IF(OR(Payroll!K122="Q3 2022",Payroll!K122="Q4 2022"),"Yes","No")</f>
        <v>No</v>
      </c>
      <c r="T1707" s="178" t="str">
        <f t="shared" si="1070"/>
        <v>No</v>
      </c>
      <c r="U1707" t="str">
        <f>IF(OR(Payroll!K122="Q1 2023",Payroll!K122="Q2 2023"),"Yes","No")</f>
        <v>No</v>
      </c>
      <c r="V1707" s="178" t="str">
        <f t="shared" si="1071"/>
        <v>No</v>
      </c>
      <c r="W1707" t="str">
        <f>IF(OR(Payroll!K122="Q3 2023",Payroll!K122="Q4 2023"),"Yes","No")</f>
        <v>No</v>
      </c>
      <c r="X1707" s="178" t="str">
        <f t="shared" si="1072"/>
        <v>No</v>
      </c>
      <c r="Y1707" t="str">
        <f>IF(OR(Payroll!K122="Q1 2024",Payroll!K122="Q2 2024"),"Yes","No")</f>
        <v>No</v>
      </c>
      <c r="Z1707" s="178" t="str">
        <f t="shared" si="1073"/>
        <v>No</v>
      </c>
      <c r="AA1707" t="str">
        <f>IF(OR(Payroll!K122="Q3 2024",Payroll!K122="Q4 2024"),"Yes","No")</f>
        <v>No</v>
      </c>
      <c r="AB1707" s="178" t="str">
        <f t="shared" si="1074"/>
        <v>No</v>
      </c>
      <c r="AC1707" t="str">
        <f>IF(OR(Payroll!K122="Q1 2025",Payroll!K122="Q2 2025"),"Yes","No")</f>
        <v>No</v>
      </c>
      <c r="AD1707" s="178" t="str">
        <f t="shared" si="1075"/>
        <v>No</v>
      </c>
      <c r="AE1707" t="str">
        <f>IF(OR(Payroll!K122="Q3 2025",Payroll!K122="Q4 2025"),"Yes","No")</f>
        <v>No</v>
      </c>
      <c r="AF1707" s="178" t="str">
        <f t="shared" si="1076"/>
        <v>No</v>
      </c>
      <c r="AG1707" t="str">
        <f>IF(OR(Payroll!K122="Q1 2026",Payroll!K122="Q2 2026"),"Yes","No")</f>
        <v>No</v>
      </c>
      <c r="AH1707" s="178" t="str">
        <f t="shared" si="1077"/>
        <v>No</v>
      </c>
      <c r="AI1707" t="str">
        <f>IF(OR(Payroll!K122="Q3 2026",Payroll!K122="Q4 2026"),"Yes","No")</f>
        <v>No</v>
      </c>
      <c r="AJ1707" s="178" t="str">
        <f t="shared" si="1078"/>
        <v>No</v>
      </c>
      <c r="AK1707" t="str">
        <f>IF(OR(Payroll!K122="Q1 2027",Payroll!K122="Q2 2027"),"Yes","No")</f>
        <v>No</v>
      </c>
      <c r="AL1707" s="178" t="str">
        <f t="shared" si="1079"/>
        <v>No</v>
      </c>
      <c r="AM1707" t="str">
        <f>IF(OR(Payroll!K122="Q3 2027",Payroll!K122="Q4 2027"),"Yes","No")</f>
        <v>No</v>
      </c>
      <c r="AN1707" s="178" t="str">
        <f t="shared" si="1080"/>
        <v>No</v>
      </c>
      <c r="AO1707" t="str">
        <f>IF(OR(Payroll!K122="Q1 2028",Payroll!K122="Q2 2028"),"Yes","No")</f>
        <v>No</v>
      </c>
      <c r="AP1707" s="178" t="str">
        <f t="shared" si="1081"/>
        <v>No</v>
      </c>
      <c r="AQ1707" t="str">
        <f>IF(OR(Payroll!K122="Q3 2028",Payroll!K122="Q4 2028"),"Yes","No")</f>
        <v>No</v>
      </c>
      <c r="AR1707" s="178" t="str">
        <f t="shared" si="1082"/>
        <v>No</v>
      </c>
      <c r="AS1707" t="str">
        <f>IF(OR(Payroll!K122="Q1 2029",Payroll!K122="Q2 2029"),"Yes","No")</f>
        <v>No</v>
      </c>
      <c r="AT1707" s="178" t="str">
        <f t="shared" si="1083"/>
        <v>No</v>
      </c>
      <c r="AU1707" t="str">
        <f>IF(OR(Payroll!K122="Q3 2029",Payroll!K122="Q4 2029"),"Yes","No")</f>
        <v>No</v>
      </c>
      <c r="AV1707" s="178" t="str">
        <f t="shared" si="1084"/>
        <v>No</v>
      </c>
      <c r="AW1707" t="str">
        <f>IF(OR(Payroll!K122="Q1 2030",Payroll!K122="Q2 2030"),"Yes","No")</f>
        <v>No</v>
      </c>
      <c r="AX1707" s="178" t="str">
        <f t="shared" si="1085"/>
        <v>No</v>
      </c>
      <c r="AY1707" t="str">
        <f>IF(OR(Payroll!K122="Q3 2030",Payroll!K122="Q4 2030"),"Yes","No")</f>
        <v>No</v>
      </c>
      <c r="AZ1707" s="178" t="str">
        <f t="shared" si="1086"/>
        <v>No</v>
      </c>
      <c r="BA1707" t="str">
        <f>IF(Payroll!K122="","No","Yes")</f>
        <v>No</v>
      </c>
      <c r="BB1707" s="178" t="str">
        <f t="shared" si="1087"/>
        <v>No</v>
      </c>
      <c r="BC1707" s="178" t="str">
        <f t="shared" si="1088"/>
        <v>Yes</v>
      </c>
    </row>
    <row r="1708" spans="1:55" ht="35.25" thickBot="1" x14ac:dyDescent="0.5">
      <c r="A1708" s="177">
        <v>119</v>
      </c>
      <c r="B1708" s="71" t="s">
        <v>1350</v>
      </c>
      <c r="C1708" t="str">
        <f>IF(Payroll!E123="Yes","Yes","No")</f>
        <v>No</v>
      </c>
      <c r="D1708" t="str">
        <f>IF(AND(C1708="No",Payroll!F123="Yes"),"Yes","No")</f>
        <v>No</v>
      </c>
      <c r="E1708" t="str">
        <f>IF(AND(C1708="No",Payroll!F123="N/A"),"N/A","No")</f>
        <v>No</v>
      </c>
      <c r="F1708">
        <f>IF(OR(Payroll!F123="Yes",Payroll!F123="N/A"),0,1)</f>
        <v>1</v>
      </c>
      <c r="G1708" t="str">
        <f>IF(OR(Payroll!K123="Q3 2019",Payroll!K123="Q4 2019"),"Yes","No")</f>
        <v>No</v>
      </c>
      <c r="H1708" s="178" t="str">
        <f t="shared" si="1064"/>
        <v>No</v>
      </c>
      <c r="I1708" t="str">
        <f>IF(OR(Payroll!K123="Q1 2020",Payroll!K123="Q2 2020"),"Yes","No")</f>
        <v>No</v>
      </c>
      <c r="J1708" s="178" t="str">
        <f t="shared" si="1065"/>
        <v>No</v>
      </c>
      <c r="K1708" t="str">
        <f>IF(OR(Payroll!K123="Q3 2020",Payroll!K123="Q4 2020"),"Yes","No")</f>
        <v>No</v>
      </c>
      <c r="L1708" s="178" t="str">
        <f t="shared" si="1066"/>
        <v>No</v>
      </c>
      <c r="M1708" t="str">
        <f>IF(OR(Payroll!K123="Q1 2021",Payroll!K123="Q2 2021"),"Yes","No")</f>
        <v>No</v>
      </c>
      <c r="N1708" s="178" t="str">
        <f t="shared" si="1067"/>
        <v>No</v>
      </c>
      <c r="O1708" t="str">
        <f>IF(OR(Payroll!K123="Q3 2021",Payroll!K123="Q4 2021"),"Yes","No")</f>
        <v>No</v>
      </c>
      <c r="P1708" s="178" t="str">
        <f t="shared" si="1068"/>
        <v>No</v>
      </c>
      <c r="Q1708" t="str">
        <f>IF(OR(Payroll!K123="Q1 2022",Payroll!K123="Q2 2022"),"Yes","No")</f>
        <v>No</v>
      </c>
      <c r="R1708" s="178" t="str">
        <f t="shared" si="1069"/>
        <v>No</v>
      </c>
      <c r="S1708" t="str">
        <f>IF(OR(Payroll!K123="Q3 2022",Payroll!K123="Q4 2022"),"Yes","No")</f>
        <v>No</v>
      </c>
      <c r="T1708" s="178" t="str">
        <f t="shared" si="1070"/>
        <v>No</v>
      </c>
      <c r="U1708" t="str">
        <f>IF(OR(Payroll!K123="Q1 2023",Payroll!K123="Q2 2023"),"Yes","No")</f>
        <v>No</v>
      </c>
      <c r="V1708" s="178" t="str">
        <f t="shared" si="1071"/>
        <v>No</v>
      </c>
      <c r="W1708" t="str">
        <f>IF(OR(Payroll!K123="Q3 2023",Payroll!K123="Q4 2023"),"Yes","No")</f>
        <v>No</v>
      </c>
      <c r="X1708" s="178" t="str">
        <f t="shared" si="1072"/>
        <v>No</v>
      </c>
      <c r="Y1708" t="str">
        <f>IF(OR(Payroll!K123="Q1 2024",Payroll!K123="Q2 2024"),"Yes","No")</f>
        <v>No</v>
      </c>
      <c r="Z1708" s="178" t="str">
        <f t="shared" si="1073"/>
        <v>No</v>
      </c>
      <c r="AA1708" t="str">
        <f>IF(OR(Payroll!K123="Q3 2024",Payroll!K123="Q4 2024"),"Yes","No")</f>
        <v>No</v>
      </c>
      <c r="AB1708" s="178" t="str">
        <f t="shared" si="1074"/>
        <v>No</v>
      </c>
      <c r="AC1708" t="str">
        <f>IF(OR(Payroll!K123="Q1 2025",Payroll!K123="Q2 2025"),"Yes","No")</f>
        <v>No</v>
      </c>
      <c r="AD1708" s="178" t="str">
        <f t="shared" si="1075"/>
        <v>No</v>
      </c>
      <c r="AE1708" t="str">
        <f>IF(OR(Payroll!K123="Q3 2025",Payroll!K123="Q4 2025"),"Yes","No")</f>
        <v>No</v>
      </c>
      <c r="AF1708" s="178" t="str">
        <f t="shared" si="1076"/>
        <v>No</v>
      </c>
      <c r="AG1708" t="str">
        <f>IF(OR(Payroll!K123="Q1 2026",Payroll!K123="Q2 2026"),"Yes","No")</f>
        <v>No</v>
      </c>
      <c r="AH1708" s="178" t="str">
        <f t="shared" si="1077"/>
        <v>No</v>
      </c>
      <c r="AI1708" t="str">
        <f>IF(OR(Payroll!K123="Q3 2026",Payroll!K123="Q4 2026"),"Yes","No")</f>
        <v>No</v>
      </c>
      <c r="AJ1708" s="178" t="str">
        <f t="shared" si="1078"/>
        <v>No</v>
      </c>
      <c r="AK1708" t="str">
        <f>IF(OR(Payroll!K123="Q1 2027",Payroll!K123="Q2 2027"),"Yes","No")</f>
        <v>No</v>
      </c>
      <c r="AL1708" s="178" t="str">
        <f t="shared" si="1079"/>
        <v>No</v>
      </c>
      <c r="AM1708" t="str">
        <f>IF(OR(Payroll!K123="Q3 2027",Payroll!K123="Q4 2027"),"Yes","No")</f>
        <v>No</v>
      </c>
      <c r="AN1708" s="178" t="str">
        <f t="shared" si="1080"/>
        <v>No</v>
      </c>
      <c r="AO1708" t="str">
        <f>IF(OR(Payroll!K123="Q1 2028",Payroll!K123="Q2 2028"),"Yes","No")</f>
        <v>No</v>
      </c>
      <c r="AP1708" s="178" t="str">
        <f t="shared" si="1081"/>
        <v>No</v>
      </c>
      <c r="AQ1708" t="str">
        <f>IF(OR(Payroll!K123="Q3 2028",Payroll!K123="Q4 2028"),"Yes","No")</f>
        <v>No</v>
      </c>
      <c r="AR1708" s="178" t="str">
        <f t="shared" si="1082"/>
        <v>No</v>
      </c>
      <c r="AS1708" t="str">
        <f>IF(OR(Payroll!K123="Q1 2029",Payroll!K123="Q2 2029"),"Yes","No")</f>
        <v>No</v>
      </c>
      <c r="AT1708" s="178" t="str">
        <f t="shared" si="1083"/>
        <v>No</v>
      </c>
      <c r="AU1708" t="str">
        <f>IF(OR(Payroll!K123="Q3 2029",Payroll!K123="Q4 2029"),"Yes","No")</f>
        <v>No</v>
      </c>
      <c r="AV1708" s="178" t="str">
        <f t="shared" si="1084"/>
        <v>No</v>
      </c>
      <c r="AW1708" t="str">
        <f>IF(OR(Payroll!K123="Q1 2030",Payroll!K123="Q2 2030"),"Yes","No")</f>
        <v>No</v>
      </c>
      <c r="AX1708" s="178" t="str">
        <f t="shared" si="1085"/>
        <v>No</v>
      </c>
      <c r="AY1708" t="str">
        <f>IF(OR(Payroll!K123="Q3 2030",Payroll!K123="Q4 2030"),"Yes","No")</f>
        <v>No</v>
      </c>
      <c r="AZ1708" s="178" t="str">
        <f t="shared" si="1086"/>
        <v>No</v>
      </c>
      <c r="BA1708" t="str">
        <f>IF(Payroll!K123="","No","Yes")</f>
        <v>No</v>
      </c>
      <c r="BB1708" s="178" t="str">
        <f t="shared" si="1087"/>
        <v>No</v>
      </c>
      <c r="BC1708" s="178" t="str">
        <f t="shared" si="1088"/>
        <v>Yes</v>
      </c>
    </row>
    <row r="1709" spans="1:55" ht="23.65" thickBot="1" x14ac:dyDescent="0.5">
      <c r="A1709" s="177">
        <v>120</v>
      </c>
      <c r="B1709" s="71" t="s">
        <v>215</v>
      </c>
      <c r="C1709" t="str">
        <f>IF(Payroll!E124="Yes","Yes","No")</f>
        <v>No</v>
      </c>
      <c r="D1709" t="str">
        <f>IF(AND(C1709="No",Payroll!F124="Yes"),"Yes","No")</f>
        <v>No</v>
      </c>
      <c r="E1709" t="str">
        <f>IF(AND(C1709="No",Payroll!F124="N/A"),"N/A","No")</f>
        <v>No</v>
      </c>
      <c r="F1709">
        <f>IF(OR(Payroll!F124="Yes",Payroll!F124="N/A"),0,1)</f>
        <v>1</v>
      </c>
      <c r="G1709" t="str">
        <f>IF(OR(Payroll!K124="Q3 2019",Payroll!K124="Q4 2019"),"Yes","No")</f>
        <v>No</v>
      </c>
      <c r="H1709" s="178" t="str">
        <f t="shared" si="1064"/>
        <v>No</v>
      </c>
      <c r="I1709" t="str">
        <f>IF(OR(Payroll!K124="Q1 2020",Payroll!K124="Q2 2020"),"Yes","No")</f>
        <v>No</v>
      </c>
      <c r="J1709" s="178" t="str">
        <f t="shared" si="1065"/>
        <v>No</v>
      </c>
      <c r="K1709" t="str">
        <f>IF(OR(Payroll!K124="Q3 2020",Payroll!K124="Q4 2020"),"Yes","No")</f>
        <v>No</v>
      </c>
      <c r="L1709" s="178" t="str">
        <f t="shared" si="1066"/>
        <v>No</v>
      </c>
      <c r="M1709" t="str">
        <f>IF(OR(Payroll!K124="Q1 2021",Payroll!K124="Q2 2021"),"Yes","No")</f>
        <v>No</v>
      </c>
      <c r="N1709" s="178" t="str">
        <f t="shared" si="1067"/>
        <v>No</v>
      </c>
      <c r="O1709" t="str">
        <f>IF(OR(Payroll!K124="Q3 2021",Payroll!K124="Q4 2021"),"Yes","No")</f>
        <v>No</v>
      </c>
      <c r="P1709" s="178" t="str">
        <f t="shared" si="1068"/>
        <v>No</v>
      </c>
      <c r="Q1709" t="str">
        <f>IF(OR(Payroll!K124="Q1 2022",Payroll!K124="Q2 2022"),"Yes","No")</f>
        <v>No</v>
      </c>
      <c r="R1709" s="178" t="str">
        <f t="shared" si="1069"/>
        <v>No</v>
      </c>
      <c r="S1709" t="str">
        <f>IF(OR(Payroll!K124="Q3 2022",Payroll!K124="Q4 2022"),"Yes","No")</f>
        <v>No</v>
      </c>
      <c r="T1709" s="178" t="str">
        <f t="shared" si="1070"/>
        <v>No</v>
      </c>
      <c r="U1709" t="str">
        <f>IF(OR(Payroll!K124="Q1 2023",Payroll!K124="Q2 2023"),"Yes","No")</f>
        <v>No</v>
      </c>
      <c r="V1709" s="178" t="str">
        <f t="shared" si="1071"/>
        <v>No</v>
      </c>
      <c r="W1709" t="str">
        <f>IF(OR(Payroll!K124="Q3 2023",Payroll!K124="Q4 2023"),"Yes","No")</f>
        <v>No</v>
      </c>
      <c r="X1709" s="178" t="str">
        <f t="shared" si="1072"/>
        <v>No</v>
      </c>
      <c r="Y1709" t="str">
        <f>IF(OR(Payroll!K124="Q1 2024",Payroll!K124="Q2 2024"),"Yes","No")</f>
        <v>No</v>
      </c>
      <c r="Z1709" s="178" t="str">
        <f t="shared" si="1073"/>
        <v>No</v>
      </c>
      <c r="AA1709" t="str">
        <f>IF(OR(Payroll!K124="Q3 2024",Payroll!K124="Q4 2024"),"Yes","No")</f>
        <v>No</v>
      </c>
      <c r="AB1709" s="178" t="str">
        <f t="shared" si="1074"/>
        <v>No</v>
      </c>
      <c r="AC1709" t="str">
        <f>IF(OR(Payroll!K124="Q1 2025",Payroll!K124="Q2 2025"),"Yes","No")</f>
        <v>No</v>
      </c>
      <c r="AD1709" s="178" t="str">
        <f t="shared" si="1075"/>
        <v>No</v>
      </c>
      <c r="AE1709" t="str">
        <f>IF(OR(Payroll!K124="Q3 2025",Payroll!K124="Q4 2025"),"Yes","No")</f>
        <v>No</v>
      </c>
      <c r="AF1709" s="178" t="str">
        <f t="shared" si="1076"/>
        <v>No</v>
      </c>
      <c r="AG1709" t="str">
        <f>IF(OR(Payroll!K124="Q1 2026",Payroll!K124="Q2 2026"),"Yes","No")</f>
        <v>No</v>
      </c>
      <c r="AH1709" s="178" t="str">
        <f t="shared" si="1077"/>
        <v>No</v>
      </c>
      <c r="AI1709" t="str">
        <f>IF(OR(Payroll!K124="Q3 2026",Payroll!K124="Q4 2026"),"Yes","No")</f>
        <v>No</v>
      </c>
      <c r="AJ1709" s="178" t="str">
        <f t="shared" si="1078"/>
        <v>No</v>
      </c>
      <c r="AK1709" t="str">
        <f>IF(OR(Payroll!K124="Q1 2027",Payroll!K124="Q2 2027"),"Yes","No")</f>
        <v>No</v>
      </c>
      <c r="AL1709" s="178" t="str">
        <f t="shared" si="1079"/>
        <v>No</v>
      </c>
      <c r="AM1709" t="str">
        <f>IF(OR(Payroll!K124="Q3 2027",Payroll!K124="Q4 2027"),"Yes","No")</f>
        <v>No</v>
      </c>
      <c r="AN1709" s="178" t="str">
        <f t="shared" si="1080"/>
        <v>No</v>
      </c>
      <c r="AO1709" t="str">
        <f>IF(OR(Payroll!K124="Q1 2028",Payroll!K124="Q2 2028"),"Yes","No")</f>
        <v>No</v>
      </c>
      <c r="AP1709" s="178" t="str">
        <f t="shared" si="1081"/>
        <v>No</v>
      </c>
      <c r="AQ1709" t="str">
        <f>IF(OR(Payroll!K124="Q3 2028",Payroll!K124="Q4 2028"),"Yes","No")</f>
        <v>No</v>
      </c>
      <c r="AR1709" s="178" t="str">
        <f t="shared" si="1082"/>
        <v>No</v>
      </c>
      <c r="AS1709" t="str">
        <f>IF(OR(Payroll!K124="Q1 2029",Payroll!K124="Q2 2029"),"Yes","No")</f>
        <v>No</v>
      </c>
      <c r="AT1709" s="178" t="str">
        <f t="shared" si="1083"/>
        <v>No</v>
      </c>
      <c r="AU1709" t="str">
        <f>IF(OR(Payroll!K124="Q3 2029",Payroll!K124="Q4 2029"),"Yes","No")</f>
        <v>No</v>
      </c>
      <c r="AV1709" s="178" t="str">
        <f t="shared" si="1084"/>
        <v>No</v>
      </c>
      <c r="AW1709" t="str">
        <f>IF(OR(Payroll!K124="Q1 2030",Payroll!K124="Q2 2030"),"Yes","No")</f>
        <v>No</v>
      </c>
      <c r="AX1709" s="178" t="str">
        <f t="shared" si="1085"/>
        <v>No</v>
      </c>
      <c r="AY1709" t="str">
        <f>IF(OR(Payroll!K124="Q3 2030",Payroll!K124="Q4 2030"),"Yes","No")</f>
        <v>No</v>
      </c>
      <c r="AZ1709" s="178" t="str">
        <f t="shared" si="1086"/>
        <v>No</v>
      </c>
      <c r="BA1709" t="str">
        <f>IF(Payroll!K124="","No","Yes")</f>
        <v>No</v>
      </c>
      <c r="BB1709" s="178" t="str">
        <f t="shared" si="1087"/>
        <v>No</v>
      </c>
      <c r="BC1709" s="178" t="str">
        <f t="shared" si="1088"/>
        <v>Yes</v>
      </c>
    </row>
    <row r="1710" spans="1:55" ht="23.65" thickBot="1" x14ac:dyDescent="0.5">
      <c r="A1710" s="177">
        <v>121</v>
      </c>
      <c r="B1710" s="71" t="s">
        <v>216</v>
      </c>
      <c r="C1710" t="str">
        <f>IF(Payroll!E125="Yes","Yes","No")</f>
        <v>No</v>
      </c>
      <c r="D1710" t="str">
        <f>IF(AND(C1710="No",Payroll!F125="Yes"),"Yes","No")</f>
        <v>No</v>
      </c>
      <c r="E1710" t="str">
        <f>IF(AND(C1710="No",Payroll!F125="N/A"),"N/A","No")</f>
        <v>No</v>
      </c>
      <c r="F1710">
        <f>IF(OR(Payroll!F125="Yes",Payroll!F125="N/A"),0,1)</f>
        <v>1</v>
      </c>
      <c r="G1710" t="str">
        <f>IF(OR(Payroll!K125="Q3 2019",Payroll!K125="Q4 2019"),"Yes","No")</f>
        <v>No</v>
      </c>
      <c r="H1710" s="178" t="str">
        <f t="shared" si="1064"/>
        <v>No</v>
      </c>
      <c r="I1710" t="str">
        <f>IF(OR(Payroll!K125="Q1 2020",Payroll!K125="Q2 2020"),"Yes","No")</f>
        <v>No</v>
      </c>
      <c r="J1710" s="178" t="str">
        <f t="shared" si="1065"/>
        <v>No</v>
      </c>
      <c r="K1710" t="str">
        <f>IF(OR(Payroll!K125="Q3 2020",Payroll!K125="Q4 2020"),"Yes","No")</f>
        <v>No</v>
      </c>
      <c r="L1710" s="178" t="str">
        <f t="shared" si="1066"/>
        <v>No</v>
      </c>
      <c r="M1710" t="str">
        <f>IF(OR(Payroll!K125="Q1 2021",Payroll!K125="Q2 2021"),"Yes","No")</f>
        <v>No</v>
      </c>
      <c r="N1710" s="178" t="str">
        <f t="shared" si="1067"/>
        <v>No</v>
      </c>
      <c r="O1710" t="str">
        <f>IF(OR(Payroll!K125="Q3 2021",Payroll!K125="Q4 2021"),"Yes","No")</f>
        <v>No</v>
      </c>
      <c r="P1710" s="178" t="str">
        <f t="shared" si="1068"/>
        <v>No</v>
      </c>
      <c r="Q1710" t="str">
        <f>IF(OR(Payroll!K125="Q1 2022",Payroll!K125="Q2 2022"),"Yes","No")</f>
        <v>No</v>
      </c>
      <c r="R1710" s="178" t="str">
        <f t="shared" si="1069"/>
        <v>No</v>
      </c>
      <c r="S1710" t="str">
        <f>IF(OR(Payroll!K125="Q3 2022",Payroll!K125="Q4 2022"),"Yes","No")</f>
        <v>No</v>
      </c>
      <c r="T1710" s="178" t="str">
        <f t="shared" si="1070"/>
        <v>No</v>
      </c>
      <c r="U1710" t="str">
        <f>IF(OR(Payroll!K125="Q1 2023",Payroll!K125="Q2 2023"),"Yes","No")</f>
        <v>No</v>
      </c>
      <c r="V1710" s="178" t="str">
        <f t="shared" si="1071"/>
        <v>No</v>
      </c>
      <c r="W1710" t="str">
        <f>IF(OR(Payroll!K125="Q3 2023",Payroll!K125="Q4 2023"),"Yes","No")</f>
        <v>No</v>
      </c>
      <c r="X1710" s="178" t="str">
        <f t="shared" si="1072"/>
        <v>No</v>
      </c>
      <c r="Y1710" t="str">
        <f>IF(OR(Payroll!K125="Q1 2024",Payroll!K125="Q2 2024"),"Yes","No")</f>
        <v>No</v>
      </c>
      <c r="Z1710" s="178" t="str">
        <f t="shared" si="1073"/>
        <v>No</v>
      </c>
      <c r="AA1710" t="str">
        <f>IF(OR(Payroll!K125="Q3 2024",Payroll!K125="Q4 2024"),"Yes","No")</f>
        <v>No</v>
      </c>
      <c r="AB1710" s="178" t="str">
        <f t="shared" si="1074"/>
        <v>No</v>
      </c>
      <c r="AC1710" t="str">
        <f>IF(OR(Payroll!K125="Q1 2025",Payroll!K125="Q2 2025"),"Yes","No")</f>
        <v>No</v>
      </c>
      <c r="AD1710" s="178" t="str">
        <f t="shared" si="1075"/>
        <v>No</v>
      </c>
      <c r="AE1710" t="str">
        <f>IF(OR(Payroll!K125="Q3 2025",Payroll!K125="Q4 2025"),"Yes","No")</f>
        <v>No</v>
      </c>
      <c r="AF1710" s="178" t="str">
        <f t="shared" si="1076"/>
        <v>No</v>
      </c>
      <c r="AG1710" t="str">
        <f>IF(OR(Payroll!K125="Q1 2026",Payroll!K125="Q2 2026"),"Yes","No")</f>
        <v>No</v>
      </c>
      <c r="AH1710" s="178" t="str">
        <f t="shared" si="1077"/>
        <v>No</v>
      </c>
      <c r="AI1710" t="str">
        <f>IF(OR(Payroll!K125="Q3 2026",Payroll!K125="Q4 2026"),"Yes","No")</f>
        <v>No</v>
      </c>
      <c r="AJ1710" s="178" t="str">
        <f t="shared" si="1078"/>
        <v>No</v>
      </c>
      <c r="AK1710" t="str">
        <f>IF(OR(Payroll!K125="Q1 2027",Payroll!K125="Q2 2027"),"Yes","No")</f>
        <v>No</v>
      </c>
      <c r="AL1710" s="178" t="str">
        <f t="shared" si="1079"/>
        <v>No</v>
      </c>
      <c r="AM1710" t="str">
        <f>IF(OR(Payroll!K125="Q3 2027",Payroll!K125="Q4 2027"),"Yes","No")</f>
        <v>No</v>
      </c>
      <c r="AN1710" s="178" t="str">
        <f t="shared" si="1080"/>
        <v>No</v>
      </c>
      <c r="AO1710" t="str">
        <f>IF(OR(Payroll!K125="Q1 2028",Payroll!K125="Q2 2028"),"Yes","No")</f>
        <v>No</v>
      </c>
      <c r="AP1710" s="178" t="str">
        <f t="shared" si="1081"/>
        <v>No</v>
      </c>
      <c r="AQ1710" t="str">
        <f>IF(OR(Payroll!K125="Q3 2028",Payroll!K125="Q4 2028"),"Yes","No")</f>
        <v>No</v>
      </c>
      <c r="AR1710" s="178" t="str">
        <f t="shared" si="1082"/>
        <v>No</v>
      </c>
      <c r="AS1710" t="str">
        <f>IF(OR(Payroll!K125="Q1 2029",Payroll!K125="Q2 2029"),"Yes","No")</f>
        <v>No</v>
      </c>
      <c r="AT1710" s="178" t="str">
        <f t="shared" si="1083"/>
        <v>No</v>
      </c>
      <c r="AU1710" t="str">
        <f>IF(OR(Payroll!K125="Q3 2029",Payroll!K125="Q4 2029"),"Yes","No")</f>
        <v>No</v>
      </c>
      <c r="AV1710" s="178" t="str">
        <f t="shared" si="1084"/>
        <v>No</v>
      </c>
      <c r="AW1710" t="str">
        <f>IF(OR(Payroll!K125="Q1 2030",Payroll!K125="Q2 2030"),"Yes","No")</f>
        <v>No</v>
      </c>
      <c r="AX1710" s="178" t="str">
        <f t="shared" si="1085"/>
        <v>No</v>
      </c>
      <c r="AY1710" t="str">
        <f>IF(OR(Payroll!K125="Q3 2030",Payroll!K125="Q4 2030"),"Yes","No")</f>
        <v>No</v>
      </c>
      <c r="AZ1710" s="178" t="str">
        <f t="shared" si="1086"/>
        <v>No</v>
      </c>
      <c r="BA1710" t="str">
        <f>IF(Payroll!K125="","No","Yes")</f>
        <v>No</v>
      </c>
      <c r="BB1710" s="178" t="str">
        <f t="shared" si="1087"/>
        <v>No</v>
      </c>
      <c r="BC1710" s="178" t="str">
        <f t="shared" si="1088"/>
        <v>Yes</v>
      </c>
    </row>
    <row r="1711" spans="1:55" ht="23.65" thickBot="1" x14ac:dyDescent="0.5">
      <c r="A1711" s="177">
        <v>122</v>
      </c>
      <c r="B1711" s="70" t="s">
        <v>222</v>
      </c>
      <c r="C1711" t="str">
        <f>IF(Payroll!E126="Yes","Yes","No")</f>
        <v>Yes</v>
      </c>
      <c r="D1711" t="str">
        <f>IF(AND(C1711="No",Payroll!F126="Yes"),"Yes","No")</f>
        <v>No</v>
      </c>
      <c r="E1711" t="str">
        <f>IF(AND(C1711="No",Payroll!F126="N/A"),"N/A","No")</f>
        <v>No</v>
      </c>
      <c r="F1711">
        <f>IF(OR(Payroll!F126="Yes",Payroll!F126="N/A"),0,1)</f>
        <v>1</v>
      </c>
      <c r="G1711" t="str">
        <f>IF(OR(Payroll!K126="Q3 2019",Payroll!K126="Q4 2019"),"Yes","No")</f>
        <v>No</v>
      </c>
      <c r="H1711" s="178" t="str">
        <f t="shared" si="1064"/>
        <v>No</v>
      </c>
      <c r="I1711" t="str">
        <f>IF(OR(Payroll!K126="Q1 2020",Payroll!K126="Q2 2020"),"Yes","No")</f>
        <v>No</v>
      </c>
      <c r="J1711" s="178" t="str">
        <f t="shared" si="1065"/>
        <v>No</v>
      </c>
      <c r="K1711" t="str">
        <f>IF(OR(Payroll!K126="Q3 2020",Payroll!K126="Q4 2020"),"Yes","No")</f>
        <v>No</v>
      </c>
      <c r="L1711" s="178" t="str">
        <f t="shared" si="1066"/>
        <v>No</v>
      </c>
      <c r="M1711" t="str">
        <f>IF(OR(Payroll!K126="Q1 2021",Payroll!K126="Q2 2021"),"Yes","No")</f>
        <v>No</v>
      </c>
      <c r="N1711" s="178" t="str">
        <f t="shared" si="1067"/>
        <v>No</v>
      </c>
      <c r="O1711" t="str">
        <f>IF(OR(Payroll!K126="Q3 2021",Payroll!K126="Q4 2021"),"Yes","No")</f>
        <v>No</v>
      </c>
      <c r="P1711" s="178" t="str">
        <f t="shared" si="1068"/>
        <v>No</v>
      </c>
      <c r="Q1711" t="str">
        <f>IF(OR(Payroll!K126="Q1 2022",Payroll!K126="Q2 2022"),"Yes","No")</f>
        <v>No</v>
      </c>
      <c r="R1711" s="178" t="str">
        <f t="shared" si="1069"/>
        <v>No</v>
      </c>
      <c r="S1711" t="str">
        <f>IF(OR(Payroll!K126="Q3 2022",Payroll!K126="Q4 2022"),"Yes","No")</f>
        <v>No</v>
      </c>
      <c r="T1711" s="178" t="str">
        <f t="shared" si="1070"/>
        <v>No</v>
      </c>
      <c r="U1711" t="str">
        <f>IF(OR(Payroll!K126="Q1 2023",Payroll!K126="Q2 2023"),"Yes","No")</f>
        <v>No</v>
      </c>
      <c r="V1711" s="178" t="str">
        <f t="shared" si="1071"/>
        <v>No</v>
      </c>
      <c r="W1711" t="str">
        <f>IF(OR(Payroll!K126="Q3 2023",Payroll!K126="Q4 2023"),"Yes","No")</f>
        <v>No</v>
      </c>
      <c r="X1711" s="178" t="str">
        <f t="shared" si="1072"/>
        <v>No</v>
      </c>
      <c r="Y1711" t="str">
        <f>IF(OR(Payroll!K126="Q1 2024",Payroll!K126="Q2 2024"),"Yes","No")</f>
        <v>No</v>
      </c>
      <c r="Z1711" s="178" t="str">
        <f t="shared" si="1073"/>
        <v>No</v>
      </c>
      <c r="AA1711" t="str">
        <f>IF(OR(Payroll!K126="Q3 2024",Payroll!K126="Q4 2024"),"Yes","No")</f>
        <v>No</v>
      </c>
      <c r="AB1711" s="178" t="str">
        <f t="shared" si="1074"/>
        <v>No</v>
      </c>
      <c r="AC1711" t="str">
        <f>IF(OR(Payroll!K126="Q1 2025",Payroll!K126="Q2 2025"),"Yes","No")</f>
        <v>No</v>
      </c>
      <c r="AD1711" s="178" t="str">
        <f t="shared" si="1075"/>
        <v>No</v>
      </c>
      <c r="AE1711" t="str">
        <f>IF(OR(Payroll!K126="Q3 2025",Payroll!K126="Q4 2025"),"Yes","No")</f>
        <v>No</v>
      </c>
      <c r="AF1711" s="178" t="str">
        <f t="shared" si="1076"/>
        <v>No</v>
      </c>
      <c r="AG1711" t="str">
        <f>IF(OR(Payroll!K126="Q1 2026",Payroll!K126="Q2 2026"),"Yes","No")</f>
        <v>No</v>
      </c>
      <c r="AH1711" s="178" t="str">
        <f t="shared" si="1077"/>
        <v>No</v>
      </c>
      <c r="AI1711" t="str">
        <f>IF(OR(Payroll!K126="Q3 2026",Payroll!K126="Q4 2026"),"Yes","No")</f>
        <v>No</v>
      </c>
      <c r="AJ1711" s="178" t="str">
        <f t="shared" si="1078"/>
        <v>No</v>
      </c>
      <c r="AK1711" t="str">
        <f>IF(OR(Payroll!K126="Q1 2027",Payroll!K126="Q2 2027"),"Yes","No")</f>
        <v>No</v>
      </c>
      <c r="AL1711" s="178" t="str">
        <f t="shared" si="1079"/>
        <v>No</v>
      </c>
      <c r="AM1711" t="str">
        <f>IF(OR(Payroll!K126="Q3 2027",Payroll!K126="Q4 2027"),"Yes","No")</f>
        <v>No</v>
      </c>
      <c r="AN1711" s="178" t="str">
        <f t="shared" si="1080"/>
        <v>No</v>
      </c>
      <c r="AO1711" t="str">
        <f>IF(OR(Payroll!K126="Q1 2028",Payroll!K126="Q2 2028"),"Yes","No")</f>
        <v>No</v>
      </c>
      <c r="AP1711" s="178" t="str">
        <f t="shared" si="1081"/>
        <v>No</v>
      </c>
      <c r="AQ1711" t="str">
        <f>IF(OR(Payroll!K126="Q3 2028",Payroll!K126="Q4 2028"),"Yes","No")</f>
        <v>No</v>
      </c>
      <c r="AR1711" s="178" t="str">
        <f t="shared" si="1082"/>
        <v>No</v>
      </c>
      <c r="AS1711" t="str">
        <f>IF(OR(Payroll!K126="Q1 2029",Payroll!K126="Q2 2029"),"Yes","No")</f>
        <v>No</v>
      </c>
      <c r="AT1711" s="178" t="str">
        <f t="shared" si="1083"/>
        <v>No</v>
      </c>
      <c r="AU1711" t="str">
        <f>IF(OR(Payroll!K126="Q3 2029",Payroll!K126="Q4 2029"),"Yes","No")</f>
        <v>No</v>
      </c>
      <c r="AV1711" s="178" t="str">
        <f t="shared" si="1084"/>
        <v>No</v>
      </c>
      <c r="AW1711" t="str">
        <f>IF(OR(Payroll!K126="Q1 2030",Payroll!K126="Q2 2030"),"Yes","No")</f>
        <v>No</v>
      </c>
      <c r="AX1711" s="178" t="str">
        <f t="shared" si="1085"/>
        <v>No</v>
      </c>
      <c r="AY1711" t="str">
        <f>IF(OR(Payroll!K126="Q3 2030",Payroll!K126="Q4 2030"),"Yes","No")</f>
        <v>No</v>
      </c>
      <c r="AZ1711" s="178" t="str">
        <f t="shared" si="1086"/>
        <v>No</v>
      </c>
      <c r="BA1711" t="str">
        <f>IF(Payroll!K126="","No","Yes")</f>
        <v>No</v>
      </c>
      <c r="BB1711" s="178" t="str">
        <f t="shared" si="1087"/>
        <v>No</v>
      </c>
      <c r="BC1711" s="178" t="str">
        <f t="shared" si="1088"/>
        <v>No</v>
      </c>
    </row>
    <row r="1712" spans="1:55" ht="23.65" thickBot="1" x14ac:dyDescent="0.5">
      <c r="A1712" s="177">
        <v>123</v>
      </c>
      <c r="B1712" s="71" t="s">
        <v>223</v>
      </c>
      <c r="C1712" t="str">
        <f>IF(Payroll!E127="Yes","Yes","No")</f>
        <v>No</v>
      </c>
      <c r="D1712" t="str">
        <f>IF(AND(C1712="No",Payroll!F127="Yes"),"Yes","No")</f>
        <v>No</v>
      </c>
      <c r="E1712" t="str">
        <f>IF(AND(C1712="No",Payroll!F127="N/A"),"N/A","No")</f>
        <v>No</v>
      </c>
      <c r="F1712">
        <f>IF(OR(Payroll!F127="Yes",Payroll!F127="N/A"),0,1)</f>
        <v>1</v>
      </c>
      <c r="G1712" t="str">
        <f>IF(OR(Payroll!K127="Q3 2019",Payroll!K127="Q4 2019"),"Yes","No")</f>
        <v>No</v>
      </c>
      <c r="H1712" s="178" t="str">
        <f t="shared" si="1064"/>
        <v>No</v>
      </c>
      <c r="I1712" t="str">
        <f>IF(OR(Payroll!K127="Q1 2020",Payroll!K127="Q2 2020"),"Yes","No")</f>
        <v>No</v>
      </c>
      <c r="J1712" s="178" t="str">
        <f t="shared" si="1065"/>
        <v>No</v>
      </c>
      <c r="K1712" t="str">
        <f>IF(OR(Payroll!K127="Q3 2020",Payroll!K127="Q4 2020"),"Yes","No")</f>
        <v>No</v>
      </c>
      <c r="L1712" s="178" t="str">
        <f t="shared" si="1066"/>
        <v>No</v>
      </c>
      <c r="M1712" t="str">
        <f>IF(OR(Payroll!K127="Q1 2021",Payroll!K127="Q2 2021"),"Yes","No")</f>
        <v>No</v>
      </c>
      <c r="N1712" s="178" t="str">
        <f t="shared" si="1067"/>
        <v>No</v>
      </c>
      <c r="O1712" t="str">
        <f>IF(OR(Payroll!K127="Q3 2021",Payroll!K127="Q4 2021"),"Yes","No")</f>
        <v>No</v>
      </c>
      <c r="P1712" s="178" t="str">
        <f t="shared" si="1068"/>
        <v>No</v>
      </c>
      <c r="Q1712" t="str">
        <f>IF(OR(Payroll!K127="Q1 2022",Payroll!K127="Q2 2022"),"Yes","No")</f>
        <v>No</v>
      </c>
      <c r="R1712" s="178" t="str">
        <f t="shared" si="1069"/>
        <v>No</v>
      </c>
      <c r="S1712" t="str">
        <f>IF(OR(Payroll!K127="Q3 2022",Payroll!K127="Q4 2022"),"Yes","No")</f>
        <v>No</v>
      </c>
      <c r="T1712" s="178" t="str">
        <f t="shared" si="1070"/>
        <v>No</v>
      </c>
      <c r="U1712" t="str">
        <f>IF(OR(Payroll!K127="Q1 2023",Payroll!K127="Q2 2023"),"Yes","No")</f>
        <v>No</v>
      </c>
      <c r="V1712" s="178" t="str">
        <f t="shared" si="1071"/>
        <v>No</v>
      </c>
      <c r="W1712" t="str">
        <f>IF(OR(Payroll!K127="Q3 2023",Payroll!K127="Q4 2023"),"Yes","No")</f>
        <v>No</v>
      </c>
      <c r="X1712" s="178" t="str">
        <f t="shared" si="1072"/>
        <v>No</v>
      </c>
      <c r="Y1712" t="str">
        <f>IF(OR(Payroll!K127="Q1 2024",Payroll!K127="Q2 2024"),"Yes","No")</f>
        <v>No</v>
      </c>
      <c r="Z1712" s="178" t="str">
        <f t="shared" si="1073"/>
        <v>No</v>
      </c>
      <c r="AA1712" t="str">
        <f>IF(OR(Payroll!K127="Q3 2024",Payroll!K127="Q4 2024"),"Yes","No")</f>
        <v>No</v>
      </c>
      <c r="AB1712" s="178" t="str">
        <f t="shared" si="1074"/>
        <v>No</v>
      </c>
      <c r="AC1712" t="str">
        <f>IF(OR(Payroll!K127="Q1 2025",Payroll!K127="Q2 2025"),"Yes","No")</f>
        <v>No</v>
      </c>
      <c r="AD1712" s="178" t="str">
        <f t="shared" si="1075"/>
        <v>No</v>
      </c>
      <c r="AE1712" t="str">
        <f>IF(OR(Payroll!K127="Q3 2025",Payroll!K127="Q4 2025"),"Yes","No")</f>
        <v>No</v>
      </c>
      <c r="AF1712" s="178" t="str">
        <f t="shared" si="1076"/>
        <v>No</v>
      </c>
      <c r="AG1712" t="str">
        <f>IF(OR(Payroll!K127="Q1 2026",Payroll!K127="Q2 2026"),"Yes","No")</f>
        <v>No</v>
      </c>
      <c r="AH1712" s="178" t="str">
        <f t="shared" si="1077"/>
        <v>No</v>
      </c>
      <c r="AI1712" t="str">
        <f>IF(OR(Payroll!K127="Q3 2026",Payroll!K127="Q4 2026"),"Yes","No")</f>
        <v>No</v>
      </c>
      <c r="AJ1712" s="178" t="str">
        <f t="shared" si="1078"/>
        <v>No</v>
      </c>
      <c r="AK1712" t="str">
        <f>IF(OR(Payroll!K127="Q1 2027",Payroll!K127="Q2 2027"),"Yes","No")</f>
        <v>No</v>
      </c>
      <c r="AL1712" s="178" t="str">
        <f t="shared" si="1079"/>
        <v>No</v>
      </c>
      <c r="AM1712" t="str">
        <f>IF(OR(Payroll!K127="Q3 2027",Payroll!K127="Q4 2027"),"Yes","No")</f>
        <v>No</v>
      </c>
      <c r="AN1712" s="178" t="str">
        <f t="shared" si="1080"/>
        <v>No</v>
      </c>
      <c r="AO1712" t="str">
        <f>IF(OR(Payroll!K127="Q1 2028",Payroll!K127="Q2 2028"),"Yes","No")</f>
        <v>No</v>
      </c>
      <c r="AP1712" s="178" t="str">
        <f t="shared" si="1081"/>
        <v>No</v>
      </c>
      <c r="AQ1712" t="str">
        <f>IF(OR(Payroll!K127="Q3 2028",Payroll!K127="Q4 2028"),"Yes","No")</f>
        <v>No</v>
      </c>
      <c r="AR1712" s="178" t="str">
        <f t="shared" si="1082"/>
        <v>No</v>
      </c>
      <c r="AS1712" t="str">
        <f>IF(OR(Payroll!K127="Q1 2029",Payroll!K127="Q2 2029"),"Yes","No")</f>
        <v>No</v>
      </c>
      <c r="AT1712" s="178" t="str">
        <f t="shared" si="1083"/>
        <v>No</v>
      </c>
      <c r="AU1712" t="str">
        <f>IF(OR(Payroll!K127="Q3 2029",Payroll!K127="Q4 2029"),"Yes","No")</f>
        <v>No</v>
      </c>
      <c r="AV1712" s="178" t="str">
        <f t="shared" si="1084"/>
        <v>No</v>
      </c>
      <c r="AW1712" t="str">
        <f>IF(OR(Payroll!K127="Q1 2030",Payroll!K127="Q2 2030"),"Yes","No")</f>
        <v>No</v>
      </c>
      <c r="AX1712" s="178" t="str">
        <f t="shared" si="1085"/>
        <v>No</v>
      </c>
      <c r="AY1712" t="str">
        <f>IF(OR(Payroll!K127="Q3 2030",Payroll!K127="Q4 2030"),"Yes","No")</f>
        <v>No</v>
      </c>
      <c r="AZ1712" s="178" t="str">
        <f t="shared" si="1086"/>
        <v>No</v>
      </c>
      <c r="BA1712" t="str">
        <f>IF(Payroll!K127="","No","Yes")</f>
        <v>No</v>
      </c>
      <c r="BB1712" s="178" t="str">
        <f t="shared" si="1087"/>
        <v>No</v>
      </c>
      <c r="BC1712" s="178" t="str">
        <f t="shared" si="1088"/>
        <v>Yes</v>
      </c>
    </row>
    <row r="1713" spans="1:55" ht="35.25" thickBot="1" x14ac:dyDescent="0.5">
      <c r="A1713" s="177">
        <v>124</v>
      </c>
      <c r="B1713" s="71" t="s">
        <v>1352</v>
      </c>
      <c r="C1713" t="str">
        <f>IF(Payroll!E128="Yes","Yes","No")</f>
        <v>No</v>
      </c>
      <c r="D1713" t="str">
        <f>IF(AND(C1713="No",Payroll!F128="Yes"),"Yes","No")</f>
        <v>No</v>
      </c>
      <c r="E1713" t="str">
        <f>IF(AND(C1713="No",Payroll!F128="N/A"),"N/A","No")</f>
        <v>No</v>
      </c>
      <c r="F1713">
        <f>IF(OR(Payroll!F128="Yes",Payroll!F128="N/A"),0,1)</f>
        <v>1</v>
      </c>
      <c r="G1713" t="str">
        <f>IF(OR(Payroll!K128="Q3 2019",Payroll!K128="Q4 2019"),"Yes","No")</f>
        <v>No</v>
      </c>
      <c r="H1713" s="178" t="str">
        <f t="shared" si="1064"/>
        <v>No</v>
      </c>
      <c r="I1713" t="str">
        <f>IF(OR(Payroll!K128="Q1 2020",Payroll!K128="Q2 2020"),"Yes","No")</f>
        <v>No</v>
      </c>
      <c r="J1713" s="178" t="str">
        <f t="shared" si="1065"/>
        <v>No</v>
      </c>
      <c r="K1713" t="str">
        <f>IF(OR(Payroll!K128="Q3 2020",Payroll!K128="Q4 2020"),"Yes","No")</f>
        <v>No</v>
      </c>
      <c r="L1713" s="178" t="str">
        <f t="shared" si="1066"/>
        <v>No</v>
      </c>
      <c r="M1713" t="str">
        <f>IF(OR(Payroll!K128="Q1 2021",Payroll!K128="Q2 2021"),"Yes","No")</f>
        <v>No</v>
      </c>
      <c r="N1713" s="178" t="str">
        <f t="shared" si="1067"/>
        <v>No</v>
      </c>
      <c r="O1713" t="str">
        <f>IF(OR(Payroll!K128="Q3 2021",Payroll!K128="Q4 2021"),"Yes","No")</f>
        <v>No</v>
      </c>
      <c r="P1713" s="178" t="str">
        <f t="shared" si="1068"/>
        <v>No</v>
      </c>
      <c r="Q1713" t="str">
        <f>IF(OR(Payroll!K128="Q1 2022",Payroll!K128="Q2 2022"),"Yes","No")</f>
        <v>No</v>
      </c>
      <c r="R1713" s="178" t="str">
        <f t="shared" si="1069"/>
        <v>No</v>
      </c>
      <c r="S1713" t="str">
        <f>IF(OR(Payroll!K128="Q3 2022",Payroll!K128="Q4 2022"),"Yes","No")</f>
        <v>No</v>
      </c>
      <c r="T1713" s="178" t="str">
        <f t="shared" si="1070"/>
        <v>No</v>
      </c>
      <c r="U1713" t="str">
        <f>IF(OR(Payroll!K128="Q1 2023",Payroll!K128="Q2 2023"),"Yes","No")</f>
        <v>No</v>
      </c>
      <c r="V1713" s="178" t="str">
        <f t="shared" si="1071"/>
        <v>No</v>
      </c>
      <c r="W1713" t="str">
        <f>IF(OR(Payroll!K128="Q3 2023",Payroll!K128="Q4 2023"),"Yes","No")</f>
        <v>No</v>
      </c>
      <c r="X1713" s="178" t="str">
        <f t="shared" si="1072"/>
        <v>No</v>
      </c>
      <c r="Y1713" t="str">
        <f>IF(OR(Payroll!K128="Q1 2024",Payroll!K128="Q2 2024"),"Yes","No")</f>
        <v>No</v>
      </c>
      <c r="Z1713" s="178" t="str">
        <f t="shared" si="1073"/>
        <v>No</v>
      </c>
      <c r="AA1713" t="str">
        <f>IF(OR(Payroll!K128="Q3 2024",Payroll!K128="Q4 2024"),"Yes","No")</f>
        <v>No</v>
      </c>
      <c r="AB1713" s="178" t="str">
        <f t="shared" si="1074"/>
        <v>No</v>
      </c>
      <c r="AC1713" t="str">
        <f>IF(OR(Payroll!K128="Q1 2025",Payroll!K128="Q2 2025"),"Yes","No")</f>
        <v>No</v>
      </c>
      <c r="AD1713" s="178" t="str">
        <f t="shared" si="1075"/>
        <v>No</v>
      </c>
      <c r="AE1713" t="str">
        <f>IF(OR(Payroll!K128="Q3 2025",Payroll!K128="Q4 2025"),"Yes","No")</f>
        <v>No</v>
      </c>
      <c r="AF1713" s="178" t="str">
        <f t="shared" si="1076"/>
        <v>No</v>
      </c>
      <c r="AG1713" t="str">
        <f>IF(OR(Payroll!K128="Q1 2026",Payroll!K128="Q2 2026"),"Yes","No")</f>
        <v>No</v>
      </c>
      <c r="AH1713" s="178" t="str">
        <f t="shared" si="1077"/>
        <v>No</v>
      </c>
      <c r="AI1713" t="str">
        <f>IF(OR(Payroll!K128="Q3 2026",Payroll!K128="Q4 2026"),"Yes","No")</f>
        <v>No</v>
      </c>
      <c r="AJ1713" s="178" t="str">
        <f t="shared" si="1078"/>
        <v>No</v>
      </c>
      <c r="AK1713" t="str">
        <f>IF(OR(Payroll!K128="Q1 2027",Payroll!K128="Q2 2027"),"Yes","No")</f>
        <v>No</v>
      </c>
      <c r="AL1713" s="178" t="str">
        <f t="shared" si="1079"/>
        <v>No</v>
      </c>
      <c r="AM1713" t="str">
        <f>IF(OR(Payroll!K128="Q3 2027",Payroll!K128="Q4 2027"),"Yes","No")</f>
        <v>No</v>
      </c>
      <c r="AN1713" s="178" t="str">
        <f t="shared" si="1080"/>
        <v>No</v>
      </c>
      <c r="AO1713" t="str">
        <f>IF(OR(Payroll!K128="Q1 2028",Payroll!K128="Q2 2028"),"Yes","No")</f>
        <v>No</v>
      </c>
      <c r="AP1713" s="178" t="str">
        <f t="shared" si="1081"/>
        <v>No</v>
      </c>
      <c r="AQ1713" t="str">
        <f>IF(OR(Payroll!K128="Q3 2028",Payroll!K128="Q4 2028"),"Yes","No")</f>
        <v>No</v>
      </c>
      <c r="AR1713" s="178" t="str">
        <f t="shared" si="1082"/>
        <v>No</v>
      </c>
      <c r="AS1713" t="str">
        <f>IF(OR(Payroll!K128="Q1 2029",Payroll!K128="Q2 2029"),"Yes","No")</f>
        <v>No</v>
      </c>
      <c r="AT1713" s="178" t="str">
        <f t="shared" si="1083"/>
        <v>No</v>
      </c>
      <c r="AU1713" t="str">
        <f>IF(OR(Payroll!K128="Q3 2029",Payroll!K128="Q4 2029"),"Yes","No")</f>
        <v>No</v>
      </c>
      <c r="AV1713" s="178" t="str">
        <f t="shared" si="1084"/>
        <v>No</v>
      </c>
      <c r="AW1713" t="str">
        <f>IF(OR(Payroll!K128="Q1 2030",Payroll!K128="Q2 2030"),"Yes","No")</f>
        <v>No</v>
      </c>
      <c r="AX1713" s="178" t="str">
        <f t="shared" si="1085"/>
        <v>No</v>
      </c>
      <c r="AY1713" t="str">
        <f>IF(OR(Payroll!K128="Q3 2030",Payroll!K128="Q4 2030"),"Yes","No")</f>
        <v>No</v>
      </c>
      <c r="AZ1713" s="178" t="str">
        <f t="shared" si="1086"/>
        <v>No</v>
      </c>
      <c r="BA1713" t="str">
        <f>IF(Payroll!K128="","No","Yes")</f>
        <v>No</v>
      </c>
      <c r="BB1713" s="178" t="str">
        <f t="shared" si="1087"/>
        <v>No</v>
      </c>
      <c r="BC1713" s="178" t="str">
        <f t="shared" si="1088"/>
        <v>Yes</v>
      </c>
    </row>
    <row r="1714" spans="1:55" ht="46.9" thickBot="1" x14ac:dyDescent="0.5">
      <c r="A1714" s="177">
        <v>125</v>
      </c>
      <c r="B1714" s="71" t="s">
        <v>1353</v>
      </c>
      <c r="C1714" t="str">
        <f>IF(Payroll!E129="Yes","Yes","No")</f>
        <v>No</v>
      </c>
      <c r="D1714" t="str">
        <f>IF(AND(C1714="No",Payroll!F129="Yes"),"Yes","No")</f>
        <v>No</v>
      </c>
      <c r="E1714" t="str">
        <f>IF(AND(C1714="No",Payroll!F129="N/A"),"N/A","No")</f>
        <v>No</v>
      </c>
      <c r="F1714">
        <f>IF(OR(Payroll!F129="Yes",Payroll!F129="N/A"),0,1)</f>
        <v>1</v>
      </c>
      <c r="G1714" t="str">
        <f>IF(OR(Payroll!K129="Q3 2019",Payroll!K129="Q4 2019"),"Yes","No")</f>
        <v>No</v>
      </c>
      <c r="H1714" s="178" t="str">
        <f t="shared" si="1064"/>
        <v>No</v>
      </c>
      <c r="I1714" t="str">
        <f>IF(OR(Payroll!K129="Q1 2020",Payroll!K129="Q2 2020"),"Yes","No")</f>
        <v>No</v>
      </c>
      <c r="J1714" s="178" t="str">
        <f t="shared" si="1065"/>
        <v>No</v>
      </c>
      <c r="K1714" t="str">
        <f>IF(OR(Payroll!K129="Q3 2020",Payroll!K129="Q4 2020"),"Yes","No")</f>
        <v>No</v>
      </c>
      <c r="L1714" s="178" t="str">
        <f t="shared" si="1066"/>
        <v>No</v>
      </c>
      <c r="M1714" t="str">
        <f>IF(OR(Payroll!K129="Q1 2021",Payroll!K129="Q2 2021"),"Yes","No")</f>
        <v>No</v>
      </c>
      <c r="N1714" s="178" t="str">
        <f t="shared" si="1067"/>
        <v>No</v>
      </c>
      <c r="O1714" t="str">
        <f>IF(OR(Payroll!K129="Q3 2021",Payroll!K129="Q4 2021"),"Yes","No")</f>
        <v>No</v>
      </c>
      <c r="P1714" s="178" t="str">
        <f t="shared" si="1068"/>
        <v>No</v>
      </c>
      <c r="Q1714" t="str">
        <f>IF(OR(Payroll!K129="Q1 2022",Payroll!K129="Q2 2022"),"Yes","No")</f>
        <v>No</v>
      </c>
      <c r="R1714" s="178" t="str">
        <f t="shared" si="1069"/>
        <v>No</v>
      </c>
      <c r="S1714" t="str">
        <f>IF(OR(Payroll!K129="Q3 2022",Payroll!K129="Q4 2022"),"Yes","No")</f>
        <v>No</v>
      </c>
      <c r="T1714" s="178" t="str">
        <f t="shared" si="1070"/>
        <v>No</v>
      </c>
      <c r="U1714" t="str">
        <f>IF(OR(Payroll!K129="Q1 2023",Payroll!K129="Q2 2023"),"Yes","No")</f>
        <v>No</v>
      </c>
      <c r="V1714" s="178" t="str">
        <f t="shared" si="1071"/>
        <v>No</v>
      </c>
      <c r="W1714" t="str">
        <f>IF(OR(Payroll!K129="Q3 2023",Payroll!K129="Q4 2023"),"Yes","No")</f>
        <v>No</v>
      </c>
      <c r="X1714" s="178" t="str">
        <f t="shared" si="1072"/>
        <v>No</v>
      </c>
      <c r="Y1714" t="str">
        <f>IF(OR(Payroll!K129="Q1 2024",Payroll!K129="Q2 2024"),"Yes","No")</f>
        <v>No</v>
      </c>
      <c r="Z1714" s="178" t="str">
        <f t="shared" si="1073"/>
        <v>No</v>
      </c>
      <c r="AA1714" t="str">
        <f>IF(OR(Payroll!K129="Q3 2024",Payroll!K129="Q4 2024"),"Yes","No")</f>
        <v>No</v>
      </c>
      <c r="AB1714" s="178" t="str">
        <f t="shared" si="1074"/>
        <v>No</v>
      </c>
      <c r="AC1714" t="str">
        <f>IF(OR(Payroll!K129="Q1 2025",Payroll!K129="Q2 2025"),"Yes","No")</f>
        <v>No</v>
      </c>
      <c r="AD1714" s="178" t="str">
        <f t="shared" si="1075"/>
        <v>No</v>
      </c>
      <c r="AE1714" t="str">
        <f>IF(OR(Payroll!K129="Q3 2025",Payroll!K129="Q4 2025"),"Yes","No")</f>
        <v>No</v>
      </c>
      <c r="AF1714" s="178" t="str">
        <f t="shared" si="1076"/>
        <v>No</v>
      </c>
      <c r="AG1714" t="str">
        <f>IF(OR(Payroll!K129="Q1 2026",Payroll!K129="Q2 2026"),"Yes","No")</f>
        <v>No</v>
      </c>
      <c r="AH1714" s="178" t="str">
        <f t="shared" si="1077"/>
        <v>No</v>
      </c>
      <c r="AI1714" t="str">
        <f>IF(OR(Payroll!K129="Q3 2026",Payroll!K129="Q4 2026"),"Yes","No")</f>
        <v>No</v>
      </c>
      <c r="AJ1714" s="178" t="str">
        <f t="shared" si="1078"/>
        <v>No</v>
      </c>
      <c r="AK1714" t="str">
        <f>IF(OR(Payroll!K129="Q1 2027",Payroll!K129="Q2 2027"),"Yes","No")</f>
        <v>No</v>
      </c>
      <c r="AL1714" s="178" t="str">
        <f t="shared" si="1079"/>
        <v>No</v>
      </c>
      <c r="AM1714" t="str">
        <f>IF(OR(Payroll!K129="Q3 2027",Payroll!K129="Q4 2027"),"Yes","No")</f>
        <v>No</v>
      </c>
      <c r="AN1714" s="178" t="str">
        <f t="shared" si="1080"/>
        <v>No</v>
      </c>
      <c r="AO1714" t="str">
        <f>IF(OR(Payroll!K129="Q1 2028",Payroll!K129="Q2 2028"),"Yes","No")</f>
        <v>No</v>
      </c>
      <c r="AP1714" s="178" t="str">
        <f t="shared" si="1081"/>
        <v>No</v>
      </c>
      <c r="AQ1714" t="str">
        <f>IF(OR(Payroll!K129="Q3 2028",Payroll!K129="Q4 2028"),"Yes","No")</f>
        <v>No</v>
      </c>
      <c r="AR1714" s="178" t="str">
        <f t="shared" si="1082"/>
        <v>No</v>
      </c>
      <c r="AS1714" t="str">
        <f>IF(OR(Payroll!K129="Q1 2029",Payroll!K129="Q2 2029"),"Yes","No")</f>
        <v>No</v>
      </c>
      <c r="AT1714" s="178" t="str">
        <f t="shared" si="1083"/>
        <v>No</v>
      </c>
      <c r="AU1714" t="str">
        <f>IF(OR(Payroll!K129="Q3 2029",Payroll!K129="Q4 2029"),"Yes","No")</f>
        <v>No</v>
      </c>
      <c r="AV1714" s="178" t="str">
        <f t="shared" si="1084"/>
        <v>No</v>
      </c>
      <c r="AW1714" t="str">
        <f>IF(OR(Payroll!K129="Q1 2030",Payroll!K129="Q2 2030"),"Yes","No")</f>
        <v>No</v>
      </c>
      <c r="AX1714" s="178" t="str">
        <f t="shared" si="1085"/>
        <v>No</v>
      </c>
      <c r="AY1714" t="str">
        <f>IF(OR(Payroll!K129="Q3 2030",Payroll!K129="Q4 2030"),"Yes","No")</f>
        <v>No</v>
      </c>
      <c r="AZ1714" s="178" t="str">
        <f t="shared" si="1086"/>
        <v>No</v>
      </c>
      <c r="BA1714" t="str">
        <f>IF(Payroll!K129="","No","Yes")</f>
        <v>No</v>
      </c>
      <c r="BB1714" s="178" t="str">
        <f t="shared" si="1087"/>
        <v>No</v>
      </c>
      <c r="BC1714" s="178" t="str">
        <f t="shared" si="1088"/>
        <v>Yes</v>
      </c>
    </row>
    <row r="1715" spans="1:55" ht="23.65" thickBot="1" x14ac:dyDescent="0.5">
      <c r="A1715" s="177">
        <v>126</v>
      </c>
      <c r="B1715" s="71" t="s">
        <v>795</v>
      </c>
      <c r="C1715" t="str">
        <f>IF(Payroll!E130="Yes","Yes","No")</f>
        <v>No</v>
      </c>
      <c r="D1715" t="str">
        <f>IF(AND(C1715="No",Payroll!F130="Yes"),"Yes","No")</f>
        <v>No</v>
      </c>
      <c r="E1715" t="str">
        <f>IF(AND(C1715="No",Payroll!F130="N/A"),"N/A","No")</f>
        <v>No</v>
      </c>
      <c r="F1715">
        <f>IF(OR(Payroll!F130="Yes",Payroll!F130="N/A"),0,1)</f>
        <v>1</v>
      </c>
      <c r="G1715" t="str">
        <f>IF(OR(Payroll!K130="Q3 2019",Payroll!K130="Q4 2019"),"Yes","No")</f>
        <v>No</v>
      </c>
      <c r="H1715" s="178" t="str">
        <f t="shared" si="1064"/>
        <v>No</v>
      </c>
      <c r="I1715" t="str">
        <f>IF(OR(Payroll!K130="Q1 2020",Payroll!K130="Q2 2020"),"Yes","No")</f>
        <v>No</v>
      </c>
      <c r="J1715" s="178" t="str">
        <f t="shared" si="1065"/>
        <v>No</v>
      </c>
      <c r="K1715" t="str">
        <f>IF(OR(Payroll!K130="Q3 2020",Payroll!K130="Q4 2020"),"Yes","No")</f>
        <v>No</v>
      </c>
      <c r="L1715" s="178" t="str">
        <f t="shared" si="1066"/>
        <v>No</v>
      </c>
      <c r="M1715" t="str">
        <f>IF(OR(Payroll!K130="Q1 2021",Payroll!K130="Q2 2021"),"Yes","No")</f>
        <v>No</v>
      </c>
      <c r="N1715" s="178" t="str">
        <f t="shared" si="1067"/>
        <v>No</v>
      </c>
      <c r="O1715" t="str">
        <f>IF(OR(Payroll!K130="Q3 2021",Payroll!K130="Q4 2021"),"Yes","No")</f>
        <v>No</v>
      </c>
      <c r="P1715" s="178" t="str">
        <f t="shared" si="1068"/>
        <v>No</v>
      </c>
      <c r="Q1715" t="str">
        <f>IF(OR(Payroll!K130="Q1 2022",Payroll!K130="Q2 2022"),"Yes","No")</f>
        <v>No</v>
      </c>
      <c r="R1715" s="178" t="str">
        <f t="shared" si="1069"/>
        <v>No</v>
      </c>
      <c r="S1715" t="str">
        <f>IF(OR(Payroll!K130="Q3 2022",Payroll!K130="Q4 2022"),"Yes","No")</f>
        <v>No</v>
      </c>
      <c r="T1715" s="178" t="str">
        <f t="shared" si="1070"/>
        <v>No</v>
      </c>
      <c r="U1715" t="str">
        <f>IF(OR(Payroll!K130="Q1 2023",Payroll!K130="Q2 2023"),"Yes","No")</f>
        <v>No</v>
      </c>
      <c r="V1715" s="178" t="str">
        <f t="shared" si="1071"/>
        <v>No</v>
      </c>
      <c r="W1715" t="str">
        <f>IF(OR(Payroll!K130="Q3 2023",Payroll!K130="Q4 2023"),"Yes","No")</f>
        <v>No</v>
      </c>
      <c r="X1715" s="178" t="str">
        <f t="shared" si="1072"/>
        <v>No</v>
      </c>
      <c r="Y1715" t="str">
        <f>IF(OR(Payroll!K130="Q1 2024",Payroll!K130="Q2 2024"),"Yes","No")</f>
        <v>No</v>
      </c>
      <c r="Z1715" s="178" t="str">
        <f t="shared" si="1073"/>
        <v>No</v>
      </c>
      <c r="AA1715" t="str">
        <f>IF(OR(Payroll!K130="Q3 2024",Payroll!K130="Q4 2024"),"Yes","No")</f>
        <v>No</v>
      </c>
      <c r="AB1715" s="178" t="str">
        <f t="shared" si="1074"/>
        <v>No</v>
      </c>
      <c r="AC1715" t="str">
        <f>IF(OR(Payroll!K130="Q1 2025",Payroll!K130="Q2 2025"),"Yes","No")</f>
        <v>No</v>
      </c>
      <c r="AD1715" s="178" t="str">
        <f t="shared" si="1075"/>
        <v>No</v>
      </c>
      <c r="AE1715" t="str">
        <f>IF(OR(Payroll!K130="Q3 2025",Payroll!K130="Q4 2025"),"Yes","No")</f>
        <v>No</v>
      </c>
      <c r="AF1715" s="178" t="str">
        <f t="shared" si="1076"/>
        <v>No</v>
      </c>
      <c r="AG1715" t="str">
        <f>IF(OR(Payroll!K130="Q1 2026",Payroll!K130="Q2 2026"),"Yes","No")</f>
        <v>No</v>
      </c>
      <c r="AH1715" s="178" t="str">
        <f t="shared" si="1077"/>
        <v>No</v>
      </c>
      <c r="AI1715" t="str">
        <f>IF(OR(Payroll!K130="Q3 2026",Payroll!K130="Q4 2026"),"Yes","No")</f>
        <v>No</v>
      </c>
      <c r="AJ1715" s="178" t="str">
        <f t="shared" si="1078"/>
        <v>No</v>
      </c>
      <c r="AK1715" t="str">
        <f>IF(OR(Payroll!K130="Q1 2027",Payroll!K130="Q2 2027"),"Yes","No")</f>
        <v>No</v>
      </c>
      <c r="AL1715" s="178" t="str">
        <f t="shared" si="1079"/>
        <v>No</v>
      </c>
      <c r="AM1715" t="str">
        <f>IF(OR(Payroll!K130="Q3 2027",Payroll!K130="Q4 2027"),"Yes","No")</f>
        <v>No</v>
      </c>
      <c r="AN1715" s="178" t="str">
        <f t="shared" si="1080"/>
        <v>No</v>
      </c>
      <c r="AO1715" t="str">
        <f>IF(OR(Payroll!K130="Q1 2028",Payroll!K130="Q2 2028"),"Yes","No")</f>
        <v>No</v>
      </c>
      <c r="AP1715" s="178" t="str">
        <f t="shared" si="1081"/>
        <v>No</v>
      </c>
      <c r="AQ1715" t="str">
        <f>IF(OR(Payroll!K130="Q3 2028",Payroll!K130="Q4 2028"),"Yes","No")</f>
        <v>No</v>
      </c>
      <c r="AR1715" s="178" t="str">
        <f t="shared" si="1082"/>
        <v>No</v>
      </c>
      <c r="AS1715" t="str">
        <f>IF(OR(Payroll!K130="Q1 2029",Payroll!K130="Q2 2029"),"Yes","No")</f>
        <v>No</v>
      </c>
      <c r="AT1715" s="178" t="str">
        <f t="shared" si="1083"/>
        <v>No</v>
      </c>
      <c r="AU1715" t="str">
        <f>IF(OR(Payroll!K130="Q3 2029",Payroll!K130="Q4 2029"),"Yes","No")</f>
        <v>No</v>
      </c>
      <c r="AV1715" s="178" t="str">
        <f t="shared" si="1084"/>
        <v>No</v>
      </c>
      <c r="AW1715" t="str">
        <f>IF(OR(Payroll!K130="Q1 2030",Payroll!K130="Q2 2030"),"Yes","No")</f>
        <v>No</v>
      </c>
      <c r="AX1715" s="178" t="str">
        <f t="shared" si="1085"/>
        <v>No</v>
      </c>
      <c r="AY1715" t="str">
        <f>IF(OR(Payroll!K130="Q3 2030",Payroll!K130="Q4 2030"),"Yes","No")</f>
        <v>No</v>
      </c>
      <c r="AZ1715" s="178" t="str">
        <f t="shared" si="1086"/>
        <v>No</v>
      </c>
      <c r="BA1715" t="str">
        <f>IF(Payroll!K130="","No","Yes")</f>
        <v>No</v>
      </c>
      <c r="BB1715" s="178" t="str">
        <f t="shared" si="1087"/>
        <v>No</v>
      </c>
      <c r="BC1715" s="178" t="str">
        <f t="shared" si="1088"/>
        <v>Yes</v>
      </c>
    </row>
    <row r="1716" spans="1:55" ht="23.65" thickBot="1" x14ac:dyDescent="0.5">
      <c r="A1716" s="177">
        <v>127</v>
      </c>
      <c r="B1716" s="71" t="s">
        <v>228</v>
      </c>
      <c r="C1716" t="str">
        <f>IF(Payroll!E131="Yes","Yes","No")</f>
        <v>No</v>
      </c>
      <c r="D1716" t="str">
        <f>IF(AND(C1716="No",Payroll!F131="Yes"),"Yes","No")</f>
        <v>No</v>
      </c>
      <c r="E1716" t="str">
        <f>IF(AND(C1716="No",Payroll!F131="N/A"),"N/A","No")</f>
        <v>No</v>
      </c>
      <c r="F1716">
        <f>IF(OR(Payroll!F131="Yes",Payroll!F131="N/A"),0,1)</f>
        <v>1</v>
      </c>
      <c r="G1716" t="str">
        <f>IF(OR(Payroll!K131="Q3 2019",Payroll!K131="Q4 2019"),"Yes","No")</f>
        <v>No</v>
      </c>
      <c r="H1716" s="178" t="str">
        <f t="shared" si="1064"/>
        <v>No</v>
      </c>
      <c r="I1716" t="str">
        <f>IF(OR(Payroll!K131="Q1 2020",Payroll!K131="Q2 2020"),"Yes","No")</f>
        <v>No</v>
      </c>
      <c r="J1716" s="178" t="str">
        <f t="shared" si="1065"/>
        <v>No</v>
      </c>
      <c r="K1716" t="str">
        <f>IF(OR(Payroll!K131="Q3 2020",Payroll!K131="Q4 2020"),"Yes","No")</f>
        <v>No</v>
      </c>
      <c r="L1716" s="178" t="str">
        <f t="shared" si="1066"/>
        <v>No</v>
      </c>
      <c r="M1716" t="str">
        <f>IF(OR(Payroll!K131="Q1 2021",Payroll!K131="Q2 2021"),"Yes","No")</f>
        <v>No</v>
      </c>
      <c r="N1716" s="178" t="str">
        <f t="shared" si="1067"/>
        <v>No</v>
      </c>
      <c r="O1716" t="str">
        <f>IF(OR(Payroll!K131="Q3 2021",Payroll!K131="Q4 2021"),"Yes","No")</f>
        <v>No</v>
      </c>
      <c r="P1716" s="178" t="str">
        <f t="shared" si="1068"/>
        <v>No</v>
      </c>
      <c r="Q1716" t="str">
        <f>IF(OR(Payroll!K131="Q1 2022",Payroll!K131="Q2 2022"),"Yes","No")</f>
        <v>No</v>
      </c>
      <c r="R1716" s="178" t="str">
        <f t="shared" si="1069"/>
        <v>No</v>
      </c>
      <c r="S1716" t="str">
        <f>IF(OR(Payroll!K131="Q3 2022",Payroll!K131="Q4 2022"),"Yes","No")</f>
        <v>No</v>
      </c>
      <c r="T1716" s="178" t="str">
        <f t="shared" si="1070"/>
        <v>No</v>
      </c>
      <c r="U1716" t="str">
        <f>IF(OR(Payroll!K131="Q1 2023",Payroll!K131="Q2 2023"),"Yes","No")</f>
        <v>No</v>
      </c>
      <c r="V1716" s="178" t="str">
        <f t="shared" si="1071"/>
        <v>No</v>
      </c>
      <c r="W1716" t="str">
        <f>IF(OR(Payroll!K131="Q3 2023",Payroll!K131="Q4 2023"),"Yes","No")</f>
        <v>No</v>
      </c>
      <c r="X1716" s="178" t="str">
        <f t="shared" si="1072"/>
        <v>No</v>
      </c>
      <c r="Y1716" t="str">
        <f>IF(OR(Payroll!K131="Q1 2024",Payroll!K131="Q2 2024"),"Yes","No")</f>
        <v>No</v>
      </c>
      <c r="Z1716" s="178" t="str">
        <f t="shared" si="1073"/>
        <v>No</v>
      </c>
      <c r="AA1716" t="str">
        <f>IF(OR(Payroll!K131="Q3 2024",Payroll!K131="Q4 2024"),"Yes","No")</f>
        <v>No</v>
      </c>
      <c r="AB1716" s="178" t="str">
        <f t="shared" si="1074"/>
        <v>No</v>
      </c>
      <c r="AC1716" t="str">
        <f>IF(OR(Payroll!K131="Q1 2025",Payroll!K131="Q2 2025"),"Yes","No")</f>
        <v>No</v>
      </c>
      <c r="AD1716" s="178" t="str">
        <f t="shared" si="1075"/>
        <v>No</v>
      </c>
      <c r="AE1716" t="str">
        <f>IF(OR(Payroll!K131="Q3 2025",Payroll!K131="Q4 2025"),"Yes","No")</f>
        <v>No</v>
      </c>
      <c r="AF1716" s="178" t="str">
        <f t="shared" si="1076"/>
        <v>No</v>
      </c>
      <c r="AG1716" t="str">
        <f>IF(OR(Payroll!K131="Q1 2026",Payroll!K131="Q2 2026"),"Yes","No")</f>
        <v>No</v>
      </c>
      <c r="AH1716" s="178" t="str">
        <f t="shared" si="1077"/>
        <v>No</v>
      </c>
      <c r="AI1716" t="str">
        <f>IF(OR(Payroll!K131="Q3 2026",Payroll!K131="Q4 2026"),"Yes","No")</f>
        <v>No</v>
      </c>
      <c r="AJ1716" s="178" t="str">
        <f t="shared" si="1078"/>
        <v>No</v>
      </c>
      <c r="AK1716" t="str">
        <f>IF(OR(Payroll!K131="Q1 2027",Payroll!K131="Q2 2027"),"Yes","No")</f>
        <v>No</v>
      </c>
      <c r="AL1716" s="178" t="str">
        <f t="shared" si="1079"/>
        <v>No</v>
      </c>
      <c r="AM1716" t="str">
        <f>IF(OR(Payroll!K131="Q3 2027",Payroll!K131="Q4 2027"),"Yes","No")</f>
        <v>No</v>
      </c>
      <c r="AN1716" s="178" t="str">
        <f t="shared" si="1080"/>
        <v>No</v>
      </c>
      <c r="AO1716" t="str">
        <f>IF(OR(Payroll!K131="Q1 2028",Payroll!K131="Q2 2028"),"Yes","No")</f>
        <v>No</v>
      </c>
      <c r="AP1716" s="178" t="str">
        <f t="shared" si="1081"/>
        <v>No</v>
      </c>
      <c r="AQ1716" t="str">
        <f>IF(OR(Payroll!K131="Q3 2028",Payroll!K131="Q4 2028"),"Yes","No")</f>
        <v>No</v>
      </c>
      <c r="AR1716" s="178" t="str">
        <f t="shared" si="1082"/>
        <v>No</v>
      </c>
      <c r="AS1716" t="str">
        <f>IF(OR(Payroll!K131="Q1 2029",Payroll!K131="Q2 2029"),"Yes","No")</f>
        <v>No</v>
      </c>
      <c r="AT1716" s="178" t="str">
        <f t="shared" si="1083"/>
        <v>No</v>
      </c>
      <c r="AU1716" t="str">
        <f>IF(OR(Payroll!K131="Q3 2029",Payroll!K131="Q4 2029"),"Yes","No")</f>
        <v>No</v>
      </c>
      <c r="AV1716" s="178" t="str">
        <f t="shared" si="1084"/>
        <v>No</v>
      </c>
      <c r="AW1716" t="str">
        <f>IF(OR(Payroll!K131="Q1 2030",Payroll!K131="Q2 2030"),"Yes","No")</f>
        <v>No</v>
      </c>
      <c r="AX1716" s="178" t="str">
        <f t="shared" si="1085"/>
        <v>No</v>
      </c>
      <c r="AY1716" t="str">
        <f>IF(OR(Payroll!K131="Q3 2030",Payroll!K131="Q4 2030"),"Yes","No")</f>
        <v>No</v>
      </c>
      <c r="AZ1716" s="178" t="str">
        <f t="shared" si="1086"/>
        <v>No</v>
      </c>
      <c r="BA1716" t="str">
        <f>IF(Payroll!K131="","No","Yes")</f>
        <v>No</v>
      </c>
      <c r="BB1716" s="178" t="str">
        <f t="shared" si="1087"/>
        <v>No</v>
      </c>
      <c r="BC1716" s="178" t="str">
        <f t="shared" si="1088"/>
        <v>Yes</v>
      </c>
    </row>
    <row r="1717" spans="1:55" ht="23.65" thickBot="1" x14ac:dyDescent="0.5">
      <c r="A1717" s="177">
        <v>128</v>
      </c>
      <c r="B1717" s="71" t="s">
        <v>624</v>
      </c>
      <c r="C1717" t="str">
        <f>IF(Payroll!E132="Yes","Yes","No")</f>
        <v>No</v>
      </c>
      <c r="D1717" t="str">
        <f>IF(AND(C1717="No",Payroll!F132="Yes"),"Yes","No")</f>
        <v>No</v>
      </c>
      <c r="E1717" t="str">
        <f>IF(AND(C1717="No",Payroll!F132="N/A"),"N/A","No")</f>
        <v>No</v>
      </c>
      <c r="F1717">
        <f>IF(OR(Payroll!F132="Yes",Payroll!F132="N/A"),0,1)</f>
        <v>1</v>
      </c>
      <c r="G1717" t="str">
        <f>IF(OR(Payroll!K132="Q3 2019",Payroll!K132="Q4 2019"),"Yes","No")</f>
        <v>No</v>
      </c>
      <c r="H1717" s="178" t="str">
        <f t="shared" si="1064"/>
        <v>No</v>
      </c>
      <c r="I1717" t="str">
        <f>IF(OR(Payroll!K132="Q1 2020",Payroll!K132="Q2 2020"),"Yes","No")</f>
        <v>No</v>
      </c>
      <c r="J1717" s="178" t="str">
        <f t="shared" si="1065"/>
        <v>No</v>
      </c>
      <c r="K1717" t="str">
        <f>IF(OR(Payroll!K132="Q3 2020",Payroll!K132="Q4 2020"),"Yes","No")</f>
        <v>No</v>
      </c>
      <c r="L1717" s="178" t="str">
        <f t="shared" si="1066"/>
        <v>No</v>
      </c>
      <c r="M1717" t="str">
        <f>IF(OR(Payroll!K132="Q1 2021",Payroll!K132="Q2 2021"),"Yes","No")</f>
        <v>No</v>
      </c>
      <c r="N1717" s="178" t="str">
        <f t="shared" si="1067"/>
        <v>No</v>
      </c>
      <c r="O1717" t="str">
        <f>IF(OR(Payroll!K132="Q3 2021",Payroll!K132="Q4 2021"),"Yes","No")</f>
        <v>No</v>
      </c>
      <c r="P1717" s="178" t="str">
        <f t="shared" si="1068"/>
        <v>No</v>
      </c>
      <c r="Q1717" t="str">
        <f>IF(OR(Payroll!K132="Q1 2022",Payroll!K132="Q2 2022"),"Yes","No")</f>
        <v>No</v>
      </c>
      <c r="R1717" s="178" t="str">
        <f t="shared" si="1069"/>
        <v>No</v>
      </c>
      <c r="S1717" t="str">
        <f>IF(OR(Payroll!K132="Q3 2022",Payroll!K132="Q4 2022"),"Yes","No")</f>
        <v>No</v>
      </c>
      <c r="T1717" s="178" t="str">
        <f t="shared" si="1070"/>
        <v>No</v>
      </c>
      <c r="U1717" t="str">
        <f>IF(OR(Payroll!K132="Q1 2023",Payroll!K132="Q2 2023"),"Yes","No")</f>
        <v>No</v>
      </c>
      <c r="V1717" s="178" t="str">
        <f t="shared" si="1071"/>
        <v>No</v>
      </c>
      <c r="W1717" t="str">
        <f>IF(OR(Payroll!K132="Q3 2023",Payroll!K132="Q4 2023"),"Yes","No")</f>
        <v>No</v>
      </c>
      <c r="X1717" s="178" t="str">
        <f t="shared" si="1072"/>
        <v>No</v>
      </c>
      <c r="Y1717" t="str">
        <f>IF(OR(Payroll!K132="Q1 2024",Payroll!K132="Q2 2024"),"Yes","No")</f>
        <v>No</v>
      </c>
      <c r="Z1717" s="178" t="str">
        <f t="shared" si="1073"/>
        <v>No</v>
      </c>
      <c r="AA1717" t="str">
        <f>IF(OR(Payroll!K132="Q3 2024",Payroll!K132="Q4 2024"),"Yes","No")</f>
        <v>No</v>
      </c>
      <c r="AB1717" s="178" t="str">
        <f t="shared" si="1074"/>
        <v>No</v>
      </c>
      <c r="AC1717" t="str">
        <f>IF(OR(Payroll!K132="Q1 2025",Payroll!K132="Q2 2025"),"Yes","No")</f>
        <v>No</v>
      </c>
      <c r="AD1717" s="178" t="str">
        <f t="shared" si="1075"/>
        <v>No</v>
      </c>
      <c r="AE1717" t="str">
        <f>IF(OR(Payroll!K132="Q3 2025",Payroll!K132="Q4 2025"),"Yes","No")</f>
        <v>No</v>
      </c>
      <c r="AF1717" s="178" t="str">
        <f t="shared" si="1076"/>
        <v>No</v>
      </c>
      <c r="AG1717" t="str">
        <f>IF(OR(Payroll!K132="Q1 2026",Payroll!K132="Q2 2026"),"Yes","No")</f>
        <v>No</v>
      </c>
      <c r="AH1717" s="178" t="str">
        <f t="shared" si="1077"/>
        <v>No</v>
      </c>
      <c r="AI1717" t="str">
        <f>IF(OR(Payroll!K132="Q3 2026",Payroll!K132="Q4 2026"),"Yes","No")</f>
        <v>No</v>
      </c>
      <c r="AJ1717" s="178" t="str">
        <f t="shared" si="1078"/>
        <v>No</v>
      </c>
      <c r="AK1717" t="str">
        <f>IF(OR(Payroll!K132="Q1 2027",Payroll!K132="Q2 2027"),"Yes","No")</f>
        <v>No</v>
      </c>
      <c r="AL1717" s="178" t="str">
        <f t="shared" si="1079"/>
        <v>No</v>
      </c>
      <c r="AM1717" t="str">
        <f>IF(OR(Payroll!K132="Q3 2027",Payroll!K132="Q4 2027"),"Yes","No")</f>
        <v>No</v>
      </c>
      <c r="AN1717" s="178" t="str">
        <f t="shared" si="1080"/>
        <v>No</v>
      </c>
      <c r="AO1717" t="str">
        <f>IF(OR(Payroll!K132="Q1 2028",Payroll!K132="Q2 2028"),"Yes","No")</f>
        <v>No</v>
      </c>
      <c r="AP1717" s="178" t="str">
        <f t="shared" si="1081"/>
        <v>No</v>
      </c>
      <c r="AQ1717" t="str">
        <f>IF(OR(Payroll!K132="Q3 2028",Payroll!K132="Q4 2028"),"Yes","No")</f>
        <v>No</v>
      </c>
      <c r="AR1717" s="178" t="str">
        <f t="shared" si="1082"/>
        <v>No</v>
      </c>
      <c r="AS1717" t="str">
        <f>IF(OR(Payroll!K132="Q1 2029",Payroll!K132="Q2 2029"),"Yes","No")</f>
        <v>No</v>
      </c>
      <c r="AT1717" s="178" t="str">
        <f t="shared" si="1083"/>
        <v>No</v>
      </c>
      <c r="AU1717" t="str">
        <f>IF(OR(Payroll!K132="Q3 2029",Payroll!K132="Q4 2029"),"Yes","No")</f>
        <v>No</v>
      </c>
      <c r="AV1717" s="178" t="str">
        <f t="shared" si="1084"/>
        <v>No</v>
      </c>
      <c r="AW1717" t="str">
        <f>IF(OR(Payroll!K132="Q1 2030",Payroll!K132="Q2 2030"),"Yes","No")</f>
        <v>No</v>
      </c>
      <c r="AX1717" s="178" t="str">
        <f t="shared" si="1085"/>
        <v>No</v>
      </c>
      <c r="AY1717" t="str">
        <f>IF(OR(Payroll!K132="Q3 2030",Payroll!K132="Q4 2030"),"Yes","No")</f>
        <v>No</v>
      </c>
      <c r="AZ1717" s="178" t="str">
        <f t="shared" si="1086"/>
        <v>No</v>
      </c>
      <c r="BA1717" t="str">
        <f>IF(Payroll!K132="","No","Yes")</f>
        <v>No</v>
      </c>
      <c r="BB1717" s="178" t="str">
        <f t="shared" si="1087"/>
        <v>No</v>
      </c>
      <c r="BC1717" s="178" t="str">
        <f t="shared" si="1088"/>
        <v>Yes</v>
      </c>
    </row>
    <row r="1718" spans="1:55" ht="23.65" thickBot="1" x14ac:dyDescent="0.5">
      <c r="A1718" s="177">
        <v>129</v>
      </c>
      <c r="B1718" s="71" t="s">
        <v>1354</v>
      </c>
      <c r="C1718" t="str">
        <f>IF(Payroll!E133="Yes","Yes","No")</f>
        <v>No</v>
      </c>
      <c r="D1718" t="str">
        <f>IF(AND(C1718="No",Payroll!F133="Yes"),"Yes","No")</f>
        <v>No</v>
      </c>
      <c r="E1718" t="str">
        <f>IF(AND(C1718="No",Payroll!F133="N/A"),"N/A","No")</f>
        <v>No</v>
      </c>
      <c r="F1718">
        <f>IF(OR(Payroll!F133="Yes",Payroll!F133="N/A"),0,1)</f>
        <v>1</v>
      </c>
      <c r="G1718" t="str">
        <f>IF(OR(Payroll!K133="Q3 2019",Payroll!K133="Q4 2019"),"Yes","No")</f>
        <v>No</v>
      </c>
      <c r="H1718" s="178" t="str">
        <f t="shared" ref="H1718:H1756" si="1089">IF(AND(C1718="No",D1718="No",E1718="No",G1718="Yes"),"Yes","No")</f>
        <v>No</v>
      </c>
      <c r="I1718" t="str">
        <f>IF(OR(Payroll!K133="Q1 2020",Payroll!K133="Q2 2020"),"Yes","No")</f>
        <v>No</v>
      </c>
      <c r="J1718" s="178" t="str">
        <f t="shared" si="1065"/>
        <v>No</v>
      </c>
      <c r="K1718" t="str">
        <f>IF(OR(Payroll!K133="Q3 2020",Payroll!K133="Q4 2020"),"Yes","No")</f>
        <v>No</v>
      </c>
      <c r="L1718" s="178" t="str">
        <f t="shared" si="1066"/>
        <v>No</v>
      </c>
      <c r="M1718" t="str">
        <f>IF(OR(Payroll!K133="Q1 2021",Payroll!K133="Q2 2021"),"Yes","No")</f>
        <v>No</v>
      </c>
      <c r="N1718" s="178" t="str">
        <f t="shared" si="1067"/>
        <v>No</v>
      </c>
      <c r="O1718" t="str">
        <f>IF(OR(Payroll!K133="Q3 2021",Payroll!K133="Q4 2021"),"Yes","No")</f>
        <v>No</v>
      </c>
      <c r="P1718" s="178" t="str">
        <f t="shared" si="1068"/>
        <v>No</v>
      </c>
      <c r="Q1718" t="str">
        <f>IF(OR(Payroll!K133="Q1 2022",Payroll!K133="Q2 2022"),"Yes","No")</f>
        <v>No</v>
      </c>
      <c r="R1718" s="178" t="str">
        <f t="shared" si="1069"/>
        <v>No</v>
      </c>
      <c r="S1718" t="str">
        <f>IF(OR(Payroll!K133="Q3 2022",Payroll!K133="Q4 2022"),"Yes","No")</f>
        <v>No</v>
      </c>
      <c r="T1718" s="178" t="str">
        <f t="shared" si="1070"/>
        <v>No</v>
      </c>
      <c r="U1718" t="str">
        <f>IF(OR(Payroll!K133="Q1 2023",Payroll!K133="Q2 2023"),"Yes","No")</f>
        <v>No</v>
      </c>
      <c r="V1718" s="178" t="str">
        <f t="shared" si="1071"/>
        <v>No</v>
      </c>
      <c r="W1718" t="str">
        <f>IF(OR(Payroll!K133="Q3 2023",Payroll!K133="Q4 2023"),"Yes","No")</f>
        <v>No</v>
      </c>
      <c r="X1718" s="178" t="str">
        <f t="shared" si="1072"/>
        <v>No</v>
      </c>
      <c r="Y1718" t="str">
        <f>IF(OR(Payroll!K133="Q1 2024",Payroll!K133="Q2 2024"),"Yes","No")</f>
        <v>No</v>
      </c>
      <c r="Z1718" s="178" t="str">
        <f t="shared" si="1073"/>
        <v>No</v>
      </c>
      <c r="AA1718" t="str">
        <f>IF(OR(Payroll!K133="Q3 2024",Payroll!K133="Q4 2024"),"Yes","No")</f>
        <v>No</v>
      </c>
      <c r="AB1718" s="178" t="str">
        <f t="shared" si="1074"/>
        <v>No</v>
      </c>
      <c r="AC1718" t="str">
        <f>IF(OR(Payroll!K133="Q1 2025",Payroll!K133="Q2 2025"),"Yes","No")</f>
        <v>No</v>
      </c>
      <c r="AD1718" s="178" t="str">
        <f t="shared" si="1075"/>
        <v>No</v>
      </c>
      <c r="AE1718" t="str">
        <f>IF(OR(Payroll!K133="Q3 2025",Payroll!K133="Q4 2025"),"Yes","No")</f>
        <v>No</v>
      </c>
      <c r="AF1718" s="178" t="str">
        <f t="shared" si="1076"/>
        <v>No</v>
      </c>
      <c r="AG1718" t="str">
        <f>IF(OR(Payroll!K133="Q1 2026",Payroll!K133="Q2 2026"),"Yes","No")</f>
        <v>No</v>
      </c>
      <c r="AH1718" s="178" t="str">
        <f t="shared" si="1077"/>
        <v>No</v>
      </c>
      <c r="AI1718" t="str">
        <f>IF(OR(Payroll!K133="Q3 2026",Payroll!K133="Q4 2026"),"Yes","No")</f>
        <v>No</v>
      </c>
      <c r="AJ1718" s="178" t="str">
        <f t="shared" si="1078"/>
        <v>No</v>
      </c>
      <c r="AK1718" t="str">
        <f>IF(OR(Payroll!K133="Q1 2027",Payroll!K133="Q2 2027"),"Yes","No")</f>
        <v>No</v>
      </c>
      <c r="AL1718" s="178" t="str">
        <f t="shared" si="1079"/>
        <v>No</v>
      </c>
      <c r="AM1718" t="str">
        <f>IF(OR(Payroll!K133="Q3 2027",Payroll!K133="Q4 2027"),"Yes","No")</f>
        <v>No</v>
      </c>
      <c r="AN1718" s="178" t="str">
        <f t="shared" si="1080"/>
        <v>No</v>
      </c>
      <c r="AO1718" t="str">
        <f>IF(OR(Payroll!K133="Q1 2028",Payroll!K133="Q2 2028"),"Yes","No")</f>
        <v>No</v>
      </c>
      <c r="AP1718" s="178" t="str">
        <f t="shared" si="1081"/>
        <v>No</v>
      </c>
      <c r="AQ1718" t="str">
        <f>IF(OR(Payroll!K133="Q3 2028",Payroll!K133="Q4 2028"),"Yes","No")</f>
        <v>No</v>
      </c>
      <c r="AR1718" s="178" t="str">
        <f t="shared" si="1082"/>
        <v>No</v>
      </c>
      <c r="AS1718" t="str">
        <f>IF(OR(Payroll!K133="Q1 2029",Payroll!K133="Q2 2029"),"Yes","No")</f>
        <v>No</v>
      </c>
      <c r="AT1718" s="178" t="str">
        <f t="shared" si="1083"/>
        <v>No</v>
      </c>
      <c r="AU1718" t="str">
        <f>IF(OR(Payroll!K133="Q3 2029",Payroll!K133="Q4 2029"),"Yes","No")</f>
        <v>No</v>
      </c>
      <c r="AV1718" s="178" t="str">
        <f t="shared" si="1084"/>
        <v>No</v>
      </c>
      <c r="AW1718" t="str">
        <f>IF(OR(Payroll!K133="Q1 2030",Payroll!K133="Q2 2030"),"Yes","No")</f>
        <v>No</v>
      </c>
      <c r="AX1718" s="178" t="str">
        <f t="shared" si="1085"/>
        <v>No</v>
      </c>
      <c r="AY1718" t="str">
        <f>IF(OR(Payroll!K133="Q3 2030",Payroll!K133="Q4 2030"),"Yes","No")</f>
        <v>No</v>
      </c>
      <c r="AZ1718" s="178" t="str">
        <f t="shared" si="1086"/>
        <v>No</v>
      </c>
      <c r="BA1718" t="str">
        <f>IF(Payroll!K133="","No","Yes")</f>
        <v>No</v>
      </c>
      <c r="BB1718" s="178" t="str">
        <f t="shared" si="1087"/>
        <v>No</v>
      </c>
      <c r="BC1718" s="178" t="str">
        <f t="shared" si="1088"/>
        <v>Yes</v>
      </c>
    </row>
    <row r="1719" spans="1:55" ht="23.65" thickBot="1" x14ac:dyDescent="0.5">
      <c r="A1719" s="177">
        <v>130</v>
      </c>
      <c r="B1719" s="71" t="s">
        <v>632</v>
      </c>
      <c r="C1719" t="str">
        <f>IF(Payroll!E134="Yes","Yes","No")</f>
        <v>No</v>
      </c>
      <c r="D1719" t="str">
        <f>IF(AND(C1719="No",Payroll!F134="Yes"),"Yes","No")</f>
        <v>No</v>
      </c>
      <c r="E1719" t="str">
        <f>IF(AND(C1719="No",Payroll!F134="N/A"),"N/A","No")</f>
        <v>No</v>
      </c>
      <c r="F1719">
        <f>IF(OR(Payroll!F134="Yes",Payroll!F134="N/A"),0,1)</f>
        <v>1</v>
      </c>
      <c r="G1719" t="str">
        <f>IF(OR(Payroll!K134="Q3 2019",Payroll!K134="Q4 2019"),"Yes","No")</f>
        <v>No</v>
      </c>
      <c r="H1719" s="178" t="str">
        <f t="shared" si="1089"/>
        <v>No</v>
      </c>
      <c r="I1719" t="str">
        <f>IF(OR(Payroll!K134="Q1 2020",Payroll!K134="Q2 2020"),"Yes","No")</f>
        <v>No</v>
      </c>
      <c r="J1719" s="178" t="str">
        <f t="shared" ref="J1719:J1756" si="1090">IF(AND(C1719="No",D1719="No",E1719="No",I1719="Yes"),"Yes","No")</f>
        <v>No</v>
      </c>
      <c r="K1719" t="str">
        <f>IF(OR(Payroll!K134="Q3 2020",Payroll!K134="Q4 2020"),"Yes","No")</f>
        <v>No</v>
      </c>
      <c r="L1719" s="178" t="str">
        <f t="shared" ref="L1719:L1756" si="1091">IF(AND(C1719="No",D1719="No",E1719="No",K1719="Yes"),"Yes","No")</f>
        <v>No</v>
      </c>
      <c r="M1719" t="str">
        <f>IF(OR(Payroll!K134="Q1 2021",Payroll!K134="Q2 2021"),"Yes","No")</f>
        <v>No</v>
      </c>
      <c r="N1719" s="178" t="str">
        <f t="shared" ref="N1719:N1756" si="1092">IF(AND(C1719="No",D1719="No",E1719="No",M1719="Yes"),"Yes","No")</f>
        <v>No</v>
      </c>
      <c r="O1719" t="str">
        <f>IF(OR(Payroll!K134="Q3 2021",Payroll!K134="Q4 2021"),"Yes","No")</f>
        <v>No</v>
      </c>
      <c r="P1719" s="178" t="str">
        <f t="shared" ref="P1719:P1756" si="1093">IF(AND(C1719="No",D1719="No",E1719="No",O1719="Yes"),"Yes","No")</f>
        <v>No</v>
      </c>
      <c r="Q1719" t="str">
        <f>IF(OR(Payroll!K134="Q1 2022",Payroll!K134="Q2 2022"),"Yes","No")</f>
        <v>No</v>
      </c>
      <c r="R1719" s="178" t="str">
        <f t="shared" ref="R1719:R1756" si="1094">IF(AND(C1719="No",D1719="No",E1719="No",Q1719="Yes"),"Yes","No")</f>
        <v>No</v>
      </c>
      <c r="S1719" t="str">
        <f>IF(OR(Payroll!K134="Q3 2022",Payroll!K134="Q4 2022"),"Yes","No")</f>
        <v>No</v>
      </c>
      <c r="T1719" s="178" t="str">
        <f t="shared" ref="T1719:T1756" si="1095">IF(AND(C1719="No",D1719="No",E1719="No",S1719="Yes"),"Yes","No")</f>
        <v>No</v>
      </c>
      <c r="U1719" t="str">
        <f>IF(OR(Payroll!K134="Q1 2023",Payroll!K134="Q2 2023"),"Yes","No")</f>
        <v>No</v>
      </c>
      <c r="V1719" s="178" t="str">
        <f t="shared" ref="V1719:V1756" si="1096">IF(AND(C1719="No",D1719="No",E1719="No",U1719="Yes"),"Yes","No")</f>
        <v>No</v>
      </c>
      <c r="W1719" t="str">
        <f>IF(OR(Payroll!K134="Q3 2023",Payroll!K134="Q4 2023"),"Yes","No")</f>
        <v>No</v>
      </c>
      <c r="X1719" s="178" t="str">
        <f t="shared" ref="X1719:X1756" si="1097">IF(AND(C1719="No",D1719="No",E1719="No",W1719="Yes"),"Yes","No")</f>
        <v>No</v>
      </c>
      <c r="Y1719" t="str">
        <f>IF(OR(Payroll!K134="Q1 2024",Payroll!K134="Q2 2024"),"Yes","No")</f>
        <v>No</v>
      </c>
      <c r="Z1719" s="178" t="str">
        <f t="shared" ref="Z1719:Z1756" si="1098">IF(AND(C1719="No",D1719="No",E1719="No",Y1719="Yes"),"Yes","No")</f>
        <v>No</v>
      </c>
      <c r="AA1719" t="str">
        <f>IF(OR(Payroll!K134="Q3 2024",Payroll!K134="Q4 2024"),"Yes","No")</f>
        <v>No</v>
      </c>
      <c r="AB1719" s="178" t="str">
        <f t="shared" ref="AB1719:AB1756" si="1099">IF(AND(C1719="No",D1719="No",E1719="No",AA1719="Yes"),"Yes","No")</f>
        <v>No</v>
      </c>
      <c r="AC1719" t="str">
        <f>IF(OR(Payroll!K134="Q1 2025",Payroll!K134="Q2 2025"),"Yes","No")</f>
        <v>No</v>
      </c>
      <c r="AD1719" s="178" t="str">
        <f t="shared" ref="AD1719:AD1756" si="1100">IF(AND(C1719="No",D1719="No",E1719="No",AC1719="Yes"),"Yes","No")</f>
        <v>No</v>
      </c>
      <c r="AE1719" t="str">
        <f>IF(OR(Payroll!K134="Q3 2025",Payroll!K134="Q4 2025"),"Yes","No")</f>
        <v>No</v>
      </c>
      <c r="AF1719" s="178" t="str">
        <f t="shared" ref="AF1719:AF1756" si="1101">IF(AND(C1719="No",D1719="No",E1719="No",AE1719="Yes"),"Yes","No")</f>
        <v>No</v>
      </c>
      <c r="AG1719" t="str">
        <f>IF(OR(Payroll!K134="Q1 2026",Payroll!K134="Q2 2026"),"Yes","No")</f>
        <v>No</v>
      </c>
      <c r="AH1719" s="178" t="str">
        <f t="shared" ref="AH1719:AH1756" si="1102">IF(AND(C1719="No",D1719="No",E1719="No",AG1719="Yes"),"Yes","No")</f>
        <v>No</v>
      </c>
      <c r="AI1719" t="str">
        <f>IF(OR(Payroll!K134="Q3 2026",Payroll!K134="Q4 2026"),"Yes","No")</f>
        <v>No</v>
      </c>
      <c r="AJ1719" s="178" t="str">
        <f t="shared" ref="AJ1719:AJ1756" si="1103">IF(AND(C1719="No",D1719="No",E1719="No",AI1719="Yes"),"Yes","No")</f>
        <v>No</v>
      </c>
      <c r="AK1719" t="str">
        <f>IF(OR(Payroll!K134="Q1 2027",Payroll!K134="Q2 2027"),"Yes","No")</f>
        <v>No</v>
      </c>
      <c r="AL1719" s="178" t="str">
        <f t="shared" ref="AL1719:AL1756" si="1104">IF(AND(C1719="No",D1719="No",E1719="No",AK1719="Yes"),"Yes","No")</f>
        <v>No</v>
      </c>
      <c r="AM1719" t="str">
        <f>IF(OR(Payroll!K134="Q3 2027",Payroll!K134="Q4 2027"),"Yes","No")</f>
        <v>No</v>
      </c>
      <c r="AN1719" s="178" t="str">
        <f t="shared" ref="AN1719:AN1756" si="1105">IF(AND(C1719="No",D1719="No",E1719="No",AM1719="Yes"),"Yes","No")</f>
        <v>No</v>
      </c>
      <c r="AO1719" t="str">
        <f>IF(OR(Payroll!K134="Q1 2028",Payroll!K134="Q2 2028"),"Yes","No")</f>
        <v>No</v>
      </c>
      <c r="AP1719" s="178" t="str">
        <f t="shared" ref="AP1719:AP1756" si="1106">IF(AND(C1719="No",D1719="No",E1719="No",AO1719="Yes"),"Yes","No")</f>
        <v>No</v>
      </c>
      <c r="AQ1719" t="str">
        <f>IF(OR(Payroll!K134="Q3 2028",Payroll!K134="Q4 2028"),"Yes","No")</f>
        <v>No</v>
      </c>
      <c r="AR1719" s="178" t="str">
        <f t="shared" ref="AR1719:AR1756" si="1107">IF(AND(C1719="No",D1719="No",E1719="No",AQ1719="Yes"),"Yes","No")</f>
        <v>No</v>
      </c>
      <c r="AS1719" t="str">
        <f>IF(OR(Payroll!K134="Q1 2029",Payroll!K134="Q2 2029"),"Yes","No")</f>
        <v>No</v>
      </c>
      <c r="AT1719" s="178" t="str">
        <f t="shared" ref="AT1719:AT1756" si="1108">IF(AND(C1719="No",D1719="No",E1719="No",AS1719="Yes"),"Yes","No")</f>
        <v>No</v>
      </c>
      <c r="AU1719" t="str">
        <f>IF(OR(Payroll!K134="Q3 2029",Payroll!K134="Q4 2029"),"Yes","No")</f>
        <v>No</v>
      </c>
      <c r="AV1719" s="178" t="str">
        <f t="shared" ref="AV1719:AV1756" si="1109">IF(AND(C1719="No",D1719="No",E1719="No",AU1719="Yes"),"Yes","No")</f>
        <v>No</v>
      </c>
      <c r="AW1719" t="str">
        <f>IF(OR(Payroll!K134="Q1 2030",Payroll!K134="Q2 2030"),"Yes","No")</f>
        <v>No</v>
      </c>
      <c r="AX1719" s="178" t="str">
        <f t="shared" ref="AX1719:AX1756" si="1110">IF(AND(C1719="No",D1719="No",E1719="No",AW1719="Yes"),"Yes","No")</f>
        <v>No</v>
      </c>
      <c r="AY1719" t="str">
        <f>IF(OR(Payroll!K134="Q3 2030",Payroll!K134="Q4 2030"),"Yes","No")</f>
        <v>No</v>
      </c>
      <c r="AZ1719" s="178" t="str">
        <f t="shared" ref="AZ1719:AZ1756" si="1111">IF(AND(C1719="No",D1719="No",E1719="No",AY1719="Yes"),"Yes","No")</f>
        <v>No</v>
      </c>
      <c r="BA1719" t="str">
        <f>IF(Payroll!K134="","No","Yes")</f>
        <v>No</v>
      </c>
      <c r="BB1719" s="178" t="str">
        <f t="shared" ref="BB1719:BB1756" si="1112">IF(AND(C1719="No",D1719="No",E1719="No",BA1719="Yes"),"Yes","No")</f>
        <v>No</v>
      </c>
      <c r="BC1719" s="178" t="str">
        <f t="shared" ref="BC1719:BC1756" si="1113">IF(AND(C1719="No",D1719="No",E1719="No",BB1719="No"),"Yes","No")</f>
        <v>Yes</v>
      </c>
    </row>
    <row r="1720" spans="1:55" ht="14.65" thickBot="1" x14ac:dyDescent="0.5">
      <c r="A1720" s="177">
        <v>131</v>
      </c>
      <c r="B1720" s="71" t="s">
        <v>633</v>
      </c>
      <c r="C1720" t="str">
        <f>IF(Payroll!E135="Yes","Yes","No")</f>
        <v>No</v>
      </c>
      <c r="D1720" t="str">
        <f>IF(AND(C1720="No",Payroll!F135="Yes"),"Yes","No")</f>
        <v>No</v>
      </c>
      <c r="E1720" t="str">
        <f>IF(AND(C1720="No",Payroll!F135="N/A"),"N/A","No")</f>
        <v>No</v>
      </c>
      <c r="F1720">
        <f>IF(OR(Payroll!F135="Yes",Payroll!F135="N/A"),0,1)</f>
        <v>1</v>
      </c>
      <c r="G1720" t="str">
        <f>IF(OR(Payroll!K135="Q3 2019",Payroll!K135="Q4 2019"),"Yes","No")</f>
        <v>No</v>
      </c>
      <c r="H1720" s="178" t="str">
        <f t="shared" si="1089"/>
        <v>No</v>
      </c>
      <c r="I1720" t="str">
        <f>IF(OR(Payroll!K135="Q1 2020",Payroll!K135="Q2 2020"),"Yes","No")</f>
        <v>No</v>
      </c>
      <c r="J1720" s="178" t="str">
        <f t="shared" si="1090"/>
        <v>No</v>
      </c>
      <c r="K1720" t="str">
        <f>IF(OR(Payroll!K135="Q3 2020",Payroll!K135="Q4 2020"),"Yes","No")</f>
        <v>No</v>
      </c>
      <c r="L1720" s="178" t="str">
        <f t="shared" si="1091"/>
        <v>No</v>
      </c>
      <c r="M1720" t="str">
        <f>IF(OR(Payroll!K135="Q1 2021",Payroll!K135="Q2 2021"),"Yes","No")</f>
        <v>No</v>
      </c>
      <c r="N1720" s="178" t="str">
        <f t="shared" si="1092"/>
        <v>No</v>
      </c>
      <c r="O1720" t="str">
        <f>IF(OR(Payroll!K135="Q3 2021",Payroll!K135="Q4 2021"),"Yes","No")</f>
        <v>No</v>
      </c>
      <c r="P1720" s="178" t="str">
        <f t="shared" si="1093"/>
        <v>No</v>
      </c>
      <c r="Q1720" t="str">
        <f>IF(OR(Payroll!K135="Q1 2022",Payroll!K135="Q2 2022"),"Yes","No")</f>
        <v>No</v>
      </c>
      <c r="R1720" s="178" t="str">
        <f t="shared" si="1094"/>
        <v>No</v>
      </c>
      <c r="S1720" t="str">
        <f>IF(OR(Payroll!K135="Q3 2022",Payroll!K135="Q4 2022"),"Yes","No")</f>
        <v>No</v>
      </c>
      <c r="T1720" s="178" t="str">
        <f t="shared" si="1095"/>
        <v>No</v>
      </c>
      <c r="U1720" t="str">
        <f>IF(OR(Payroll!K135="Q1 2023",Payroll!K135="Q2 2023"),"Yes","No")</f>
        <v>No</v>
      </c>
      <c r="V1720" s="178" t="str">
        <f t="shared" si="1096"/>
        <v>No</v>
      </c>
      <c r="W1720" t="str">
        <f>IF(OR(Payroll!K135="Q3 2023",Payroll!K135="Q4 2023"),"Yes","No")</f>
        <v>No</v>
      </c>
      <c r="X1720" s="178" t="str">
        <f t="shared" si="1097"/>
        <v>No</v>
      </c>
      <c r="Y1720" t="str">
        <f>IF(OR(Payroll!K135="Q1 2024",Payroll!K135="Q2 2024"),"Yes","No")</f>
        <v>No</v>
      </c>
      <c r="Z1720" s="178" t="str">
        <f t="shared" si="1098"/>
        <v>No</v>
      </c>
      <c r="AA1720" t="str">
        <f>IF(OR(Payroll!K135="Q3 2024",Payroll!K135="Q4 2024"),"Yes","No")</f>
        <v>No</v>
      </c>
      <c r="AB1720" s="178" t="str">
        <f t="shared" si="1099"/>
        <v>No</v>
      </c>
      <c r="AC1720" t="str">
        <f>IF(OR(Payroll!K135="Q1 2025",Payroll!K135="Q2 2025"),"Yes","No")</f>
        <v>No</v>
      </c>
      <c r="AD1720" s="178" t="str">
        <f t="shared" si="1100"/>
        <v>No</v>
      </c>
      <c r="AE1720" t="str">
        <f>IF(OR(Payroll!K135="Q3 2025",Payroll!K135="Q4 2025"),"Yes","No")</f>
        <v>No</v>
      </c>
      <c r="AF1720" s="178" t="str">
        <f t="shared" si="1101"/>
        <v>No</v>
      </c>
      <c r="AG1720" t="str">
        <f>IF(OR(Payroll!K135="Q1 2026",Payroll!K135="Q2 2026"),"Yes","No")</f>
        <v>No</v>
      </c>
      <c r="AH1720" s="178" t="str">
        <f t="shared" si="1102"/>
        <v>No</v>
      </c>
      <c r="AI1720" t="str">
        <f>IF(OR(Payroll!K135="Q3 2026",Payroll!K135="Q4 2026"),"Yes","No")</f>
        <v>No</v>
      </c>
      <c r="AJ1720" s="178" t="str">
        <f t="shared" si="1103"/>
        <v>No</v>
      </c>
      <c r="AK1720" t="str">
        <f>IF(OR(Payroll!K135="Q1 2027",Payroll!K135="Q2 2027"),"Yes","No")</f>
        <v>No</v>
      </c>
      <c r="AL1720" s="178" t="str">
        <f t="shared" si="1104"/>
        <v>No</v>
      </c>
      <c r="AM1720" t="str">
        <f>IF(OR(Payroll!K135="Q3 2027",Payroll!K135="Q4 2027"),"Yes","No")</f>
        <v>No</v>
      </c>
      <c r="AN1720" s="178" t="str">
        <f t="shared" si="1105"/>
        <v>No</v>
      </c>
      <c r="AO1720" t="str">
        <f>IF(OR(Payroll!K135="Q1 2028",Payroll!K135="Q2 2028"),"Yes","No")</f>
        <v>No</v>
      </c>
      <c r="AP1720" s="178" t="str">
        <f t="shared" si="1106"/>
        <v>No</v>
      </c>
      <c r="AQ1720" t="str">
        <f>IF(OR(Payroll!K135="Q3 2028",Payroll!K135="Q4 2028"),"Yes","No")</f>
        <v>No</v>
      </c>
      <c r="AR1720" s="178" t="str">
        <f t="shared" si="1107"/>
        <v>No</v>
      </c>
      <c r="AS1720" t="str">
        <f>IF(OR(Payroll!K135="Q1 2029",Payroll!K135="Q2 2029"),"Yes","No")</f>
        <v>No</v>
      </c>
      <c r="AT1720" s="178" t="str">
        <f t="shared" si="1108"/>
        <v>No</v>
      </c>
      <c r="AU1720" t="str">
        <f>IF(OR(Payroll!K135="Q3 2029",Payroll!K135="Q4 2029"),"Yes","No")</f>
        <v>No</v>
      </c>
      <c r="AV1720" s="178" t="str">
        <f t="shared" si="1109"/>
        <v>No</v>
      </c>
      <c r="AW1720" t="str">
        <f>IF(OR(Payroll!K135="Q1 2030",Payroll!K135="Q2 2030"),"Yes","No")</f>
        <v>No</v>
      </c>
      <c r="AX1720" s="178" t="str">
        <f t="shared" si="1110"/>
        <v>No</v>
      </c>
      <c r="AY1720" t="str">
        <f>IF(OR(Payroll!K135="Q3 2030",Payroll!K135="Q4 2030"),"Yes","No")</f>
        <v>No</v>
      </c>
      <c r="AZ1720" s="178" t="str">
        <f t="shared" si="1111"/>
        <v>No</v>
      </c>
      <c r="BA1720" t="str">
        <f>IF(Payroll!K135="","No","Yes")</f>
        <v>No</v>
      </c>
      <c r="BB1720" s="178" t="str">
        <f t="shared" si="1112"/>
        <v>No</v>
      </c>
      <c r="BC1720" s="178" t="str">
        <f t="shared" si="1113"/>
        <v>Yes</v>
      </c>
    </row>
    <row r="1721" spans="1:55" ht="23.65" thickBot="1" x14ac:dyDescent="0.5">
      <c r="A1721" s="177">
        <v>132</v>
      </c>
      <c r="B1721" s="71" t="s">
        <v>235</v>
      </c>
      <c r="C1721" t="str">
        <f>IF(Payroll!E136="Yes","Yes","No")</f>
        <v>No</v>
      </c>
      <c r="D1721" t="str">
        <f>IF(AND(C1721="No",Payroll!F136="Yes"),"Yes","No")</f>
        <v>No</v>
      </c>
      <c r="E1721" t="str">
        <f>IF(AND(C1721="No",Payroll!F136="N/A"),"N/A","No")</f>
        <v>No</v>
      </c>
      <c r="F1721">
        <f>IF(OR(Payroll!F136="Yes",Payroll!F136="N/A"),0,1)</f>
        <v>1</v>
      </c>
      <c r="G1721" t="str">
        <f>IF(OR(Payroll!K136="Q3 2019",Payroll!K136="Q4 2019"),"Yes","No")</f>
        <v>No</v>
      </c>
      <c r="H1721" s="178" t="str">
        <f t="shared" si="1089"/>
        <v>No</v>
      </c>
      <c r="I1721" t="str">
        <f>IF(OR(Payroll!K136="Q1 2020",Payroll!K136="Q2 2020"),"Yes","No")</f>
        <v>No</v>
      </c>
      <c r="J1721" s="178" t="str">
        <f t="shared" si="1090"/>
        <v>No</v>
      </c>
      <c r="K1721" t="str">
        <f>IF(OR(Payroll!K136="Q3 2020",Payroll!K136="Q4 2020"),"Yes","No")</f>
        <v>No</v>
      </c>
      <c r="L1721" s="178" t="str">
        <f t="shared" si="1091"/>
        <v>No</v>
      </c>
      <c r="M1721" t="str">
        <f>IF(OR(Payroll!K136="Q1 2021",Payroll!K136="Q2 2021"),"Yes","No")</f>
        <v>No</v>
      </c>
      <c r="N1721" s="178" t="str">
        <f t="shared" si="1092"/>
        <v>No</v>
      </c>
      <c r="O1721" t="str">
        <f>IF(OR(Payroll!K136="Q3 2021",Payroll!K136="Q4 2021"),"Yes","No")</f>
        <v>No</v>
      </c>
      <c r="P1721" s="178" t="str">
        <f t="shared" si="1093"/>
        <v>No</v>
      </c>
      <c r="Q1721" t="str">
        <f>IF(OR(Payroll!K136="Q1 2022",Payroll!K136="Q2 2022"),"Yes","No")</f>
        <v>No</v>
      </c>
      <c r="R1721" s="178" t="str">
        <f t="shared" si="1094"/>
        <v>No</v>
      </c>
      <c r="S1721" t="str">
        <f>IF(OR(Payroll!K136="Q3 2022",Payroll!K136="Q4 2022"),"Yes","No")</f>
        <v>No</v>
      </c>
      <c r="T1721" s="178" t="str">
        <f t="shared" si="1095"/>
        <v>No</v>
      </c>
      <c r="U1721" t="str">
        <f>IF(OR(Payroll!K136="Q1 2023",Payroll!K136="Q2 2023"),"Yes","No")</f>
        <v>No</v>
      </c>
      <c r="V1721" s="178" t="str">
        <f t="shared" si="1096"/>
        <v>No</v>
      </c>
      <c r="W1721" t="str">
        <f>IF(OR(Payroll!K136="Q3 2023",Payroll!K136="Q4 2023"),"Yes","No")</f>
        <v>No</v>
      </c>
      <c r="X1721" s="178" t="str">
        <f t="shared" si="1097"/>
        <v>No</v>
      </c>
      <c r="Y1721" t="str">
        <f>IF(OR(Payroll!K136="Q1 2024",Payroll!K136="Q2 2024"),"Yes","No")</f>
        <v>No</v>
      </c>
      <c r="Z1721" s="178" t="str">
        <f t="shared" si="1098"/>
        <v>No</v>
      </c>
      <c r="AA1721" t="str">
        <f>IF(OR(Payroll!K136="Q3 2024",Payroll!K136="Q4 2024"),"Yes","No")</f>
        <v>No</v>
      </c>
      <c r="AB1721" s="178" t="str">
        <f t="shared" si="1099"/>
        <v>No</v>
      </c>
      <c r="AC1721" t="str">
        <f>IF(OR(Payroll!K136="Q1 2025",Payroll!K136="Q2 2025"),"Yes","No")</f>
        <v>No</v>
      </c>
      <c r="AD1721" s="178" t="str">
        <f t="shared" si="1100"/>
        <v>No</v>
      </c>
      <c r="AE1721" t="str">
        <f>IF(OR(Payroll!K136="Q3 2025",Payroll!K136="Q4 2025"),"Yes","No")</f>
        <v>No</v>
      </c>
      <c r="AF1721" s="178" t="str">
        <f t="shared" si="1101"/>
        <v>No</v>
      </c>
      <c r="AG1721" t="str">
        <f>IF(OR(Payroll!K136="Q1 2026",Payroll!K136="Q2 2026"),"Yes","No")</f>
        <v>No</v>
      </c>
      <c r="AH1721" s="178" t="str">
        <f t="shared" si="1102"/>
        <v>No</v>
      </c>
      <c r="AI1721" t="str">
        <f>IF(OR(Payroll!K136="Q3 2026",Payroll!K136="Q4 2026"),"Yes","No")</f>
        <v>No</v>
      </c>
      <c r="AJ1721" s="178" t="str">
        <f t="shared" si="1103"/>
        <v>No</v>
      </c>
      <c r="AK1721" t="str">
        <f>IF(OR(Payroll!K136="Q1 2027",Payroll!K136="Q2 2027"),"Yes","No")</f>
        <v>No</v>
      </c>
      <c r="AL1721" s="178" t="str">
        <f t="shared" si="1104"/>
        <v>No</v>
      </c>
      <c r="AM1721" t="str">
        <f>IF(OR(Payroll!K136="Q3 2027",Payroll!K136="Q4 2027"),"Yes","No")</f>
        <v>No</v>
      </c>
      <c r="AN1721" s="178" t="str">
        <f t="shared" si="1105"/>
        <v>No</v>
      </c>
      <c r="AO1721" t="str">
        <f>IF(OR(Payroll!K136="Q1 2028",Payroll!K136="Q2 2028"),"Yes","No")</f>
        <v>No</v>
      </c>
      <c r="AP1721" s="178" t="str">
        <f t="shared" si="1106"/>
        <v>No</v>
      </c>
      <c r="AQ1721" t="str">
        <f>IF(OR(Payroll!K136="Q3 2028",Payroll!K136="Q4 2028"),"Yes","No")</f>
        <v>No</v>
      </c>
      <c r="AR1721" s="178" t="str">
        <f t="shared" si="1107"/>
        <v>No</v>
      </c>
      <c r="AS1721" t="str">
        <f>IF(OR(Payroll!K136="Q1 2029",Payroll!K136="Q2 2029"),"Yes","No")</f>
        <v>No</v>
      </c>
      <c r="AT1721" s="178" t="str">
        <f t="shared" si="1108"/>
        <v>No</v>
      </c>
      <c r="AU1721" t="str">
        <f>IF(OR(Payroll!K136="Q3 2029",Payroll!K136="Q4 2029"),"Yes","No")</f>
        <v>No</v>
      </c>
      <c r="AV1721" s="178" t="str">
        <f t="shared" si="1109"/>
        <v>No</v>
      </c>
      <c r="AW1721" t="str">
        <f>IF(OR(Payroll!K136="Q1 2030",Payroll!K136="Q2 2030"),"Yes","No")</f>
        <v>No</v>
      </c>
      <c r="AX1721" s="178" t="str">
        <f t="shared" si="1110"/>
        <v>No</v>
      </c>
      <c r="AY1721" t="str">
        <f>IF(OR(Payroll!K136="Q3 2030",Payroll!K136="Q4 2030"),"Yes","No")</f>
        <v>No</v>
      </c>
      <c r="AZ1721" s="178" t="str">
        <f t="shared" si="1111"/>
        <v>No</v>
      </c>
      <c r="BA1721" t="str">
        <f>IF(Payroll!K136="","No","Yes")</f>
        <v>No</v>
      </c>
      <c r="BB1721" s="178" t="str">
        <f t="shared" si="1112"/>
        <v>No</v>
      </c>
      <c r="BC1721" s="178" t="str">
        <f t="shared" si="1113"/>
        <v>Yes</v>
      </c>
    </row>
    <row r="1722" spans="1:55" ht="23.65" thickBot="1" x14ac:dyDescent="0.5">
      <c r="A1722" s="177">
        <v>133</v>
      </c>
      <c r="B1722" s="71" t="s">
        <v>1355</v>
      </c>
      <c r="C1722" t="str">
        <f>IF(Payroll!E137="Yes","Yes","No")</f>
        <v>No</v>
      </c>
      <c r="D1722" t="str">
        <f>IF(AND(C1722="No",Payroll!F137="Yes"),"Yes","No")</f>
        <v>No</v>
      </c>
      <c r="E1722" t="str">
        <f>IF(AND(C1722="No",Payroll!F137="N/A"),"N/A","No")</f>
        <v>No</v>
      </c>
      <c r="F1722">
        <f>IF(OR(Payroll!F137="Yes",Payroll!F137="N/A"),0,1)</f>
        <v>1</v>
      </c>
      <c r="G1722" t="str">
        <f>IF(OR(Payroll!K137="Q3 2019",Payroll!K137="Q4 2019"),"Yes","No")</f>
        <v>No</v>
      </c>
      <c r="H1722" s="178" t="str">
        <f t="shared" si="1089"/>
        <v>No</v>
      </c>
      <c r="I1722" t="str">
        <f>IF(OR(Payroll!K137="Q1 2020",Payroll!K137="Q2 2020"),"Yes","No")</f>
        <v>No</v>
      </c>
      <c r="J1722" s="178" t="str">
        <f t="shared" si="1090"/>
        <v>No</v>
      </c>
      <c r="K1722" t="str">
        <f>IF(OR(Payroll!K137="Q3 2020",Payroll!K137="Q4 2020"),"Yes","No")</f>
        <v>No</v>
      </c>
      <c r="L1722" s="178" t="str">
        <f t="shared" si="1091"/>
        <v>No</v>
      </c>
      <c r="M1722" t="str">
        <f>IF(OR(Payroll!K137="Q1 2021",Payroll!K137="Q2 2021"),"Yes","No")</f>
        <v>No</v>
      </c>
      <c r="N1722" s="178" t="str">
        <f t="shared" si="1092"/>
        <v>No</v>
      </c>
      <c r="O1722" t="str">
        <f>IF(OR(Payroll!K137="Q3 2021",Payroll!K137="Q4 2021"),"Yes","No")</f>
        <v>No</v>
      </c>
      <c r="P1722" s="178" t="str">
        <f t="shared" si="1093"/>
        <v>No</v>
      </c>
      <c r="Q1722" t="str">
        <f>IF(OR(Payroll!K137="Q1 2022",Payroll!K137="Q2 2022"),"Yes","No")</f>
        <v>No</v>
      </c>
      <c r="R1722" s="178" t="str">
        <f t="shared" si="1094"/>
        <v>No</v>
      </c>
      <c r="S1722" t="str">
        <f>IF(OR(Payroll!K137="Q3 2022",Payroll!K137="Q4 2022"),"Yes","No")</f>
        <v>No</v>
      </c>
      <c r="T1722" s="178" t="str">
        <f t="shared" si="1095"/>
        <v>No</v>
      </c>
      <c r="U1722" t="str">
        <f>IF(OR(Payroll!K137="Q1 2023",Payroll!K137="Q2 2023"),"Yes","No")</f>
        <v>No</v>
      </c>
      <c r="V1722" s="178" t="str">
        <f t="shared" si="1096"/>
        <v>No</v>
      </c>
      <c r="W1722" t="str">
        <f>IF(OR(Payroll!K137="Q3 2023",Payroll!K137="Q4 2023"),"Yes","No")</f>
        <v>No</v>
      </c>
      <c r="X1722" s="178" t="str">
        <f t="shared" si="1097"/>
        <v>No</v>
      </c>
      <c r="Y1722" t="str">
        <f>IF(OR(Payroll!K137="Q1 2024",Payroll!K137="Q2 2024"),"Yes","No")</f>
        <v>No</v>
      </c>
      <c r="Z1722" s="178" t="str">
        <f t="shared" si="1098"/>
        <v>No</v>
      </c>
      <c r="AA1722" t="str">
        <f>IF(OR(Payroll!K137="Q3 2024",Payroll!K137="Q4 2024"),"Yes","No")</f>
        <v>No</v>
      </c>
      <c r="AB1722" s="178" t="str">
        <f t="shared" si="1099"/>
        <v>No</v>
      </c>
      <c r="AC1722" t="str">
        <f>IF(OR(Payroll!K137="Q1 2025",Payroll!K137="Q2 2025"),"Yes","No")</f>
        <v>No</v>
      </c>
      <c r="AD1722" s="178" t="str">
        <f t="shared" si="1100"/>
        <v>No</v>
      </c>
      <c r="AE1722" t="str">
        <f>IF(OR(Payroll!K137="Q3 2025",Payroll!K137="Q4 2025"),"Yes","No")</f>
        <v>No</v>
      </c>
      <c r="AF1722" s="178" t="str">
        <f t="shared" si="1101"/>
        <v>No</v>
      </c>
      <c r="AG1722" t="str">
        <f>IF(OR(Payroll!K137="Q1 2026",Payroll!K137="Q2 2026"),"Yes","No")</f>
        <v>No</v>
      </c>
      <c r="AH1722" s="178" t="str">
        <f t="shared" si="1102"/>
        <v>No</v>
      </c>
      <c r="AI1722" t="str">
        <f>IF(OR(Payroll!K137="Q3 2026",Payroll!K137="Q4 2026"),"Yes","No")</f>
        <v>No</v>
      </c>
      <c r="AJ1722" s="178" t="str">
        <f t="shared" si="1103"/>
        <v>No</v>
      </c>
      <c r="AK1722" t="str">
        <f>IF(OR(Payroll!K137="Q1 2027",Payroll!K137="Q2 2027"),"Yes","No")</f>
        <v>No</v>
      </c>
      <c r="AL1722" s="178" t="str">
        <f t="shared" si="1104"/>
        <v>No</v>
      </c>
      <c r="AM1722" t="str">
        <f>IF(OR(Payroll!K137="Q3 2027",Payroll!K137="Q4 2027"),"Yes","No")</f>
        <v>No</v>
      </c>
      <c r="AN1722" s="178" t="str">
        <f t="shared" si="1105"/>
        <v>No</v>
      </c>
      <c r="AO1722" t="str">
        <f>IF(OR(Payroll!K137="Q1 2028",Payroll!K137="Q2 2028"),"Yes","No")</f>
        <v>No</v>
      </c>
      <c r="AP1722" s="178" t="str">
        <f t="shared" si="1106"/>
        <v>No</v>
      </c>
      <c r="AQ1722" t="str">
        <f>IF(OR(Payroll!K137="Q3 2028",Payroll!K137="Q4 2028"),"Yes","No")</f>
        <v>No</v>
      </c>
      <c r="AR1722" s="178" t="str">
        <f t="shared" si="1107"/>
        <v>No</v>
      </c>
      <c r="AS1722" t="str">
        <f>IF(OR(Payroll!K137="Q1 2029",Payroll!K137="Q2 2029"),"Yes","No")</f>
        <v>No</v>
      </c>
      <c r="AT1722" s="178" t="str">
        <f t="shared" si="1108"/>
        <v>No</v>
      </c>
      <c r="AU1722" t="str">
        <f>IF(OR(Payroll!K137="Q3 2029",Payroll!K137="Q4 2029"),"Yes","No")</f>
        <v>No</v>
      </c>
      <c r="AV1722" s="178" t="str">
        <f t="shared" si="1109"/>
        <v>No</v>
      </c>
      <c r="AW1722" t="str">
        <f>IF(OR(Payroll!K137="Q1 2030",Payroll!K137="Q2 2030"),"Yes","No")</f>
        <v>No</v>
      </c>
      <c r="AX1722" s="178" t="str">
        <f t="shared" si="1110"/>
        <v>No</v>
      </c>
      <c r="AY1722" t="str">
        <f>IF(OR(Payroll!K137="Q3 2030",Payroll!K137="Q4 2030"),"Yes","No")</f>
        <v>No</v>
      </c>
      <c r="AZ1722" s="178" t="str">
        <f t="shared" si="1111"/>
        <v>No</v>
      </c>
      <c r="BA1722" t="str">
        <f>IF(Payroll!K137="","No","Yes")</f>
        <v>No</v>
      </c>
      <c r="BB1722" s="178" t="str">
        <f t="shared" si="1112"/>
        <v>No</v>
      </c>
      <c r="BC1722" s="178" t="str">
        <f t="shared" si="1113"/>
        <v>Yes</v>
      </c>
    </row>
    <row r="1723" spans="1:55" ht="23.65" thickBot="1" x14ac:dyDescent="0.5">
      <c r="A1723" s="177">
        <v>134</v>
      </c>
      <c r="B1723" s="71" t="s">
        <v>237</v>
      </c>
      <c r="C1723" t="str">
        <f>IF(Payroll!E138="Yes","Yes","No")</f>
        <v>No</v>
      </c>
      <c r="D1723" t="str">
        <f>IF(AND(C1723="No",Payroll!F138="Yes"),"Yes","No")</f>
        <v>No</v>
      </c>
      <c r="E1723" t="str">
        <f>IF(AND(C1723="No",Payroll!F138="N/A"),"N/A","No")</f>
        <v>No</v>
      </c>
      <c r="F1723">
        <f>IF(OR(Payroll!F138="Yes",Payroll!F138="N/A"),0,1)</f>
        <v>1</v>
      </c>
      <c r="G1723" t="str">
        <f>IF(OR(Payroll!K138="Q3 2019",Payroll!K138="Q4 2019"),"Yes","No")</f>
        <v>No</v>
      </c>
      <c r="H1723" s="178" t="str">
        <f t="shared" si="1089"/>
        <v>No</v>
      </c>
      <c r="I1723" t="str">
        <f>IF(OR(Payroll!K138="Q1 2020",Payroll!K138="Q2 2020"),"Yes","No")</f>
        <v>No</v>
      </c>
      <c r="J1723" s="178" t="str">
        <f t="shared" si="1090"/>
        <v>No</v>
      </c>
      <c r="K1723" t="str">
        <f>IF(OR(Payroll!K138="Q3 2020",Payroll!K138="Q4 2020"),"Yes","No")</f>
        <v>No</v>
      </c>
      <c r="L1723" s="178" t="str">
        <f t="shared" si="1091"/>
        <v>No</v>
      </c>
      <c r="M1723" t="str">
        <f>IF(OR(Payroll!K138="Q1 2021",Payroll!K138="Q2 2021"),"Yes","No")</f>
        <v>No</v>
      </c>
      <c r="N1723" s="178" t="str">
        <f t="shared" si="1092"/>
        <v>No</v>
      </c>
      <c r="O1723" t="str">
        <f>IF(OR(Payroll!K138="Q3 2021",Payroll!K138="Q4 2021"),"Yes","No")</f>
        <v>No</v>
      </c>
      <c r="P1723" s="178" t="str">
        <f t="shared" si="1093"/>
        <v>No</v>
      </c>
      <c r="Q1723" t="str">
        <f>IF(OR(Payroll!K138="Q1 2022",Payroll!K138="Q2 2022"),"Yes","No")</f>
        <v>No</v>
      </c>
      <c r="R1723" s="178" t="str">
        <f t="shared" si="1094"/>
        <v>No</v>
      </c>
      <c r="S1723" t="str">
        <f>IF(OR(Payroll!K138="Q3 2022",Payroll!K138="Q4 2022"),"Yes","No")</f>
        <v>No</v>
      </c>
      <c r="T1723" s="178" t="str">
        <f t="shared" si="1095"/>
        <v>No</v>
      </c>
      <c r="U1723" t="str">
        <f>IF(OR(Payroll!K138="Q1 2023",Payroll!K138="Q2 2023"),"Yes","No")</f>
        <v>No</v>
      </c>
      <c r="V1723" s="178" t="str">
        <f t="shared" si="1096"/>
        <v>No</v>
      </c>
      <c r="W1723" t="str">
        <f>IF(OR(Payroll!K138="Q3 2023",Payroll!K138="Q4 2023"),"Yes","No")</f>
        <v>No</v>
      </c>
      <c r="X1723" s="178" t="str">
        <f t="shared" si="1097"/>
        <v>No</v>
      </c>
      <c r="Y1723" t="str">
        <f>IF(OR(Payroll!K138="Q1 2024",Payroll!K138="Q2 2024"),"Yes","No")</f>
        <v>No</v>
      </c>
      <c r="Z1723" s="178" t="str">
        <f t="shared" si="1098"/>
        <v>No</v>
      </c>
      <c r="AA1723" t="str">
        <f>IF(OR(Payroll!K138="Q3 2024",Payroll!K138="Q4 2024"),"Yes","No")</f>
        <v>No</v>
      </c>
      <c r="AB1723" s="178" t="str">
        <f t="shared" si="1099"/>
        <v>No</v>
      </c>
      <c r="AC1723" t="str">
        <f>IF(OR(Payroll!K138="Q1 2025",Payroll!K138="Q2 2025"),"Yes","No")</f>
        <v>No</v>
      </c>
      <c r="AD1723" s="178" t="str">
        <f t="shared" si="1100"/>
        <v>No</v>
      </c>
      <c r="AE1723" t="str">
        <f>IF(OR(Payroll!K138="Q3 2025",Payroll!K138="Q4 2025"),"Yes","No")</f>
        <v>No</v>
      </c>
      <c r="AF1723" s="178" t="str">
        <f t="shared" si="1101"/>
        <v>No</v>
      </c>
      <c r="AG1723" t="str">
        <f>IF(OR(Payroll!K138="Q1 2026",Payroll!K138="Q2 2026"),"Yes","No")</f>
        <v>No</v>
      </c>
      <c r="AH1723" s="178" t="str">
        <f t="shared" si="1102"/>
        <v>No</v>
      </c>
      <c r="AI1723" t="str">
        <f>IF(OR(Payroll!K138="Q3 2026",Payroll!K138="Q4 2026"),"Yes","No")</f>
        <v>No</v>
      </c>
      <c r="AJ1723" s="178" t="str">
        <f t="shared" si="1103"/>
        <v>No</v>
      </c>
      <c r="AK1723" t="str">
        <f>IF(OR(Payroll!K138="Q1 2027",Payroll!K138="Q2 2027"),"Yes","No")</f>
        <v>No</v>
      </c>
      <c r="AL1723" s="178" t="str">
        <f t="shared" si="1104"/>
        <v>No</v>
      </c>
      <c r="AM1723" t="str">
        <f>IF(OR(Payroll!K138="Q3 2027",Payroll!K138="Q4 2027"),"Yes","No")</f>
        <v>No</v>
      </c>
      <c r="AN1723" s="178" t="str">
        <f t="shared" si="1105"/>
        <v>No</v>
      </c>
      <c r="AO1723" t="str">
        <f>IF(OR(Payroll!K138="Q1 2028",Payroll!K138="Q2 2028"),"Yes","No")</f>
        <v>No</v>
      </c>
      <c r="AP1723" s="178" t="str">
        <f t="shared" si="1106"/>
        <v>No</v>
      </c>
      <c r="AQ1723" t="str">
        <f>IF(OR(Payroll!K138="Q3 2028",Payroll!K138="Q4 2028"),"Yes","No")</f>
        <v>No</v>
      </c>
      <c r="AR1723" s="178" t="str">
        <f t="shared" si="1107"/>
        <v>No</v>
      </c>
      <c r="AS1723" t="str">
        <f>IF(OR(Payroll!K138="Q1 2029",Payroll!K138="Q2 2029"),"Yes","No")</f>
        <v>No</v>
      </c>
      <c r="AT1723" s="178" t="str">
        <f t="shared" si="1108"/>
        <v>No</v>
      </c>
      <c r="AU1723" t="str">
        <f>IF(OR(Payroll!K138="Q3 2029",Payroll!K138="Q4 2029"),"Yes","No")</f>
        <v>No</v>
      </c>
      <c r="AV1723" s="178" t="str">
        <f t="shared" si="1109"/>
        <v>No</v>
      </c>
      <c r="AW1723" t="str">
        <f>IF(OR(Payroll!K138="Q1 2030",Payroll!K138="Q2 2030"),"Yes","No")</f>
        <v>No</v>
      </c>
      <c r="AX1723" s="178" t="str">
        <f t="shared" si="1110"/>
        <v>No</v>
      </c>
      <c r="AY1723" t="str">
        <f>IF(OR(Payroll!K138="Q3 2030",Payroll!K138="Q4 2030"),"Yes","No")</f>
        <v>No</v>
      </c>
      <c r="AZ1723" s="178" t="str">
        <f t="shared" si="1111"/>
        <v>No</v>
      </c>
      <c r="BA1723" t="str">
        <f>IF(Payroll!K138="","No","Yes")</f>
        <v>No</v>
      </c>
      <c r="BB1723" s="178" t="str">
        <f t="shared" si="1112"/>
        <v>No</v>
      </c>
      <c r="BC1723" s="178" t="str">
        <f t="shared" si="1113"/>
        <v>Yes</v>
      </c>
    </row>
    <row r="1724" spans="1:55" ht="23.65" thickBot="1" x14ac:dyDescent="0.5">
      <c r="A1724" s="177">
        <v>135</v>
      </c>
      <c r="B1724" s="71" t="s">
        <v>1356</v>
      </c>
      <c r="C1724" t="str">
        <f>IF(Payroll!E139="Yes","Yes","No")</f>
        <v>No</v>
      </c>
      <c r="D1724" t="str">
        <f>IF(AND(C1724="No",Payroll!F139="Yes"),"Yes","No")</f>
        <v>No</v>
      </c>
      <c r="E1724" t="str">
        <f>IF(AND(C1724="No",Payroll!F139="N/A"),"N/A","No")</f>
        <v>No</v>
      </c>
      <c r="F1724">
        <f>IF(OR(Payroll!F139="Yes",Payroll!F139="N/A"),0,1)</f>
        <v>1</v>
      </c>
      <c r="G1724" t="str">
        <f>IF(OR(Payroll!K139="Q3 2019",Payroll!K139="Q4 2019"),"Yes","No")</f>
        <v>No</v>
      </c>
      <c r="H1724" s="178" t="str">
        <f t="shared" si="1089"/>
        <v>No</v>
      </c>
      <c r="I1724" t="str">
        <f>IF(OR(Payroll!K139="Q1 2020",Payroll!K139="Q2 2020"),"Yes","No")</f>
        <v>No</v>
      </c>
      <c r="J1724" s="178" t="str">
        <f t="shared" si="1090"/>
        <v>No</v>
      </c>
      <c r="K1724" t="str">
        <f>IF(OR(Payroll!K139="Q3 2020",Payroll!K139="Q4 2020"),"Yes","No")</f>
        <v>No</v>
      </c>
      <c r="L1724" s="178" t="str">
        <f t="shared" si="1091"/>
        <v>No</v>
      </c>
      <c r="M1724" t="str">
        <f>IF(OR(Payroll!K139="Q1 2021",Payroll!K139="Q2 2021"),"Yes","No")</f>
        <v>No</v>
      </c>
      <c r="N1724" s="178" t="str">
        <f t="shared" si="1092"/>
        <v>No</v>
      </c>
      <c r="O1724" t="str">
        <f>IF(OR(Payroll!K139="Q3 2021",Payroll!K139="Q4 2021"),"Yes","No")</f>
        <v>No</v>
      </c>
      <c r="P1724" s="178" t="str">
        <f t="shared" si="1093"/>
        <v>No</v>
      </c>
      <c r="Q1724" t="str">
        <f>IF(OR(Payroll!K139="Q1 2022",Payroll!K139="Q2 2022"),"Yes","No")</f>
        <v>No</v>
      </c>
      <c r="R1724" s="178" t="str">
        <f t="shared" si="1094"/>
        <v>No</v>
      </c>
      <c r="S1724" t="str">
        <f>IF(OR(Payroll!K139="Q3 2022",Payroll!K139="Q4 2022"),"Yes","No")</f>
        <v>No</v>
      </c>
      <c r="T1724" s="178" t="str">
        <f t="shared" si="1095"/>
        <v>No</v>
      </c>
      <c r="U1724" t="str">
        <f>IF(OR(Payroll!K139="Q1 2023",Payroll!K139="Q2 2023"),"Yes","No")</f>
        <v>No</v>
      </c>
      <c r="V1724" s="178" t="str">
        <f t="shared" si="1096"/>
        <v>No</v>
      </c>
      <c r="W1724" t="str">
        <f>IF(OR(Payroll!K139="Q3 2023",Payroll!K139="Q4 2023"),"Yes","No")</f>
        <v>No</v>
      </c>
      <c r="X1724" s="178" t="str">
        <f t="shared" si="1097"/>
        <v>No</v>
      </c>
      <c r="Y1724" t="str">
        <f>IF(OR(Payroll!K139="Q1 2024",Payroll!K139="Q2 2024"),"Yes","No")</f>
        <v>No</v>
      </c>
      <c r="Z1724" s="178" t="str">
        <f t="shared" si="1098"/>
        <v>No</v>
      </c>
      <c r="AA1724" t="str">
        <f>IF(OR(Payroll!K139="Q3 2024",Payroll!K139="Q4 2024"),"Yes","No")</f>
        <v>No</v>
      </c>
      <c r="AB1724" s="178" t="str">
        <f t="shared" si="1099"/>
        <v>No</v>
      </c>
      <c r="AC1724" t="str">
        <f>IF(OR(Payroll!K139="Q1 2025",Payroll!K139="Q2 2025"),"Yes","No")</f>
        <v>No</v>
      </c>
      <c r="AD1724" s="178" t="str">
        <f t="shared" si="1100"/>
        <v>No</v>
      </c>
      <c r="AE1724" t="str">
        <f>IF(OR(Payroll!K139="Q3 2025",Payroll!K139="Q4 2025"),"Yes","No")</f>
        <v>No</v>
      </c>
      <c r="AF1724" s="178" t="str">
        <f t="shared" si="1101"/>
        <v>No</v>
      </c>
      <c r="AG1724" t="str">
        <f>IF(OR(Payroll!K139="Q1 2026",Payroll!K139="Q2 2026"),"Yes","No")</f>
        <v>No</v>
      </c>
      <c r="AH1724" s="178" t="str">
        <f t="shared" si="1102"/>
        <v>No</v>
      </c>
      <c r="AI1724" t="str">
        <f>IF(OR(Payroll!K139="Q3 2026",Payroll!K139="Q4 2026"),"Yes","No")</f>
        <v>No</v>
      </c>
      <c r="AJ1724" s="178" t="str">
        <f t="shared" si="1103"/>
        <v>No</v>
      </c>
      <c r="AK1724" t="str">
        <f>IF(OR(Payroll!K139="Q1 2027",Payroll!K139="Q2 2027"),"Yes","No")</f>
        <v>No</v>
      </c>
      <c r="AL1724" s="178" t="str">
        <f t="shared" si="1104"/>
        <v>No</v>
      </c>
      <c r="AM1724" t="str">
        <f>IF(OR(Payroll!K139="Q3 2027",Payroll!K139="Q4 2027"),"Yes","No")</f>
        <v>No</v>
      </c>
      <c r="AN1724" s="178" t="str">
        <f t="shared" si="1105"/>
        <v>No</v>
      </c>
      <c r="AO1724" t="str">
        <f>IF(OR(Payroll!K139="Q1 2028",Payroll!K139="Q2 2028"),"Yes","No")</f>
        <v>No</v>
      </c>
      <c r="AP1724" s="178" t="str">
        <f t="shared" si="1106"/>
        <v>No</v>
      </c>
      <c r="AQ1724" t="str">
        <f>IF(OR(Payroll!K139="Q3 2028",Payroll!K139="Q4 2028"),"Yes","No")</f>
        <v>No</v>
      </c>
      <c r="AR1724" s="178" t="str">
        <f t="shared" si="1107"/>
        <v>No</v>
      </c>
      <c r="AS1724" t="str">
        <f>IF(OR(Payroll!K139="Q1 2029",Payroll!K139="Q2 2029"),"Yes","No")</f>
        <v>No</v>
      </c>
      <c r="AT1724" s="178" t="str">
        <f t="shared" si="1108"/>
        <v>No</v>
      </c>
      <c r="AU1724" t="str">
        <f>IF(OR(Payroll!K139="Q3 2029",Payroll!K139="Q4 2029"),"Yes","No")</f>
        <v>No</v>
      </c>
      <c r="AV1724" s="178" t="str">
        <f t="shared" si="1109"/>
        <v>No</v>
      </c>
      <c r="AW1724" t="str">
        <f>IF(OR(Payroll!K139="Q1 2030",Payroll!K139="Q2 2030"),"Yes","No")</f>
        <v>No</v>
      </c>
      <c r="AX1724" s="178" t="str">
        <f t="shared" si="1110"/>
        <v>No</v>
      </c>
      <c r="AY1724" t="str">
        <f>IF(OR(Payroll!K139="Q3 2030",Payroll!K139="Q4 2030"),"Yes","No")</f>
        <v>No</v>
      </c>
      <c r="AZ1724" s="178" t="str">
        <f t="shared" si="1111"/>
        <v>No</v>
      </c>
      <c r="BA1724" t="str">
        <f>IF(Payroll!K139="","No","Yes")</f>
        <v>No</v>
      </c>
      <c r="BB1724" s="178" t="str">
        <f t="shared" si="1112"/>
        <v>No</v>
      </c>
      <c r="BC1724" s="178" t="str">
        <f t="shared" si="1113"/>
        <v>Yes</v>
      </c>
    </row>
    <row r="1725" spans="1:55" ht="23.65" thickBot="1" x14ac:dyDescent="0.5">
      <c r="A1725" s="177">
        <v>136</v>
      </c>
      <c r="B1725" s="71" t="s">
        <v>1357</v>
      </c>
      <c r="C1725" t="str">
        <f>IF(Payroll!E140="Yes","Yes","No")</f>
        <v>No</v>
      </c>
      <c r="D1725" t="str">
        <f>IF(AND(C1725="No",Payroll!F140="Yes"),"Yes","No")</f>
        <v>No</v>
      </c>
      <c r="E1725" t="str">
        <f>IF(AND(C1725="No",Payroll!F140="N/A"),"N/A","No")</f>
        <v>No</v>
      </c>
      <c r="F1725">
        <f>IF(OR(Payroll!F140="Yes",Payroll!F140="N/A"),0,1)</f>
        <v>1</v>
      </c>
      <c r="G1725" t="str">
        <f>IF(OR(Payroll!K140="Q3 2019",Payroll!K140="Q4 2019"),"Yes","No")</f>
        <v>No</v>
      </c>
      <c r="H1725" s="178" t="str">
        <f t="shared" si="1089"/>
        <v>No</v>
      </c>
      <c r="I1725" t="str">
        <f>IF(OR(Payroll!K140="Q1 2020",Payroll!K140="Q2 2020"),"Yes","No")</f>
        <v>No</v>
      </c>
      <c r="J1725" s="178" t="str">
        <f t="shared" si="1090"/>
        <v>No</v>
      </c>
      <c r="K1725" t="str">
        <f>IF(OR(Payroll!K140="Q3 2020",Payroll!K140="Q4 2020"),"Yes","No")</f>
        <v>No</v>
      </c>
      <c r="L1725" s="178" t="str">
        <f t="shared" si="1091"/>
        <v>No</v>
      </c>
      <c r="M1725" t="str">
        <f>IF(OR(Payroll!K140="Q1 2021",Payroll!K140="Q2 2021"),"Yes","No")</f>
        <v>No</v>
      </c>
      <c r="N1725" s="178" t="str">
        <f t="shared" si="1092"/>
        <v>No</v>
      </c>
      <c r="O1725" t="str">
        <f>IF(OR(Payroll!K140="Q3 2021",Payroll!K140="Q4 2021"),"Yes","No")</f>
        <v>No</v>
      </c>
      <c r="P1725" s="178" t="str">
        <f t="shared" si="1093"/>
        <v>No</v>
      </c>
      <c r="Q1725" t="str">
        <f>IF(OR(Payroll!K140="Q1 2022",Payroll!K140="Q2 2022"),"Yes","No")</f>
        <v>No</v>
      </c>
      <c r="R1725" s="178" t="str">
        <f t="shared" si="1094"/>
        <v>No</v>
      </c>
      <c r="S1725" t="str">
        <f>IF(OR(Payroll!K140="Q3 2022",Payroll!K140="Q4 2022"),"Yes","No")</f>
        <v>No</v>
      </c>
      <c r="T1725" s="178" t="str">
        <f t="shared" si="1095"/>
        <v>No</v>
      </c>
      <c r="U1725" t="str">
        <f>IF(OR(Payroll!K140="Q1 2023",Payroll!K140="Q2 2023"),"Yes","No")</f>
        <v>No</v>
      </c>
      <c r="V1725" s="178" t="str">
        <f t="shared" si="1096"/>
        <v>No</v>
      </c>
      <c r="W1725" t="str">
        <f>IF(OR(Payroll!K140="Q3 2023",Payroll!K140="Q4 2023"),"Yes","No")</f>
        <v>No</v>
      </c>
      <c r="X1725" s="178" t="str">
        <f t="shared" si="1097"/>
        <v>No</v>
      </c>
      <c r="Y1725" t="str">
        <f>IF(OR(Payroll!K140="Q1 2024",Payroll!K140="Q2 2024"),"Yes","No")</f>
        <v>No</v>
      </c>
      <c r="Z1725" s="178" t="str">
        <f t="shared" si="1098"/>
        <v>No</v>
      </c>
      <c r="AA1725" t="str">
        <f>IF(OR(Payroll!K140="Q3 2024",Payroll!K140="Q4 2024"),"Yes","No")</f>
        <v>No</v>
      </c>
      <c r="AB1725" s="178" t="str">
        <f t="shared" si="1099"/>
        <v>No</v>
      </c>
      <c r="AC1725" t="str">
        <f>IF(OR(Payroll!K140="Q1 2025",Payroll!K140="Q2 2025"),"Yes","No")</f>
        <v>No</v>
      </c>
      <c r="AD1725" s="178" t="str">
        <f t="shared" si="1100"/>
        <v>No</v>
      </c>
      <c r="AE1725" t="str">
        <f>IF(OR(Payroll!K140="Q3 2025",Payroll!K140="Q4 2025"),"Yes","No")</f>
        <v>No</v>
      </c>
      <c r="AF1725" s="178" t="str">
        <f t="shared" si="1101"/>
        <v>No</v>
      </c>
      <c r="AG1725" t="str">
        <f>IF(OR(Payroll!K140="Q1 2026",Payroll!K140="Q2 2026"),"Yes","No")</f>
        <v>No</v>
      </c>
      <c r="AH1725" s="178" t="str">
        <f t="shared" si="1102"/>
        <v>No</v>
      </c>
      <c r="AI1725" t="str">
        <f>IF(OR(Payroll!K140="Q3 2026",Payroll!K140="Q4 2026"),"Yes","No")</f>
        <v>No</v>
      </c>
      <c r="AJ1725" s="178" t="str">
        <f t="shared" si="1103"/>
        <v>No</v>
      </c>
      <c r="AK1725" t="str">
        <f>IF(OR(Payroll!K140="Q1 2027",Payroll!K140="Q2 2027"),"Yes","No")</f>
        <v>No</v>
      </c>
      <c r="AL1725" s="178" t="str">
        <f t="shared" si="1104"/>
        <v>No</v>
      </c>
      <c r="AM1725" t="str">
        <f>IF(OR(Payroll!K140="Q3 2027",Payroll!K140="Q4 2027"),"Yes","No")</f>
        <v>No</v>
      </c>
      <c r="AN1725" s="178" t="str">
        <f t="shared" si="1105"/>
        <v>No</v>
      </c>
      <c r="AO1725" t="str">
        <f>IF(OR(Payroll!K140="Q1 2028",Payroll!K140="Q2 2028"),"Yes","No")</f>
        <v>No</v>
      </c>
      <c r="AP1725" s="178" t="str">
        <f t="shared" si="1106"/>
        <v>No</v>
      </c>
      <c r="AQ1725" t="str">
        <f>IF(OR(Payroll!K140="Q3 2028",Payroll!K140="Q4 2028"),"Yes","No")</f>
        <v>No</v>
      </c>
      <c r="AR1725" s="178" t="str">
        <f t="shared" si="1107"/>
        <v>No</v>
      </c>
      <c r="AS1725" t="str">
        <f>IF(OR(Payroll!K140="Q1 2029",Payroll!K140="Q2 2029"),"Yes","No")</f>
        <v>No</v>
      </c>
      <c r="AT1725" s="178" t="str">
        <f t="shared" si="1108"/>
        <v>No</v>
      </c>
      <c r="AU1725" t="str">
        <f>IF(OR(Payroll!K140="Q3 2029",Payroll!K140="Q4 2029"),"Yes","No")</f>
        <v>No</v>
      </c>
      <c r="AV1725" s="178" t="str">
        <f t="shared" si="1109"/>
        <v>No</v>
      </c>
      <c r="AW1725" t="str">
        <f>IF(OR(Payroll!K140="Q1 2030",Payroll!K140="Q2 2030"),"Yes","No")</f>
        <v>No</v>
      </c>
      <c r="AX1725" s="178" t="str">
        <f t="shared" si="1110"/>
        <v>No</v>
      </c>
      <c r="AY1725" t="str">
        <f>IF(OR(Payroll!K140="Q3 2030",Payroll!K140="Q4 2030"),"Yes","No")</f>
        <v>No</v>
      </c>
      <c r="AZ1725" s="178" t="str">
        <f t="shared" si="1111"/>
        <v>No</v>
      </c>
      <c r="BA1725" t="str">
        <f>IF(Payroll!K140="","No","Yes")</f>
        <v>No</v>
      </c>
      <c r="BB1725" s="178" t="str">
        <f t="shared" si="1112"/>
        <v>No</v>
      </c>
      <c r="BC1725" s="178" t="str">
        <f t="shared" si="1113"/>
        <v>Yes</v>
      </c>
    </row>
    <row r="1726" spans="1:55" ht="23.65" thickBot="1" x14ac:dyDescent="0.5">
      <c r="A1726" s="177">
        <v>137</v>
      </c>
      <c r="B1726" s="71" t="s">
        <v>1358</v>
      </c>
      <c r="C1726" t="str">
        <f>IF(Payroll!E141="Yes","Yes","No")</f>
        <v>No</v>
      </c>
      <c r="D1726" t="str">
        <f>IF(AND(C1726="No",Payroll!F141="Yes"),"Yes","No")</f>
        <v>No</v>
      </c>
      <c r="E1726" t="str">
        <f>IF(AND(C1726="No",Payroll!F141="N/A"),"N/A","No")</f>
        <v>No</v>
      </c>
      <c r="F1726">
        <f>IF(OR(Payroll!F141="Yes",Payroll!F141="N/A"),0,1)</f>
        <v>1</v>
      </c>
      <c r="G1726" t="str">
        <f>IF(OR(Payroll!K141="Q3 2019",Payroll!K141="Q4 2019"),"Yes","No")</f>
        <v>No</v>
      </c>
      <c r="H1726" s="178" t="str">
        <f t="shared" si="1089"/>
        <v>No</v>
      </c>
      <c r="I1726" t="str">
        <f>IF(OR(Payroll!K141="Q1 2020",Payroll!K141="Q2 2020"),"Yes","No")</f>
        <v>No</v>
      </c>
      <c r="J1726" s="178" t="str">
        <f t="shared" si="1090"/>
        <v>No</v>
      </c>
      <c r="K1726" t="str">
        <f>IF(OR(Payroll!K141="Q3 2020",Payroll!K141="Q4 2020"),"Yes","No")</f>
        <v>No</v>
      </c>
      <c r="L1726" s="178" t="str">
        <f t="shared" si="1091"/>
        <v>No</v>
      </c>
      <c r="M1726" t="str">
        <f>IF(OR(Payroll!K141="Q1 2021",Payroll!K141="Q2 2021"),"Yes","No")</f>
        <v>No</v>
      </c>
      <c r="N1726" s="178" t="str">
        <f t="shared" si="1092"/>
        <v>No</v>
      </c>
      <c r="O1726" t="str">
        <f>IF(OR(Payroll!K141="Q3 2021",Payroll!K141="Q4 2021"),"Yes","No")</f>
        <v>No</v>
      </c>
      <c r="P1726" s="178" t="str">
        <f t="shared" si="1093"/>
        <v>No</v>
      </c>
      <c r="Q1726" t="str">
        <f>IF(OR(Payroll!K141="Q1 2022",Payroll!K141="Q2 2022"),"Yes","No")</f>
        <v>No</v>
      </c>
      <c r="R1726" s="178" t="str">
        <f t="shared" si="1094"/>
        <v>No</v>
      </c>
      <c r="S1726" t="str">
        <f>IF(OR(Payroll!K141="Q3 2022",Payroll!K141="Q4 2022"),"Yes","No")</f>
        <v>No</v>
      </c>
      <c r="T1726" s="178" t="str">
        <f t="shared" si="1095"/>
        <v>No</v>
      </c>
      <c r="U1726" t="str">
        <f>IF(OR(Payroll!K141="Q1 2023",Payroll!K141="Q2 2023"),"Yes","No")</f>
        <v>No</v>
      </c>
      <c r="V1726" s="178" t="str">
        <f t="shared" si="1096"/>
        <v>No</v>
      </c>
      <c r="W1726" t="str">
        <f>IF(OR(Payroll!K141="Q3 2023",Payroll!K141="Q4 2023"),"Yes","No")</f>
        <v>No</v>
      </c>
      <c r="X1726" s="178" t="str">
        <f t="shared" si="1097"/>
        <v>No</v>
      </c>
      <c r="Y1726" t="str">
        <f>IF(OR(Payroll!K141="Q1 2024",Payroll!K141="Q2 2024"),"Yes","No")</f>
        <v>No</v>
      </c>
      <c r="Z1726" s="178" t="str">
        <f t="shared" si="1098"/>
        <v>No</v>
      </c>
      <c r="AA1726" t="str">
        <f>IF(OR(Payroll!K141="Q3 2024",Payroll!K141="Q4 2024"),"Yes","No")</f>
        <v>No</v>
      </c>
      <c r="AB1726" s="178" t="str">
        <f t="shared" si="1099"/>
        <v>No</v>
      </c>
      <c r="AC1726" t="str">
        <f>IF(OR(Payroll!K141="Q1 2025",Payroll!K141="Q2 2025"),"Yes","No")</f>
        <v>No</v>
      </c>
      <c r="AD1726" s="178" t="str">
        <f t="shared" si="1100"/>
        <v>No</v>
      </c>
      <c r="AE1726" t="str">
        <f>IF(OR(Payroll!K141="Q3 2025",Payroll!K141="Q4 2025"),"Yes","No")</f>
        <v>No</v>
      </c>
      <c r="AF1726" s="178" t="str">
        <f t="shared" si="1101"/>
        <v>No</v>
      </c>
      <c r="AG1726" t="str">
        <f>IF(OR(Payroll!K141="Q1 2026",Payroll!K141="Q2 2026"),"Yes","No")</f>
        <v>No</v>
      </c>
      <c r="AH1726" s="178" t="str">
        <f t="shared" si="1102"/>
        <v>No</v>
      </c>
      <c r="AI1726" t="str">
        <f>IF(OR(Payroll!K141="Q3 2026",Payroll!K141="Q4 2026"),"Yes","No")</f>
        <v>No</v>
      </c>
      <c r="AJ1726" s="178" t="str">
        <f t="shared" si="1103"/>
        <v>No</v>
      </c>
      <c r="AK1726" t="str">
        <f>IF(OR(Payroll!K141="Q1 2027",Payroll!K141="Q2 2027"),"Yes","No")</f>
        <v>No</v>
      </c>
      <c r="AL1726" s="178" t="str">
        <f t="shared" si="1104"/>
        <v>No</v>
      </c>
      <c r="AM1726" t="str">
        <f>IF(OR(Payroll!K141="Q3 2027",Payroll!K141="Q4 2027"),"Yes","No")</f>
        <v>No</v>
      </c>
      <c r="AN1726" s="178" t="str">
        <f t="shared" si="1105"/>
        <v>No</v>
      </c>
      <c r="AO1726" t="str">
        <f>IF(OR(Payroll!K141="Q1 2028",Payroll!K141="Q2 2028"),"Yes","No")</f>
        <v>No</v>
      </c>
      <c r="AP1726" s="178" t="str">
        <f t="shared" si="1106"/>
        <v>No</v>
      </c>
      <c r="AQ1726" t="str">
        <f>IF(OR(Payroll!K141="Q3 2028",Payroll!K141="Q4 2028"),"Yes","No")</f>
        <v>No</v>
      </c>
      <c r="AR1726" s="178" t="str">
        <f t="shared" si="1107"/>
        <v>No</v>
      </c>
      <c r="AS1726" t="str">
        <f>IF(OR(Payroll!K141="Q1 2029",Payroll!K141="Q2 2029"),"Yes","No")</f>
        <v>No</v>
      </c>
      <c r="AT1726" s="178" t="str">
        <f t="shared" si="1108"/>
        <v>No</v>
      </c>
      <c r="AU1726" t="str">
        <f>IF(OR(Payroll!K141="Q3 2029",Payroll!K141="Q4 2029"),"Yes","No")</f>
        <v>No</v>
      </c>
      <c r="AV1726" s="178" t="str">
        <f t="shared" si="1109"/>
        <v>No</v>
      </c>
      <c r="AW1726" t="str">
        <f>IF(OR(Payroll!K141="Q1 2030",Payroll!K141="Q2 2030"),"Yes","No")</f>
        <v>No</v>
      </c>
      <c r="AX1726" s="178" t="str">
        <f t="shared" si="1110"/>
        <v>No</v>
      </c>
      <c r="AY1726" t="str">
        <f>IF(OR(Payroll!K141="Q3 2030",Payroll!K141="Q4 2030"),"Yes","No")</f>
        <v>No</v>
      </c>
      <c r="AZ1726" s="178" t="str">
        <f t="shared" si="1111"/>
        <v>No</v>
      </c>
      <c r="BA1726" t="str">
        <f>IF(Payroll!K141="","No","Yes")</f>
        <v>No</v>
      </c>
      <c r="BB1726" s="178" t="str">
        <f t="shared" si="1112"/>
        <v>No</v>
      </c>
      <c r="BC1726" s="178" t="str">
        <f t="shared" si="1113"/>
        <v>Yes</v>
      </c>
    </row>
    <row r="1727" spans="1:55" ht="23.65" thickBot="1" x14ac:dyDescent="0.5">
      <c r="A1727" s="177">
        <v>138</v>
      </c>
      <c r="B1727" s="71" t="s">
        <v>1359</v>
      </c>
      <c r="C1727" t="str">
        <f>IF(Payroll!E142="Yes","Yes","No")</f>
        <v>No</v>
      </c>
      <c r="D1727" t="str">
        <f>IF(AND(C1727="No",Payroll!F142="Yes"),"Yes","No")</f>
        <v>No</v>
      </c>
      <c r="E1727" t="str">
        <f>IF(AND(C1727="No",Payroll!F142="N/A"),"N/A","No")</f>
        <v>No</v>
      </c>
      <c r="F1727">
        <f>IF(OR(Payroll!F142="Yes",Payroll!F142="N/A"),0,1)</f>
        <v>1</v>
      </c>
      <c r="G1727" t="str">
        <f>IF(OR(Payroll!K142="Q3 2019",Payroll!K142="Q4 2019"),"Yes","No")</f>
        <v>No</v>
      </c>
      <c r="H1727" s="178" t="str">
        <f t="shared" si="1089"/>
        <v>No</v>
      </c>
      <c r="I1727" t="str">
        <f>IF(OR(Payroll!K142="Q1 2020",Payroll!K142="Q2 2020"),"Yes","No")</f>
        <v>No</v>
      </c>
      <c r="J1727" s="178" t="str">
        <f t="shared" si="1090"/>
        <v>No</v>
      </c>
      <c r="K1727" t="str">
        <f>IF(OR(Payroll!K142="Q3 2020",Payroll!K142="Q4 2020"),"Yes","No")</f>
        <v>No</v>
      </c>
      <c r="L1727" s="178" t="str">
        <f t="shared" si="1091"/>
        <v>No</v>
      </c>
      <c r="M1727" t="str">
        <f>IF(OR(Payroll!K142="Q1 2021",Payroll!K142="Q2 2021"),"Yes","No")</f>
        <v>No</v>
      </c>
      <c r="N1727" s="178" t="str">
        <f t="shared" si="1092"/>
        <v>No</v>
      </c>
      <c r="O1727" t="str">
        <f>IF(OR(Payroll!K142="Q3 2021",Payroll!K142="Q4 2021"),"Yes","No")</f>
        <v>No</v>
      </c>
      <c r="P1727" s="178" t="str">
        <f t="shared" si="1093"/>
        <v>No</v>
      </c>
      <c r="Q1727" t="str">
        <f>IF(OR(Payroll!K142="Q1 2022",Payroll!K142="Q2 2022"),"Yes","No")</f>
        <v>No</v>
      </c>
      <c r="R1727" s="178" t="str">
        <f t="shared" si="1094"/>
        <v>No</v>
      </c>
      <c r="S1727" t="str">
        <f>IF(OR(Payroll!K142="Q3 2022",Payroll!K142="Q4 2022"),"Yes","No")</f>
        <v>No</v>
      </c>
      <c r="T1727" s="178" t="str">
        <f t="shared" si="1095"/>
        <v>No</v>
      </c>
      <c r="U1727" t="str">
        <f>IF(OR(Payroll!K142="Q1 2023",Payroll!K142="Q2 2023"),"Yes","No")</f>
        <v>No</v>
      </c>
      <c r="V1727" s="178" t="str">
        <f t="shared" si="1096"/>
        <v>No</v>
      </c>
      <c r="W1727" t="str">
        <f>IF(OR(Payroll!K142="Q3 2023",Payroll!K142="Q4 2023"),"Yes","No")</f>
        <v>No</v>
      </c>
      <c r="X1727" s="178" t="str">
        <f t="shared" si="1097"/>
        <v>No</v>
      </c>
      <c r="Y1727" t="str">
        <f>IF(OR(Payroll!K142="Q1 2024",Payroll!K142="Q2 2024"),"Yes","No")</f>
        <v>No</v>
      </c>
      <c r="Z1727" s="178" t="str">
        <f t="shared" si="1098"/>
        <v>No</v>
      </c>
      <c r="AA1727" t="str">
        <f>IF(OR(Payroll!K142="Q3 2024",Payroll!K142="Q4 2024"),"Yes","No")</f>
        <v>No</v>
      </c>
      <c r="AB1727" s="178" t="str">
        <f t="shared" si="1099"/>
        <v>No</v>
      </c>
      <c r="AC1727" t="str">
        <f>IF(OR(Payroll!K142="Q1 2025",Payroll!K142="Q2 2025"),"Yes","No")</f>
        <v>No</v>
      </c>
      <c r="AD1727" s="178" t="str">
        <f t="shared" si="1100"/>
        <v>No</v>
      </c>
      <c r="AE1727" t="str">
        <f>IF(OR(Payroll!K142="Q3 2025",Payroll!K142="Q4 2025"),"Yes","No")</f>
        <v>No</v>
      </c>
      <c r="AF1727" s="178" t="str">
        <f t="shared" si="1101"/>
        <v>No</v>
      </c>
      <c r="AG1727" t="str">
        <f>IF(OR(Payroll!K142="Q1 2026",Payroll!K142="Q2 2026"),"Yes","No")</f>
        <v>No</v>
      </c>
      <c r="AH1727" s="178" t="str">
        <f t="shared" si="1102"/>
        <v>No</v>
      </c>
      <c r="AI1727" t="str">
        <f>IF(OR(Payroll!K142="Q3 2026",Payroll!K142="Q4 2026"),"Yes","No")</f>
        <v>No</v>
      </c>
      <c r="AJ1727" s="178" t="str">
        <f t="shared" si="1103"/>
        <v>No</v>
      </c>
      <c r="AK1727" t="str">
        <f>IF(OR(Payroll!K142="Q1 2027",Payroll!K142="Q2 2027"),"Yes","No")</f>
        <v>No</v>
      </c>
      <c r="AL1727" s="178" t="str">
        <f t="shared" si="1104"/>
        <v>No</v>
      </c>
      <c r="AM1727" t="str">
        <f>IF(OR(Payroll!K142="Q3 2027",Payroll!K142="Q4 2027"),"Yes","No")</f>
        <v>No</v>
      </c>
      <c r="AN1727" s="178" t="str">
        <f t="shared" si="1105"/>
        <v>No</v>
      </c>
      <c r="AO1727" t="str">
        <f>IF(OR(Payroll!K142="Q1 2028",Payroll!K142="Q2 2028"),"Yes","No")</f>
        <v>No</v>
      </c>
      <c r="AP1727" s="178" t="str">
        <f t="shared" si="1106"/>
        <v>No</v>
      </c>
      <c r="AQ1727" t="str">
        <f>IF(OR(Payroll!K142="Q3 2028",Payroll!K142="Q4 2028"),"Yes","No")</f>
        <v>No</v>
      </c>
      <c r="AR1727" s="178" t="str">
        <f t="shared" si="1107"/>
        <v>No</v>
      </c>
      <c r="AS1727" t="str">
        <f>IF(OR(Payroll!K142="Q1 2029",Payroll!K142="Q2 2029"),"Yes","No")</f>
        <v>No</v>
      </c>
      <c r="AT1727" s="178" t="str">
        <f t="shared" si="1108"/>
        <v>No</v>
      </c>
      <c r="AU1727" t="str">
        <f>IF(OR(Payroll!K142="Q3 2029",Payroll!K142="Q4 2029"),"Yes","No")</f>
        <v>No</v>
      </c>
      <c r="AV1727" s="178" t="str">
        <f t="shared" si="1109"/>
        <v>No</v>
      </c>
      <c r="AW1727" t="str">
        <f>IF(OR(Payroll!K142="Q1 2030",Payroll!K142="Q2 2030"),"Yes","No")</f>
        <v>No</v>
      </c>
      <c r="AX1727" s="178" t="str">
        <f t="shared" si="1110"/>
        <v>No</v>
      </c>
      <c r="AY1727" t="str">
        <f>IF(OR(Payroll!K142="Q3 2030",Payroll!K142="Q4 2030"),"Yes","No")</f>
        <v>No</v>
      </c>
      <c r="AZ1727" s="178" t="str">
        <f t="shared" si="1111"/>
        <v>No</v>
      </c>
      <c r="BA1727" t="str">
        <f>IF(Payroll!K142="","No","Yes")</f>
        <v>No</v>
      </c>
      <c r="BB1727" s="178" t="str">
        <f t="shared" si="1112"/>
        <v>No</v>
      </c>
      <c r="BC1727" s="178" t="str">
        <f t="shared" si="1113"/>
        <v>Yes</v>
      </c>
    </row>
    <row r="1728" spans="1:55" ht="23.65" thickBot="1" x14ac:dyDescent="0.5">
      <c r="A1728" s="177">
        <v>139</v>
      </c>
      <c r="B1728" s="71" t="s">
        <v>244</v>
      </c>
      <c r="C1728" t="str">
        <f>IF(Payroll!E143="Yes","Yes","No")</f>
        <v>No</v>
      </c>
      <c r="D1728" t="str">
        <f>IF(AND(C1728="No",Payroll!F143="Yes"),"Yes","No")</f>
        <v>No</v>
      </c>
      <c r="E1728" t="str">
        <f>IF(AND(C1728="No",Payroll!F143="N/A"),"N/A","No")</f>
        <v>No</v>
      </c>
      <c r="F1728">
        <f>IF(OR(Payroll!F143="Yes",Payroll!F143="N/A"),0,1)</f>
        <v>1</v>
      </c>
      <c r="G1728" t="str">
        <f>IF(OR(Payroll!K143="Q3 2019",Payroll!K143="Q4 2019"),"Yes","No")</f>
        <v>No</v>
      </c>
      <c r="H1728" s="178" t="str">
        <f t="shared" si="1089"/>
        <v>No</v>
      </c>
      <c r="I1728" t="str">
        <f>IF(OR(Payroll!K143="Q1 2020",Payroll!K143="Q2 2020"),"Yes","No")</f>
        <v>No</v>
      </c>
      <c r="J1728" s="178" t="str">
        <f t="shared" si="1090"/>
        <v>No</v>
      </c>
      <c r="K1728" t="str">
        <f>IF(OR(Payroll!K143="Q3 2020",Payroll!K143="Q4 2020"),"Yes","No")</f>
        <v>No</v>
      </c>
      <c r="L1728" s="178" t="str">
        <f t="shared" si="1091"/>
        <v>No</v>
      </c>
      <c r="M1728" t="str">
        <f>IF(OR(Payroll!K143="Q1 2021",Payroll!K143="Q2 2021"),"Yes","No")</f>
        <v>No</v>
      </c>
      <c r="N1728" s="178" t="str">
        <f t="shared" si="1092"/>
        <v>No</v>
      </c>
      <c r="O1728" t="str">
        <f>IF(OR(Payroll!K143="Q3 2021",Payroll!K143="Q4 2021"),"Yes","No")</f>
        <v>No</v>
      </c>
      <c r="P1728" s="178" t="str">
        <f t="shared" si="1093"/>
        <v>No</v>
      </c>
      <c r="Q1728" t="str">
        <f>IF(OR(Payroll!K143="Q1 2022",Payroll!K143="Q2 2022"),"Yes","No")</f>
        <v>No</v>
      </c>
      <c r="R1728" s="178" t="str">
        <f t="shared" si="1094"/>
        <v>No</v>
      </c>
      <c r="S1728" t="str">
        <f>IF(OR(Payroll!K143="Q3 2022",Payroll!K143="Q4 2022"),"Yes","No")</f>
        <v>No</v>
      </c>
      <c r="T1728" s="178" t="str">
        <f t="shared" si="1095"/>
        <v>No</v>
      </c>
      <c r="U1728" t="str">
        <f>IF(OR(Payroll!K143="Q1 2023",Payroll!K143="Q2 2023"),"Yes","No")</f>
        <v>No</v>
      </c>
      <c r="V1728" s="178" t="str">
        <f t="shared" si="1096"/>
        <v>No</v>
      </c>
      <c r="W1728" t="str">
        <f>IF(OR(Payroll!K143="Q3 2023",Payroll!K143="Q4 2023"),"Yes","No")</f>
        <v>No</v>
      </c>
      <c r="X1728" s="178" t="str">
        <f t="shared" si="1097"/>
        <v>No</v>
      </c>
      <c r="Y1728" t="str">
        <f>IF(OR(Payroll!K143="Q1 2024",Payroll!K143="Q2 2024"),"Yes","No")</f>
        <v>No</v>
      </c>
      <c r="Z1728" s="178" t="str">
        <f t="shared" si="1098"/>
        <v>No</v>
      </c>
      <c r="AA1728" t="str">
        <f>IF(OR(Payroll!K143="Q3 2024",Payroll!K143="Q4 2024"),"Yes","No")</f>
        <v>No</v>
      </c>
      <c r="AB1728" s="178" t="str">
        <f t="shared" si="1099"/>
        <v>No</v>
      </c>
      <c r="AC1728" t="str">
        <f>IF(OR(Payroll!K143="Q1 2025",Payroll!K143="Q2 2025"),"Yes","No")</f>
        <v>No</v>
      </c>
      <c r="AD1728" s="178" t="str">
        <f t="shared" si="1100"/>
        <v>No</v>
      </c>
      <c r="AE1728" t="str">
        <f>IF(OR(Payroll!K143="Q3 2025",Payroll!K143="Q4 2025"),"Yes","No")</f>
        <v>No</v>
      </c>
      <c r="AF1728" s="178" t="str">
        <f t="shared" si="1101"/>
        <v>No</v>
      </c>
      <c r="AG1728" t="str">
        <f>IF(OR(Payroll!K143="Q1 2026",Payroll!K143="Q2 2026"),"Yes","No")</f>
        <v>No</v>
      </c>
      <c r="AH1728" s="178" t="str">
        <f t="shared" si="1102"/>
        <v>No</v>
      </c>
      <c r="AI1728" t="str">
        <f>IF(OR(Payroll!K143="Q3 2026",Payroll!K143="Q4 2026"),"Yes","No")</f>
        <v>No</v>
      </c>
      <c r="AJ1728" s="178" t="str">
        <f t="shared" si="1103"/>
        <v>No</v>
      </c>
      <c r="AK1728" t="str">
        <f>IF(OR(Payroll!K143="Q1 2027",Payroll!K143="Q2 2027"),"Yes","No")</f>
        <v>No</v>
      </c>
      <c r="AL1728" s="178" t="str">
        <f t="shared" si="1104"/>
        <v>No</v>
      </c>
      <c r="AM1728" t="str">
        <f>IF(OR(Payroll!K143="Q3 2027",Payroll!K143="Q4 2027"),"Yes","No")</f>
        <v>No</v>
      </c>
      <c r="AN1728" s="178" t="str">
        <f t="shared" si="1105"/>
        <v>No</v>
      </c>
      <c r="AO1728" t="str">
        <f>IF(OR(Payroll!K143="Q1 2028",Payroll!K143="Q2 2028"),"Yes","No")</f>
        <v>No</v>
      </c>
      <c r="AP1728" s="178" t="str">
        <f t="shared" si="1106"/>
        <v>No</v>
      </c>
      <c r="AQ1728" t="str">
        <f>IF(OR(Payroll!K143="Q3 2028",Payroll!K143="Q4 2028"),"Yes","No")</f>
        <v>No</v>
      </c>
      <c r="AR1728" s="178" t="str">
        <f t="shared" si="1107"/>
        <v>No</v>
      </c>
      <c r="AS1728" t="str">
        <f>IF(OR(Payroll!K143="Q1 2029",Payroll!K143="Q2 2029"),"Yes","No")</f>
        <v>No</v>
      </c>
      <c r="AT1728" s="178" t="str">
        <f t="shared" si="1108"/>
        <v>No</v>
      </c>
      <c r="AU1728" t="str">
        <f>IF(OR(Payroll!K143="Q3 2029",Payroll!K143="Q4 2029"),"Yes","No")</f>
        <v>No</v>
      </c>
      <c r="AV1728" s="178" t="str">
        <f t="shared" si="1109"/>
        <v>No</v>
      </c>
      <c r="AW1728" t="str">
        <f>IF(OR(Payroll!K143="Q1 2030",Payroll!K143="Q2 2030"),"Yes","No")</f>
        <v>No</v>
      </c>
      <c r="AX1728" s="178" t="str">
        <f t="shared" si="1110"/>
        <v>No</v>
      </c>
      <c r="AY1728" t="str">
        <f>IF(OR(Payroll!K143="Q3 2030",Payroll!K143="Q4 2030"),"Yes","No")</f>
        <v>No</v>
      </c>
      <c r="AZ1728" s="178" t="str">
        <f t="shared" si="1111"/>
        <v>No</v>
      </c>
      <c r="BA1728" t="str">
        <f>IF(Payroll!K143="","No","Yes")</f>
        <v>No</v>
      </c>
      <c r="BB1728" s="178" t="str">
        <f t="shared" si="1112"/>
        <v>No</v>
      </c>
      <c r="BC1728" s="178" t="str">
        <f t="shared" si="1113"/>
        <v>Yes</v>
      </c>
    </row>
    <row r="1729" spans="1:55" ht="23.65" thickBot="1" x14ac:dyDescent="0.5">
      <c r="A1729" s="177">
        <v>140</v>
      </c>
      <c r="B1729" s="70" t="s">
        <v>1360</v>
      </c>
      <c r="C1729" t="str">
        <f>IF(Payroll!E144="Yes","Yes","No")</f>
        <v>Yes</v>
      </c>
      <c r="D1729" t="str">
        <f>IF(AND(C1729="No",Payroll!F144="Yes"),"Yes","No")</f>
        <v>No</v>
      </c>
      <c r="E1729" t="str">
        <f>IF(AND(C1729="No",Payroll!F144="N/A"),"N/A","No")</f>
        <v>No</v>
      </c>
      <c r="F1729">
        <f>IF(OR(Payroll!F144="Yes",Payroll!F144="N/A"),0,1)</f>
        <v>1</v>
      </c>
      <c r="G1729" t="str">
        <f>IF(OR(Payroll!K144="Q3 2019",Payroll!K144="Q4 2019"),"Yes","No")</f>
        <v>No</v>
      </c>
      <c r="H1729" s="178" t="str">
        <f t="shared" si="1089"/>
        <v>No</v>
      </c>
      <c r="I1729" t="str">
        <f>IF(OR(Payroll!K144="Q1 2020",Payroll!K144="Q2 2020"),"Yes","No")</f>
        <v>No</v>
      </c>
      <c r="J1729" s="178" t="str">
        <f t="shared" si="1090"/>
        <v>No</v>
      </c>
      <c r="K1729" t="str">
        <f>IF(OR(Payroll!K144="Q3 2020",Payroll!K144="Q4 2020"),"Yes","No")</f>
        <v>No</v>
      </c>
      <c r="L1729" s="178" t="str">
        <f t="shared" si="1091"/>
        <v>No</v>
      </c>
      <c r="M1729" t="str">
        <f>IF(OR(Payroll!K144="Q1 2021",Payroll!K144="Q2 2021"),"Yes","No")</f>
        <v>No</v>
      </c>
      <c r="N1729" s="178" t="str">
        <f t="shared" si="1092"/>
        <v>No</v>
      </c>
      <c r="O1729" t="str">
        <f>IF(OR(Payroll!K144="Q3 2021",Payroll!K144="Q4 2021"),"Yes","No")</f>
        <v>No</v>
      </c>
      <c r="P1729" s="178" t="str">
        <f t="shared" si="1093"/>
        <v>No</v>
      </c>
      <c r="Q1729" t="str">
        <f>IF(OR(Payroll!K144="Q1 2022",Payroll!K144="Q2 2022"),"Yes","No")</f>
        <v>No</v>
      </c>
      <c r="R1729" s="178" t="str">
        <f t="shared" si="1094"/>
        <v>No</v>
      </c>
      <c r="S1729" t="str">
        <f>IF(OR(Payroll!K144="Q3 2022",Payroll!K144="Q4 2022"),"Yes","No")</f>
        <v>No</v>
      </c>
      <c r="T1729" s="178" t="str">
        <f t="shared" si="1095"/>
        <v>No</v>
      </c>
      <c r="U1729" t="str">
        <f>IF(OR(Payroll!K144="Q1 2023",Payroll!K144="Q2 2023"),"Yes","No")</f>
        <v>No</v>
      </c>
      <c r="V1729" s="178" t="str">
        <f t="shared" si="1096"/>
        <v>No</v>
      </c>
      <c r="W1729" t="str">
        <f>IF(OR(Payroll!K144="Q3 2023",Payroll!K144="Q4 2023"),"Yes","No")</f>
        <v>No</v>
      </c>
      <c r="X1729" s="178" t="str">
        <f t="shared" si="1097"/>
        <v>No</v>
      </c>
      <c r="Y1729" t="str">
        <f>IF(OR(Payroll!K144="Q1 2024",Payroll!K144="Q2 2024"),"Yes","No")</f>
        <v>No</v>
      </c>
      <c r="Z1729" s="178" t="str">
        <f t="shared" si="1098"/>
        <v>No</v>
      </c>
      <c r="AA1729" t="str">
        <f>IF(OR(Payroll!K144="Q3 2024",Payroll!K144="Q4 2024"),"Yes","No")</f>
        <v>No</v>
      </c>
      <c r="AB1729" s="178" t="str">
        <f t="shared" si="1099"/>
        <v>No</v>
      </c>
      <c r="AC1729" t="str">
        <f>IF(OR(Payroll!K144="Q1 2025",Payroll!K144="Q2 2025"),"Yes","No")</f>
        <v>No</v>
      </c>
      <c r="AD1729" s="178" t="str">
        <f t="shared" si="1100"/>
        <v>No</v>
      </c>
      <c r="AE1729" t="str">
        <f>IF(OR(Payroll!K144="Q3 2025",Payroll!K144="Q4 2025"),"Yes","No")</f>
        <v>No</v>
      </c>
      <c r="AF1729" s="178" t="str">
        <f t="shared" si="1101"/>
        <v>No</v>
      </c>
      <c r="AG1729" t="str">
        <f>IF(OR(Payroll!K144="Q1 2026",Payroll!K144="Q2 2026"),"Yes","No")</f>
        <v>No</v>
      </c>
      <c r="AH1729" s="178" t="str">
        <f t="shared" si="1102"/>
        <v>No</v>
      </c>
      <c r="AI1729" t="str">
        <f>IF(OR(Payroll!K144="Q3 2026",Payroll!K144="Q4 2026"),"Yes","No")</f>
        <v>No</v>
      </c>
      <c r="AJ1729" s="178" t="str">
        <f t="shared" si="1103"/>
        <v>No</v>
      </c>
      <c r="AK1729" t="str">
        <f>IF(OR(Payroll!K144="Q1 2027",Payroll!K144="Q2 2027"),"Yes","No")</f>
        <v>No</v>
      </c>
      <c r="AL1729" s="178" t="str">
        <f t="shared" si="1104"/>
        <v>No</v>
      </c>
      <c r="AM1729" t="str">
        <f>IF(OR(Payroll!K144="Q3 2027",Payroll!K144="Q4 2027"),"Yes","No")</f>
        <v>No</v>
      </c>
      <c r="AN1729" s="178" t="str">
        <f t="shared" si="1105"/>
        <v>No</v>
      </c>
      <c r="AO1729" t="str">
        <f>IF(OR(Payroll!K144="Q1 2028",Payroll!K144="Q2 2028"),"Yes","No")</f>
        <v>No</v>
      </c>
      <c r="AP1729" s="178" t="str">
        <f t="shared" si="1106"/>
        <v>No</v>
      </c>
      <c r="AQ1729" t="str">
        <f>IF(OR(Payroll!K144="Q3 2028",Payroll!K144="Q4 2028"),"Yes","No")</f>
        <v>No</v>
      </c>
      <c r="AR1729" s="178" t="str">
        <f t="shared" si="1107"/>
        <v>No</v>
      </c>
      <c r="AS1729" t="str">
        <f>IF(OR(Payroll!K144="Q1 2029",Payroll!K144="Q2 2029"),"Yes","No")</f>
        <v>No</v>
      </c>
      <c r="AT1729" s="178" t="str">
        <f t="shared" si="1108"/>
        <v>No</v>
      </c>
      <c r="AU1729" t="str">
        <f>IF(OR(Payroll!K144="Q3 2029",Payroll!K144="Q4 2029"),"Yes","No")</f>
        <v>No</v>
      </c>
      <c r="AV1729" s="178" t="str">
        <f t="shared" si="1109"/>
        <v>No</v>
      </c>
      <c r="AW1729" t="str">
        <f>IF(OR(Payroll!K144="Q1 2030",Payroll!K144="Q2 2030"),"Yes","No")</f>
        <v>No</v>
      </c>
      <c r="AX1729" s="178" t="str">
        <f t="shared" si="1110"/>
        <v>No</v>
      </c>
      <c r="AY1729" t="str">
        <f>IF(OR(Payroll!K144="Q3 2030",Payroll!K144="Q4 2030"),"Yes","No")</f>
        <v>No</v>
      </c>
      <c r="AZ1729" s="178" t="str">
        <f t="shared" si="1111"/>
        <v>No</v>
      </c>
      <c r="BA1729" t="str">
        <f>IF(Payroll!K144="","No","Yes")</f>
        <v>No</v>
      </c>
      <c r="BB1729" s="178" t="str">
        <f t="shared" si="1112"/>
        <v>No</v>
      </c>
      <c r="BC1729" s="178" t="str">
        <f t="shared" si="1113"/>
        <v>No</v>
      </c>
    </row>
    <row r="1730" spans="1:55" ht="35.25" thickBot="1" x14ac:dyDescent="0.5">
      <c r="A1730" s="177">
        <v>141</v>
      </c>
      <c r="B1730" s="70" t="s">
        <v>1361</v>
      </c>
      <c r="C1730" t="str">
        <f>IF(Payroll!E145="Yes","Yes","No")</f>
        <v>Yes</v>
      </c>
      <c r="D1730" t="str">
        <f>IF(AND(C1730="No",Payroll!F145="Yes"),"Yes","No")</f>
        <v>No</v>
      </c>
      <c r="E1730" t="str">
        <f>IF(AND(C1730="No",Payroll!F145="N/A"),"N/A","No")</f>
        <v>No</v>
      </c>
      <c r="F1730">
        <f>IF(OR(Payroll!F145="Yes",Payroll!F145="N/A"),0,1)</f>
        <v>1</v>
      </c>
      <c r="G1730" t="str">
        <f>IF(OR(Payroll!K145="Q3 2019",Payroll!K145="Q4 2019"),"Yes","No")</f>
        <v>No</v>
      </c>
      <c r="H1730" s="178" t="str">
        <f t="shared" si="1089"/>
        <v>No</v>
      </c>
      <c r="I1730" t="str">
        <f>IF(OR(Payroll!K145="Q1 2020",Payroll!K145="Q2 2020"),"Yes","No")</f>
        <v>No</v>
      </c>
      <c r="J1730" s="178" t="str">
        <f t="shared" si="1090"/>
        <v>No</v>
      </c>
      <c r="K1730" t="str">
        <f>IF(OR(Payroll!K145="Q3 2020",Payroll!K145="Q4 2020"),"Yes","No")</f>
        <v>No</v>
      </c>
      <c r="L1730" s="178" t="str">
        <f t="shared" si="1091"/>
        <v>No</v>
      </c>
      <c r="M1730" t="str">
        <f>IF(OR(Payroll!K145="Q1 2021",Payroll!K145="Q2 2021"),"Yes","No")</f>
        <v>No</v>
      </c>
      <c r="N1730" s="178" t="str">
        <f t="shared" si="1092"/>
        <v>No</v>
      </c>
      <c r="O1730" t="str">
        <f>IF(OR(Payroll!K145="Q3 2021",Payroll!K145="Q4 2021"),"Yes","No")</f>
        <v>No</v>
      </c>
      <c r="P1730" s="178" t="str">
        <f t="shared" si="1093"/>
        <v>No</v>
      </c>
      <c r="Q1730" t="str">
        <f>IF(OR(Payroll!K145="Q1 2022",Payroll!K145="Q2 2022"),"Yes","No")</f>
        <v>No</v>
      </c>
      <c r="R1730" s="178" t="str">
        <f t="shared" si="1094"/>
        <v>No</v>
      </c>
      <c r="S1730" t="str">
        <f>IF(OR(Payroll!K145="Q3 2022",Payroll!K145="Q4 2022"),"Yes","No")</f>
        <v>No</v>
      </c>
      <c r="T1730" s="178" t="str">
        <f t="shared" si="1095"/>
        <v>No</v>
      </c>
      <c r="U1730" t="str">
        <f>IF(OR(Payroll!K145="Q1 2023",Payroll!K145="Q2 2023"),"Yes","No")</f>
        <v>No</v>
      </c>
      <c r="V1730" s="178" t="str">
        <f t="shared" si="1096"/>
        <v>No</v>
      </c>
      <c r="W1730" t="str">
        <f>IF(OR(Payroll!K145="Q3 2023",Payroll!K145="Q4 2023"),"Yes","No")</f>
        <v>No</v>
      </c>
      <c r="X1730" s="178" t="str">
        <f t="shared" si="1097"/>
        <v>No</v>
      </c>
      <c r="Y1730" t="str">
        <f>IF(OR(Payroll!K145="Q1 2024",Payroll!K145="Q2 2024"),"Yes","No")</f>
        <v>No</v>
      </c>
      <c r="Z1730" s="178" t="str">
        <f t="shared" si="1098"/>
        <v>No</v>
      </c>
      <c r="AA1730" t="str">
        <f>IF(OR(Payroll!K145="Q3 2024",Payroll!K145="Q4 2024"),"Yes","No")</f>
        <v>No</v>
      </c>
      <c r="AB1730" s="178" t="str">
        <f t="shared" si="1099"/>
        <v>No</v>
      </c>
      <c r="AC1730" t="str">
        <f>IF(OR(Payroll!K145="Q1 2025",Payroll!K145="Q2 2025"),"Yes","No")</f>
        <v>No</v>
      </c>
      <c r="AD1730" s="178" t="str">
        <f t="shared" si="1100"/>
        <v>No</v>
      </c>
      <c r="AE1730" t="str">
        <f>IF(OR(Payroll!K145="Q3 2025",Payroll!K145="Q4 2025"),"Yes","No")</f>
        <v>No</v>
      </c>
      <c r="AF1730" s="178" t="str">
        <f t="shared" si="1101"/>
        <v>No</v>
      </c>
      <c r="AG1730" t="str">
        <f>IF(OR(Payroll!K145="Q1 2026",Payroll!K145="Q2 2026"),"Yes","No")</f>
        <v>No</v>
      </c>
      <c r="AH1730" s="178" t="str">
        <f t="shared" si="1102"/>
        <v>No</v>
      </c>
      <c r="AI1730" t="str">
        <f>IF(OR(Payroll!K145="Q3 2026",Payroll!K145="Q4 2026"),"Yes","No")</f>
        <v>No</v>
      </c>
      <c r="AJ1730" s="178" t="str">
        <f t="shared" si="1103"/>
        <v>No</v>
      </c>
      <c r="AK1730" t="str">
        <f>IF(OR(Payroll!K145="Q1 2027",Payroll!K145="Q2 2027"),"Yes","No")</f>
        <v>No</v>
      </c>
      <c r="AL1730" s="178" t="str">
        <f t="shared" si="1104"/>
        <v>No</v>
      </c>
      <c r="AM1730" t="str">
        <f>IF(OR(Payroll!K145="Q3 2027",Payroll!K145="Q4 2027"),"Yes","No")</f>
        <v>No</v>
      </c>
      <c r="AN1730" s="178" t="str">
        <f t="shared" si="1105"/>
        <v>No</v>
      </c>
      <c r="AO1730" t="str">
        <f>IF(OR(Payroll!K145="Q1 2028",Payroll!K145="Q2 2028"),"Yes","No")</f>
        <v>No</v>
      </c>
      <c r="AP1730" s="178" t="str">
        <f t="shared" si="1106"/>
        <v>No</v>
      </c>
      <c r="AQ1730" t="str">
        <f>IF(OR(Payroll!K145="Q3 2028",Payroll!K145="Q4 2028"),"Yes","No")</f>
        <v>No</v>
      </c>
      <c r="AR1730" s="178" t="str">
        <f t="shared" si="1107"/>
        <v>No</v>
      </c>
      <c r="AS1730" t="str">
        <f>IF(OR(Payroll!K145="Q1 2029",Payroll!K145="Q2 2029"),"Yes","No")</f>
        <v>No</v>
      </c>
      <c r="AT1730" s="178" t="str">
        <f t="shared" si="1108"/>
        <v>No</v>
      </c>
      <c r="AU1730" t="str">
        <f>IF(OR(Payroll!K145="Q3 2029",Payroll!K145="Q4 2029"),"Yes","No")</f>
        <v>No</v>
      </c>
      <c r="AV1730" s="178" t="str">
        <f t="shared" si="1109"/>
        <v>No</v>
      </c>
      <c r="AW1730" t="str">
        <f>IF(OR(Payroll!K145="Q1 2030",Payroll!K145="Q2 2030"),"Yes","No")</f>
        <v>No</v>
      </c>
      <c r="AX1730" s="178" t="str">
        <f t="shared" si="1110"/>
        <v>No</v>
      </c>
      <c r="AY1730" t="str">
        <f>IF(OR(Payroll!K145="Q3 2030",Payroll!K145="Q4 2030"),"Yes","No")</f>
        <v>No</v>
      </c>
      <c r="AZ1730" s="178" t="str">
        <f t="shared" si="1111"/>
        <v>No</v>
      </c>
      <c r="BA1730" t="str">
        <f>IF(Payroll!K145="","No","Yes")</f>
        <v>No</v>
      </c>
      <c r="BB1730" s="178" t="str">
        <f t="shared" si="1112"/>
        <v>No</v>
      </c>
      <c r="BC1730" s="178" t="str">
        <f t="shared" si="1113"/>
        <v>No</v>
      </c>
    </row>
    <row r="1731" spans="1:55" ht="23.65" thickBot="1" x14ac:dyDescent="0.5">
      <c r="A1731" s="177">
        <v>142</v>
      </c>
      <c r="B1731" s="71" t="s">
        <v>1362</v>
      </c>
      <c r="C1731" t="str">
        <f>IF(Payroll!E146="Yes","Yes","No")</f>
        <v>No</v>
      </c>
      <c r="D1731" t="str">
        <f>IF(AND(C1731="No",Payroll!F146="Yes"),"Yes","No")</f>
        <v>No</v>
      </c>
      <c r="E1731" t="str">
        <f>IF(AND(C1731="No",Payroll!F146="N/A"),"N/A","No")</f>
        <v>No</v>
      </c>
      <c r="F1731">
        <f>IF(OR(Payroll!F146="Yes",Payroll!F146="N/A"),0,1)</f>
        <v>1</v>
      </c>
      <c r="G1731" t="str">
        <f>IF(OR(Payroll!K146="Q3 2019",Payroll!K146="Q4 2019"),"Yes","No")</f>
        <v>No</v>
      </c>
      <c r="H1731" s="178" t="str">
        <f t="shared" si="1089"/>
        <v>No</v>
      </c>
      <c r="I1731" t="str">
        <f>IF(OR(Payroll!K146="Q1 2020",Payroll!K146="Q2 2020"),"Yes","No")</f>
        <v>No</v>
      </c>
      <c r="J1731" s="178" t="str">
        <f t="shared" si="1090"/>
        <v>No</v>
      </c>
      <c r="K1731" t="str">
        <f>IF(OR(Payroll!K146="Q3 2020",Payroll!K146="Q4 2020"),"Yes","No")</f>
        <v>No</v>
      </c>
      <c r="L1731" s="178" t="str">
        <f t="shared" si="1091"/>
        <v>No</v>
      </c>
      <c r="M1731" t="str">
        <f>IF(OR(Payroll!K146="Q1 2021",Payroll!K146="Q2 2021"),"Yes","No")</f>
        <v>No</v>
      </c>
      <c r="N1731" s="178" t="str">
        <f t="shared" si="1092"/>
        <v>No</v>
      </c>
      <c r="O1731" t="str">
        <f>IF(OR(Payroll!K146="Q3 2021",Payroll!K146="Q4 2021"),"Yes","No")</f>
        <v>No</v>
      </c>
      <c r="P1731" s="178" t="str">
        <f t="shared" si="1093"/>
        <v>No</v>
      </c>
      <c r="Q1731" t="str">
        <f>IF(OR(Payroll!K146="Q1 2022",Payroll!K146="Q2 2022"),"Yes","No")</f>
        <v>No</v>
      </c>
      <c r="R1731" s="178" t="str">
        <f t="shared" si="1094"/>
        <v>No</v>
      </c>
      <c r="S1731" t="str">
        <f>IF(OR(Payroll!K146="Q3 2022",Payroll!K146="Q4 2022"),"Yes","No")</f>
        <v>No</v>
      </c>
      <c r="T1731" s="178" t="str">
        <f t="shared" si="1095"/>
        <v>No</v>
      </c>
      <c r="U1731" t="str">
        <f>IF(OR(Payroll!K146="Q1 2023",Payroll!K146="Q2 2023"),"Yes","No")</f>
        <v>No</v>
      </c>
      <c r="V1731" s="178" t="str">
        <f t="shared" si="1096"/>
        <v>No</v>
      </c>
      <c r="W1731" t="str">
        <f>IF(OR(Payroll!K146="Q3 2023",Payroll!K146="Q4 2023"),"Yes","No")</f>
        <v>No</v>
      </c>
      <c r="X1731" s="178" t="str">
        <f t="shared" si="1097"/>
        <v>No</v>
      </c>
      <c r="Y1731" t="str">
        <f>IF(OR(Payroll!K146="Q1 2024",Payroll!K146="Q2 2024"),"Yes","No")</f>
        <v>No</v>
      </c>
      <c r="Z1731" s="178" t="str">
        <f t="shared" si="1098"/>
        <v>No</v>
      </c>
      <c r="AA1731" t="str">
        <f>IF(OR(Payroll!K146="Q3 2024",Payroll!K146="Q4 2024"),"Yes","No")</f>
        <v>No</v>
      </c>
      <c r="AB1731" s="178" t="str">
        <f t="shared" si="1099"/>
        <v>No</v>
      </c>
      <c r="AC1731" t="str">
        <f>IF(OR(Payroll!K146="Q1 2025",Payroll!K146="Q2 2025"),"Yes","No")</f>
        <v>No</v>
      </c>
      <c r="AD1731" s="178" t="str">
        <f t="shared" si="1100"/>
        <v>No</v>
      </c>
      <c r="AE1731" t="str">
        <f>IF(OR(Payroll!K146="Q3 2025",Payroll!K146="Q4 2025"),"Yes","No")</f>
        <v>No</v>
      </c>
      <c r="AF1731" s="178" t="str">
        <f t="shared" si="1101"/>
        <v>No</v>
      </c>
      <c r="AG1731" t="str">
        <f>IF(OR(Payroll!K146="Q1 2026",Payroll!K146="Q2 2026"),"Yes","No")</f>
        <v>No</v>
      </c>
      <c r="AH1731" s="178" t="str">
        <f t="shared" si="1102"/>
        <v>No</v>
      </c>
      <c r="AI1731" t="str">
        <f>IF(OR(Payroll!K146="Q3 2026",Payroll!K146="Q4 2026"),"Yes","No")</f>
        <v>No</v>
      </c>
      <c r="AJ1731" s="178" t="str">
        <f t="shared" si="1103"/>
        <v>No</v>
      </c>
      <c r="AK1731" t="str">
        <f>IF(OR(Payroll!K146="Q1 2027",Payroll!K146="Q2 2027"),"Yes","No")</f>
        <v>No</v>
      </c>
      <c r="AL1731" s="178" t="str">
        <f t="shared" si="1104"/>
        <v>No</v>
      </c>
      <c r="AM1731" t="str">
        <f>IF(OR(Payroll!K146="Q3 2027",Payroll!K146="Q4 2027"),"Yes","No")</f>
        <v>No</v>
      </c>
      <c r="AN1731" s="178" t="str">
        <f t="shared" si="1105"/>
        <v>No</v>
      </c>
      <c r="AO1731" t="str">
        <f>IF(OR(Payroll!K146="Q1 2028",Payroll!K146="Q2 2028"),"Yes","No")</f>
        <v>No</v>
      </c>
      <c r="AP1731" s="178" t="str">
        <f t="shared" si="1106"/>
        <v>No</v>
      </c>
      <c r="AQ1731" t="str">
        <f>IF(OR(Payroll!K146="Q3 2028",Payroll!K146="Q4 2028"),"Yes","No")</f>
        <v>No</v>
      </c>
      <c r="AR1731" s="178" t="str">
        <f t="shared" si="1107"/>
        <v>No</v>
      </c>
      <c r="AS1731" t="str">
        <f>IF(OR(Payroll!K146="Q1 2029",Payroll!K146="Q2 2029"),"Yes","No")</f>
        <v>No</v>
      </c>
      <c r="AT1731" s="178" t="str">
        <f t="shared" si="1108"/>
        <v>No</v>
      </c>
      <c r="AU1731" t="str">
        <f>IF(OR(Payroll!K146="Q3 2029",Payroll!K146="Q4 2029"),"Yes","No")</f>
        <v>No</v>
      </c>
      <c r="AV1731" s="178" t="str">
        <f t="shared" si="1109"/>
        <v>No</v>
      </c>
      <c r="AW1731" t="str">
        <f>IF(OR(Payroll!K146="Q1 2030",Payroll!K146="Q2 2030"),"Yes","No")</f>
        <v>No</v>
      </c>
      <c r="AX1731" s="178" t="str">
        <f t="shared" si="1110"/>
        <v>No</v>
      </c>
      <c r="AY1731" t="str">
        <f>IF(OR(Payroll!K146="Q3 2030",Payroll!K146="Q4 2030"),"Yes","No")</f>
        <v>No</v>
      </c>
      <c r="AZ1731" s="178" t="str">
        <f t="shared" si="1111"/>
        <v>No</v>
      </c>
      <c r="BA1731" t="str">
        <f>IF(Payroll!K146="","No","Yes")</f>
        <v>No</v>
      </c>
      <c r="BB1731" s="178" t="str">
        <f t="shared" si="1112"/>
        <v>No</v>
      </c>
      <c r="BC1731" s="178" t="str">
        <f t="shared" si="1113"/>
        <v>Yes</v>
      </c>
    </row>
    <row r="1732" spans="1:55" ht="23.65" thickBot="1" x14ac:dyDescent="0.5">
      <c r="A1732" s="177">
        <v>143</v>
      </c>
      <c r="B1732" s="70" t="s">
        <v>1363</v>
      </c>
      <c r="C1732" t="str">
        <f>IF(Payroll!E147="Yes","Yes","No")</f>
        <v>Yes</v>
      </c>
      <c r="D1732" t="str">
        <f>IF(AND(C1732="No",Payroll!F147="Yes"),"Yes","No")</f>
        <v>No</v>
      </c>
      <c r="E1732" t="str">
        <f>IF(AND(C1732="No",Payroll!F147="N/A"),"N/A","No")</f>
        <v>No</v>
      </c>
      <c r="F1732">
        <f>IF(OR(Payroll!F147="Yes",Payroll!F147="N/A"),0,1)</f>
        <v>1</v>
      </c>
      <c r="G1732" t="str">
        <f>IF(OR(Payroll!K147="Q3 2019",Payroll!K147="Q4 2019"),"Yes","No")</f>
        <v>No</v>
      </c>
      <c r="H1732" s="178" t="str">
        <f t="shared" si="1089"/>
        <v>No</v>
      </c>
      <c r="I1732" t="str">
        <f>IF(OR(Payroll!K147="Q1 2020",Payroll!K147="Q2 2020"),"Yes","No")</f>
        <v>No</v>
      </c>
      <c r="J1732" s="178" t="str">
        <f t="shared" si="1090"/>
        <v>No</v>
      </c>
      <c r="K1732" t="str">
        <f>IF(OR(Payroll!K147="Q3 2020",Payroll!K147="Q4 2020"),"Yes","No")</f>
        <v>No</v>
      </c>
      <c r="L1732" s="178" t="str">
        <f t="shared" si="1091"/>
        <v>No</v>
      </c>
      <c r="M1732" t="str">
        <f>IF(OR(Payroll!K147="Q1 2021",Payroll!K147="Q2 2021"),"Yes","No")</f>
        <v>No</v>
      </c>
      <c r="N1732" s="178" t="str">
        <f t="shared" si="1092"/>
        <v>No</v>
      </c>
      <c r="O1732" t="str">
        <f>IF(OR(Payroll!K147="Q3 2021",Payroll!K147="Q4 2021"),"Yes","No")</f>
        <v>No</v>
      </c>
      <c r="P1732" s="178" t="str">
        <f t="shared" si="1093"/>
        <v>No</v>
      </c>
      <c r="Q1732" t="str">
        <f>IF(OR(Payroll!K147="Q1 2022",Payroll!K147="Q2 2022"),"Yes","No")</f>
        <v>No</v>
      </c>
      <c r="R1732" s="178" t="str">
        <f t="shared" si="1094"/>
        <v>No</v>
      </c>
      <c r="S1732" t="str">
        <f>IF(OR(Payroll!K147="Q3 2022",Payroll!K147="Q4 2022"),"Yes","No")</f>
        <v>No</v>
      </c>
      <c r="T1732" s="178" t="str">
        <f t="shared" si="1095"/>
        <v>No</v>
      </c>
      <c r="U1732" t="str">
        <f>IF(OR(Payroll!K147="Q1 2023",Payroll!K147="Q2 2023"),"Yes","No")</f>
        <v>No</v>
      </c>
      <c r="V1732" s="178" t="str">
        <f t="shared" si="1096"/>
        <v>No</v>
      </c>
      <c r="W1732" t="str">
        <f>IF(OR(Payroll!K147="Q3 2023",Payroll!K147="Q4 2023"),"Yes","No")</f>
        <v>No</v>
      </c>
      <c r="X1732" s="178" t="str">
        <f t="shared" si="1097"/>
        <v>No</v>
      </c>
      <c r="Y1732" t="str">
        <f>IF(OR(Payroll!K147="Q1 2024",Payroll!K147="Q2 2024"),"Yes","No")</f>
        <v>No</v>
      </c>
      <c r="Z1732" s="178" t="str">
        <f t="shared" si="1098"/>
        <v>No</v>
      </c>
      <c r="AA1732" t="str">
        <f>IF(OR(Payroll!K147="Q3 2024",Payroll!K147="Q4 2024"),"Yes","No")</f>
        <v>No</v>
      </c>
      <c r="AB1732" s="178" t="str">
        <f t="shared" si="1099"/>
        <v>No</v>
      </c>
      <c r="AC1732" t="str">
        <f>IF(OR(Payroll!K147="Q1 2025",Payroll!K147="Q2 2025"),"Yes","No")</f>
        <v>No</v>
      </c>
      <c r="AD1732" s="178" t="str">
        <f t="shared" si="1100"/>
        <v>No</v>
      </c>
      <c r="AE1732" t="str">
        <f>IF(OR(Payroll!K147="Q3 2025",Payroll!K147="Q4 2025"),"Yes","No")</f>
        <v>No</v>
      </c>
      <c r="AF1732" s="178" t="str">
        <f t="shared" si="1101"/>
        <v>No</v>
      </c>
      <c r="AG1732" t="str">
        <f>IF(OR(Payroll!K147="Q1 2026",Payroll!K147="Q2 2026"),"Yes","No")</f>
        <v>No</v>
      </c>
      <c r="AH1732" s="178" t="str">
        <f t="shared" si="1102"/>
        <v>No</v>
      </c>
      <c r="AI1732" t="str">
        <f>IF(OR(Payroll!K147="Q3 2026",Payroll!K147="Q4 2026"),"Yes","No")</f>
        <v>No</v>
      </c>
      <c r="AJ1732" s="178" t="str">
        <f t="shared" si="1103"/>
        <v>No</v>
      </c>
      <c r="AK1732" t="str">
        <f>IF(OR(Payroll!K147="Q1 2027",Payroll!K147="Q2 2027"),"Yes","No")</f>
        <v>No</v>
      </c>
      <c r="AL1732" s="178" t="str">
        <f t="shared" si="1104"/>
        <v>No</v>
      </c>
      <c r="AM1732" t="str">
        <f>IF(OR(Payroll!K147="Q3 2027",Payroll!K147="Q4 2027"),"Yes","No")</f>
        <v>No</v>
      </c>
      <c r="AN1732" s="178" t="str">
        <f t="shared" si="1105"/>
        <v>No</v>
      </c>
      <c r="AO1732" t="str">
        <f>IF(OR(Payroll!K147="Q1 2028",Payroll!K147="Q2 2028"),"Yes","No")</f>
        <v>No</v>
      </c>
      <c r="AP1732" s="178" t="str">
        <f t="shared" si="1106"/>
        <v>No</v>
      </c>
      <c r="AQ1732" t="str">
        <f>IF(OR(Payroll!K147="Q3 2028",Payroll!K147="Q4 2028"),"Yes","No")</f>
        <v>No</v>
      </c>
      <c r="AR1732" s="178" t="str">
        <f t="shared" si="1107"/>
        <v>No</v>
      </c>
      <c r="AS1732" t="str">
        <f>IF(OR(Payroll!K147="Q1 2029",Payroll!K147="Q2 2029"),"Yes","No")</f>
        <v>No</v>
      </c>
      <c r="AT1732" s="178" t="str">
        <f t="shared" si="1108"/>
        <v>No</v>
      </c>
      <c r="AU1732" t="str">
        <f>IF(OR(Payroll!K147="Q3 2029",Payroll!K147="Q4 2029"),"Yes","No")</f>
        <v>No</v>
      </c>
      <c r="AV1732" s="178" t="str">
        <f t="shared" si="1109"/>
        <v>No</v>
      </c>
      <c r="AW1732" t="str">
        <f>IF(OR(Payroll!K147="Q1 2030",Payroll!K147="Q2 2030"),"Yes","No")</f>
        <v>No</v>
      </c>
      <c r="AX1732" s="178" t="str">
        <f t="shared" si="1110"/>
        <v>No</v>
      </c>
      <c r="AY1732" t="str">
        <f>IF(OR(Payroll!K147="Q3 2030",Payroll!K147="Q4 2030"),"Yes","No")</f>
        <v>No</v>
      </c>
      <c r="AZ1732" s="178" t="str">
        <f t="shared" si="1111"/>
        <v>No</v>
      </c>
      <c r="BA1732" t="str">
        <f>IF(Payroll!K147="","No","Yes")</f>
        <v>No</v>
      </c>
      <c r="BB1732" s="178" t="str">
        <f t="shared" si="1112"/>
        <v>No</v>
      </c>
      <c r="BC1732" s="178" t="str">
        <f t="shared" si="1113"/>
        <v>No</v>
      </c>
    </row>
    <row r="1733" spans="1:55" ht="35.25" thickBot="1" x14ac:dyDescent="0.5">
      <c r="A1733" s="177">
        <v>144</v>
      </c>
      <c r="B1733" s="70" t="s">
        <v>1364</v>
      </c>
      <c r="C1733" t="str">
        <f>IF(Payroll!E148="Yes","Yes","No")</f>
        <v>Yes</v>
      </c>
      <c r="D1733" t="str">
        <f>IF(AND(C1733="No",Payroll!F148="Yes"),"Yes","No")</f>
        <v>No</v>
      </c>
      <c r="E1733" t="str">
        <f>IF(AND(C1733="No",Payroll!F148="N/A"),"N/A","No")</f>
        <v>No</v>
      </c>
      <c r="F1733">
        <f>IF(OR(Payroll!F148="Yes",Payroll!F148="N/A"),0,1)</f>
        <v>1</v>
      </c>
      <c r="G1733" t="str">
        <f>IF(OR(Payroll!K148="Q3 2019",Payroll!K148="Q4 2019"),"Yes","No")</f>
        <v>No</v>
      </c>
      <c r="H1733" s="178" t="str">
        <f t="shared" si="1089"/>
        <v>No</v>
      </c>
      <c r="I1733" t="str">
        <f>IF(OR(Payroll!K148="Q1 2020",Payroll!K148="Q2 2020"),"Yes","No")</f>
        <v>No</v>
      </c>
      <c r="J1733" s="178" t="str">
        <f t="shared" si="1090"/>
        <v>No</v>
      </c>
      <c r="K1733" t="str">
        <f>IF(OR(Payroll!K148="Q3 2020",Payroll!K148="Q4 2020"),"Yes","No")</f>
        <v>No</v>
      </c>
      <c r="L1733" s="178" t="str">
        <f t="shared" si="1091"/>
        <v>No</v>
      </c>
      <c r="M1733" t="str">
        <f>IF(OR(Payroll!K148="Q1 2021",Payroll!K148="Q2 2021"),"Yes","No")</f>
        <v>No</v>
      </c>
      <c r="N1733" s="178" t="str">
        <f t="shared" si="1092"/>
        <v>No</v>
      </c>
      <c r="O1733" t="str">
        <f>IF(OR(Payroll!K148="Q3 2021",Payroll!K148="Q4 2021"),"Yes","No")</f>
        <v>No</v>
      </c>
      <c r="P1733" s="178" t="str">
        <f t="shared" si="1093"/>
        <v>No</v>
      </c>
      <c r="Q1733" t="str">
        <f>IF(OR(Payroll!K148="Q1 2022",Payroll!K148="Q2 2022"),"Yes","No")</f>
        <v>No</v>
      </c>
      <c r="R1733" s="178" t="str">
        <f t="shared" si="1094"/>
        <v>No</v>
      </c>
      <c r="S1733" t="str">
        <f>IF(OR(Payroll!K148="Q3 2022",Payroll!K148="Q4 2022"),"Yes","No")</f>
        <v>No</v>
      </c>
      <c r="T1733" s="178" t="str">
        <f t="shared" si="1095"/>
        <v>No</v>
      </c>
      <c r="U1733" t="str">
        <f>IF(OR(Payroll!K148="Q1 2023",Payroll!K148="Q2 2023"),"Yes","No")</f>
        <v>No</v>
      </c>
      <c r="V1733" s="178" t="str">
        <f t="shared" si="1096"/>
        <v>No</v>
      </c>
      <c r="W1733" t="str">
        <f>IF(OR(Payroll!K148="Q3 2023",Payroll!K148="Q4 2023"),"Yes","No")</f>
        <v>No</v>
      </c>
      <c r="X1733" s="178" t="str">
        <f t="shared" si="1097"/>
        <v>No</v>
      </c>
      <c r="Y1733" t="str">
        <f>IF(OR(Payroll!K148="Q1 2024",Payroll!K148="Q2 2024"),"Yes","No")</f>
        <v>No</v>
      </c>
      <c r="Z1733" s="178" t="str">
        <f t="shared" si="1098"/>
        <v>No</v>
      </c>
      <c r="AA1733" t="str">
        <f>IF(OR(Payroll!K148="Q3 2024",Payroll!K148="Q4 2024"),"Yes","No")</f>
        <v>No</v>
      </c>
      <c r="AB1733" s="178" t="str">
        <f t="shared" si="1099"/>
        <v>No</v>
      </c>
      <c r="AC1733" t="str">
        <f>IF(OR(Payroll!K148="Q1 2025",Payroll!K148="Q2 2025"),"Yes","No")</f>
        <v>No</v>
      </c>
      <c r="AD1733" s="178" t="str">
        <f t="shared" si="1100"/>
        <v>No</v>
      </c>
      <c r="AE1733" t="str">
        <f>IF(OR(Payroll!K148="Q3 2025",Payroll!K148="Q4 2025"),"Yes","No")</f>
        <v>No</v>
      </c>
      <c r="AF1733" s="178" t="str">
        <f t="shared" si="1101"/>
        <v>No</v>
      </c>
      <c r="AG1733" t="str">
        <f>IF(OR(Payroll!K148="Q1 2026",Payroll!K148="Q2 2026"),"Yes","No")</f>
        <v>No</v>
      </c>
      <c r="AH1733" s="178" t="str">
        <f t="shared" si="1102"/>
        <v>No</v>
      </c>
      <c r="AI1733" t="str">
        <f>IF(OR(Payroll!K148="Q3 2026",Payroll!K148="Q4 2026"),"Yes","No")</f>
        <v>No</v>
      </c>
      <c r="AJ1733" s="178" t="str">
        <f t="shared" si="1103"/>
        <v>No</v>
      </c>
      <c r="AK1733" t="str">
        <f>IF(OR(Payroll!K148="Q1 2027",Payroll!K148="Q2 2027"),"Yes","No")</f>
        <v>No</v>
      </c>
      <c r="AL1733" s="178" t="str">
        <f t="shared" si="1104"/>
        <v>No</v>
      </c>
      <c r="AM1733" t="str">
        <f>IF(OR(Payroll!K148="Q3 2027",Payroll!K148="Q4 2027"),"Yes","No")</f>
        <v>No</v>
      </c>
      <c r="AN1733" s="178" t="str">
        <f t="shared" si="1105"/>
        <v>No</v>
      </c>
      <c r="AO1733" t="str">
        <f>IF(OR(Payroll!K148="Q1 2028",Payroll!K148="Q2 2028"),"Yes","No")</f>
        <v>No</v>
      </c>
      <c r="AP1733" s="178" t="str">
        <f t="shared" si="1106"/>
        <v>No</v>
      </c>
      <c r="AQ1733" t="str">
        <f>IF(OR(Payroll!K148="Q3 2028",Payroll!K148="Q4 2028"),"Yes","No")</f>
        <v>No</v>
      </c>
      <c r="AR1733" s="178" t="str">
        <f t="shared" si="1107"/>
        <v>No</v>
      </c>
      <c r="AS1733" t="str">
        <f>IF(OR(Payroll!K148="Q1 2029",Payroll!K148="Q2 2029"),"Yes","No")</f>
        <v>No</v>
      </c>
      <c r="AT1733" s="178" t="str">
        <f t="shared" si="1108"/>
        <v>No</v>
      </c>
      <c r="AU1733" t="str">
        <f>IF(OR(Payroll!K148="Q3 2029",Payroll!K148="Q4 2029"),"Yes","No")</f>
        <v>No</v>
      </c>
      <c r="AV1733" s="178" t="str">
        <f t="shared" si="1109"/>
        <v>No</v>
      </c>
      <c r="AW1733" t="str">
        <f>IF(OR(Payroll!K148="Q1 2030",Payroll!K148="Q2 2030"),"Yes","No")</f>
        <v>No</v>
      </c>
      <c r="AX1733" s="178" t="str">
        <f t="shared" si="1110"/>
        <v>No</v>
      </c>
      <c r="AY1733" t="str">
        <f>IF(OR(Payroll!K148="Q3 2030",Payroll!K148="Q4 2030"),"Yes","No")</f>
        <v>No</v>
      </c>
      <c r="AZ1733" s="178" t="str">
        <f t="shared" si="1111"/>
        <v>No</v>
      </c>
      <c r="BA1733" t="str">
        <f>IF(Payroll!K148="","No","Yes")</f>
        <v>No</v>
      </c>
      <c r="BB1733" s="178" t="str">
        <f t="shared" si="1112"/>
        <v>No</v>
      </c>
      <c r="BC1733" s="178" t="str">
        <f t="shared" si="1113"/>
        <v>No</v>
      </c>
    </row>
    <row r="1734" spans="1:55" ht="35.25" thickBot="1" x14ac:dyDescent="0.5">
      <c r="A1734" s="177">
        <v>145</v>
      </c>
      <c r="B1734" s="70" t="s">
        <v>808</v>
      </c>
      <c r="C1734" t="str">
        <f>IF(Payroll!E149="Yes","Yes","No")</f>
        <v>Yes</v>
      </c>
      <c r="D1734" t="str">
        <f>IF(AND(C1734="No",Payroll!F149="Yes"),"Yes","No")</f>
        <v>No</v>
      </c>
      <c r="E1734" t="str">
        <f>IF(AND(C1734="No",Payroll!F149="N/A"),"N/A","No")</f>
        <v>No</v>
      </c>
      <c r="F1734">
        <f>IF(OR(Payroll!F149="Yes",Payroll!F149="N/A"),0,1)</f>
        <v>1</v>
      </c>
      <c r="G1734" t="str">
        <f>IF(OR(Payroll!K149="Q3 2019",Payroll!K149="Q4 2019"),"Yes","No")</f>
        <v>No</v>
      </c>
      <c r="H1734" s="178" t="str">
        <f t="shared" si="1089"/>
        <v>No</v>
      </c>
      <c r="I1734" t="str">
        <f>IF(OR(Payroll!K149="Q1 2020",Payroll!K149="Q2 2020"),"Yes","No")</f>
        <v>No</v>
      </c>
      <c r="J1734" s="178" t="str">
        <f t="shared" si="1090"/>
        <v>No</v>
      </c>
      <c r="K1734" t="str">
        <f>IF(OR(Payroll!K149="Q3 2020",Payroll!K149="Q4 2020"),"Yes","No")</f>
        <v>No</v>
      </c>
      <c r="L1734" s="178" t="str">
        <f t="shared" si="1091"/>
        <v>No</v>
      </c>
      <c r="M1734" t="str">
        <f>IF(OR(Payroll!K149="Q1 2021",Payroll!K149="Q2 2021"),"Yes","No")</f>
        <v>No</v>
      </c>
      <c r="N1734" s="178" t="str">
        <f t="shared" si="1092"/>
        <v>No</v>
      </c>
      <c r="O1734" t="str">
        <f>IF(OR(Payroll!K149="Q3 2021",Payroll!K149="Q4 2021"),"Yes","No")</f>
        <v>No</v>
      </c>
      <c r="P1734" s="178" t="str">
        <f t="shared" si="1093"/>
        <v>No</v>
      </c>
      <c r="Q1734" t="str">
        <f>IF(OR(Payroll!K149="Q1 2022",Payroll!K149="Q2 2022"),"Yes","No")</f>
        <v>No</v>
      </c>
      <c r="R1734" s="178" t="str">
        <f t="shared" si="1094"/>
        <v>No</v>
      </c>
      <c r="S1734" t="str">
        <f>IF(OR(Payroll!K149="Q3 2022",Payroll!K149="Q4 2022"),"Yes","No")</f>
        <v>No</v>
      </c>
      <c r="T1734" s="178" t="str">
        <f t="shared" si="1095"/>
        <v>No</v>
      </c>
      <c r="U1734" t="str">
        <f>IF(OR(Payroll!K149="Q1 2023",Payroll!K149="Q2 2023"),"Yes","No")</f>
        <v>No</v>
      </c>
      <c r="V1734" s="178" t="str">
        <f t="shared" si="1096"/>
        <v>No</v>
      </c>
      <c r="W1734" t="str">
        <f>IF(OR(Payroll!K149="Q3 2023",Payroll!K149="Q4 2023"),"Yes","No")</f>
        <v>No</v>
      </c>
      <c r="X1734" s="178" t="str">
        <f t="shared" si="1097"/>
        <v>No</v>
      </c>
      <c r="Y1734" t="str">
        <f>IF(OR(Payroll!K149="Q1 2024",Payroll!K149="Q2 2024"),"Yes","No")</f>
        <v>No</v>
      </c>
      <c r="Z1734" s="178" t="str">
        <f t="shared" si="1098"/>
        <v>No</v>
      </c>
      <c r="AA1734" t="str">
        <f>IF(OR(Payroll!K149="Q3 2024",Payroll!K149="Q4 2024"),"Yes","No")</f>
        <v>No</v>
      </c>
      <c r="AB1734" s="178" t="str">
        <f t="shared" si="1099"/>
        <v>No</v>
      </c>
      <c r="AC1734" t="str">
        <f>IF(OR(Payroll!K149="Q1 2025",Payroll!K149="Q2 2025"),"Yes","No")</f>
        <v>No</v>
      </c>
      <c r="AD1734" s="178" t="str">
        <f t="shared" si="1100"/>
        <v>No</v>
      </c>
      <c r="AE1734" t="str">
        <f>IF(OR(Payroll!K149="Q3 2025",Payroll!K149="Q4 2025"),"Yes","No")</f>
        <v>No</v>
      </c>
      <c r="AF1734" s="178" t="str">
        <f t="shared" si="1101"/>
        <v>No</v>
      </c>
      <c r="AG1734" t="str">
        <f>IF(OR(Payroll!K149="Q1 2026",Payroll!K149="Q2 2026"),"Yes","No")</f>
        <v>No</v>
      </c>
      <c r="AH1734" s="178" t="str">
        <f t="shared" si="1102"/>
        <v>No</v>
      </c>
      <c r="AI1734" t="str">
        <f>IF(OR(Payroll!K149="Q3 2026",Payroll!K149="Q4 2026"),"Yes","No")</f>
        <v>No</v>
      </c>
      <c r="AJ1734" s="178" t="str">
        <f t="shared" si="1103"/>
        <v>No</v>
      </c>
      <c r="AK1734" t="str">
        <f>IF(OR(Payroll!K149="Q1 2027",Payroll!K149="Q2 2027"),"Yes","No")</f>
        <v>No</v>
      </c>
      <c r="AL1734" s="178" t="str">
        <f t="shared" si="1104"/>
        <v>No</v>
      </c>
      <c r="AM1734" t="str">
        <f>IF(OR(Payroll!K149="Q3 2027",Payroll!K149="Q4 2027"),"Yes","No")</f>
        <v>No</v>
      </c>
      <c r="AN1734" s="178" t="str">
        <f t="shared" si="1105"/>
        <v>No</v>
      </c>
      <c r="AO1734" t="str">
        <f>IF(OR(Payroll!K149="Q1 2028",Payroll!K149="Q2 2028"),"Yes","No")</f>
        <v>No</v>
      </c>
      <c r="AP1734" s="178" t="str">
        <f t="shared" si="1106"/>
        <v>No</v>
      </c>
      <c r="AQ1734" t="str">
        <f>IF(OR(Payroll!K149="Q3 2028",Payroll!K149="Q4 2028"),"Yes","No")</f>
        <v>No</v>
      </c>
      <c r="AR1734" s="178" t="str">
        <f t="shared" si="1107"/>
        <v>No</v>
      </c>
      <c r="AS1734" t="str">
        <f>IF(OR(Payroll!K149="Q1 2029",Payroll!K149="Q2 2029"),"Yes","No")</f>
        <v>No</v>
      </c>
      <c r="AT1734" s="178" t="str">
        <f t="shared" si="1108"/>
        <v>No</v>
      </c>
      <c r="AU1734" t="str">
        <f>IF(OR(Payroll!K149="Q3 2029",Payroll!K149="Q4 2029"),"Yes","No")</f>
        <v>No</v>
      </c>
      <c r="AV1734" s="178" t="str">
        <f t="shared" si="1109"/>
        <v>No</v>
      </c>
      <c r="AW1734" t="str">
        <f>IF(OR(Payroll!K149="Q1 2030",Payroll!K149="Q2 2030"),"Yes","No")</f>
        <v>No</v>
      </c>
      <c r="AX1734" s="178" t="str">
        <f t="shared" si="1110"/>
        <v>No</v>
      </c>
      <c r="AY1734" t="str">
        <f>IF(OR(Payroll!K149="Q3 2030",Payroll!K149="Q4 2030"),"Yes","No")</f>
        <v>No</v>
      </c>
      <c r="AZ1734" s="178" t="str">
        <f t="shared" si="1111"/>
        <v>No</v>
      </c>
      <c r="BA1734" t="str">
        <f>IF(Payroll!K149="","No","Yes")</f>
        <v>No</v>
      </c>
      <c r="BB1734" s="178" t="str">
        <f t="shared" si="1112"/>
        <v>No</v>
      </c>
      <c r="BC1734" s="178" t="str">
        <f t="shared" si="1113"/>
        <v>No</v>
      </c>
    </row>
    <row r="1735" spans="1:55" ht="23.65" thickBot="1" x14ac:dyDescent="0.5">
      <c r="A1735" s="177">
        <v>146</v>
      </c>
      <c r="B1735" s="71" t="s">
        <v>809</v>
      </c>
      <c r="C1735" t="str">
        <f>IF(Payroll!E150="Yes","Yes","No")</f>
        <v>No</v>
      </c>
      <c r="D1735" t="str">
        <f>IF(AND(C1735="No",Payroll!F150="Yes"),"Yes","No")</f>
        <v>No</v>
      </c>
      <c r="E1735" t="str">
        <f>IF(AND(C1735="No",Payroll!F150="N/A"),"N/A","No")</f>
        <v>No</v>
      </c>
      <c r="F1735">
        <f>IF(OR(Payroll!F150="Yes",Payroll!F150="N/A"),0,1)</f>
        <v>1</v>
      </c>
      <c r="G1735" t="str">
        <f>IF(OR(Payroll!K150="Q3 2019",Payroll!K150="Q4 2019"),"Yes","No")</f>
        <v>No</v>
      </c>
      <c r="H1735" s="178" t="str">
        <f t="shared" si="1089"/>
        <v>No</v>
      </c>
      <c r="I1735" t="str">
        <f>IF(OR(Payroll!K150="Q1 2020",Payroll!K150="Q2 2020"),"Yes","No")</f>
        <v>No</v>
      </c>
      <c r="J1735" s="178" t="str">
        <f t="shared" si="1090"/>
        <v>No</v>
      </c>
      <c r="K1735" t="str">
        <f>IF(OR(Payroll!K150="Q3 2020",Payroll!K150="Q4 2020"),"Yes","No")</f>
        <v>No</v>
      </c>
      <c r="L1735" s="178" t="str">
        <f t="shared" si="1091"/>
        <v>No</v>
      </c>
      <c r="M1735" t="str">
        <f>IF(OR(Payroll!K150="Q1 2021",Payroll!K150="Q2 2021"),"Yes","No")</f>
        <v>No</v>
      </c>
      <c r="N1735" s="178" t="str">
        <f t="shared" si="1092"/>
        <v>No</v>
      </c>
      <c r="O1735" t="str">
        <f>IF(OR(Payroll!K150="Q3 2021",Payroll!K150="Q4 2021"),"Yes","No")</f>
        <v>No</v>
      </c>
      <c r="P1735" s="178" t="str">
        <f t="shared" si="1093"/>
        <v>No</v>
      </c>
      <c r="Q1735" t="str">
        <f>IF(OR(Payroll!K150="Q1 2022",Payroll!K150="Q2 2022"),"Yes","No")</f>
        <v>No</v>
      </c>
      <c r="R1735" s="178" t="str">
        <f t="shared" si="1094"/>
        <v>No</v>
      </c>
      <c r="S1735" t="str">
        <f>IF(OR(Payroll!K150="Q3 2022",Payroll!K150="Q4 2022"),"Yes","No")</f>
        <v>No</v>
      </c>
      <c r="T1735" s="178" t="str">
        <f t="shared" si="1095"/>
        <v>No</v>
      </c>
      <c r="U1735" t="str">
        <f>IF(OR(Payroll!K150="Q1 2023",Payroll!K150="Q2 2023"),"Yes","No")</f>
        <v>No</v>
      </c>
      <c r="V1735" s="178" t="str">
        <f t="shared" si="1096"/>
        <v>No</v>
      </c>
      <c r="W1735" t="str">
        <f>IF(OR(Payroll!K150="Q3 2023",Payroll!K150="Q4 2023"),"Yes","No")</f>
        <v>No</v>
      </c>
      <c r="X1735" s="178" t="str">
        <f t="shared" si="1097"/>
        <v>No</v>
      </c>
      <c r="Y1735" t="str">
        <f>IF(OR(Payroll!K150="Q1 2024",Payroll!K150="Q2 2024"),"Yes","No")</f>
        <v>No</v>
      </c>
      <c r="Z1735" s="178" t="str">
        <f t="shared" si="1098"/>
        <v>No</v>
      </c>
      <c r="AA1735" t="str">
        <f>IF(OR(Payroll!K150="Q3 2024",Payroll!K150="Q4 2024"),"Yes","No")</f>
        <v>No</v>
      </c>
      <c r="AB1735" s="178" t="str">
        <f t="shared" si="1099"/>
        <v>No</v>
      </c>
      <c r="AC1735" t="str">
        <f>IF(OR(Payroll!K150="Q1 2025",Payroll!K150="Q2 2025"),"Yes","No")</f>
        <v>No</v>
      </c>
      <c r="AD1735" s="178" t="str">
        <f t="shared" si="1100"/>
        <v>No</v>
      </c>
      <c r="AE1735" t="str">
        <f>IF(OR(Payroll!K150="Q3 2025",Payroll!K150="Q4 2025"),"Yes","No")</f>
        <v>No</v>
      </c>
      <c r="AF1735" s="178" t="str">
        <f t="shared" si="1101"/>
        <v>No</v>
      </c>
      <c r="AG1735" t="str">
        <f>IF(OR(Payroll!K150="Q1 2026",Payroll!K150="Q2 2026"),"Yes","No")</f>
        <v>No</v>
      </c>
      <c r="AH1735" s="178" t="str">
        <f t="shared" si="1102"/>
        <v>No</v>
      </c>
      <c r="AI1735" t="str">
        <f>IF(OR(Payroll!K150="Q3 2026",Payroll!K150="Q4 2026"),"Yes","No")</f>
        <v>No</v>
      </c>
      <c r="AJ1735" s="178" t="str">
        <f t="shared" si="1103"/>
        <v>No</v>
      </c>
      <c r="AK1735" t="str">
        <f>IF(OR(Payroll!K150="Q1 2027",Payroll!K150="Q2 2027"),"Yes","No")</f>
        <v>No</v>
      </c>
      <c r="AL1735" s="178" t="str">
        <f t="shared" si="1104"/>
        <v>No</v>
      </c>
      <c r="AM1735" t="str">
        <f>IF(OR(Payroll!K150="Q3 2027",Payroll!K150="Q4 2027"),"Yes","No")</f>
        <v>No</v>
      </c>
      <c r="AN1735" s="178" t="str">
        <f t="shared" si="1105"/>
        <v>No</v>
      </c>
      <c r="AO1735" t="str">
        <f>IF(OR(Payroll!K150="Q1 2028",Payroll!K150="Q2 2028"),"Yes","No")</f>
        <v>No</v>
      </c>
      <c r="AP1735" s="178" t="str">
        <f t="shared" si="1106"/>
        <v>No</v>
      </c>
      <c r="AQ1735" t="str">
        <f>IF(OR(Payroll!K150="Q3 2028",Payroll!K150="Q4 2028"),"Yes","No")</f>
        <v>No</v>
      </c>
      <c r="AR1735" s="178" t="str">
        <f t="shared" si="1107"/>
        <v>No</v>
      </c>
      <c r="AS1735" t="str">
        <f>IF(OR(Payroll!K150="Q1 2029",Payroll!K150="Q2 2029"),"Yes","No")</f>
        <v>No</v>
      </c>
      <c r="AT1735" s="178" t="str">
        <f t="shared" si="1108"/>
        <v>No</v>
      </c>
      <c r="AU1735" t="str">
        <f>IF(OR(Payroll!K150="Q3 2029",Payroll!K150="Q4 2029"),"Yes","No")</f>
        <v>No</v>
      </c>
      <c r="AV1735" s="178" t="str">
        <f t="shared" si="1109"/>
        <v>No</v>
      </c>
      <c r="AW1735" t="str">
        <f>IF(OR(Payroll!K150="Q1 2030",Payroll!K150="Q2 2030"),"Yes","No")</f>
        <v>No</v>
      </c>
      <c r="AX1735" s="178" t="str">
        <f t="shared" si="1110"/>
        <v>No</v>
      </c>
      <c r="AY1735" t="str">
        <f>IF(OR(Payroll!K150="Q3 2030",Payroll!K150="Q4 2030"),"Yes","No")</f>
        <v>No</v>
      </c>
      <c r="AZ1735" s="178" t="str">
        <f t="shared" si="1111"/>
        <v>No</v>
      </c>
      <c r="BA1735" t="str">
        <f>IF(Payroll!K150="","No","Yes")</f>
        <v>No</v>
      </c>
      <c r="BB1735" s="178" t="str">
        <f t="shared" si="1112"/>
        <v>No</v>
      </c>
      <c r="BC1735" s="178" t="str">
        <f t="shared" si="1113"/>
        <v>Yes</v>
      </c>
    </row>
    <row r="1736" spans="1:55" ht="23.65" thickBot="1" x14ac:dyDescent="0.5">
      <c r="A1736" s="177">
        <v>147</v>
      </c>
      <c r="B1736" s="70" t="s">
        <v>1366</v>
      </c>
      <c r="C1736" t="str">
        <f>IF(Payroll!E151="Yes","Yes","No")</f>
        <v>Yes</v>
      </c>
      <c r="D1736" t="str">
        <f>IF(AND(C1736="No",Payroll!F151="Yes"),"Yes","No")</f>
        <v>No</v>
      </c>
      <c r="E1736" t="str">
        <f>IF(AND(C1736="No",Payroll!F151="N/A"),"N/A","No")</f>
        <v>No</v>
      </c>
      <c r="F1736">
        <f>IF(OR(Payroll!F151="Yes",Payroll!F151="N/A"),0,1)</f>
        <v>1</v>
      </c>
      <c r="G1736" t="str">
        <f>IF(OR(Payroll!K151="Q3 2019",Payroll!K151="Q4 2019"),"Yes","No")</f>
        <v>No</v>
      </c>
      <c r="H1736" s="178" t="str">
        <f t="shared" si="1089"/>
        <v>No</v>
      </c>
      <c r="I1736" t="str">
        <f>IF(OR(Payroll!K151="Q1 2020",Payroll!K151="Q2 2020"),"Yes","No")</f>
        <v>No</v>
      </c>
      <c r="J1736" s="178" t="str">
        <f t="shared" si="1090"/>
        <v>No</v>
      </c>
      <c r="K1736" t="str">
        <f>IF(OR(Payroll!K151="Q3 2020",Payroll!K151="Q4 2020"),"Yes","No")</f>
        <v>No</v>
      </c>
      <c r="L1736" s="178" t="str">
        <f t="shared" si="1091"/>
        <v>No</v>
      </c>
      <c r="M1736" t="str">
        <f>IF(OR(Payroll!K151="Q1 2021",Payroll!K151="Q2 2021"),"Yes","No")</f>
        <v>No</v>
      </c>
      <c r="N1736" s="178" t="str">
        <f t="shared" si="1092"/>
        <v>No</v>
      </c>
      <c r="O1736" t="str">
        <f>IF(OR(Payroll!K151="Q3 2021",Payroll!K151="Q4 2021"),"Yes","No")</f>
        <v>No</v>
      </c>
      <c r="P1736" s="178" t="str">
        <f t="shared" si="1093"/>
        <v>No</v>
      </c>
      <c r="Q1736" t="str">
        <f>IF(OR(Payroll!K151="Q1 2022",Payroll!K151="Q2 2022"),"Yes","No")</f>
        <v>No</v>
      </c>
      <c r="R1736" s="178" t="str">
        <f t="shared" si="1094"/>
        <v>No</v>
      </c>
      <c r="S1736" t="str">
        <f>IF(OR(Payroll!K151="Q3 2022",Payroll!K151="Q4 2022"),"Yes","No")</f>
        <v>No</v>
      </c>
      <c r="T1736" s="178" t="str">
        <f t="shared" si="1095"/>
        <v>No</v>
      </c>
      <c r="U1736" t="str">
        <f>IF(OR(Payroll!K151="Q1 2023",Payroll!K151="Q2 2023"),"Yes","No")</f>
        <v>No</v>
      </c>
      <c r="V1736" s="178" t="str">
        <f t="shared" si="1096"/>
        <v>No</v>
      </c>
      <c r="W1736" t="str">
        <f>IF(OR(Payroll!K151="Q3 2023",Payroll!K151="Q4 2023"),"Yes","No")</f>
        <v>No</v>
      </c>
      <c r="X1736" s="178" t="str">
        <f t="shared" si="1097"/>
        <v>No</v>
      </c>
      <c r="Y1736" t="str">
        <f>IF(OR(Payroll!K151="Q1 2024",Payroll!K151="Q2 2024"),"Yes","No")</f>
        <v>No</v>
      </c>
      <c r="Z1736" s="178" t="str">
        <f t="shared" si="1098"/>
        <v>No</v>
      </c>
      <c r="AA1736" t="str">
        <f>IF(OR(Payroll!K151="Q3 2024",Payroll!K151="Q4 2024"),"Yes","No")</f>
        <v>No</v>
      </c>
      <c r="AB1736" s="178" t="str">
        <f t="shared" si="1099"/>
        <v>No</v>
      </c>
      <c r="AC1736" t="str">
        <f>IF(OR(Payroll!K151="Q1 2025",Payroll!K151="Q2 2025"),"Yes","No")</f>
        <v>No</v>
      </c>
      <c r="AD1736" s="178" t="str">
        <f t="shared" si="1100"/>
        <v>No</v>
      </c>
      <c r="AE1736" t="str">
        <f>IF(OR(Payroll!K151="Q3 2025",Payroll!K151="Q4 2025"),"Yes","No")</f>
        <v>No</v>
      </c>
      <c r="AF1736" s="178" t="str">
        <f t="shared" si="1101"/>
        <v>No</v>
      </c>
      <c r="AG1736" t="str">
        <f>IF(OR(Payroll!K151="Q1 2026",Payroll!K151="Q2 2026"),"Yes","No")</f>
        <v>No</v>
      </c>
      <c r="AH1736" s="178" t="str">
        <f t="shared" si="1102"/>
        <v>No</v>
      </c>
      <c r="AI1736" t="str">
        <f>IF(OR(Payroll!K151="Q3 2026",Payroll!K151="Q4 2026"),"Yes","No")</f>
        <v>No</v>
      </c>
      <c r="AJ1736" s="178" t="str">
        <f t="shared" si="1103"/>
        <v>No</v>
      </c>
      <c r="AK1736" t="str">
        <f>IF(OR(Payroll!K151="Q1 2027",Payroll!K151="Q2 2027"),"Yes","No")</f>
        <v>No</v>
      </c>
      <c r="AL1736" s="178" t="str">
        <f t="shared" si="1104"/>
        <v>No</v>
      </c>
      <c r="AM1736" t="str">
        <f>IF(OR(Payroll!K151="Q3 2027",Payroll!K151="Q4 2027"),"Yes","No")</f>
        <v>No</v>
      </c>
      <c r="AN1736" s="178" t="str">
        <f t="shared" si="1105"/>
        <v>No</v>
      </c>
      <c r="AO1736" t="str">
        <f>IF(OR(Payroll!K151="Q1 2028",Payroll!K151="Q2 2028"),"Yes","No")</f>
        <v>No</v>
      </c>
      <c r="AP1736" s="178" t="str">
        <f t="shared" si="1106"/>
        <v>No</v>
      </c>
      <c r="AQ1736" t="str">
        <f>IF(OR(Payroll!K151="Q3 2028",Payroll!K151="Q4 2028"),"Yes","No")</f>
        <v>No</v>
      </c>
      <c r="AR1736" s="178" t="str">
        <f t="shared" si="1107"/>
        <v>No</v>
      </c>
      <c r="AS1736" t="str">
        <f>IF(OR(Payroll!K151="Q1 2029",Payroll!K151="Q2 2029"),"Yes","No")</f>
        <v>No</v>
      </c>
      <c r="AT1736" s="178" t="str">
        <f t="shared" si="1108"/>
        <v>No</v>
      </c>
      <c r="AU1736" t="str">
        <f>IF(OR(Payroll!K151="Q3 2029",Payroll!K151="Q4 2029"),"Yes","No")</f>
        <v>No</v>
      </c>
      <c r="AV1736" s="178" t="str">
        <f t="shared" si="1109"/>
        <v>No</v>
      </c>
      <c r="AW1736" t="str">
        <f>IF(OR(Payroll!K151="Q1 2030",Payroll!K151="Q2 2030"),"Yes","No")</f>
        <v>No</v>
      </c>
      <c r="AX1736" s="178" t="str">
        <f t="shared" si="1110"/>
        <v>No</v>
      </c>
      <c r="AY1736" t="str">
        <f>IF(OR(Payroll!K151="Q3 2030",Payroll!K151="Q4 2030"),"Yes","No")</f>
        <v>No</v>
      </c>
      <c r="AZ1736" s="178" t="str">
        <f t="shared" si="1111"/>
        <v>No</v>
      </c>
      <c r="BA1736" t="str">
        <f>IF(Payroll!K151="","No","Yes")</f>
        <v>No</v>
      </c>
      <c r="BB1736" s="178" t="str">
        <f t="shared" si="1112"/>
        <v>No</v>
      </c>
      <c r="BC1736" s="178" t="str">
        <f t="shared" si="1113"/>
        <v>No</v>
      </c>
    </row>
    <row r="1737" spans="1:55" ht="35.25" thickBot="1" x14ac:dyDescent="0.5">
      <c r="A1737" s="177">
        <v>148</v>
      </c>
      <c r="B1737" s="70" t="s">
        <v>1367</v>
      </c>
      <c r="C1737" t="str">
        <f>IF(Payroll!E152="Yes","Yes","No")</f>
        <v>Yes</v>
      </c>
      <c r="D1737" t="str">
        <f>IF(AND(C1737="No",Payroll!F152="Yes"),"Yes","No")</f>
        <v>No</v>
      </c>
      <c r="E1737" t="str">
        <f>IF(AND(C1737="No",Payroll!F152="N/A"),"N/A","No")</f>
        <v>No</v>
      </c>
      <c r="F1737">
        <f>IF(OR(Payroll!F152="Yes",Payroll!F152="N/A"),0,1)</f>
        <v>1</v>
      </c>
      <c r="G1737" t="str">
        <f>IF(OR(Payroll!K152="Q3 2019",Payroll!K152="Q4 2019"),"Yes","No")</f>
        <v>No</v>
      </c>
      <c r="H1737" s="178" t="str">
        <f t="shared" si="1089"/>
        <v>No</v>
      </c>
      <c r="I1737" t="str">
        <f>IF(OR(Payroll!K152="Q1 2020",Payroll!K152="Q2 2020"),"Yes","No")</f>
        <v>No</v>
      </c>
      <c r="J1737" s="178" t="str">
        <f t="shared" si="1090"/>
        <v>No</v>
      </c>
      <c r="K1737" t="str">
        <f>IF(OR(Payroll!K152="Q3 2020",Payroll!K152="Q4 2020"),"Yes","No")</f>
        <v>No</v>
      </c>
      <c r="L1737" s="178" t="str">
        <f t="shared" si="1091"/>
        <v>No</v>
      </c>
      <c r="M1737" t="str">
        <f>IF(OR(Payroll!K152="Q1 2021",Payroll!K152="Q2 2021"),"Yes","No")</f>
        <v>No</v>
      </c>
      <c r="N1737" s="178" t="str">
        <f t="shared" si="1092"/>
        <v>No</v>
      </c>
      <c r="O1737" t="str">
        <f>IF(OR(Payroll!K152="Q3 2021",Payroll!K152="Q4 2021"),"Yes","No")</f>
        <v>No</v>
      </c>
      <c r="P1737" s="178" t="str">
        <f t="shared" si="1093"/>
        <v>No</v>
      </c>
      <c r="Q1737" t="str">
        <f>IF(OR(Payroll!K152="Q1 2022",Payroll!K152="Q2 2022"),"Yes","No")</f>
        <v>No</v>
      </c>
      <c r="R1737" s="178" t="str">
        <f t="shared" si="1094"/>
        <v>No</v>
      </c>
      <c r="S1737" t="str">
        <f>IF(OR(Payroll!K152="Q3 2022",Payroll!K152="Q4 2022"),"Yes","No")</f>
        <v>No</v>
      </c>
      <c r="T1737" s="178" t="str">
        <f t="shared" si="1095"/>
        <v>No</v>
      </c>
      <c r="U1737" t="str">
        <f>IF(OR(Payroll!K152="Q1 2023",Payroll!K152="Q2 2023"),"Yes","No")</f>
        <v>No</v>
      </c>
      <c r="V1737" s="178" t="str">
        <f t="shared" si="1096"/>
        <v>No</v>
      </c>
      <c r="W1737" t="str">
        <f>IF(OR(Payroll!K152="Q3 2023",Payroll!K152="Q4 2023"),"Yes","No")</f>
        <v>No</v>
      </c>
      <c r="X1737" s="178" t="str">
        <f t="shared" si="1097"/>
        <v>No</v>
      </c>
      <c r="Y1737" t="str">
        <f>IF(OR(Payroll!K152="Q1 2024",Payroll!K152="Q2 2024"),"Yes","No")</f>
        <v>No</v>
      </c>
      <c r="Z1737" s="178" t="str">
        <f t="shared" si="1098"/>
        <v>No</v>
      </c>
      <c r="AA1737" t="str">
        <f>IF(OR(Payroll!K152="Q3 2024",Payroll!K152="Q4 2024"),"Yes","No")</f>
        <v>No</v>
      </c>
      <c r="AB1737" s="178" t="str">
        <f t="shared" si="1099"/>
        <v>No</v>
      </c>
      <c r="AC1737" t="str">
        <f>IF(OR(Payroll!K152="Q1 2025",Payroll!K152="Q2 2025"),"Yes","No")</f>
        <v>No</v>
      </c>
      <c r="AD1737" s="178" t="str">
        <f t="shared" si="1100"/>
        <v>No</v>
      </c>
      <c r="AE1737" t="str">
        <f>IF(OR(Payroll!K152="Q3 2025",Payroll!K152="Q4 2025"),"Yes","No")</f>
        <v>No</v>
      </c>
      <c r="AF1737" s="178" t="str">
        <f t="shared" si="1101"/>
        <v>No</v>
      </c>
      <c r="AG1737" t="str">
        <f>IF(OR(Payroll!K152="Q1 2026",Payroll!K152="Q2 2026"),"Yes","No")</f>
        <v>No</v>
      </c>
      <c r="AH1737" s="178" t="str">
        <f t="shared" si="1102"/>
        <v>No</v>
      </c>
      <c r="AI1737" t="str">
        <f>IF(OR(Payroll!K152="Q3 2026",Payroll!K152="Q4 2026"),"Yes","No")</f>
        <v>No</v>
      </c>
      <c r="AJ1737" s="178" t="str">
        <f t="shared" si="1103"/>
        <v>No</v>
      </c>
      <c r="AK1737" t="str">
        <f>IF(OR(Payroll!K152="Q1 2027",Payroll!K152="Q2 2027"),"Yes","No")</f>
        <v>No</v>
      </c>
      <c r="AL1737" s="178" t="str">
        <f t="shared" si="1104"/>
        <v>No</v>
      </c>
      <c r="AM1737" t="str">
        <f>IF(OR(Payroll!K152="Q3 2027",Payroll!K152="Q4 2027"),"Yes","No")</f>
        <v>No</v>
      </c>
      <c r="AN1737" s="178" t="str">
        <f t="shared" si="1105"/>
        <v>No</v>
      </c>
      <c r="AO1737" t="str">
        <f>IF(OR(Payroll!K152="Q1 2028",Payroll!K152="Q2 2028"),"Yes","No")</f>
        <v>No</v>
      </c>
      <c r="AP1737" s="178" t="str">
        <f t="shared" si="1106"/>
        <v>No</v>
      </c>
      <c r="AQ1737" t="str">
        <f>IF(OR(Payroll!K152="Q3 2028",Payroll!K152="Q4 2028"),"Yes","No")</f>
        <v>No</v>
      </c>
      <c r="AR1737" s="178" t="str">
        <f t="shared" si="1107"/>
        <v>No</v>
      </c>
      <c r="AS1737" t="str">
        <f>IF(OR(Payroll!K152="Q1 2029",Payroll!K152="Q2 2029"),"Yes","No")</f>
        <v>No</v>
      </c>
      <c r="AT1737" s="178" t="str">
        <f t="shared" si="1108"/>
        <v>No</v>
      </c>
      <c r="AU1737" t="str">
        <f>IF(OR(Payroll!K152="Q3 2029",Payroll!K152="Q4 2029"),"Yes","No")</f>
        <v>No</v>
      </c>
      <c r="AV1737" s="178" t="str">
        <f t="shared" si="1109"/>
        <v>No</v>
      </c>
      <c r="AW1737" t="str">
        <f>IF(OR(Payroll!K152="Q1 2030",Payroll!K152="Q2 2030"),"Yes","No")</f>
        <v>No</v>
      </c>
      <c r="AX1737" s="178" t="str">
        <f t="shared" si="1110"/>
        <v>No</v>
      </c>
      <c r="AY1737" t="str">
        <f>IF(OR(Payroll!K152="Q3 2030",Payroll!K152="Q4 2030"),"Yes","No")</f>
        <v>No</v>
      </c>
      <c r="AZ1737" s="178" t="str">
        <f t="shared" si="1111"/>
        <v>No</v>
      </c>
      <c r="BA1737" t="str">
        <f>IF(Payroll!K152="","No","Yes")</f>
        <v>No</v>
      </c>
      <c r="BB1737" s="178" t="str">
        <f t="shared" si="1112"/>
        <v>No</v>
      </c>
      <c r="BC1737" s="178" t="str">
        <f t="shared" si="1113"/>
        <v>No</v>
      </c>
    </row>
    <row r="1738" spans="1:55" ht="23.65" thickBot="1" x14ac:dyDescent="0.5">
      <c r="A1738" s="177">
        <v>149</v>
      </c>
      <c r="B1738" s="71" t="s">
        <v>1368</v>
      </c>
      <c r="C1738" t="str">
        <f>IF(Payroll!E153="Yes","Yes","No")</f>
        <v>No</v>
      </c>
      <c r="D1738" t="str">
        <f>IF(AND(C1738="No",Payroll!F153="Yes"),"Yes","No")</f>
        <v>No</v>
      </c>
      <c r="E1738" t="str">
        <f>IF(AND(C1738="No",Payroll!F153="N/A"),"N/A","No")</f>
        <v>No</v>
      </c>
      <c r="F1738">
        <f>IF(OR(Payroll!F153="Yes",Payroll!F153="N/A"),0,1)</f>
        <v>1</v>
      </c>
      <c r="G1738" t="str">
        <f>IF(OR(Payroll!K153="Q3 2019",Payroll!K153="Q4 2019"),"Yes","No")</f>
        <v>No</v>
      </c>
      <c r="H1738" s="178" t="str">
        <f t="shared" si="1089"/>
        <v>No</v>
      </c>
      <c r="I1738" t="str">
        <f>IF(OR(Payroll!K153="Q1 2020",Payroll!K153="Q2 2020"),"Yes","No")</f>
        <v>No</v>
      </c>
      <c r="J1738" s="178" t="str">
        <f t="shared" si="1090"/>
        <v>No</v>
      </c>
      <c r="K1738" t="str">
        <f>IF(OR(Payroll!K153="Q3 2020",Payroll!K153="Q4 2020"),"Yes","No")</f>
        <v>No</v>
      </c>
      <c r="L1738" s="178" t="str">
        <f t="shared" si="1091"/>
        <v>No</v>
      </c>
      <c r="M1738" t="str">
        <f>IF(OR(Payroll!K153="Q1 2021",Payroll!K153="Q2 2021"),"Yes","No")</f>
        <v>No</v>
      </c>
      <c r="N1738" s="178" t="str">
        <f t="shared" si="1092"/>
        <v>No</v>
      </c>
      <c r="O1738" t="str">
        <f>IF(OR(Payroll!K153="Q3 2021",Payroll!K153="Q4 2021"),"Yes","No")</f>
        <v>No</v>
      </c>
      <c r="P1738" s="178" t="str">
        <f t="shared" si="1093"/>
        <v>No</v>
      </c>
      <c r="Q1738" t="str">
        <f>IF(OR(Payroll!K153="Q1 2022",Payroll!K153="Q2 2022"),"Yes","No")</f>
        <v>No</v>
      </c>
      <c r="R1738" s="178" t="str">
        <f t="shared" si="1094"/>
        <v>No</v>
      </c>
      <c r="S1738" t="str">
        <f>IF(OR(Payroll!K153="Q3 2022",Payroll!K153="Q4 2022"),"Yes","No")</f>
        <v>No</v>
      </c>
      <c r="T1738" s="178" t="str">
        <f t="shared" si="1095"/>
        <v>No</v>
      </c>
      <c r="U1738" t="str">
        <f>IF(OR(Payroll!K153="Q1 2023",Payroll!K153="Q2 2023"),"Yes","No")</f>
        <v>No</v>
      </c>
      <c r="V1738" s="178" t="str">
        <f t="shared" si="1096"/>
        <v>No</v>
      </c>
      <c r="W1738" t="str">
        <f>IF(OR(Payroll!K153="Q3 2023",Payroll!K153="Q4 2023"),"Yes","No")</f>
        <v>No</v>
      </c>
      <c r="X1738" s="178" t="str">
        <f t="shared" si="1097"/>
        <v>No</v>
      </c>
      <c r="Y1738" t="str">
        <f>IF(OR(Payroll!K153="Q1 2024",Payroll!K153="Q2 2024"),"Yes","No")</f>
        <v>No</v>
      </c>
      <c r="Z1738" s="178" t="str">
        <f t="shared" si="1098"/>
        <v>No</v>
      </c>
      <c r="AA1738" t="str">
        <f>IF(OR(Payroll!K153="Q3 2024",Payroll!K153="Q4 2024"),"Yes","No")</f>
        <v>No</v>
      </c>
      <c r="AB1738" s="178" t="str">
        <f t="shared" si="1099"/>
        <v>No</v>
      </c>
      <c r="AC1738" t="str">
        <f>IF(OR(Payroll!K153="Q1 2025",Payroll!K153="Q2 2025"),"Yes","No")</f>
        <v>No</v>
      </c>
      <c r="AD1738" s="178" t="str">
        <f t="shared" si="1100"/>
        <v>No</v>
      </c>
      <c r="AE1738" t="str">
        <f>IF(OR(Payroll!K153="Q3 2025",Payroll!K153="Q4 2025"),"Yes","No")</f>
        <v>No</v>
      </c>
      <c r="AF1738" s="178" t="str">
        <f t="shared" si="1101"/>
        <v>No</v>
      </c>
      <c r="AG1738" t="str">
        <f>IF(OR(Payroll!K153="Q1 2026",Payroll!K153="Q2 2026"),"Yes","No")</f>
        <v>No</v>
      </c>
      <c r="AH1738" s="178" t="str">
        <f t="shared" si="1102"/>
        <v>No</v>
      </c>
      <c r="AI1738" t="str">
        <f>IF(OR(Payroll!K153="Q3 2026",Payroll!K153="Q4 2026"),"Yes","No")</f>
        <v>No</v>
      </c>
      <c r="AJ1738" s="178" t="str">
        <f t="shared" si="1103"/>
        <v>No</v>
      </c>
      <c r="AK1738" t="str">
        <f>IF(OR(Payroll!K153="Q1 2027",Payroll!K153="Q2 2027"),"Yes","No")</f>
        <v>No</v>
      </c>
      <c r="AL1738" s="178" t="str">
        <f t="shared" si="1104"/>
        <v>No</v>
      </c>
      <c r="AM1738" t="str">
        <f>IF(OR(Payroll!K153="Q3 2027",Payroll!K153="Q4 2027"),"Yes","No")</f>
        <v>No</v>
      </c>
      <c r="AN1738" s="178" t="str">
        <f t="shared" si="1105"/>
        <v>No</v>
      </c>
      <c r="AO1738" t="str">
        <f>IF(OR(Payroll!K153="Q1 2028",Payroll!K153="Q2 2028"),"Yes","No")</f>
        <v>No</v>
      </c>
      <c r="AP1738" s="178" t="str">
        <f t="shared" si="1106"/>
        <v>No</v>
      </c>
      <c r="AQ1738" t="str">
        <f>IF(OR(Payroll!K153="Q3 2028",Payroll!K153="Q4 2028"),"Yes","No")</f>
        <v>No</v>
      </c>
      <c r="AR1738" s="178" t="str">
        <f t="shared" si="1107"/>
        <v>No</v>
      </c>
      <c r="AS1738" t="str">
        <f>IF(OR(Payroll!K153="Q1 2029",Payroll!K153="Q2 2029"),"Yes","No")</f>
        <v>No</v>
      </c>
      <c r="AT1738" s="178" t="str">
        <f t="shared" si="1108"/>
        <v>No</v>
      </c>
      <c r="AU1738" t="str">
        <f>IF(OR(Payroll!K153="Q3 2029",Payroll!K153="Q4 2029"),"Yes","No")</f>
        <v>No</v>
      </c>
      <c r="AV1738" s="178" t="str">
        <f t="shared" si="1109"/>
        <v>No</v>
      </c>
      <c r="AW1738" t="str">
        <f>IF(OR(Payroll!K153="Q1 2030",Payroll!K153="Q2 2030"),"Yes","No")</f>
        <v>No</v>
      </c>
      <c r="AX1738" s="178" t="str">
        <f t="shared" si="1110"/>
        <v>No</v>
      </c>
      <c r="AY1738" t="str">
        <f>IF(OR(Payroll!K153="Q3 2030",Payroll!K153="Q4 2030"),"Yes","No")</f>
        <v>No</v>
      </c>
      <c r="AZ1738" s="178" t="str">
        <f t="shared" si="1111"/>
        <v>No</v>
      </c>
      <c r="BA1738" t="str">
        <f>IF(Payroll!K153="","No","Yes")</f>
        <v>No</v>
      </c>
      <c r="BB1738" s="178" t="str">
        <f t="shared" si="1112"/>
        <v>No</v>
      </c>
      <c r="BC1738" s="178" t="str">
        <f t="shared" si="1113"/>
        <v>Yes</v>
      </c>
    </row>
    <row r="1739" spans="1:55" ht="14.65" thickBot="1" x14ac:dyDescent="0.5">
      <c r="A1739" s="177">
        <v>150</v>
      </c>
      <c r="B1739" s="71" t="s">
        <v>1369</v>
      </c>
      <c r="C1739" t="str">
        <f>IF(Payroll!E154="Yes","Yes","No")</f>
        <v>No</v>
      </c>
      <c r="D1739" t="str">
        <f>IF(AND(C1739="No",Payroll!F154="Yes"),"Yes","No")</f>
        <v>No</v>
      </c>
      <c r="E1739" t="str">
        <f>IF(AND(C1739="No",Payroll!F154="N/A"),"N/A","No")</f>
        <v>No</v>
      </c>
      <c r="F1739">
        <f>IF(OR(Payroll!F154="Yes",Payroll!F154="N/A"),0,1)</f>
        <v>1</v>
      </c>
      <c r="G1739" t="str">
        <f>IF(OR(Payroll!K154="Q3 2019",Payroll!K154="Q4 2019"),"Yes","No")</f>
        <v>No</v>
      </c>
      <c r="H1739" s="178" t="str">
        <f t="shared" si="1089"/>
        <v>No</v>
      </c>
      <c r="I1739" t="str">
        <f>IF(OR(Payroll!K154="Q1 2020",Payroll!K154="Q2 2020"),"Yes","No")</f>
        <v>No</v>
      </c>
      <c r="J1739" s="178" t="str">
        <f t="shared" si="1090"/>
        <v>No</v>
      </c>
      <c r="K1739" t="str">
        <f>IF(OR(Payroll!K154="Q3 2020",Payroll!K154="Q4 2020"),"Yes","No")</f>
        <v>No</v>
      </c>
      <c r="L1739" s="178" t="str">
        <f t="shared" si="1091"/>
        <v>No</v>
      </c>
      <c r="M1739" t="str">
        <f>IF(OR(Payroll!K154="Q1 2021",Payroll!K154="Q2 2021"),"Yes","No")</f>
        <v>No</v>
      </c>
      <c r="N1739" s="178" t="str">
        <f t="shared" si="1092"/>
        <v>No</v>
      </c>
      <c r="O1739" t="str">
        <f>IF(OR(Payroll!K154="Q3 2021",Payroll!K154="Q4 2021"),"Yes","No")</f>
        <v>No</v>
      </c>
      <c r="P1739" s="178" t="str">
        <f t="shared" si="1093"/>
        <v>No</v>
      </c>
      <c r="Q1739" t="str">
        <f>IF(OR(Payroll!K154="Q1 2022",Payroll!K154="Q2 2022"),"Yes","No")</f>
        <v>No</v>
      </c>
      <c r="R1739" s="178" t="str">
        <f t="shared" si="1094"/>
        <v>No</v>
      </c>
      <c r="S1739" t="str">
        <f>IF(OR(Payroll!K154="Q3 2022",Payroll!K154="Q4 2022"),"Yes","No")</f>
        <v>No</v>
      </c>
      <c r="T1739" s="178" t="str">
        <f t="shared" si="1095"/>
        <v>No</v>
      </c>
      <c r="U1739" t="str">
        <f>IF(OR(Payroll!K154="Q1 2023",Payroll!K154="Q2 2023"),"Yes","No")</f>
        <v>No</v>
      </c>
      <c r="V1739" s="178" t="str">
        <f t="shared" si="1096"/>
        <v>No</v>
      </c>
      <c r="W1739" t="str">
        <f>IF(OR(Payroll!K154="Q3 2023",Payroll!K154="Q4 2023"),"Yes","No")</f>
        <v>No</v>
      </c>
      <c r="X1739" s="178" t="str">
        <f t="shared" si="1097"/>
        <v>No</v>
      </c>
      <c r="Y1739" t="str">
        <f>IF(OR(Payroll!K154="Q1 2024",Payroll!K154="Q2 2024"),"Yes","No")</f>
        <v>No</v>
      </c>
      <c r="Z1739" s="178" t="str">
        <f t="shared" si="1098"/>
        <v>No</v>
      </c>
      <c r="AA1739" t="str">
        <f>IF(OR(Payroll!K154="Q3 2024",Payroll!K154="Q4 2024"),"Yes","No")</f>
        <v>No</v>
      </c>
      <c r="AB1739" s="178" t="str">
        <f t="shared" si="1099"/>
        <v>No</v>
      </c>
      <c r="AC1739" t="str">
        <f>IF(OR(Payroll!K154="Q1 2025",Payroll!K154="Q2 2025"),"Yes","No")</f>
        <v>No</v>
      </c>
      <c r="AD1739" s="178" t="str">
        <f t="shared" si="1100"/>
        <v>No</v>
      </c>
      <c r="AE1739" t="str">
        <f>IF(OR(Payroll!K154="Q3 2025",Payroll!K154="Q4 2025"),"Yes","No")</f>
        <v>No</v>
      </c>
      <c r="AF1739" s="178" t="str">
        <f t="shared" si="1101"/>
        <v>No</v>
      </c>
      <c r="AG1739" t="str">
        <f>IF(OR(Payroll!K154="Q1 2026",Payroll!K154="Q2 2026"),"Yes","No")</f>
        <v>No</v>
      </c>
      <c r="AH1739" s="178" t="str">
        <f t="shared" si="1102"/>
        <v>No</v>
      </c>
      <c r="AI1739" t="str">
        <f>IF(OR(Payroll!K154="Q3 2026",Payroll!K154="Q4 2026"),"Yes","No")</f>
        <v>No</v>
      </c>
      <c r="AJ1739" s="178" t="str">
        <f t="shared" si="1103"/>
        <v>No</v>
      </c>
      <c r="AK1739" t="str">
        <f>IF(OR(Payroll!K154="Q1 2027",Payroll!K154="Q2 2027"),"Yes","No")</f>
        <v>No</v>
      </c>
      <c r="AL1739" s="178" t="str">
        <f t="shared" si="1104"/>
        <v>No</v>
      </c>
      <c r="AM1739" t="str">
        <f>IF(OR(Payroll!K154="Q3 2027",Payroll!K154="Q4 2027"),"Yes","No")</f>
        <v>No</v>
      </c>
      <c r="AN1739" s="178" t="str">
        <f t="shared" si="1105"/>
        <v>No</v>
      </c>
      <c r="AO1739" t="str">
        <f>IF(OR(Payroll!K154="Q1 2028",Payroll!K154="Q2 2028"),"Yes","No")</f>
        <v>No</v>
      </c>
      <c r="AP1739" s="178" t="str">
        <f t="shared" si="1106"/>
        <v>No</v>
      </c>
      <c r="AQ1739" t="str">
        <f>IF(OR(Payroll!K154="Q3 2028",Payroll!K154="Q4 2028"),"Yes","No")</f>
        <v>No</v>
      </c>
      <c r="AR1739" s="178" t="str">
        <f t="shared" si="1107"/>
        <v>No</v>
      </c>
      <c r="AS1739" t="str">
        <f>IF(OR(Payroll!K154="Q1 2029",Payroll!K154="Q2 2029"),"Yes","No")</f>
        <v>No</v>
      </c>
      <c r="AT1739" s="178" t="str">
        <f t="shared" si="1108"/>
        <v>No</v>
      </c>
      <c r="AU1739" t="str">
        <f>IF(OR(Payroll!K154="Q3 2029",Payroll!K154="Q4 2029"),"Yes","No")</f>
        <v>No</v>
      </c>
      <c r="AV1739" s="178" t="str">
        <f t="shared" si="1109"/>
        <v>No</v>
      </c>
      <c r="AW1739" t="str">
        <f>IF(OR(Payroll!K154="Q1 2030",Payroll!K154="Q2 2030"),"Yes","No")</f>
        <v>No</v>
      </c>
      <c r="AX1739" s="178" t="str">
        <f t="shared" si="1110"/>
        <v>No</v>
      </c>
      <c r="AY1739" t="str">
        <f>IF(OR(Payroll!K154="Q3 2030",Payroll!K154="Q4 2030"),"Yes","No")</f>
        <v>No</v>
      </c>
      <c r="AZ1739" s="178" t="str">
        <f t="shared" si="1111"/>
        <v>No</v>
      </c>
      <c r="BA1739" t="str">
        <f>IF(Payroll!K154="","No","Yes")</f>
        <v>No</v>
      </c>
      <c r="BB1739" s="178" t="str">
        <f t="shared" si="1112"/>
        <v>No</v>
      </c>
      <c r="BC1739" s="178" t="str">
        <f t="shared" si="1113"/>
        <v>Yes</v>
      </c>
    </row>
    <row r="1740" spans="1:55" ht="23.65" thickBot="1" x14ac:dyDescent="0.5">
      <c r="A1740" s="177">
        <v>151</v>
      </c>
      <c r="B1740" s="71" t="s">
        <v>260</v>
      </c>
      <c r="C1740" t="str">
        <f>IF(Payroll!E155="Yes","Yes","No")</f>
        <v>No</v>
      </c>
      <c r="D1740" t="str">
        <f>IF(AND(C1740="No",Payroll!F155="Yes"),"Yes","No")</f>
        <v>No</v>
      </c>
      <c r="E1740" t="str">
        <f>IF(AND(C1740="No",Payroll!F155="N/A"),"N/A","No")</f>
        <v>No</v>
      </c>
      <c r="F1740">
        <f>IF(OR(Payroll!F155="Yes",Payroll!F155="N/A"),0,1)</f>
        <v>1</v>
      </c>
      <c r="G1740" t="str">
        <f>IF(OR(Payroll!K155="Q3 2019",Payroll!K155="Q4 2019"),"Yes","No")</f>
        <v>No</v>
      </c>
      <c r="H1740" s="178" t="str">
        <f t="shared" si="1089"/>
        <v>No</v>
      </c>
      <c r="I1740" t="str">
        <f>IF(OR(Payroll!K155="Q1 2020",Payroll!K155="Q2 2020"),"Yes","No")</f>
        <v>No</v>
      </c>
      <c r="J1740" s="178" t="str">
        <f t="shared" si="1090"/>
        <v>No</v>
      </c>
      <c r="K1740" t="str">
        <f>IF(OR(Payroll!K155="Q3 2020",Payroll!K155="Q4 2020"),"Yes","No")</f>
        <v>No</v>
      </c>
      <c r="L1740" s="178" t="str">
        <f t="shared" si="1091"/>
        <v>No</v>
      </c>
      <c r="M1740" t="str">
        <f>IF(OR(Payroll!K155="Q1 2021",Payroll!K155="Q2 2021"),"Yes","No")</f>
        <v>No</v>
      </c>
      <c r="N1740" s="178" t="str">
        <f t="shared" si="1092"/>
        <v>No</v>
      </c>
      <c r="O1740" t="str">
        <f>IF(OR(Payroll!K155="Q3 2021",Payroll!K155="Q4 2021"),"Yes","No")</f>
        <v>No</v>
      </c>
      <c r="P1740" s="178" t="str">
        <f t="shared" si="1093"/>
        <v>No</v>
      </c>
      <c r="Q1740" t="str">
        <f>IF(OR(Payroll!K155="Q1 2022",Payroll!K155="Q2 2022"),"Yes","No")</f>
        <v>No</v>
      </c>
      <c r="R1740" s="178" t="str">
        <f t="shared" si="1094"/>
        <v>No</v>
      </c>
      <c r="S1740" t="str">
        <f>IF(OR(Payroll!K155="Q3 2022",Payroll!K155="Q4 2022"),"Yes","No")</f>
        <v>No</v>
      </c>
      <c r="T1740" s="178" t="str">
        <f t="shared" si="1095"/>
        <v>No</v>
      </c>
      <c r="U1740" t="str">
        <f>IF(OR(Payroll!K155="Q1 2023",Payroll!K155="Q2 2023"),"Yes","No")</f>
        <v>No</v>
      </c>
      <c r="V1740" s="178" t="str">
        <f t="shared" si="1096"/>
        <v>No</v>
      </c>
      <c r="W1740" t="str">
        <f>IF(OR(Payroll!K155="Q3 2023",Payroll!K155="Q4 2023"),"Yes","No")</f>
        <v>No</v>
      </c>
      <c r="X1740" s="178" t="str">
        <f t="shared" si="1097"/>
        <v>No</v>
      </c>
      <c r="Y1740" t="str">
        <f>IF(OR(Payroll!K155="Q1 2024",Payroll!K155="Q2 2024"),"Yes","No")</f>
        <v>No</v>
      </c>
      <c r="Z1740" s="178" t="str">
        <f t="shared" si="1098"/>
        <v>No</v>
      </c>
      <c r="AA1740" t="str">
        <f>IF(OR(Payroll!K155="Q3 2024",Payroll!K155="Q4 2024"),"Yes","No")</f>
        <v>No</v>
      </c>
      <c r="AB1740" s="178" t="str">
        <f t="shared" si="1099"/>
        <v>No</v>
      </c>
      <c r="AC1740" t="str">
        <f>IF(OR(Payroll!K155="Q1 2025",Payroll!K155="Q2 2025"),"Yes","No")</f>
        <v>No</v>
      </c>
      <c r="AD1740" s="178" t="str">
        <f t="shared" si="1100"/>
        <v>No</v>
      </c>
      <c r="AE1740" t="str">
        <f>IF(OR(Payroll!K155="Q3 2025",Payroll!K155="Q4 2025"),"Yes","No")</f>
        <v>No</v>
      </c>
      <c r="AF1740" s="178" t="str">
        <f t="shared" si="1101"/>
        <v>No</v>
      </c>
      <c r="AG1740" t="str">
        <f>IF(OR(Payroll!K155="Q1 2026",Payroll!K155="Q2 2026"),"Yes","No")</f>
        <v>No</v>
      </c>
      <c r="AH1740" s="178" t="str">
        <f t="shared" si="1102"/>
        <v>No</v>
      </c>
      <c r="AI1740" t="str">
        <f>IF(OR(Payroll!K155="Q3 2026",Payroll!K155="Q4 2026"),"Yes","No")</f>
        <v>No</v>
      </c>
      <c r="AJ1740" s="178" t="str">
        <f t="shared" si="1103"/>
        <v>No</v>
      </c>
      <c r="AK1740" t="str">
        <f>IF(OR(Payroll!K155="Q1 2027",Payroll!K155="Q2 2027"),"Yes","No")</f>
        <v>No</v>
      </c>
      <c r="AL1740" s="178" t="str">
        <f t="shared" si="1104"/>
        <v>No</v>
      </c>
      <c r="AM1740" t="str">
        <f>IF(OR(Payroll!K155="Q3 2027",Payroll!K155="Q4 2027"),"Yes","No")</f>
        <v>No</v>
      </c>
      <c r="AN1740" s="178" t="str">
        <f t="shared" si="1105"/>
        <v>No</v>
      </c>
      <c r="AO1740" t="str">
        <f>IF(OR(Payroll!K155="Q1 2028",Payroll!K155="Q2 2028"),"Yes","No")</f>
        <v>No</v>
      </c>
      <c r="AP1740" s="178" t="str">
        <f t="shared" si="1106"/>
        <v>No</v>
      </c>
      <c r="AQ1740" t="str">
        <f>IF(OR(Payroll!K155="Q3 2028",Payroll!K155="Q4 2028"),"Yes","No")</f>
        <v>No</v>
      </c>
      <c r="AR1740" s="178" t="str">
        <f t="shared" si="1107"/>
        <v>No</v>
      </c>
      <c r="AS1740" t="str">
        <f>IF(OR(Payroll!K155="Q1 2029",Payroll!K155="Q2 2029"),"Yes","No")</f>
        <v>No</v>
      </c>
      <c r="AT1740" s="178" t="str">
        <f t="shared" si="1108"/>
        <v>No</v>
      </c>
      <c r="AU1740" t="str">
        <f>IF(OR(Payroll!K155="Q3 2029",Payroll!K155="Q4 2029"),"Yes","No")</f>
        <v>No</v>
      </c>
      <c r="AV1740" s="178" t="str">
        <f t="shared" si="1109"/>
        <v>No</v>
      </c>
      <c r="AW1740" t="str">
        <f>IF(OR(Payroll!K155="Q1 2030",Payroll!K155="Q2 2030"),"Yes","No")</f>
        <v>No</v>
      </c>
      <c r="AX1740" s="178" t="str">
        <f t="shared" si="1110"/>
        <v>No</v>
      </c>
      <c r="AY1740" t="str">
        <f>IF(OR(Payroll!K155="Q3 2030",Payroll!K155="Q4 2030"),"Yes","No")</f>
        <v>No</v>
      </c>
      <c r="AZ1740" s="178" t="str">
        <f t="shared" si="1111"/>
        <v>No</v>
      </c>
      <c r="BA1740" t="str">
        <f>IF(Payroll!K155="","No","Yes")</f>
        <v>No</v>
      </c>
      <c r="BB1740" s="178" t="str">
        <f t="shared" si="1112"/>
        <v>No</v>
      </c>
      <c r="BC1740" s="178" t="str">
        <f t="shared" si="1113"/>
        <v>Yes</v>
      </c>
    </row>
    <row r="1741" spans="1:55" ht="23.65" thickBot="1" x14ac:dyDescent="0.5">
      <c r="A1741" s="177">
        <v>152</v>
      </c>
      <c r="B1741" s="71" t="s">
        <v>261</v>
      </c>
      <c r="C1741" t="str">
        <f>IF(Payroll!E156="Yes","Yes","No")</f>
        <v>No</v>
      </c>
      <c r="D1741" t="str">
        <f>IF(AND(C1741="No",Payroll!F156="Yes"),"Yes","No")</f>
        <v>No</v>
      </c>
      <c r="E1741" t="str">
        <f>IF(AND(C1741="No",Payroll!F156="N/A"),"N/A","No")</f>
        <v>No</v>
      </c>
      <c r="F1741">
        <f>IF(OR(Payroll!F156="Yes",Payroll!F156="N/A"),0,1)</f>
        <v>1</v>
      </c>
      <c r="G1741" t="str">
        <f>IF(OR(Payroll!K156="Q3 2019",Payroll!K156="Q4 2019"),"Yes","No")</f>
        <v>No</v>
      </c>
      <c r="H1741" s="178" t="str">
        <f t="shared" si="1089"/>
        <v>No</v>
      </c>
      <c r="I1741" t="str">
        <f>IF(OR(Payroll!K156="Q1 2020",Payroll!K156="Q2 2020"),"Yes","No")</f>
        <v>No</v>
      </c>
      <c r="J1741" s="178" t="str">
        <f t="shared" si="1090"/>
        <v>No</v>
      </c>
      <c r="K1741" t="str">
        <f>IF(OR(Payroll!K156="Q3 2020",Payroll!K156="Q4 2020"),"Yes","No")</f>
        <v>No</v>
      </c>
      <c r="L1741" s="178" t="str">
        <f t="shared" si="1091"/>
        <v>No</v>
      </c>
      <c r="M1741" t="str">
        <f>IF(OR(Payroll!K156="Q1 2021",Payroll!K156="Q2 2021"),"Yes","No")</f>
        <v>No</v>
      </c>
      <c r="N1741" s="178" t="str">
        <f t="shared" si="1092"/>
        <v>No</v>
      </c>
      <c r="O1741" t="str">
        <f>IF(OR(Payroll!K156="Q3 2021",Payroll!K156="Q4 2021"),"Yes","No")</f>
        <v>No</v>
      </c>
      <c r="P1741" s="178" t="str">
        <f t="shared" si="1093"/>
        <v>No</v>
      </c>
      <c r="Q1741" t="str">
        <f>IF(OR(Payroll!K156="Q1 2022",Payroll!K156="Q2 2022"),"Yes","No")</f>
        <v>No</v>
      </c>
      <c r="R1741" s="178" t="str">
        <f t="shared" si="1094"/>
        <v>No</v>
      </c>
      <c r="S1741" t="str">
        <f>IF(OR(Payroll!K156="Q3 2022",Payroll!K156="Q4 2022"),"Yes","No")</f>
        <v>No</v>
      </c>
      <c r="T1741" s="178" t="str">
        <f t="shared" si="1095"/>
        <v>No</v>
      </c>
      <c r="U1741" t="str">
        <f>IF(OR(Payroll!K156="Q1 2023",Payroll!K156="Q2 2023"),"Yes","No")</f>
        <v>No</v>
      </c>
      <c r="V1741" s="178" t="str">
        <f t="shared" si="1096"/>
        <v>No</v>
      </c>
      <c r="W1741" t="str">
        <f>IF(OR(Payroll!K156="Q3 2023",Payroll!K156="Q4 2023"),"Yes","No")</f>
        <v>No</v>
      </c>
      <c r="X1741" s="178" t="str">
        <f t="shared" si="1097"/>
        <v>No</v>
      </c>
      <c r="Y1741" t="str">
        <f>IF(OR(Payroll!K156="Q1 2024",Payroll!K156="Q2 2024"),"Yes","No")</f>
        <v>No</v>
      </c>
      <c r="Z1741" s="178" t="str">
        <f t="shared" si="1098"/>
        <v>No</v>
      </c>
      <c r="AA1741" t="str">
        <f>IF(OR(Payroll!K156="Q3 2024",Payroll!K156="Q4 2024"),"Yes","No")</f>
        <v>No</v>
      </c>
      <c r="AB1741" s="178" t="str">
        <f t="shared" si="1099"/>
        <v>No</v>
      </c>
      <c r="AC1741" t="str">
        <f>IF(OR(Payroll!K156="Q1 2025",Payroll!K156="Q2 2025"),"Yes","No")</f>
        <v>No</v>
      </c>
      <c r="AD1741" s="178" t="str">
        <f t="shared" si="1100"/>
        <v>No</v>
      </c>
      <c r="AE1741" t="str">
        <f>IF(OR(Payroll!K156="Q3 2025",Payroll!K156="Q4 2025"),"Yes","No")</f>
        <v>No</v>
      </c>
      <c r="AF1741" s="178" t="str">
        <f t="shared" si="1101"/>
        <v>No</v>
      </c>
      <c r="AG1741" t="str">
        <f>IF(OR(Payroll!K156="Q1 2026",Payroll!K156="Q2 2026"),"Yes","No")</f>
        <v>No</v>
      </c>
      <c r="AH1741" s="178" t="str">
        <f t="shared" si="1102"/>
        <v>No</v>
      </c>
      <c r="AI1741" t="str">
        <f>IF(OR(Payroll!K156="Q3 2026",Payroll!K156="Q4 2026"),"Yes","No")</f>
        <v>No</v>
      </c>
      <c r="AJ1741" s="178" t="str">
        <f t="shared" si="1103"/>
        <v>No</v>
      </c>
      <c r="AK1741" t="str">
        <f>IF(OR(Payroll!K156="Q1 2027",Payroll!K156="Q2 2027"),"Yes","No")</f>
        <v>No</v>
      </c>
      <c r="AL1741" s="178" t="str">
        <f t="shared" si="1104"/>
        <v>No</v>
      </c>
      <c r="AM1741" t="str">
        <f>IF(OR(Payroll!K156="Q3 2027",Payroll!K156="Q4 2027"),"Yes","No")</f>
        <v>No</v>
      </c>
      <c r="AN1741" s="178" t="str">
        <f t="shared" si="1105"/>
        <v>No</v>
      </c>
      <c r="AO1741" t="str">
        <f>IF(OR(Payroll!K156="Q1 2028",Payroll!K156="Q2 2028"),"Yes","No")</f>
        <v>No</v>
      </c>
      <c r="AP1741" s="178" t="str">
        <f t="shared" si="1106"/>
        <v>No</v>
      </c>
      <c r="AQ1741" t="str">
        <f>IF(OR(Payroll!K156="Q3 2028",Payroll!K156="Q4 2028"),"Yes","No")</f>
        <v>No</v>
      </c>
      <c r="AR1741" s="178" t="str">
        <f t="shared" si="1107"/>
        <v>No</v>
      </c>
      <c r="AS1741" t="str">
        <f>IF(OR(Payroll!K156="Q1 2029",Payroll!K156="Q2 2029"),"Yes","No")</f>
        <v>No</v>
      </c>
      <c r="AT1741" s="178" t="str">
        <f t="shared" si="1108"/>
        <v>No</v>
      </c>
      <c r="AU1741" t="str">
        <f>IF(OR(Payroll!K156="Q3 2029",Payroll!K156="Q4 2029"),"Yes","No")</f>
        <v>No</v>
      </c>
      <c r="AV1741" s="178" t="str">
        <f t="shared" si="1109"/>
        <v>No</v>
      </c>
      <c r="AW1741" t="str">
        <f>IF(OR(Payroll!K156="Q1 2030",Payroll!K156="Q2 2030"),"Yes","No")</f>
        <v>No</v>
      </c>
      <c r="AX1741" s="178" t="str">
        <f t="shared" si="1110"/>
        <v>No</v>
      </c>
      <c r="AY1741" t="str">
        <f>IF(OR(Payroll!K156="Q3 2030",Payroll!K156="Q4 2030"),"Yes","No")</f>
        <v>No</v>
      </c>
      <c r="AZ1741" s="178" t="str">
        <f t="shared" si="1111"/>
        <v>No</v>
      </c>
      <c r="BA1741" t="str">
        <f>IF(Payroll!K156="","No","Yes")</f>
        <v>No</v>
      </c>
      <c r="BB1741" s="178" t="str">
        <f t="shared" si="1112"/>
        <v>No</v>
      </c>
      <c r="BC1741" s="178" t="str">
        <f t="shared" si="1113"/>
        <v>Yes</v>
      </c>
    </row>
    <row r="1742" spans="1:55" ht="35.25" thickBot="1" x14ac:dyDescent="0.5">
      <c r="A1742" s="177">
        <v>153</v>
      </c>
      <c r="B1742" s="71" t="s">
        <v>1370</v>
      </c>
      <c r="C1742" t="str">
        <f>IF(Payroll!E157="Yes","Yes","No")</f>
        <v>No</v>
      </c>
      <c r="D1742" t="str">
        <f>IF(AND(C1742="No",Payroll!F157="Yes"),"Yes","No")</f>
        <v>No</v>
      </c>
      <c r="E1742" t="str">
        <f>IF(AND(C1742="No",Payroll!F157="N/A"),"N/A","No")</f>
        <v>No</v>
      </c>
      <c r="F1742">
        <f>IF(OR(Payroll!F157="Yes",Payroll!F157="N/A"),0,1)</f>
        <v>1</v>
      </c>
      <c r="G1742" t="str">
        <f>IF(OR(Payroll!K157="Q3 2019",Payroll!K157="Q4 2019"),"Yes","No")</f>
        <v>No</v>
      </c>
      <c r="H1742" s="178" t="str">
        <f t="shared" si="1089"/>
        <v>No</v>
      </c>
      <c r="I1742" t="str">
        <f>IF(OR(Payroll!K157="Q1 2020",Payroll!K157="Q2 2020"),"Yes","No")</f>
        <v>No</v>
      </c>
      <c r="J1742" s="178" t="str">
        <f t="shared" si="1090"/>
        <v>No</v>
      </c>
      <c r="K1742" t="str">
        <f>IF(OR(Payroll!K157="Q3 2020",Payroll!K157="Q4 2020"),"Yes","No")</f>
        <v>No</v>
      </c>
      <c r="L1742" s="178" t="str">
        <f t="shared" si="1091"/>
        <v>No</v>
      </c>
      <c r="M1742" t="str">
        <f>IF(OR(Payroll!K157="Q1 2021",Payroll!K157="Q2 2021"),"Yes","No")</f>
        <v>No</v>
      </c>
      <c r="N1742" s="178" t="str">
        <f t="shared" si="1092"/>
        <v>No</v>
      </c>
      <c r="O1742" t="str">
        <f>IF(OR(Payroll!K157="Q3 2021",Payroll!K157="Q4 2021"),"Yes","No")</f>
        <v>No</v>
      </c>
      <c r="P1742" s="178" t="str">
        <f t="shared" si="1093"/>
        <v>No</v>
      </c>
      <c r="Q1742" t="str">
        <f>IF(OR(Payroll!K157="Q1 2022",Payroll!K157="Q2 2022"),"Yes","No")</f>
        <v>No</v>
      </c>
      <c r="R1742" s="178" t="str">
        <f t="shared" si="1094"/>
        <v>No</v>
      </c>
      <c r="S1742" t="str">
        <f>IF(OR(Payroll!K157="Q3 2022",Payroll!K157="Q4 2022"),"Yes","No")</f>
        <v>No</v>
      </c>
      <c r="T1742" s="178" t="str">
        <f t="shared" si="1095"/>
        <v>No</v>
      </c>
      <c r="U1742" t="str">
        <f>IF(OR(Payroll!K157="Q1 2023",Payroll!K157="Q2 2023"),"Yes","No")</f>
        <v>No</v>
      </c>
      <c r="V1742" s="178" t="str">
        <f t="shared" si="1096"/>
        <v>No</v>
      </c>
      <c r="W1742" t="str">
        <f>IF(OR(Payroll!K157="Q3 2023",Payroll!K157="Q4 2023"),"Yes","No")</f>
        <v>No</v>
      </c>
      <c r="X1742" s="178" t="str">
        <f t="shared" si="1097"/>
        <v>No</v>
      </c>
      <c r="Y1742" t="str">
        <f>IF(OR(Payroll!K157="Q1 2024",Payroll!K157="Q2 2024"),"Yes","No")</f>
        <v>No</v>
      </c>
      <c r="Z1742" s="178" t="str">
        <f t="shared" si="1098"/>
        <v>No</v>
      </c>
      <c r="AA1742" t="str">
        <f>IF(OR(Payroll!K157="Q3 2024",Payroll!K157="Q4 2024"),"Yes","No")</f>
        <v>No</v>
      </c>
      <c r="AB1742" s="178" t="str">
        <f t="shared" si="1099"/>
        <v>No</v>
      </c>
      <c r="AC1742" t="str">
        <f>IF(OR(Payroll!K157="Q1 2025",Payroll!K157="Q2 2025"),"Yes","No")</f>
        <v>No</v>
      </c>
      <c r="AD1742" s="178" t="str">
        <f t="shared" si="1100"/>
        <v>No</v>
      </c>
      <c r="AE1742" t="str">
        <f>IF(OR(Payroll!K157="Q3 2025",Payroll!K157="Q4 2025"),"Yes","No")</f>
        <v>No</v>
      </c>
      <c r="AF1742" s="178" t="str">
        <f t="shared" si="1101"/>
        <v>No</v>
      </c>
      <c r="AG1742" t="str">
        <f>IF(OR(Payroll!K157="Q1 2026",Payroll!K157="Q2 2026"),"Yes","No")</f>
        <v>No</v>
      </c>
      <c r="AH1742" s="178" t="str">
        <f t="shared" si="1102"/>
        <v>No</v>
      </c>
      <c r="AI1742" t="str">
        <f>IF(OR(Payroll!K157="Q3 2026",Payroll!K157="Q4 2026"),"Yes","No")</f>
        <v>No</v>
      </c>
      <c r="AJ1742" s="178" t="str">
        <f t="shared" si="1103"/>
        <v>No</v>
      </c>
      <c r="AK1742" t="str">
        <f>IF(OR(Payroll!K157="Q1 2027",Payroll!K157="Q2 2027"),"Yes","No")</f>
        <v>No</v>
      </c>
      <c r="AL1742" s="178" t="str">
        <f t="shared" si="1104"/>
        <v>No</v>
      </c>
      <c r="AM1742" t="str">
        <f>IF(OR(Payroll!K157="Q3 2027",Payroll!K157="Q4 2027"),"Yes","No")</f>
        <v>No</v>
      </c>
      <c r="AN1742" s="178" t="str">
        <f t="shared" si="1105"/>
        <v>No</v>
      </c>
      <c r="AO1742" t="str">
        <f>IF(OR(Payroll!K157="Q1 2028",Payroll!K157="Q2 2028"),"Yes","No")</f>
        <v>No</v>
      </c>
      <c r="AP1742" s="178" t="str">
        <f t="shared" si="1106"/>
        <v>No</v>
      </c>
      <c r="AQ1742" t="str">
        <f>IF(OR(Payroll!K157="Q3 2028",Payroll!K157="Q4 2028"),"Yes","No")</f>
        <v>No</v>
      </c>
      <c r="AR1742" s="178" t="str">
        <f t="shared" si="1107"/>
        <v>No</v>
      </c>
      <c r="AS1742" t="str">
        <f>IF(OR(Payroll!K157="Q1 2029",Payroll!K157="Q2 2029"),"Yes","No")</f>
        <v>No</v>
      </c>
      <c r="AT1742" s="178" t="str">
        <f t="shared" si="1108"/>
        <v>No</v>
      </c>
      <c r="AU1742" t="str">
        <f>IF(OR(Payroll!K157="Q3 2029",Payroll!K157="Q4 2029"),"Yes","No")</f>
        <v>No</v>
      </c>
      <c r="AV1742" s="178" t="str">
        <f t="shared" si="1109"/>
        <v>No</v>
      </c>
      <c r="AW1742" t="str">
        <f>IF(OR(Payroll!K157="Q1 2030",Payroll!K157="Q2 2030"),"Yes","No")</f>
        <v>No</v>
      </c>
      <c r="AX1742" s="178" t="str">
        <f t="shared" si="1110"/>
        <v>No</v>
      </c>
      <c r="AY1742" t="str">
        <f>IF(OR(Payroll!K157="Q3 2030",Payroll!K157="Q4 2030"),"Yes","No")</f>
        <v>No</v>
      </c>
      <c r="AZ1742" s="178" t="str">
        <f t="shared" si="1111"/>
        <v>No</v>
      </c>
      <c r="BA1742" t="str">
        <f>IF(Payroll!K157="","No","Yes")</f>
        <v>No</v>
      </c>
      <c r="BB1742" s="178" t="str">
        <f t="shared" si="1112"/>
        <v>No</v>
      </c>
      <c r="BC1742" s="178" t="str">
        <f t="shared" si="1113"/>
        <v>Yes</v>
      </c>
    </row>
    <row r="1743" spans="1:55" ht="23.65" thickBot="1" x14ac:dyDescent="0.5">
      <c r="A1743" s="177">
        <v>154</v>
      </c>
      <c r="B1743" s="71" t="s">
        <v>817</v>
      </c>
      <c r="C1743" t="str">
        <f>IF(Payroll!E158="Yes","Yes","No")</f>
        <v>No</v>
      </c>
      <c r="D1743" t="str">
        <f>IF(AND(C1743="No",Payroll!F158="Yes"),"Yes","No")</f>
        <v>No</v>
      </c>
      <c r="E1743" t="str">
        <f>IF(AND(C1743="No",Payroll!F158="N/A"),"N/A","No")</f>
        <v>No</v>
      </c>
      <c r="F1743">
        <f>IF(OR(Payroll!F158="Yes",Payroll!F158="N/A"),0,1)</f>
        <v>1</v>
      </c>
      <c r="G1743" t="str">
        <f>IF(OR(Payroll!K158="Q3 2019",Payroll!K158="Q4 2019"),"Yes","No")</f>
        <v>No</v>
      </c>
      <c r="H1743" s="178" t="str">
        <f t="shared" si="1089"/>
        <v>No</v>
      </c>
      <c r="I1743" t="str">
        <f>IF(OR(Payroll!K158="Q1 2020",Payroll!K158="Q2 2020"),"Yes","No")</f>
        <v>No</v>
      </c>
      <c r="J1743" s="178" t="str">
        <f t="shared" si="1090"/>
        <v>No</v>
      </c>
      <c r="K1743" t="str">
        <f>IF(OR(Payroll!K158="Q3 2020",Payroll!K158="Q4 2020"),"Yes","No")</f>
        <v>No</v>
      </c>
      <c r="L1743" s="178" t="str">
        <f t="shared" si="1091"/>
        <v>No</v>
      </c>
      <c r="M1743" t="str">
        <f>IF(OR(Payroll!K158="Q1 2021",Payroll!K158="Q2 2021"),"Yes","No")</f>
        <v>No</v>
      </c>
      <c r="N1743" s="178" t="str">
        <f t="shared" si="1092"/>
        <v>No</v>
      </c>
      <c r="O1743" t="str">
        <f>IF(OR(Payroll!K158="Q3 2021",Payroll!K158="Q4 2021"),"Yes","No")</f>
        <v>No</v>
      </c>
      <c r="P1743" s="178" t="str">
        <f t="shared" si="1093"/>
        <v>No</v>
      </c>
      <c r="Q1743" t="str">
        <f>IF(OR(Payroll!K158="Q1 2022",Payroll!K158="Q2 2022"),"Yes","No")</f>
        <v>No</v>
      </c>
      <c r="R1743" s="178" t="str">
        <f t="shared" si="1094"/>
        <v>No</v>
      </c>
      <c r="S1743" t="str">
        <f>IF(OR(Payroll!K158="Q3 2022",Payroll!K158="Q4 2022"),"Yes","No")</f>
        <v>No</v>
      </c>
      <c r="T1743" s="178" t="str">
        <f t="shared" si="1095"/>
        <v>No</v>
      </c>
      <c r="U1743" t="str">
        <f>IF(OR(Payroll!K158="Q1 2023",Payroll!K158="Q2 2023"),"Yes","No")</f>
        <v>No</v>
      </c>
      <c r="V1743" s="178" t="str">
        <f t="shared" si="1096"/>
        <v>No</v>
      </c>
      <c r="W1743" t="str">
        <f>IF(OR(Payroll!K158="Q3 2023",Payroll!K158="Q4 2023"),"Yes","No")</f>
        <v>No</v>
      </c>
      <c r="X1743" s="178" t="str">
        <f t="shared" si="1097"/>
        <v>No</v>
      </c>
      <c r="Y1743" t="str">
        <f>IF(OR(Payroll!K158="Q1 2024",Payroll!K158="Q2 2024"),"Yes","No")</f>
        <v>No</v>
      </c>
      <c r="Z1743" s="178" t="str">
        <f t="shared" si="1098"/>
        <v>No</v>
      </c>
      <c r="AA1743" t="str">
        <f>IF(OR(Payroll!K158="Q3 2024",Payroll!K158="Q4 2024"),"Yes","No")</f>
        <v>No</v>
      </c>
      <c r="AB1743" s="178" t="str">
        <f t="shared" si="1099"/>
        <v>No</v>
      </c>
      <c r="AC1743" t="str">
        <f>IF(OR(Payroll!K158="Q1 2025",Payroll!K158="Q2 2025"),"Yes","No")</f>
        <v>No</v>
      </c>
      <c r="AD1743" s="178" t="str">
        <f t="shared" si="1100"/>
        <v>No</v>
      </c>
      <c r="AE1743" t="str">
        <f>IF(OR(Payroll!K158="Q3 2025",Payroll!K158="Q4 2025"),"Yes","No")</f>
        <v>No</v>
      </c>
      <c r="AF1743" s="178" t="str">
        <f t="shared" si="1101"/>
        <v>No</v>
      </c>
      <c r="AG1743" t="str">
        <f>IF(OR(Payroll!K158="Q1 2026",Payroll!K158="Q2 2026"),"Yes","No")</f>
        <v>No</v>
      </c>
      <c r="AH1743" s="178" t="str">
        <f t="shared" si="1102"/>
        <v>No</v>
      </c>
      <c r="AI1743" t="str">
        <f>IF(OR(Payroll!K158="Q3 2026",Payroll!K158="Q4 2026"),"Yes","No")</f>
        <v>No</v>
      </c>
      <c r="AJ1743" s="178" t="str">
        <f t="shared" si="1103"/>
        <v>No</v>
      </c>
      <c r="AK1743" t="str">
        <f>IF(OR(Payroll!K158="Q1 2027",Payroll!K158="Q2 2027"),"Yes","No")</f>
        <v>No</v>
      </c>
      <c r="AL1743" s="178" t="str">
        <f t="shared" si="1104"/>
        <v>No</v>
      </c>
      <c r="AM1743" t="str">
        <f>IF(OR(Payroll!K158="Q3 2027",Payroll!K158="Q4 2027"),"Yes","No")</f>
        <v>No</v>
      </c>
      <c r="AN1743" s="178" t="str">
        <f t="shared" si="1105"/>
        <v>No</v>
      </c>
      <c r="AO1743" t="str">
        <f>IF(OR(Payroll!K158="Q1 2028",Payroll!K158="Q2 2028"),"Yes","No")</f>
        <v>No</v>
      </c>
      <c r="AP1743" s="178" t="str">
        <f t="shared" si="1106"/>
        <v>No</v>
      </c>
      <c r="AQ1743" t="str">
        <f>IF(OR(Payroll!K158="Q3 2028",Payroll!K158="Q4 2028"),"Yes","No")</f>
        <v>No</v>
      </c>
      <c r="AR1743" s="178" t="str">
        <f t="shared" si="1107"/>
        <v>No</v>
      </c>
      <c r="AS1743" t="str">
        <f>IF(OR(Payroll!K158="Q1 2029",Payroll!K158="Q2 2029"),"Yes","No")</f>
        <v>No</v>
      </c>
      <c r="AT1743" s="178" t="str">
        <f t="shared" si="1108"/>
        <v>No</v>
      </c>
      <c r="AU1743" t="str">
        <f>IF(OR(Payroll!K158="Q3 2029",Payroll!K158="Q4 2029"),"Yes","No")</f>
        <v>No</v>
      </c>
      <c r="AV1743" s="178" t="str">
        <f t="shared" si="1109"/>
        <v>No</v>
      </c>
      <c r="AW1743" t="str">
        <f>IF(OR(Payroll!K158="Q1 2030",Payroll!K158="Q2 2030"),"Yes","No")</f>
        <v>No</v>
      </c>
      <c r="AX1743" s="178" t="str">
        <f t="shared" si="1110"/>
        <v>No</v>
      </c>
      <c r="AY1743" t="str">
        <f>IF(OR(Payroll!K158="Q3 2030",Payroll!K158="Q4 2030"),"Yes","No")</f>
        <v>No</v>
      </c>
      <c r="AZ1743" s="178" t="str">
        <f t="shared" si="1111"/>
        <v>No</v>
      </c>
      <c r="BA1743" t="str">
        <f>IF(Payroll!K158="","No","Yes")</f>
        <v>No</v>
      </c>
      <c r="BB1743" s="178" t="str">
        <f t="shared" si="1112"/>
        <v>No</v>
      </c>
      <c r="BC1743" s="178" t="str">
        <f t="shared" si="1113"/>
        <v>Yes</v>
      </c>
    </row>
    <row r="1744" spans="1:55" ht="23.65" thickBot="1" x14ac:dyDescent="0.5">
      <c r="A1744" s="177">
        <v>155</v>
      </c>
      <c r="B1744" s="71" t="s">
        <v>263</v>
      </c>
      <c r="C1744" t="str">
        <f>IF(Payroll!E159="Yes","Yes","No")</f>
        <v>No</v>
      </c>
      <c r="D1744" t="str">
        <f>IF(AND(C1744="No",Payroll!F159="Yes"),"Yes","No")</f>
        <v>No</v>
      </c>
      <c r="E1744" t="str">
        <f>IF(AND(C1744="No",Payroll!F159="N/A"),"N/A","No")</f>
        <v>No</v>
      </c>
      <c r="F1744">
        <f>IF(OR(Payroll!F159="Yes",Payroll!F159="N/A"),0,1)</f>
        <v>1</v>
      </c>
      <c r="G1744" t="str">
        <f>IF(OR(Payroll!K159="Q3 2019",Payroll!K159="Q4 2019"),"Yes","No")</f>
        <v>No</v>
      </c>
      <c r="H1744" s="178" t="str">
        <f t="shared" si="1089"/>
        <v>No</v>
      </c>
      <c r="I1744" t="str">
        <f>IF(OR(Payroll!K159="Q1 2020",Payroll!K159="Q2 2020"),"Yes","No")</f>
        <v>No</v>
      </c>
      <c r="J1744" s="178" t="str">
        <f t="shared" si="1090"/>
        <v>No</v>
      </c>
      <c r="K1744" t="str">
        <f>IF(OR(Payroll!K159="Q3 2020",Payroll!K159="Q4 2020"),"Yes","No")</f>
        <v>No</v>
      </c>
      <c r="L1744" s="178" t="str">
        <f t="shared" si="1091"/>
        <v>No</v>
      </c>
      <c r="M1744" t="str">
        <f>IF(OR(Payroll!K159="Q1 2021",Payroll!K159="Q2 2021"),"Yes","No")</f>
        <v>No</v>
      </c>
      <c r="N1744" s="178" t="str">
        <f t="shared" si="1092"/>
        <v>No</v>
      </c>
      <c r="O1744" t="str">
        <f>IF(OR(Payroll!K159="Q3 2021",Payroll!K159="Q4 2021"),"Yes","No")</f>
        <v>No</v>
      </c>
      <c r="P1744" s="178" t="str">
        <f t="shared" si="1093"/>
        <v>No</v>
      </c>
      <c r="Q1744" t="str">
        <f>IF(OR(Payroll!K159="Q1 2022",Payroll!K159="Q2 2022"),"Yes","No")</f>
        <v>No</v>
      </c>
      <c r="R1744" s="178" t="str">
        <f t="shared" si="1094"/>
        <v>No</v>
      </c>
      <c r="S1744" t="str">
        <f>IF(OR(Payroll!K159="Q3 2022",Payroll!K159="Q4 2022"),"Yes","No")</f>
        <v>No</v>
      </c>
      <c r="T1744" s="178" t="str">
        <f t="shared" si="1095"/>
        <v>No</v>
      </c>
      <c r="U1744" t="str">
        <f>IF(OR(Payroll!K159="Q1 2023",Payroll!K159="Q2 2023"),"Yes","No")</f>
        <v>No</v>
      </c>
      <c r="V1744" s="178" t="str">
        <f t="shared" si="1096"/>
        <v>No</v>
      </c>
      <c r="W1744" t="str">
        <f>IF(OR(Payroll!K159="Q3 2023",Payroll!K159="Q4 2023"),"Yes","No")</f>
        <v>No</v>
      </c>
      <c r="X1744" s="178" t="str">
        <f t="shared" si="1097"/>
        <v>No</v>
      </c>
      <c r="Y1744" t="str">
        <f>IF(OR(Payroll!K159="Q1 2024",Payroll!K159="Q2 2024"),"Yes","No")</f>
        <v>No</v>
      </c>
      <c r="Z1744" s="178" t="str">
        <f t="shared" si="1098"/>
        <v>No</v>
      </c>
      <c r="AA1744" t="str">
        <f>IF(OR(Payroll!K159="Q3 2024",Payroll!K159="Q4 2024"),"Yes","No")</f>
        <v>No</v>
      </c>
      <c r="AB1744" s="178" t="str">
        <f t="shared" si="1099"/>
        <v>No</v>
      </c>
      <c r="AC1744" t="str">
        <f>IF(OR(Payroll!K159="Q1 2025",Payroll!K159="Q2 2025"),"Yes","No")</f>
        <v>No</v>
      </c>
      <c r="AD1744" s="178" t="str">
        <f t="shared" si="1100"/>
        <v>No</v>
      </c>
      <c r="AE1744" t="str">
        <f>IF(OR(Payroll!K159="Q3 2025",Payroll!K159="Q4 2025"),"Yes","No")</f>
        <v>No</v>
      </c>
      <c r="AF1744" s="178" t="str">
        <f t="shared" si="1101"/>
        <v>No</v>
      </c>
      <c r="AG1744" t="str">
        <f>IF(OR(Payroll!K159="Q1 2026",Payroll!K159="Q2 2026"),"Yes","No")</f>
        <v>No</v>
      </c>
      <c r="AH1744" s="178" t="str">
        <f t="shared" si="1102"/>
        <v>No</v>
      </c>
      <c r="AI1744" t="str">
        <f>IF(OR(Payroll!K159="Q3 2026",Payroll!K159="Q4 2026"),"Yes","No")</f>
        <v>No</v>
      </c>
      <c r="AJ1744" s="178" t="str">
        <f t="shared" si="1103"/>
        <v>No</v>
      </c>
      <c r="AK1744" t="str">
        <f>IF(OR(Payroll!K159="Q1 2027",Payroll!K159="Q2 2027"),"Yes","No")</f>
        <v>No</v>
      </c>
      <c r="AL1744" s="178" t="str">
        <f t="shared" si="1104"/>
        <v>No</v>
      </c>
      <c r="AM1744" t="str">
        <f>IF(OR(Payroll!K159="Q3 2027",Payroll!K159="Q4 2027"),"Yes","No")</f>
        <v>No</v>
      </c>
      <c r="AN1744" s="178" t="str">
        <f t="shared" si="1105"/>
        <v>No</v>
      </c>
      <c r="AO1744" t="str">
        <f>IF(OR(Payroll!K159="Q1 2028",Payroll!K159="Q2 2028"),"Yes","No")</f>
        <v>No</v>
      </c>
      <c r="AP1744" s="178" t="str">
        <f t="shared" si="1106"/>
        <v>No</v>
      </c>
      <c r="AQ1744" t="str">
        <f>IF(OR(Payroll!K159="Q3 2028",Payroll!K159="Q4 2028"),"Yes","No")</f>
        <v>No</v>
      </c>
      <c r="AR1744" s="178" t="str">
        <f t="shared" si="1107"/>
        <v>No</v>
      </c>
      <c r="AS1744" t="str">
        <f>IF(OR(Payroll!K159="Q1 2029",Payroll!K159="Q2 2029"),"Yes","No")</f>
        <v>No</v>
      </c>
      <c r="AT1744" s="178" t="str">
        <f t="shared" si="1108"/>
        <v>No</v>
      </c>
      <c r="AU1744" t="str">
        <f>IF(OR(Payroll!K159="Q3 2029",Payroll!K159="Q4 2029"),"Yes","No")</f>
        <v>No</v>
      </c>
      <c r="AV1744" s="178" t="str">
        <f t="shared" si="1109"/>
        <v>No</v>
      </c>
      <c r="AW1744" t="str">
        <f>IF(OR(Payroll!K159="Q1 2030",Payroll!K159="Q2 2030"),"Yes","No")</f>
        <v>No</v>
      </c>
      <c r="AX1744" s="178" t="str">
        <f t="shared" si="1110"/>
        <v>No</v>
      </c>
      <c r="AY1744" t="str">
        <f>IF(OR(Payroll!K159="Q3 2030",Payroll!K159="Q4 2030"),"Yes","No")</f>
        <v>No</v>
      </c>
      <c r="AZ1744" s="178" t="str">
        <f t="shared" si="1111"/>
        <v>No</v>
      </c>
      <c r="BA1744" t="str">
        <f>IF(Payroll!K159="","No","Yes")</f>
        <v>No</v>
      </c>
      <c r="BB1744" s="178" t="str">
        <f t="shared" si="1112"/>
        <v>No</v>
      </c>
      <c r="BC1744" s="178" t="str">
        <f t="shared" si="1113"/>
        <v>Yes</v>
      </c>
    </row>
    <row r="1745" spans="1:55" ht="14.65" thickBot="1" x14ac:dyDescent="0.5">
      <c r="A1745" s="177">
        <v>156</v>
      </c>
      <c r="B1745" s="71" t="s">
        <v>818</v>
      </c>
      <c r="C1745" t="str">
        <f>IF(Payroll!E160="Yes","Yes","No")</f>
        <v>No</v>
      </c>
      <c r="D1745" t="str">
        <f>IF(AND(C1745="No",Payroll!F160="Yes"),"Yes","No")</f>
        <v>No</v>
      </c>
      <c r="E1745" t="str">
        <f>IF(AND(C1745="No",Payroll!F160="N/A"),"N/A","No")</f>
        <v>No</v>
      </c>
      <c r="F1745">
        <f>IF(OR(Payroll!F160="Yes",Payroll!F160="N/A"),0,1)</f>
        <v>1</v>
      </c>
      <c r="G1745" t="str">
        <f>IF(OR(Payroll!K160="Q3 2019",Payroll!K160="Q4 2019"),"Yes","No")</f>
        <v>No</v>
      </c>
      <c r="H1745" s="178" t="str">
        <f t="shared" si="1089"/>
        <v>No</v>
      </c>
      <c r="I1745" t="str">
        <f>IF(OR(Payroll!K160="Q1 2020",Payroll!K160="Q2 2020"),"Yes","No")</f>
        <v>No</v>
      </c>
      <c r="J1745" s="178" t="str">
        <f t="shared" si="1090"/>
        <v>No</v>
      </c>
      <c r="K1745" t="str">
        <f>IF(OR(Payroll!K160="Q3 2020",Payroll!K160="Q4 2020"),"Yes","No")</f>
        <v>No</v>
      </c>
      <c r="L1745" s="178" t="str">
        <f t="shared" si="1091"/>
        <v>No</v>
      </c>
      <c r="M1745" t="str">
        <f>IF(OR(Payroll!K160="Q1 2021",Payroll!K160="Q2 2021"),"Yes","No")</f>
        <v>No</v>
      </c>
      <c r="N1745" s="178" t="str">
        <f t="shared" si="1092"/>
        <v>No</v>
      </c>
      <c r="O1745" t="str">
        <f>IF(OR(Payroll!K160="Q3 2021",Payroll!K160="Q4 2021"),"Yes","No")</f>
        <v>No</v>
      </c>
      <c r="P1745" s="178" t="str">
        <f t="shared" si="1093"/>
        <v>No</v>
      </c>
      <c r="Q1745" t="str">
        <f>IF(OR(Payroll!K160="Q1 2022",Payroll!K160="Q2 2022"),"Yes","No")</f>
        <v>No</v>
      </c>
      <c r="R1745" s="178" t="str">
        <f t="shared" si="1094"/>
        <v>No</v>
      </c>
      <c r="S1745" t="str">
        <f>IF(OR(Payroll!K160="Q3 2022",Payroll!K160="Q4 2022"),"Yes","No")</f>
        <v>No</v>
      </c>
      <c r="T1745" s="178" t="str">
        <f t="shared" si="1095"/>
        <v>No</v>
      </c>
      <c r="U1745" t="str">
        <f>IF(OR(Payroll!K160="Q1 2023",Payroll!K160="Q2 2023"),"Yes","No")</f>
        <v>No</v>
      </c>
      <c r="V1745" s="178" t="str">
        <f t="shared" si="1096"/>
        <v>No</v>
      </c>
      <c r="W1745" t="str">
        <f>IF(OR(Payroll!K160="Q3 2023",Payroll!K160="Q4 2023"),"Yes","No")</f>
        <v>No</v>
      </c>
      <c r="X1745" s="178" t="str">
        <f t="shared" si="1097"/>
        <v>No</v>
      </c>
      <c r="Y1745" t="str">
        <f>IF(OR(Payroll!K160="Q1 2024",Payroll!K160="Q2 2024"),"Yes","No")</f>
        <v>No</v>
      </c>
      <c r="Z1745" s="178" t="str">
        <f t="shared" si="1098"/>
        <v>No</v>
      </c>
      <c r="AA1745" t="str">
        <f>IF(OR(Payroll!K160="Q3 2024",Payroll!K160="Q4 2024"),"Yes","No")</f>
        <v>No</v>
      </c>
      <c r="AB1745" s="178" t="str">
        <f t="shared" si="1099"/>
        <v>No</v>
      </c>
      <c r="AC1745" t="str">
        <f>IF(OR(Payroll!K160="Q1 2025",Payroll!K160="Q2 2025"),"Yes","No")</f>
        <v>No</v>
      </c>
      <c r="AD1745" s="178" t="str">
        <f t="shared" si="1100"/>
        <v>No</v>
      </c>
      <c r="AE1745" t="str">
        <f>IF(OR(Payroll!K160="Q3 2025",Payroll!K160="Q4 2025"),"Yes","No")</f>
        <v>No</v>
      </c>
      <c r="AF1745" s="178" t="str">
        <f t="shared" si="1101"/>
        <v>No</v>
      </c>
      <c r="AG1745" t="str">
        <f>IF(OR(Payroll!K160="Q1 2026",Payroll!K160="Q2 2026"),"Yes","No")</f>
        <v>No</v>
      </c>
      <c r="AH1745" s="178" t="str">
        <f t="shared" si="1102"/>
        <v>No</v>
      </c>
      <c r="AI1745" t="str">
        <f>IF(OR(Payroll!K160="Q3 2026",Payroll!K160="Q4 2026"),"Yes","No")</f>
        <v>No</v>
      </c>
      <c r="AJ1745" s="178" t="str">
        <f t="shared" si="1103"/>
        <v>No</v>
      </c>
      <c r="AK1745" t="str">
        <f>IF(OR(Payroll!K160="Q1 2027",Payroll!K160="Q2 2027"),"Yes","No")</f>
        <v>No</v>
      </c>
      <c r="AL1745" s="178" t="str">
        <f t="shared" si="1104"/>
        <v>No</v>
      </c>
      <c r="AM1745" t="str">
        <f>IF(OR(Payroll!K160="Q3 2027",Payroll!K160="Q4 2027"),"Yes","No")</f>
        <v>No</v>
      </c>
      <c r="AN1745" s="178" t="str">
        <f t="shared" si="1105"/>
        <v>No</v>
      </c>
      <c r="AO1745" t="str">
        <f>IF(OR(Payroll!K160="Q1 2028",Payroll!K160="Q2 2028"),"Yes","No")</f>
        <v>No</v>
      </c>
      <c r="AP1745" s="178" t="str">
        <f t="shared" si="1106"/>
        <v>No</v>
      </c>
      <c r="AQ1745" t="str">
        <f>IF(OR(Payroll!K160="Q3 2028",Payroll!K160="Q4 2028"),"Yes","No")</f>
        <v>No</v>
      </c>
      <c r="AR1745" s="178" t="str">
        <f t="shared" si="1107"/>
        <v>No</v>
      </c>
      <c r="AS1745" t="str">
        <f>IF(OR(Payroll!K160="Q1 2029",Payroll!K160="Q2 2029"),"Yes","No")</f>
        <v>No</v>
      </c>
      <c r="AT1745" s="178" t="str">
        <f t="shared" si="1108"/>
        <v>No</v>
      </c>
      <c r="AU1745" t="str">
        <f>IF(OR(Payroll!K160="Q3 2029",Payroll!K160="Q4 2029"),"Yes","No")</f>
        <v>No</v>
      </c>
      <c r="AV1745" s="178" t="str">
        <f t="shared" si="1109"/>
        <v>No</v>
      </c>
      <c r="AW1745" t="str">
        <f>IF(OR(Payroll!K160="Q1 2030",Payroll!K160="Q2 2030"),"Yes","No")</f>
        <v>No</v>
      </c>
      <c r="AX1745" s="178" t="str">
        <f t="shared" si="1110"/>
        <v>No</v>
      </c>
      <c r="AY1745" t="str">
        <f>IF(OR(Payroll!K160="Q3 2030",Payroll!K160="Q4 2030"),"Yes","No")</f>
        <v>No</v>
      </c>
      <c r="AZ1745" s="178" t="str">
        <f t="shared" si="1111"/>
        <v>No</v>
      </c>
      <c r="BA1745" t="str">
        <f>IF(Payroll!K160="","No","Yes")</f>
        <v>No</v>
      </c>
      <c r="BB1745" s="178" t="str">
        <f t="shared" si="1112"/>
        <v>No</v>
      </c>
      <c r="BC1745" s="178" t="str">
        <f t="shared" si="1113"/>
        <v>Yes</v>
      </c>
    </row>
    <row r="1746" spans="1:55" ht="14.65" thickBot="1" x14ac:dyDescent="0.5">
      <c r="A1746" s="177">
        <v>157</v>
      </c>
      <c r="B1746" s="71" t="s">
        <v>264</v>
      </c>
      <c r="C1746" t="str">
        <f>IF(Payroll!E161="Yes","Yes","No")</f>
        <v>No</v>
      </c>
      <c r="D1746" t="str">
        <f>IF(AND(C1746="No",Payroll!F161="Yes"),"Yes","No")</f>
        <v>No</v>
      </c>
      <c r="E1746" t="str">
        <f>IF(AND(C1746="No",Payroll!F161="N/A"),"N/A","No")</f>
        <v>No</v>
      </c>
      <c r="F1746">
        <f>IF(OR(Payroll!F161="Yes",Payroll!F161="N/A"),0,1)</f>
        <v>1</v>
      </c>
      <c r="G1746" t="str">
        <f>IF(OR(Payroll!K161="Q3 2019",Payroll!K161="Q4 2019"),"Yes","No")</f>
        <v>No</v>
      </c>
      <c r="H1746" s="178" t="str">
        <f t="shared" si="1089"/>
        <v>No</v>
      </c>
      <c r="I1746" t="str">
        <f>IF(OR(Payroll!K161="Q1 2020",Payroll!K161="Q2 2020"),"Yes","No")</f>
        <v>No</v>
      </c>
      <c r="J1746" s="178" t="str">
        <f t="shared" si="1090"/>
        <v>No</v>
      </c>
      <c r="K1746" t="str">
        <f>IF(OR(Payroll!K161="Q3 2020",Payroll!K161="Q4 2020"),"Yes","No")</f>
        <v>No</v>
      </c>
      <c r="L1746" s="178" t="str">
        <f t="shared" si="1091"/>
        <v>No</v>
      </c>
      <c r="M1746" t="str">
        <f>IF(OR(Payroll!K161="Q1 2021",Payroll!K161="Q2 2021"),"Yes","No")</f>
        <v>No</v>
      </c>
      <c r="N1746" s="178" t="str">
        <f t="shared" si="1092"/>
        <v>No</v>
      </c>
      <c r="O1746" t="str">
        <f>IF(OR(Payroll!K161="Q3 2021",Payroll!K161="Q4 2021"),"Yes","No")</f>
        <v>No</v>
      </c>
      <c r="P1746" s="178" t="str">
        <f t="shared" si="1093"/>
        <v>No</v>
      </c>
      <c r="Q1746" t="str">
        <f>IF(OR(Payroll!K161="Q1 2022",Payroll!K161="Q2 2022"),"Yes","No")</f>
        <v>No</v>
      </c>
      <c r="R1746" s="178" t="str">
        <f t="shared" si="1094"/>
        <v>No</v>
      </c>
      <c r="S1746" t="str">
        <f>IF(OR(Payroll!K161="Q3 2022",Payroll!K161="Q4 2022"),"Yes","No")</f>
        <v>No</v>
      </c>
      <c r="T1746" s="178" t="str">
        <f t="shared" si="1095"/>
        <v>No</v>
      </c>
      <c r="U1746" t="str">
        <f>IF(OR(Payroll!K161="Q1 2023",Payroll!K161="Q2 2023"),"Yes","No")</f>
        <v>No</v>
      </c>
      <c r="V1746" s="178" t="str">
        <f t="shared" si="1096"/>
        <v>No</v>
      </c>
      <c r="W1746" t="str">
        <f>IF(OR(Payroll!K161="Q3 2023",Payroll!K161="Q4 2023"),"Yes","No")</f>
        <v>No</v>
      </c>
      <c r="X1746" s="178" t="str">
        <f t="shared" si="1097"/>
        <v>No</v>
      </c>
      <c r="Y1746" t="str">
        <f>IF(OR(Payroll!K161="Q1 2024",Payroll!K161="Q2 2024"),"Yes","No")</f>
        <v>No</v>
      </c>
      <c r="Z1746" s="178" t="str">
        <f t="shared" si="1098"/>
        <v>No</v>
      </c>
      <c r="AA1746" t="str">
        <f>IF(OR(Payroll!K161="Q3 2024",Payroll!K161="Q4 2024"),"Yes","No")</f>
        <v>No</v>
      </c>
      <c r="AB1746" s="178" t="str">
        <f t="shared" si="1099"/>
        <v>No</v>
      </c>
      <c r="AC1746" t="str">
        <f>IF(OR(Payroll!K161="Q1 2025",Payroll!K161="Q2 2025"),"Yes","No")</f>
        <v>No</v>
      </c>
      <c r="AD1746" s="178" t="str">
        <f t="shared" si="1100"/>
        <v>No</v>
      </c>
      <c r="AE1746" t="str">
        <f>IF(OR(Payroll!K161="Q3 2025",Payroll!K161="Q4 2025"),"Yes","No")</f>
        <v>No</v>
      </c>
      <c r="AF1746" s="178" t="str">
        <f t="shared" si="1101"/>
        <v>No</v>
      </c>
      <c r="AG1746" t="str">
        <f>IF(OR(Payroll!K161="Q1 2026",Payroll!K161="Q2 2026"),"Yes","No")</f>
        <v>No</v>
      </c>
      <c r="AH1746" s="178" t="str">
        <f t="shared" si="1102"/>
        <v>No</v>
      </c>
      <c r="AI1746" t="str">
        <f>IF(OR(Payroll!K161="Q3 2026",Payroll!K161="Q4 2026"),"Yes","No")</f>
        <v>No</v>
      </c>
      <c r="AJ1746" s="178" t="str">
        <f t="shared" si="1103"/>
        <v>No</v>
      </c>
      <c r="AK1746" t="str">
        <f>IF(OR(Payroll!K161="Q1 2027",Payroll!K161="Q2 2027"),"Yes","No")</f>
        <v>No</v>
      </c>
      <c r="AL1746" s="178" t="str">
        <f t="shared" si="1104"/>
        <v>No</v>
      </c>
      <c r="AM1746" t="str">
        <f>IF(OR(Payroll!K161="Q3 2027",Payroll!K161="Q4 2027"),"Yes","No")</f>
        <v>No</v>
      </c>
      <c r="AN1746" s="178" t="str">
        <f t="shared" si="1105"/>
        <v>No</v>
      </c>
      <c r="AO1746" t="str">
        <f>IF(OR(Payroll!K161="Q1 2028",Payroll!K161="Q2 2028"),"Yes","No")</f>
        <v>No</v>
      </c>
      <c r="AP1746" s="178" t="str">
        <f t="shared" si="1106"/>
        <v>No</v>
      </c>
      <c r="AQ1746" t="str">
        <f>IF(OR(Payroll!K161="Q3 2028",Payroll!K161="Q4 2028"),"Yes","No")</f>
        <v>No</v>
      </c>
      <c r="AR1746" s="178" t="str">
        <f t="shared" si="1107"/>
        <v>No</v>
      </c>
      <c r="AS1746" t="str">
        <f>IF(OR(Payroll!K161="Q1 2029",Payroll!K161="Q2 2029"),"Yes","No")</f>
        <v>No</v>
      </c>
      <c r="AT1746" s="178" t="str">
        <f t="shared" si="1108"/>
        <v>No</v>
      </c>
      <c r="AU1746" t="str">
        <f>IF(OR(Payroll!K161="Q3 2029",Payroll!K161="Q4 2029"),"Yes","No")</f>
        <v>No</v>
      </c>
      <c r="AV1746" s="178" t="str">
        <f t="shared" si="1109"/>
        <v>No</v>
      </c>
      <c r="AW1746" t="str">
        <f>IF(OR(Payroll!K161="Q1 2030",Payroll!K161="Q2 2030"),"Yes","No")</f>
        <v>No</v>
      </c>
      <c r="AX1746" s="178" t="str">
        <f t="shared" si="1110"/>
        <v>No</v>
      </c>
      <c r="AY1746" t="str">
        <f>IF(OR(Payroll!K161="Q3 2030",Payroll!K161="Q4 2030"),"Yes","No")</f>
        <v>No</v>
      </c>
      <c r="AZ1746" s="178" t="str">
        <f t="shared" si="1111"/>
        <v>No</v>
      </c>
      <c r="BA1746" t="str">
        <f>IF(Payroll!K161="","No","Yes")</f>
        <v>No</v>
      </c>
      <c r="BB1746" s="178" t="str">
        <f t="shared" si="1112"/>
        <v>No</v>
      </c>
      <c r="BC1746" s="178" t="str">
        <f t="shared" si="1113"/>
        <v>Yes</v>
      </c>
    </row>
    <row r="1747" spans="1:55" ht="23.65" thickBot="1" x14ac:dyDescent="0.5">
      <c r="A1747" s="177">
        <v>158</v>
      </c>
      <c r="B1747" s="71" t="s">
        <v>265</v>
      </c>
      <c r="C1747" t="str">
        <f>IF(Payroll!E162="Yes","Yes","No")</f>
        <v>No</v>
      </c>
      <c r="D1747" t="str">
        <f>IF(AND(C1747="No",Payroll!F162="Yes"),"Yes","No")</f>
        <v>No</v>
      </c>
      <c r="E1747" t="str">
        <f>IF(AND(C1747="No",Payroll!F162="N/A"),"N/A","No")</f>
        <v>No</v>
      </c>
      <c r="F1747">
        <f>IF(OR(Payroll!F162="Yes",Payroll!F162="N/A"),0,1)</f>
        <v>1</v>
      </c>
      <c r="G1747" t="str">
        <f>IF(OR(Payroll!K162="Q3 2019",Payroll!K162="Q4 2019"),"Yes","No")</f>
        <v>No</v>
      </c>
      <c r="H1747" s="178" t="str">
        <f t="shared" si="1089"/>
        <v>No</v>
      </c>
      <c r="I1747" t="str">
        <f>IF(OR(Payroll!K162="Q1 2020",Payroll!K162="Q2 2020"),"Yes","No")</f>
        <v>No</v>
      </c>
      <c r="J1747" s="178" t="str">
        <f t="shared" si="1090"/>
        <v>No</v>
      </c>
      <c r="K1747" t="str">
        <f>IF(OR(Payroll!K162="Q3 2020",Payroll!K162="Q4 2020"),"Yes","No")</f>
        <v>No</v>
      </c>
      <c r="L1747" s="178" t="str">
        <f t="shared" si="1091"/>
        <v>No</v>
      </c>
      <c r="M1747" t="str">
        <f>IF(OR(Payroll!K162="Q1 2021",Payroll!K162="Q2 2021"),"Yes","No")</f>
        <v>No</v>
      </c>
      <c r="N1747" s="178" t="str">
        <f t="shared" si="1092"/>
        <v>No</v>
      </c>
      <c r="O1747" t="str">
        <f>IF(OR(Payroll!K162="Q3 2021",Payroll!K162="Q4 2021"),"Yes","No")</f>
        <v>No</v>
      </c>
      <c r="P1747" s="178" t="str">
        <f t="shared" si="1093"/>
        <v>No</v>
      </c>
      <c r="Q1747" t="str">
        <f>IF(OR(Payroll!K162="Q1 2022",Payroll!K162="Q2 2022"),"Yes","No")</f>
        <v>No</v>
      </c>
      <c r="R1747" s="178" t="str">
        <f t="shared" si="1094"/>
        <v>No</v>
      </c>
      <c r="S1747" t="str">
        <f>IF(OR(Payroll!K162="Q3 2022",Payroll!K162="Q4 2022"),"Yes","No")</f>
        <v>No</v>
      </c>
      <c r="T1747" s="178" t="str">
        <f t="shared" si="1095"/>
        <v>No</v>
      </c>
      <c r="U1747" t="str">
        <f>IF(OR(Payroll!K162="Q1 2023",Payroll!K162="Q2 2023"),"Yes","No")</f>
        <v>No</v>
      </c>
      <c r="V1747" s="178" t="str">
        <f t="shared" si="1096"/>
        <v>No</v>
      </c>
      <c r="W1747" t="str">
        <f>IF(OR(Payroll!K162="Q3 2023",Payroll!K162="Q4 2023"),"Yes","No")</f>
        <v>No</v>
      </c>
      <c r="X1747" s="178" t="str">
        <f t="shared" si="1097"/>
        <v>No</v>
      </c>
      <c r="Y1747" t="str">
        <f>IF(OR(Payroll!K162="Q1 2024",Payroll!K162="Q2 2024"),"Yes","No")</f>
        <v>No</v>
      </c>
      <c r="Z1747" s="178" t="str">
        <f t="shared" si="1098"/>
        <v>No</v>
      </c>
      <c r="AA1747" t="str">
        <f>IF(OR(Payroll!K162="Q3 2024",Payroll!K162="Q4 2024"),"Yes","No")</f>
        <v>No</v>
      </c>
      <c r="AB1747" s="178" t="str">
        <f t="shared" si="1099"/>
        <v>No</v>
      </c>
      <c r="AC1747" t="str">
        <f>IF(OR(Payroll!K162="Q1 2025",Payroll!K162="Q2 2025"),"Yes","No")</f>
        <v>No</v>
      </c>
      <c r="AD1747" s="178" t="str">
        <f t="shared" si="1100"/>
        <v>No</v>
      </c>
      <c r="AE1747" t="str">
        <f>IF(OR(Payroll!K162="Q3 2025",Payroll!K162="Q4 2025"),"Yes","No")</f>
        <v>No</v>
      </c>
      <c r="AF1747" s="178" t="str">
        <f t="shared" si="1101"/>
        <v>No</v>
      </c>
      <c r="AG1747" t="str">
        <f>IF(OR(Payroll!K162="Q1 2026",Payroll!K162="Q2 2026"),"Yes","No")</f>
        <v>No</v>
      </c>
      <c r="AH1747" s="178" t="str">
        <f t="shared" si="1102"/>
        <v>No</v>
      </c>
      <c r="AI1747" t="str">
        <f>IF(OR(Payroll!K162="Q3 2026",Payroll!K162="Q4 2026"),"Yes","No")</f>
        <v>No</v>
      </c>
      <c r="AJ1747" s="178" t="str">
        <f t="shared" si="1103"/>
        <v>No</v>
      </c>
      <c r="AK1747" t="str">
        <f>IF(OR(Payroll!K162="Q1 2027",Payroll!K162="Q2 2027"),"Yes","No")</f>
        <v>No</v>
      </c>
      <c r="AL1747" s="178" t="str">
        <f t="shared" si="1104"/>
        <v>No</v>
      </c>
      <c r="AM1747" t="str">
        <f>IF(OR(Payroll!K162="Q3 2027",Payroll!K162="Q4 2027"),"Yes","No")</f>
        <v>No</v>
      </c>
      <c r="AN1747" s="178" t="str">
        <f t="shared" si="1105"/>
        <v>No</v>
      </c>
      <c r="AO1747" t="str">
        <f>IF(OR(Payroll!K162="Q1 2028",Payroll!K162="Q2 2028"),"Yes","No")</f>
        <v>No</v>
      </c>
      <c r="AP1747" s="178" t="str">
        <f t="shared" si="1106"/>
        <v>No</v>
      </c>
      <c r="AQ1747" t="str">
        <f>IF(OR(Payroll!K162="Q3 2028",Payroll!K162="Q4 2028"),"Yes","No")</f>
        <v>No</v>
      </c>
      <c r="AR1747" s="178" t="str">
        <f t="shared" si="1107"/>
        <v>No</v>
      </c>
      <c r="AS1747" t="str">
        <f>IF(OR(Payroll!K162="Q1 2029",Payroll!K162="Q2 2029"),"Yes","No")</f>
        <v>No</v>
      </c>
      <c r="AT1747" s="178" t="str">
        <f t="shared" si="1108"/>
        <v>No</v>
      </c>
      <c r="AU1747" t="str">
        <f>IF(OR(Payroll!K162="Q3 2029",Payroll!K162="Q4 2029"),"Yes","No")</f>
        <v>No</v>
      </c>
      <c r="AV1747" s="178" t="str">
        <f t="shared" si="1109"/>
        <v>No</v>
      </c>
      <c r="AW1747" t="str">
        <f>IF(OR(Payroll!K162="Q1 2030",Payroll!K162="Q2 2030"),"Yes","No")</f>
        <v>No</v>
      </c>
      <c r="AX1747" s="178" t="str">
        <f t="shared" si="1110"/>
        <v>No</v>
      </c>
      <c r="AY1747" t="str">
        <f>IF(OR(Payroll!K162="Q3 2030",Payroll!K162="Q4 2030"),"Yes","No")</f>
        <v>No</v>
      </c>
      <c r="AZ1747" s="178" t="str">
        <f t="shared" si="1111"/>
        <v>No</v>
      </c>
      <c r="BA1747" t="str">
        <f>IF(Payroll!K162="","No","Yes")</f>
        <v>No</v>
      </c>
      <c r="BB1747" s="178" t="str">
        <f t="shared" si="1112"/>
        <v>No</v>
      </c>
      <c r="BC1747" s="178" t="str">
        <f t="shared" si="1113"/>
        <v>Yes</v>
      </c>
    </row>
    <row r="1748" spans="1:55" ht="23.65" thickBot="1" x14ac:dyDescent="0.5">
      <c r="A1748" s="177">
        <v>159</v>
      </c>
      <c r="B1748" s="71" t="s">
        <v>266</v>
      </c>
      <c r="C1748" t="str">
        <f>IF(Payroll!E163="Yes","Yes","No")</f>
        <v>No</v>
      </c>
      <c r="D1748" t="str">
        <f>IF(AND(C1748="No",Payroll!F163="Yes"),"Yes","No")</f>
        <v>No</v>
      </c>
      <c r="E1748" t="str">
        <f>IF(AND(C1748="No",Payroll!F163="N/A"),"N/A","No")</f>
        <v>No</v>
      </c>
      <c r="F1748">
        <f>IF(OR(Payroll!F163="Yes",Payroll!F163="N/A"),0,1)</f>
        <v>1</v>
      </c>
      <c r="G1748" t="str">
        <f>IF(OR(Payroll!K163="Q3 2019",Payroll!K163="Q4 2019"),"Yes","No")</f>
        <v>No</v>
      </c>
      <c r="H1748" s="178" t="str">
        <f t="shared" si="1089"/>
        <v>No</v>
      </c>
      <c r="I1748" t="str">
        <f>IF(OR(Payroll!K163="Q1 2020",Payroll!K163="Q2 2020"),"Yes","No")</f>
        <v>No</v>
      </c>
      <c r="J1748" s="178" t="str">
        <f t="shared" si="1090"/>
        <v>No</v>
      </c>
      <c r="K1748" t="str">
        <f>IF(OR(Payroll!K163="Q3 2020",Payroll!K163="Q4 2020"),"Yes","No")</f>
        <v>No</v>
      </c>
      <c r="L1748" s="178" t="str">
        <f t="shared" si="1091"/>
        <v>No</v>
      </c>
      <c r="M1748" t="str">
        <f>IF(OR(Payroll!K163="Q1 2021",Payroll!K163="Q2 2021"),"Yes","No")</f>
        <v>No</v>
      </c>
      <c r="N1748" s="178" t="str">
        <f t="shared" si="1092"/>
        <v>No</v>
      </c>
      <c r="O1748" t="str">
        <f>IF(OR(Payroll!K163="Q3 2021",Payroll!K163="Q4 2021"),"Yes","No")</f>
        <v>No</v>
      </c>
      <c r="P1748" s="178" t="str">
        <f t="shared" si="1093"/>
        <v>No</v>
      </c>
      <c r="Q1748" t="str">
        <f>IF(OR(Payroll!K163="Q1 2022",Payroll!K163="Q2 2022"),"Yes","No")</f>
        <v>No</v>
      </c>
      <c r="R1748" s="178" t="str">
        <f t="shared" si="1094"/>
        <v>No</v>
      </c>
      <c r="S1748" t="str">
        <f>IF(OR(Payroll!K163="Q3 2022",Payroll!K163="Q4 2022"),"Yes","No")</f>
        <v>No</v>
      </c>
      <c r="T1748" s="178" t="str">
        <f t="shared" si="1095"/>
        <v>No</v>
      </c>
      <c r="U1748" t="str">
        <f>IF(OR(Payroll!K163="Q1 2023",Payroll!K163="Q2 2023"),"Yes","No")</f>
        <v>No</v>
      </c>
      <c r="V1748" s="178" t="str">
        <f t="shared" si="1096"/>
        <v>No</v>
      </c>
      <c r="W1748" t="str">
        <f>IF(OR(Payroll!K163="Q3 2023",Payroll!K163="Q4 2023"),"Yes","No")</f>
        <v>No</v>
      </c>
      <c r="X1748" s="178" t="str">
        <f t="shared" si="1097"/>
        <v>No</v>
      </c>
      <c r="Y1748" t="str">
        <f>IF(OR(Payroll!K163="Q1 2024",Payroll!K163="Q2 2024"),"Yes","No")</f>
        <v>No</v>
      </c>
      <c r="Z1748" s="178" t="str">
        <f t="shared" si="1098"/>
        <v>No</v>
      </c>
      <c r="AA1748" t="str">
        <f>IF(OR(Payroll!K163="Q3 2024",Payroll!K163="Q4 2024"),"Yes","No")</f>
        <v>No</v>
      </c>
      <c r="AB1748" s="178" t="str">
        <f t="shared" si="1099"/>
        <v>No</v>
      </c>
      <c r="AC1748" t="str">
        <f>IF(OR(Payroll!K163="Q1 2025",Payroll!K163="Q2 2025"),"Yes","No")</f>
        <v>No</v>
      </c>
      <c r="AD1748" s="178" t="str">
        <f t="shared" si="1100"/>
        <v>No</v>
      </c>
      <c r="AE1748" t="str">
        <f>IF(OR(Payroll!K163="Q3 2025",Payroll!K163="Q4 2025"),"Yes","No")</f>
        <v>No</v>
      </c>
      <c r="AF1748" s="178" t="str">
        <f t="shared" si="1101"/>
        <v>No</v>
      </c>
      <c r="AG1748" t="str">
        <f>IF(OR(Payroll!K163="Q1 2026",Payroll!K163="Q2 2026"),"Yes","No")</f>
        <v>No</v>
      </c>
      <c r="AH1748" s="178" t="str">
        <f t="shared" si="1102"/>
        <v>No</v>
      </c>
      <c r="AI1748" t="str">
        <f>IF(OR(Payroll!K163="Q3 2026",Payroll!K163="Q4 2026"),"Yes","No")</f>
        <v>No</v>
      </c>
      <c r="AJ1748" s="178" t="str">
        <f t="shared" si="1103"/>
        <v>No</v>
      </c>
      <c r="AK1748" t="str">
        <f>IF(OR(Payroll!K163="Q1 2027",Payroll!K163="Q2 2027"),"Yes","No")</f>
        <v>No</v>
      </c>
      <c r="AL1748" s="178" t="str">
        <f t="shared" si="1104"/>
        <v>No</v>
      </c>
      <c r="AM1748" t="str">
        <f>IF(OR(Payroll!K163="Q3 2027",Payroll!K163="Q4 2027"),"Yes","No")</f>
        <v>No</v>
      </c>
      <c r="AN1748" s="178" t="str">
        <f t="shared" si="1105"/>
        <v>No</v>
      </c>
      <c r="AO1748" t="str">
        <f>IF(OR(Payroll!K163="Q1 2028",Payroll!K163="Q2 2028"),"Yes","No")</f>
        <v>No</v>
      </c>
      <c r="AP1748" s="178" t="str">
        <f t="shared" si="1106"/>
        <v>No</v>
      </c>
      <c r="AQ1748" t="str">
        <f>IF(OR(Payroll!K163="Q3 2028",Payroll!K163="Q4 2028"),"Yes","No")</f>
        <v>No</v>
      </c>
      <c r="AR1748" s="178" t="str">
        <f t="shared" si="1107"/>
        <v>No</v>
      </c>
      <c r="AS1748" t="str">
        <f>IF(OR(Payroll!K163="Q1 2029",Payroll!K163="Q2 2029"),"Yes","No")</f>
        <v>No</v>
      </c>
      <c r="AT1748" s="178" t="str">
        <f t="shared" si="1108"/>
        <v>No</v>
      </c>
      <c r="AU1748" t="str">
        <f>IF(OR(Payroll!K163="Q3 2029",Payroll!K163="Q4 2029"),"Yes","No")</f>
        <v>No</v>
      </c>
      <c r="AV1748" s="178" t="str">
        <f t="shared" si="1109"/>
        <v>No</v>
      </c>
      <c r="AW1748" t="str">
        <f>IF(OR(Payroll!K163="Q1 2030",Payroll!K163="Q2 2030"),"Yes","No")</f>
        <v>No</v>
      </c>
      <c r="AX1748" s="178" t="str">
        <f t="shared" si="1110"/>
        <v>No</v>
      </c>
      <c r="AY1748" t="str">
        <f>IF(OR(Payroll!K163="Q3 2030",Payroll!K163="Q4 2030"),"Yes","No")</f>
        <v>No</v>
      </c>
      <c r="AZ1748" s="178" t="str">
        <f t="shared" si="1111"/>
        <v>No</v>
      </c>
      <c r="BA1748" t="str">
        <f>IF(Payroll!K163="","No","Yes")</f>
        <v>No</v>
      </c>
      <c r="BB1748" s="178" t="str">
        <f t="shared" si="1112"/>
        <v>No</v>
      </c>
      <c r="BC1748" s="178" t="str">
        <f t="shared" si="1113"/>
        <v>Yes</v>
      </c>
    </row>
    <row r="1749" spans="1:55" ht="35.25" thickBot="1" x14ac:dyDescent="0.5">
      <c r="A1749" s="177">
        <v>160</v>
      </c>
      <c r="B1749" s="71" t="s">
        <v>1371</v>
      </c>
      <c r="C1749" t="str">
        <f>IF(Payroll!E164="Yes","Yes","No")</f>
        <v>No</v>
      </c>
      <c r="D1749" t="str">
        <f>IF(AND(C1749="No",Payroll!F164="Yes"),"Yes","No")</f>
        <v>No</v>
      </c>
      <c r="E1749" t="str">
        <f>IF(AND(C1749="No",Payroll!F164="N/A"),"N/A","No")</f>
        <v>No</v>
      </c>
      <c r="F1749">
        <f>IF(OR(Payroll!F164="Yes",Payroll!F164="N/A"),0,1)</f>
        <v>1</v>
      </c>
      <c r="G1749" t="str">
        <f>IF(OR(Payroll!K164="Q3 2019",Payroll!K164="Q4 2019"),"Yes","No")</f>
        <v>No</v>
      </c>
      <c r="H1749" s="178" t="str">
        <f t="shared" si="1089"/>
        <v>No</v>
      </c>
      <c r="I1749" t="str">
        <f>IF(OR(Payroll!K164="Q1 2020",Payroll!K164="Q2 2020"),"Yes","No")</f>
        <v>No</v>
      </c>
      <c r="J1749" s="178" t="str">
        <f t="shared" si="1090"/>
        <v>No</v>
      </c>
      <c r="K1749" t="str">
        <f>IF(OR(Payroll!K164="Q3 2020",Payroll!K164="Q4 2020"),"Yes","No")</f>
        <v>No</v>
      </c>
      <c r="L1749" s="178" t="str">
        <f t="shared" si="1091"/>
        <v>No</v>
      </c>
      <c r="M1749" t="str">
        <f>IF(OR(Payroll!K164="Q1 2021",Payroll!K164="Q2 2021"),"Yes","No")</f>
        <v>No</v>
      </c>
      <c r="N1749" s="178" t="str">
        <f t="shared" si="1092"/>
        <v>No</v>
      </c>
      <c r="O1749" t="str">
        <f>IF(OR(Payroll!K164="Q3 2021",Payroll!K164="Q4 2021"),"Yes","No")</f>
        <v>No</v>
      </c>
      <c r="P1749" s="178" t="str">
        <f t="shared" si="1093"/>
        <v>No</v>
      </c>
      <c r="Q1749" t="str">
        <f>IF(OR(Payroll!K164="Q1 2022",Payroll!K164="Q2 2022"),"Yes","No")</f>
        <v>No</v>
      </c>
      <c r="R1749" s="178" t="str">
        <f t="shared" si="1094"/>
        <v>No</v>
      </c>
      <c r="S1749" t="str">
        <f>IF(OR(Payroll!K164="Q3 2022",Payroll!K164="Q4 2022"),"Yes","No")</f>
        <v>No</v>
      </c>
      <c r="T1749" s="178" t="str">
        <f t="shared" si="1095"/>
        <v>No</v>
      </c>
      <c r="U1749" t="str">
        <f>IF(OR(Payroll!K164="Q1 2023",Payroll!K164="Q2 2023"),"Yes","No")</f>
        <v>No</v>
      </c>
      <c r="V1749" s="178" t="str">
        <f t="shared" si="1096"/>
        <v>No</v>
      </c>
      <c r="W1749" t="str">
        <f>IF(OR(Payroll!K164="Q3 2023",Payroll!K164="Q4 2023"),"Yes","No")</f>
        <v>No</v>
      </c>
      <c r="X1749" s="178" t="str">
        <f t="shared" si="1097"/>
        <v>No</v>
      </c>
      <c r="Y1749" t="str">
        <f>IF(OR(Payroll!K164="Q1 2024",Payroll!K164="Q2 2024"),"Yes","No")</f>
        <v>No</v>
      </c>
      <c r="Z1749" s="178" t="str">
        <f t="shared" si="1098"/>
        <v>No</v>
      </c>
      <c r="AA1749" t="str">
        <f>IF(OR(Payroll!K164="Q3 2024",Payroll!K164="Q4 2024"),"Yes","No")</f>
        <v>No</v>
      </c>
      <c r="AB1749" s="178" t="str">
        <f t="shared" si="1099"/>
        <v>No</v>
      </c>
      <c r="AC1749" t="str">
        <f>IF(OR(Payroll!K164="Q1 2025",Payroll!K164="Q2 2025"),"Yes","No")</f>
        <v>No</v>
      </c>
      <c r="AD1749" s="178" t="str">
        <f t="shared" si="1100"/>
        <v>No</v>
      </c>
      <c r="AE1749" t="str">
        <f>IF(OR(Payroll!K164="Q3 2025",Payroll!K164="Q4 2025"),"Yes","No")</f>
        <v>No</v>
      </c>
      <c r="AF1749" s="178" t="str">
        <f t="shared" si="1101"/>
        <v>No</v>
      </c>
      <c r="AG1749" t="str">
        <f>IF(OR(Payroll!K164="Q1 2026",Payroll!K164="Q2 2026"),"Yes","No")</f>
        <v>No</v>
      </c>
      <c r="AH1749" s="178" t="str">
        <f t="shared" si="1102"/>
        <v>No</v>
      </c>
      <c r="AI1749" t="str">
        <f>IF(OR(Payroll!K164="Q3 2026",Payroll!K164="Q4 2026"),"Yes","No")</f>
        <v>No</v>
      </c>
      <c r="AJ1749" s="178" t="str">
        <f t="shared" si="1103"/>
        <v>No</v>
      </c>
      <c r="AK1749" t="str">
        <f>IF(OR(Payroll!K164="Q1 2027",Payroll!K164="Q2 2027"),"Yes","No")</f>
        <v>No</v>
      </c>
      <c r="AL1749" s="178" t="str">
        <f t="shared" si="1104"/>
        <v>No</v>
      </c>
      <c r="AM1749" t="str">
        <f>IF(OR(Payroll!K164="Q3 2027",Payroll!K164="Q4 2027"),"Yes","No")</f>
        <v>No</v>
      </c>
      <c r="AN1749" s="178" t="str">
        <f t="shared" si="1105"/>
        <v>No</v>
      </c>
      <c r="AO1749" t="str">
        <f>IF(OR(Payroll!K164="Q1 2028",Payroll!K164="Q2 2028"),"Yes","No")</f>
        <v>No</v>
      </c>
      <c r="AP1749" s="178" t="str">
        <f t="shared" si="1106"/>
        <v>No</v>
      </c>
      <c r="AQ1749" t="str">
        <f>IF(OR(Payroll!K164="Q3 2028",Payroll!K164="Q4 2028"),"Yes","No")</f>
        <v>No</v>
      </c>
      <c r="AR1749" s="178" t="str">
        <f t="shared" si="1107"/>
        <v>No</v>
      </c>
      <c r="AS1749" t="str">
        <f>IF(OR(Payroll!K164="Q1 2029",Payroll!K164="Q2 2029"),"Yes","No")</f>
        <v>No</v>
      </c>
      <c r="AT1749" s="178" t="str">
        <f t="shared" si="1108"/>
        <v>No</v>
      </c>
      <c r="AU1749" t="str">
        <f>IF(OR(Payroll!K164="Q3 2029",Payroll!K164="Q4 2029"),"Yes","No")</f>
        <v>No</v>
      </c>
      <c r="AV1749" s="178" t="str">
        <f t="shared" si="1109"/>
        <v>No</v>
      </c>
      <c r="AW1749" t="str">
        <f>IF(OR(Payroll!K164="Q1 2030",Payroll!K164="Q2 2030"),"Yes","No")</f>
        <v>No</v>
      </c>
      <c r="AX1749" s="178" t="str">
        <f t="shared" si="1110"/>
        <v>No</v>
      </c>
      <c r="AY1749" t="str">
        <f>IF(OR(Payroll!K164="Q3 2030",Payroll!K164="Q4 2030"),"Yes","No")</f>
        <v>No</v>
      </c>
      <c r="AZ1749" s="178" t="str">
        <f t="shared" si="1111"/>
        <v>No</v>
      </c>
      <c r="BA1749" t="str">
        <f>IF(Payroll!K164="","No","Yes")</f>
        <v>No</v>
      </c>
      <c r="BB1749" s="178" t="str">
        <f t="shared" si="1112"/>
        <v>No</v>
      </c>
      <c r="BC1749" s="178" t="str">
        <f t="shared" si="1113"/>
        <v>Yes</v>
      </c>
    </row>
    <row r="1750" spans="1:55" ht="23.65" thickBot="1" x14ac:dyDescent="0.5">
      <c r="A1750" s="177">
        <v>161</v>
      </c>
      <c r="B1750" s="71" t="s">
        <v>1372</v>
      </c>
      <c r="C1750" t="str">
        <f>IF(Payroll!E165="Yes","Yes","No")</f>
        <v>No</v>
      </c>
      <c r="D1750" t="str">
        <f>IF(AND(C1750="No",Payroll!F165="Yes"),"Yes","No")</f>
        <v>No</v>
      </c>
      <c r="E1750" t="str">
        <f>IF(AND(C1750="No",Payroll!F165="N/A"),"N/A","No")</f>
        <v>No</v>
      </c>
      <c r="F1750">
        <f>IF(OR(Payroll!F165="Yes",Payroll!F165="N/A"),0,1)</f>
        <v>1</v>
      </c>
      <c r="G1750" t="str">
        <f>IF(OR(Payroll!K165="Q3 2019",Payroll!K165="Q4 2019"),"Yes","No")</f>
        <v>No</v>
      </c>
      <c r="H1750" s="178" t="str">
        <f t="shared" si="1089"/>
        <v>No</v>
      </c>
      <c r="I1750" t="str">
        <f>IF(OR(Payroll!K165="Q1 2020",Payroll!K165="Q2 2020"),"Yes","No")</f>
        <v>No</v>
      </c>
      <c r="J1750" s="178" t="str">
        <f t="shared" si="1090"/>
        <v>No</v>
      </c>
      <c r="K1750" t="str">
        <f>IF(OR(Payroll!K165="Q3 2020",Payroll!K165="Q4 2020"),"Yes","No")</f>
        <v>No</v>
      </c>
      <c r="L1750" s="178" t="str">
        <f t="shared" si="1091"/>
        <v>No</v>
      </c>
      <c r="M1750" t="str">
        <f>IF(OR(Payroll!K165="Q1 2021",Payroll!K165="Q2 2021"),"Yes","No")</f>
        <v>No</v>
      </c>
      <c r="N1750" s="178" t="str">
        <f t="shared" si="1092"/>
        <v>No</v>
      </c>
      <c r="O1750" t="str">
        <f>IF(OR(Payroll!K165="Q3 2021",Payroll!K165="Q4 2021"),"Yes","No")</f>
        <v>No</v>
      </c>
      <c r="P1750" s="178" t="str">
        <f t="shared" si="1093"/>
        <v>No</v>
      </c>
      <c r="Q1750" t="str">
        <f>IF(OR(Payroll!K165="Q1 2022",Payroll!K165="Q2 2022"),"Yes","No")</f>
        <v>No</v>
      </c>
      <c r="R1750" s="178" t="str">
        <f t="shared" si="1094"/>
        <v>No</v>
      </c>
      <c r="S1750" t="str">
        <f>IF(OR(Payroll!K165="Q3 2022",Payroll!K165="Q4 2022"),"Yes","No")</f>
        <v>No</v>
      </c>
      <c r="T1750" s="178" t="str">
        <f t="shared" si="1095"/>
        <v>No</v>
      </c>
      <c r="U1750" t="str">
        <f>IF(OR(Payroll!K165="Q1 2023",Payroll!K165="Q2 2023"),"Yes","No")</f>
        <v>No</v>
      </c>
      <c r="V1750" s="178" t="str">
        <f t="shared" si="1096"/>
        <v>No</v>
      </c>
      <c r="W1750" t="str">
        <f>IF(OR(Payroll!K165="Q3 2023",Payroll!K165="Q4 2023"),"Yes","No")</f>
        <v>No</v>
      </c>
      <c r="X1750" s="178" t="str">
        <f t="shared" si="1097"/>
        <v>No</v>
      </c>
      <c r="Y1750" t="str">
        <f>IF(OR(Payroll!K165="Q1 2024",Payroll!K165="Q2 2024"),"Yes","No")</f>
        <v>No</v>
      </c>
      <c r="Z1750" s="178" t="str">
        <f t="shared" si="1098"/>
        <v>No</v>
      </c>
      <c r="AA1750" t="str">
        <f>IF(OR(Payroll!K165="Q3 2024",Payroll!K165="Q4 2024"),"Yes","No")</f>
        <v>No</v>
      </c>
      <c r="AB1750" s="178" t="str">
        <f t="shared" si="1099"/>
        <v>No</v>
      </c>
      <c r="AC1750" t="str">
        <f>IF(OR(Payroll!K165="Q1 2025",Payroll!K165="Q2 2025"),"Yes","No")</f>
        <v>No</v>
      </c>
      <c r="AD1750" s="178" t="str">
        <f t="shared" si="1100"/>
        <v>No</v>
      </c>
      <c r="AE1750" t="str">
        <f>IF(OR(Payroll!K165="Q3 2025",Payroll!K165="Q4 2025"),"Yes","No")</f>
        <v>No</v>
      </c>
      <c r="AF1750" s="178" t="str">
        <f t="shared" si="1101"/>
        <v>No</v>
      </c>
      <c r="AG1750" t="str">
        <f>IF(OR(Payroll!K165="Q1 2026",Payroll!K165="Q2 2026"),"Yes","No")</f>
        <v>No</v>
      </c>
      <c r="AH1750" s="178" t="str">
        <f t="shared" si="1102"/>
        <v>No</v>
      </c>
      <c r="AI1750" t="str">
        <f>IF(OR(Payroll!K165="Q3 2026",Payroll!K165="Q4 2026"),"Yes","No")</f>
        <v>No</v>
      </c>
      <c r="AJ1750" s="178" t="str">
        <f t="shared" si="1103"/>
        <v>No</v>
      </c>
      <c r="AK1750" t="str">
        <f>IF(OR(Payroll!K165="Q1 2027",Payroll!K165="Q2 2027"),"Yes","No")</f>
        <v>No</v>
      </c>
      <c r="AL1750" s="178" t="str">
        <f t="shared" si="1104"/>
        <v>No</v>
      </c>
      <c r="AM1750" t="str">
        <f>IF(OR(Payroll!K165="Q3 2027",Payroll!K165="Q4 2027"),"Yes","No")</f>
        <v>No</v>
      </c>
      <c r="AN1750" s="178" t="str">
        <f t="shared" si="1105"/>
        <v>No</v>
      </c>
      <c r="AO1750" t="str">
        <f>IF(OR(Payroll!K165="Q1 2028",Payroll!K165="Q2 2028"),"Yes","No")</f>
        <v>No</v>
      </c>
      <c r="AP1750" s="178" t="str">
        <f t="shared" si="1106"/>
        <v>No</v>
      </c>
      <c r="AQ1750" t="str">
        <f>IF(OR(Payroll!K165="Q3 2028",Payroll!K165="Q4 2028"),"Yes","No")</f>
        <v>No</v>
      </c>
      <c r="AR1750" s="178" t="str">
        <f t="shared" si="1107"/>
        <v>No</v>
      </c>
      <c r="AS1750" t="str">
        <f>IF(OR(Payroll!K165="Q1 2029",Payroll!K165="Q2 2029"),"Yes","No")</f>
        <v>No</v>
      </c>
      <c r="AT1750" s="178" t="str">
        <f t="shared" si="1108"/>
        <v>No</v>
      </c>
      <c r="AU1750" t="str">
        <f>IF(OR(Payroll!K165="Q3 2029",Payroll!K165="Q4 2029"),"Yes","No")</f>
        <v>No</v>
      </c>
      <c r="AV1750" s="178" t="str">
        <f t="shared" si="1109"/>
        <v>No</v>
      </c>
      <c r="AW1750" t="str">
        <f>IF(OR(Payroll!K165="Q1 2030",Payroll!K165="Q2 2030"),"Yes","No")</f>
        <v>No</v>
      </c>
      <c r="AX1750" s="178" t="str">
        <f t="shared" si="1110"/>
        <v>No</v>
      </c>
      <c r="AY1750" t="str">
        <f>IF(OR(Payroll!K165="Q3 2030",Payroll!K165="Q4 2030"),"Yes","No")</f>
        <v>No</v>
      </c>
      <c r="AZ1750" s="178" t="str">
        <f t="shared" si="1111"/>
        <v>No</v>
      </c>
      <c r="BA1750" t="str">
        <f>IF(Payroll!K165="","No","Yes")</f>
        <v>No</v>
      </c>
      <c r="BB1750" s="178" t="str">
        <f t="shared" si="1112"/>
        <v>No</v>
      </c>
      <c r="BC1750" s="178" t="str">
        <f t="shared" si="1113"/>
        <v>Yes</v>
      </c>
    </row>
    <row r="1751" spans="1:55" ht="23.65" thickBot="1" x14ac:dyDescent="0.5">
      <c r="A1751" s="177">
        <v>162</v>
      </c>
      <c r="B1751" s="71" t="s">
        <v>269</v>
      </c>
      <c r="C1751" t="str">
        <f>IF(Payroll!E166="Yes","Yes","No")</f>
        <v>No</v>
      </c>
      <c r="D1751" t="str">
        <f>IF(AND(C1751="No",Payroll!F166="Yes"),"Yes","No")</f>
        <v>No</v>
      </c>
      <c r="E1751" t="str">
        <f>IF(AND(C1751="No",Payroll!F166="N/A"),"N/A","No")</f>
        <v>No</v>
      </c>
      <c r="F1751">
        <f>IF(OR(Payroll!F166="Yes",Payroll!F166="N/A"),0,1)</f>
        <v>1</v>
      </c>
      <c r="G1751" t="str">
        <f>IF(OR(Payroll!K166="Q3 2019",Payroll!K166="Q4 2019"),"Yes","No")</f>
        <v>No</v>
      </c>
      <c r="H1751" s="178" t="str">
        <f t="shared" si="1089"/>
        <v>No</v>
      </c>
      <c r="I1751" t="str">
        <f>IF(OR(Payroll!K166="Q1 2020",Payroll!K166="Q2 2020"),"Yes","No")</f>
        <v>No</v>
      </c>
      <c r="J1751" s="178" t="str">
        <f t="shared" si="1090"/>
        <v>No</v>
      </c>
      <c r="K1751" t="str">
        <f>IF(OR(Payroll!K166="Q3 2020",Payroll!K166="Q4 2020"),"Yes","No")</f>
        <v>No</v>
      </c>
      <c r="L1751" s="178" t="str">
        <f t="shared" si="1091"/>
        <v>No</v>
      </c>
      <c r="M1751" t="str">
        <f>IF(OR(Payroll!K166="Q1 2021",Payroll!K166="Q2 2021"),"Yes","No")</f>
        <v>No</v>
      </c>
      <c r="N1751" s="178" t="str">
        <f t="shared" si="1092"/>
        <v>No</v>
      </c>
      <c r="O1751" t="str">
        <f>IF(OR(Payroll!K166="Q3 2021",Payroll!K166="Q4 2021"),"Yes","No")</f>
        <v>No</v>
      </c>
      <c r="P1751" s="178" t="str">
        <f t="shared" si="1093"/>
        <v>No</v>
      </c>
      <c r="Q1751" t="str">
        <f>IF(OR(Payroll!K166="Q1 2022",Payroll!K166="Q2 2022"),"Yes","No")</f>
        <v>No</v>
      </c>
      <c r="R1751" s="178" t="str">
        <f t="shared" si="1094"/>
        <v>No</v>
      </c>
      <c r="S1751" t="str">
        <f>IF(OR(Payroll!K166="Q3 2022",Payroll!K166="Q4 2022"),"Yes","No")</f>
        <v>No</v>
      </c>
      <c r="T1751" s="178" t="str">
        <f t="shared" si="1095"/>
        <v>No</v>
      </c>
      <c r="U1751" t="str">
        <f>IF(OR(Payroll!K166="Q1 2023",Payroll!K166="Q2 2023"),"Yes","No")</f>
        <v>No</v>
      </c>
      <c r="V1751" s="178" t="str">
        <f t="shared" si="1096"/>
        <v>No</v>
      </c>
      <c r="W1751" t="str">
        <f>IF(OR(Payroll!K166="Q3 2023",Payroll!K166="Q4 2023"),"Yes","No")</f>
        <v>No</v>
      </c>
      <c r="X1751" s="178" t="str">
        <f t="shared" si="1097"/>
        <v>No</v>
      </c>
      <c r="Y1751" t="str">
        <f>IF(OR(Payroll!K166="Q1 2024",Payroll!K166="Q2 2024"),"Yes","No")</f>
        <v>No</v>
      </c>
      <c r="Z1751" s="178" t="str">
        <f t="shared" si="1098"/>
        <v>No</v>
      </c>
      <c r="AA1751" t="str">
        <f>IF(OR(Payroll!K166="Q3 2024",Payroll!K166="Q4 2024"),"Yes","No")</f>
        <v>No</v>
      </c>
      <c r="AB1751" s="178" t="str">
        <f t="shared" si="1099"/>
        <v>No</v>
      </c>
      <c r="AC1751" t="str">
        <f>IF(OR(Payroll!K166="Q1 2025",Payroll!K166="Q2 2025"),"Yes","No")</f>
        <v>No</v>
      </c>
      <c r="AD1751" s="178" t="str">
        <f t="shared" si="1100"/>
        <v>No</v>
      </c>
      <c r="AE1751" t="str">
        <f>IF(OR(Payroll!K166="Q3 2025",Payroll!K166="Q4 2025"),"Yes","No")</f>
        <v>No</v>
      </c>
      <c r="AF1751" s="178" t="str">
        <f t="shared" si="1101"/>
        <v>No</v>
      </c>
      <c r="AG1751" t="str">
        <f>IF(OR(Payroll!K166="Q1 2026",Payroll!K166="Q2 2026"),"Yes","No")</f>
        <v>No</v>
      </c>
      <c r="AH1751" s="178" t="str">
        <f t="shared" si="1102"/>
        <v>No</v>
      </c>
      <c r="AI1751" t="str">
        <f>IF(OR(Payroll!K166="Q3 2026",Payroll!K166="Q4 2026"),"Yes","No")</f>
        <v>No</v>
      </c>
      <c r="AJ1751" s="178" t="str">
        <f t="shared" si="1103"/>
        <v>No</v>
      </c>
      <c r="AK1751" t="str">
        <f>IF(OR(Payroll!K166="Q1 2027",Payroll!K166="Q2 2027"),"Yes","No")</f>
        <v>No</v>
      </c>
      <c r="AL1751" s="178" t="str">
        <f t="shared" si="1104"/>
        <v>No</v>
      </c>
      <c r="AM1751" t="str">
        <f>IF(OR(Payroll!K166="Q3 2027",Payroll!K166="Q4 2027"),"Yes","No")</f>
        <v>No</v>
      </c>
      <c r="AN1751" s="178" t="str">
        <f t="shared" si="1105"/>
        <v>No</v>
      </c>
      <c r="AO1751" t="str">
        <f>IF(OR(Payroll!K166="Q1 2028",Payroll!K166="Q2 2028"),"Yes","No")</f>
        <v>No</v>
      </c>
      <c r="AP1751" s="178" t="str">
        <f t="shared" si="1106"/>
        <v>No</v>
      </c>
      <c r="AQ1751" t="str">
        <f>IF(OR(Payroll!K166="Q3 2028",Payroll!K166="Q4 2028"),"Yes","No")</f>
        <v>No</v>
      </c>
      <c r="AR1751" s="178" t="str">
        <f t="shared" si="1107"/>
        <v>No</v>
      </c>
      <c r="AS1751" t="str">
        <f>IF(OR(Payroll!K166="Q1 2029",Payroll!K166="Q2 2029"),"Yes","No")</f>
        <v>No</v>
      </c>
      <c r="AT1751" s="178" t="str">
        <f t="shared" si="1108"/>
        <v>No</v>
      </c>
      <c r="AU1751" t="str">
        <f>IF(OR(Payroll!K166="Q3 2029",Payroll!K166="Q4 2029"),"Yes","No")</f>
        <v>No</v>
      </c>
      <c r="AV1751" s="178" t="str">
        <f t="shared" si="1109"/>
        <v>No</v>
      </c>
      <c r="AW1751" t="str">
        <f>IF(OR(Payroll!K166="Q1 2030",Payroll!K166="Q2 2030"),"Yes","No")</f>
        <v>No</v>
      </c>
      <c r="AX1751" s="178" t="str">
        <f t="shared" si="1110"/>
        <v>No</v>
      </c>
      <c r="AY1751" t="str">
        <f>IF(OR(Payroll!K166="Q3 2030",Payroll!K166="Q4 2030"),"Yes","No")</f>
        <v>No</v>
      </c>
      <c r="AZ1751" s="178" t="str">
        <f t="shared" si="1111"/>
        <v>No</v>
      </c>
      <c r="BA1751" t="str">
        <f>IF(Payroll!K166="","No","Yes")</f>
        <v>No</v>
      </c>
      <c r="BB1751" s="178" t="str">
        <f t="shared" si="1112"/>
        <v>No</v>
      </c>
      <c r="BC1751" s="178" t="str">
        <f t="shared" si="1113"/>
        <v>Yes</v>
      </c>
    </row>
    <row r="1752" spans="1:55" ht="23.65" thickBot="1" x14ac:dyDescent="0.5">
      <c r="A1752" s="177">
        <v>163</v>
      </c>
      <c r="B1752" s="71" t="s">
        <v>1373</v>
      </c>
      <c r="C1752" t="str">
        <f>IF(Payroll!E167="Yes","Yes","No")</f>
        <v>No</v>
      </c>
      <c r="D1752" t="str">
        <f>IF(AND(C1752="No",Payroll!F167="Yes"),"Yes","No")</f>
        <v>No</v>
      </c>
      <c r="E1752" t="str">
        <f>IF(AND(C1752="No",Payroll!F167="N/A"),"N/A","No")</f>
        <v>No</v>
      </c>
      <c r="F1752">
        <f>IF(OR(Payroll!F167="Yes",Payroll!F167="N/A"),0,1)</f>
        <v>1</v>
      </c>
      <c r="G1752" t="str">
        <f>IF(OR(Payroll!K167="Q3 2019",Payroll!K167="Q4 2019"),"Yes","No")</f>
        <v>No</v>
      </c>
      <c r="H1752" s="178" t="str">
        <f t="shared" si="1089"/>
        <v>No</v>
      </c>
      <c r="I1752" t="str">
        <f>IF(OR(Payroll!K167="Q1 2020",Payroll!K167="Q2 2020"),"Yes","No")</f>
        <v>No</v>
      </c>
      <c r="J1752" s="178" t="str">
        <f t="shared" si="1090"/>
        <v>No</v>
      </c>
      <c r="K1752" t="str">
        <f>IF(OR(Payroll!K167="Q3 2020",Payroll!K167="Q4 2020"),"Yes","No")</f>
        <v>No</v>
      </c>
      <c r="L1752" s="178" t="str">
        <f t="shared" si="1091"/>
        <v>No</v>
      </c>
      <c r="M1752" t="str">
        <f>IF(OR(Payroll!K167="Q1 2021",Payroll!K167="Q2 2021"),"Yes","No")</f>
        <v>No</v>
      </c>
      <c r="N1752" s="178" t="str">
        <f t="shared" si="1092"/>
        <v>No</v>
      </c>
      <c r="O1752" t="str">
        <f>IF(OR(Payroll!K167="Q3 2021",Payroll!K167="Q4 2021"),"Yes","No")</f>
        <v>No</v>
      </c>
      <c r="P1752" s="178" t="str">
        <f t="shared" si="1093"/>
        <v>No</v>
      </c>
      <c r="Q1752" t="str">
        <f>IF(OR(Payroll!K167="Q1 2022",Payroll!K167="Q2 2022"),"Yes","No")</f>
        <v>No</v>
      </c>
      <c r="R1752" s="178" t="str">
        <f t="shared" si="1094"/>
        <v>No</v>
      </c>
      <c r="S1752" t="str">
        <f>IF(OR(Payroll!K167="Q3 2022",Payroll!K167="Q4 2022"),"Yes","No")</f>
        <v>No</v>
      </c>
      <c r="T1752" s="178" t="str">
        <f t="shared" si="1095"/>
        <v>No</v>
      </c>
      <c r="U1752" t="str">
        <f>IF(OR(Payroll!K167="Q1 2023",Payroll!K167="Q2 2023"),"Yes","No")</f>
        <v>No</v>
      </c>
      <c r="V1752" s="178" t="str">
        <f t="shared" si="1096"/>
        <v>No</v>
      </c>
      <c r="W1752" t="str">
        <f>IF(OR(Payroll!K167="Q3 2023",Payroll!K167="Q4 2023"),"Yes","No")</f>
        <v>No</v>
      </c>
      <c r="X1752" s="178" t="str">
        <f t="shared" si="1097"/>
        <v>No</v>
      </c>
      <c r="Y1752" t="str">
        <f>IF(OR(Payroll!K167="Q1 2024",Payroll!K167="Q2 2024"),"Yes","No")</f>
        <v>No</v>
      </c>
      <c r="Z1752" s="178" t="str">
        <f t="shared" si="1098"/>
        <v>No</v>
      </c>
      <c r="AA1752" t="str">
        <f>IF(OR(Payroll!K167="Q3 2024",Payroll!K167="Q4 2024"),"Yes","No")</f>
        <v>No</v>
      </c>
      <c r="AB1752" s="178" t="str">
        <f t="shared" si="1099"/>
        <v>No</v>
      </c>
      <c r="AC1752" t="str">
        <f>IF(OR(Payroll!K167="Q1 2025",Payroll!K167="Q2 2025"),"Yes","No")</f>
        <v>No</v>
      </c>
      <c r="AD1752" s="178" t="str">
        <f t="shared" si="1100"/>
        <v>No</v>
      </c>
      <c r="AE1752" t="str">
        <f>IF(OR(Payroll!K167="Q3 2025",Payroll!K167="Q4 2025"),"Yes","No")</f>
        <v>No</v>
      </c>
      <c r="AF1752" s="178" t="str">
        <f t="shared" si="1101"/>
        <v>No</v>
      </c>
      <c r="AG1752" t="str">
        <f>IF(OR(Payroll!K167="Q1 2026",Payroll!K167="Q2 2026"),"Yes","No")</f>
        <v>No</v>
      </c>
      <c r="AH1752" s="178" t="str">
        <f t="shared" si="1102"/>
        <v>No</v>
      </c>
      <c r="AI1752" t="str">
        <f>IF(OR(Payroll!K167="Q3 2026",Payroll!K167="Q4 2026"),"Yes","No")</f>
        <v>No</v>
      </c>
      <c r="AJ1752" s="178" t="str">
        <f t="shared" si="1103"/>
        <v>No</v>
      </c>
      <c r="AK1752" t="str">
        <f>IF(OR(Payroll!K167="Q1 2027",Payroll!K167="Q2 2027"),"Yes","No")</f>
        <v>No</v>
      </c>
      <c r="AL1752" s="178" t="str">
        <f t="shared" si="1104"/>
        <v>No</v>
      </c>
      <c r="AM1752" t="str">
        <f>IF(OR(Payroll!K167="Q3 2027",Payroll!K167="Q4 2027"),"Yes","No")</f>
        <v>No</v>
      </c>
      <c r="AN1752" s="178" t="str">
        <f t="shared" si="1105"/>
        <v>No</v>
      </c>
      <c r="AO1752" t="str">
        <f>IF(OR(Payroll!K167="Q1 2028",Payroll!K167="Q2 2028"),"Yes","No")</f>
        <v>No</v>
      </c>
      <c r="AP1752" s="178" t="str">
        <f t="shared" si="1106"/>
        <v>No</v>
      </c>
      <c r="AQ1752" t="str">
        <f>IF(OR(Payroll!K167="Q3 2028",Payroll!K167="Q4 2028"),"Yes","No")</f>
        <v>No</v>
      </c>
      <c r="AR1752" s="178" t="str">
        <f t="shared" si="1107"/>
        <v>No</v>
      </c>
      <c r="AS1752" t="str">
        <f>IF(OR(Payroll!K167="Q1 2029",Payroll!K167="Q2 2029"),"Yes","No")</f>
        <v>No</v>
      </c>
      <c r="AT1752" s="178" t="str">
        <f t="shared" si="1108"/>
        <v>No</v>
      </c>
      <c r="AU1752" t="str">
        <f>IF(OR(Payroll!K167="Q3 2029",Payroll!K167="Q4 2029"),"Yes","No")</f>
        <v>No</v>
      </c>
      <c r="AV1752" s="178" t="str">
        <f t="shared" si="1109"/>
        <v>No</v>
      </c>
      <c r="AW1752" t="str">
        <f>IF(OR(Payroll!K167="Q1 2030",Payroll!K167="Q2 2030"),"Yes","No")</f>
        <v>No</v>
      </c>
      <c r="AX1752" s="178" t="str">
        <f t="shared" si="1110"/>
        <v>No</v>
      </c>
      <c r="AY1752" t="str">
        <f>IF(OR(Payroll!K167="Q3 2030",Payroll!K167="Q4 2030"),"Yes","No")</f>
        <v>No</v>
      </c>
      <c r="AZ1752" s="178" t="str">
        <f t="shared" si="1111"/>
        <v>No</v>
      </c>
      <c r="BA1752" t="str">
        <f>IF(Payroll!K167="","No","Yes")</f>
        <v>No</v>
      </c>
      <c r="BB1752" s="178" t="str">
        <f t="shared" si="1112"/>
        <v>No</v>
      </c>
      <c r="BC1752" s="178" t="str">
        <f t="shared" si="1113"/>
        <v>Yes</v>
      </c>
    </row>
    <row r="1753" spans="1:55" ht="14.65" thickBot="1" x14ac:dyDescent="0.5">
      <c r="A1753" s="177">
        <v>164</v>
      </c>
      <c r="B1753" s="70" t="s">
        <v>1374</v>
      </c>
      <c r="C1753" t="str">
        <f>IF(Payroll!E168="Yes","Yes","No")</f>
        <v>Yes</v>
      </c>
      <c r="D1753" t="str">
        <f>IF(AND(C1753="No",Payroll!F168="Yes"),"Yes","No")</f>
        <v>No</v>
      </c>
      <c r="E1753" t="str">
        <f>IF(AND(C1753="No",Payroll!F168="N/A"),"N/A","No")</f>
        <v>No</v>
      </c>
      <c r="F1753">
        <f>IF(OR(Payroll!F168="Yes",Payroll!F168="N/A"),0,1)</f>
        <v>1</v>
      </c>
      <c r="G1753" t="str">
        <f>IF(OR(Payroll!K168="Q3 2019",Payroll!K168="Q4 2019"),"Yes","No")</f>
        <v>No</v>
      </c>
      <c r="H1753" s="178" t="str">
        <f t="shared" si="1089"/>
        <v>No</v>
      </c>
      <c r="I1753" t="str">
        <f>IF(OR(Payroll!K168="Q1 2020",Payroll!K168="Q2 2020"),"Yes","No")</f>
        <v>No</v>
      </c>
      <c r="J1753" s="178" t="str">
        <f t="shared" si="1090"/>
        <v>No</v>
      </c>
      <c r="K1753" t="str">
        <f>IF(OR(Payroll!K168="Q3 2020",Payroll!K168="Q4 2020"),"Yes","No")</f>
        <v>No</v>
      </c>
      <c r="L1753" s="178" t="str">
        <f t="shared" si="1091"/>
        <v>No</v>
      </c>
      <c r="M1753" t="str">
        <f>IF(OR(Payroll!K168="Q1 2021",Payroll!K168="Q2 2021"),"Yes","No")</f>
        <v>No</v>
      </c>
      <c r="N1753" s="178" t="str">
        <f t="shared" si="1092"/>
        <v>No</v>
      </c>
      <c r="O1753" t="str">
        <f>IF(OR(Payroll!K168="Q3 2021",Payroll!K168="Q4 2021"),"Yes","No")</f>
        <v>No</v>
      </c>
      <c r="P1753" s="178" t="str">
        <f t="shared" si="1093"/>
        <v>No</v>
      </c>
      <c r="Q1753" t="str">
        <f>IF(OR(Payroll!K168="Q1 2022",Payroll!K168="Q2 2022"),"Yes","No")</f>
        <v>No</v>
      </c>
      <c r="R1753" s="178" t="str">
        <f t="shared" si="1094"/>
        <v>No</v>
      </c>
      <c r="S1753" t="str">
        <f>IF(OR(Payroll!K168="Q3 2022",Payroll!K168="Q4 2022"),"Yes","No")</f>
        <v>No</v>
      </c>
      <c r="T1753" s="178" t="str">
        <f t="shared" si="1095"/>
        <v>No</v>
      </c>
      <c r="U1753" t="str">
        <f>IF(OR(Payroll!K168="Q1 2023",Payroll!K168="Q2 2023"),"Yes","No")</f>
        <v>No</v>
      </c>
      <c r="V1753" s="178" t="str">
        <f t="shared" si="1096"/>
        <v>No</v>
      </c>
      <c r="W1753" t="str">
        <f>IF(OR(Payroll!K168="Q3 2023",Payroll!K168="Q4 2023"),"Yes","No")</f>
        <v>No</v>
      </c>
      <c r="X1753" s="178" t="str">
        <f t="shared" si="1097"/>
        <v>No</v>
      </c>
      <c r="Y1753" t="str">
        <f>IF(OR(Payroll!K168="Q1 2024",Payroll!K168="Q2 2024"),"Yes","No")</f>
        <v>No</v>
      </c>
      <c r="Z1753" s="178" t="str">
        <f t="shared" si="1098"/>
        <v>No</v>
      </c>
      <c r="AA1753" t="str">
        <f>IF(OR(Payroll!K168="Q3 2024",Payroll!K168="Q4 2024"),"Yes","No")</f>
        <v>No</v>
      </c>
      <c r="AB1753" s="178" t="str">
        <f t="shared" si="1099"/>
        <v>No</v>
      </c>
      <c r="AC1753" t="str">
        <f>IF(OR(Payroll!K168="Q1 2025",Payroll!K168="Q2 2025"),"Yes","No")</f>
        <v>No</v>
      </c>
      <c r="AD1753" s="178" t="str">
        <f t="shared" si="1100"/>
        <v>No</v>
      </c>
      <c r="AE1753" t="str">
        <f>IF(OR(Payroll!K168="Q3 2025",Payroll!K168="Q4 2025"),"Yes","No")</f>
        <v>No</v>
      </c>
      <c r="AF1753" s="178" t="str">
        <f t="shared" si="1101"/>
        <v>No</v>
      </c>
      <c r="AG1753" t="str">
        <f>IF(OR(Payroll!K168="Q1 2026",Payroll!K168="Q2 2026"),"Yes","No")</f>
        <v>No</v>
      </c>
      <c r="AH1753" s="178" t="str">
        <f t="shared" si="1102"/>
        <v>No</v>
      </c>
      <c r="AI1753" t="str">
        <f>IF(OR(Payroll!K168="Q3 2026",Payroll!K168="Q4 2026"),"Yes","No")</f>
        <v>No</v>
      </c>
      <c r="AJ1753" s="178" t="str">
        <f t="shared" si="1103"/>
        <v>No</v>
      </c>
      <c r="AK1753" t="str">
        <f>IF(OR(Payroll!K168="Q1 2027",Payroll!K168="Q2 2027"),"Yes","No")</f>
        <v>No</v>
      </c>
      <c r="AL1753" s="178" t="str">
        <f t="shared" si="1104"/>
        <v>No</v>
      </c>
      <c r="AM1753" t="str">
        <f>IF(OR(Payroll!K168="Q3 2027",Payroll!K168="Q4 2027"),"Yes","No")</f>
        <v>No</v>
      </c>
      <c r="AN1753" s="178" t="str">
        <f t="shared" si="1105"/>
        <v>No</v>
      </c>
      <c r="AO1753" t="str">
        <f>IF(OR(Payroll!K168="Q1 2028",Payroll!K168="Q2 2028"),"Yes","No")</f>
        <v>No</v>
      </c>
      <c r="AP1753" s="178" t="str">
        <f t="shared" si="1106"/>
        <v>No</v>
      </c>
      <c r="AQ1753" t="str">
        <f>IF(OR(Payroll!K168="Q3 2028",Payroll!K168="Q4 2028"),"Yes","No")</f>
        <v>No</v>
      </c>
      <c r="AR1753" s="178" t="str">
        <f t="shared" si="1107"/>
        <v>No</v>
      </c>
      <c r="AS1753" t="str">
        <f>IF(OR(Payroll!K168="Q1 2029",Payroll!K168="Q2 2029"),"Yes","No")</f>
        <v>No</v>
      </c>
      <c r="AT1753" s="178" t="str">
        <f t="shared" si="1108"/>
        <v>No</v>
      </c>
      <c r="AU1753" t="str">
        <f>IF(OR(Payroll!K168="Q3 2029",Payroll!K168="Q4 2029"),"Yes","No")</f>
        <v>No</v>
      </c>
      <c r="AV1753" s="178" t="str">
        <f t="shared" si="1109"/>
        <v>No</v>
      </c>
      <c r="AW1753" t="str">
        <f>IF(OR(Payroll!K168="Q1 2030",Payroll!K168="Q2 2030"),"Yes","No")</f>
        <v>No</v>
      </c>
      <c r="AX1753" s="178" t="str">
        <f t="shared" si="1110"/>
        <v>No</v>
      </c>
      <c r="AY1753" t="str">
        <f>IF(OR(Payroll!K168="Q3 2030",Payroll!K168="Q4 2030"),"Yes","No")</f>
        <v>No</v>
      </c>
      <c r="AZ1753" s="178" t="str">
        <f t="shared" si="1111"/>
        <v>No</v>
      </c>
      <c r="BA1753" t="str">
        <f>IF(Payroll!K168="","No","Yes")</f>
        <v>No</v>
      </c>
      <c r="BB1753" s="178" t="str">
        <f t="shared" si="1112"/>
        <v>No</v>
      </c>
      <c r="BC1753" s="178" t="str">
        <f t="shared" si="1113"/>
        <v>No</v>
      </c>
    </row>
    <row r="1754" spans="1:55" ht="23.65" thickBot="1" x14ac:dyDescent="0.5">
      <c r="A1754" s="177">
        <v>165</v>
      </c>
      <c r="B1754" s="71" t="s">
        <v>1375</v>
      </c>
      <c r="C1754" t="str">
        <f>IF(Payroll!E169="Yes","Yes","No")</f>
        <v>No</v>
      </c>
      <c r="D1754" t="str">
        <f>IF(AND(C1754="No",Payroll!F169="Yes"),"Yes","No")</f>
        <v>No</v>
      </c>
      <c r="E1754" t="str">
        <f>IF(AND(C1754="No",Payroll!F169="N/A"),"N/A","No")</f>
        <v>No</v>
      </c>
      <c r="F1754">
        <f>IF(OR(Payroll!F169="Yes",Payroll!F169="N/A"),0,1)</f>
        <v>1</v>
      </c>
      <c r="G1754" t="str">
        <f>IF(OR(Payroll!K169="Q3 2019",Payroll!K169="Q4 2019"),"Yes","No")</f>
        <v>No</v>
      </c>
      <c r="H1754" s="178" t="str">
        <f t="shared" si="1089"/>
        <v>No</v>
      </c>
      <c r="I1754" t="str">
        <f>IF(OR(Payroll!K169="Q1 2020",Payroll!K169="Q2 2020"),"Yes","No")</f>
        <v>No</v>
      </c>
      <c r="J1754" s="178" t="str">
        <f t="shared" si="1090"/>
        <v>No</v>
      </c>
      <c r="K1754" t="str">
        <f>IF(OR(Payroll!K169="Q3 2020",Payroll!K169="Q4 2020"),"Yes","No")</f>
        <v>No</v>
      </c>
      <c r="L1754" s="178" t="str">
        <f t="shared" si="1091"/>
        <v>No</v>
      </c>
      <c r="M1754" t="str">
        <f>IF(OR(Payroll!K169="Q1 2021",Payroll!K169="Q2 2021"),"Yes","No")</f>
        <v>No</v>
      </c>
      <c r="N1754" s="178" t="str">
        <f t="shared" si="1092"/>
        <v>No</v>
      </c>
      <c r="O1754" t="str">
        <f>IF(OR(Payroll!K169="Q3 2021",Payroll!K169="Q4 2021"),"Yes","No")</f>
        <v>No</v>
      </c>
      <c r="P1754" s="178" t="str">
        <f t="shared" si="1093"/>
        <v>No</v>
      </c>
      <c r="Q1754" t="str">
        <f>IF(OR(Payroll!K169="Q1 2022",Payroll!K169="Q2 2022"),"Yes","No")</f>
        <v>No</v>
      </c>
      <c r="R1754" s="178" t="str">
        <f t="shared" si="1094"/>
        <v>No</v>
      </c>
      <c r="S1754" t="str">
        <f>IF(OR(Payroll!K169="Q3 2022",Payroll!K169="Q4 2022"),"Yes","No")</f>
        <v>No</v>
      </c>
      <c r="T1754" s="178" t="str">
        <f t="shared" si="1095"/>
        <v>No</v>
      </c>
      <c r="U1754" t="str">
        <f>IF(OR(Payroll!K169="Q1 2023",Payroll!K169="Q2 2023"),"Yes","No")</f>
        <v>No</v>
      </c>
      <c r="V1754" s="178" t="str">
        <f t="shared" si="1096"/>
        <v>No</v>
      </c>
      <c r="W1754" t="str">
        <f>IF(OR(Payroll!K169="Q3 2023",Payroll!K169="Q4 2023"),"Yes","No")</f>
        <v>No</v>
      </c>
      <c r="X1754" s="178" t="str">
        <f t="shared" si="1097"/>
        <v>No</v>
      </c>
      <c r="Y1754" t="str">
        <f>IF(OR(Payroll!K169="Q1 2024",Payroll!K169="Q2 2024"),"Yes","No")</f>
        <v>No</v>
      </c>
      <c r="Z1754" s="178" t="str">
        <f t="shared" si="1098"/>
        <v>No</v>
      </c>
      <c r="AA1754" t="str">
        <f>IF(OR(Payroll!K169="Q3 2024",Payroll!K169="Q4 2024"),"Yes","No")</f>
        <v>No</v>
      </c>
      <c r="AB1754" s="178" t="str">
        <f t="shared" si="1099"/>
        <v>No</v>
      </c>
      <c r="AC1754" t="str">
        <f>IF(OR(Payroll!K169="Q1 2025",Payroll!K169="Q2 2025"),"Yes","No")</f>
        <v>No</v>
      </c>
      <c r="AD1754" s="178" t="str">
        <f t="shared" si="1100"/>
        <v>No</v>
      </c>
      <c r="AE1754" t="str">
        <f>IF(OR(Payroll!K169="Q3 2025",Payroll!K169="Q4 2025"),"Yes","No")</f>
        <v>No</v>
      </c>
      <c r="AF1754" s="178" t="str">
        <f t="shared" si="1101"/>
        <v>No</v>
      </c>
      <c r="AG1754" t="str">
        <f>IF(OR(Payroll!K169="Q1 2026",Payroll!K169="Q2 2026"),"Yes","No")</f>
        <v>No</v>
      </c>
      <c r="AH1754" s="178" t="str">
        <f t="shared" si="1102"/>
        <v>No</v>
      </c>
      <c r="AI1754" t="str">
        <f>IF(OR(Payroll!K169="Q3 2026",Payroll!K169="Q4 2026"),"Yes","No")</f>
        <v>No</v>
      </c>
      <c r="AJ1754" s="178" t="str">
        <f t="shared" si="1103"/>
        <v>No</v>
      </c>
      <c r="AK1754" t="str">
        <f>IF(OR(Payroll!K169="Q1 2027",Payroll!K169="Q2 2027"),"Yes","No")</f>
        <v>No</v>
      </c>
      <c r="AL1754" s="178" t="str">
        <f t="shared" si="1104"/>
        <v>No</v>
      </c>
      <c r="AM1754" t="str">
        <f>IF(OR(Payroll!K169="Q3 2027",Payroll!K169="Q4 2027"),"Yes","No")</f>
        <v>No</v>
      </c>
      <c r="AN1754" s="178" t="str">
        <f t="shared" si="1105"/>
        <v>No</v>
      </c>
      <c r="AO1754" t="str">
        <f>IF(OR(Payroll!K169="Q1 2028",Payroll!K169="Q2 2028"),"Yes","No")</f>
        <v>No</v>
      </c>
      <c r="AP1754" s="178" t="str">
        <f t="shared" si="1106"/>
        <v>No</v>
      </c>
      <c r="AQ1754" t="str">
        <f>IF(OR(Payroll!K169="Q3 2028",Payroll!K169="Q4 2028"),"Yes","No")</f>
        <v>No</v>
      </c>
      <c r="AR1754" s="178" t="str">
        <f t="shared" si="1107"/>
        <v>No</v>
      </c>
      <c r="AS1754" t="str">
        <f>IF(OR(Payroll!K169="Q1 2029",Payroll!K169="Q2 2029"),"Yes","No")</f>
        <v>No</v>
      </c>
      <c r="AT1754" s="178" t="str">
        <f t="shared" si="1108"/>
        <v>No</v>
      </c>
      <c r="AU1754" t="str">
        <f>IF(OR(Payroll!K169="Q3 2029",Payroll!K169="Q4 2029"),"Yes","No")</f>
        <v>No</v>
      </c>
      <c r="AV1754" s="178" t="str">
        <f t="shared" si="1109"/>
        <v>No</v>
      </c>
      <c r="AW1754" t="str">
        <f>IF(OR(Payroll!K169="Q1 2030",Payroll!K169="Q2 2030"),"Yes","No")</f>
        <v>No</v>
      </c>
      <c r="AX1754" s="178" t="str">
        <f t="shared" si="1110"/>
        <v>No</v>
      </c>
      <c r="AY1754" t="str">
        <f>IF(OR(Payroll!K169="Q3 2030",Payroll!K169="Q4 2030"),"Yes","No")</f>
        <v>No</v>
      </c>
      <c r="AZ1754" s="178" t="str">
        <f t="shared" si="1111"/>
        <v>No</v>
      </c>
      <c r="BA1754" t="str">
        <f>IF(Payroll!K169="","No","Yes")</f>
        <v>No</v>
      </c>
      <c r="BB1754" s="178" t="str">
        <f t="shared" si="1112"/>
        <v>No</v>
      </c>
      <c r="BC1754" s="178" t="str">
        <f t="shared" si="1113"/>
        <v>Yes</v>
      </c>
    </row>
    <row r="1755" spans="1:55" ht="23.65" thickBot="1" x14ac:dyDescent="0.5">
      <c r="A1755" s="177">
        <v>166</v>
      </c>
      <c r="B1755" s="71" t="s">
        <v>1376</v>
      </c>
      <c r="C1755" t="str">
        <f>IF(Payroll!E170="Yes","Yes","No")</f>
        <v>No</v>
      </c>
      <c r="D1755" t="str">
        <f>IF(AND(C1755="No",Payroll!F170="Yes"),"Yes","No")</f>
        <v>No</v>
      </c>
      <c r="E1755" t="str">
        <f>IF(AND(C1755="No",Payroll!F170="N/A"),"N/A","No")</f>
        <v>No</v>
      </c>
      <c r="F1755">
        <f>IF(OR(Payroll!F170="Yes",Payroll!F170="N/A"),0,1)</f>
        <v>1</v>
      </c>
      <c r="G1755" t="str">
        <f>IF(OR(Payroll!K170="Q3 2019",Payroll!K170="Q4 2019"),"Yes","No")</f>
        <v>No</v>
      </c>
      <c r="H1755" s="178" t="str">
        <f t="shared" si="1089"/>
        <v>No</v>
      </c>
      <c r="I1755" t="str">
        <f>IF(OR(Payroll!K170="Q1 2020",Payroll!K170="Q2 2020"),"Yes","No")</f>
        <v>No</v>
      </c>
      <c r="J1755" s="178" t="str">
        <f t="shared" si="1090"/>
        <v>No</v>
      </c>
      <c r="K1755" t="str">
        <f>IF(OR(Payroll!K170="Q3 2020",Payroll!K170="Q4 2020"),"Yes","No")</f>
        <v>No</v>
      </c>
      <c r="L1755" s="178" t="str">
        <f t="shared" si="1091"/>
        <v>No</v>
      </c>
      <c r="M1755" t="str">
        <f>IF(OR(Payroll!K170="Q1 2021",Payroll!K170="Q2 2021"),"Yes","No")</f>
        <v>No</v>
      </c>
      <c r="N1755" s="178" t="str">
        <f t="shared" si="1092"/>
        <v>No</v>
      </c>
      <c r="O1755" t="str">
        <f>IF(OR(Payroll!K170="Q3 2021",Payroll!K170="Q4 2021"),"Yes","No")</f>
        <v>No</v>
      </c>
      <c r="P1755" s="178" t="str">
        <f t="shared" si="1093"/>
        <v>No</v>
      </c>
      <c r="Q1755" t="str">
        <f>IF(OR(Payroll!K170="Q1 2022",Payroll!K170="Q2 2022"),"Yes","No")</f>
        <v>No</v>
      </c>
      <c r="R1755" s="178" t="str">
        <f t="shared" si="1094"/>
        <v>No</v>
      </c>
      <c r="S1755" t="str">
        <f>IF(OR(Payroll!K170="Q3 2022",Payroll!K170="Q4 2022"),"Yes","No")</f>
        <v>No</v>
      </c>
      <c r="T1755" s="178" t="str">
        <f t="shared" si="1095"/>
        <v>No</v>
      </c>
      <c r="U1755" t="str">
        <f>IF(OR(Payroll!K170="Q1 2023",Payroll!K170="Q2 2023"),"Yes","No")</f>
        <v>No</v>
      </c>
      <c r="V1755" s="178" t="str">
        <f t="shared" si="1096"/>
        <v>No</v>
      </c>
      <c r="W1755" t="str">
        <f>IF(OR(Payroll!K170="Q3 2023",Payroll!K170="Q4 2023"),"Yes","No")</f>
        <v>No</v>
      </c>
      <c r="X1755" s="178" t="str">
        <f t="shared" si="1097"/>
        <v>No</v>
      </c>
      <c r="Y1755" t="str">
        <f>IF(OR(Payroll!K170="Q1 2024",Payroll!K170="Q2 2024"),"Yes","No")</f>
        <v>No</v>
      </c>
      <c r="Z1755" s="178" t="str">
        <f t="shared" si="1098"/>
        <v>No</v>
      </c>
      <c r="AA1755" t="str">
        <f>IF(OR(Payroll!K170="Q3 2024",Payroll!K170="Q4 2024"),"Yes","No")</f>
        <v>No</v>
      </c>
      <c r="AB1755" s="178" t="str">
        <f t="shared" si="1099"/>
        <v>No</v>
      </c>
      <c r="AC1755" t="str">
        <f>IF(OR(Payroll!K170="Q1 2025",Payroll!K170="Q2 2025"),"Yes","No")</f>
        <v>No</v>
      </c>
      <c r="AD1755" s="178" t="str">
        <f t="shared" si="1100"/>
        <v>No</v>
      </c>
      <c r="AE1755" t="str">
        <f>IF(OR(Payroll!K170="Q3 2025",Payroll!K170="Q4 2025"),"Yes","No")</f>
        <v>No</v>
      </c>
      <c r="AF1755" s="178" t="str">
        <f t="shared" si="1101"/>
        <v>No</v>
      </c>
      <c r="AG1755" t="str">
        <f>IF(OR(Payroll!K170="Q1 2026",Payroll!K170="Q2 2026"),"Yes","No")</f>
        <v>No</v>
      </c>
      <c r="AH1755" s="178" t="str">
        <f t="shared" si="1102"/>
        <v>No</v>
      </c>
      <c r="AI1755" t="str">
        <f>IF(OR(Payroll!K170="Q3 2026",Payroll!K170="Q4 2026"),"Yes","No")</f>
        <v>No</v>
      </c>
      <c r="AJ1755" s="178" t="str">
        <f t="shared" si="1103"/>
        <v>No</v>
      </c>
      <c r="AK1755" t="str">
        <f>IF(OR(Payroll!K170="Q1 2027",Payroll!K170="Q2 2027"),"Yes","No")</f>
        <v>No</v>
      </c>
      <c r="AL1755" s="178" t="str">
        <f t="shared" si="1104"/>
        <v>No</v>
      </c>
      <c r="AM1755" t="str">
        <f>IF(OR(Payroll!K170="Q3 2027",Payroll!K170="Q4 2027"),"Yes","No")</f>
        <v>No</v>
      </c>
      <c r="AN1755" s="178" t="str">
        <f t="shared" si="1105"/>
        <v>No</v>
      </c>
      <c r="AO1755" t="str">
        <f>IF(OR(Payroll!K170="Q1 2028",Payroll!K170="Q2 2028"),"Yes","No")</f>
        <v>No</v>
      </c>
      <c r="AP1755" s="178" t="str">
        <f t="shared" si="1106"/>
        <v>No</v>
      </c>
      <c r="AQ1755" t="str">
        <f>IF(OR(Payroll!K170="Q3 2028",Payroll!K170="Q4 2028"),"Yes","No")</f>
        <v>No</v>
      </c>
      <c r="AR1755" s="178" t="str">
        <f t="shared" si="1107"/>
        <v>No</v>
      </c>
      <c r="AS1755" t="str">
        <f>IF(OR(Payroll!K170="Q1 2029",Payroll!K170="Q2 2029"),"Yes","No")</f>
        <v>No</v>
      </c>
      <c r="AT1755" s="178" t="str">
        <f t="shared" si="1108"/>
        <v>No</v>
      </c>
      <c r="AU1755" t="str">
        <f>IF(OR(Payroll!K170="Q3 2029",Payroll!K170="Q4 2029"),"Yes","No")</f>
        <v>No</v>
      </c>
      <c r="AV1755" s="178" t="str">
        <f t="shared" si="1109"/>
        <v>No</v>
      </c>
      <c r="AW1755" t="str">
        <f>IF(OR(Payroll!K170="Q1 2030",Payroll!K170="Q2 2030"),"Yes","No")</f>
        <v>No</v>
      </c>
      <c r="AX1755" s="178" t="str">
        <f t="shared" si="1110"/>
        <v>No</v>
      </c>
      <c r="AY1755" t="str">
        <f>IF(OR(Payroll!K170="Q3 2030",Payroll!K170="Q4 2030"),"Yes","No")</f>
        <v>No</v>
      </c>
      <c r="AZ1755" s="178" t="str">
        <f t="shared" si="1111"/>
        <v>No</v>
      </c>
      <c r="BA1755" t="str">
        <f>IF(Payroll!K170="","No","Yes")</f>
        <v>No</v>
      </c>
      <c r="BB1755" s="178" t="str">
        <f t="shared" si="1112"/>
        <v>No</v>
      </c>
      <c r="BC1755" s="178" t="str">
        <f t="shared" si="1113"/>
        <v>Yes</v>
      </c>
    </row>
    <row r="1756" spans="1:55" ht="23.65" thickBot="1" x14ac:dyDescent="0.5">
      <c r="A1756" s="177">
        <v>167</v>
      </c>
      <c r="B1756" s="70" t="s">
        <v>272</v>
      </c>
      <c r="C1756" t="str">
        <f>IF(Payroll!E171="Yes","Yes","No")</f>
        <v>Yes</v>
      </c>
      <c r="D1756" t="str">
        <f>IF(AND(C1756="No",Payroll!F171="Yes"),"Yes","No")</f>
        <v>No</v>
      </c>
      <c r="E1756" t="str">
        <f>IF(AND(C1756="No",Payroll!F171="N/A"),"N/A","No")</f>
        <v>No</v>
      </c>
      <c r="F1756">
        <f>IF(OR(Payroll!F171="Yes",Payroll!F171="N/A"),0,1)</f>
        <v>1</v>
      </c>
      <c r="G1756" t="str">
        <f>IF(OR(Payroll!K171="Q3 2019",Payroll!K171="Q4 2019"),"Yes","No")</f>
        <v>No</v>
      </c>
      <c r="H1756" s="178" t="str">
        <f t="shared" si="1089"/>
        <v>No</v>
      </c>
      <c r="I1756" t="str">
        <f>IF(OR(Payroll!K171="Q1 2020",Payroll!K171="Q2 2020"),"Yes","No")</f>
        <v>No</v>
      </c>
      <c r="J1756" s="178" t="str">
        <f t="shared" si="1090"/>
        <v>No</v>
      </c>
      <c r="K1756" t="str">
        <f>IF(OR(Payroll!K171="Q3 2020",Payroll!K171="Q4 2020"),"Yes","No")</f>
        <v>No</v>
      </c>
      <c r="L1756" s="178" t="str">
        <f t="shared" si="1091"/>
        <v>No</v>
      </c>
      <c r="M1756" t="str">
        <f>IF(OR(Payroll!K171="Q1 2021",Payroll!K171="Q2 2021"),"Yes","No")</f>
        <v>No</v>
      </c>
      <c r="N1756" s="178" t="str">
        <f t="shared" si="1092"/>
        <v>No</v>
      </c>
      <c r="O1756" t="str">
        <f>IF(OR(Payroll!K171="Q3 2021",Payroll!K171="Q4 2021"),"Yes","No")</f>
        <v>No</v>
      </c>
      <c r="P1756" s="178" t="str">
        <f t="shared" si="1093"/>
        <v>No</v>
      </c>
      <c r="Q1756" t="str">
        <f>IF(OR(Payroll!K171="Q1 2022",Payroll!K171="Q2 2022"),"Yes","No")</f>
        <v>No</v>
      </c>
      <c r="R1756" s="178" t="str">
        <f t="shared" si="1094"/>
        <v>No</v>
      </c>
      <c r="S1756" t="str">
        <f>IF(OR(Payroll!K171="Q3 2022",Payroll!K171="Q4 2022"),"Yes","No")</f>
        <v>No</v>
      </c>
      <c r="T1756" s="178" t="str">
        <f t="shared" si="1095"/>
        <v>No</v>
      </c>
      <c r="U1756" t="str">
        <f>IF(OR(Payroll!K171="Q1 2023",Payroll!K171="Q2 2023"),"Yes","No")</f>
        <v>No</v>
      </c>
      <c r="V1756" s="178" t="str">
        <f t="shared" si="1096"/>
        <v>No</v>
      </c>
      <c r="W1756" t="str">
        <f>IF(OR(Payroll!K171="Q3 2023",Payroll!K171="Q4 2023"),"Yes","No")</f>
        <v>No</v>
      </c>
      <c r="X1756" s="178" t="str">
        <f t="shared" si="1097"/>
        <v>No</v>
      </c>
      <c r="Y1756" t="str">
        <f>IF(OR(Payroll!K171="Q1 2024",Payroll!K171="Q2 2024"),"Yes","No")</f>
        <v>No</v>
      </c>
      <c r="Z1756" s="178" t="str">
        <f t="shared" si="1098"/>
        <v>No</v>
      </c>
      <c r="AA1756" t="str">
        <f>IF(OR(Payroll!K171="Q3 2024",Payroll!K171="Q4 2024"),"Yes","No")</f>
        <v>No</v>
      </c>
      <c r="AB1756" s="178" t="str">
        <f t="shared" si="1099"/>
        <v>No</v>
      </c>
      <c r="AC1756" t="str">
        <f>IF(OR(Payroll!K171="Q1 2025",Payroll!K171="Q2 2025"),"Yes","No")</f>
        <v>No</v>
      </c>
      <c r="AD1756" s="178" t="str">
        <f t="shared" si="1100"/>
        <v>No</v>
      </c>
      <c r="AE1756" t="str">
        <f>IF(OR(Payroll!K171="Q3 2025",Payroll!K171="Q4 2025"),"Yes","No")</f>
        <v>No</v>
      </c>
      <c r="AF1756" s="178" t="str">
        <f t="shared" si="1101"/>
        <v>No</v>
      </c>
      <c r="AG1756" t="str">
        <f>IF(OR(Payroll!K171="Q1 2026",Payroll!K171="Q2 2026"),"Yes","No")</f>
        <v>No</v>
      </c>
      <c r="AH1756" s="178" t="str">
        <f t="shared" si="1102"/>
        <v>No</v>
      </c>
      <c r="AI1756" t="str">
        <f>IF(OR(Payroll!K171="Q3 2026",Payroll!K171="Q4 2026"),"Yes","No")</f>
        <v>No</v>
      </c>
      <c r="AJ1756" s="178" t="str">
        <f t="shared" si="1103"/>
        <v>No</v>
      </c>
      <c r="AK1756" t="str">
        <f>IF(OR(Payroll!K171="Q1 2027",Payroll!K171="Q2 2027"),"Yes","No")</f>
        <v>No</v>
      </c>
      <c r="AL1756" s="178" t="str">
        <f t="shared" si="1104"/>
        <v>No</v>
      </c>
      <c r="AM1756" t="str">
        <f>IF(OR(Payroll!K171="Q3 2027",Payroll!K171="Q4 2027"),"Yes","No")</f>
        <v>No</v>
      </c>
      <c r="AN1756" s="178" t="str">
        <f t="shared" si="1105"/>
        <v>No</v>
      </c>
      <c r="AO1756" t="str">
        <f>IF(OR(Payroll!K171="Q1 2028",Payroll!K171="Q2 2028"),"Yes","No")</f>
        <v>No</v>
      </c>
      <c r="AP1756" s="178" t="str">
        <f t="shared" si="1106"/>
        <v>No</v>
      </c>
      <c r="AQ1756" t="str">
        <f>IF(OR(Payroll!K171="Q3 2028",Payroll!K171="Q4 2028"),"Yes","No")</f>
        <v>No</v>
      </c>
      <c r="AR1756" s="178" t="str">
        <f t="shared" si="1107"/>
        <v>No</v>
      </c>
      <c r="AS1756" t="str">
        <f>IF(OR(Payroll!K171="Q1 2029",Payroll!K171="Q2 2029"),"Yes","No")</f>
        <v>No</v>
      </c>
      <c r="AT1756" s="178" t="str">
        <f t="shared" si="1108"/>
        <v>No</v>
      </c>
      <c r="AU1756" t="str">
        <f>IF(OR(Payroll!K171="Q3 2029",Payroll!K171="Q4 2029"),"Yes","No")</f>
        <v>No</v>
      </c>
      <c r="AV1756" s="178" t="str">
        <f t="shared" si="1109"/>
        <v>No</v>
      </c>
      <c r="AW1756" t="str">
        <f>IF(OR(Payroll!K171="Q1 2030",Payroll!K171="Q2 2030"),"Yes","No")</f>
        <v>No</v>
      </c>
      <c r="AX1756" s="178" t="str">
        <f t="shared" si="1110"/>
        <v>No</v>
      </c>
      <c r="AY1756" t="str">
        <f>IF(OR(Payroll!K171="Q3 2030",Payroll!K171="Q4 2030"),"Yes","No")</f>
        <v>No</v>
      </c>
      <c r="AZ1756" s="178" t="str">
        <f t="shared" si="1111"/>
        <v>No</v>
      </c>
      <c r="BA1756" t="str">
        <f>IF(Payroll!K171="","No","Yes")</f>
        <v>No</v>
      </c>
      <c r="BB1756" s="178" t="str">
        <f t="shared" si="1112"/>
        <v>No</v>
      </c>
      <c r="BC1756" s="178" t="str">
        <f t="shared" si="1113"/>
        <v>No</v>
      </c>
    </row>
  </sheetData>
  <sheetProtection algorithmName="SHA-512" hashValue="wONBWN2zCi8NhSl3cUOz/m+Kqg7Yvf+tE6l2mQzkd5vx5Z2IllXb5ditVStQMdVeyZ94PVoIE8lEpqVRiF0eyg==" saltValue="gjtxSl+nbXS4YYUTvt+90w==" spinCount="100000" sheet="1" objects="1" scenarios="1"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topLeftCell="G1" workbookViewId="0">
      <pane ySplit="4" topLeftCell="A5" activePane="bottomLeft" state="frozen"/>
      <selection activeCell="B108" sqref="B108:B123"/>
      <selection pane="bottomLeft" activeCell="L1" sqref="L1"/>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6" width="16.73046875" style="6" customWidth="1"/>
    <col min="7" max="7" width="53.796875" style="6" customWidth="1"/>
    <col min="8" max="8" width="22.265625" style="6" bestFit="1" customWidth="1"/>
    <col min="9" max="9" width="20.9296875" style="6" bestFit="1" customWidth="1"/>
    <col min="10" max="10" width="19" style="6" bestFit="1" customWidth="1"/>
    <col min="11" max="13" width="16.59765625" style="6" customWidth="1"/>
    <col min="14" max="14" width="18.59765625" style="6" customWidth="1"/>
    <col min="15" max="16384" width="9.06640625" style="25"/>
  </cols>
  <sheetData>
    <row r="1" spans="1:14" s="85" customFormat="1" ht="21" x14ac:dyDescent="0.65">
      <c r="A1" s="8" t="s">
        <v>1534</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6" t="s">
        <v>3</v>
      </c>
      <c r="G4" s="106" t="s">
        <v>2059</v>
      </c>
      <c r="H4" s="106" t="s">
        <v>7</v>
      </c>
      <c r="I4" s="106" t="s">
        <v>8</v>
      </c>
      <c r="J4" s="106" t="s">
        <v>9</v>
      </c>
      <c r="K4" s="106" t="s">
        <v>10</v>
      </c>
      <c r="L4" s="105" t="s">
        <v>2042</v>
      </c>
    </row>
    <row r="5" spans="1:14" s="54" customFormat="1" ht="11.65" x14ac:dyDescent="0.35">
      <c r="A5" s="322" t="s">
        <v>1535</v>
      </c>
      <c r="B5" s="321" t="s">
        <v>1536</v>
      </c>
      <c r="C5" s="115">
        <v>1</v>
      </c>
      <c r="D5" s="11" t="s">
        <v>1537</v>
      </c>
      <c r="E5" s="118"/>
      <c r="F5" s="1"/>
      <c r="G5" s="44"/>
      <c r="H5" s="44"/>
      <c r="I5" s="44"/>
      <c r="J5" s="44"/>
      <c r="K5" s="44"/>
      <c r="L5" s="293"/>
    </row>
    <row r="6" spans="1:14" s="54" customFormat="1" ht="23.25" x14ac:dyDescent="0.35">
      <c r="A6" s="323"/>
      <c r="B6" s="325"/>
      <c r="C6" s="115">
        <v>2</v>
      </c>
      <c r="D6" s="11" t="s">
        <v>1538</v>
      </c>
      <c r="E6" s="118"/>
      <c r="F6" s="1"/>
      <c r="G6" s="44"/>
      <c r="H6" s="44"/>
      <c r="I6" s="44"/>
      <c r="J6" s="44"/>
      <c r="K6" s="44"/>
      <c r="L6" s="293"/>
    </row>
    <row r="7" spans="1:14" s="54" customFormat="1" ht="23.25" x14ac:dyDescent="0.35">
      <c r="A7" s="323"/>
      <c r="B7" s="325"/>
      <c r="C7" s="110">
        <v>3</v>
      </c>
      <c r="D7" s="12" t="s">
        <v>1539</v>
      </c>
      <c r="E7" s="119"/>
      <c r="F7" s="1"/>
      <c r="G7" s="44"/>
      <c r="H7" s="44"/>
      <c r="I7" s="44"/>
      <c r="J7" s="44"/>
      <c r="K7" s="44"/>
      <c r="L7" s="293"/>
    </row>
    <row r="8" spans="1:14" s="54" customFormat="1" ht="23.25" x14ac:dyDescent="0.35">
      <c r="A8" s="323"/>
      <c r="B8" s="325"/>
      <c r="C8" s="115">
        <v>4</v>
      </c>
      <c r="D8" s="11" t="s">
        <v>1540</v>
      </c>
      <c r="E8" s="118"/>
      <c r="F8" s="1"/>
      <c r="G8" s="44"/>
      <c r="H8" s="44"/>
      <c r="I8" s="44"/>
      <c r="J8" s="44"/>
      <c r="K8" s="44"/>
      <c r="L8" s="293"/>
    </row>
    <row r="9" spans="1:14" s="54" customFormat="1" ht="23.25" x14ac:dyDescent="0.35">
      <c r="A9" s="323"/>
      <c r="B9" s="325"/>
      <c r="C9" s="115">
        <v>5</v>
      </c>
      <c r="D9" s="12" t="s">
        <v>1541</v>
      </c>
      <c r="E9" s="119"/>
      <c r="F9" s="1"/>
      <c r="G9" s="44"/>
      <c r="H9" s="44"/>
      <c r="I9" s="44"/>
      <c r="J9" s="44"/>
      <c r="K9" s="44"/>
      <c r="L9" s="293"/>
    </row>
    <row r="10" spans="1:14" s="54" customFormat="1" ht="11.65" x14ac:dyDescent="0.35">
      <c r="A10" s="323"/>
      <c r="B10" s="325"/>
      <c r="C10" s="15">
        <v>6</v>
      </c>
      <c r="D10" s="16" t="s">
        <v>1542</v>
      </c>
      <c r="E10" s="120" t="s">
        <v>4</v>
      </c>
      <c r="F10" s="1"/>
      <c r="G10" s="26"/>
      <c r="H10" s="26"/>
      <c r="I10" s="26"/>
      <c r="J10" s="26"/>
      <c r="K10" s="26"/>
      <c r="L10" s="293"/>
    </row>
    <row r="11" spans="1:14" s="54" customFormat="1" ht="11.65" x14ac:dyDescent="0.35">
      <c r="A11" s="323"/>
      <c r="B11" s="325"/>
      <c r="C11" s="110">
        <v>7</v>
      </c>
      <c r="D11" s="12" t="s">
        <v>1543</v>
      </c>
      <c r="E11" s="119"/>
      <c r="F11" s="1"/>
      <c r="G11" s="44"/>
      <c r="H11" s="44"/>
      <c r="I11" s="44"/>
      <c r="J11" s="44"/>
      <c r="K11" s="44"/>
      <c r="L11" s="293"/>
    </row>
    <row r="12" spans="1:14" s="54" customFormat="1" ht="11.65" x14ac:dyDescent="0.35">
      <c r="A12" s="323"/>
      <c r="B12" s="325"/>
      <c r="C12" s="33">
        <v>8</v>
      </c>
      <c r="D12" s="12" t="s">
        <v>1544</v>
      </c>
      <c r="E12" s="119"/>
      <c r="F12" s="1"/>
      <c r="G12" s="44"/>
      <c r="H12" s="44"/>
      <c r="I12" s="44"/>
      <c r="J12" s="44"/>
      <c r="K12" s="44"/>
      <c r="L12" s="293"/>
    </row>
    <row r="13" spans="1:14" s="54" customFormat="1" ht="11.65" x14ac:dyDescent="0.35">
      <c r="A13" s="323"/>
      <c r="B13" s="325"/>
      <c r="C13" s="115">
        <v>9</v>
      </c>
      <c r="D13" s="12" t="s">
        <v>1545</v>
      </c>
      <c r="E13" s="119"/>
      <c r="F13" s="1"/>
      <c r="G13" s="44"/>
      <c r="H13" s="44"/>
      <c r="I13" s="44"/>
      <c r="J13" s="44"/>
      <c r="K13" s="44"/>
      <c r="L13" s="293"/>
    </row>
    <row r="14" spans="1:14" s="54" customFormat="1" ht="11.65" x14ac:dyDescent="0.35">
      <c r="A14" s="323"/>
      <c r="B14" s="325"/>
      <c r="C14" s="115">
        <v>10</v>
      </c>
      <c r="D14" s="11" t="s">
        <v>1546</v>
      </c>
      <c r="E14" s="118"/>
      <c r="F14" s="1"/>
      <c r="G14" s="44"/>
      <c r="H14" s="44"/>
      <c r="I14" s="44"/>
      <c r="J14" s="44"/>
      <c r="K14" s="44"/>
      <c r="L14" s="293"/>
    </row>
    <row r="15" spans="1:14" s="54" customFormat="1" ht="11.65" x14ac:dyDescent="0.35">
      <c r="A15" s="323"/>
      <c r="B15" s="326"/>
      <c r="C15" s="115">
        <v>11</v>
      </c>
      <c r="D15" s="11" t="s">
        <v>1547</v>
      </c>
      <c r="E15" s="118"/>
      <c r="F15" s="1"/>
      <c r="G15" s="44"/>
      <c r="H15" s="44"/>
      <c r="I15" s="44"/>
      <c r="J15" s="44"/>
      <c r="K15" s="44"/>
      <c r="L15" s="293"/>
    </row>
    <row r="16" spans="1:14" s="54" customFormat="1" ht="11.65" x14ac:dyDescent="0.35">
      <c r="A16" s="323"/>
      <c r="B16" s="320" t="s">
        <v>1548</v>
      </c>
      <c r="C16" s="115">
        <v>12</v>
      </c>
      <c r="D16" s="12" t="s">
        <v>1549</v>
      </c>
      <c r="E16" s="119"/>
      <c r="F16" s="1"/>
      <c r="G16" s="44"/>
      <c r="H16" s="44"/>
      <c r="I16" s="44"/>
      <c r="J16" s="44"/>
      <c r="K16" s="44"/>
      <c r="L16" s="293"/>
    </row>
    <row r="17" spans="1:12" s="54" customFormat="1" ht="11.65" x14ac:dyDescent="0.35">
      <c r="A17" s="323"/>
      <c r="B17" s="320"/>
      <c r="C17" s="115">
        <v>13</v>
      </c>
      <c r="D17" s="12" t="s">
        <v>1550</v>
      </c>
      <c r="E17" s="119"/>
      <c r="F17" s="1"/>
      <c r="G17" s="44"/>
      <c r="H17" s="44"/>
      <c r="I17" s="44"/>
      <c r="J17" s="44"/>
      <c r="K17" s="44"/>
      <c r="L17" s="293"/>
    </row>
    <row r="18" spans="1:12" s="54" customFormat="1" ht="11.65" x14ac:dyDescent="0.35">
      <c r="A18" s="323"/>
      <c r="B18" s="320"/>
      <c r="C18" s="115">
        <v>14</v>
      </c>
      <c r="D18" s="12" t="s">
        <v>1551</v>
      </c>
      <c r="E18" s="119"/>
      <c r="F18" s="1"/>
      <c r="G18" s="44"/>
      <c r="H18" s="44"/>
      <c r="I18" s="44"/>
      <c r="J18" s="44"/>
      <c r="K18" s="44"/>
      <c r="L18" s="293"/>
    </row>
    <row r="19" spans="1:12" s="54" customFormat="1" ht="11.65" x14ac:dyDescent="0.35">
      <c r="A19" s="323"/>
      <c r="B19" s="321"/>
      <c r="C19" s="115">
        <v>15</v>
      </c>
      <c r="D19" s="12" t="s">
        <v>1552</v>
      </c>
      <c r="E19" s="119"/>
      <c r="F19" s="1"/>
      <c r="G19" s="44"/>
      <c r="H19" s="44"/>
      <c r="I19" s="44"/>
      <c r="J19" s="44"/>
      <c r="K19" s="44"/>
      <c r="L19" s="293"/>
    </row>
    <row r="20" spans="1:12" s="54" customFormat="1" ht="11.65" x14ac:dyDescent="0.35">
      <c r="A20" s="323"/>
      <c r="B20" s="321" t="s">
        <v>1553</v>
      </c>
      <c r="C20" s="115">
        <v>16</v>
      </c>
      <c r="D20" s="12" t="s">
        <v>1554</v>
      </c>
      <c r="E20" s="119"/>
      <c r="F20" s="1"/>
      <c r="G20" s="44"/>
      <c r="H20" s="44"/>
      <c r="I20" s="44"/>
      <c r="J20" s="44"/>
      <c r="K20" s="44"/>
      <c r="L20" s="293"/>
    </row>
    <row r="21" spans="1:12" s="54" customFormat="1" ht="11.65" x14ac:dyDescent="0.35">
      <c r="A21" s="324"/>
      <c r="B21" s="326"/>
      <c r="C21" s="115">
        <v>17</v>
      </c>
      <c r="D21" s="11" t="s">
        <v>1555</v>
      </c>
      <c r="E21" s="118"/>
      <c r="F21" s="1"/>
      <c r="G21" s="44"/>
      <c r="H21" s="44"/>
      <c r="I21" s="44"/>
      <c r="J21" s="44"/>
      <c r="K21" s="44"/>
      <c r="L21" s="293"/>
    </row>
    <row r="22" spans="1:12" s="54" customFormat="1" ht="11.65" x14ac:dyDescent="0.35">
      <c r="A22" s="322" t="s">
        <v>1556</v>
      </c>
      <c r="B22" s="320" t="s">
        <v>1557</v>
      </c>
      <c r="C22" s="110">
        <v>18</v>
      </c>
      <c r="D22" s="12" t="s">
        <v>1558</v>
      </c>
      <c r="E22" s="119"/>
      <c r="F22" s="1"/>
      <c r="G22" s="44"/>
      <c r="H22" s="44"/>
      <c r="I22" s="44"/>
      <c r="J22" s="44"/>
      <c r="K22" s="44"/>
      <c r="L22" s="293"/>
    </row>
    <row r="23" spans="1:12" s="54" customFormat="1" ht="23.25" x14ac:dyDescent="0.35">
      <c r="A23" s="323"/>
      <c r="B23" s="320"/>
      <c r="C23" s="115">
        <v>19</v>
      </c>
      <c r="D23" s="12" t="s">
        <v>1559</v>
      </c>
      <c r="E23" s="119"/>
      <c r="F23" s="1"/>
      <c r="G23" s="44"/>
      <c r="H23" s="44"/>
      <c r="I23" s="44"/>
      <c r="J23" s="44"/>
      <c r="K23" s="44"/>
      <c r="L23" s="293"/>
    </row>
    <row r="24" spans="1:12" s="54" customFormat="1" ht="11.65" x14ac:dyDescent="0.35">
      <c r="A24" s="323"/>
      <c r="B24" s="321"/>
      <c r="C24" s="110">
        <v>20</v>
      </c>
      <c r="D24" s="12" t="s">
        <v>1560</v>
      </c>
      <c r="E24" s="119"/>
      <c r="F24" s="1"/>
      <c r="G24" s="44"/>
      <c r="H24" s="44"/>
      <c r="I24" s="44"/>
      <c r="J24" s="44"/>
      <c r="K24" s="44"/>
      <c r="L24" s="293"/>
    </row>
    <row r="25" spans="1:12" s="54" customFormat="1" ht="11.65" x14ac:dyDescent="0.35">
      <c r="A25" s="323"/>
      <c r="B25" s="320" t="s">
        <v>1561</v>
      </c>
      <c r="C25" s="110">
        <v>21</v>
      </c>
      <c r="D25" s="12" t="s">
        <v>1562</v>
      </c>
      <c r="E25" s="119"/>
      <c r="F25" s="1"/>
      <c r="G25" s="44"/>
      <c r="H25" s="44"/>
      <c r="I25" s="44"/>
      <c r="J25" s="44"/>
      <c r="K25" s="44"/>
      <c r="L25" s="293"/>
    </row>
    <row r="26" spans="1:12" s="54" customFormat="1" ht="11.65" x14ac:dyDescent="0.35">
      <c r="A26" s="323"/>
      <c r="B26" s="320"/>
      <c r="C26" s="110">
        <v>22</v>
      </c>
      <c r="D26" s="12" t="s">
        <v>1563</v>
      </c>
      <c r="E26" s="119"/>
      <c r="F26" s="1"/>
      <c r="G26" s="44"/>
      <c r="H26" s="44"/>
      <c r="I26" s="44"/>
      <c r="J26" s="44"/>
      <c r="K26" s="44"/>
      <c r="L26" s="293"/>
    </row>
    <row r="27" spans="1:12" s="54" customFormat="1" ht="11.65" x14ac:dyDescent="0.35">
      <c r="A27" s="323"/>
      <c r="B27" s="320"/>
      <c r="C27" s="115">
        <v>23</v>
      </c>
      <c r="D27" s="12" t="s">
        <v>1564</v>
      </c>
      <c r="E27" s="119"/>
      <c r="F27" s="1"/>
      <c r="G27" s="44"/>
      <c r="H27" s="44"/>
      <c r="I27" s="44"/>
      <c r="J27" s="44"/>
      <c r="K27" s="44"/>
      <c r="L27" s="293"/>
    </row>
    <row r="28" spans="1:12" s="54" customFormat="1" ht="23.25" x14ac:dyDescent="0.35">
      <c r="A28" s="323"/>
      <c r="B28" s="321"/>
      <c r="C28" s="115">
        <v>24</v>
      </c>
      <c r="D28" s="12" t="s">
        <v>1565</v>
      </c>
      <c r="E28" s="119"/>
      <c r="F28" s="1"/>
      <c r="G28" s="44"/>
      <c r="H28" s="44"/>
      <c r="I28" s="44"/>
      <c r="J28" s="44"/>
      <c r="K28" s="44"/>
      <c r="L28" s="293"/>
    </row>
    <row r="29" spans="1:12" s="54" customFormat="1" ht="11.65" x14ac:dyDescent="0.35">
      <c r="A29" s="323"/>
      <c r="B29" s="320" t="s">
        <v>1566</v>
      </c>
      <c r="C29" s="115">
        <v>25</v>
      </c>
      <c r="D29" s="12" t="s">
        <v>1567</v>
      </c>
      <c r="E29" s="119"/>
      <c r="F29" s="1"/>
      <c r="G29" s="44"/>
      <c r="H29" s="44"/>
      <c r="I29" s="44"/>
      <c r="J29" s="44"/>
      <c r="K29" s="44"/>
      <c r="L29" s="293"/>
    </row>
    <row r="30" spans="1:12" s="54" customFormat="1" ht="23.25" x14ac:dyDescent="0.35">
      <c r="A30" s="323"/>
      <c r="B30" s="320"/>
      <c r="C30" s="110">
        <v>26</v>
      </c>
      <c r="D30" s="12" t="s">
        <v>1568</v>
      </c>
      <c r="E30" s="119"/>
      <c r="F30" s="1"/>
      <c r="G30" s="44"/>
      <c r="H30" s="44"/>
      <c r="I30" s="44"/>
      <c r="J30" s="44"/>
      <c r="K30" s="44"/>
      <c r="L30" s="293"/>
    </row>
    <row r="31" spans="1:12" s="54" customFormat="1" ht="11.65" x14ac:dyDescent="0.35">
      <c r="A31" s="323"/>
      <c r="B31" s="320"/>
      <c r="C31" s="110">
        <v>27</v>
      </c>
      <c r="D31" s="12" t="s">
        <v>1569</v>
      </c>
      <c r="E31" s="119"/>
      <c r="F31" s="1"/>
      <c r="G31" s="44"/>
      <c r="H31" s="44"/>
      <c r="I31" s="44"/>
      <c r="J31" s="44"/>
      <c r="K31" s="44"/>
      <c r="L31" s="293"/>
    </row>
    <row r="32" spans="1:12" s="54" customFormat="1" ht="11.65" x14ac:dyDescent="0.35">
      <c r="A32" s="323"/>
      <c r="B32" s="321"/>
      <c r="C32" s="115">
        <v>28</v>
      </c>
      <c r="D32" s="12" t="s">
        <v>1570</v>
      </c>
      <c r="E32" s="119"/>
      <c r="F32" s="1"/>
      <c r="G32" s="44"/>
      <c r="H32" s="44"/>
      <c r="I32" s="44"/>
      <c r="J32" s="44"/>
      <c r="K32" s="44"/>
      <c r="L32" s="293"/>
    </row>
    <row r="33" spans="1:12" s="54" customFormat="1" ht="11.65" x14ac:dyDescent="0.35">
      <c r="A33" s="324"/>
      <c r="B33" s="32" t="s">
        <v>1571</v>
      </c>
      <c r="C33" s="115">
        <v>29</v>
      </c>
      <c r="D33" s="12" t="s">
        <v>1572</v>
      </c>
      <c r="E33" s="119"/>
      <c r="F33" s="1"/>
      <c r="G33" s="44"/>
      <c r="H33" s="44"/>
      <c r="I33" s="44"/>
      <c r="J33" s="44"/>
      <c r="K33" s="44"/>
      <c r="L33" s="293"/>
    </row>
    <row r="34" spans="1:12" s="54" customFormat="1" ht="23.25" x14ac:dyDescent="0.35">
      <c r="A34" s="329" t="s">
        <v>1573</v>
      </c>
      <c r="B34" s="320" t="s">
        <v>1574</v>
      </c>
      <c r="C34" s="115">
        <v>30</v>
      </c>
      <c r="D34" s="13" t="s">
        <v>1575</v>
      </c>
      <c r="E34" s="121"/>
      <c r="F34" s="1"/>
      <c r="G34" s="44"/>
      <c r="H34" s="44"/>
      <c r="I34" s="44"/>
      <c r="J34" s="44"/>
      <c r="K34" s="44"/>
      <c r="L34" s="293"/>
    </row>
    <row r="35" spans="1:12" s="54" customFormat="1" ht="23.25" x14ac:dyDescent="0.35">
      <c r="A35" s="329"/>
      <c r="B35" s="321"/>
      <c r="C35" s="110">
        <v>31</v>
      </c>
      <c r="D35" s="13" t="s">
        <v>1576</v>
      </c>
      <c r="E35" s="121"/>
      <c r="F35" s="1"/>
      <c r="G35" s="44"/>
      <c r="H35" s="44"/>
      <c r="I35" s="44"/>
      <c r="J35" s="44"/>
      <c r="K35" s="44"/>
      <c r="L35" s="293"/>
    </row>
    <row r="36" spans="1:12" s="54" customFormat="1" ht="23.25" x14ac:dyDescent="0.35">
      <c r="A36" s="329"/>
      <c r="B36" s="32" t="s">
        <v>1577</v>
      </c>
      <c r="C36" s="110">
        <v>32</v>
      </c>
      <c r="D36" s="11" t="s">
        <v>1578</v>
      </c>
      <c r="E36" s="118"/>
      <c r="F36" s="1"/>
      <c r="G36" s="44"/>
      <c r="H36" s="44"/>
      <c r="I36" s="44"/>
      <c r="J36" s="44"/>
      <c r="K36" s="44"/>
      <c r="L36" s="293"/>
    </row>
    <row r="37" spans="1:12" s="54" customFormat="1" ht="11.65" x14ac:dyDescent="0.35">
      <c r="A37" s="329"/>
      <c r="B37" s="320" t="s">
        <v>1579</v>
      </c>
      <c r="C37" s="110">
        <v>33</v>
      </c>
      <c r="D37" s="11" t="s">
        <v>1580</v>
      </c>
      <c r="E37" s="118"/>
      <c r="F37" s="1"/>
      <c r="G37" s="44"/>
      <c r="H37" s="44"/>
      <c r="I37" s="44"/>
      <c r="J37" s="44"/>
      <c r="K37" s="44"/>
      <c r="L37" s="293"/>
    </row>
    <row r="38" spans="1:12" s="54" customFormat="1" ht="11.65" x14ac:dyDescent="0.35">
      <c r="A38" s="329"/>
      <c r="B38" s="320"/>
      <c r="C38" s="110">
        <v>34</v>
      </c>
      <c r="D38" s="11" t="s">
        <v>1581</v>
      </c>
      <c r="E38" s="118"/>
      <c r="F38" s="1"/>
      <c r="G38" s="44"/>
      <c r="H38" s="44"/>
      <c r="I38" s="44"/>
      <c r="J38" s="44"/>
      <c r="K38" s="44"/>
      <c r="L38" s="293"/>
    </row>
    <row r="39" spans="1:12" s="54" customFormat="1" ht="11.65" x14ac:dyDescent="0.35">
      <c r="A39" s="329"/>
      <c r="B39" s="320"/>
      <c r="C39" s="115">
        <v>35</v>
      </c>
      <c r="D39" s="11" t="s">
        <v>1582</v>
      </c>
      <c r="E39" s="118"/>
      <c r="F39" s="1"/>
      <c r="G39" s="44"/>
      <c r="H39" s="44"/>
      <c r="I39" s="44"/>
      <c r="J39" s="44"/>
      <c r="K39" s="44"/>
      <c r="L39" s="293"/>
    </row>
    <row r="40" spans="1:12" s="54" customFormat="1" ht="23.25" x14ac:dyDescent="0.35">
      <c r="A40" s="329"/>
      <c r="B40" s="321"/>
      <c r="C40" s="115">
        <v>36</v>
      </c>
      <c r="D40" s="11" t="s">
        <v>1583</v>
      </c>
      <c r="E40" s="118"/>
      <c r="F40" s="1"/>
      <c r="G40" s="44"/>
      <c r="H40" s="44"/>
      <c r="I40" s="44"/>
      <c r="J40" s="44"/>
      <c r="K40" s="44"/>
      <c r="L40" s="293"/>
    </row>
    <row r="41" spans="1:12" s="54" customFormat="1" ht="11.65" x14ac:dyDescent="0.35">
      <c r="A41" s="322" t="s">
        <v>1584</v>
      </c>
      <c r="B41" s="320" t="s">
        <v>1585</v>
      </c>
      <c r="C41" s="110">
        <v>37</v>
      </c>
      <c r="D41" s="12" t="s">
        <v>1586</v>
      </c>
      <c r="E41" s="119"/>
      <c r="F41" s="1"/>
      <c r="G41" s="44"/>
      <c r="H41" s="44"/>
      <c r="I41" s="44"/>
      <c r="J41" s="44"/>
      <c r="K41" s="44"/>
      <c r="L41" s="293"/>
    </row>
    <row r="42" spans="1:12" s="54" customFormat="1" ht="11.65" x14ac:dyDescent="0.35">
      <c r="A42" s="323"/>
      <c r="B42" s="321"/>
      <c r="C42" s="110">
        <v>38</v>
      </c>
      <c r="D42" s="12" t="s">
        <v>1587</v>
      </c>
      <c r="E42" s="119"/>
      <c r="F42" s="1"/>
      <c r="G42" s="44"/>
      <c r="H42" s="44"/>
      <c r="I42" s="44"/>
      <c r="J42" s="44"/>
      <c r="K42" s="44"/>
      <c r="L42" s="293"/>
    </row>
    <row r="43" spans="1:12" s="54" customFormat="1" ht="11.65" x14ac:dyDescent="0.35">
      <c r="A43" s="323"/>
      <c r="B43" s="320" t="s">
        <v>1588</v>
      </c>
      <c r="C43" s="115">
        <v>39</v>
      </c>
      <c r="D43" s="12" t="s">
        <v>1589</v>
      </c>
      <c r="E43" s="119"/>
      <c r="F43" s="1"/>
      <c r="G43" s="44"/>
      <c r="H43" s="44"/>
      <c r="I43" s="44"/>
      <c r="J43" s="44"/>
      <c r="K43" s="44"/>
      <c r="L43" s="293"/>
    </row>
    <row r="44" spans="1:12" s="54" customFormat="1" ht="11.65" x14ac:dyDescent="0.35">
      <c r="A44" s="323"/>
      <c r="B44" s="321"/>
      <c r="C44" s="115">
        <v>40</v>
      </c>
      <c r="D44" s="12" t="s">
        <v>1590</v>
      </c>
      <c r="E44" s="119"/>
      <c r="F44" s="1"/>
      <c r="G44" s="44"/>
      <c r="H44" s="44"/>
      <c r="I44" s="44"/>
      <c r="J44" s="44"/>
      <c r="K44" s="44"/>
      <c r="L44" s="293"/>
    </row>
    <row r="45" spans="1:12" s="54" customFormat="1" ht="11.65" x14ac:dyDescent="0.35">
      <c r="A45" s="323"/>
      <c r="B45" s="320" t="s">
        <v>1591</v>
      </c>
      <c r="C45" s="110">
        <v>41</v>
      </c>
      <c r="D45" s="12" t="s">
        <v>1592</v>
      </c>
      <c r="E45" s="119"/>
      <c r="F45" s="1"/>
      <c r="G45" s="44"/>
      <c r="H45" s="44"/>
      <c r="I45" s="44"/>
      <c r="J45" s="44"/>
      <c r="K45" s="44"/>
      <c r="L45" s="293"/>
    </row>
    <row r="46" spans="1:12" s="54" customFormat="1" ht="11.65" x14ac:dyDescent="0.35">
      <c r="A46" s="323"/>
      <c r="B46" s="320"/>
      <c r="C46" s="115">
        <v>42</v>
      </c>
      <c r="D46" s="12" t="s">
        <v>1593</v>
      </c>
      <c r="E46" s="119"/>
      <c r="F46" s="1"/>
      <c r="G46" s="44"/>
      <c r="H46" s="44"/>
      <c r="I46" s="44"/>
      <c r="J46" s="44"/>
      <c r="K46" s="44"/>
      <c r="L46" s="293"/>
    </row>
    <row r="47" spans="1:12" s="54" customFormat="1" ht="23.25" x14ac:dyDescent="0.35">
      <c r="A47" s="323"/>
      <c r="B47" s="320"/>
      <c r="C47" s="115">
        <v>43</v>
      </c>
      <c r="D47" s="12" t="s">
        <v>1594</v>
      </c>
      <c r="E47" s="119"/>
      <c r="F47" s="1"/>
      <c r="G47" s="44"/>
      <c r="H47" s="44"/>
      <c r="I47" s="44"/>
      <c r="J47" s="44"/>
      <c r="K47" s="44"/>
      <c r="L47" s="293"/>
    </row>
    <row r="48" spans="1:12" s="54" customFormat="1" ht="11.65" x14ac:dyDescent="0.35">
      <c r="A48" s="323"/>
      <c r="B48" s="321"/>
      <c r="C48" s="115">
        <v>44</v>
      </c>
      <c r="D48" s="12" t="s">
        <v>1595</v>
      </c>
      <c r="E48" s="119"/>
      <c r="F48" s="1"/>
      <c r="G48" s="44"/>
      <c r="H48" s="44"/>
      <c r="I48" s="44"/>
      <c r="J48" s="44"/>
      <c r="K48" s="44"/>
      <c r="L48" s="293"/>
    </row>
    <row r="49" spans="1:12" s="54" customFormat="1" ht="11.65" x14ac:dyDescent="0.35">
      <c r="A49" s="323"/>
      <c r="B49" s="320" t="s">
        <v>1596</v>
      </c>
      <c r="C49" s="115">
        <v>45</v>
      </c>
      <c r="D49" s="12" t="s">
        <v>1597</v>
      </c>
      <c r="E49" s="119"/>
      <c r="F49" s="1"/>
      <c r="G49" s="44"/>
      <c r="H49" s="44"/>
      <c r="I49" s="44"/>
      <c r="J49" s="44"/>
      <c r="K49" s="44"/>
      <c r="L49" s="293"/>
    </row>
    <row r="50" spans="1:12" s="54" customFormat="1" ht="11.65" x14ac:dyDescent="0.35">
      <c r="A50" s="323"/>
      <c r="B50" s="321"/>
      <c r="C50" s="115">
        <v>46</v>
      </c>
      <c r="D50" s="12" t="s">
        <v>1598</v>
      </c>
      <c r="E50" s="119"/>
      <c r="F50" s="1"/>
      <c r="G50" s="44"/>
      <c r="H50" s="44"/>
      <c r="I50" s="44"/>
      <c r="J50" s="44"/>
      <c r="K50" s="44"/>
      <c r="L50" s="293"/>
    </row>
    <row r="51" spans="1:12" s="54" customFormat="1" ht="11.65" x14ac:dyDescent="0.35">
      <c r="A51" s="323"/>
      <c r="B51" s="320" t="s">
        <v>1599</v>
      </c>
      <c r="C51" s="115">
        <v>47</v>
      </c>
      <c r="D51" s="11" t="s">
        <v>1600</v>
      </c>
      <c r="E51" s="118"/>
      <c r="F51" s="1"/>
      <c r="G51" s="44"/>
      <c r="H51" s="44"/>
      <c r="I51" s="44"/>
      <c r="J51" s="44"/>
      <c r="K51" s="44"/>
      <c r="L51" s="293"/>
    </row>
    <row r="52" spans="1:12" s="54" customFormat="1" ht="11.65" x14ac:dyDescent="0.35">
      <c r="A52" s="323"/>
      <c r="B52" s="320"/>
      <c r="C52" s="115">
        <v>48</v>
      </c>
      <c r="D52" s="12" t="s">
        <v>1601</v>
      </c>
      <c r="E52" s="119"/>
      <c r="F52" s="1"/>
      <c r="G52" s="44"/>
      <c r="H52" s="44"/>
      <c r="I52" s="44"/>
      <c r="J52" s="44"/>
      <c r="K52" s="44"/>
      <c r="L52" s="293"/>
    </row>
    <row r="53" spans="1:12" s="54" customFormat="1" ht="11.65" x14ac:dyDescent="0.35">
      <c r="A53" s="323"/>
      <c r="B53" s="321"/>
      <c r="C53" s="110">
        <v>49</v>
      </c>
      <c r="D53" s="11" t="s">
        <v>1602</v>
      </c>
      <c r="E53" s="118"/>
      <c r="F53" s="1"/>
      <c r="G53" s="44"/>
      <c r="H53" s="44"/>
      <c r="I53" s="44"/>
      <c r="J53" s="44"/>
      <c r="K53" s="44"/>
      <c r="L53" s="293"/>
    </row>
    <row r="54" spans="1:12" s="54" customFormat="1" ht="11.65" x14ac:dyDescent="0.35">
      <c r="A54" s="323"/>
      <c r="B54" s="320" t="s">
        <v>1603</v>
      </c>
      <c r="C54" s="110">
        <v>50</v>
      </c>
      <c r="D54" s="13" t="s">
        <v>1604</v>
      </c>
      <c r="E54" s="121"/>
      <c r="F54" s="1"/>
      <c r="G54" s="44"/>
      <c r="H54" s="44"/>
      <c r="I54" s="44"/>
      <c r="J54" s="44"/>
      <c r="K54" s="44"/>
      <c r="L54" s="293"/>
    </row>
    <row r="55" spans="1:12" s="54" customFormat="1" ht="23.25" x14ac:dyDescent="0.35">
      <c r="A55" s="323"/>
      <c r="B55" s="320"/>
      <c r="C55" s="110">
        <v>51</v>
      </c>
      <c r="D55" s="13" t="s">
        <v>1605</v>
      </c>
      <c r="E55" s="121"/>
      <c r="F55" s="1"/>
      <c r="G55" s="44"/>
      <c r="H55" s="44"/>
      <c r="I55" s="44"/>
      <c r="J55" s="44"/>
      <c r="K55" s="44"/>
      <c r="L55" s="293"/>
    </row>
    <row r="56" spans="1:12" s="54" customFormat="1" ht="23.25" x14ac:dyDescent="0.35">
      <c r="A56" s="323"/>
      <c r="B56" s="320"/>
      <c r="C56" s="33">
        <v>52</v>
      </c>
      <c r="D56" s="13" t="s">
        <v>1606</v>
      </c>
      <c r="E56" s="121"/>
      <c r="F56" s="1"/>
      <c r="G56" s="44"/>
      <c r="H56" s="44"/>
      <c r="I56" s="44"/>
      <c r="J56" s="44"/>
      <c r="K56" s="44"/>
      <c r="L56" s="293"/>
    </row>
    <row r="57" spans="1:12" s="54" customFormat="1" ht="11.65" x14ac:dyDescent="0.35">
      <c r="A57" s="323"/>
      <c r="B57" s="320"/>
      <c r="C57" s="33">
        <v>53</v>
      </c>
      <c r="D57" s="13" t="s">
        <v>1607</v>
      </c>
      <c r="E57" s="121"/>
      <c r="F57" s="1"/>
      <c r="G57" s="44"/>
      <c r="H57" s="44"/>
      <c r="I57" s="44"/>
      <c r="J57" s="44"/>
      <c r="K57" s="44"/>
      <c r="L57" s="293"/>
    </row>
    <row r="58" spans="1:12" s="54" customFormat="1" ht="23.25" x14ac:dyDescent="0.35">
      <c r="A58" s="323"/>
      <c r="B58" s="320"/>
      <c r="C58" s="33">
        <v>54</v>
      </c>
      <c r="D58" s="13" t="s">
        <v>1608</v>
      </c>
      <c r="E58" s="121"/>
      <c r="F58" s="1"/>
      <c r="G58" s="44"/>
      <c r="H58" s="44"/>
      <c r="I58" s="44"/>
      <c r="J58" s="44"/>
      <c r="K58" s="44"/>
      <c r="L58" s="293"/>
    </row>
    <row r="59" spans="1:12" s="54" customFormat="1" ht="11.65" x14ac:dyDescent="0.35">
      <c r="A59" s="323"/>
      <c r="B59" s="320"/>
      <c r="C59" s="33">
        <v>55</v>
      </c>
      <c r="D59" s="13" t="s">
        <v>1609</v>
      </c>
      <c r="E59" s="121"/>
      <c r="F59" s="1"/>
      <c r="G59" s="44"/>
      <c r="H59" s="44"/>
      <c r="I59" s="44"/>
      <c r="J59" s="44"/>
      <c r="K59" s="44"/>
      <c r="L59" s="293"/>
    </row>
    <row r="60" spans="1:12" s="54" customFormat="1" ht="11.65" x14ac:dyDescent="0.35">
      <c r="A60" s="323"/>
      <c r="B60" s="321"/>
      <c r="C60" s="15">
        <v>56</v>
      </c>
      <c r="D60" s="18" t="s">
        <v>1610</v>
      </c>
      <c r="E60" s="122" t="s">
        <v>4</v>
      </c>
      <c r="F60" s="17"/>
      <c r="G60" s="26"/>
      <c r="H60" s="26"/>
      <c r="I60" s="26"/>
      <c r="J60" s="26"/>
      <c r="K60" s="26"/>
      <c r="L60" s="293"/>
    </row>
    <row r="61" spans="1:12" s="54" customFormat="1" ht="23.25" x14ac:dyDescent="0.35">
      <c r="A61" s="323"/>
      <c r="B61" s="320" t="s">
        <v>1611</v>
      </c>
      <c r="C61" s="115">
        <v>57</v>
      </c>
      <c r="D61" s="11" t="s">
        <v>1612</v>
      </c>
      <c r="E61" s="118"/>
      <c r="F61" s="1"/>
      <c r="G61" s="44"/>
      <c r="H61" s="44"/>
      <c r="I61" s="44"/>
      <c r="J61" s="44"/>
      <c r="K61" s="44"/>
      <c r="L61" s="293"/>
    </row>
    <row r="62" spans="1:12" s="54" customFormat="1" ht="23.25" x14ac:dyDescent="0.35">
      <c r="A62" s="323"/>
      <c r="B62" s="320"/>
      <c r="C62" s="115">
        <v>58</v>
      </c>
      <c r="D62" s="13" t="s">
        <v>1613</v>
      </c>
      <c r="E62" s="121"/>
      <c r="F62" s="1"/>
      <c r="G62" s="44"/>
      <c r="H62" s="44"/>
      <c r="I62" s="44"/>
      <c r="J62" s="44"/>
      <c r="K62" s="44"/>
      <c r="L62" s="293"/>
    </row>
    <row r="63" spans="1:12" s="54" customFormat="1" ht="11.65" x14ac:dyDescent="0.35">
      <c r="A63" s="323"/>
      <c r="B63" s="320"/>
      <c r="C63" s="115">
        <v>59</v>
      </c>
      <c r="D63" s="13" t="s">
        <v>1614</v>
      </c>
      <c r="E63" s="121"/>
      <c r="F63" s="1"/>
      <c r="G63" s="44"/>
      <c r="H63" s="44"/>
      <c r="I63" s="44"/>
      <c r="J63" s="44"/>
      <c r="K63" s="44"/>
      <c r="L63" s="293"/>
    </row>
    <row r="64" spans="1:12" s="54" customFormat="1" ht="23.25" x14ac:dyDescent="0.35">
      <c r="A64" s="323"/>
      <c r="B64" s="321"/>
      <c r="C64" s="115">
        <v>60</v>
      </c>
      <c r="D64" s="13" t="s">
        <v>1615</v>
      </c>
      <c r="E64" s="121"/>
      <c r="F64" s="1"/>
      <c r="G64" s="44"/>
      <c r="H64" s="44"/>
      <c r="I64" s="44"/>
      <c r="J64" s="44"/>
      <c r="K64" s="44"/>
      <c r="L64" s="293"/>
    </row>
    <row r="65" spans="1:12" s="54" customFormat="1" ht="11.65" x14ac:dyDescent="0.35">
      <c r="A65" s="323"/>
      <c r="B65" s="320" t="s">
        <v>1616</v>
      </c>
      <c r="C65" s="115">
        <v>61</v>
      </c>
      <c r="D65" s="13" t="s">
        <v>1617</v>
      </c>
      <c r="E65" s="121"/>
      <c r="F65" s="1"/>
      <c r="G65" s="44"/>
      <c r="H65" s="44"/>
      <c r="I65" s="44"/>
      <c r="J65" s="44"/>
      <c r="K65" s="44"/>
      <c r="L65" s="293"/>
    </row>
    <row r="66" spans="1:12" s="54" customFormat="1" ht="11.65" x14ac:dyDescent="0.35">
      <c r="A66" s="323"/>
      <c r="B66" s="320"/>
      <c r="C66" s="115">
        <v>62</v>
      </c>
      <c r="D66" s="13" t="s">
        <v>1618</v>
      </c>
      <c r="E66" s="121"/>
      <c r="F66" s="1"/>
      <c r="G66" s="44"/>
      <c r="H66" s="44"/>
      <c r="I66" s="44"/>
      <c r="J66" s="44"/>
      <c r="K66" s="44"/>
      <c r="L66" s="293"/>
    </row>
    <row r="67" spans="1:12" s="54" customFormat="1" ht="11.65" x14ac:dyDescent="0.35">
      <c r="A67" s="324"/>
      <c r="B67" s="321"/>
      <c r="C67" s="33">
        <v>63</v>
      </c>
      <c r="D67" s="12" t="s">
        <v>1619</v>
      </c>
      <c r="E67" s="119"/>
      <c r="F67" s="1"/>
      <c r="G67" s="44"/>
      <c r="H67" s="44"/>
      <c r="I67" s="44"/>
      <c r="J67" s="44"/>
      <c r="K67" s="44"/>
      <c r="L67" s="293"/>
    </row>
    <row r="68" spans="1:12" s="54" customFormat="1" ht="11.65" x14ac:dyDescent="0.35">
      <c r="A68" s="330" t="s">
        <v>364</v>
      </c>
      <c r="B68" s="320" t="s">
        <v>365</v>
      </c>
      <c r="C68" s="110">
        <v>64</v>
      </c>
      <c r="D68" s="12" t="s">
        <v>1620</v>
      </c>
      <c r="E68" s="119"/>
      <c r="F68" s="1"/>
      <c r="G68" s="44"/>
      <c r="H68" s="44"/>
      <c r="I68" s="44"/>
      <c r="J68" s="44"/>
      <c r="K68" s="44"/>
      <c r="L68" s="293"/>
    </row>
    <row r="69" spans="1:12" s="54" customFormat="1" ht="23.25" x14ac:dyDescent="0.35">
      <c r="A69" s="331"/>
      <c r="B69" s="320"/>
      <c r="C69" s="110">
        <v>65</v>
      </c>
      <c r="D69" s="12" t="s">
        <v>1621</v>
      </c>
      <c r="E69" s="119"/>
      <c r="F69" s="1"/>
      <c r="G69" s="44"/>
      <c r="H69" s="44"/>
      <c r="I69" s="44"/>
      <c r="J69" s="44"/>
      <c r="K69" s="44"/>
      <c r="L69" s="293"/>
    </row>
    <row r="70" spans="1:12" s="54" customFormat="1" ht="23.25" x14ac:dyDescent="0.35">
      <c r="A70" s="331"/>
      <c r="B70" s="320"/>
      <c r="C70" s="115">
        <v>66</v>
      </c>
      <c r="D70" s="12" t="s">
        <v>1622</v>
      </c>
      <c r="E70" s="119"/>
      <c r="F70" s="1"/>
      <c r="G70" s="44"/>
      <c r="H70" s="44"/>
      <c r="I70" s="44"/>
      <c r="J70" s="44"/>
      <c r="K70" s="44"/>
      <c r="L70" s="293"/>
    </row>
    <row r="71" spans="1:12" s="54" customFormat="1" ht="11.65" x14ac:dyDescent="0.35">
      <c r="A71" s="331"/>
      <c r="B71" s="321"/>
      <c r="C71" s="110">
        <v>67</v>
      </c>
      <c r="D71" s="12" t="s">
        <v>1623</v>
      </c>
      <c r="E71" s="119"/>
      <c r="F71" s="1"/>
      <c r="G71" s="44"/>
      <c r="H71" s="44"/>
      <c r="I71" s="44"/>
      <c r="J71" s="44"/>
      <c r="K71" s="44"/>
      <c r="L71" s="293"/>
    </row>
    <row r="72" spans="1:12" s="54" customFormat="1" ht="23.25" x14ac:dyDescent="0.35">
      <c r="A72" s="331"/>
      <c r="B72" s="32" t="s">
        <v>1624</v>
      </c>
      <c r="C72" s="110">
        <v>68</v>
      </c>
      <c r="D72" s="12" t="s">
        <v>1625</v>
      </c>
      <c r="E72" s="119"/>
      <c r="F72" s="1"/>
      <c r="G72" s="44"/>
      <c r="H72" s="44"/>
      <c r="I72" s="44"/>
      <c r="J72" s="44"/>
      <c r="K72" s="44"/>
      <c r="L72" s="293"/>
    </row>
    <row r="73" spans="1:12" s="54" customFormat="1" ht="11.65" x14ac:dyDescent="0.35">
      <c r="A73" s="331"/>
      <c r="B73" s="320" t="s">
        <v>373</v>
      </c>
      <c r="C73" s="110">
        <v>69</v>
      </c>
      <c r="D73" s="12" t="s">
        <v>1626</v>
      </c>
      <c r="E73" s="119"/>
      <c r="F73" s="1"/>
      <c r="G73" s="44"/>
      <c r="H73" s="44"/>
      <c r="I73" s="44"/>
      <c r="J73" s="44"/>
      <c r="K73" s="44"/>
      <c r="L73" s="293"/>
    </row>
    <row r="74" spans="1:12" s="54" customFormat="1" ht="23.25" x14ac:dyDescent="0.35">
      <c r="A74" s="332"/>
      <c r="B74" s="321"/>
      <c r="C74" s="15">
        <v>70</v>
      </c>
      <c r="D74" s="16" t="s">
        <v>1627</v>
      </c>
      <c r="E74" s="120" t="s">
        <v>4</v>
      </c>
      <c r="F74" s="17"/>
      <c r="G74" s="26"/>
      <c r="H74" s="26"/>
      <c r="I74" s="26"/>
      <c r="J74" s="26"/>
      <c r="K74" s="26"/>
      <c r="L74" s="293"/>
    </row>
    <row r="75" spans="1:12" s="54" customFormat="1" ht="11.65" x14ac:dyDescent="0.35">
      <c r="A75" s="322" t="s">
        <v>1109</v>
      </c>
      <c r="B75" s="321" t="s">
        <v>1109</v>
      </c>
      <c r="C75" s="110">
        <v>71</v>
      </c>
      <c r="D75" s="11" t="s">
        <v>1628</v>
      </c>
      <c r="E75" s="118"/>
      <c r="F75" s="1"/>
      <c r="G75" s="44"/>
      <c r="H75" s="44"/>
      <c r="I75" s="44"/>
      <c r="J75" s="44"/>
      <c r="K75" s="44"/>
      <c r="L75" s="293"/>
    </row>
    <row r="76" spans="1:12" s="54" customFormat="1" ht="23.25" x14ac:dyDescent="0.35">
      <c r="A76" s="324"/>
      <c r="B76" s="326"/>
      <c r="C76" s="110">
        <v>72</v>
      </c>
      <c r="D76" s="11" t="s">
        <v>1629</v>
      </c>
      <c r="E76" s="118"/>
      <c r="F76" s="1"/>
      <c r="G76" s="44"/>
      <c r="H76" s="44"/>
      <c r="I76" s="44"/>
      <c r="J76" s="44"/>
      <c r="K76" s="44"/>
      <c r="L76" s="293"/>
    </row>
    <row r="77" spans="1:12" s="54" customFormat="1" ht="23.25" x14ac:dyDescent="0.35">
      <c r="A77" s="329" t="s">
        <v>1630</v>
      </c>
      <c r="B77" s="320" t="s">
        <v>377</v>
      </c>
      <c r="C77" s="110">
        <v>73</v>
      </c>
      <c r="D77" s="12" t="s">
        <v>1631</v>
      </c>
      <c r="E77" s="119"/>
      <c r="F77" s="1"/>
      <c r="G77" s="44"/>
      <c r="H77" s="44"/>
      <c r="I77" s="44"/>
      <c r="J77" s="44"/>
      <c r="K77" s="44"/>
      <c r="L77" s="293"/>
    </row>
    <row r="78" spans="1:12" s="54" customFormat="1" ht="11.65" x14ac:dyDescent="0.35">
      <c r="A78" s="329"/>
      <c r="B78" s="320"/>
      <c r="C78" s="115">
        <v>74</v>
      </c>
      <c r="D78" s="12" t="s">
        <v>1632</v>
      </c>
      <c r="E78" s="119"/>
      <c r="F78" s="1"/>
      <c r="G78" s="44"/>
      <c r="H78" s="44"/>
      <c r="I78" s="44"/>
      <c r="J78" s="44"/>
      <c r="K78" s="44"/>
      <c r="L78" s="293"/>
    </row>
    <row r="79" spans="1:12" s="54" customFormat="1" ht="23.25" x14ac:dyDescent="0.35">
      <c r="A79" s="329"/>
      <c r="B79" s="320"/>
      <c r="C79" s="110">
        <v>75</v>
      </c>
      <c r="D79" s="12" t="s">
        <v>1633</v>
      </c>
      <c r="E79" s="119"/>
      <c r="F79" s="1"/>
      <c r="G79" s="44"/>
      <c r="H79" s="44"/>
      <c r="I79" s="44"/>
      <c r="J79" s="44"/>
      <c r="K79" s="44"/>
      <c r="L79" s="293"/>
    </row>
    <row r="80" spans="1:12" s="54" customFormat="1" ht="23.25" x14ac:dyDescent="0.35">
      <c r="A80" s="329"/>
      <c r="B80" s="320"/>
      <c r="C80" s="110">
        <v>76</v>
      </c>
      <c r="D80" s="12" t="s">
        <v>1634</v>
      </c>
      <c r="E80" s="119"/>
      <c r="F80" s="1"/>
      <c r="G80" s="44"/>
      <c r="H80" s="44"/>
      <c r="I80" s="44"/>
      <c r="J80" s="44"/>
      <c r="K80" s="44"/>
      <c r="L80" s="293"/>
    </row>
    <row r="81" spans="1:12" s="54" customFormat="1" ht="34.9" x14ac:dyDescent="0.35">
      <c r="A81" s="329"/>
      <c r="B81" s="320"/>
      <c r="C81" s="115">
        <v>77</v>
      </c>
      <c r="D81" s="12" t="s">
        <v>1635</v>
      </c>
      <c r="E81" s="119"/>
      <c r="F81" s="1"/>
      <c r="G81" s="44"/>
      <c r="H81" s="44"/>
      <c r="I81" s="44"/>
      <c r="J81" s="44"/>
      <c r="K81" s="44"/>
      <c r="L81" s="293"/>
    </row>
    <row r="82" spans="1:12" s="54" customFormat="1" ht="11.65" x14ac:dyDescent="0.35">
      <c r="A82" s="329"/>
      <c r="B82" s="320"/>
      <c r="C82" s="115">
        <v>78</v>
      </c>
      <c r="D82" s="12" t="s">
        <v>382</v>
      </c>
      <c r="E82" s="119"/>
      <c r="F82" s="1"/>
      <c r="G82" s="44"/>
      <c r="H82" s="44"/>
      <c r="I82" s="44"/>
      <c r="J82" s="44"/>
      <c r="K82" s="44"/>
      <c r="L82" s="293"/>
    </row>
    <row r="83" spans="1:12" s="54" customFormat="1" ht="11.65" x14ac:dyDescent="0.35">
      <c r="A83" s="329"/>
      <c r="B83" s="321"/>
      <c r="C83" s="110">
        <v>79</v>
      </c>
      <c r="D83" s="12" t="s">
        <v>1636</v>
      </c>
      <c r="E83" s="119"/>
      <c r="F83" s="1"/>
      <c r="G83" s="44"/>
      <c r="H83" s="44"/>
      <c r="I83" s="44"/>
      <c r="J83" s="44"/>
      <c r="K83" s="44"/>
      <c r="L83" s="293"/>
    </row>
    <row r="84" spans="1:12" s="54" customFormat="1" ht="23.25" x14ac:dyDescent="0.35">
      <c r="A84" s="322" t="s">
        <v>211</v>
      </c>
      <c r="B84" s="334" t="s">
        <v>212</v>
      </c>
      <c r="C84" s="33">
        <v>80</v>
      </c>
      <c r="D84" s="11" t="s">
        <v>1637</v>
      </c>
      <c r="E84" s="118"/>
      <c r="F84" s="1"/>
      <c r="G84" s="44"/>
      <c r="H84" s="44"/>
      <c r="I84" s="44"/>
      <c r="J84" s="44"/>
      <c r="K84" s="44"/>
      <c r="L84" s="293"/>
    </row>
    <row r="85" spans="1:12" s="54" customFormat="1" ht="23.25" x14ac:dyDescent="0.35">
      <c r="A85" s="323"/>
      <c r="B85" s="335"/>
      <c r="C85" s="115">
        <v>81</v>
      </c>
      <c r="D85" s="11" t="s">
        <v>1638</v>
      </c>
      <c r="E85" s="118"/>
      <c r="F85" s="1"/>
      <c r="G85" s="44"/>
      <c r="H85" s="44"/>
      <c r="I85" s="44"/>
      <c r="J85" s="44"/>
      <c r="K85" s="44"/>
      <c r="L85" s="293"/>
    </row>
    <row r="86" spans="1:12" s="54" customFormat="1" ht="11.65" x14ac:dyDescent="0.35">
      <c r="A86" s="323"/>
      <c r="B86" s="335"/>
      <c r="C86" s="33">
        <v>82</v>
      </c>
      <c r="D86" s="11" t="s">
        <v>386</v>
      </c>
      <c r="E86" s="118"/>
      <c r="F86" s="1"/>
      <c r="G86" s="44"/>
      <c r="H86" s="44"/>
      <c r="I86" s="44"/>
      <c r="J86" s="44"/>
      <c r="K86" s="44"/>
      <c r="L86" s="293"/>
    </row>
    <row r="87" spans="1:12" s="54" customFormat="1" ht="34.9" x14ac:dyDescent="0.35">
      <c r="A87" s="323"/>
      <c r="B87" s="335"/>
      <c r="C87" s="110">
        <v>83</v>
      </c>
      <c r="D87" s="11" t="s">
        <v>1639</v>
      </c>
      <c r="E87" s="118"/>
      <c r="F87" s="1"/>
      <c r="G87" s="44"/>
      <c r="H87" s="44"/>
      <c r="I87" s="44"/>
      <c r="J87" s="44"/>
      <c r="K87" s="44"/>
      <c r="L87" s="293"/>
    </row>
    <row r="88" spans="1:12" s="54" customFormat="1" ht="11.65" x14ac:dyDescent="0.35">
      <c r="A88" s="323"/>
      <c r="B88" s="335"/>
      <c r="C88" s="110">
        <v>84</v>
      </c>
      <c r="D88" s="11" t="s">
        <v>1640</v>
      </c>
      <c r="E88" s="118"/>
      <c r="F88" s="1"/>
      <c r="G88" s="44"/>
      <c r="H88" s="44"/>
      <c r="I88" s="44"/>
      <c r="J88" s="44"/>
      <c r="K88" s="44"/>
      <c r="L88" s="293"/>
    </row>
    <row r="89" spans="1:12" s="54" customFormat="1" ht="23.25" x14ac:dyDescent="0.35">
      <c r="A89" s="324"/>
      <c r="B89" s="32" t="s">
        <v>221</v>
      </c>
      <c r="C89" s="15">
        <v>85</v>
      </c>
      <c r="D89" s="19" t="s">
        <v>1641</v>
      </c>
      <c r="E89" s="123" t="s">
        <v>4</v>
      </c>
      <c r="F89" s="17"/>
      <c r="G89" s="26"/>
      <c r="H89" s="26"/>
      <c r="I89" s="26"/>
      <c r="J89" s="26"/>
      <c r="K89" s="26"/>
      <c r="L89" s="293"/>
    </row>
    <row r="90" spans="1:12" s="54" customFormat="1" ht="11.65" x14ac:dyDescent="0.35">
      <c r="A90" s="336" t="s">
        <v>233</v>
      </c>
      <c r="B90" s="333" t="s">
        <v>234</v>
      </c>
      <c r="C90" s="15">
        <v>86</v>
      </c>
      <c r="D90" s="19" t="s">
        <v>893</v>
      </c>
      <c r="E90" s="123" t="s">
        <v>4</v>
      </c>
      <c r="F90" s="17"/>
      <c r="G90" s="26"/>
      <c r="H90" s="26"/>
      <c r="I90" s="26"/>
      <c r="J90" s="26"/>
      <c r="K90" s="26"/>
      <c r="L90" s="293"/>
    </row>
    <row r="91" spans="1:12" s="54" customFormat="1" ht="11.65" x14ac:dyDescent="0.35">
      <c r="A91" s="337"/>
      <c r="B91" s="333"/>
      <c r="C91" s="110">
        <v>87</v>
      </c>
      <c r="D91" s="11" t="s">
        <v>894</v>
      </c>
      <c r="E91" s="118"/>
      <c r="F91" s="1"/>
      <c r="G91" s="44"/>
      <c r="H91" s="44"/>
      <c r="I91" s="44"/>
      <c r="J91" s="44"/>
      <c r="K91" s="44"/>
      <c r="L91" s="293"/>
    </row>
    <row r="92" spans="1:12" s="54" customFormat="1" ht="23.25" x14ac:dyDescent="0.35">
      <c r="A92" s="337"/>
      <c r="B92" s="333"/>
      <c r="C92" s="115">
        <v>88</v>
      </c>
      <c r="D92" s="11" t="s">
        <v>1642</v>
      </c>
      <c r="E92" s="118"/>
      <c r="F92" s="1"/>
      <c r="G92" s="44"/>
      <c r="H92" s="44"/>
      <c r="I92" s="44"/>
      <c r="J92" s="44"/>
      <c r="K92" s="44"/>
      <c r="L92" s="293"/>
    </row>
    <row r="93" spans="1:12" s="54" customFormat="1" ht="11.65" x14ac:dyDescent="0.35">
      <c r="A93" s="337"/>
      <c r="B93" s="334"/>
      <c r="C93" s="115">
        <v>89</v>
      </c>
      <c r="D93" s="11" t="s">
        <v>1643</v>
      </c>
      <c r="E93" s="118"/>
      <c r="F93" s="1"/>
      <c r="G93" s="44"/>
      <c r="H93" s="44"/>
      <c r="I93" s="44"/>
      <c r="J93" s="44"/>
      <c r="K93" s="44"/>
      <c r="L93" s="293"/>
    </row>
    <row r="94" spans="1:12" s="54" customFormat="1" ht="11.65" x14ac:dyDescent="0.35">
      <c r="A94" s="337"/>
      <c r="B94" s="333" t="s">
        <v>239</v>
      </c>
      <c r="C94" s="115">
        <v>90</v>
      </c>
      <c r="D94" s="11" t="s">
        <v>896</v>
      </c>
      <c r="E94" s="118"/>
      <c r="F94" s="1"/>
      <c r="G94" s="44"/>
      <c r="H94" s="44"/>
      <c r="I94" s="44"/>
      <c r="J94" s="44"/>
      <c r="K94" s="44"/>
      <c r="L94" s="293"/>
    </row>
    <row r="95" spans="1:12" s="54" customFormat="1" ht="23.25" x14ac:dyDescent="0.35">
      <c r="A95" s="337"/>
      <c r="B95" s="334"/>
      <c r="C95" s="110">
        <v>91</v>
      </c>
      <c r="D95" s="11" t="s">
        <v>1644</v>
      </c>
      <c r="E95" s="118"/>
      <c r="F95" s="1"/>
      <c r="G95" s="44"/>
      <c r="H95" s="44"/>
      <c r="I95" s="44"/>
      <c r="J95" s="44"/>
      <c r="K95" s="44"/>
      <c r="L95" s="293"/>
    </row>
    <row r="96" spans="1:12" s="54" customFormat="1" ht="11.65" x14ac:dyDescent="0.35">
      <c r="A96" s="337"/>
      <c r="B96" s="334" t="s">
        <v>245</v>
      </c>
      <c r="C96" s="15">
        <v>92</v>
      </c>
      <c r="D96" s="19" t="s">
        <v>1645</v>
      </c>
      <c r="E96" s="123" t="s">
        <v>4</v>
      </c>
      <c r="F96" s="17"/>
      <c r="G96" s="26"/>
      <c r="H96" s="26"/>
      <c r="I96" s="26"/>
      <c r="J96" s="26"/>
      <c r="K96" s="26"/>
      <c r="L96" s="293"/>
    </row>
    <row r="97" spans="1:12" s="54" customFormat="1" ht="23.25" x14ac:dyDescent="0.35">
      <c r="A97" s="337"/>
      <c r="B97" s="335"/>
      <c r="C97" s="15">
        <v>93</v>
      </c>
      <c r="D97" s="19" t="s">
        <v>1646</v>
      </c>
      <c r="E97" s="123" t="s">
        <v>4</v>
      </c>
      <c r="F97" s="17"/>
      <c r="G97" s="26"/>
      <c r="H97" s="26"/>
      <c r="I97" s="26"/>
      <c r="J97" s="26"/>
      <c r="K97" s="26"/>
      <c r="L97" s="293"/>
    </row>
    <row r="98" spans="1:12" s="54" customFormat="1" ht="23.25" x14ac:dyDescent="0.35">
      <c r="A98" s="337"/>
      <c r="B98" s="335"/>
      <c r="C98" s="33">
        <v>94</v>
      </c>
      <c r="D98" s="11" t="s">
        <v>1647</v>
      </c>
      <c r="E98" s="118"/>
      <c r="F98" s="1"/>
      <c r="G98" s="44"/>
      <c r="H98" s="44"/>
      <c r="I98" s="44"/>
      <c r="J98" s="44"/>
      <c r="K98" s="44"/>
      <c r="L98" s="293"/>
    </row>
    <row r="99" spans="1:12" s="54" customFormat="1" ht="23.25" x14ac:dyDescent="0.35">
      <c r="A99" s="337"/>
      <c r="B99" s="335"/>
      <c r="C99" s="15">
        <v>95</v>
      </c>
      <c r="D99" s="19" t="s">
        <v>1648</v>
      </c>
      <c r="E99" s="123" t="s">
        <v>4</v>
      </c>
      <c r="F99" s="17"/>
      <c r="G99" s="26"/>
      <c r="H99" s="26"/>
      <c r="I99" s="26"/>
      <c r="J99" s="26"/>
      <c r="K99" s="26"/>
      <c r="L99" s="293"/>
    </row>
    <row r="100" spans="1:12" s="54" customFormat="1" ht="11.65" x14ac:dyDescent="0.35">
      <c r="A100" s="337"/>
      <c r="B100" s="335"/>
      <c r="C100" s="15">
        <v>96</v>
      </c>
      <c r="D100" s="19" t="s">
        <v>1649</v>
      </c>
      <c r="E100" s="123" t="s">
        <v>4</v>
      </c>
      <c r="F100" s="17"/>
      <c r="G100" s="26"/>
      <c r="H100" s="26"/>
      <c r="I100" s="26"/>
      <c r="J100" s="26"/>
      <c r="K100" s="26"/>
      <c r="L100" s="293"/>
    </row>
    <row r="101" spans="1:12" s="54" customFormat="1" ht="23.25" x14ac:dyDescent="0.35">
      <c r="A101" s="337"/>
      <c r="B101" s="335"/>
      <c r="C101" s="15">
        <v>97</v>
      </c>
      <c r="D101" s="19" t="s">
        <v>1650</v>
      </c>
      <c r="E101" s="123" t="s">
        <v>4</v>
      </c>
      <c r="F101" s="17"/>
      <c r="G101" s="26"/>
      <c r="H101" s="26"/>
      <c r="I101" s="26"/>
      <c r="J101" s="26"/>
      <c r="K101" s="26"/>
      <c r="L101" s="293"/>
    </row>
    <row r="102" spans="1:12" s="54" customFormat="1" ht="11.65" x14ac:dyDescent="0.35">
      <c r="A102" s="338"/>
      <c r="B102" s="335"/>
      <c r="C102" s="15">
        <v>98</v>
      </c>
      <c r="D102" s="19" t="s">
        <v>405</v>
      </c>
      <c r="E102" s="123" t="s">
        <v>4</v>
      </c>
      <c r="F102" s="17"/>
      <c r="G102" s="26"/>
      <c r="H102" s="26"/>
      <c r="I102" s="26"/>
      <c r="J102" s="26"/>
      <c r="K102" s="26"/>
      <c r="L102" s="293"/>
    </row>
    <row r="103" spans="1:12" s="54" customFormat="1" ht="23.25" x14ac:dyDescent="0.35">
      <c r="A103" s="330" t="s">
        <v>253</v>
      </c>
      <c r="B103" s="333" t="s">
        <v>1651</v>
      </c>
      <c r="C103" s="15">
        <v>99</v>
      </c>
      <c r="D103" s="19" t="s">
        <v>1652</v>
      </c>
      <c r="E103" s="123" t="s">
        <v>4</v>
      </c>
      <c r="F103" s="17"/>
      <c r="G103" s="26"/>
      <c r="H103" s="26"/>
      <c r="I103" s="26"/>
      <c r="J103" s="26"/>
      <c r="K103" s="26"/>
      <c r="L103" s="293"/>
    </row>
    <row r="104" spans="1:12" s="54" customFormat="1" ht="11.65" x14ac:dyDescent="0.35">
      <c r="A104" s="331"/>
      <c r="B104" s="333"/>
      <c r="C104" s="15">
        <v>100</v>
      </c>
      <c r="D104" s="19" t="s">
        <v>1653</v>
      </c>
      <c r="E104" s="123" t="s">
        <v>4</v>
      </c>
      <c r="F104" s="17"/>
      <c r="G104" s="26"/>
      <c r="H104" s="26"/>
      <c r="I104" s="26"/>
      <c r="J104" s="26"/>
      <c r="K104" s="26"/>
      <c r="L104" s="293"/>
    </row>
    <row r="105" spans="1:12" s="54" customFormat="1" ht="11.65" x14ac:dyDescent="0.35">
      <c r="A105" s="331"/>
      <c r="B105" s="334"/>
      <c r="C105" s="33">
        <v>101</v>
      </c>
      <c r="D105" s="11" t="s">
        <v>1654</v>
      </c>
      <c r="E105" s="118"/>
      <c r="F105" s="1"/>
      <c r="G105" s="44"/>
      <c r="H105" s="44"/>
      <c r="I105" s="44"/>
      <c r="J105" s="44"/>
      <c r="K105" s="44"/>
      <c r="L105" s="293"/>
    </row>
    <row r="106" spans="1:12" s="54" customFormat="1" ht="11.65" x14ac:dyDescent="0.35">
      <c r="A106" s="331"/>
      <c r="B106" s="333" t="s">
        <v>257</v>
      </c>
      <c r="C106" s="115">
        <v>102</v>
      </c>
      <c r="D106" s="11" t="s">
        <v>1655</v>
      </c>
      <c r="E106" s="118"/>
      <c r="F106" s="1"/>
      <c r="G106" s="44"/>
      <c r="H106" s="44"/>
      <c r="I106" s="44"/>
      <c r="J106" s="44"/>
      <c r="K106" s="44"/>
      <c r="L106" s="293"/>
    </row>
    <row r="107" spans="1:12" s="54" customFormat="1" ht="11.65" x14ac:dyDescent="0.35">
      <c r="A107" s="331"/>
      <c r="B107" s="333"/>
      <c r="C107" s="110">
        <v>103</v>
      </c>
      <c r="D107" s="11" t="s">
        <v>1656</v>
      </c>
      <c r="E107" s="118"/>
      <c r="F107" s="1"/>
      <c r="G107" s="44"/>
      <c r="H107" s="44"/>
      <c r="I107" s="44"/>
      <c r="J107" s="44"/>
      <c r="K107" s="44"/>
      <c r="L107" s="293"/>
    </row>
    <row r="108" spans="1:12" s="54" customFormat="1" ht="11.65" x14ac:dyDescent="0.35">
      <c r="A108" s="331"/>
      <c r="B108" s="333"/>
      <c r="C108" s="110">
        <v>104</v>
      </c>
      <c r="D108" s="11" t="s">
        <v>418</v>
      </c>
      <c r="E108" s="118"/>
      <c r="F108" s="1"/>
      <c r="G108" s="44"/>
      <c r="H108" s="44"/>
      <c r="I108" s="44"/>
      <c r="J108" s="44"/>
      <c r="K108" s="44"/>
      <c r="L108" s="293"/>
    </row>
    <row r="109" spans="1:12" s="54" customFormat="1" ht="11.65" x14ac:dyDescent="0.35">
      <c r="A109" s="331"/>
      <c r="B109" s="333"/>
      <c r="C109" s="33">
        <v>105</v>
      </c>
      <c r="D109" s="11" t="s">
        <v>419</v>
      </c>
      <c r="E109" s="118"/>
      <c r="F109" s="1"/>
      <c r="G109" s="44"/>
      <c r="H109" s="44"/>
      <c r="I109" s="44"/>
      <c r="J109" s="44"/>
      <c r="K109" s="44"/>
      <c r="L109" s="293"/>
    </row>
    <row r="110" spans="1:12" s="54" customFormat="1" ht="23.25" x14ac:dyDescent="0.35">
      <c r="A110" s="331"/>
      <c r="B110" s="333"/>
      <c r="C110" s="110">
        <v>106</v>
      </c>
      <c r="D110" s="11" t="s">
        <v>1657</v>
      </c>
      <c r="E110" s="118"/>
      <c r="F110" s="1"/>
      <c r="G110" s="44"/>
      <c r="H110" s="44"/>
      <c r="I110" s="44"/>
      <c r="J110" s="44"/>
      <c r="K110" s="44"/>
      <c r="L110" s="293"/>
    </row>
    <row r="111" spans="1:12" s="54" customFormat="1" ht="11.65" x14ac:dyDescent="0.35">
      <c r="A111" s="331"/>
      <c r="B111" s="333"/>
      <c r="C111" s="33">
        <v>107</v>
      </c>
      <c r="D111" s="11" t="s">
        <v>1658</v>
      </c>
      <c r="E111" s="118"/>
      <c r="F111" s="1"/>
      <c r="G111" s="44"/>
      <c r="H111" s="44"/>
      <c r="I111" s="44"/>
      <c r="J111" s="44"/>
      <c r="K111" s="44"/>
      <c r="L111" s="293"/>
    </row>
    <row r="112" spans="1:12" s="54" customFormat="1" ht="11.65" x14ac:dyDescent="0.35">
      <c r="A112" s="331"/>
      <c r="B112" s="334"/>
      <c r="C112" s="110">
        <v>108</v>
      </c>
      <c r="D112" s="11" t="s">
        <v>422</v>
      </c>
      <c r="E112" s="118"/>
      <c r="F112" s="1"/>
      <c r="G112" s="44"/>
      <c r="H112" s="44"/>
      <c r="I112" s="44"/>
      <c r="J112" s="44"/>
      <c r="K112" s="44"/>
      <c r="L112" s="293"/>
    </row>
    <row r="113" spans="1:14" s="54" customFormat="1" ht="23.25" x14ac:dyDescent="0.35">
      <c r="A113" s="331"/>
      <c r="B113" s="333" t="s">
        <v>267</v>
      </c>
      <c r="C113" s="115">
        <v>109</v>
      </c>
      <c r="D113" s="11" t="s">
        <v>1659</v>
      </c>
      <c r="E113" s="118"/>
      <c r="F113" s="1"/>
      <c r="G113" s="44"/>
      <c r="H113" s="44"/>
      <c r="I113" s="44"/>
      <c r="J113" s="44"/>
      <c r="K113" s="44"/>
      <c r="L113" s="293"/>
    </row>
    <row r="114" spans="1:14" s="54" customFormat="1" ht="11.65" x14ac:dyDescent="0.35">
      <c r="A114" s="331"/>
      <c r="B114" s="333"/>
      <c r="C114" s="115">
        <v>110</v>
      </c>
      <c r="D114" s="11" t="s">
        <v>1660</v>
      </c>
      <c r="E114" s="118"/>
      <c r="F114" s="1"/>
      <c r="G114" s="44"/>
      <c r="H114" s="44"/>
      <c r="I114" s="44"/>
      <c r="J114" s="44"/>
      <c r="K114" s="44"/>
      <c r="L114" s="293"/>
    </row>
    <row r="115" spans="1:14" s="54" customFormat="1" ht="11.65" x14ac:dyDescent="0.35">
      <c r="A115" s="331"/>
      <c r="B115" s="333"/>
      <c r="C115" s="115">
        <v>111</v>
      </c>
      <c r="D115" s="11" t="s">
        <v>1661</v>
      </c>
      <c r="E115" s="118"/>
      <c r="F115" s="1"/>
      <c r="G115" s="44"/>
      <c r="H115" s="44"/>
      <c r="I115" s="44"/>
      <c r="J115" s="44"/>
      <c r="K115" s="44"/>
      <c r="L115" s="293"/>
    </row>
    <row r="116" spans="1:14" s="54" customFormat="1" ht="11.65" x14ac:dyDescent="0.35">
      <c r="A116" s="331"/>
      <c r="B116" s="333"/>
      <c r="C116" s="15">
        <v>112</v>
      </c>
      <c r="D116" s="19" t="s">
        <v>1662</v>
      </c>
      <c r="E116" s="123" t="s">
        <v>4</v>
      </c>
      <c r="F116" s="17"/>
      <c r="G116" s="26"/>
      <c r="H116" s="26"/>
      <c r="I116" s="26"/>
      <c r="J116" s="26"/>
      <c r="K116" s="26"/>
      <c r="L116" s="293"/>
    </row>
    <row r="117" spans="1:14" s="54" customFormat="1" ht="11.65" x14ac:dyDescent="0.35">
      <c r="A117" s="332"/>
      <c r="B117" s="333"/>
      <c r="C117" s="15">
        <v>113</v>
      </c>
      <c r="D117" s="19" t="s">
        <v>427</v>
      </c>
      <c r="E117" s="123" t="s">
        <v>4</v>
      </c>
      <c r="F117" s="17"/>
      <c r="G117" s="26"/>
      <c r="H117" s="26"/>
      <c r="I117" s="26"/>
      <c r="J117" s="26"/>
      <c r="K117" s="26"/>
      <c r="L117" s="293"/>
    </row>
    <row r="118" spans="1:14" x14ac:dyDescent="0.45">
      <c r="N118" s="294"/>
    </row>
    <row r="119" spans="1:14" x14ac:dyDescent="0.45">
      <c r="B119" s="151" t="s">
        <v>1950</v>
      </c>
      <c r="C119" s="7">
        <f>C117</f>
        <v>113</v>
      </c>
      <c r="D119" s="151" t="s">
        <v>1953</v>
      </c>
      <c r="E119" s="124">
        <f>C119-(E120+E121)</f>
        <v>98</v>
      </c>
      <c r="F119" s="125" t="s">
        <v>1936</v>
      </c>
      <c r="G119" s="150">
        <f>COUNTIFS(E5:E117,"",F5:F117,"Yes")</f>
        <v>0</v>
      </c>
      <c r="H119" s="126">
        <f>I119</f>
        <v>0</v>
      </c>
      <c r="I119" s="127">
        <f>IFERROR((G119/$E$119),0)</f>
        <v>0</v>
      </c>
      <c r="N119" s="294"/>
    </row>
    <row r="120" spans="1:14" x14ac:dyDescent="0.45">
      <c r="D120" s="151" t="s">
        <v>6</v>
      </c>
      <c r="E120" s="6">
        <f>COUNTIFS(E5:E117,"",F5:F117,"N/A")</f>
        <v>0</v>
      </c>
      <c r="F120" s="6">
        <v>2019</v>
      </c>
      <c r="G120" s="149">
        <f>COUNTIFS(E5:E117,"",$K$5:$K$117,("*2019*"))</f>
        <v>0</v>
      </c>
      <c r="H120" s="126">
        <f>H119+I120</f>
        <v>0</v>
      </c>
      <c r="I120" s="127">
        <f t="shared" ref="I120:I133" si="0">IFERROR((G120/$E$119),0)</f>
        <v>0</v>
      </c>
      <c r="N120" s="294"/>
    </row>
    <row r="121" spans="1:14" x14ac:dyDescent="0.45">
      <c r="D121" s="151" t="s">
        <v>1935</v>
      </c>
      <c r="E121" s="6">
        <f>COUNTIF(E5:E117,"Yes")</f>
        <v>15</v>
      </c>
      <c r="F121" s="6">
        <v>2020</v>
      </c>
      <c r="G121" s="149">
        <f>COUNTIFS(E5:E117,"",$K$5:$K$117,("*2020*"))</f>
        <v>0</v>
      </c>
      <c r="H121" s="126">
        <f>H120+I121</f>
        <v>0</v>
      </c>
      <c r="I121" s="127">
        <f t="shared" si="0"/>
        <v>0</v>
      </c>
      <c r="N121" s="294"/>
    </row>
    <row r="122" spans="1:14" x14ac:dyDescent="0.45">
      <c r="F122" s="6">
        <v>2021</v>
      </c>
      <c r="G122" s="149">
        <f>COUNTIFS(E5:E117,"",$K$5:$K$117,("*2021*"))</f>
        <v>0</v>
      </c>
      <c r="H122" s="126">
        <f t="shared" ref="H122:H124" si="1">H121+I122</f>
        <v>0</v>
      </c>
      <c r="I122" s="127">
        <f t="shared" si="0"/>
        <v>0</v>
      </c>
      <c r="N122" s="294"/>
    </row>
    <row r="123" spans="1:14" x14ac:dyDescent="0.45">
      <c r="F123" s="6">
        <v>2022</v>
      </c>
      <c r="G123" s="149">
        <f>COUNTIFS(E5:E117,"",$K$5:$K$117,("*2022*"))</f>
        <v>0</v>
      </c>
      <c r="H123" s="126">
        <f t="shared" si="1"/>
        <v>0</v>
      </c>
      <c r="I123" s="127">
        <f t="shared" si="0"/>
        <v>0</v>
      </c>
      <c r="N123" s="294"/>
    </row>
    <row r="124" spans="1:14" x14ac:dyDescent="0.45">
      <c r="F124" s="6">
        <v>2023</v>
      </c>
      <c r="G124" s="149">
        <f>COUNTIFS(E5:E117,"",$K$5:$K$117,("*2023*"))</f>
        <v>0</v>
      </c>
      <c r="H124" s="126">
        <f t="shared" si="1"/>
        <v>0</v>
      </c>
      <c r="I124" s="127">
        <f t="shared" si="0"/>
        <v>0</v>
      </c>
      <c r="N124" s="294"/>
    </row>
    <row r="125" spans="1:14" x14ac:dyDescent="0.45">
      <c r="F125" s="6">
        <v>2024</v>
      </c>
      <c r="G125" s="149">
        <f>COUNTIFS(E5:E117,"",$K$5:$K$117,("*2024*"))</f>
        <v>0</v>
      </c>
      <c r="H125" s="126">
        <f t="shared" ref="H125:H133" si="2">H124+I125</f>
        <v>0</v>
      </c>
      <c r="I125" s="127">
        <f t="shared" si="0"/>
        <v>0</v>
      </c>
      <c r="N125" s="294"/>
    </row>
    <row r="126" spans="1:14" x14ac:dyDescent="0.45">
      <c r="F126" s="6">
        <v>2025</v>
      </c>
      <c r="G126" s="149">
        <f>COUNTIFS(E5:E117,"",$K$5:$K$117,("*2025*"))</f>
        <v>0</v>
      </c>
      <c r="H126" s="126">
        <f t="shared" si="2"/>
        <v>0</v>
      </c>
      <c r="I126" s="127">
        <f t="shared" si="0"/>
        <v>0</v>
      </c>
      <c r="N126" s="294"/>
    </row>
    <row r="127" spans="1:14" x14ac:dyDescent="0.45">
      <c r="F127" s="6">
        <v>2026</v>
      </c>
      <c r="G127" s="149">
        <f>COUNTIFS(E5:E117,"",$K$5:$K$117,("*2026*"))</f>
        <v>0</v>
      </c>
      <c r="H127" s="126">
        <f t="shared" si="2"/>
        <v>0</v>
      </c>
      <c r="I127" s="127">
        <f t="shared" si="0"/>
        <v>0</v>
      </c>
      <c r="N127" s="294"/>
    </row>
    <row r="128" spans="1:14" x14ac:dyDescent="0.45">
      <c r="F128" s="6">
        <v>2027</v>
      </c>
      <c r="G128" s="149">
        <f>COUNTIFS(E5:E117,"",$K$5:$K$117,("*2027*"))</f>
        <v>0</v>
      </c>
      <c r="H128" s="126">
        <f t="shared" si="2"/>
        <v>0</v>
      </c>
      <c r="I128" s="127">
        <f t="shared" si="0"/>
        <v>0</v>
      </c>
      <c r="N128" s="294"/>
    </row>
    <row r="129" spans="6:14" x14ac:dyDescent="0.45">
      <c r="F129" s="6">
        <v>2028</v>
      </c>
      <c r="G129" s="149">
        <f>COUNTIFS(E5:E117,"",$K$5:$K$117,("*2028*"))</f>
        <v>0</v>
      </c>
      <c r="H129" s="126">
        <f t="shared" si="2"/>
        <v>0</v>
      </c>
      <c r="I129" s="127">
        <f t="shared" si="0"/>
        <v>0</v>
      </c>
      <c r="N129" s="294"/>
    </row>
    <row r="130" spans="6:14" x14ac:dyDescent="0.45">
      <c r="F130" s="6">
        <v>2029</v>
      </c>
      <c r="G130" s="149">
        <f>COUNTIFS(E5:E117,"",$K$5:$K$117,("*2029*"))</f>
        <v>0</v>
      </c>
      <c r="H130" s="126">
        <f t="shared" si="2"/>
        <v>0</v>
      </c>
      <c r="I130" s="127">
        <f t="shared" si="0"/>
        <v>0</v>
      </c>
      <c r="N130" s="294"/>
    </row>
    <row r="131" spans="6:14" x14ac:dyDescent="0.45">
      <c r="F131" s="6">
        <v>2030</v>
      </c>
      <c r="G131" s="149">
        <f>COUNTIFS(E5:E117,"",$K$5:$K$117,("*2030*"))</f>
        <v>0</v>
      </c>
      <c r="H131" s="126">
        <f t="shared" si="2"/>
        <v>0</v>
      </c>
      <c r="I131" s="127">
        <f t="shared" si="0"/>
        <v>0</v>
      </c>
      <c r="N131" s="294"/>
    </row>
    <row r="132" spans="6:14" x14ac:dyDescent="0.45">
      <c r="F132" s="151" t="s">
        <v>1952</v>
      </c>
      <c r="G132" s="149">
        <f>COUNTIFS(E5:E117,"",F5:F117,"No",K5:K117,"")</f>
        <v>0</v>
      </c>
      <c r="H132" s="126">
        <f t="shared" si="2"/>
        <v>0</v>
      </c>
      <c r="I132" s="127">
        <f t="shared" si="0"/>
        <v>0</v>
      </c>
      <c r="N132" s="294"/>
    </row>
    <row r="133" spans="6:14" x14ac:dyDescent="0.45">
      <c r="F133" s="151" t="s">
        <v>1951</v>
      </c>
      <c r="G133" s="149">
        <f>COUNTIFS(E5:E117,"",F5:F117,"")</f>
        <v>98</v>
      </c>
      <c r="H133" s="126">
        <f t="shared" si="2"/>
        <v>1</v>
      </c>
      <c r="I133" s="127">
        <f t="shared" si="0"/>
        <v>1</v>
      </c>
      <c r="N133" s="294"/>
    </row>
    <row r="134" spans="6:14" x14ac:dyDescent="0.45">
      <c r="F134" s="151" t="s">
        <v>1937</v>
      </c>
      <c r="G134" s="156">
        <f>SUM(G119:G133)</f>
        <v>98</v>
      </c>
      <c r="H134" s="154"/>
      <c r="I134" s="155">
        <f>SUM(I119:I133)</f>
        <v>1</v>
      </c>
      <c r="N134" s="294"/>
    </row>
    <row r="135" spans="6:14" x14ac:dyDescent="0.45">
      <c r="N135" s="294"/>
    </row>
    <row r="136" spans="6:14" x14ac:dyDescent="0.45">
      <c r="N136" s="294"/>
    </row>
    <row r="137" spans="6:14" x14ac:dyDescent="0.45">
      <c r="N137" s="294"/>
    </row>
    <row r="138" spans="6:14" x14ac:dyDescent="0.45">
      <c r="N138" s="294"/>
    </row>
    <row r="139" spans="6:14" x14ac:dyDescent="0.45">
      <c r="N139" s="294"/>
    </row>
    <row r="140" spans="6:14" x14ac:dyDescent="0.45">
      <c r="N140" s="294"/>
    </row>
    <row r="141" spans="6:14" x14ac:dyDescent="0.45">
      <c r="N141" s="294"/>
    </row>
    <row r="142" spans="6:14" x14ac:dyDescent="0.45">
      <c r="N142" s="294"/>
    </row>
    <row r="143" spans="6:14" x14ac:dyDescent="0.45">
      <c r="N143" s="294"/>
    </row>
    <row r="144" spans="6:14" x14ac:dyDescent="0.45">
      <c r="N144" s="294"/>
    </row>
    <row r="145" spans="14:14" x14ac:dyDescent="0.45">
      <c r="N145" s="294"/>
    </row>
    <row r="146" spans="14:14" x14ac:dyDescent="0.45">
      <c r="N146" s="294"/>
    </row>
    <row r="147" spans="14:14" x14ac:dyDescent="0.45">
      <c r="N147" s="294"/>
    </row>
    <row r="148" spans="14:14" x14ac:dyDescent="0.45">
      <c r="N148" s="294"/>
    </row>
    <row r="149" spans="14:14" x14ac:dyDescent="0.45">
      <c r="N149" s="294"/>
    </row>
    <row r="150" spans="14:14" x14ac:dyDescent="0.45">
      <c r="N150" s="294"/>
    </row>
    <row r="151" spans="14:14" x14ac:dyDescent="0.45">
      <c r="N151" s="294"/>
    </row>
    <row r="152" spans="14:14" x14ac:dyDescent="0.45">
      <c r="N152" s="294"/>
    </row>
    <row r="153" spans="14:14" x14ac:dyDescent="0.45">
      <c r="N153" s="294"/>
    </row>
    <row r="154" spans="14:14" x14ac:dyDescent="0.45">
      <c r="N154" s="294"/>
    </row>
    <row r="155" spans="14:14" x14ac:dyDescent="0.45">
      <c r="N155" s="294"/>
    </row>
    <row r="156" spans="14:14" x14ac:dyDescent="0.45">
      <c r="N156" s="294"/>
    </row>
    <row r="157" spans="14:14" x14ac:dyDescent="0.45">
      <c r="N157" s="294"/>
    </row>
    <row r="158" spans="14:14" x14ac:dyDescent="0.45">
      <c r="N158" s="294"/>
    </row>
    <row r="159" spans="14:14" x14ac:dyDescent="0.45">
      <c r="N159" s="294"/>
    </row>
    <row r="160" spans="14:14" x14ac:dyDescent="0.45">
      <c r="N160" s="294"/>
    </row>
    <row r="161" spans="14:14" x14ac:dyDescent="0.45">
      <c r="N161" s="294"/>
    </row>
    <row r="162" spans="14:14" x14ac:dyDescent="0.45">
      <c r="N162" s="294"/>
    </row>
    <row r="163" spans="14:14" x14ac:dyDescent="0.45">
      <c r="N163" s="294"/>
    </row>
    <row r="164" spans="14:14" x14ac:dyDescent="0.45">
      <c r="N164" s="294"/>
    </row>
    <row r="165" spans="14:14" x14ac:dyDescent="0.45">
      <c r="N165" s="294"/>
    </row>
    <row r="166" spans="14:14" x14ac:dyDescent="0.45">
      <c r="N166" s="294"/>
    </row>
    <row r="167" spans="14:14" x14ac:dyDescent="0.45">
      <c r="N167" s="294"/>
    </row>
    <row r="168" spans="14:14" x14ac:dyDescent="0.45">
      <c r="N168" s="294"/>
    </row>
    <row r="169" spans="14:14" x14ac:dyDescent="0.45">
      <c r="N169" s="294"/>
    </row>
    <row r="170" spans="14:14" x14ac:dyDescent="0.45">
      <c r="N170" s="294"/>
    </row>
    <row r="171" spans="14:14" x14ac:dyDescent="0.45">
      <c r="N171" s="294"/>
    </row>
    <row r="172" spans="14:14" x14ac:dyDescent="0.45">
      <c r="N172" s="294"/>
    </row>
    <row r="173" spans="14:14" x14ac:dyDescent="0.45">
      <c r="N173" s="294"/>
    </row>
    <row r="174" spans="14:14" x14ac:dyDescent="0.45">
      <c r="N174" s="294"/>
    </row>
    <row r="175" spans="14:14" x14ac:dyDescent="0.45">
      <c r="N175" s="294"/>
    </row>
    <row r="176" spans="14:14" x14ac:dyDescent="0.45">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TsoN78Dd5CauAkY4VKx2LXUfFY0V5lVylXMP2YG/aM+TZ4AZqfEZ8fqo/sxyNH7eq1n4MT55b66kG+ys2oP0aA==" saltValue="7z7//7wKrXuzT8tZL181VA==" spinCount="100000" sheet="1" objects="1" scenarios="1" autoFilter="0"/>
  <autoFilter ref="A4:N117"/>
  <mergeCells count="38">
    <mergeCell ref="A68:A74"/>
    <mergeCell ref="B65:B67"/>
    <mergeCell ref="B73:B74"/>
    <mergeCell ref="A103:A117"/>
    <mergeCell ref="B103:B105"/>
    <mergeCell ref="B106:B112"/>
    <mergeCell ref="B113:B117"/>
    <mergeCell ref="A77:A83"/>
    <mergeCell ref="B77:B83"/>
    <mergeCell ref="A84:A89"/>
    <mergeCell ref="B84:B88"/>
    <mergeCell ref="A90:A102"/>
    <mergeCell ref="B90:B93"/>
    <mergeCell ref="B94:B95"/>
    <mergeCell ref="B96:B102"/>
    <mergeCell ref="A75:A76"/>
    <mergeCell ref="H3:K3"/>
    <mergeCell ref="B75:B76"/>
    <mergeCell ref="B68:B71"/>
    <mergeCell ref="A22:A33"/>
    <mergeCell ref="B22:B24"/>
    <mergeCell ref="B25:B28"/>
    <mergeCell ref="B29:B32"/>
    <mergeCell ref="A34:A40"/>
    <mergeCell ref="B34:B35"/>
    <mergeCell ref="B37:B40"/>
    <mergeCell ref="A41:A67"/>
    <mergeCell ref="B41:B42"/>
    <mergeCell ref="B43:B44"/>
    <mergeCell ref="B45:B48"/>
    <mergeCell ref="B49:B50"/>
    <mergeCell ref="B51:B53"/>
    <mergeCell ref="B61:B64"/>
    <mergeCell ref="A5:A21"/>
    <mergeCell ref="B5:B15"/>
    <mergeCell ref="B16:B19"/>
    <mergeCell ref="B20:B21"/>
    <mergeCell ref="B54:B60"/>
  </mergeCells>
  <conditionalFormatting sqref="L5:L117">
    <cfRule type="cellIs" dxfId="11" priority="6"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Tables!$B$2:$B$6</xm:f>
          </x14:formula1>
          <xm:sqref>H5:H117</xm:sqref>
        </x14:dataValidation>
        <x14:dataValidation type="list" allowBlank="1" showInputMessage="1" showErrorMessage="1">
          <x14:formula1>
            <xm:f>Tables!$C$2:$C$8</xm:f>
          </x14:formula1>
          <xm:sqref>I5:I117</xm:sqref>
        </x14:dataValidation>
        <x14:dataValidation type="list" allowBlank="1" showInputMessage="1" showErrorMessage="1">
          <x14:formula1>
            <xm:f>Tables!$D$2:$D$6</xm:f>
          </x14:formula1>
          <xm:sqref>J5:J117</xm:sqref>
        </x14:dataValidation>
        <x14:dataValidation type="list" allowBlank="1" showInputMessage="1" showErrorMessage="1">
          <x14:formula1>
            <xm:f>Tables!$A$2:$A$4</xm:f>
          </x14:formula1>
          <xm:sqref>F5:F117</xm:sqref>
        </x14:dataValidation>
        <x14:dataValidation type="list" allowBlank="1" showInputMessage="1" showErrorMessage="1">
          <x14:formula1>
            <xm:f>Tables!$A$2</xm:f>
          </x14:formula1>
          <xm:sqref>L5:L117</xm:sqref>
        </x14:dataValidation>
        <x14:dataValidation type="list" allowBlank="1" showInputMessage="1" showErrorMessage="1">
          <x14:formula1>
            <xm:f>Tables!$E$2:$E$47</xm:f>
          </x14:formula1>
          <xm:sqref>K5:K117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workbookViewId="0">
      <pane ySplit="4" topLeftCell="A5" activePane="bottomLeft" state="frozen"/>
      <selection activeCell="G3" sqref="G3"/>
      <selection pane="bottomLeft"/>
    </sheetView>
  </sheetViews>
  <sheetFormatPr defaultColWidth="9.06640625" defaultRowHeight="14.25" x14ac:dyDescent="0.45"/>
  <cols>
    <col min="1" max="1" width="37.86328125" style="6" bestFit="1" customWidth="1"/>
    <col min="2" max="2" width="31.59765625" style="6" bestFit="1" customWidth="1"/>
    <col min="3" max="3" width="3.73046875" style="7" bestFit="1" customWidth="1"/>
    <col min="4" max="4" width="95.59765625" style="6" bestFit="1" customWidth="1"/>
    <col min="5" max="5" width="13.265625" style="6" bestFit="1" customWidth="1"/>
    <col min="6" max="6" width="17.9296875" style="6" bestFit="1" customWidth="1"/>
    <col min="7" max="7" width="53.796875" style="6" customWidth="1"/>
    <col min="8" max="9" width="22.265625" style="6" bestFit="1" customWidth="1"/>
    <col min="10" max="10" width="16.53125" style="6" bestFit="1" customWidth="1"/>
    <col min="11" max="11" width="19" style="6" bestFit="1" customWidth="1"/>
    <col min="12" max="12" width="19.796875" style="6" bestFit="1" customWidth="1"/>
    <col min="13" max="13" width="14.59765625" style="6" bestFit="1" customWidth="1"/>
    <col min="14" max="14" width="18.59765625" style="6" customWidth="1"/>
    <col min="15" max="16384" width="9.06640625" style="25"/>
  </cols>
  <sheetData>
    <row r="1" spans="1:14" s="85" customFormat="1" ht="23.25" x14ac:dyDescent="0.7">
      <c r="A1" s="10" t="s">
        <v>274</v>
      </c>
      <c r="B1" s="8"/>
      <c r="C1" s="9"/>
      <c r="D1" s="8"/>
      <c r="E1" s="8"/>
      <c r="F1" s="8"/>
      <c r="G1" s="10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6" t="s">
        <v>3</v>
      </c>
      <c r="G4" s="106" t="s">
        <v>2059</v>
      </c>
      <c r="H4" s="106" t="s">
        <v>7</v>
      </c>
      <c r="I4" s="106" t="s">
        <v>8</v>
      </c>
      <c r="J4" s="106" t="s">
        <v>9</v>
      </c>
      <c r="K4" s="106" t="s">
        <v>10</v>
      </c>
      <c r="L4" s="280" t="s">
        <v>2042</v>
      </c>
    </row>
    <row r="5" spans="1:14" s="54" customFormat="1" ht="11.65" x14ac:dyDescent="0.35">
      <c r="A5" s="345" t="s">
        <v>275</v>
      </c>
      <c r="B5" s="346" t="s">
        <v>276</v>
      </c>
      <c r="C5" s="27">
        <v>1</v>
      </c>
      <c r="D5" s="111" t="s">
        <v>277</v>
      </c>
      <c r="E5" s="128"/>
      <c r="F5" s="1"/>
      <c r="G5" s="44"/>
      <c r="H5" s="44"/>
      <c r="I5" s="44"/>
      <c r="J5" s="44"/>
      <c r="K5" s="44"/>
      <c r="L5" s="293"/>
    </row>
    <row r="6" spans="1:14" s="54" customFormat="1" ht="34.9" x14ac:dyDescent="0.35">
      <c r="A6" s="340"/>
      <c r="B6" s="343"/>
      <c r="C6" s="27">
        <v>2</v>
      </c>
      <c r="D6" s="111" t="s">
        <v>278</v>
      </c>
      <c r="E6" s="128"/>
      <c r="F6" s="1"/>
      <c r="G6" s="44"/>
      <c r="H6" s="44"/>
      <c r="I6" s="44"/>
      <c r="J6" s="44"/>
      <c r="K6" s="44"/>
      <c r="L6" s="293"/>
    </row>
    <row r="7" spans="1:14" s="54" customFormat="1" ht="11.65" x14ac:dyDescent="0.35">
      <c r="A7" s="340"/>
      <c r="B7" s="343"/>
      <c r="C7" s="20">
        <v>3</v>
      </c>
      <c r="D7" s="21" t="s">
        <v>279</v>
      </c>
      <c r="E7" s="129" t="s">
        <v>4</v>
      </c>
      <c r="F7" s="17"/>
      <c r="G7" s="26"/>
      <c r="H7" s="26"/>
      <c r="I7" s="26"/>
      <c r="J7" s="26"/>
      <c r="K7" s="26"/>
      <c r="L7" s="293"/>
    </row>
    <row r="8" spans="1:14" s="54" customFormat="1" ht="11.65" x14ac:dyDescent="0.35">
      <c r="A8" s="340"/>
      <c r="B8" s="343"/>
      <c r="C8" s="27">
        <v>4</v>
      </c>
      <c r="D8" s="111" t="s">
        <v>280</v>
      </c>
      <c r="E8" s="128"/>
      <c r="F8" s="1"/>
      <c r="G8" s="44"/>
      <c r="H8" s="44"/>
      <c r="I8" s="44"/>
      <c r="J8" s="44"/>
      <c r="K8" s="44"/>
      <c r="L8" s="293"/>
    </row>
    <row r="9" spans="1:14" s="54" customFormat="1" ht="11.65" x14ac:dyDescent="0.35">
      <c r="A9" s="340"/>
      <c r="B9" s="343"/>
      <c r="C9" s="27">
        <v>5</v>
      </c>
      <c r="D9" s="111" t="s">
        <v>281</v>
      </c>
      <c r="E9" s="128"/>
      <c r="F9" s="1"/>
      <c r="G9" s="44"/>
      <c r="H9" s="44"/>
      <c r="I9" s="44"/>
      <c r="J9" s="44"/>
      <c r="K9" s="44"/>
      <c r="L9" s="293"/>
    </row>
    <row r="10" spans="1:14" s="54" customFormat="1" ht="11.65" x14ac:dyDescent="0.35">
      <c r="A10" s="340"/>
      <c r="B10" s="343"/>
      <c r="C10" s="27">
        <v>6</v>
      </c>
      <c r="D10" s="111" t="s">
        <v>282</v>
      </c>
      <c r="E10" s="128"/>
      <c r="F10" s="1"/>
      <c r="G10" s="44"/>
      <c r="H10" s="44"/>
      <c r="I10" s="44"/>
      <c r="J10" s="44"/>
      <c r="K10" s="44"/>
      <c r="L10" s="293"/>
    </row>
    <row r="11" spans="1:14" s="54" customFormat="1" ht="11.65" x14ac:dyDescent="0.35">
      <c r="A11" s="340"/>
      <c r="B11" s="343"/>
      <c r="C11" s="27">
        <v>7</v>
      </c>
      <c r="D11" s="111" t="s">
        <v>283</v>
      </c>
      <c r="E11" s="128"/>
      <c r="F11" s="1"/>
      <c r="G11" s="44"/>
      <c r="H11" s="44"/>
      <c r="I11" s="44"/>
      <c r="J11" s="44"/>
      <c r="K11" s="44"/>
      <c r="L11" s="293"/>
    </row>
    <row r="12" spans="1:14" s="54" customFormat="1" ht="23.25" x14ac:dyDescent="0.35">
      <c r="A12" s="340"/>
      <c r="B12" s="343"/>
      <c r="C12" s="27">
        <v>8</v>
      </c>
      <c r="D12" s="111" t="s">
        <v>284</v>
      </c>
      <c r="E12" s="128"/>
      <c r="F12" s="1"/>
      <c r="G12" s="44"/>
      <c r="H12" s="44"/>
      <c r="I12" s="44"/>
      <c r="J12" s="44"/>
      <c r="K12" s="44"/>
      <c r="L12" s="293"/>
    </row>
    <row r="13" spans="1:14" s="54" customFormat="1" ht="23.25" x14ac:dyDescent="0.35">
      <c r="A13" s="340"/>
      <c r="B13" s="343"/>
      <c r="C13" s="27">
        <v>9</v>
      </c>
      <c r="D13" s="111" t="s">
        <v>285</v>
      </c>
      <c r="E13" s="128"/>
      <c r="F13" s="1"/>
      <c r="G13" s="44"/>
      <c r="H13" s="44"/>
      <c r="I13" s="44"/>
      <c r="J13" s="44"/>
      <c r="K13" s="44"/>
      <c r="L13" s="293"/>
    </row>
    <row r="14" spans="1:14" s="54" customFormat="1" ht="11.65" x14ac:dyDescent="0.35">
      <c r="A14" s="340"/>
      <c r="B14" s="344"/>
      <c r="C14" s="27">
        <v>10</v>
      </c>
      <c r="D14" s="111" t="s">
        <v>286</v>
      </c>
      <c r="E14" s="128"/>
      <c r="F14" s="1"/>
      <c r="G14" s="44"/>
      <c r="H14" s="44"/>
      <c r="I14" s="44"/>
      <c r="J14" s="44"/>
      <c r="K14" s="44"/>
      <c r="L14" s="293"/>
    </row>
    <row r="15" spans="1:14" s="54" customFormat="1" ht="11.65" x14ac:dyDescent="0.35">
      <c r="A15" s="340"/>
      <c r="B15" s="342" t="s">
        <v>287</v>
      </c>
      <c r="C15" s="20">
        <v>11</v>
      </c>
      <c r="D15" s="22" t="s">
        <v>288</v>
      </c>
      <c r="E15" s="130" t="s">
        <v>4</v>
      </c>
      <c r="F15" s="17"/>
      <c r="G15" s="26"/>
      <c r="H15" s="26"/>
      <c r="I15" s="26"/>
      <c r="J15" s="26"/>
      <c r="K15" s="26"/>
      <c r="L15" s="293"/>
    </row>
    <row r="16" spans="1:14" s="54" customFormat="1" ht="11.65" x14ac:dyDescent="0.35">
      <c r="A16" s="340"/>
      <c r="B16" s="343"/>
      <c r="C16" s="27">
        <v>12</v>
      </c>
      <c r="D16" s="28" t="s">
        <v>289</v>
      </c>
      <c r="E16" s="131"/>
      <c r="F16" s="1"/>
      <c r="G16" s="44"/>
      <c r="H16" s="44"/>
      <c r="I16" s="44"/>
      <c r="J16" s="44"/>
      <c r="K16" s="44"/>
      <c r="L16" s="293"/>
    </row>
    <row r="17" spans="1:12" s="54" customFormat="1" ht="11.65" x14ac:dyDescent="0.35">
      <c r="A17" s="340"/>
      <c r="B17" s="344"/>
      <c r="C17" s="27">
        <v>13</v>
      </c>
      <c r="D17" s="112" t="s">
        <v>290</v>
      </c>
      <c r="E17" s="132"/>
      <c r="F17" s="1"/>
      <c r="G17" s="44"/>
      <c r="H17" s="44"/>
      <c r="I17" s="44"/>
      <c r="J17" s="44"/>
      <c r="K17" s="44"/>
      <c r="L17" s="293"/>
    </row>
    <row r="18" spans="1:12" s="54" customFormat="1" ht="11.65" x14ac:dyDescent="0.35">
      <c r="A18" s="340"/>
      <c r="B18" s="342" t="s">
        <v>291</v>
      </c>
      <c r="C18" s="27">
        <v>14</v>
      </c>
      <c r="D18" s="112" t="s">
        <v>292</v>
      </c>
      <c r="E18" s="132"/>
      <c r="F18" s="1"/>
      <c r="G18" s="44"/>
      <c r="H18" s="44"/>
      <c r="I18" s="44"/>
      <c r="J18" s="44"/>
      <c r="K18" s="44"/>
      <c r="L18" s="293"/>
    </row>
    <row r="19" spans="1:12" s="54" customFormat="1" ht="11.65" x14ac:dyDescent="0.35">
      <c r="A19" s="340"/>
      <c r="B19" s="343"/>
      <c r="C19" s="27">
        <v>15</v>
      </c>
      <c r="D19" s="112" t="s">
        <v>293</v>
      </c>
      <c r="E19" s="132"/>
      <c r="F19" s="1"/>
      <c r="G19" s="44"/>
      <c r="H19" s="44"/>
      <c r="I19" s="44"/>
      <c r="J19" s="44"/>
      <c r="K19" s="44"/>
      <c r="L19" s="293"/>
    </row>
    <row r="20" spans="1:12" s="54" customFormat="1" ht="23.25" x14ac:dyDescent="0.35">
      <c r="A20" s="340"/>
      <c r="B20" s="344"/>
      <c r="C20" s="27">
        <v>16</v>
      </c>
      <c r="D20" s="112" t="s">
        <v>294</v>
      </c>
      <c r="E20" s="132"/>
      <c r="F20" s="1"/>
      <c r="G20" s="44"/>
      <c r="H20" s="44"/>
      <c r="I20" s="44"/>
      <c r="J20" s="44"/>
      <c r="K20" s="44"/>
      <c r="L20" s="293"/>
    </row>
    <row r="21" spans="1:12" s="54" customFormat="1" ht="11.65" x14ac:dyDescent="0.35">
      <c r="A21" s="340"/>
      <c r="B21" s="342" t="s">
        <v>295</v>
      </c>
      <c r="C21" s="27">
        <v>17</v>
      </c>
      <c r="D21" s="111" t="s">
        <v>296</v>
      </c>
      <c r="E21" s="128"/>
      <c r="F21" s="1"/>
      <c r="G21" s="44"/>
      <c r="H21" s="44"/>
      <c r="I21" s="44"/>
      <c r="J21" s="44"/>
      <c r="K21" s="44"/>
      <c r="L21" s="293"/>
    </row>
    <row r="22" spans="1:12" s="54" customFormat="1" ht="11.65" x14ac:dyDescent="0.35">
      <c r="A22" s="341"/>
      <c r="B22" s="344"/>
      <c r="C22" s="27">
        <v>18</v>
      </c>
      <c r="D22" s="112" t="s">
        <v>297</v>
      </c>
      <c r="E22" s="132"/>
      <c r="F22" s="1"/>
      <c r="G22" s="44"/>
      <c r="H22" s="44"/>
      <c r="I22" s="44"/>
      <c r="J22" s="44"/>
      <c r="K22" s="44"/>
      <c r="L22" s="293"/>
    </row>
    <row r="23" spans="1:12" s="54" customFormat="1" ht="23.25" x14ac:dyDescent="0.35">
      <c r="A23" s="339" t="s">
        <v>298</v>
      </c>
      <c r="B23" s="342" t="s">
        <v>299</v>
      </c>
      <c r="C23" s="27">
        <v>19</v>
      </c>
      <c r="D23" s="112" t="s">
        <v>300</v>
      </c>
      <c r="E23" s="132"/>
      <c r="F23" s="1"/>
      <c r="G23" s="44"/>
      <c r="H23" s="44"/>
      <c r="I23" s="44"/>
      <c r="J23" s="44"/>
      <c r="K23" s="44"/>
      <c r="L23" s="293"/>
    </row>
    <row r="24" spans="1:12" s="54" customFormat="1" ht="23.25" x14ac:dyDescent="0.35">
      <c r="A24" s="340"/>
      <c r="B24" s="343"/>
      <c r="C24" s="27">
        <v>20</v>
      </c>
      <c r="D24" s="112" t="s">
        <v>301</v>
      </c>
      <c r="E24" s="132"/>
      <c r="F24" s="1"/>
      <c r="G24" s="44"/>
      <c r="H24" s="44"/>
      <c r="I24" s="44"/>
      <c r="J24" s="44"/>
      <c r="K24" s="44"/>
      <c r="L24" s="293"/>
    </row>
    <row r="25" spans="1:12" s="54" customFormat="1" ht="11.65" x14ac:dyDescent="0.35">
      <c r="A25" s="340"/>
      <c r="B25" s="343"/>
      <c r="C25" s="27">
        <v>21</v>
      </c>
      <c r="D25" s="111" t="s">
        <v>302</v>
      </c>
      <c r="E25" s="128"/>
      <c r="F25" s="1"/>
      <c r="G25" s="44"/>
      <c r="H25" s="44"/>
      <c r="I25" s="44"/>
      <c r="J25" s="44"/>
      <c r="K25" s="44"/>
      <c r="L25" s="293"/>
    </row>
    <row r="26" spans="1:12" s="54" customFormat="1" ht="11.65" x14ac:dyDescent="0.35">
      <c r="A26" s="340"/>
      <c r="B26" s="343"/>
      <c r="C26" s="27">
        <v>22</v>
      </c>
      <c r="D26" s="111" t="s">
        <v>303</v>
      </c>
      <c r="E26" s="128"/>
      <c r="F26" s="1"/>
      <c r="G26" s="44"/>
      <c r="H26" s="44"/>
      <c r="I26" s="44"/>
      <c r="J26" s="44"/>
      <c r="K26" s="44"/>
      <c r="L26" s="293"/>
    </row>
    <row r="27" spans="1:12" s="54" customFormat="1" ht="23.25" x14ac:dyDescent="0.35">
      <c r="A27" s="340"/>
      <c r="B27" s="343"/>
      <c r="C27" s="27">
        <v>23</v>
      </c>
      <c r="D27" s="111" t="s">
        <v>304</v>
      </c>
      <c r="E27" s="128"/>
      <c r="F27" s="1"/>
      <c r="G27" s="44"/>
      <c r="H27" s="44"/>
      <c r="I27" s="44"/>
      <c r="J27" s="44"/>
      <c r="K27" s="44"/>
      <c r="L27" s="293"/>
    </row>
    <row r="28" spans="1:12" s="54" customFormat="1" ht="11.65" x14ac:dyDescent="0.35">
      <c r="A28" s="340"/>
      <c r="B28" s="343"/>
      <c r="C28" s="27">
        <v>24</v>
      </c>
      <c r="D28" s="111" t="s">
        <v>305</v>
      </c>
      <c r="E28" s="128"/>
      <c r="F28" s="1"/>
      <c r="G28" s="44"/>
      <c r="H28" s="44"/>
      <c r="I28" s="44"/>
      <c r="J28" s="44"/>
      <c r="K28" s="44"/>
      <c r="L28" s="293"/>
    </row>
    <row r="29" spans="1:12" s="54" customFormat="1" ht="11.65" x14ac:dyDescent="0.35">
      <c r="A29" s="341"/>
      <c r="B29" s="344"/>
      <c r="C29" s="27">
        <v>25</v>
      </c>
      <c r="D29" s="111" t="s">
        <v>306</v>
      </c>
      <c r="E29" s="128"/>
      <c r="F29" s="1"/>
      <c r="G29" s="44"/>
      <c r="H29" s="44"/>
      <c r="I29" s="44"/>
      <c r="J29" s="44"/>
      <c r="K29" s="44"/>
      <c r="L29" s="293"/>
    </row>
    <row r="30" spans="1:12" s="54" customFormat="1" ht="11.65" x14ac:dyDescent="0.35">
      <c r="A30" s="339" t="s">
        <v>307</v>
      </c>
      <c r="B30" s="34" t="s">
        <v>308</v>
      </c>
      <c r="C30" s="27">
        <v>26</v>
      </c>
      <c r="D30" s="111" t="s">
        <v>309</v>
      </c>
      <c r="E30" s="128"/>
      <c r="F30" s="1"/>
      <c r="G30" s="44"/>
      <c r="H30" s="44"/>
      <c r="I30" s="44"/>
      <c r="J30" s="44"/>
      <c r="K30" s="44"/>
      <c r="L30" s="293"/>
    </row>
    <row r="31" spans="1:12" s="54" customFormat="1" ht="23.25" x14ac:dyDescent="0.35">
      <c r="A31" s="340"/>
      <c r="B31" s="342" t="s">
        <v>310</v>
      </c>
      <c r="C31" s="27">
        <v>27</v>
      </c>
      <c r="D31" s="111" t="s">
        <v>311</v>
      </c>
      <c r="E31" s="128"/>
      <c r="F31" s="1"/>
      <c r="G31" s="44"/>
      <c r="H31" s="44"/>
      <c r="I31" s="44"/>
      <c r="J31" s="44"/>
      <c r="K31" s="44"/>
      <c r="L31" s="293"/>
    </row>
    <row r="32" spans="1:12" s="54" customFormat="1" ht="11.65" x14ac:dyDescent="0.35">
      <c r="A32" s="340"/>
      <c r="B32" s="343"/>
      <c r="C32" s="27">
        <v>28</v>
      </c>
      <c r="D32" s="111" t="s">
        <v>312</v>
      </c>
      <c r="E32" s="128"/>
      <c r="F32" s="1"/>
      <c r="G32" s="44"/>
      <c r="H32" s="44"/>
      <c r="I32" s="44"/>
      <c r="J32" s="44"/>
      <c r="K32" s="44"/>
      <c r="L32" s="293"/>
    </row>
    <row r="33" spans="1:12" s="54" customFormat="1" ht="23.25" x14ac:dyDescent="0.35">
      <c r="A33" s="340"/>
      <c r="B33" s="343"/>
      <c r="C33" s="27">
        <v>29</v>
      </c>
      <c r="D33" s="111" t="s">
        <v>313</v>
      </c>
      <c r="E33" s="128"/>
      <c r="F33" s="1"/>
      <c r="G33" s="44"/>
      <c r="H33" s="44"/>
      <c r="I33" s="44"/>
      <c r="J33" s="44"/>
      <c r="K33" s="44"/>
      <c r="L33" s="293"/>
    </row>
    <row r="34" spans="1:12" s="54" customFormat="1" ht="11.65" x14ac:dyDescent="0.35">
      <c r="A34" s="340"/>
      <c r="B34" s="343"/>
      <c r="C34" s="27">
        <v>30</v>
      </c>
      <c r="D34" s="111" t="s">
        <v>314</v>
      </c>
      <c r="E34" s="128"/>
      <c r="F34" s="1"/>
      <c r="G34" s="44"/>
      <c r="H34" s="44"/>
      <c r="I34" s="44"/>
      <c r="J34" s="44"/>
      <c r="K34" s="44"/>
      <c r="L34" s="293"/>
    </row>
    <row r="35" spans="1:12" s="54" customFormat="1" ht="11.65" x14ac:dyDescent="0.35">
      <c r="A35" s="340"/>
      <c r="B35" s="344"/>
      <c r="C35" s="27">
        <v>31</v>
      </c>
      <c r="D35" s="111" t="s">
        <v>315</v>
      </c>
      <c r="E35" s="128"/>
      <c r="F35" s="1"/>
      <c r="G35" s="44"/>
      <c r="H35" s="44"/>
      <c r="I35" s="44"/>
      <c r="J35" s="44"/>
      <c r="K35" s="44"/>
      <c r="L35" s="293"/>
    </row>
    <row r="36" spans="1:12" s="54" customFormat="1" ht="11.65" x14ac:dyDescent="0.35">
      <c r="A36" s="341"/>
      <c r="B36" s="34" t="s">
        <v>316</v>
      </c>
      <c r="C36" s="27">
        <v>32</v>
      </c>
      <c r="D36" s="111" t="s">
        <v>317</v>
      </c>
      <c r="E36" s="128"/>
      <c r="F36" s="1"/>
      <c r="G36" s="44"/>
      <c r="H36" s="44"/>
      <c r="I36" s="44"/>
      <c r="J36" s="44"/>
      <c r="K36" s="44"/>
      <c r="L36" s="293"/>
    </row>
    <row r="37" spans="1:12" s="54" customFormat="1" ht="11.65" x14ac:dyDescent="0.35">
      <c r="A37" s="339" t="s">
        <v>318</v>
      </c>
      <c r="B37" s="342" t="s">
        <v>319</v>
      </c>
      <c r="C37" s="27">
        <v>33</v>
      </c>
      <c r="D37" s="111" t="s">
        <v>320</v>
      </c>
      <c r="E37" s="128"/>
      <c r="F37" s="1"/>
      <c r="G37" s="44"/>
      <c r="H37" s="44"/>
      <c r="I37" s="44"/>
      <c r="J37" s="44"/>
      <c r="K37" s="44"/>
      <c r="L37" s="293"/>
    </row>
    <row r="38" spans="1:12" s="54" customFormat="1" ht="23.25" x14ac:dyDescent="0.35">
      <c r="A38" s="340"/>
      <c r="B38" s="343"/>
      <c r="C38" s="27">
        <v>34</v>
      </c>
      <c r="D38" s="111" t="s">
        <v>321</v>
      </c>
      <c r="E38" s="128"/>
      <c r="F38" s="1"/>
      <c r="G38" s="44"/>
      <c r="H38" s="44"/>
      <c r="I38" s="44"/>
      <c r="J38" s="44"/>
      <c r="K38" s="44"/>
      <c r="L38" s="293"/>
    </row>
    <row r="39" spans="1:12" s="54" customFormat="1" ht="23.25" x14ac:dyDescent="0.35">
      <c r="A39" s="340"/>
      <c r="B39" s="343"/>
      <c r="C39" s="27">
        <v>35</v>
      </c>
      <c r="D39" s="111" t="s">
        <v>322</v>
      </c>
      <c r="E39" s="128"/>
      <c r="F39" s="1"/>
      <c r="G39" s="44"/>
      <c r="H39" s="44"/>
      <c r="I39" s="44"/>
      <c r="J39" s="44"/>
      <c r="K39" s="44"/>
      <c r="L39" s="293"/>
    </row>
    <row r="40" spans="1:12" s="54" customFormat="1" ht="11.65" x14ac:dyDescent="0.35">
      <c r="A40" s="340"/>
      <c r="B40" s="343"/>
      <c r="C40" s="27">
        <v>36</v>
      </c>
      <c r="D40" s="111" t="s">
        <v>323</v>
      </c>
      <c r="E40" s="128"/>
      <c r="F40" s="1"/>
      <c r="G40" s="44"/>
      <c r="H40" s="44"/>
      <c r="I40" s="44"/>
      <c r="J40" s="44"/>
      <c r="K40" s="44"/>
      <c r="L40" s="293"/>
    </row>
    <row r="41" spans="1:12" s="54" customFormat="1" ht="11.65" x14ac:dyDescent="0.35">
      <c r="A41" s="340"/>
      <c r="B41" s="343"/>
      <c r="C41" s="27">
        <v>37</v>
      </c>
      <c r="D41" s="111" t="s">
        <v>324</v>
      </c>
      <c r="E41" s="128"/>
      <c r="F41" s="1"/>
      <c r="G41" s="44"/>
      <c r="H41" s="44"/>
      <c r="I41" s="44"/>
      <c r="J41" s="44"/>
      <c r="K41" s="44"/>
      <c r="L41" s="293"/>
    </row>
    <row r="42" spans="1:12" s="54" customFormat="1" ht="23.25" x14ac:dyDescent="0.35">
      <c r="A42" s="340"/>
      <c r="B42" s="343"/>
      <c r="C42" s="27">
        <v>38</v>
      </c>
      <c r="D42" s="112" t="s">
        <v>325</v>
      </c>
      <c r="E42" s="132"/>
      <c r="F42" s="1"/>
      <c r="G42" s="44"/>
      <c r="H42" s="44"/>
      <c r="I42" s="44"/>
      <c r="J42" s="44"/>
      <c r="K42" s="44"/>
      <c r="L42" s="293"/>
    </row>
    <row r="43" spans="1:12" s="54" customFormat="1" ht="23.25" x14ac:dyDescent="0.35">
      <c r="A43" s="340"/>
      <c r="B43" s="343"/>
      <c r="C43" s="27">
        <v>39</v>
      </c>
      <c r="D43" s="111" t="s">
        <v>326</v>
      </c>
      <c r="E43" s="128"/>
      <c r="F43" s="1"/>
      <c r="G43" s="44"/>
      <c r="H43" s="44"/>
      <c r="I43" s="44"/>
      <c r="J43" s="44"/>
      <c r="K43" s="44"/>
      <c r="L43" s="293"/>
    </row>
    <row r="44" spans="1:12" s="54" customFormat="1" ht="23.25" x14ac:dyDescent="0.35">
      <c r="A44" s="340"/>
      <c r="B44" s="343"/>
      <c r="C44" s="27">
        <v>40</v>
      </c>
      <c r="D44" s="111" t="s">
        <v>327</v>
      </c>
      <c r="E44" s="128"/>
      <c r="F44" s="1"/>
      <c r="G44" s="44"/>
      <c r="H44" s="44"/>
      <c r="I44" s="44"/>
      <c r="J44" s="44"/>
      <c r="K44" s="44"/>
      <c r="L44" s="293"/>
    </row>
    <row r="45" spans="1:12" s="54" customFormat="1" ht="11.65" x14ac:dyDescent="0.35">
      <c r="A45" s="340"/>
      <c r="B45" s="343"/>
      <c r="C45" s="20">
        <v>41</v>
      </c>
      <c r="D45" s="21" t="s">
        <v>328</v>
      </c>
      <c r="E45" s="129" t="s">
        <v>4</v>
      </c>
      <c r="F45" s="17"/>
      <c r="G45" s="26"/>
      <c r="H45" s="26"/>
      <c r="I45" s="26"/>
      <c r="J45" s="26"/>
      <c r="K45" s="26"/>
      <c r="L45" s="293"/>
    </row>
    <row r="46" spans="1:12" s="54" customFormat="1" ht="11.65" x14ac:dyDescent="0.35">
      <c r="A46" s="340"/>
      <c r="B46" s="344"/>
      <c r="C46" s="20">
        <v>42</v>
      </c>
      <c r="D46" s="21" t="s">
        <v>329</v>
      </c>
      <c r="E46" s="129" t="s">
        <v>4</v>
      </c>
      <c r="F46" s="17"/>
      <c r="G46" s="26"/>
      <c r="H46" s="26"/>
      <c r="I46" s="26"/>
      <c r="J46" s="26"/>
      <c r="K46" s="26"/>
      <c r="L46" s="293"/>
    </row>
    <row r="47" spans="1:12" s="54" customFormat="1" ht="23.25" x14ac:dyDescent="0.35">
      <c r="A47" s="340"/>
      <c r="B47" s="34" t="s">
        <v>330</v>
      </c>
      <c r="C47" s="27">
        <v>43</v>
      </c>
      <c r="D47" s="111" t="s">
        <v>331</v>
      </c>
      <c r="E47" s="128"/>
      <c r="F47" s="1"/>
      <c r="G47" s="44"/>
      <c r="H47" s="44"/>
      <c r="I47" s="44"/>
      <c r="J47" s="44"/>
      <c r="K47" s="44"/>
      <c r="L47" s="293"/>
    </row>
    <row r="48" spans="1:12" s="54" customFormat="1" ht="11.65" x14ac:dyDescent="0.35">
      <c r="A48" s="340"/>
      <c r="B48" s="342" t="s">
        <v>332</v>
      </c>
      <c r="C48" s="27">
        <v>44</v>
      </c>
      <c r="D48" s="111" t="s">
        <v>333</v>
      </c>
      <c r="E48" s="128"/>
      <c r="F48" s="1"/>
      <c r="G48" s="44"/>
      <c r="H48" s="44"/>
      <c r="I48" s="44"/>
      <c r="J48" s="44"/>
      <c r="K48" s="44"/>
      <c r="L48" s="293"/>
    </row>
    <row r="49" spans="1:12" s="54" customFormat="1" ht="23.25" x14ac:dyDescent="0.35">
      <c r="A49" s="340"/>
      <c r="B49" s="343"/>
      <c r="C49" s="27">
        <v>45</v>
      </c>
      <c r="D49" s="111" t="s">
        <v>334</v>
      </c>
      <c r="E49" s="128"/>
      <c r="F49" s="1"/>
      <c r="G49" s="44"/>
      <c r="H49" s="44"/>
      <c r="I49" s="44"/>
      <c r="J49" s="44"/>
      <c r="K49" s="44"/>
      <c r="L49" s="293"/>
    </row>
    <row r="50" spans="1:12" s="54" customFormat="1" ht="11.65" x14ac:dyDescent="0.35">
      <c r="A50" s="340"/>
      <c r="B50" s="343"/>
      <c r="C50" s="27">
        <v>46</v>
      </c>
      <c r="D50" s="111" t="s">
        <v>335</v>
      </c>
      <c r="E50" s="128"/>
      <c r="F50" s="1"/>
      <c r="G50" s="44"/>
      <c r="H50" s="44"/>
      <c r="I50" s="44"/>
      <c r="J50" s="44"/>
      <c r="K50" s="44"/>
      <c r="L50" s="293"/>
    </row>
    <row r="51" spans="1:12" s="54" customFormat="1" ht="23.25" x14ac:dyDescent="0.35">
      <c r="A51" s="340"/>
      <c r="B51" s="344"/>
      <c r="C51" s="27">
        <v>47</v>
      </c>
      <c r="D51" s="111" t="s">
        <v>336</v>
      </c>
      <c r="E51" s="128"/>
      <c r="F51" s="1"/>
      <c r="G51" s="44"/>
      <c r="H51" s="44"/>
      <c r="I51" s="44"/>
      <c r="J51" s="44"/>
      <c r="K51" s="44"/>
      <c r="L51" s="293"/>
    </row>
    <row r="52" spans="1:12" s="54" customFormat="1" ht="23.25" x14ac:dyDescent="0.35">
      <c r="A52" s="340"/>
      <c r="B52" s="342" t="s">
        <v>337</v>
      </c>
      <c r="C52" s="27">
        <v>48</v>
      </c>
      <c r="D52" s="111" t="s">
        <v>338</v>
      </c>
      <c r="E52" s="128"/>
      <c r="F52" s="1"/>
      <c r="G52" s="44"/>
      <c r="H52" s="44"/>
      <c r="I52" s="44"/>
      <c r="J52" s="44"/>
      <c r="K52" s="44"/>
      <c r="L52" s="293"/>
    </row>
    <row r="53" spans="1:12" s="54" customFormat="1" ht="11.65" x14ac:dyDescent="0.35">
      <c r="A53" s="341"/>
      <c r="B53" s="344"/>
      <c r="C53" s="27">
        <v>49</v>
      </c>
      <c r="D53" s="111" t="s">
        <v>339</v>
      </c>
      <c r="E53" s="128"/>
      <c r="F53" s="1"/>
      <c r="G53" s="44"/>
      <c r="H53" s="44"/>
      <c r="I53" s="44"/>
      <c r="J53" s="44"/>
      <c r="K53" s="44"/>
      <c r="L53" s="293"/>
    </row>
    <row r="54" spans="1:12" s="54" customFormat="1" ht="23.25" x14ac:dyDescent="0.35">
      <c r="A54" s="339" t="s">
        <v>340</v>
      </c>
      <c r="B54" s="342" t="s">
        <v>341</v>
      </c>
      <c r="C54" s="27">
        <v>50</v>
      </c>
      <c r="D54" s="116" t="s">
        <v>342</v>
      </c>
      <c r="E54" s="133"/>
      <c r="F54" s="1"/>
      <c r="G54" s="44"/>
      <c r="H54" s="44"/>
      <c r="I54" s="44"/>
      <c r="J54" s="44"/>
      <c r="K54" s="44"/>
      <c r="L54" s="293"/>
    </row>
    <row r="55" spans="1:12" s="54" customFormat="1" ht="11.65" x14ac:dyDescent="0.35">
      <c r="A55" s="340"/>
      <c r="B55" s="343"/>
      <c r="C55" s="27">
        <v>51</v>
      </c>
      <c r="D55" s="111" t="s">
        <v>343</v>
      </c>
      <c r="E55" s="128"/>
      <c r="F55" s="1"/>
      <c r="G55" s="44"/>
      <c r="H55" s="44"/>
      <c r="I55" s="44"/>
      <c r="J55" s="44"/>
      <c r="K55" s="44"/>
      <c r="L55" s="293"/>
    </row>
    <row r="56" spans="1:12" s="54" customFormat="1" ht="11.65" x14ac:dyDescent="0.35">
      <c r="A56" s="340"/>
      <c r="B56" s="343"/>
      <c r="C56" s="27">
        <v>52</v>
      </c>
      <c r="D56" s="111" t="s">
        <v>344</v>
      </c>
      <c r="E56" s="128"/>
      <c r="F56" s="1"/>
      <c r="G56" s="44"/>
      <c r="H56" s="44"/>
      <c r="I56" s="44"/>
      <c r="J56" s="44"/>
      <c r="K56" s="44"/>
      <c r="L56" s="293"/>
    </row>
    <row r="57" spans="1:12" s="54" customFormat="1" ht="11.65" x14ac:dyDescent="0.35">
      <c r="A57" s="340"/>
      <c r="B57" s="343"/>
      <c r="C57" s="27">
        <v>53</v>
      </c>
      <c r="D57" s="111" t="s">
        <v>345</v>
      </c>
      <c r="E57" s="128"/>
      <c r="F57" s="1"/>
      <c r="G57" s="44"/>
      <c r="H57" s="44"/>
      <c r="I57" s="44"/>
      <c r="J57" s="44"/>
      <c r="K57" s="44"/>
      <c r="L57" s="293"/>
    </row>
    <row r="58" spans="1:12" s="54" customFormat="1" ht="23.25" x14ac:dyDescent="0.35">
      <c r="A58" s="340"/>
      <c r="B58" s="343"/>
      <c r="C58" s="27">
        <v>54</v>
      </c>
      <c r="D58" s="111" t="s">
        <v>346</v>
      </c>
      <c r="E58" s="128"/>
      <c r="F58" s="1"/>
      <c r="G58" s="44"/>
      <c r="H58" s="44"/>
      <c r="I58" s="44"/>
      <c r="J58" s="44"/>
      <c r="K58" s="44"/>
      <c r="L58" s="293"/>
    </row>
    <row r="59" spans="1:12" s="54" customFormat="1" ht="11.65" x14ac:dyDescent="0.35">
      <c r="A59" s="340"/>
      <c r="B59" s="343"/>
      <c r="C59" s="27">
        <v>55</v>
      </c>
      <c r="D59" s="111" t="s">
        <v>347</v>
      </c>
      <c r="E59" s="128"/>
      <c r="F59" s="1"/>
      <c r="G59" s="44"/>
      <c r="H59" s="44"/>
      <c r="I59" s="44"/>
      <c r="J59" s="44"/>
      <c r="K59" s="44"/>
      <c r="L59" s="293"/>
    </row>
    <row r="60" spans="1:12" s="54" customFormat="1" ht="11.65" x14ac:dyDescent="0.35">
      <c r="A60" s="340"/>
      <c r="B60" s="344"/>
      <c r="C60" s="27">
        <v>56</v>
      </c>
      <c r="D60" s="111" t="s">
        <v>348</v>
      </c>
      <c r="E60" s="128"/>
      <c r="F60" s="1"/>
      <c r="G60" s="44"/>
      <c r="H60" s="44"/>
      <c r="I60" s="44"/>
      <c r="J60" s="44"/>
      <c r="K60" s="44"/>
      <c r="L60" s="293"/>
    </row>
    <row r="61" spans="1:12" s="54" customFormat="1" ht="23.25" x14ac:dyDescent="0.35">
      <c r="A61" s="340"/>
      <c r="B61" s="342" t="s">
        <v>349</v>
      </c>
      <c r="C61" s="27">
        <v>57</v>
      </c>
      <c r="D61" s="111" t="s">
        <v>350</v>
      </c>
      <c r="E61" s="128"/>
      <c r="F61" s="1"/>
      <c r="G61" s="44"/>
      <c r="H61" s="44"/>
      <c r="I61" s="44"/>
      <c r="J61" s="44"/>
      <c r="K61" s="44"/>
      <c r="L61" s="293"/>
    </row>
    <row r="62" spans="1:12" s="54" customFormat="1" ht="11.65" x14ac:dyDescent="0.35">
      <c r="A62" s="340"/>
      <c r="B62" s="343"/>
      <c r="C62" s="27">
        <v>58</v>
      </c>
      <c r="D62" s="111" t="s">
        <v>351</v>
      </c>
      <c r="E62" s="128"/>
      <c r="F62" s="1"/>
      <c r="G62" s="44"/>
      <c r="H62" s="44"/>
      <c r="I62" s="44"/>
      <c r="J62" s="44"/>
      <c r="K62" s="44"/>
      <c r="L62" s="293"/>
    </row>
    <row r="63" spans="1:12" s="54" customFormat="1" ht="11.65" x14ac:dyDescent="0.35">
      <c r="A63" s="341"/>
      <c r="B63" s="344"/>
      <c r="C63" s="27">
        <v>59</v>
      </c>
      <c r="D63" s="111" t="s">
        <v>352</v>
      </c>
      <c r="E63" s="128"/>
      <c r="F63" s="1"/>
      <c r="G63" s="44"/>
      <c r="H63" s="44"/>
      <c r="I63" s="44"/>
      <c r="J63" s="44"/>
      <c r="K63" s="44"/>
      <c r="L63" s="293"/>
    </row>
    <row r="64" spans="1:12" s="54" customFormat="1" ht="34.9" x14ac:dyDescent="0.35">
      <c r="A64" s="339" t="s">
        <v>353</v>
      </c>
      <c r="B64" s="342" t="s">
        <v>354</v>
      </c>
      <c r="C64" s="27">
        <v>60</v>
      </c>
      <c r="D64" s="111" t="s">
        <v>355</v>
      </c>
      <c r="E64" s="128"/>
      <c r="F64" s="1"/>
      <c r="G64" s="44"/>
      <c r="H64" s="44"/>
      <c r="I64" s="44"/>
      <c r="J64" s="44"/>
      <c r="K64" s="44"/>
      <c r="L64" s="293"/>
    </row>
    <row r="65" spans="1:12" s="54" customFormat="1" ht="23.25" x14ac:dyDescent="0.35">
      <c r="A65" s="340"/>
      <c r="B65" s="343"/>
      <c r="C65" s="27">
        <v>61</v>
      </c>
      <c r="D65" s="111" t="s">
        <v>356</v>
      </c>
      <c r="E65" s="128"/>
      <c r="F65" s="1"/>
      <c r="G65" s="44"/>
      <c r="H65" s="44"/>
      <c r="I65" s="44"/>
      <c r="J65" s="44"/>
      <c r="K65" s="44"/>
      <c r="L65" s="293"/>
    </row>
    <row r="66" spans="1:12" s="54" customFormat="1" ht="34.9" x14ac:dyDescent="0.35">
      <c r="A66" s="340"/>
      <c r="B66" s="343"/>
      <c r="C66" s="27">
        <v>62</v>
      </c>
      <c r="D66" s="111" t="s">
        <v>357</v>
      </c>
      <c r="E66" s="128"/>
      <c r="F66" s="1"/>
      <c r="G66" s="44"/>
      <c r="H66" s="44"/>
      <c r="I66" s="44"/>
      <c r="J66" s="44"/>
      <c r="K66" s="44"/>
      <c r="L66" s="293"/>
    </row>
    <row r="67" spans="1:12" s="54" customFormat="1" ht="11.65" x14ac:dyDescent="0.35">
      <c r="A67" s="340"/>
      <c r="B67" s="344"/>
      <c r="C67" s="27">
        <v>63</v>
      </c>
      <c r="D67" s="111" t="s">
        <v>358</v>
      </c>
      <c r="E67" s="128"/>
      <c r="F67" s="1"/>
      <c r="G67" s="44"/>
      <c r="H67" s="44"/>
      <c r="I67" s="44"/>
      <c r="J67" s="44"/>
      <c r="K67" s="44"/>
      <c r="L67" s="293"/>
    </row>
    <row r="68" spans="1:12" s="54" customFormat="1" ht="23.25" x14ac:dyDescent="0.35">
      <c r="A68" s="340"/>
      <c r="B68" s="342" t="s">
        <v>359</v>
      </c>
      <c r="C68" s="27">
        <v>64</v>
      </c>
      <c r="D68" s="111" t="s">
        <v>360</v>
      </c>
      <c r="E68" s="128"/>
      <c r="F68" s="1"/>
      <c r="G68" s="44"/>
      <c r="H68" s="44"/>
      <c r="I68" s="44"/>
      <c r="J68" s="44"/>
      <c r="K68" s="44"/>
      <c r="L68" s="293"/>
    </row>
    <row r="69" spans="1:12" s="54" customFormat="1" ht="23.25" x14ac:dyDescent="0.35">
      <c r="A69" s="340"/>
      <c r="B69" s="343"/>
      <c r="C69" s="27">
        <v>65</v>
      </c>
      <c r="D69" s="111" t="s">
        <v>361</v>
      </c>
      <c r="E69" s="128"/>
      <c r="F69" s="1"/>
      <c r="G69" s="44"/>
      <c r="H69" s="44"/>
      <c r="I69" s="44"/>
      <c r="J69" s="44"/>
      <c r="K69" s="44"/>
      <c r="L69" s="293"/>
    </row>
    <row r="70" spans="1:12" s="54" customFormat="1" ht="23.25" x14ac:dyDescent="0.35">
      <c r="A70" s="340"/>
      <c r="B70" s="343"/>
      <c r="C70" s="27">
        <v>66</v>
      </c>
      <c r="D70" s="28" t="s">
        <v>362</v>
      </c>
      <c r="E70" s="131"/>
      <c r="F70" s="1"/>
      <c r="G70" s="44"/>
      <c r="H70" s="44"/>
      <c r="I70" s="44"/>
      <c r="J70" s="44"/>
      <c r="K70" s="44"/>
      <c r="L70" s="293"/>
    </row>
    <row r="71" spans="1:12" s="54" customFormat="1" ht="23.25" x14ac:dyDescent="0.35">
      <c r="A71" s="341"/>
      <c r="B71" s="344"/>
      <c r="C71" s="27">
        <v>67</v>
      </c>
      <c r="D71" s="28" t="s">
        <v>363</v>
      </c>
      <c r="E71" s="131"/>
      <c r="F71" s="1"/>
      <c r="G71" s="44"/>
      <c r="H71" s="44"/>
      <c r="I71" s="44"/>
      <c r="J71" s="44"/>
      <c r="K71" s="44"/>
      <c r="L71" s="293"/>
    </row>
    <row r="72" spans="1:12" s="54" customFormat="1" ht="11.65" x14ac:dyDescent="0.35">
      <c r="A72" s="339" t="s">
        <v>364</v>
      </c>
      <c r="B72" s="342" t="s">
        <v>365</v>
      </c>
      <c r="C72" s="27">
        <v>68</v>
      </c>
      <c r="D72" s="111" t="s">
        <v>366</v>
      </c>
      <c r="E72" s="128"/>
      <c r="F72" s="1"/>
      <c r="G72" s="44"/>
      <c r="H72" s="44"/>
      <c r="I72" s="44"/>
      <c r="J72" s="44"/>
      <c r="K72" s="44"/>
      <c r="L72" s="293"/>
    </row>
    <row r="73" spans="1:12" s="54" customFormat="1" ht="11.65" x14ac:dyDescent="0.35">
      <c r="A73" s="340"/>
      <c r="B73" s="343"/>
      <c r="C73" s="27">
        <v>69</v>
      </c>
      <c r="D73" s="111" t="s">
        <v>367</v>
      </c>
      <c r="E73" s="128"/>
      <c r="F73" s="1"/>
      <c r="G73" s="44"/>
      <c r="H73" s="44"/>
      <c r="I73" s="44"/>
      <c r="J73" s="44"/>
      <c r="K73" s="44"/>
      <c r="L73" s="293"/>
    </row>
    <row r="74" spans="1:12" s="54" customFormat="1" ht="11.65" x14ac:dyDescent="0.35">
      <c r="A74" s="340"/>
      <c r="B74" s="343"/>
      <c r="C74" s="27">
        <v>70</v>
      </c>
      <c r="D74" s="28" t="s">
        <v>368</v>
      </c>
      <c r="E74" s="131"/>
      <c r="F74" s="1"/>
      <c r="G74" s="44"/>
      <c r="H74" s="44"/>
      <c r="I74" s="44"/>
      <c r="J74" s="44"/>
      <c r="K74" s="44"/>
      <c r="L74" s="293"/>
    </row>
    <row r="75" spans="1:12" s="54" customFormat="1" ht="23.25" x14ac:dyDescent="0.35">
      <c r="A75" s="340"/>
      <c r="B75" s="343"/>
      <c r="C75" s="27">
        <v>71</v>
      </c>
      <c r="D75" s="28" t="s">
        <v>369</v>
      </c>
      <c r="E75" s="131"/>
      <c r="F75" s="1"/>
      <c r="G75" s="44"/>
      <c r="H75" s="44"/>
      <c r="I75" s="44"/>
      <c r="J75" s="44"/>
      <c r="K75" s="44"/>
      <c r="L75" s="293"/>
    </row>
    <row r="76" spans="1:12" s="54" customFormat="1" ht="11.65" x14ac:dyDescent="0.35">
      <c r="A76" s="340"/>
      <c r="B76" s="343"/>
      <c r="C76" s="27">
        <v>72</v>
      </c>
      <c r="D76" s="28" t="s">
        <v>370</v>
      </c>
      <c r="E76" s="131"/>
      <c r="F76" s="1"/>
      <c r="G76" s="44"/>
      <c r="H76" s="44"/>
      <c r="I76" s="44"/>
      <c r="J76" s="44"/>
      <c r="K76" s="44"/>
      <c r="L76" s="293"/>
    </row>
    <row r="77" spans="1:12" s="54" customFormat="1" ht="23.25" x14ac:dyDescent="0.35">
      <c r="A77" s="340"/>
      <c r="B77" s="343"/>
      <c r="C77" s="27">
        <v>73</v>
      </c>
      <c r="D77" s="28" t="s">
        <v>371</v>
      </c>
      <c r="E77" s="131"/>
      <c r="F77" s="1"/>
      <c r="G77" s="44"/>
      <c r="H77" s="44"/>
      <c r="I77" s="44"/>
      <c r="J77" s="44"/>
      <c r="K77" s="44"/>
      <c r="L77" s="293"/>
    </row>
    <row r="78" spans="1:12" s="54" customFormat="1" ht="11.65" x14ac:dyDescent="0.35">
      <c r="A78" s="340"/>
      <c r="B78" s="344"/>
      <c r="C78" s="27">
        <v>74</v>
      </c>
      <c r="D78" s="28" t="s">
        <v>372</v>
      </c>
      <c r="E78" s="131"/>
      <c r="F78" s="1"/>
      <c r="G78" s="44"/>
      <c r="H78" s="44"/>
      <c r="I78" s="44"/>
      <c r="J78" s="44"/>
      <c r="K78" s="44"/>
      <c r="L78" s="293"/>
    </row>
    <row r="79" spans="1:12" s="54" customFormat="1" ht="11.65" x14ac:dyDescent="0.35">
      <c r="A79" s="340"/>
      <c r="B79" s="342" t="s">
        <v>373</v>
      </c>
      <c r="C79" s="27">
        <v>75</v>
      </c>
      <c r="D79" s="28" t="s">
        <v>374</v>
      </c>
      <c r="E79" s="131"/>
      <c r="F79" s="1"/>
      <c r="G79" s="44"/>
      <c r="H79" s="44"/>
      <c r="I79" s="44"/>
      <c r="J79" s="44"/>
      <c r="K79" s="44"/>
      <c r="L79" s="293"/>
    </row>
    <row r="80" spans="1:12" s="54" customFormat="1" ht="11.65" x14ac:dyDescent="0.35">
      <c r="A80" s="341"/>
      <c r="B80" s="344"/>
      <c r="C80" s="27">
        <v>76</v>
      </c>
      <c r="D80" s="28" t="s">
        <v>375</v>
      </c>
      <c r="E80" s="131"/>
      <c r="F80" s="1"/>
      <c r="G80" s="44"/>
      <c r="H80" s="44"/>
      <c r="I80" s="44"/>
      <c r="J80" s="44"/>
      <c r="K80" s="44"/>
      <c r="L80" s="293"/>
    </row>
    <row r="81" spans="1:12" s="54" customFormat="1" ht="23.25" x14ac:dyDescent="0.35">
      <c r="A81" s="347" t="s">
        <v>376</v>
      </c>
      <c r="B81" s="342" t="s">
        <v>377</v>
      </c>
      <c r="C81" s="27">
        <v>77</v>
      </c>
      <c r="D81" s="28" t="s">
        <v>378</v>
      </c>
      <c r="E81" s="131"/>
      <c r="F81" s="1"/>
      <c r="G81" s="44"/>
      <c r="H81" s="44"/>
      <c r="I81" s="44"/>
      <c r="J81" s="44"/>
      <c r="K81" s="44"/>
      <c r="L81" s="293"/>
    </row>
    <row r="82" spans="1:12" s="54" customFormat="1" ht="11.65" x14ac:dyDescent="0.35">
      <c r="A82" s="348"/>
      <c r="B82" s="343"/>
      <c r="C82" s="27">
        <v>78</v>
      </c>
      <c r="D82" s="28" t="s">
        <v>379</v>
      </c>
      <c r="E82" s="131"/>
      <c r="F82" s="1"/>
      <c r="G82" s="44"/>
      <c r="H82" s="44"/>
      <c r="I82" s="44"/>
      <c r="J82" s="44"/>
      <c r="K82" s="44"/>
      <c r="L82" s="293"/>
    </row>
    <row r="83" spans="1:12" s="54" customFormat="1" ht="23.25" x14ac:dyDescent="0.35">
      <c r="A83" s="348"/>
      <c r="B83" s="343"/>
      <c r="C83" s="27">
        <v>79</v>
      </c>
      <c r="D83" s="28" t="s">
        <v>380</v>
      </c>
      <c r="E83" s="131"/>
      <c r="F83" s="1"/>
      <c r="G83" s="44"/>
      <c r="H83" s="44"/>
      <c r="I83" s="44"/>
      <c r="J83" s="44"/>
      <c r="K83" s="44"/>
      <c r="L83" s="293"/>
    </row>
    <row r="84" spans="1:12" s="54" customFormat="1" ht="23.25" x14ac:dyDescent="0.35">
      <c r="A84" s="348"/>
      <c r="B84" s="343"/>
      <c r="C84" s="27">
        <v>80</v>
      </c>
      <c r="D84" s="28" t="s">
        <v>381</v>
      </c>
      <c r="E84" s="131"/>
      <c r="F84" s="1"/>
      <c r="G84" s="44"/>
      <c r="H84" s="44"/>
      <c r="I84" s="44"/>
      <c r="J84" s="44"/>
      <c r="K84" s="44"/>
      <c r="L84" s="293"/>
    </row>
    <row r="85" spans="1:12" s="54" customFormat="1" ht="11.65" x14ac:dyDescent="0.35">
      <c r="A85" s="348"/>
      <c r="B85" s="343"/>
      <c r="C85" s="27">
        <v>81</v>
      </c>
      <c r="D85" s="28" t="s">
        <v>382</v>
      </c>
      <c r="E85" s="131"/>
      <c r="F85" s="1"/>
      <c r="G85" s="44"/>
      <c r="H85" s="44"/>
      <c r="I85" s="44"/>
      <c r="J85" s="44"/>
      <c r="K85" s="44"/>
      <c r="L85" s="293"/>
    </row>
    <row r="86" spans="1:12" s="54" customFormat="1" ht="23.25" x14ac:dyDescent="0.35">
      <c r="A86" s="349"/>
      <c r="B86" s="344"/>
      <c r="C86" s="27">
        <v>82</v>
      </c>
      <c r="D86" s="28" t="s">
        <v>383</v>
      </c>
      <c r="E86" s="131"/>
      <c r="F86" s="1"/>
      <c r="G86" s="44"/>
      <c r="H86" s="44"/>
      <c r="I86" s="44"/>
      <c r="J86" s="44"/>
      <c r="K86" s="44"/>
      <c r="L86" s="293"/>
    </row>
    <row r="87" spans="1:12" s="54" customFormat="1" ht="23.25" x14ac:dyDescent="0.35">
      <c r="A87" s="347" t="s">
        <v>211</v>
      </c>
      <c r="B87" s="350" t="s">
        <v>212</v>
      </c>
      <c r="C87" s="27">
        <v>83</v>
      </c>
      <c r="D87" s="28" t="s">
        <v>384</v>
      </c>
      <c r="E87" s="131"/>
      <c r="F87" s="1"/>
      <c r="G87" s="44"/>
      <c r="H87" s="44"/>
      <c r="I87" s="44"/>
      <c r="J87" s="44"/>
      <c r="K87" s="44"/>
      <c r="L87" s="293"/>
    </row>
    <row r="88" spans="1:12" s="54" customFormat="1" ht="11.65" x14ac:dyDescent="0.35">
      <c r="A88" s="348"/>
      <c r="B88" s="351"/>
      <c r="C88" s="27">
        <v>84</v>
      </c>
      <c r="D88" s="28" t="s">
        <v>385</v>
      </c>
      <c r="E88" s="131"/>
      <c r="F88" s="1"/>
      <c r="G88" s="44"/>
      <c r="H88" s="44"/>
      <c r="I88" s="44"/>
      <c r="J88" s="44"/>
      <c r="K88" s="44"/>
      <c r="L88" s="293"/>
    </row>
    <row r="89" spans="1:12" s="54" customFormat="1" ht="11.65" x14ac:dyDescent="0.35">
      <c r="A89" s="348"/>
      <c r="B89" s="351"/>
      <c r="C89" s="27">
        <v>85</v>
      </c>
      <c r="D89" s="28" t="s">
        <v>386</v>
      </c>
      <c r="E89" s="131"/>
      <c r="F89" s="1"/>
      <c r="G89" s="44"/>
      <c r="H89" s="44"/>
      <c r="I89" s="44"/>
      <c r="J89" s="44"/>
      <c r="K89" s="44"/>
      <c r="L89" s="293"/>
    </row>
    <row r="90" spans="1:12" s="54" customFormat="1" ht="11.65" x14ac:dyDescent="0.35">
      <c r="A90" s="348"/>
      <c r="B90" s="351"/>
      <c r="C90" s="20">
        <v>86</v>
      </c>
      <c r="D90" s="22" t="s">
        <v>387</v>
      </c>
      <c r="E90" s="130" t="s">
        <v>4</v>
      </c>
      <c r="F90" s="17"/>
      <c r="G90" s="26"/>
      <c r="H90" s="26"/>
      <c r="I90" s="26"/>
      <c r="J90" s="26"/>
      <c r="K90" s="26"/>
      <c r="L90" s="293"/>
    </row>
    <row r="91" spans="1:12" s="54" customFormat="1" ht="11.65" x14ac:dyDescent="0.35">
      <c r="A91" s="348"/>
      <c r="B91" s="352"/>
      <c r="C91" s="27">
        <v>87</v>
      </c>
      <c r="D91" s="28" t="s">
        <v>388</v>
      </c>
      <c r="E91" s="131"/>
      <c r="F91" s="1"/>
      <c r="G91" s="44"/>
      <c r="H91" s="44"/>
      <c r="I91" s="44"/>
      <c r="J91" s="44"/>
      <c r="K91" s="44"/>
      <c r="L91" s="293"/>
    </row>
    <row r="92" spans="1:12" s="54" customFormat="1" ht="11.65" x14ac:dyDescent="0.35">
      <c r="A92" s="348"/>
      <c r="B92" s="350" t="s">
        <v>221</v>
      </c>
      <c r="C92" s="20">
        <v>88</v>
      </c>
      <c r="D92" s="22" t="s">
        <v>389</v>
      </c>
      <c r="E92" s="130" t="s">
        <v>4</v>
      </c>
      <c r="F92" s="17"/>
      <c r="G92" s="26"/>
      <c r="H92" s="26"/>
      <c r="I92" s="26"/>
      <c r="J92" s="26"/>
      <c r="K92" s="26"/>
      <c r="L92" s="293"/>
    </row>
    <row r="93" spans="1:12" s="54" customFormat="1" ht="11.65" x14ac:dyDescent="0.35">
      <c r="A93" s="348"/>
      <c r="B93" s="351"/>
      <c r="C93" s="27">
        <v>89</v>
      </c>
      <c r="D93" s="28" t="s">
        <v>390</v>
      </c>
      <c r="E93" s="131"/>
      <c r="F93" s="1"/>
      <c r="G93" s="44"/>
      <c r="H93" s="44"/>
      <c r="I93" s="44"/>
      <c r="J93" s="44"/>
      <c r="K93" s="44"/>
      <c r="L93" s="293"/>
    </row>
    <row r="94" spans="1:12" s="54" customFormat="1" ht="11.65" x14ac:dyDescent="0.35">
      <c r="A94" s="349"/>
      <c r="B94" s="352"/>
      <c r="C94" s="27">
        <v>90</v>
      </c>
      <c r="D94" s="28" t="s">
        <v>391</v>
      </c>
      <c r="E94" s="131"/>
      <c r="F94" s="1"/>
      <c r="G94" s="44"/>
      <c r="H94" s="44"/>
      <c r="I94" s="44"/>
      <c r="J94" s="44"/>
      <c r="K94" s="44"/>
      <c r="L94" s="293"/>
    </row>
    <row r="95" spans="1:12" s="54" customFormat="1" ht="11.65" x14ac:dyDescent="0.35">
      <c r="A95" s="347" t="s">
        <v>392</v>
      </c>
      <c r="B95" s="350" t="s">
        <v>234</v>
      </c>
      <c r="C95" s="27">
        <v>91</v>
      </c>
      <c r="D95" s="28" t="s">
        <v>393</v>
      </c>
      <c r="E95" s="131"/>
      <c r="F95" s="1"/>
      <c r="G95" s="44"/>
      <c r="H95" s="44"/>
      <c r="I95" s="44"/>
      <c r="J95" s="44"/>
      <c r="K95" s="44"/>
      <c r="L95" s="293"/>
    </row>
    <row r="96" spans="1:12" s="54" customFormat="1" ht="11.65" x14ac:dyDescent="0.35">
      <c r="A96" s="348"/>
      <c r="B96" s="351"/>
      <c r="C96" s="27">
        <v>92</v>
      </c>
      <c r="D96" s="28" t="s">
        <v>394</v>
      </c>
      <c r="E96" s="131"/>
      <c r="F96" s="1"/>
      <c r="G96" s="44"/>
      <c r="H96" s="44"/>
      <c r="I96" s="44"/>
      <c r="J96" s="44"/>
      <c r="K96" s="44"/>
      <c r="L96" s="293"/>
    </row>
    <row r="97" spans="1:12" s="54" customFormat="1" ht="23.25" x14ac:dyDescent="0.35">
      <c r="A97" s="348"/>
      <c r="B97" s="351"/>
      <c r="C97" s="27">
        <v>93</v>
      </c>
      <c r="D97" s="28" t="s">
        <v>395</v>
      </c>
      <c r="E97" s="131"/>
      <c r="F97" s="1"/>
      <c r="G97" s="44"/>
      <c r="H97" s="44"/>
      <c r="I97" s="44"/>
      <c r="J97" s="44"/>
      <c r="K97" s="44"/>
      <c r="L97" s="293"/>
    </row>
    <row r="98" spans="1:12" s="54" customFormat="1" ht="23.25" x14ac:dyDescent="0.35">
      <c r="A98" s="348"/>
      <c r="B98" s="352"/>
      <c r="C98" s="27">
        <v>94</v>
      </c>
      <c r="D98" s="28" t="s">
        <v>396</v>
      </c>
      <c r="E98" s="131"/>
      <c r="F98" s="1"/>
      <c r="G98" s="44"/>
      <c r="H98" s="44"/>
      <c r="I98" s="44"/>
      <c r="J98" s="44"/>
      <c r="K98" s="44"/>
      <c r="L98" s="293"/>
    </row>
    <row r="99" spans="1:12" s="54" customFormat="1" ht="11.65" x14ac:dyDescent="0.35">
      <c r="A99" s="348"/>
      <c r="B99" s="350" t="s">
        <v>239</v>
      </c>
      <c r="C99" s="27">
        <v>95</v>
      </c>
      <c r="D99" s="28" t="s">
        <v>397</v>
      </c>
      <c r="E99" s="131"/>
      <c r="F99" s="1"/>
      <c r="G99" s="44"/>
      <c r="H99" s="44"/>
      <c r="I99" s="44"/>
      <c r="J99" s="44"/>
      <c r="K99" s="44"/>
      <c r="L99" s="293"/>
    </row>
    <row r="100" spans="1:12" s="54" customFormat="1" ht="23.25" x14ac:dyDescent="0.35">
      <c r="A100" s="349"/>
      <c r="B100" s="352"/>
      <c r="C100" s="27">
        <v>96</v>
      </c>
      <c r="D100" s="28" t="s">
        <v>398</v>
      </c>
      <c r="E100" s="131"/>
      <c r="F100" s="1"/>
      <c r="G100" s="44"/>
      <c r="H100" s="44"/>
      <c r="I100" s="44"/>
      <c r="J100" s="44"/>
      <c r="K100" s="44"/>
      <c r="L100" s="293"/>
    </row>
    <row r="101" spans="1:12" s="54" customFormat="1" ht="11.65" x14ac:dyDescent="0.35">
      <c r="A101" s="347" t="s">
        <v>253</v>
      </c>
      <c r="B101" s="350" t="s">
        <v>245</v>
      </c>
      <c r="C101" s="20">
        <v>97</v>
      </c>
      <c r="D101" s="22" t="s">
        <v>399</v>
      </c>
      <c r="E101" s="130" t="s">
        <v>4</v>
      </c>
      <c r="F101" s="17"/>
      <c r="G101" s="26"/>
      <c r="H101" s="26"/>
      <c r="I101" s="26"/>
      <c r="J101" s="26"/>
      <c r="K101" s="26"/>
      <c r="L101" s="293"/>
    </row>
    <row r="102" spans="1:12" s="54" customFormat="1" ht="23.25" x14ac:dyDescent="0.35">
      <c r="A102" s="348"/>
      <c r="B102" s="351"/>
      <c r="C102" s="20">
        <v>98</v>
      </c>
      <c r="D102" s="22" t="s">
        <v>400</v>
      </c>
      <c r="E102" s="130" t="s">
        <v>4</v>
      </c>
      <c r="F102" s="17"/>
      <c r="G102" s="26"/>
      <c r="H102" s="26"/>
      <c r="I102" s="26"/>
      <c r="J102" s="26"/>
      <c r="K102" s="26"/>
      <c r="L102" s="293"/>
    </row>
    <row r="103" spans="1:12" s="54" customFormat="1" ht="11.65" x14ac:dyDescent="0.35">
      <c r="A103" s="348"/>
      <c r="B103" s="351"/>
      <c r="C103" s="27">
        <v>99</v>
      </c>
      <c r="D103" s="28" t="s">
        <v>401</v>
      </c>
      <c r="E103" s="131"/>
      <c r="F103" s="1"/>
      <c r="G103" s="44"/>
      <c r="H103" s="44"/>
      <c r="I103" s="44"/>
      <c r="J103" s="44"/>
      <c r="K103" s="44"/>
      <c r="L103" s="293"/>
    </row>
    <row r="104" spans="1:12" s="54" customFormat="1" ht="23.25" x14ac:dyDescent="0.35">
      <c r="A104" s="348"/>
      <c r="B104" s="351"/>
      <c r="C104" s="20">
        <v>100</v>
      </c>
      <c r="D104" s="22" t="s">
        <v>402</v>
      </c>
      <c r="E104" s="130" t="s">
        <v>4</v>
      </c>
      <c r="F104" s="17"/>
      <c r="G104" s="26"/>
      <c r="H104" s="26"/>
      <c r="I104" s="26"/>
      <c r="J104" s="26"/>
      <c r="K104" s="26"/>
      <c r="L104" s="293"/>
    </row>
    <row r="105" spans="1:12" s="54" customFormat="1" ht="11.65" x14ac:dyDescent="0.35">
      <c r="A105" s="348"/>
      <c r="B105" s="351"/>
      <c r="C105" s="20">
        <v>101</v>
      </c>
      <c r="D105" s="22" t="s">
        <v>403</v>
      </c>
      <c r="E105" s="130" t="s">
        <v>4</v>
      </c>
      <c r="F105" s="17"/>
      <c r="G105" s="26"/>
      <c r="H105" s="26"/>
      <c r="I105" s="26"/>
      <c r="J105" s="26"/>
      <c r="K105" s="26"/>
      <c r="L105" s="293"/>
    </row>
    <row r="106" spans="1:12" s="54" customFormat="1" ht="23.25" x14ac:dyDescent="0.35">
      <c r="A106" s="348"/>
      <c r="B106" s="351"/>
      <c r="C106" s="20">
        <v>102</v>
      </c>
      <c r="D106" s="22" t="s">
        <v>404</v>
      </c>
      <c r="E106" s="130" t="s">
        <v>4</v>
      </c>
      <c r="F106" s="17"/>
      <c r="G106" s="26"/>
      <c r="H106" s="26"/>
      <c r="I106" s="26"/>
      <c r="J106" s="26"/>
      <c r="K106" s="26"/>
      <c r="L106" s="293"/>
    </row>
    <row r="107" spans="1:12" s="54" customFormat="1" ht="11.65" x14ac:dyDescent="0.35">
      <c r="A107" s="348"/>
      <c r="B107" s="352"/>
      <c r="C107" s="20">
        <v>103</v>
      </c>
      <c r="D107" s="22" t="s">
        <v>405</v>
      </c>
      <c r="E107" s="130" t="s">
        <v>4</v>
      </c>
      <c r="F107" s="17"/>
      <c r="G107" s="26"/>
      <c r="H107" s="26"/>
      <c r="I107" s="26"/>
      <c r="J107" s="26"/>
      <c r="K107" s="26"/>
      <c r="L107" s="293"/>
    </row>
    <row r="108" spans="1:12" s="54" customFormat="1" ht="23.25" x14ac:dyDescent="0.35">
      <c r="A108" s="348"/>
      <c r="B108" s="350" t="s">
        <v>406</v>
      </c>
      <c r="C108" s="20">
        <v>104</v>
      </c>
      <c r="D108" s="22" t="s">
        <v>407</v>
      </c>
      <c r="E108" s="130" t="s">
        <v>4</v>
      </c>
      <c r="F108" s="17"/>
      <c r="G108" s="26"/>
      <c r="H108" s="26"/>
      <c r="I108" s="26"/>
      <c r="J108" s="26"/>
      <c r="K108" s="26"/>
      <c r="L108" s="293"/>
    </row>
    <row r="109" spans="1:12" s="54" customFormat="1" ht="11.65" x14ac:dyDescent="0.35">
      <c r="A109" s="348"/>
      <c r="B109" s="351"/>
      <c r="C109" s="20">
        <v>105</v>
      </c>
      <c r="D109" s="22" t="s">
        <v>408</v>
      </c>
      <c r="E109" s="130" t="s">
        <v>4</v>
      </c>
      <c r="F109" s="17"/>
      <c r="G109" s="26"/>
      <c r="H109" s="26"/>
      <c r="I109" s="26"/>
      <c r="J109" s="26"/>
      <c r="K109" s="26"/>
      <c r="L109" s="293"/>
    </row>
    <row r="110" spans="1:12" s="54" customFormat="1" ht="23.25" x14ac:dyDescent="0.35">
      <c r="A110" s="348"/>
      <c r="B110" s="351"/>
      <c r="C110" s="27">
        <v>106</v>
      </c>
      <c r="D110" s="111" t="s">
        <v>409</v>
      </c>
      <c r="E110" s="128"/>
      <c r="F110" s="1"/>
      <c r="G110" s="44"/>
      <c r="H110" s="44"/>
      <c r="I110" s="44"/>
      <c r="J110" s="44"/>
      <c r="K110" s="44"/>
      <c r="L110" s="293"/>
    </row>
    <row r="111" spans="1:12" s="54" customFormat="1" ht="23.25" x14ac:dyDescent="0.35">
      <c r="A111" s="348"/>
      <c r="B111" s="351"/>
      <c r="C111" s="27">
        <v>107</v>
      </c>
      <c r="D111" s="111" t="s">
        <v>410</v>
      </c>
      <c r="E111" s="128"/>
      <c r="F111" s="1"/>
      <c r="G111" s="44"/>
      <c r="H111" s="44"/>
      <c r="I111" s="44"/>
      <c r="J111" s="44"/>
      <c r="K111" s="44"/>
      <c r="L111" s="293"/>
    </row>
    <row r="112" spans="1:12" s="54" customFormat="1" ht="11.65" x14ac:dyDescent="0.35">
      <c r="A112" s="348"/>
      <c r="B112" s="351"/>
      <c r="C112" s="27">
        <v>108</v>
      </c>
      <c r="D112" s="111" t="s">
        <v>411</v>
      </c>
      <c r="E112" s="128"/>
      <c r="F112" s="1"/>
      <c r="G112" s="44"/>
      <c r="H112" s="44"/>
      <c r="I112" s="44"/>
      <c r="J112" s="44"/>
      <c r="K112" s="44"/>
      <c r="L112" s="293"/>
    </row>
    <row r="113" spans="1:12" s="54" customFormat="1" ht="11.65" x14ac:dyDescent="0.35">
      <c r="A113" s="348"/>
      <c r="B113" s="351"/>
      <c r="C113" s="27">
        <v>109</v>
      </c>
      <c r="D113" s="111" t="s">
        <v>412</v>
      </c>
      <c r="E113" s="128"/>
      <c r="F113" s="1"/>
      <c r="G113" s="44"/>
      <c r="H113" s="44"/>
      <c r="I113" s="44"/>
      <c r="J113" s="44"/>
      <c r="K113" s="44"/>
      <c r="L113" s="293"/>
    </row>
    <row r="114" spans="1:12" s="54" customFormat="1" ht="23.25" x14ac:dyDescent="0.35">
      <c r="A114" s="348"/>
      <c r="B114" s="351"/>
      <c r="C114" s="27">
        <v>110</v>
      </c>
      <c r="D114" s="111" t="s">
        <v>413</v>
      </c>
      <c r="E114" s="128"/>
      <c r="F114" s="1"/>
      <c r="G114" s="44"/>
      <c r="H114" s="44"/>
      <c r="I114" s="44"/>
      <c r="J114" s="44"/>
      <c r="K114" s="44"/>
      <c r="L114" s="293"/>
    </row>
    <row r="115" spans="1:12" s="54" customFormat="1" ht="11.65" x14ac:dyDescent="0.35">
      <c r="A115" s="348"/>
      <c r="B115" s="351"/>
      <c r="C115" s="27">
        <v>111</v>
      </c>
      <c r="D115" s="111" t="s">
        <v>414</v>
      </c>
      <c r="E115" s="128"/>
      <c r="F115" s="1"/>
      <c r="G115" s="44"/>
      <c r="H115" s="44"/>
      <c r="I115" s="44"/>
      <c r="J115" s="44"/>
      <c r="K115" s="44"/>
      <c r="L115" s="293"/>
    </row>
    <row r="116" spans="1:12" s="54" customFormat="1" ht="11.65" x14ac:dyDescent="0.35">
      <c r="A116" s="348"/>
      <c r="B116" s="352"/>
      <c r="C116" s="27">
        <v>112</v>
      </c>
      <c r="D116" s="111" t="s">
        <v>415</v>
      </c>
      <c r="E116" s="128"/>
      <c r="F116" s="1"/>
      <c r="G116" s="44"/>
      <c r="H116" s="44"/>
      <c r="I116" s="44"/>
      <c r="J116" s="44"/>
      <c r="K116" s="44"/>
      <c r="L116" s="293"/>
    </row>
    <row r="117" spans="1:12" s="54" customFormat="1" ht="11.65" x14ac:dyDescent="0.35">
      <c r="A117" s="348"/>
      <c r="B117" s="350" t="s">
        <v>257</v>
      </c>
      <c r="C117" s="27">
        <v>113</v>
      </c>
      <c r="D117" s="28" t="s">
        <v>416</v>
      </c>
      <c r="E117" s="131"/>
      <c r="F117" s="1"/>
      <c r="G117" s="44"/>
      <c r="H117" s="44"/>
      <c r="I117" s="44"/>
      <c r="J117" s="44"/>
      <c r="K117" s="44"/>
      <c r="L117" s="293"/>
    </row>
    <row r="118" spans="1:12" s="54" customFormat="1" ht="11.65" x14ac:dyDescent="0.35">
      <c r="A118" s="348"/>
      <c r="B118" s="351"/>
      <c r="C118" s="27">
        <v>114</v>
      </c>
      <c r="D118" s="28" t="s">
        <v>417</v>
      </c>
      <c r="E118" s="131"/>
      <c r="F118" s="1"/>
      <c r="G118" s="44"/>
      <c r="H118" s="44"/>
      <c r="I118" s="44"/>
      <c r="J118" s="44"/>
      <c r="K118" s="44"/>
      <c r="L118" s="293"/>
    </row>
    <row r="119" spans="1:12" s="54" customFormat="1" ht="11.65" x14ac:dyDescent="0.35">
      <c r="A119" s="348"/>
      <c r="B119" s="351"/>
      <c r="C119" s="27">
        <v>115</v>
      </c>
      <c r="D119" s="28" t="s">
        <v>418</v>
      </c>
      <c r="E119" s="131"/>
      <c r="F119" s="1"/>
      <c r="G119" s="44"/>
      <c r="H119" s="44"/>
      <c r="I119" s="44"/>
      <c r="J119" s="44"/>
      <c r="K119" s="44"/>
      <c r="L119" s="293"/>
    </row>
    <row r="120" spans="1:12" s="54" customFormat="1" ht="11.65" x14ac:dyDescent="0.35">
      <c r="A120" s="348"/>
      <c r="B120" s="351"/>
      <c r="C120" s="27">
        <v>116</v>
      </c>
      <c r="D120" s="28" t="s">
        <v>419</v>
      </c>
      <c r="E120" s="131"/>
      <c r="F120" s="1"/>
      <c r="G120" s="44"/>
      <c r="H120" s="44"/>
      <c r="I120" s="44"/>
      <c r="J120" s="44"/>
      <c r="K120" s="44"/>
      <c r="L120" s="293"/>
    </row>
    <row r="121" spans="1:12" s="54" customFormat="1" ht="23.25" x14ac:dyDescent="0.35">
      <c r="A121" s="348"/>
      <c r="B121" s="351"/>
      <c r="C121" s="27">
        <v>117</v>
      </c>
      <c r="D121" s="28" t="s">
        <v>420</v>
      </c>
      <c r="E121" s="131"/>
      <c r="F121" s="1"/>
      <c r="G121" s="44"/>
      <c r="H121" s="44"/>
      <c r="I121" s="44"/>
      <c r="J121" s="44"/>
      <c r="K121" s="44"/>
      <c r="L121" s="293"/>
    </row>
    <row r="122" spans="1:12" s="54" customFormat="1" ht="11.65" x14ac:dyDescent="0.35">
      <c r="A122" s="348"/>
      <c r="B122" s="351"/>
      <c r="C122" s="27">
        <v>118</v>
      </c>
      <c r="D122" s="28" t="s">
        <v>421</v>
      </c>
      <c r="E122" s="131"/>
      <c r="F122" s="1"/>
      <c r="G122" s="44"/>
      <c r="H122" s="44"/>
      <c r="I122" s="44"/>
      <c r="J122" s="44"/>
      <c r="K122" s="44"/>
      <c r="L122" s="293"/>
    </row>
    <row r="123" spans="1:12" s="54" customFormat="1" ht="11.65" x14ac:dyDescent="0.35">
      <c r="A123" s="348"/>
      <c r="B123" s="352"/>
      <c r="C123" s="27">
        <v>119</v>
      </c>
      <c r="D123" s="28" t="s">
        <v>422</v>
      </c>
      <c r="E123" s="131"/>
      <c r="F123" s="1"/>
      <c r="G123" s="44"/>
      <c r="H123" s="44"/>
      <c r="I123" s="44"/>
      <c r="J123" s="44"/>
      <c r="K123" s="44"/>
      <c r="L123" s="293"/>
    </row>
    <row r="124" spans="1:12" s="54" customFormat="1" ht="11.65" x14ac:dyDescent="0.35">
      <c r="A124" s="348"/>
      <c r="B124" s="350" t="s">
        <v>267</v>
      </c>
      <c r="C124" s="27">
        <v>120</v>
      </c>
      <c r="D124" s="28" t="s">
        <v>423</v>
      </c>
      <c r="E124" s="131"/>
      <c r="F124" s="1"/>
      <c r="G124" s="44"/>
      <c r="H124" s="44"/>
      <c r="I124" s="44"/>
      <c r="J124" s="44"/>
      <c r="K124" s="44"/>
      <c r="L124" s="293"/>
    </row>
    <row r="125" spans="1:12" s="54" customFormat="1" ht="11.65" x14ac:dyDescent="0.35">
      <c r="A125" s="348"/>
      <c r="B125" s="351"/>
      <c r="C125" s="27">
        <v>121</v>
      </c>
      <c r="D125" s="28" t="s">
        <v>424</v>
      </c>
      <c r="E125" s="131"/>
      <c r="F125" s="1"/>
      <c r="G125" s="44"/>
      <c r="H125" s="44"/>
      <c r="I125" s="44"/>
      <c r="J125" s="44"/>
      <c r="K125" s="44"/>
      <c r="L125" s="293"/>
    </row>
    <row r="126" spans="1:12" s="54" customFormat="1" ht="11.65" x14ac:dyDescent="0.35">
      <c r="A126" s="348"/>
      <c r="B126" s="351"/>
      <c r="C126" s="27">
        <v>122</v>
      </c>
      <c r="D126" s="28" t="s">
        <v>425</v>
      </c>
      <c r="E126" s="131"/>
      <c r="F126" s="1"/>
      <c r="G126" s="44"/>
      <c r="H126" s="44"/>
      <c r="I126" s="44"/>
      <c r="J126" s="44"/>
      <c r="K126" s="44"/>
      <c r="L126" s="293"/>
    </row>
    <row r="127" spans="1:12" s="54" customFormat="1" ht="11.65" x14ac:dyDescent="0.35">
      <c r="A127" s="348"/>
      <c r="B127" s="351"/>
      <c r="C127" s="20">
        <v>123</v>
      </c>
      <c r="D127" s="22" t="s">
        <v>426</v>
      </c>
      <c r="E127" s="130" t="s">
        <v>4</v>
      </c>
      <c r="F127" s="17"/>
      <c r="G127" s="26"/>
      <c r="H127" s="26"/>
      <c r="I127" s="26"/>
      <c r="J127" s="26"/>
      <c r="K127" s="26"/>
      <c r="L127" s="293"/>
    </row>
    <row r="128" spans="1:12" s="54" customFormat="1" ht="12" thickBot="1" x14ac:dyDescent="0.4">
      <c r="A128" s="353"/>
      <c r="B128" s="354"/>
      <c r="C128" s="23">
        <v>124</v>
      </c>
      <c r="D128" s="24" t="s">
        <v>427</v>
      </c>
      <c r="E128" s="134" t="s">
        <v>4</v>
      </c>
      <c r="F128" s="17"/>
      <c r="G128" s="26"/>
      <c r="H128" s="26"/>
      <c r="I128" s="26"/>
      <c r="J128" s="26"/>
      <c r="K128" s="26"/>
      <c r="L128" s="293"/>
    </row>
    <row r="129" spans="2:14" x14ac:dyDescent="0.45">
      <c r="N129" s="294"/>
    </row>
    <row r="130" spans="2:14" x14ac:dyDescent="0.45">
      <c r="B130" s="151" t="s">
        <v>1950</v>
      </c>
      <c r="C130" s="7">
        <f>C128</f>
        <v>124</v>
      </c>
      <c r="D130" s="151" t="s">
        <v>1953</v>
      </c>
      <c r="E130" s="124">
        <f>C130-(E131+E132)</f>
        <v>108</v>
      </c>
      <c r="F130" s="125" t="s">
        <v>1936</v>
      </c>
      <c r="G130" s="150">
        <f>COUNTIFS(E5:E128,"",F5:F128,"Yes")</f>
        <v>0</v>
      </c>
      <c r="H130" s="126">
        <f>I130</f>
        <v>0</v>
      </c>
      <c r="I130" s="127">
        <f>IFERROR((G130/$E$130),0)</f>
        <v>0</v>
      </c>
      <c r="N130" s="294"/>
    </row>
    <row r="131" spans="2:14" x14ac:dyDescent="0.45">
      <c r="D131" s="151" t="s">
        <v>6</v>
      </c>
      <c r="E131" s="6">
        <f>COUNTIFS(E5:E128,"",F5:F128,"N/A")</f>
        <v>0</v>
      </c>
      <c r="F131" s="6">
        <v>2019</v>
      </c>
      <c r="G131" s="149">
        <f>COUNTIFS(E5:E128,"",$K$5:$K$128,("*2019*"))</f>
        <v>0</v>
      </c>
      <c r="H131" s="126">
        <f>H130+I131</f>
        <v>0</v>
      </c>
      <c r="I131" s="127">
        <f t="shared" ref="I131:I144" si="0">IFERROR((G131/$E$130),0)</f>
        <v>0</v>
      </c>
      <c r="N131" s="294"/>
    </row>
    <row r="132" spans="2:14" x14ac:dyDescent="0.45">
      <c r="D132" s="151" t="s">
        <v>1935</v>
      </c>
      <c r="E132" s="6">
        <f>COUNTIF(E5:E128,"Yes")</f>
        <v>16</v>
      </c>
      <c r="F132" s="6">
        <v>2020</v>
      </c>
      <c r="G132" s="149">
        <f>COUNTIFS(E5:E128,"",$K$5:$K$128,("*2020*"))</f>
        <v>0</v>
      </c>
      <c r="H132" s="126">
        <f>H131+I132</f>
        <v>0</v>
      </c>
      <c r="I132" s="127">
        <f t="shared" si="0"/>
        <v>0</v>
      </c>
      <c r="N132" s="294"/>
    </row>
    <row r="133" spans="2:14" x14ac:dyDescent="0.45">
      <c r="F133" s="6">
        <v>2021</v>
      </c>
      <c r="G133" s="149">
        <f>COUNTIFS(E5:E128,"",$K$5:$K$128,("*2021*"))</f>
        <v>0</v>
      </c>
      <c r="H133" s="126">
        <f t="shared" ref="H133:H135" si="1">H132+I133</f>
        <v>0</v>
      </c>
      <c r="I133" s="127">
        <f t="shared" si="0"/>
        <v>0</v>
      </c>
      <c r="N133" s="294"/>
    </row>
    <row r="134" spans="2:14" x14ac:dyDescent="0.45">
      <c r="F134" s="6">
        <v>2022</v>
      </c>
      <c r="G134" s="149">
        <f>COUNTIFS(E5:E128,"",$K$5:$K$128,("*2022*"))</f>
        <v>0</v>
      </c>
      <c r="H134" s="126">
        <f t="shared" si="1"/>
        <v>0</v>
      </c>
      <c r="I134" s="127">
        <f t="shared" si="0"/>
        <v>0</v>
      </c>
      <c r="N134" s="294"/>
    </row>
    <row r="135" spans="2:14" x14ac:dyDescent="0.45">
      <c r="F135" s="6">
        <v>2023</v>
      </c>
      <c r="G135" s="149">
        <f>COUNTIFS(E5:E128,"",$K$5:$K$128,("*2023*"))</f>
        <v>0</v>
      </c>
      <c r="H135" s="126">
        <f t="shared" si="1"/>
        <v>0</v>
      </c>
      <c r="I135" s="127">
        <f t="shared" si="0"/>
        <v>0</v>
      </c>
      <c r="N135" s="294"/>
    </row>
    <row r="136" spans="2:14" x14ac:dyDescent="0.45">
      <c r="F136" s="6">
        <v>2024</v>
      </c>
      <c r="G136" s="149">
        <f>COUNTIFS(E5:E128,"",$K$5:$K$128,("*2024*"))</f>
        <v>0</v>
      </c>
      <c r="H136" s="126">
        <f t="shared" ref="H136:H144" si="2">H135+I136</f>
        <v>0</v>
      </c>
      <c r="I136" s="127">
        <f t="shared" si="0"/>
        <v>0</v>
      </c>
      <c r="N136" s="294"/>
    </row>
    <row r="137" spans="2:14" x14ac:dyDescent="0.45">
      <c r="F137" s="6">
        <v>2025</v>
      </c>
      <c r="G137" s="149">
        <f>COUNTIFS(E5:E128,"",$K$5:$K$128,("*2025*"))</f>
        <v>0</v>
      </c>
      <c r="H137" s="126">
        <f t="shared" si="2"/>
        <v>0</v>
      </c>
      <c r="I137" s="127">
        <f t="shared" si="0"/>
        <v>0</v>
      </c>
      <c r="N137" s="294"/>
    </row>
    <row r="138" spans="2:14" x14ac:dyDescent="0.45">
      <c r="F138" s="6">
        <v>2026</v>
      </c>
      <c r="G138" s="149">
        <f>COUNTIFS(E5:E128,"",$K$5:$K$128,("*2026*"))</f>
        <v>0</v>
      </c>
      <c r="H138" s="126">
        <f t="shared" si="2"/>
        <v>0</v>
      </c>
      <c r="I138" s="127">
        <f t="shared" si="0"/>
        <v>0</v>
      </c>
      <c r="N138" s="294"/>
    </row>
    <row r="139" spans="2:14" x14ac:dyDescent="0.45">
      <c r="F139" s="6">
        <v>2027</v>
      </c>
      <c r="G139" s="149">
        <f>COUNTIFS(E5:E128,"",$K$5:$K$128,("*2027*"))</f>
        <v>0</v>
      </c>
      <c r="H139" s="126">
        <f t="shared" si="2"/>
        <v>0</v>
      </c>
      <c r="I139" s="127">
        <f t="shared" si="0"/>
        <v>0</v>
      </c>
      <c r="N139" s="294"/>
    </row>
    <row r="140" spans="2:14" x14ac:dyDescent="0.45">
      <c r="F140" s="6">
        <v>2028</v>
      </c>
      <c r="G140" s="149">
        <f>COUNTIFS(E5:E128,"",$K$5:$K$128,("*2028*"))</f>
        <v>0</v>
      </c>
      <c r="H140" s="126">
        <f t="shared" si="2"/>
        <v>0</v>
      </c>
      <c r="I140" s="127">
        <f t="shared" si="0"/>
        <v>0</v>
      </c>
      <c r="N140" s="294"/>
    </row>
    <row r="141" spans="2:14" x14ac:dyDescent="0.45">
      <c r="F141" s="6">
        <v>2029</v>
      </c>
      <c r="G141" s="149">
        <f>COUNTIFS(E5:E128,"",$K$5:$K$128,("*2029*"))</f>
        <v>0</v>
      </c>
      <c r="H141" s="126">
        <f t="shared" si="2"/>
        <v>0</v>
      </c>
      <c r="I141" s="127">
        <f t="shared" si="0"/>
        <v>0</v>
      </c>
      <c r="N141" s="294"/>
    </row>
    <row r="142" spans="2:14" x14ac:dyDescent="0.45">
      <c r="F142" s="6">
        <v>2030</v>
      </c>
      <c r="G142" s="149">
        <f>COUNTIFS(E5:E128,"",$K$5:$K$128,("*2030*"))</f>
        <v>0</v>
      </c>
      <c r="H142" s="126">
        <f t="shared" si="2"/>
        <v>0</v>
      </c>
      <c r="I142" s="127">
        <f t="shared" si="0"/>
        <v>0</v>
      </c>
      <c r="N142" s="294"/>
    </row>
    <row r="143" spans="2:14" x14ac:dyDescent="0.45">
      <c r="F143" s="151" t="s">
        <v>1952</v>
      </c>
      <c r="G143" s="149">
        <f>COUNTIFS(E5:E128,"",F5:F128,"No",K5:K128,"")</f>
        <v>0</v>
      </c>
      <c r="H143" s="126">
        <f>H142+I143</f>
        <v>0</v>
      </c>
      <c r="I143" s="127">
        <f t="shared" si="0"/>
        <v>0</v>
      </c>
      <c r="N143" s="294"/>
    </row>
    <row r="144" spans="2:14" x14ac:dyDescent="0.45">
      <c r="F144" s="151" t="s">
        <v>1951</v>
      </c>
      <c r="G144" s="149">
        <f>COUNTIFS(E5:E128,"",F5:F128,"")</f>
        <v>108</v>
      </c>
      <c r="H144" s="126">
        <f t="shared" si="2"/>
        <v>1</v>
      </c>
      <c r="I144" s="127">
        <f t="shared" si="0"/>
        <v>1</v>
      </c>
      <c r="N144" s="294"/>
    </row>
    <row r="145" spans="6:14" x14ac:dyDescent="0.45">
      <c r="F145" s="151" t="s">
        <v>1937</v>
      </c>
      <c r="G145" s="156">
        <f>SUM(G130:G144)</f>
        <v>108</v>
      </c>
      <c r="H145" s="154"/>
      <c r="I145" s="155">
        <f>SUM(I130:I144)</f>
        <v>1</v>
      </c>
      <c r="N145" s="294"/>
    </row>
    <row r="146" spans="6:14" x14ac:dyDescent="0.45">
      <c r="N146" s="294"/>
    </row>
    <row r="147" spans="6:14" x14ac:dyDescent="0.45">
      <c r="N147" s="294"/>
    </row>
    <row r="148" spans="6:14" x14ac:dyDescent="0.45">
      <c r="N148" s="294"/>
    </row>
    <row r="149" spans="6:14" x14ac:dyDescent="0.45">
      <c r="N149" s="294"/>
    </row>
    <row r="150" spans="6:14" x14ac:dyDescent="0.45">
      <c r="N150" s="294"/>
    </row>
    <row r="151" spans="6:14" x14ac:dyDescent="0.45">
      <c r="N151" s="294"/>
    </row>
    <row r="152" spans="6:14" x14ac:dyDescent="0.45">
      <c r="N152" s="294"/>
    </row>
    <row r="153" spans="6:14" x14ac:dyDescent="0.45">
      <c r="N153" s="294"/>
    </row>
    <row r="154" spans="6:14" x14ac:dyDescent="0.45">
      <c r="N154" s="294"/>
    </row>
    <row r="155" spans="6:14" x14ac:dyDescent="0.45">
      <c r="N155" s="294"/>
    </row>
    <row r="156" spans="6:14" x14ac:dyDescent="0.45">
      <c r="N156" s="294"/>
    </row>
    <row r="157" spans="6:14" x14ac:dyDescent="0.45">
      <c r="N157" s="294"/>
    </row>
    <row r="158" spans="6:14" x14ac:dyDescent="0.45">
      <c r="N158" s="294"/>
    </row>
    <row r="159" spans="6:14" x14ac:dyDescent="0.45">
      <c r="N159" s="294"/>
    </row>
    <row r="160" spans="6:14" x14ac:dyDescent="0.45">
      <c r="N160" s="294"/>
    </row>
    <row r="161" spans="14:14" x14ac:dyDescent="0.45">
      <c r="N161" s="294"/>
    </row>
    <row r="162" spans="14:14" x14ac:dyDescent="0.45">
      <c r="N162" s="294"/>
    </row>
    <row r="163" spans="14:14" x14ac:dyDescent="0.45">
      <c r="N163" s="294"/>
    </row>
    <row r="164" spans="14:14" x14ac:dyDescent="0.45">
      <c r="N164" s="294"/>
    </row>
    <row r="165" spans="14:14" x14ac:dyDescent="0.45">
      <c r="N165" s="294"/>
    </row>
    <row r="166" spans="14:14" x14ac:dyDescent="0.45">
      <c r="N166" s="294"/>
    </row>
    <row r="167" spans="14:14" x14ac:dyDescent="0.45">
      <c r="N167" s="294"/>
    </row>
    <row r="168" spans="14:14" x14ac:dyDescent="0.45">
      <c r="N168" s="294"/>
    </row>
    <row r="169" spans="14:14" x14ac:dyDescent="0.45">
      <c r="N169" s="294"/>
    </row>
    <row r="170" spans="14:14" x14ac:dyDescent="0.45">
      <c r="N170" s="294"/>
    </row>
    <row r="171" spans="14:14" x14ac:dyDescent="0.45">
      <c r="N171" s="294"/>
    </row>
    <row r="172" spans="14:14" x14ac:dyDescent="0.45">
      <c r="N172" s="294"/>
    </row>
    <row r="173" spans="14:14" x14ac:dyDescent="0.45">
      <c r="N173" s="294"/>
    </row>
    <row r="174" spans="14:14" x14ac:dyDescent="0.45">
      <c r="N174" s="294"/>
    </row>
    <row r="175" spans="14:14" x14ac:dyDescent="0.45">
      <c r="N175" s="294"/>
    </row>
    <row r="176" spans="14:14" x14ac:dyDescent="0.45">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1GImEmyv3D4BCMmALE9X0dMw7e8dMWgyINY4a6HBXaxwRSnQ9lcZ397uctqts48VSJDHZEH257bIuyzbJZhG+A==" saltValue="/aTiZKLeLZMrnzShaWlz3A==" spinCount="100000" sheet="1" objects="1" scenarios="1" autoFilter="0"/>
  <autoFilter ref="A4:N128"/>
  <mergeCells count="36">
    <mergeCell ref="A101:A128"/>
    <mergeCell ref="B101:B107"/>
    <mergeCell ref="B108:B116"/>
    <mergeCell ref="B117:B123"/>
    <mergeCell ref="B124:B128"/>
    <mergeCell ref="A81:A86"/>
    <mergeCell ref="B81:B86"/>
    <mergeCell ref="A95:A100"/>
    <mergeCell ref="B95:B98"/>
    <mergeCell ref="B99:B100"/>
    <mergeCell ref="A37:A53"/>
    <mergeCell ref="B37:B46"/>
    <mergeCell ref="B48:B51"/>
    <mergeCell ref="B52:B53"/>
    <mergeCell ref="A87:A94"/>
    <mergeCell ref="B87:B91"/>
    <mergeCell ref="B92:B94"/>
    <mergeCell ref="A54:A63"/>
    <mergeCell ref="B54:B60"/>
    <mergeCell ref="B61:B63"/>
    <mergeCell ref="A64:A71"/>
    <mergeCell ref="B64:B67"/>
    <mergeCell ref="B68:B71"/>
    <mergeCell ref="A72:A80"/>
    <mergeCell ref="B72:B78"/>
    <mergeCell ref="B79:B80"/>
    <mergeCell ref="H3:K3"/>
    <mergeCell ref="A23:A29"/>
    <mergeCell ref="B23:B29"/>
    <mergeCell ref="A30:A36"/>
    <mergeCell ref="B31:B35"/>
    <mergeCell ref="A5:A22"/>
    <mergeCell ref="B5:B14"/>
    <mergeCell ref="B15:B17"/>
    <mergeCell ref="B18:B20"/>
    <mergeCell ref="B21:B22"/>
  </mergeCells>
  <conditionalFormatting sqref="L5:L128">
    <cfRule type="cellIs" dxfId="10"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Tables!$D$2:$D$6</xm:f>
          </x14:formula1>
          <xm:sqref>J5:J128</xm:sqref>
        </x14:dataValidation>
        <x14:dataValidation type="list" allowBlank="1" showInputMessage="1" showErrorMessage="1">
          <x14:formula1>
            <xm:f>Tables!$C$2:$C$8</xm:f>
          </x14:formula1>
          <xm:sqref>I5:I128</xm:sqref>
        </x14:dataValidation>
        <x14:dataValidation type="list" allowBlank="1" showInputMessage="1" showErrorMessage="1">
          <x14:formula1>
            <xm:f>Tables!$B$2:$B$6</xm:f>
          </x14:formula1>
          <xm:sqref>H5:H128</xm:sqref>
        </x14:dataValidation>
        <x14:dataValidation type="list" allowBlank="1" showInputMessage="1" showErrorMessage="1">
          <x14:formula1>
            <xm:f>Tables!$A$2:$A$4</xm:f>
          </x14:formula1>
          <xm:sqref>F5:F128</xm:sqref>
        </x14:dataValidation>
        <x14:dataValidation type="list" allowBlank="1" showInputMessage="1" showErrorMessage="1">
          <x14:formula1>
            <xm:f>Tables!$A$2</xm:f>
          </x14:formula1>
          <xm:sqref>L5:L128</xm:sqref>
        </x14:dataValidation>
        <x14:dataValidation type="list" allowBlank="1" showInputMessage="1" showErrorMessage="1">
          <x14:formula1>
            <xm:f>Tables!$E$2:$E$47</xm:f>
          </x14:formula1>
          <xm:sqref>K5:K128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18"/>
  <sheetViews>
    <sheetView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6" width="17.33203125" style="6" customWidth="1"/>
    <col min="7" max="7" width="53.796875" style="6" customWidth="1"/>
    <col min="8" max="9" width="22.265625" style="6" bestFit="1" customWidth="1"/>
    <col min="10" max="13" width="16.59765625" style="6" customWidth="1"/>
    <col min="14" max="14" width="18.59765625" style="6" customWidth="1"/>
    <col min="15" max="16384" width="9.06640625" style="25"/>
  </cols>
  <sheetData>
    <row r="1" spans="1:14" s="85" customFormat="1" ht="21" x14ac:dyDescent="0.65">
      <c r="A1" s="10" t="s">
        <v>1663</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23.65" thickBot="1" x14ac:dyDescent="0.4">
      <c r="A5" s="35" t="s">
        <v>76</v>
      </c>
      <c r="B5" s="36" t="s">
        <v>1664</v>
      </c>
      <c r="C5" s="53">
        <v>1</v>
      </c>
      <c r="D5" s="51" t="s">
        <v>1665</v>
      </c>
      <c r="E5" s="135"/>
      <c r="F5" s="1"/>
      <c r="G5" s="44"/>
      <c r="H5" s="44"/>
      <c r="I5" s="44"/>
      <c r="J5" s="44"/>
      <c r="K5" s="44"/>
      <c r="L5" s="293"/>
    </row>
    <row r="6" spans="1:14" s="54" customFormat="1" ht="12" thickBot="1" x14ac:dyDescent="0.4">
      <c r="A6" s="37"/>
      <c r="B6" s="38"/>
      <c r="C6" s="53">
        <v>2</v>
      </c>
      <c r="D6" s="51" t="s">
        <v>1666</v>
      </c>
      <c r="E6" s="135"/>
      <c r="F6" s="1"/>
      <c r="G6" s="44"/>
      <c r="H6" s="44"/>
      <c r="I6" s="44"/>
      <c r="J6" s="44"/>
      <c r="K6" s="44"/>
      <c r="L6" s="293"/>
    </row>
    <row r="7" spans="1:14" s="54" customFormat="1" ht="23.65" thickBot="1" x14ac:dyDescent="0.4">
      <c r="A7" s="37"/>
      <c r="B7" s="38"/>
      <c r="C7" s="53">
        <v>3</v>
      </c>
      <c r="D7" s="51" t="s">
        <v>1667</v>
      </c>
      <c r="E7" s="135"/>
      <c r="F7" s="1"/>
      <c r="G7" s="44"/>
      <c r="H7" s="44"/>
      <c r="I7" s="44"/>
      <c r="J7" s="44"/>
      <c r="K7" s="44"/>
      <c r="L7" s="293"/>
    </row>
    <row r="8" spans="1:14" s="54" customFormat="1" ht="12" thickBot="1" x14ac:dyDescent="0.4">
      <c r="A8" s="37"/>
      <c r="B8" s="38"/>
      <c r="C8" s="49">
        <v>4</v>
      </c>
      <c r="D8" s="50" t="s">
        <v>1668</v>
      </c>
      <c r="E8" s="136" t="s">
        <v>4</v>
      </c>
      <c r="F8" s="17"/>
      <c r="G8" s="26"/>
      <c r="H8" s="26"/>
      <c r="I8" s="26"/>
      <c r="J8" s="26"/>
      <c r="K8" s="26"/>
      <c r="L8" s="293"/>
    </row>
    <row r="9" spans="1:14" s="54" customFormat="1" ht="23.65" thickBot="1" x14ac:dyDescent="0.4">
      <c r="A9" s="37"/>
      <c r="B9" s="38"/>
      <c r="C9" s="53">
        <v>5</v>
      </c>
      <c r="D9" s="51" t="s">
        <v>1669</v>
      </c>
      <c r="E9" s="135"/>
      <c r="F9" s="1"/>
      <c r="G9" s="44"/>
      <c r="H9" s="44"/>
      <c r="I9" s="44"/>
      <c r="J9" s="44"/>
      <c r="K9" s="44"/>
      <c r="L9" s="293"/>
    </row>
    <row r="10" spans="1:14" s="54" customFormat="1" ht="12" thickBot="1" x14ac:dyDescent="0.4">
      <c r="A10" s="37"/>
      <c r="B10" s="38"/>
      <c r="C10" s="53">
        <v>6</v>
      </c>
      <c r="D10" s="51" t="s">
        <v>1670</v>
      </c>
      <c r="E10" s="135"/>
      <c r="F10" s="1"/>
      <c r="G10" s="44"/>
      <c r="H10" s="44"/>
      <c r="I10" s="44"/>
      <c r="J10" s="44"/>
      <c r="K10" s="44"/>
      <c r="L10" s="293"/>
    </row>
    <row r="11" spans="1:14" s="54" customFormat="1" ht="12" thickBot="1" x14ac:dyDescent="0.4">
      <c r="A11" s="37"/>
      <c r="B11" s="38"/>
      <c r="C11" s="53">
        <v>7</v>
      </c>
      <c r="D11" s="51" t="s">
        <v>1671</v>
      </c>
      <c r="E11" s="135"/>
      <c r="F11" s="1"/>
      <c r="G11" s="44"/>
      <c r="H11" s="44"/>
      <c r="I11" s="44"/>
      <c r="J11" s="44"/>
      <c r="K11" s="44"/>
      <c r="L11" s="293"/>
    </row>
    <row r="12" spans="1:14" s="54" customFormat="1" ht="12" thickBot="1" x14ac:dyDescent="0.4">
      <c r="A12" s="37"/>
      <c r="B12" s="38"/>
      <c r="C12" s="53">
        <v>8</v>
      </c>
      <c r="D12" s="51" t="s">
        <v>1672</v>
      </c>
      <c r="E12" s="135"/>
      <c r="F12" s="1"/>
      <c r="G12" s="44"/>
      <c r="H12" s="44"/>
      <c r="I12" s="44"/>
      <c r="J12" s="44"/>
      <c r="K12" s="44"/>
      <c r="L12" s="293"/>
    </row>
    <row r="13" spans="1:14" s="54" customFormat="1" ht="23.65" thickBot="1" x14ac:dyDescent="0.4">
      <c r="A13" s="37"/>
      <c r="B13" s="41"/>
      <c r="C13" s="53">
        <v>9</v>
      </c>
      <c r="D13" s="51" t="s">
        <v>1673</v>
      </c>
      <c r="E13" s="135"/>
      <c r="F13" s="1"/>
      <c r="G13" s="44"/>
      <c r="H13" s="44"/>
      <c r="I13" s="44"/>
      <c r="J13" s="44"/>
      <c r="K13" s="44"/>
      <c r="L13" s="293"/>
    </row>
    <row r="14" spans="1:14" s="54" customFormat="1" ht="12" thickBot="1" x14ac:dyDescent="0.4">
      <c r="A14" s="37"/>
      <c r="B14" s="36" t="s">
        <v>1674</v>
      </c>
      <c r="C14" s="53">
        <v>10</v>
      </c>
      <c r="D14" s="51" t="s">
        <v>1675</v>
      </c>
      <c r="E14" s="135"/>
      <c r="F14" s="1"/>
      <c r="G14" s="44"/>
      <c r="H14" s="44"/>
      <c r="I14" s="44"/>
      <c r="J14" s="44"/>
      <c r="K14" s="44"/>
      <c r="L14" s="293"/>
    </row>
    <row r="15" spans="1:14" s="54" customFormat="1" ht="12" thickBot="1" x14ac:dyDescent="0.4">
      <c r="A15" s="37"/>
      <c r="B15" s="41"/>
      <c r="C15" s="53">
        <v>11</v>
      </c>
      <c r="D15" s="51" t="s">
        <v>1676</v>
      </c>
      <c r="E15" s="135"/>
      <c r="F15" s="1"/>
      <c r="G15" s="44"/>
      <c r="H15" s="44"/>
      <c r="I15" s="44"/>
      <c r="J15" s="44"/>
      <c r="K15" s="44"/>
      <c r="L15" s="293"/>
    </row>
    <row r="16" spans="1:14" s="54" customFormat="1" ht="12" thickBot="1" x14ac:dyDescent="0.4">
      <c r="A16" s="37"/>
      <c r="B16" s="51" t="s">
        <v>1677</v>
      </c>
      <c r="C16" s="53">
        <v>12</v>
      </c>
      <c r="D16" s="51" t="s">
        <v>1678</v>
      </c>
      <c r="E16" s="135"/>
      <c r="F16" s="1"/>
      <c r="G16" s="44"/>
      <c r="H16" s="44"/>
      <c r="I16" s="44"/>
      <c r="J16" s="44"/>
      <c r="K16" s="44"/>
      <c r="L16" s="293"/>
    </row>
    <row r="17" spans="1:12" s="54" customFormat="1" ht="23.65" thickBot="1" x14ac:dyDescent="0.4">
      <c r="A17" s="37"/>
      <c r="B17" s="36" t="s">
        <v>1679</v>
      </c>
      <c r="C17" s="53">
        <v>13</v>
      </c>
      <c r="D17" s="51" t="s">
        <v>1680</v>
      </c>
      <c r="E17" s="135"/>
      <c r="F17" s="1"/>
      <c r="G17" s="44"/>
      <c r="H17" s="44"/>
      <c r="I17" s="44"/>
      <c r="J17" s="44"/>
      <c r="K17" s="44"/>
      <c r="L17" s="293"/>
    </row>
    <row r="18" spans="1:12" s="54" customFormat="1" ht="12" thickBot="1" x14ac:dyDescent="0.4">
      <c r="A18" s="45"/>
      <c r="B18" s="41"/>
      <c r="C18" s="53">
        <v>14</v>
      </c>
      <c r="D18" s="51" t="s">
        <v>1681</v>
      </c>
      <c r="E18" s="135"/>
      <c r="F18" s="1"/>
      <c r="G18" s="44"/>
      <c r="H18" s="44"/>
      <c r="I18" s="44"/>
      <c r="J18" s="44"/>
      <c r="K18" s="44"/>
      <c r="L18" s="293"/>
    </row>
    <row r="19" spans="1:12" s="54" customFormat="1" ht="12" thickBot="1" x14ac:dyDescent="0.4">
      <c r="A19" s="35" t="s">
        <v>1682</v>
      </c>
      <c r="B19" s="36" t="s">
        <v>1683</v>
      </c>
      <c r="C19" s="53">
        <v>15</v>
      </c>
      <c r="D19" s="51" t="s">
        <v>1684</v>
      </c>
      <c r="E19" s="135"/>
      <c r="F19" s="1"/>
      <c r="G19" s="44"/>
      <c r="H19" s="44"/>
      <c r="I19" s="44"/>
      <c r="J19" s="44"/>
      <c r="K19" s="44"/>
      <c r="L19" s="293"/>
    </row>
    <row r="20" spans="1:12" s="54" customFormat="1" ht="12" thickBot="1" x14ac:dyDescent="0.4">
      <c r="A20" s="37"/>
      <c r="B20" s="38"/>
      <c r="C20" s="53">
        <v>16</v>
      </c>
      <c r="D20" s="51" t="s">
        <v>1685</v>
      </c>
      <c r="E20" s="135"/>
      <c r="F20" s="1"/>
      <c r="G20" s="44"/>
      <c r="H20" s="44"/>
      <c r="I20" s="44"/>
      <c r="J20" s="44"/>
      <c r="K20" s="44"/>
      <c r="L20" s="293"/>
    </row>
    <row r="21" spans="1:12" s="54" customFormat="1" ht="12" thickBot="1" x14ac:dyDescent="0.4">
      <c r="A21" s="37"/>
      <c r="B21" s="38"/>
      <c r="C21" s="53">
        <v>17</v>
      </c>
      <c r="D21" s="51" t="s">
        <v>1686</v>
      </c>
      <c r="E21" s="135"/>
      <c r="F21" s="1"/>
      <c r="G21" s="44"/>
      <c r="H21" s="44"/>
      <c r="I21" s="44"/>
      <c r="J21" s="44"/>
      <c r="K21" s="44"/>
      <c r="L21" s="293"/>
    </row>
    <row r="22" spans="1:12" s="54" customFormat="1" ht="12" thickBot="1" x14ac:dyDescent="0.4">
      <c r="A22" s="37"/>
      <c r="B22" s="38"/>
      <c r="C22" s="53">
        <v>18</v>
      </c>
      <c r="D22" s="51" t="s">
        <v>1687</v>
      </c>
      <c r="E22" s="135"/>
      <c r="F22" s="1"/>
      <c r="G22" s="44"/>
      <c r="H22" s="44"/>
      <c r="I22" s="44"/>
      <c r="J22" s="44"/>
      <c r="K22" s="44"/>
      <c r="L22" s="293"/>
    </row>
    <row r="23" spans="1:12" s="54" customFormat="1" ht="12" thickBot="1" x14ac:dyDescent="0.4">
      <c r="A23" s="37"/>
      <c r="B23" s="38"/>
      <c r="C23" s="53">
        <v>19</v>
      </c>
      <c r="D23" s="51" t="s">
        <v>1688</v>
      </c>
      <c r="E23" s="135"/>
      <c r="F23" s="1"/>
      <c r="G23" s="44"/>
      <c r="H23" s="44"/>
      <c r="I23" s="44"/>
      <c r="J23" s="44"/>
      <c r="K23" s="44"/>
      <c r="L23" s="293"/>
    </row>
    <row r="24" spans="1:12" s="54" customFormat="1" ht="12" thickBot="1" x14ac:dyDescent="0.4">
      <c r="A24" s="37"/>
      <c r="B24" s="38"/>
      <c r="C24" s="53">
        <v>20</v>
      </c>
      <c r="D24" s="51" t="s">
        <v>1689</v>
      </c>
      <c r="E24" s="135"/>
      <c r="F24" s="1"/>
      <c r="G24" s="44"/>
      <c r="H24" s="44"/>
      <c r="I24" s="44"/>
      <c r="J24" s="44"/>
      <c r="K24" s="44"/>
      <c r="L24" s="293"/>
    </row>
    <row r="25" spans="1:12" s="54" customFormat="1" ht="12" thickBot="1" x14ac:dyDescent="0.4">
      <c r="A25" s="37"/>
      <c r="B25" s="38"/>
      <c r="C25" s="53">
        <v>21</v>
      </c>
      <c r="D25" s="51" t="s">
        <v>1690</v>
      </c>
      <c r="E25" s="135"/>
      <c r="F25" s="1"/>
      <c r="G25" s="44"/>
      <c r="H25" s="44"/>
      <c r="I25" s="44"/>
      <c r="J25" s="44"/>
      <c r="K25" s="44"/>
      <c r="L25" s="293"/>
    </row>
    <row r="26" spans="1:12" s="54" customFormat="1" ht="23.65" thickBot="1" x14ac:dyDescent="0.4">
      <c r="A26" s="37"/>
      <c r="B26" s="38"/>
      <c r="C26" s="53">
        <v>22</v>
      </c>
      <c r="D26" s="51" t="s">
        <v>1691</v>
      </c>
      <c r="E26" s="135"/>
      <c r="F26" s="1"/>
      <c r="G26" s="44"/>
      <c r="H26" s="44"/>
      <c r="I26" s="44"/>
      <c r="J26" s="44"/>
      <c r="K26" s="44"/>
      <c r="L26" s="293"/>
    </row>
    <row r="27" spans="1:12" s="54" customFormat="1" ht="23.65" thickBot="1" x14ac:dyDescent="0.4">
      <c r="A27" s="37"/>
      <c r="B27" s="38"/>
      <c r="C27" s="53">
        <v>23</v>
      </c>
      <c r="D27" s="51" t="s">
        <v>1692</v>
      </c>
      <c r="E27" s="135"/>
      <c r="F27" s="1"/>
      <c r="G27" s="44"/>
      <c r="H27" s="44"/>
      <c r="I27" s="44"/>
      <c r="J27" s="44"/>
      <c r="K27" s="44"/>
      <c r="L27" s="293"/>
    </row>
    <row r="28" spans="1:12" s="54" customFormat="1" ht="23.65" thickBot="1" x14ac:dyDescent="0.4">
      <c r="A28" s="37"/>
      <c r="B28" s="38"/>
      <c r="C28" s="53">
        <v>24</v>
      </c>
      <c r="D28" s="51" t="s">
        <v>1693</v>
      </c>
      <c r="E28" s="135"/>
      <c r="F28" s="1"/>
      <c r="G28" s="44"/>
      <c r="H28" s="44"/>
      <c r="I28" s="44"/>
      <c r="J28" s="44"/>
      <c r="K28" s="44"/>
      <c r="L28" s="293"/>
    </row>
    <row r="29" spans="1:12" s="54" customFormat="1" ht="23.65" thickBot="1" x14ac:dyDescent="0.4">
      <c r="A29" s="37"/>
      <c r="B29" s="38"/>
      <c r="C29" s="53">
        <v>25</v>
      </c>
      <c r="D29" s="51" t="s">
        <v>1694</v>
      </c>
      <c r="E29" s="135"/>
      <c r="F29" s="1"/>
      <c r="G29" s="44"/>
      <c r="H29" s="44"/>
      <c r="I29" s="44"/>
      <c r="J29" s="44"/>
      <c r="K29" s="44"/>
      <c r="L29" s="293"/>
    </row>
    <row r="30" spans="1:12" s="54" customFormat="1" ht="12" thickBot="1" x14ac:dyDescent="0.4">
      <c r="A30" s="37"/>
      <c r="B30" s="38"/>
      <c r="C30" s="53">
        <v>26</v>
      </c>
      <c r="D30" s="51" t="s">
        <v>1695</v>
      </c>
      <c r="E30" s="135"/>
      <c r="F30" s="1"/>
      <c r="G30" s="44"/>
      <c r="H30" s="44"/>
      <c r="I30" s="44"/>
      <c r="J30" s="44"/>
      <c r="K30" s="44"/>
      <c r="L30" s="293"/>
    </row>
    <row r="31" spans="1:12" s="54" customFormat="1" ht="23.65" thickBot="1" x14ac:dyDescent="0.4">
      <c r="A31" s="37"/>
      <c r="B31" s="38"/>
      <c r="C31" s="53">
        <v>27</v>
      </c>
      <c r="D31" s="51" t="s">
        <v>1696</v>
      </c>
      <c r="E31" s="135"/>
      <c r="F31" s="1"/>
      <c r="G31" s="44"/>
      <c r="H31" s="44"/>
      <c r="I31" s="44"/>
      <c r="J31" s="44"/>
      <c r="K31" s="44"/>
      <c r="L31" s="293"/>
    </row>
    <row r="32" spans="1:12" s="54" customFormat="1" ht="12" thickBot="1" x14ac:dyDescent="0.4">
      <c r="A32" s="37"/>
      <c r="B32" s="38"/>
      <c r="C32" s="53">
        <v>28</v>
      </c>
      <c r="D32" s="51" t="s">
        <v>1697</v>
      </c>
      <c r="E32" s="135"/>
      <c r="F32" s="1"/>
      <c r="G32" s="44"/>
      <c r="H32" s="44"/>
      <c r="I32" s="44"/>
      <c r="J32" s="44"/>
      <c r="K32" s="44"/>
      <c r="L32" s="293"/>
    </row>
    <row r="33" spans="1:12" s="54" customFormat="1" ht="12" thickBot="1" x14ac:dyDescent="0.4">
      <c r="A33" s="37"/>
      <c r="B33" s="38"/>
      <c r="C33" s="53">
        <v>29</v>
      </c>
      <c r="D33" s="51" t="s">
        <v>1698</v>
      </c>
      <c r="E33" s="135"/>
      <c r="F33" s="1"/>
      <c r="G33" s="44"/>
      <c r="H33" s="44"/>
      <c r="I33" s="44"/>
      <c r="J33" s="44"/>
      <c r="K33" s="44"/>
      <c r="L33" s="293"/>
    </row>
    <row r="34" spans="1:12" s="54" customFormat="1" ht="12" thickBot="1" x14ac:dyDescent="0.4">
      <c r="A34" s="37"/>
      <c r="B34" s="38"/>
      <c r="C34" s="53">
        <v>30</v>
      </c>
      <c r="D34" s="51" t="s">
        <v>1699</v>
      </c>
      <c r="E34" s="135"/>
      <c r="F34" s="1"/>
      <c r="G34" s="44"/>
      <c r="H34" s="44"/>
      <c r="I34" s="44"/>
      <c r="J34" s="44"/>
      <c r="K34" s="44"/>
      <c r="L34" s="293"/>
    </row>
    <row r="35" spans="1:12" s="54" customFormat="1" ht="12" thickBot="1" x14ac:dyDescent="0.4">
      <c r="A35" s="37"/>
      <c r="B35" s="38"/>
      <c r="C35" s="49">
        <v>31</v>
      </c>
      <c r="D35" s="50" t="s">
        <v>1700</v>
      </c>
      <c r="E35" s="136" t="s">
        <v>4</v>
      </c>
      <c r="F35" s="17"/>
      <c r="G35" s="26"/>
      <c r="H35" s="26"/>
      <c r="I35" s="26"/>
      <c r="J35" s="26"/>
      <c r="K35" s="26"/>
      <c r="L35" s="293"/>
    </row>
    <row r="36" spans="1:12" s="54" customFormat="1" ht="12" thickBot="1" x14ac:dyDescent="0.4">
      <c r="A36" s="37"/>
      <c r="B36" s="38"/>
      <c r="C36" s="53">
        <v>32</v>
      </c>
      <c r="D36" s="51" t="s">
        <v>1701</v>
      </c>
      <c r="E36" s="135"/>
      <c r="F36" s="1"/>
      <c r="G36" s="44"/>
      <c r="H36" s="44"/>
      <c r="I36" s="44"/>
      <c r="J36" s="44"/>
      <c r="K36" s="44"/>
      <c r="L36" s="293"/>
    </row>
    <row r="37" spans="1:12" s="54" customFormat="1" ht="23.65" thickBot="1" x14ac:dyDescent="0.4">
      <c r="A37" s="37"/>
      <c r="B37" s="38"/>
      <c r="C37" s="53">
        <v>33</v>
      </c>
      <c r="D37" s="51" t="s">
        <v>1702</v>
      </c>
      <c r="E37" s="135"/>
      <c r="F37" s="1"/>
      <c r="G37" s="44"/>
      <c r="H37" s="44"/>
      <c r="I37" s="44"/>
      <c r="J37" s="44"/>
      <c r="K37" s="44"/>
      <c r="L37" s="293"/>
    </row>
    <row r="38" spans="1:12" s="54" customFormat="1" ht="12" thickBot="1" x14ac:dyDescent="0.4">
      <c r="A38" s="37"/>
      <c r="B38" s="38"/>
      <c r="C38" s="53">
        <v>34</v>
      </c>
      <c r="D38" s="51" t="s">
        <v>1703</v>
      </c>
      <c r="E38" s="135"/>
      <c r="F38" s="1"/>
      <c r="G38" s="44"/>
      <c r="H38" s="44"/>
      <c r="I38" s="44"/>
      <c r="J38" s="44"/>
      <c r="K38" s="44"/>
      <c r="L38" s="293"/>
    </row>
    <row r="39" spans="1:12" s="54" customFormat="1" ht="12" thickBot="1" x14ac:dyDescent="0.4">
      <c r="A39" s="37"/>
      <c r="B39" s="41"/>
      <c r="C39" s="53">
        <v>35</v>
      </c>
      <c r="D39" s="51" t="s">
        <v>1704</v>
      </c>
      <c r="E39" s="135"/>
      <c r="F39" s="1"/>
      <c r="G39" s="44"/>
      <c r="H39" s="44"/>
      <c r="I39" s="44"/>
      <c r="J39" s="44"/>
      <c r="K39" s="44"/>
      <c r="L39" s="293"/>
    </row>
    <row r="40" spans="1:12" s="54" customFormat="1" ht="23.65" thickBot="1" x14ac:dyDescent="0.4">
      <c r="A40" s="37"/>
      <c r="B40" s="36" t="s">
        <v>1705</v>
      </c>
      <c r="C40" s="53">
        <v>36</v>
      </c>
      <c r="D40" s="51" t="s">
        <v>1706</v>
      </c>
      <c r="E40" s="135"/>
      <c r="F40" s="1"/>
      <c r="G40" s="44"/>
      <c r="H40" s="44"/>
      <c r="I40" s="44"/>
      <c r="J40" s="44"/>
      <c r="K40" s="44"/>
      <c r="L40" s="293"/>
    </row>
    <row r="41" spans="1:12" s="54" customFormat="1" ht="35.25" thickBot="1" x14ac:dyDescent="0.4">
      <c r="A41" s="37"/>
      <c r="B41" s="38"/>
      <c r="C41" s="53">
        <v>37</v>
      </c>
      <c r="D41" s="51" t="s">
        <v>1707</v>
      </c>
      <c r="E41" s="135"/>
      <c r="F41" s="1"/>
      <c r="G41" s="44"/>
      <c r="H41" s="44"/>
      <c r="I41" s="44"/>
      <c r="J41" s="44"/>
      <c r="K41" s="44"/>
      <c r="L41" s="293"/>
    </row>
    <row r="42" spans="1:12" s="54" customFormat="1" ht="23.65" thickBot="1" x14ac:dyDescent="0.4">
      <c r="A42" s="37"/>
      <c r="B42" s="38"/>
      <c r="C42" s="53">
        <v>38</v>
      </c>
      <c r="D42" s="51" t="s">
        <v>1708</v>
      </c>
      <c r="E42" s="135"/>
      <c r="F42" s="1"/>
      <c r="G42" s="44"/>
      <c r="H42" s="44"/>
      <c r="I42" s="44"/>
      <c r="J42" s="44"/>
      <c r="K42" s="44"/>
      <c r="L42" s="293"/>
    </row>
    <row r="43" spans="1:12" s="54" customFormat="1" ht="12" thickBot="1" x14ac:dyDescent="0.4">
      <c r="A43" s="37"/>
      <c r="B43" s="41"/>
      <c r="C43" s="53">
        <v>39</v>
      </c>
      <c r="D43" s="51" t="s">
        <v>1709</v>
      </c>
      <c r="E43" s="135"/>
      <c r="F43" s="1"/>
      <c r="G43" s="44"/>
      <c r="H43" s="44"/>
      <c r="I43" s="44"/>
      <c r="J43" s="44"/>
      <c r="K43" s="44"/>
      <c r="L43" s="293"/>
    </row>
    <row r="44" spans="1:12" s="54" customFormat="1" ht="12" thickBot="1" x14ac:dyDescent="0.4">
      <c r="A44" s="37"/>
      <c r="B44" s="36" t="s">
        <v>1710</v>
      </c>
      <c r="C44" s="53">
        <v>40</v>
      </c>
      <c r="D44" s="51" t="s">
        <v>1711</v>
      </c>
      <c r="E44" s="135"/>
      <c r="F44" s="1"/>
      <c r="G44" s="44"/>
      <c r="H44" s="44"/>
      <c r="I44" s="44"/>
      <c r="J44" s="44"/>
      <c r="K44" s="44"/>
      <c r="L44" s="293"/>
    </row>
    <row r="45" spans="1:12" s="54" customFormat="1" ht="12" thickBot="1" x14ac:dyDescent="0.4">
      <c r="A45" s="37"/>
      <c r="B45" s="38"/>
      <c r="C45" s="53">
        <v>41</v>
      </c>
      <c r="D45" s="51" t="s">
        <v>1712</v>
      </c>
      <c r="E45" s="135"/>
      <c r="F45" s="1"/>
      <c r="G45" s="44"/>
      <c r="H45" s="44"/>
      <c r="I45" s="44"/>
      <c r="J45" s="44"/>
      <c r="K45" s="44"/>
      <c r="L45" s="293"/>
    </row>
    <row r="46" spans="1:12" s="54" customFormat="1" ht="12" thickBot="1" x14ac:dyDescent="0.4">
      <c r="A46" s="37"/>
      <c r="B46" s="38"/>
      <c r="C46" s="53">
        <v>42</v>
      </c>
      <c r="D46" s="51" t="s">
        <v>1713</v>
      </c>
      <c r="E46" s="135"/>
      <c r="F46" s="1"/>
      <c r="G46" s="44"/>
      <c r="H46" s="44"/>
      <c r="I46" s="44"/>
      <c r="J46" s="44"/>
      <c r="K46" s="44"/>
      <c r="L46" s="293"/>
    </row>
    <row r="47" spans="1:12" s="54" customFormat="1" ht="23.65" thickBot="1" x14ac:dyDescent="0.4">
      <c r="A47" s="37"/>
      <c r="B47" s="38"/>
      <c r="C47" s="53">
        <v>43</v>
      </c>
      <c r="D47" s="51" t="s">
        <v>1714</v>
      </c>
      <c r="E47" s="135"/>
      <c r="F47" s="1"/>
      <c r="G47" s="44"/>
      <c r="H47" s="44"/>
      <c r="I47" s="44"/>
      <c r="J47" s="44"/>
      <c r="K47" s="44"/>
      <c r="L47" s="293"/>
    </row>
    <row r="48" spans="1:12" s="54" customFormat="1" ht="23.65" thickBot="1" x14ac:dyDescent="0.4">
      <c r="A48" s="37"/>
      <c r="B48" s="38"/>
      <c r="C48" s="53">
        <v>44</v>
      </c>
      <c r="D48" s="51" t="s">
        <v>1715</v>
      </c>
      <c r="E48" s="135"/>
      <c r="F48" s="1"/>
      <c r="G48" s="44"/>
      <c r="H48" s="44"/>
      <c r="I48" s="44"/>
      <c r="J48" s="44"/>
      <c r="K48" s="44"/>
      <c r="L48" s="293"/>
    </row>
    <row r="49" spans="1:12" s="54" customFormat="1" ht="12" thickBot="1" x14ac:dyDescent="0.4">
      <c r="A49" s="37"/>
      <c r="B49" s="38"/>
      <c r="C49" s="53">
        <v>45</v>
      </c>
      <c r="D49" s="51" t="s">
        <v>1716</v>
      </c>
      <c r="E49" s="135"/>
      <c r="F49" s="1"/>
      <c r="G49" s="44"/>
      <c r="H49" s="44"/>
      <c r="I49" s="44"/>
      <c r="J49" s="44"/>
      <c r="K49" s="44"/>
      <c r="L49" s="293"/>
    </row>
    <row r="50" spans="1:12" s="54" customFormat="1" ht="23.65" thickBot="1" x14ac:dyDescent="0.4">
      <c r="A50" s="37"/>
      <c r="B50" s="38"/>
      <c r="C50" s="53">
        <v>46</v>
      </c>
      <c r="D50" s="51" t="s">
        <v>1717</v>
      </c>
      <c r="E50" s="135"/>
      <c r="F50" s="1"/>
      <c r="G50" s="44"/>
      <c r="H50" s="44"/>
      <c r="I50" s="44"/>
      <c r="J50" s="44"/>
      <c r="K50" s="44"/>
      <c r="L50" s="293"/>
    </row>
    <row r="51" spans="1:12" s="54" customFormat="1" ht="12" thickBot="1" x14ac:dyDescent="0.4">
      <c r="A51" s="45"/>
      <c r="B51" s="41"/>
      <c r="C51" s="53">
        <v>47</v>
      </c>
      <c r="D51" s="51" t="s">
        <v>1718</v>
      </c>
      <c r="E51" s="135"/>
      <c r="F51" s="1"/>
      <c r="G51" s="44"/>
      <c r="H51" s="44"/>
      <c r="I51" s="44"/>
      <c r="J51" s="44"/>
      <c r="K51" s="44"/>
      <c r="L51" s="293"/>
    </row>
    <row r="52" spans="1:12" s="54" customFormat="1" ht="12" thickBot="1" x14ac:dyDescent="0.4">
      <c r="A52" s="35" t="s">
        <v>1719</v>
      </c>
      <c r="B52" s="36" t="s">
        <v>1469</v>
      </c>
      <c r="C52" s="53">
        <v>48</v>
      </c>
      <c r="D52" s="51" t="s">
        <v>1720</v>
      </c>
      <c r="E52" s="135"/>
      <c r="F52" s="1"/>
      <c r="G52" s="44"/>
      <c r="H52" s="44"/>
      <c r="I52" s="44"/>
      <c r="J52" s="44"/>
      <c r="K52" s="44"/>
      <c r="L52" s="293"/>
    </row>
    <row r="53" spans="1:12" s="54" customFormat="1" ht="23.65" thickBot="1" x14ac:dyDescent="0.4">
      <c r="A53" s="37"/>
      <c r="B53" s="38"/>
      <c r="C53" s="53">
        <v>49</v>
      </c>
      <c r="D53" s="51" t="s">
        <v>1721</v>
      </c>
      <c r="E53" s="135"/>
      <c r="F53" s="1"/>
      <c r="G53" s="44"/>
      <c r="H53" s="44"/>
      <c r="I53" s="44"/>
      <c r="J53" s="44"/>
      <c r="K53" s="44"/>
      <c r="L53" s="293"/>
    </row>
    <row r="54" spans="1:12" s="54" customFormat="1" ht="12" thickBot="1" x14ac:dyDescent="0.4">
      <c r="A54" s="37"/>
      <c r="B54" s="38"/>
      <c r="C54" s="53">
        <v>50</v>
      </c>
      <c r="D54" s="51" t="s">
        <v>1722</v>
      </c>
      <c r="E54" s="135"/>
      <c r="F54" s="1"/>
      <c r="G54" s="44"/>
      <c r="H54" s="44"/>
      <c r="I54" s="44"/>
      <c r="J54" s="44"/>
      <c r="K54" s="44"/>
      <c r="L54" s="293"/>
    </row>
    <row r="55" spans="1:12" s="54" customFormat="1" ht="23.65" thickBot="1" x14ac:dyDescent="0.4">
      <c r="A55" s="37"/>
      <c r="B55" s="38"/>
      <c r="C55" s="53">
        <v>51</v>
      </c>
      <c r="D55" s="51" t="s">
        <v>1723</v>
      </c>
      <c r="E55" s="135"/>
      <c r="F55" s="1"/>
      <c r="G55" s="44"/>
      <c r="H55" s="44"/>
      <c r="I55" s="44"/>
      <c r="J55" s="44"/>
      <c r="K55" s="44"/>
      <c r="L55" s="293"/>
    </row>
    <row r="56" spans="1:12" s="54" customFormat="1" ht="23.65" thickBot="1" x14ac:dyDescent="0.4">
      <c r="A56" s="37"/>
      <c r="B56" s="38"/>
      <c r="C56" s="53">
        <v>52</v>
      </c>
      <c r="D56" s="51" t="s">
        <v>1724</v>
      </c>
      <c r="E56" s="135"/>
      <c r="F56" s="1"/>
      <c r="G56" s="44"/>
      <c r="H56" s="44"/>
      <c r="I56" s="44"/>
      <c r="J56" s="44"/>
      <c r="K56" s="44"/>
      <c r="L56" s="293"/>
    </row>
    <row r="57" spans="1:12" s="54" customFormat="1" ht="23.65" thickBot="1" x14ac:dyDescent="0.4">
      <c r="A57" s="37"/>
      <c r="B57" s="38"/>
      <c r="C57" s="53">
        <v>53</v>
      </c>
      <c r="D57" s="51" t="s">
        <v>1725</v>
      </c>
      <c r="E57" s="135"/>
      <c r="F57" s="1"/>
      <c r="G57" s="44"/>
      <c r="H57" s="44"/>
      <c r="I57" s="44"/>
      <c r="J57" s="44"/>
      <c r="K57" s="44"/>
      <c r="L57" s="293"/>
    </row>
    <row r="58" spans="1:12" s="54" customFormat="1" ht="12" thickBot="1" x14ac:dyDescent="0.4">
      <c r="A58" s="37"/>
      <c r="B58" s="41"/>
      <c r="C58" s="53">
        <v>54</v>
      </c>
      <c r="D58" s="51" t="s">
        <v>1726</v>
      </c>
      <c r="E58" s="135"/>
      <c r="F58" s="1"/>
      <c r="G58" s="44"/>
      <c r="H58" s="44"/>
      <c r="I58" s="44"/>
      <c r="J58" s="44"/>
      <c r="K58" s="44"/>
      <c r="L58" s="293"/>
    </row>
    <row r="59" spans="1:12" s="54" customFormat="1" ht="23.65" thickBot="1" x14ac:dyDescent="0.4">
      <c r="A59" s="37"/>
      <c r="B59" s="36" t="s">
        <v>1472</v>
      </c>
      <c r="C59" s="53">
        <v>55</v>
      </c>
      <c r="D59" s="51" t="s">
        <v>1727</v>
      </c>
      <c r="E59" s="135"/>
      <c r="F59" s="1"/>
      <c r="G59" s="44"/>
      <c r="H59" s="44"/>
      <c r="I59" s="44"/>
      <c r="J59" s="44"/>
      <c r="K59" s="44"/>
      <c r="L59" s="293"/>
    </row>
    <row r="60" spans="1:12" s="54" customFormat="1" ht="23.65" thickBot="1" x14ac:dyDescent="0.4">
      <c r="A60" s="37"/>
      <c r="B60" s="38"/>
      <c r="C60" s="53">
        <v>56</v>
      </c>
      <c r="D60" s="51" t="s">
        <v>1728</v>
      </c>
      <c r="E60" s="135"/>
      <c r="F60" s="1"/>
      <c r="G60" s="44"/>
      <c r="H60" s="44"/>
      <c r="I60" s="44"/>
      <c r="J60" s="44"/>
      <c r="K60" s="44"/>
      <c r="L60" s="293"/>
    </row>
    <row r="61" spans="1:12" s="54" customFormat="1" ht="12" thickBot="1" x14ac:dyDescent="0.4">
      <c r="A61" s="37"/>
      <c r="B61" s="38"/>
      <c r="C61" s="53">
        <v>57</v>
      </c>
      <c r="D61" s="51" t="s">
        <v>1729</v>
      </c>
      <c r="E61" s="135"/>
      <c r="F61" s="1"/>
      <c r="G61" s="44"/>
      <c r="H61" s="44"/>
      <c r="I61" s="44"/>
      <c r="J61" s="44"/>
      <c r="K61" s="44"/>
      <c r="L61" s="293"/>
    </row>
    <row r="62" spans="1:12" s="54" customFormat="1" ht="12" thickBot="1" x14ac:dyDescent="0.4">
      <c r="A62" s="37"/>
      <c r="B62" s="38"/>
      <c r="C62" s="53">
        <v>58</v>
      </c>
      <c r="D62" s="51" t="s">
        <v>1475</v>
      </c>
      <c r="E62" s="135"/>
      <c r="F62" s="1"/>
      <c r="G62" s="44"/>
      <c r="H62" s="44"/>
      <c r="I62" s="44"/>
      <c r="J62" s="44"/>
      <c r="K62" s="44"/>
      <c r="L62" s="293"/>
    </row>
    <row r="63" spans="1:12" s="54" customFormat="1" ht="23.65" thickBot="1" x14ac:dyDescent="0.4">
      <c r="A63" s="37"/>
      <c r="B63" s="41"/>
      <c r="C63" s="53">
        <v>59</v>
      </c>
      <c r="D63" s="51" t="s">
        <v>1730</v>
      </c>
      <c r="E63" s="135"/>
      <c r="F63" s="1"/>
      <c r="G63" s="44"/>
      <c r="H63" s="44"/>
      <c r="I63" s="44"/>
      <c r="J63" s="44"/>
      <c r="K63" s="44"/>
      <c r="L63" s="293"/>
    </row>
    <row r="64" spans="1:12" s="54" customFormat="1" ht="12" thickBot="1" x14ac:dyDescent="0.4">
      <c r="A64" s="37"/>
      <c r="B64" s="36" t="s">
        <v>1731</v>
      </c>
      <c r="C64" s="53">
        <v>60</v>
      </c>
      <c r="D64" s="51" t="s">
        <v>1732</v>
      </c>
      <c r="E64" s="135"/>
      <c r="F64" s="1"/>
      <c r="G64" s="44"/>
      <c r="H64" s="44"/>
      <c r="I64" s="44"/>
      <c r="J64" s="44"/>
      <c r="K64" s="44"/>
      <c r="L64" s="293"/>
    </row>
    <row r="65" spans="1:12" s="54" customFormat="1" ht="12" thickBot="1" x14ac:dyDescent="0.4">
      <c r="A65" s="37"/>
      <c r="B65" s="38"/>
      <c r="C65" s="53">
        <v>61</v>
      </c>
      <c r="D65" s="51" t="s">
        <v>1733</v>
      </c>
      <c r="E65" s="135"/>
      <c r="F65" s="1"/>
      <c r="G65" s="44"/>
      <c r="H65" s="44"/>
      <c r="I65" s="44"/>
      <c r="J65" s="44"/>
      <c r="K65" s="44"/>
      <c r="L65" s="293"/>
    </row>
    <row r="66" spans="1:12" s="54" customFormat="1" ht="12" thickBot="1" x14ac:dyDescent="0.4">
      <c r="A66" s="45"/>
      <c r="B66" s="41"/>
      <c r="C66" s="53">
        <v>62</v>
      </c>
      <c r="D66" s="51" t="s">
        <v>1734</v>
      </c>
      <c r="E66" s="135"/>
      <c r="F66" s="1"/>
      <c r="G66" s="44"/>
      <c r="H66" s="44"/>
      <c r="I66" s="44"/>
      <c r="J66" s="44"/>
      <c r="K66" s="44"/>
      <c r="L66" s="293"/>
    </row>
    <row r="67" spans="1:12" s="54" customFormat="1" ht="23.65" thickBot="1" x14ac:dyDescent="0.4">
      <c r="A67" s="35" t="s">
        <v>1306</v>
      </c>
      <c r="B67" s="36" t="s">
        <v>1735</v>
      </c>
      <c r="C67" s="53">
        <v>63</v>
      </c>
      <c r="D67" s="51" t="s">
        <v>1736</v>
      </c>
      <c r="E67" s="135"/>
      <c r="F67" s="1"/>
      <c r="G67" s="44"/>
      <c r="H67" s="44"/>
      <c r="I67" s="44"/>
      <c r="J67" s="44"/>
      <c r="K67" s="44"/>
      <c r="L67" s="293"/>
    </row>
    <row r="68" spans="1:12" s="54" customFormat="1" ht="12" thickBot="1" x14ac:dyDescent="0.4">
      <c r="A68" s="37"/>
      <c r="B68" s="38"/>
      <c r="C68" s="53">
        <v>64</v>
      </c>
      <c r="D68" s="51" t="s">
        <v>1737</v>
      </c>
      <c r="E68" s="135"/>
      <c r="F68" s="1"/>
      <c r="G68" s="44"/>
      <c r="H68" s="44"/>
      <c r="I68" s="44"/>
      <c r="J68" s="44"/>
      <c r="K68" s="44"/>
      <c r="L68" s="293"/>
    </row>
    <row r="69" spans="1:12" s="54" customFormat="1" ht="23.65" thickBot="1" x14ac:dyDescent="0.4">
      <c r="A69" s="37"/>
      <c r="B69" s="41"/>
      <c r="C69" s="53">
        <v>65</v>
      </c>
      <c r="D69" s="51" t="s">
        <v>1738</v>
      </c>
      <c r="E69" s="135"/>
      <c r="F69" s="1"/>
      <c r="G69" s="44"/>
      <c r="H69" s="44"/>
      <c r="I69" s="44"/>
      <c r="J69" s="44"/>
      <c r="K69" s="44"/>
      <c r="L69" s="293"/>
    </row>
    <row r="70" spans="1:12" s="54" customFormat="1" ht="12" thickBot="1" x14ac:dyDescent="0.4">
      <c r="A70" s="37"/>
      <c r="B70" s="36" t="s">
        <v>1739</v>
      </c>
      <c r="C70" s="53">
        <v>66</v>
      </c>
      <c r="D70" s="51" t="s">
        <v>1740</v>
      </c>
      <c r="E70" s="135"/>
      <c r="F70" s="1"/>
      <c r="G70" s="44"/>
      <c r="H70" s="44"/>
      <c r="I70" s="44"/>
      <c r="J70" s="44"/>
      <c r="K70" s="44"/>
      <c r="L70" s="293"/>
    </row>
    <row r="71" spans="1:12" s="54" customFormat="1" ht="23.65" thickBot="1" x14ac:dyDescent="0.4">
      <c r="A71" s="37"/>
      <c r="B71" s="38"/>
      <c r="C71" s="53">
        <v>67</v>
      </c>
      <c r="D71" s="51" t="s">
        <v>1741</v>
      </c>
      <c r="E71" s="135"/>
      <c r="F71" s="1"/>
      <c r="G71" s="44"/>
      <c r="H71" s="44"/>
      <c r="I71" s="44"/>
      <c r="J71" s="44"/>
      <c r="K71" s="44"/>
      <c r="L71" s="293"/>
    </row>
    <row r="72" spans="1:12" s="54" customFormat="1" ht="12" thickBot="1" x14ac:dyDescent="0.4">
      <c r="A72" s="37"/>
      <c r="B72" s="38"/>
      <c r="C72" s="53">
        <v>68</v>
      </c>
      <c r="D72" s="51" t="s">
        <v>1742</v>
      </c>
      <c r="E72" s="135"/>
      <c r="F72" s="1"/>
      <c r="G72" s="44"/>
      <c r="H72" s="44"/>
      <c r="I72" s="44"/>
      <c r="J72" s="44"/>
      <c r="K72" s="44"/>
      <c r="L72" s="293"/>
    </row>
    <row r="73" spans="1:12" s="54" customFormat="1" ht="12" thickBot="1" x14ac:dyDescent="0.4">
      <c r="A73" s="37"/>
      <c r="B73" s="38"/>
      <c r="C73" s="53">
        <v>69</v>
      </c>
      <c r="D73" s="51" t="s">
        <v>1743</v>
      </c>
      <c r="E73" s="135"/>
      <c r="F73" s="1"/>
      <c r="G73" s="44"/>
      <c r="H73" s="44"/>
      <c r="I73" s="44"/>
      <c r="J73" s="44"/>
      <c r="K73" s="44"/>
      <c r="L73" s="293"/>
    </row>
    <row r="74" spans="1:12" s="54" customFormat="1" ht="12" thickBot="1" x14ac:dyDescent="0.4">
      <c r="A74" s="37"/>
      <c r="B74" s="38"/>
      <c r="C74" s="53">
        <v>70</v>
      </c>
      <c r="D74" s="51" t="s">
        <v>1744</v>
      </c>
      <c r="E74" s="135"/>
      <c r="F74" s="1"/>
      <c r="G74" s="44"/>
      <c r="H74" s="44"/>
      <c r="I74" s="44"/>
      <c r="J74" s="44"/>
      <c r="K74" s="44"/>
      <c r="L74" s="293"/>
    </row>
    <row r="75" spans="1:12" s="54" customFormat="1" ht="12" thickBot="1" x14ac:dyDescent="0.4">
      <c r="A75" s="37"/>
      <c r="B75" s="41"/>
      <c r="C75" s="53">
        <v>71</v>
      </c>
      <c r="D75" s="51" t="s">
        <v>1745</v>
      </c>
      <c r="E75" s="135"/>
      <c r="F75" s="1"/>
      <c r="G75" s="44"/>
      <c r="H75" s="44"/>
      <c r="I75" s="44"/>
      <c r="J75" s="44"/>
      <c r="K75" s="44"/>
      <c r="L75" s="293"/>
    </row>
    <row r="76" spans="1:12" s="54" customFormat="1" ht="23.65" thickBot="1" x14ac:dyDescent="0.4">
      <c r="A76" s="37"/>
      <c r="B76" s="36" t="s">
        <v>1746</v>
      </c>
      <c r="C76" s="47">
        <v>72</v>
      </c>
      <c r="D76" s="48" t="s">
        <v>1747</v>
      </c>
      <c r="E76" s="137"/>
      <c r="F76" s="1"/>
      <c r="G76" s="44"/>
      <c r="H76" s="44"/>
      <c r="I76" s="44"/>
      <c r="J76" s="44"/>
      <c r="K76" s="44"/>
      <c r="L76" s="293"/>
    </row>
    <row r="77" spans="1:12" s="54" customFormat="1" ht="35.25" thickBot="1" x14ac:dyDescent="0.4">
      <c r="A77" s="37"/>
      <c r="B77" s="38"/>
      <c r="C77" s="47">
        <v>73</v>
      </c>
      <c r="D77" s="48" t="s">
        <v>1748</v>
      </c>
      <c r="E77" s="137"/>
      <c r="F77" s="1"/>
      <c r="G77" s="44"/>
      <c r="H77" s="44"/>
      <c r="I77" s="44"/>
      <c r="J77" s="44"/>
      <c r="K77" s="44"/>
      <c r="L77" s="293"/>
    </row>
    <row r="78" spans="1:12" s="54" customFormat="1" ht="23.65" thickBot="1" x14ac:dyDescent="0.4">
      <c r="A78" s="37"/>
      <c r="B78" s="38"/>
      <c r="C78" s="47">
        <v>74</v>
      </c>
      <c r="D78" s="48" t="s">
        <v>1749</v>
      </c>
      <c r="E78" s="137"/>
      <c r="F78" s="1"/>
      <c r="G78" s="44"/>
      <c r="H78" s="44"/>
      <c r="I78" s="44"/>
      <c r="J78" s="44"/>
      <c r="K78" s="44"/>
      <c r="L78" s="293"/>
    </row>
    <row r="79" spans="1:12" s="54" customFormat="1" ht="12" thickBot="1" x14ac:dyDescent="0.4">
      <c r="A79" s="37"/>
      <c r="B79" s="38"/>
      <c r="C79" s="53">
        <v>75</v>
      </c>
      <c r="D79" s="51" t="s">
        <v>1750</v>
      </c>
      <c r="E79" s="135"/>
      <c r="F79" s="1"/>
      <c r="G79" s="44"/>
      <c r="H79" s="44"/>
      <c r="I79" s="44"/>
      <c r="J79" s="44"/>
      <c r="K79" s="44"/>
      <c r="L79" s="293"/>
    </row>
    <row r="80" spans="1:12" s="54" customFormat="1" ht="12" thickBot="1" x14ac:dyDescent="0.4">
      <c r="A80" s="37"/>
      <c r="B80" s="38"/>
      <c r="C80" s="49">
        <v>76</v>
      </c>
      <c r="D80" s="50" t="s">
        <v>1751</v>
      </c>
      <c r="E80" s="136" t="s">
        <v>4</v>
      </c>
      <c r="F80" s="17"/>
      <c r="G80" s="26"/>
      <c r="H80" s="26"/>
      <c r="I80" s="26"/>
      <c r="J80" s="26"/>
      <c r="K80" s="26"/>
      <c r="L80" s="293"/>
    </row>
    <row r="81" spans="1:12" s="54" customFormat="1" ht="12" thickBot="1" x14ac:dyDescent="0.4">
      <c r="A81" s="37"/>
      <c r="B81" s="38"/>
      <c r="C81" s="53">
        <v>77</v>
      </c>
      <c r="D81" s="51" t="s">
        <v>1752</v>
      </c>
      <c r="E81" s="135"/>
      <c r="F81" s="1"/>
      <c r="G81" s="44"/>
      <c r="H81" s="44"/>
      <c r="I81" s="44"/>
      <c r="J81" s="44"/>
      <c r="K81" s="44"/>
      <c r="L81" s="293"/>
    </row>
    <row r="82" spans="1:12" s="54" customFormat="1" ht="12" thickBot="1" x14ac:dyDescent="0.4">
      <c r="A82" s="37"/>
      <c r="B82" s="38"/>
      <c r="C82" s="53">
        <v>78</v>
      </c>
      <c r="D82" s="51" t="s">
        <v>1753</v>
      </c>
      <c r="E82" s="135"/>
      <c r="F82" s="1"/>
      <c r="G82" s="44"/>
      <c r="H82" s="44"/>
      <c r="I82" s="44"/>
      <c r="J82" s="44"/>
      <c r="K82" s="44"/>
      <c r="L82" s="293"/>
    </row>
    <row r="83" spans="1:12" s="54" customFormat="1" ht="12" thickBot="1" x14ac:dyDescent="0.4">
      <c r="A83" s="37"/>
      <c r="B83" s="38"/>
      <c r="C83" s="53">
        <v>79</v>
      </c>
      <c r="D83" s="51" t="s">
        <v>1754</v>
      </c>
      <c r="E83" s="135"/>
      <c r="F83" s="1"/>
      <c r="G83" s="44"/>
      <c r="H83" s="44"/>
      <c r="I83" s="44"/>
      <c r="J83" s="44"/>
      <c r="K83" s="44"/>
      <c r="L83" s="293"/>
    </row>
    <row r="84" spans="1:12" s="54" customFormat="1" ht="12" thickBot="1" x14ac:dyDescent="0.4">
      <c r="A84" s="37"/>
      <c r="B84" s="41"/>
      <c r="C84" s="53">
        <v>80</v>
      </c>
      <c r="D84" s="51" t="s">
        <v>1755</v>
      </c>
      <c r="E84" s="135"/>
      <c r="F84" s="1"/>
      <c r="G84" s="44"/>
      <c r="H84" s="44"/>
      <c r="I84" s="44"/>
      <c r="J84" s="44"/>
      <c r="K84" s="44"/>
      <c r="L84" s="293"/>
    </row>
    <row r="85" spans="1:12" s="54" customFormat="1" ht="12" thickBot="1" x14ac:dyDescent="0.4">
      <c r="A85" s="37"/>
      <c r="B85" s="36" t="s">
        <v>1756</v>
      </c>
      <c r="C85" s="53">
        <v>81</v>
      </c>
      <c r="D85" s="51" t="s">
        <v>1757</v>
      </c>
      <c r="E85" s="135"/>
      <c r="F85" s="1"/>
      <c r="G85" s="44"/>
      <c r="H85" s="44"/>
      <c r="I85" s="44"/>
      <c r="J85" s="44"/>
      <c r="K85" s="44"/>
      <c r="L85" s="293"/>
    </row>
    <row r="86" spans="1:12" s="54" customFormat="1" ht="12" thickBot="1" x14ac:dyDescent="0.4">
      <c r="A86" s="37"/>
      <c r="B86" s="38"/>
      <c r="C86" s="53">
        <v>82</v>
      </c>
      <c r="D86" s="51" t="s">
        <v>1758</v>
      </c>
      <c r="E86" s="135"/>
      <c r="F86" s="1"/>
      <c r="G86" s="44"/>
      <c r="H86" s="44"/>
      <c r="I86" s="44"/>
      <c r="J86" s="44"/>
      <c r="K86" s="44"/>
      <c r="L86" s="293"/>
    </row>
    <row r="87" spans="1:12" s="54" customFormat="1" ht="23.65" thickBot="1" x14ac:dyDescent="0.4">
      <c r="A87" s="37"/>
      <c r="B87" s="38"/>
      <c r="C87" s="53">
        <v>83</v>
      </c>
      <c r="D87" s="51" t="s">
        <v>1759</v>
      </c>
      <c r="E87" s="135"/>
      <c r="F87" s="1"/>
      <c r="G87" s="44"/>
      <c r="H87" s="44"/>
      <c r="I87" s="44"/>
      <c r="J87" s="44"/>
      <c r="K87" s="44"/>
      <c r="L87" s="293"/>
    </row>
    <row r="88" spans="1:12" s="54" customFormat="1" ht="23.65" thickBot="1" x14ac:dyDescent="0.4">
      <c r="A88" s="37"/>
      <c r="B88" s="38"/>
      <c r="C88" s="53">
        <v>84</v>
      </c>
      <c r="D88" s="51" t="s">
        <v>1760</v>
      </c>
      <c r="E88" s="135"/>
      <c r="F88" s="1"/>
      <c r="G88" s="44"/>
      <c r="H88" s="44"/>
      <c r="I88" s="44"/>
      <c r="J88" s="44"/>
      <c r="K88" s="44"/>
      <c r="L88" s="293"/>
    </row>
    <row r="89" spans="1:12" s="54" customFormat="1" ht="23.65" thickBot="1" x14ac:dyDescent="0.4">
      <c r="A89" s="37"/>
      <c r="B89" s="41"/>
      <c r="C89" s="53">
        <v>85</v>
      </c>
      <c r="D89" s="51" t="s">
        <v>1761</v>
      </c>
      <c r="E89" s="135"/>
      <c r="F89" s="1"/>
      <c r="G89" s="44"/>
      <c r="H89" s="44"/>
      <c r="I89" s="44"/>
      <c r="J89" s="44"/>
      <c r="K89" s="44"/>
      <c r="L89" s="293"/>
    </row>
    <row r="90" spans="1:12" s="54" customFormat="1" ht="12" thickBot="1" x14ac:dyDescent="0.4">
      <c r="A90" s="37"/>
      <c r="B90" s="36" t="s">
        <v>1762</v>
      </c>
      <c r="C90" s="53">
        <v>86</v>
      </c>
      <c r="D90" s="51" t="s">
        <v>1763</v>
      </c>
      <c r="E90" s="135"/>
      <c r="F90" s="1"/>
      <c r="G90" s="44"/>
      <c r="H90" s="44"/>
      <c r="I90" s="44"/>
      <c r="J90" s="44"/>
      <c r="K90" s="44"/>
      <c r="L90" s="293"/>
    </row>
    <row r="91" spans="1:12" s="54" customFormat="1" ht="23.65" thickBot="1" x14ac:dyDescent="0.4">
      <c r="A91" s="37"/>
      <c r="B91" s="38"/>
      <c r="C91" s="53">
        <v>87</v>
      </c>
      <c r="D91" s="51" t="s">
        <v>1764</v>
      </c>
      <c r="E91" s="135"/>
      <c r="F91" s="1"/>
      <c r="G91" s="44"/>
      <c r="H91" s="44"/>
      <c r="I91" s="44"/>
      <c r="J91" s="44"/>
      <c r="K91" s="44"/>
      <c r="L91" s="293"/>
    </row>
    <row r="92" spans="1:12" s="54" customFormat="1" ht="12" thickBot="1" x14ac:dyDescent="0.4">
      <c r="A92" s="37"/>
      <c r="B92" s="41"/>
      <c r="C92" s="53">
        <v>88</v>
      </c>
      <c r="D92" s="51" t="s">
        <v>1765</v>
      </c>
      <c r="E92" s="135"/>
      <c r="F92" s="1"/>
      <c r="G92" s="44"/>
      <c r="H92" s="44"/>
      <c r="I92" s="44"/>
      <c r="J92" s="44"/>
      <c r="K92" s="44"/>
      <c r="L92" s="293"/>
    </row>
    <row r="93" spans="1:12" s="54" customFormat="1" ht="12" thickBot="1" x14ac:dyDescent="0.4">
      <c r="A93" s="37"/>
      <c r="B93" s="36" t="s">
        <v>1766</v>
      </c>
      <c r="C93" s="53">
        <v>89</v>
      </c>
      <c r="D93" s="51" t="s">
        <v>1767</v>
      </c>
      <c r="E93" s="135"/>
      <c r="F93" s="1"/>
      <c r="G93" s="44"/>
      <c r="H93" s="44"/>
      <c r="I93" s="44"/>
      <c r="J93" s="44"/>
      <c r="K93" s="44"/>
      <c r="L93" s="293"/>
    </row>
    <row r="94" spans="1:12" s="54" customFormat="1" ht="23.65" thickBot="1" x14ac:dyDescent="0.4">
      <c r="A94" s="37"/>
      <c r="B94" s="38"/>
      <c r="C94" s="53">
        <v>90</v>
      </c>
      <c r="D94" s="51" t="s">
        <v>1768</v>
      </c>
      <c r="E94" s="135"/>
      <c r="F94" s="1"/>
      <c r="G94" s="44"/>
      <c r="H94" s="44"/>
      <c r="I94" s="44"/>
      <c r="J94" s="44"/>
      <c r="K94" s="44"/>
      <c r="L94" s="293"/>
    </row>
    <row r="95" spans="1:12" s="54" customFormat="1" ht="12" thickBot="1" x14ac:dyDescent="0.4">
      <c r="A95" s="37"/>
      <c r="B95" s="41"/>
      <c r="C95" s="53">
        <v>91</v>
      </c>
      <c r="D95" s="51" t="s">
        <v>1769</v>
      </c>
      <c r="E95" s="135"/>
      <c r="F95" s="1"/>
      <c r="G95" s="44"/>
      <c r="H95" s="44"/>
      <c r="I95" s="44"/>
      <c r="J95" s="44"/>
      <c r="K95" s="44"/>
      <c r="L95" s="293"/>
    </row>
    <row r="96" spans="1:12" s="54" customFormat="1" ht="12" thickBot="1" x14ac:dyDescent="0.4">
      <c r="A96" s="37"/>
      <c r="B96" s="52" t="s">
        <v>1770</v>
      </c>
      <c r="C96" s="53">
        <v>92</v>
      </c>
      <c r="D96" s="51" t="s">
        <v>1771</v>
      </c>
      <c r="E96" s="135"/>
      <c r="F96" s="1"/>
      <c r="G96" s="44"/>
      <c r="H96" s="44"/>
      <c r="I96" s="44"/>
      <c r="J96" s="44"/>
      <c r="K96" s="44"/>
      <c r="L96" s="293"/>
    </row>
    <row r="97" spans="1:12" s="54" customFormat="1" ht="23.65" thickBot="1" x14ac:dyDescent="0.4">
      <c r="A97" s="37"/>
      <c r="B97" s="52" t="s">
        <v>1772</v>
      </c>
      <c r="C97" s="53">
        <v>93</v>
      </c>
      <c r="D97" s="51" t="s">
        <v>1773</v>
      </c>
      <c r="E97" s="135"/>
      <c r="F97" s="1"/>
      <c r="G97" s="44"/>
      <c r="H97" s="44"/>
      <c r="I97" s="44"/>
      <c r="J97" s="44"/>
      <c r="K97" s="44"/>
      <c r="L97" s="293"/>
    </row>
    <row r="98" spans="1:12" s="54" customFormat="1" ht="23.65" thickBot="1" x14ac:dyDescent="0.4">
      <c r="A98" s="37"/>
      <c r="B98" s="55"/>
      <c r="C98" s="53">
        <v>94</v>
      </c>
      <c r="D98" s="51" t="s">
        <v>1774</v>
      </c>
      <c r="E98" s="135"/>
      <c r="F98" s="1"/>
      <c r="G98" s="44"/>
      <c r="H98" s="44"/>
      <c r="I98" s="44"/>
      <c r="J98" s="44"/>
      <c r="K98" s="44"/>
      <c r="L98" s="293"/>
    </row>
    <row r="99" spans="1:12" s="54" customFormat="1" ht="23.65" thickBot="1" x14ac:dyDescent="0.4">
      <c r="A99" s="37"/>
      <c r="B99" s="55"/>
      <c r="C99" s="53">
        <v>95</v>
      </c>
      <c r="D99" s="51" t="s">
        <v>1775</v>
      </c>
      <c r="E99" s="135"/>
      <c r="F99" s="1"/>
      <c r="G99" s="44"/>
      <c r="H99" s="44"/>
      <c r="I99" s="44"/>
      <c r="J99" s="44"/>
      <c r="K99" s="44"/>
      <c r="L99" s="293"/>
    </row>
    <row r="100" spans="1:12" s="54" customFormat="1" ht="12" thickBot="1" x14ac:dyDescent="0.4">
      <c r="A100" s="37"/>
      <c r="B100" s="55"/>
      <c r="C100" s="53">
        <v>96</v>
      </c>
      <c r="D100" s="51" t="s">
        <v>1776</v>
      </c>
      <c r="E100" s="135"/>
      <c r="F100" s="1"/>
      <c r="G100" s="44"/>
      <c r="H100" s="44"/>
      <c r="I100" s="44"/>
      <c r="J100" s="44"/>
      <c r="K100" s="44"/>
      <c r="L100" s="293"/>
    </row>
    <row r="101" spans="1:12" s="54" customFormat="1" ht="23.65" thickBot="1" x14ac:dyDescent="0.4">
      <c r="A101" s="37"/>
      <c r="B101" s="55"/>
      <c r="C101" s="49">
        <v>97</v>
      </c>
      <c r="D101" s="50" t="s">
        <v>1777</v>
      </c>
      <c r="E101" s="136" t="s">
        <v>4</v>
      </c>
      <c r="F101" s="17"/>
      <c r="G101" s="26"/>
      <c r="H101" s="26"/>
      <c r="I101" s="26"/>
      <c r="J101" s="26"/>
      <c r="K101" s="26"/>
      <c r="L101" s="293"/>
    </row>
    <row r="102" spans="1:12" s="54" customFormat="1" ht="12" thickBot="1" x14ac:dyDescent="0.4">
      <c r="A102" s="37"/>
      <c r="B102" s="56"/>
      <c r="C102" s="49">
        <v>98</v>
      </c>
      <c r="D102" s="50" t="s">
        <v>1778</v>
      </c>
      <c r="E102" s="136" t="s">
        <v>4</v>
      </c>
      <c r="F102" s="17"/>
      <c r="G102" s="26"/>
      <c r="H102" s="26"/>
      <c r="I102" s="26"/>
      <c r="J102" s="26"/>
      <c r="K102" s="26"/>
      <c r="L102" s="293"/>
    </row>
    <row r="103" spans="1:12" s="54" customFormat="1" ht="12" thickBot="1" x14ac:dyDescent="0.4">
      <c r="A103" s="37"/>
      <c r="B103" s="36" t="s">
        <v>779</v>
      </c>
      <c r="C103" s="53">
        <v>99</v>
      </c>
      <c r="D103" s="51" t="s">
        <v>1493</v>
      </c>
      <c r="E103" s="135"/>
      <c r="F103" s="1"/>
      <c r="G103" s="44"/>
      <c r="H103" s="44"/>
      <c r="I103" s="44"/>
      <c r="J103" s="44"/>
      <c r="K103" s="44"/>
      <c r="L103" s="293"/>
    </row>
    <row r="104" spans="1:12" s="54" customFormat="1" ht="12" thickBot="1" x14ac:dyDescent="0.4">
      <c r="A104" s="37"/>
      <c r="B104" s="38"/>
      <c r="C104" s="53">
        <v>100</v>
      </c>
      <c r="D104" s="51" t="s">
        <v>1779</v>
      </c>
      <c r="E104" s="135"/>
      <c r="F104" s="1"/>
      <c r="G104" s="44"/>
      <c r="H104" s="44"/>
      <c r="I104" s="44"/>
      <c r="J104" s="44"/>
      <c r="K104" s="44"/>
      <c r="L104" s="293"/>
    </row>
    <row r="105" spans="1:12" s="54" customFormat="1" ht="12" thickBot="1" x14ac:dyDescent="0.4">
      <c r="A105" s="37"/>
      <c r="B105" s="38"/>
      <c r="C105" s="53">
        <v>101</v>
      </c>
      <c r="D105" s="51" t="s">
        <v>1780</v>
      </c>
      <c r="E105" s="135"/>
      <c r="F105" s="1"/>
      <c r="G105" s="44"/>
      <c r="H105" s="44"/>
      <c r="I105" s="44"/>
      <c r="J105" s="44"/>
      <c r="K105" s="44"/>
      <c r="L105" s="293"/>
    </row>
    <row r="106" spans="1:12" s="54" customFormat="1" ht="12" thickBot="1" x14ac:dyDescent="0.4">
      <c r="A106" s="37"/>
      <c r="B106" s="38"/>
      <c r="C106" s="53">
        <v>102</v>
      </c>
      <c r="D106" s="51" t="s">
        <v>1781</v>
      </c>
      <c r="E106" s="135"/>
      <c r="F106" s="1"/>
      <c r="G106" s="44"/>
      <c r="H106" s="44"/>
      <c r="I106" s="44"/>
      <c r="J106" s="44"/>
      <c r="K106" s="44"/>
      <c r="L106" s="293"/>
    </row>
    <row r="107" spans="1:12" s="54" customFormat="1" ht="12" thickBot="1" x14ac:dyDescent="0.4">
      <c r="A107" s="37"/>
      <c r="B107" s="38"/>
      <c r="C107" s="53">
        <v>103</v>
      </c>
      <c r="D107" s="51" t="s">
        <v>1782</v>
      </c>
      <c r="E107" s="135"/>
      <c r="F107" s="1"/>
      <c r="G107" s="44"/>
      <c r="H107" s="44"/>
      <c r="I107" s="44"/>
      <c r="J107" s="44"/>
      <c r="K107" s="44"/>
      <c r="L107" s="293"/>
    </row>
    <row r="108" spans="1:12" s="54" customFormat="1" ht="23.65" thickBot="1" x14ac:dyDescent="0.4">
      <c r="A108" s="37"/>
      <c r="B108" s="38"/>
      <c r="C108" s="53">
        <v>104</v>
      </c>
      <c r="D108" s="51" t="s">
        <v>1783</v>
      </c>
      <c r="E108" s="135"/>
      <c r="F108" s="1"/>
      <c r="G108" s="44"/>
      <c r="H108" s="44"/>
      <c r="I108" s="44"/>
      <c r="J108" s="44"/>
      <c r="K108" s="44"/>
      <c r="L108" s="293"/>
    </row>
    <row r="109" spans="1:12" s="54" customFormat="1" ht="12" thickBot="1" x14ac:dyDescent="0.4">
      <c r="A109" s="37"/>
      <c r="B109" s="41"/>
      <c r="C109" s="53">
        <v>105</v>
      </c>
      <c r="D109" s="51" t="s">
        <v>1312</v>
      </c>
      <c r="E109" s="135"/>
      <c r="F109" s="1"/>
      <c r="G109" s="44"/>
      <c r="H109" s="44"/>
      <c r="I109" s="44"/>
      <c r="J109" s="44"/>
      <c r="K109" s="44"/>
      <c r="L109" s="293"/>
    </row>
    <row r="110" spans="1:12" s="54" customFormat="1" ht="12" thickBot="1" x14ac:dyDescent="0.4">
      <c r="A110" s="37"/>
      <c r="B110" s="36" t="s">
        <v>991</v>
      </c>
      <c r="C110" s="53">
        <v>106</v>
      </c>
      <c r="D110" s="51" t="s">
        <v>1784</v>
      </c>
      <c r="E110" s="135"/>
      <c r="F110" s="1"/>
      <c r="G110" s="44"/>
      <c r="H110" s="44"/>
      <c r="I110" s="44"/>
      <c r="J110" s="44"/>
      <c r="K110" s="44"/>
      <c r="L110" s="293"/>
    </row>
    <row r="111" spans="1:12" s="54" customFormat="1" ht="23.65" thickBot="1" x14ac:dyDescent="0.4">
      <c r="A111" s="37"/>
      <c r="B111" s="38"/>
      <c r="C111" s="53">
        <v>107</v>
      </c>
      <c r="D111" s="51" t="s">
        <v>1785</v>
      </c>
      <c r="E111" s="135"/>
      <c r="F111" s="1"/>
      <c r="G111" s="44"/>
      <c r="H111" s="44"/>
      <c r="I111" s="44"/>
      <c r="J111" s="44"/>
      <c r="K111" s="44"/>
      <c r="L111" s="293"/>
    </row>
    <row r="112" spans="1:12" s="54" customFormat="1" ht="23.65" thickBot="1" x14ac:dyDescent="0.4">
      <c r="A112" s="45"/>
      <c r="B112" s="41"/>
      <c r="C112" s="53">
        <v>108</v>
      </c>
      <c r="D112" s="51" t="s">
        <v>1786</v>
      </c>
      <c r="E112" s="135"/>
      <c r="F112" s="1"/>
      <c r="G112" s="44"/>
      <c r="H112" s="44"/>
      <c r="I112" s="44"/>
      <c r="J112" s="44"/>
      <c r="K112" s="44"/>
      <c r="L112" s="293"/>
    </row>
    <row r="113" spans="1:12" s="54" customFormat="1" ht="12" thickBot="1" x14ac:dyDescent="0.4">
      <c r="A113" s="35" t="s">
        <v>1787</v>
      </c>
      <c r="B113" s="36" t="s">
        <v>1788</v>
      </c>
      <c r="C113" s="53">
        <v>109</v>
      </c>
      <c r="D113" s="51" t="s">
        <v>1789</v>
      </c>
      <c r="E113" s="135"/>
      <c r="F113" s="1"/>
      <c r="G113" s="44"/>
      <c r="H113" s="44"/>
      <c r="I113" s="44"/>
      <c r="J113" s="44"/>
      <c r="K113" s="44"/>
      <c r="L113" s="293"/>
    </row>
    <row r="114" spans="1:12" s="54" customFormat="1" ht="23.65" thickBot="1" x14ac:dyDescent="0.4">
      <c r="A114" s="37"/>
      <c r="B114" s="41"/>
      <c r="C114" s="53">
        <v>110</v>
      </c>
      <c r="D114" s="51" t="s">
        <v>1790</v>
      </c>
      <c r="E114" s="135"/>
      <c r="F114" s="1"/>
      <c r="G114" s="44"/>
      <c r="H114" s="44"/>
      <c r="I114" s="44"/>
      <c r="J114" s="44"/>
      <c r="K114" s="44"/>
      <c r="L114" s="293"/>
    </row>
    <row r="115" spans="1:12" s="54" customFormat="1" ht="23.65" thickBot="1" x14ac:dyDescent="0.4">
      <c r="A115" s="37"/>
      <c r="B115" s="36" t="s">
        <v>1791</v>
      </c>
      <c r="C115" s="53">
        <v>111</v>
      </c>
      <c r="D115" s="51" t="s">
        <v>1792</v>
      </c>
      <c r="E115" s="135"/>
      <c r="F115" s="1"/>
      <c r="G115" s="44"/>
      <c r="H115" s="44"/>
      <c r="I115" s="44"/>
      <c r="J115" s="44"/>
      <c r="K115" s="44"/>
      <c r="L115" s="293"/>
    </row>
    <row r="116" spans="1:12" s="54" customFormat="1" ht="23.65" thickBot="1" x14ac:dyDescent="0.4">
      <c r="A116" s="37"/>
      <c r="B116" s="38"/>
      <c r="C116" s="53">
        <v>112</v>
      </c>
      <c r="D116" s="51" t="s">
        <v>1793</v>
      </c>
      <c r="E116" s="135"/>
      <c r="F116" s="1"/>
      <c r="G116" s="44"/>
      <c r="H116" s="44"/>
      <c r="I116" s="44"/>
      <c r="J116" s="44"/>
      <c r="K116" s="44"/>
      <c r="L116" s="293"/>
    </row>
    <row r="117" spans="1:12" s="54" customFormat="1" ht="12" thickBot="1" x14ac:dyDescent="0.4">
      <c r="A117" s="37"/>
      <c r="B117" s="38"/>
      <c r="C117" s="53">
        <v>113</v>
      </c>
      <c r="D117" s="51" t="s">
        <v>1794</v>
      </c>
      <c r="E117" s="135"/>
      <c r="F117" s="1"/>
      <c r="G117" s="44"/>
      <c r="H117" s="44"/>
      <c r="I117" s="44"/>
      <c r="J117" s="44"/>
      <c r="K117" s="44"/>
      <c r="L117" s="293"/>
    </row>
    <row r="118" spans="1:12" s="54" customFormat="1" ht="23.65" thickBot="1" x14ac:dyDescent="0.4">
      <c r="A118" s="37"/>
      <c r="B118" s="38"/>
      <c r="C118" s="53">
        <v>114</v>
      </c>
      <c r="D118" s="51" t="s">
        <v>1795</v>
      </c>
      <c r="E118" s="135"/>
      <c r="F118" s="1"/>
      <c r="G118" s="44"/>
      <c r="H118" s="44"/>
      <c r="I118" s="44"/>
      <c r="J118" s="44"/>
      <c r="K118" s="44"/>
      <c r="L118" s="293"/>
    </row>
    <row r="119" spans="1:12" s="54" customFormat="1" ht="23.65" thickBot="1" x14ac:dyDescent="0.4">
      <c r="A119" s="37"/>
      <c r="B119" s="41"/>
      <c r="C119" s="53">
        <v>115</v>
      </c>
      <c r="D119" s="51" t="s">
        <v>1796</v>
      </c>
      <c r="E119" s="135"/>
      <c r="F119" s="1"/>
      <c r="G119" s="44"/>
      <c r="H119" s="44"/>
      <c r="I119" s="44"/>
      <c r="J119" s="44"/>
      <c r="K119" s="44"/>
      <c r="L119" s="293"/>
    </row>
    <row r="120" spans="1:12" s="54" customFormat="1" ht="23.65" thickBot="1" x14ac:dyDescent="0.4">
      <c r="A120" s="37"/>
      <c r="B120" s="51" t="s">
        <v>1797</v>
      </c>
      <c r="C120" s="53">
        <v>116</v>
      </c>
      <c r="D120" s="51" t="s">
        <v>1798</v>
      </c>
      <c r="E120" s="135"/>
      <c r="F120" s="1"/>
      <c r="G120" s="44"/>
      <c r="H120" s="44"/>
      <c r="I120" s="44"/>
      <c r="J120" s="44"/>
      <c r="K120" s="44"/>
      <c r="L120" s="293"/>
    </row>
    <row r="121" spans="1:12" s="54" customFormat="1" ht="12" thickBot="1" x14ac:dyDescent="0.4">
      <c r="A121" s="37"/>
      <c r="B121" s="36" t="s">
        <v>1799</v>
      </c>
      <c r="C121" s="53">
        <v>117</v>
      </c>
      <c r="D121" s="51" t="s">
        <v>1800</v>
      </c>
      <c r="E121" s="135"/>
      <c r="F121" s="1"/>
      <c r="G121" s="44"/>
      <c r="H121" s="44"/>
      <c r="I121" s="44"/>
      <c r="J121" s="44"/>
      <c r="K121" s="44"/>
      <c r="L121" s="293"/>
    </row>
    <row r="122" spans="1:12" s="54" customFormat="1" ht="23.65" thickBot="1" x14ac:dyDescent="0.4">
      <c r="A122" s="37"/>
      <c r="B122" s="38"/>
      <c r="C122" s="53">
        <v>118</v>
      </c>
      <c r="D122" s="51" t="s">
        <v>1801</v>
      </c>
      <c r="E122" s="135"/>
      <c r="F122" s="1"/>
      <c r="G122" s="44"/>
      <c r="H122" s="44"/>
      <c r="I122" s="44"/>
      <c r="J122" s="44"/>
      <c r="K122" s="44"/>
      <c r="L122" s="293"/>
    </row>
    <row r="123" spans="1:12" s="54" customFormat="1" ht="23.65" thickBot="1" x14ac:dyDescent="0.4">
      <c r="A123" s="37"/>
      <c r="B123" s="38"/>
      <c r="C123" s="53">
        <v>119</v>
      </c>
      <c r="D123" s="51" t="s">
        <v>1802</v>
      </c>
      <c r="E123" s="135"/>
      <c r="F123" s="1"/>
      <c r="G123" s="44"/>
      <c r="H123" s="44"/>
      <c r="I123" s="44"/>
      <c r="J123" s="44"/>
      <c r="K123" s="44"/>
      <c r="L123" s="293"/>
    </row>
    <row r="124" spans="1:12" s="54" customFormat="1" ht="12" thickBot="1" x14ac:dyDescent="0.4">
      <c r="A124" s="37"/>
      <c r="B124" s="41"/>
      <c r="C124" s="53">
        <v>120</v>
      </c>
      <c r="D124" s="51" t="s">
        <v>1803</v>
      </c>
      <c r="E124" s="135"/>
      <c r="F124" s="1"/>
      <c r="G124" s="44"/>
      <c r="H124" s="44"/>
      <c r="I124" s="44"/>
      <c r="J124" s="44"/>
      <c r="K124" s="44"/>
      <c r="L124" s="293"/>
    </row>
    <row r="125" spans="1:12" s="54" customFormat="1" ht="23.65" thickBot="1" x14ac:dyDescent="0.4">
      <c r="A125" s="37"/>
      <c r="B125" s="36" t="s">
        <v>1804</v>
      </c>
      <c r="C125" s="53">
        <v>121</v>
      </c>
      <c r="D125" s="51" t="s">
        <v>1805</v>
      </c>
      <c r="E125" s="135"/>
      <c r="F125" s="1"/>
      <c r="G125" s="44"/>
      <c r="H125" s="44"/>
      <c r="I125" s="44"/>
      <c r="J125" s="44"/>
      <c r="K125" s="44"/>
      <c r="L125" s="293"/>
    </row>
    <row r="126" spans="1:12" s="54" customFormat="1" ht="12" thickBot="1" x14ac:dyDescent="0.4">
      <c r="A126" s="37"/>
      <c r="B126" s="38"/>
      <c r="C126" s="53">
        <v>122</v>
      </c>
      <c r="D126" s="51" t="s">
        <v>1806</v>
      </c>
      <c r="E126" s="135"/>
      <c r="F126" s="1"/>
      <c r="G126" s="44"/>
      <c r="H126" s="44"/>
      <c r="I126" s="44"/>
      <c r="J126" s="44"/>
      <c r="K126" s="44"/>
      <c r="L126" s="293"/>
    </row>
    <row r="127" spans="1:12" s="54" customFormat="1" ht="23.65" thickBot="1" x14ac:dyDescent="0.4">
      <c r="A127" s="37"/>
      <c r="B127" s="38"/>
      <c r="C127" s="53">
        <v>123</v>
      </c>
      <c r="D127" s="51" t="s">
        <v>1807</v>
      </c>
      <c r="E127" s="135"/>
      <c r="F127" s="1"/>
      <c r="G127" s="44"/>
      <c r="H127" s="44"/>
      <c r="I127" s="44"/>
      <c r="J127" s="44"/>
      <c r="K127" s="44"/>
      <c r="L127" s="293"/>
    </row>
    <row r="128" spans="1:12" s="54" customFormat="1" ht="23.65" thickBot="1" x14ac:dyDescent="0.4">
      <c r="A128" s="37"/>
      <c r="B128" s="38"/>
      <c r="C128" s="53">
        <v>124</v>
      </c>
      <c r="D128" s="51" t="s">
        <v>1808</v>
      </c>
      <c r="E128" s="135"/>
      <c r="F128" s="1"/>
      <c r="G128" s="44"/>
      <c r="H128" s="44"/>
      <c r="I128" s="44"/>
      <c r="J128" s="44"/>
      <c r="K128" s="44"/>
      <c r="L128" s="293"/>
    </row>
    <row r="129" spans="1:12" s="54" customFormat="1" ht="12" thickBot="1" x14ac:dyDescent="0.4">
      <c r="A129" s="37"/>
      <c r="B129" s="41"/>
      <c r="C129" s="53">
        <v>125</v>
      </c>
      <c r="D129" s="51" t="s">
        <v>1809</v>
      </c>
      <c r="E129" s="135"/>
      <c r="F129" s="1"/>
      <c r="G129" s="44"/>
      <c r="H129" s="44"/>
      <c r="I129" s="44"/>
      <c r="J129" s="44"/>
      <c r="K129" s="44"/>
      <c r="L129" s="293"/>
    </row>
    <row r="130" spans="1:12" s="54" customFormat="1" ht="23.65" thickBot="1" x14ac:dyDescent="0.4">
      <c r="A130" s="37"/>
      <c r="B130" s="36" t="s">
        <v>1810</v>
      </c>
      <c r="C130" s="53">
        <v>126</v>
      </c>
      <c r="D130" s="51" t="s">
        <v>1811</v>
      </c>
      <c r="E130" s="135"/>
      <c r="F130" s="1"/>
      <c r="G130" s="44"/>
      <c r="H130" s="44"/>
      <c r="I130" s="44"/>
      <c r="J130" s="44"/>
      <c r="K130" s="44"/>
      <c r="L130" s="293"/>
    </row>
    <row r="131" spans="1:12" s="54" customFormat="1" ht="23.65" thickBot="1" x14ac:dyDescent="0.4">
      <c r="A131" s="37"/>
      <c r="B131" s="38"/>
      <c r="C131" s="53">
        <v>127</v>
      </c>
      <c r="D131" s="51" t="s">
        <v>1812</v>
      </c>
      <c r="E131" s="135"/>
      <c r="F131" s="1"/>
      <c r="G131" s="44"/>
      <c r="H131" s="44"/>
      <c r="I131" s="44"/>
      <c r="J131" s="44"/>
      <c r="K131" s="44"/>
      <c r="L131" s="293"/>
    </row>
    <row r="132" spans="1:12" s="54" customFormat="1" ht="23.65" thickBot="1" x14ac:dyDescent="0.4">
      <c r="A132" s="37"/>
      <c r="B132" s="38"/>
      <c r="C132" s="53">
        <v>128</v>
      </c>
      <c r="D132" s="51" t="s">
        <v>1813</v>
      </c>
      <c r="E132" s="135"/>
      <c r="F132" s="1"/>
      <c r="G132" s="44"/>
      <c r="H132" s="44"/>
      <c r="I132" s="44"/>
      <c r="J132" s="44"/>
      <c r="K132" s="44"/>
      <c r="L132" s="293"/>
    </row>
    <row r="133" spans="1:12" s="54" customFormat="1" ht="12" thickBot="1" x14ac:dyDescent="0.4">
      <c r="A133" s="37"/>
      <c r="B133" s="38"/>
      <c r="C133" s="53">
        <v>129</v>
      </c>
      <c r="D133" s="51" t="s">
        <v>1814</v>
      </c>
      <c r="E133" s="135"/>
      <c r="F133" s="1"/>
      <c r="G133" s="44"/>
      <c r="H133" s="44"/>
      <c r="I133" s="44"/>
      <c r="J133" s="44"/>
      <c r="K133" s="44"/>
      <c r="L133" s="293"/>
    </row>
    <row r="134" spans="1:12" s="54" customFormat="1" ht="23.65" thickBot="1" x14ac:dyDescent="0.4">
      <c r="A134" s="45"/>
      <c r="B134" s="41"/>
      <c r="C134" s="53">
        <v>130</v>
      </c>
      <c r="D134" s="51" t="s">
        <v>1815</v>
      </c>
      <c r="E134" s="135"/>
      <c r="F134" s="1"/>
      <c r="G134" s="44"/>
      <c r="H134" s="44"/>
      <c r="I134" s="44"/>
      <c r="J134" s="44"/>
      <c r="K134" s="44"/>
      <c r="L134" s="293"/>
    </row>
    <row r="135" spans="1:12" s="54" customFormat="1" ht="23.65" thickBot="1" x14ac:dyDescent="0.4">
      <c r="A135" s="35" t="s">
        <v>273</v>
      </c>
      <c r="B135" s="36" t="s">
        <v>1816</v>
      </c>
      <c r="C135" s="53">
        <v>131</v>
      </c>
      <c r="D135" s="51" t="s">
        <v>1817</v>
      </c>
      <c r="E135" s="135"/>
      <c r="F135" s="1"/>
      <c r="G135" s="44"/>
      <c r="H135" s="44"/>
      <c r="I135" s="44"/>
      <c r="J135" s="44"/>
      <c r="K135" s="44"/>
      <c r="L135" s="293"/>
    </row>
    <row r="136" spans="1:12" s="54" customFormat="1" ht="23.65" thickBot="1" x14ac:dyDescent="0.4">
      <c r="A136" s="37"/>
      <c r="B136" s="38"/>
      <c r="C136" s="53">
        <v>132</v>
      </c>
      <c r="D136" s="51" t="s">
        <v>1818</v>
      </c>
      <c r="E136" s="135"/>
      <c r="F136" s="1"/>
      <c r="G136" s="44"/>
      <c r="H136" s="44"/>
      <c r="I136" s="44"/>
      <c r="J136" s="44"/>
      <c r="K136" s="44"/>
      <c r="L136" s="293"/>
    </row>
    <row r="137" spans="1:12" s="54" customFormat="1" ht="23.65" thickBot="1" x14ac:dyDescent="0.4">
      <c r="A137" s="37"/>
      <c r="B137" s="38"/>
      <c r="C137" s="53">
        <v>133</v>
      </c>
      <c r="D137" s="51" t="s">
        <v>1819</v>
      </c>
      <c r="E137" s="135"/>
      <c r="F137" s="1"/>
      <c r="G137" s="44"/>
      <c r="H137" s="44"/>
      <c r="I137" s="44"/>
      <c r="J137" s="44"/>
      <c r="K137" s="44"/>
      <c r="L137" s="293"/>
    </row>
    <row r="138" spans="1:12" s="54" customFormat="1" ht="12" thickBot="1" x14ac:dyDescent="0.4">
      <c r="A138" s="37"/>
      <c r="B138" s="41"/>
      <c r="C138" s="53">
        <v>134</v>
      </c>
      <c r="D138" s="51" t="s">
        <v>1820</v>
      </c>
      <c r="E138" s="135"/>
      <c r="F138" s="1"/>
      <c r="G138" s="44"/>
      <c r="H138" s="44"/>
      <c r="I138" s="44"/>
      <c r="J138" s="44"/>
      <c r="K138" s="44"/>
      <c r="L138" s="293"/>
    </row>
    <row r="139" spans="1:12" s="54" customFormat="1" ht="23.65" thickBot="1" x14ac:dyDescent="0.4">
      <c r="A139" s="37"/>
      <c r="B139" s="36" t="s">
        <v>1821</v>
      </c>
      <c r="C139" s="53">
        <v>135</v>
      </c>
      <c r="D139" s="51" t="s">
        <v>1822</v>
      </c>
      <c r="E139" s="135"/>
      <c r="F139" s="1"/>
      <c r="G139" s="44"/>
      <c r="H139" s="44"/>
      <c r="I139" s="44"/>
      <c r="J139" s="44"/>
      <c r="K139" s="44"/>
      <c r="L139" s="293"/>
    </row>
    <row r="140" spans="1:12" s="54" customFormat="1" ht="12" thickBot="1" x14ac:dyDescent="0.4">
      <c r="A140" s="37"/>
      <c r="B140" s="38"/>
      <c r="C140" s="53">
        <v>136</v>
      </c>
      <c r="D140" s="51" t="s">
        <v>1823</v>
      </c>
      <c r="E140" s="135"/>
      <c r="F140" s="1"/>
      <c r="G140" s="44"/>
      <c r="H140" s="44"/>
      <c r="I140" s="44"/>
      <c r="J140" s="44"/>
      <c r="K140" s="44"/>
      <c r="L140" s="293"/>
    </row>
    <row r="141" spans="1:12" s="54" customFormat="1" ht="23.65" thickBot="1" x14ac:dyDescent="0.4">
      <c r="A141" s="37"/>
      <c r="B141" s="38"/>
      <c r="C141" s="53">
        <v>137</v>
      </c>
      <c r="D141" s="51" t="s">
        <v>1824</v>
      </c>
      <c r="E141" s="135"/>
      <c r="F141" s="1"/>
      <c r="G141" s="44"/>
      <c r="H141" s="44"/>
      <c r="I141" s="44"/>
      <c r="J141" s="44"/>
      <c r="K141" s="44"/>
      <c r="L141" s="293"/>
    </row>
    <row r="142" spans="1:12" s="54" customFormat="1" ht="23.65" thickBot="1" x14ac:dyDescent="0.4">
      <c r="A142" s="37"/>
      <c r="B142" s="41"/>
      <c r="C142" s="53">
        <v>138</v>
      </c>
      <c r="D142" s="51" t="s">
        <v>1825</v>
      </c>
      <c r="E142" s="135"/>
      <c r="F142" s="1"/>
      <c r="G142" s="44"/>
      <c r="H142" s="44"/>
      <c r="I142" s="44"/>
      <c r="J142" s="44"/>
      <c r="K142" s="44"/>
      <c r="L142" s="293"/>
    </row>
    <row r="143" spans="1:12" s="54" customFormat="1" ht="12" thickBot="1" x14ac:dyDescent="0.4">
      <c r="A143" s="37"/>
      <c r="B143" s="52" t="s">
        <v>199</v>
      </c>
      <c r="C143" s="53">
        <v>139</v>
      </c>
      <c r="D143" s="51" t="s">
        <v>1341</v>
      </c>
      <c r="E143" s="135"/>
      <c r="F143" s="1"/>
      <c r="G143" s="44"/>
      <c r="H143" s="44"/>
      <c r="I143" s="44"/>
      <c r="J143" s="44"/>
      <c r="K143" s="44"/>
      <c r="L143" s="293"/>
    </row>
    <row r="144" spans="1:12" s="54" customFormat="1" ht="12" thickBot="1" x14ac:dyDescent="0.4">
      <c r="A144" s="37"/>
      <c r="B144" s="60"/>
      <c r="C144" s="53">
        <v>140</v>
      </c>
      <c r="D144" s="51" t="s">
        <v>1342</v>
      </c>
      <c r="E144" s="135"/>
      <c r="F144" s="1"/>
      <c r="G144" s="44"/>
      <c r="H144" s="44"/>
      <c r="I144" s="44"/>
      <c r="J144" s="44"/>
      <c r="K144" s="44"/>
      <c r="L144" s="293"/>
    </row>
    <row r="145" spans="1:12" s="54" customFormat="1" ht="23.65" thickBot="1" x14ac:dyDescent="0.4">
      <c r="A145" s="37"/>
      <c r="B145" s="52" t="s">
        <v>202</v>
      </c>
      <c r="C145" s="53">
        <v>141</v>
      </c>
      <c r="D145" s="51" t="s">
        <v>1826</v>
      </c>
      <c r="E145" s="135"/>
      <c r="F145" s="1"/>
      <c r="G145" s="44"/>
      <c r="H145" s="44"/>
      <c r="I145" s="44"/>
      <c r="J145" s="44"/>
      <c r="K145" s="44"/>
      <c r="L145" s="293"/>
    </row>
    <row r="146" spans="1:12" s="54" customFormat="1" ht="23.65" thickBot="1" x14ac:dyDescent="0.4">
      <c r="A146" s="37"/>
      <c r="B146" s="55"/>
      <c r="C146" s="53">
        <v>142</v>
      </c>
      <c r="D146" s="51" t="s">
        <v>1827</v>
      </c>
      <c r="E146" s="135"/>
      <c r="F146" s="1"/>
      <c r="G146" s="44"/>
      <c r="H146" s="44"/>
      <c r="I146" s="44"/>
      <c r="J146" s="44"/>
      <c r="K146" s="44"/>
      <c r="L146" s="293"/>
    </row>
    <row r="147" spans="1:12" s="54" customFormat="1" ht="12" thickBot="1" x14ac:dyDescent="0.4">
      <c r="A147" s="37"/>
      <c r="B147" s="55"/>
      <c r="C147" s="53">
        <v>143</v>
      </c>
      <c r="D147" s="51" t="s">
        <v>203</v>
      </c>
      <c r="E147" s="135"/>
      <c r="F147" s="1"/>
      <c r="G147" s="44"/>
      <c r="H147" s="44"/>
      <c r="I147" s="44"/>
      <c r="J147" s="44"/>
      <c r="K147" s="44"/>
      <c r="L147" s="293"/>
    </row>
    <row r="148" spans="1:12" s="54" customFormat="1" ht="12" thickBot="1" x14ac:dyDescent="0.4">
      <c r="A148" s="37"/>
      <c r="B148" s="55"/>
      <c r="C148" s="53">
        <v>144</v>
      </c>
      <c r="D148" s="51" t="s">
        <v>1828</v>
      </c>
      <c r="E148" s="135"/>
      <c r="F148" s="1"/>
      <c r="G148" s="44"/>
      <c r="H148" s="44"/>
      <c r="I148" s="44"/>
      <c r="J148" s="44"/>
      <c r="K148" s="44"/>
      <c r="L148" s="293"/>
    </row>
    <row r="149" spans="1:12" s="54" customFormat="1" ht="12" thickBot="1" x14ac:dyDescent="0.4">
      <c r="A149" s="37"/>
      <c r="B149" s="55"/>
      <c r="C149" s="53">
        <v>145</v>
      </c>
      <c r="D149" s="51" t="s">
        <v>614</v>
      </c>
      <c r="E149" s="135"/>
      <c r="F149" s="1"/>
      <c r="G149" s="44"/>
      <c r="H149" s="44"/>
      <c r="I149" s="44"/>
      <c r="J149" s="44"/>
      <c r="K149" s="44"/>
      <c r="L149" s="293"/>
    </row>
    <row r="150" spans="1:12" s="54" customFormat="1" ht="12" thickBot="1" x14ac:dyDescent="0.4">
      <c r="A150" s="37"/>
      <c r="B150" s="55"/>
      <c r="C150" s="53">
        <v>146</v>
      </c>
      <c r="D150" s="51" t="s">
        <v>1829</v>
      </c>
      <c r="E150" s="135"/>
      <c r="F150" s="1"/>
      <c r="G150" s="44"/>
      <c r="H150" s="44"/>
      <c r="I150" s="44"/>
      <c r="J150" s="44"/>
      <c r="K150" s="44"/>
      <c r="L150" s="293"/>
    </row>
    <row r="151" spans="1:12" s="54" customFormat="1" ht="23.65" thickBot="1" x14ac:dyDescent="0.4">
      <c r="A151" s="37"/>
      <c r="B151" s="56"/>
      <c r="C151" s="53">
        <v>147</v>
      </c>
      <c r="D151" s="51" t="s">
        <v>1830</v>
      </c>
      <c r="E151" s="135"/>
      <c r="F151" s="1"/>
      <c r="G151" s="44"/>
      <c r="H151" s="44"/>
      <c r="I151" s="44"/>
      <c r="J151" s="44"/>
      <c r="K151" s="44"/>
      <c r="L151" s="293"/>
    </row>
    <row r="152" spans="1:12" s="54" customFormat="1" ht="12" thickBot="1" x14ac:dyDescent="0.4">
      <c r="A152" s="37"/>
      <c r="B152" s="36" t="s">
        <v>208</v>
      </c>
      <c r="C152" s="53">
        <v>148</v>
      </c>
      <c r="D152" s="51" t="s">
        <v>209</v>
      </c>
      <c r="E152" s="135"/>
      <c r="F152" s="1"/>
      <c r="G152" s="44"/>
      <c r="H152" s="44"/>
      <c r="I152" s="44"/>
      <c r="J152" s="44"/>
      <c r="K152" s="44"/>
      <c r="L152" s="293"/>
    </row>
    <row r="153" spans="1:12" s="54" customFormat="1" ht="23.65" thickBot="1" x14ac:dyDescent="0.4">
      <c r="A153" s="45"/>
      <c r="B153" s="41"/>
      <c r="C153" s="53">
        <v>149</v>
      </c>
      <c r="D153" s="51" t="s">
        <v>1032</v>
      </c>
      <c r="E153" s="135"/>
      <c r="F153" s="1"/>
      <c r="G153" s="44"/>
      <c r="H153" s="44"/>
      <c r="I153" s="44"/>
      <c r="J153" s="44"/>
      <c r="K153" s="44"/>
      <c r="L153" s="293"/>
    </row>
    <row r="154" spans="1:12" s="54" customFormat="1" ht="23.65" thickBot="1" x14ac:dyDescent="0.4">
      <c r="A154" s="35" t="s">
        <v>211</v>
      </c>
      <c r="B154" s="36" t="s">
        <v>1349</v>
      </c>
      <c r="C154" s="53">
        <v>150</v>
      </c>
      <c r="D154" s="51" t="s">
        <v>1831</v>
      </c>
      <c r="E154" s="135"/>
      <c r="F154" s="1"/>
      <c r="G154" s="44"/>
      <c r="H154" s="44"/>
      <c r="I154" s="44"/>
      <c r="J154" s="44"/>
      <c r="K154" s="44"/>
      <c r="L154" s="293"/>
    </row>
    <row r="155" spans="1:12" s="54" customFormat="1" ht="12" thickBot="1" x14ac:dyDescent="0.4">
      <c r="A155" s="37"/>
      <c r="B155" s="38"/>
      <c r="C155" s="53">
        <v>151</v>
      </c>
      <c r="D155" s="51" t="s">
        <v>215</v>
      </c>
      <c r="E155" s="135"/>
      <c r="F155" s="1"/>
      <c r="G155" s="44"/>
      <c r="H155" s="44"/>
      <c r="I155" s="44"/>
      <c r="J155" s="44"/>
      <c r="K155" s="44"/>
      <c r="L155" s="293"/>
    </row>
    <row r="156" spans="1:12" s="54" customFormat="1" ht="12" thickBot="1" x14ac:dyDescent="0.4">
      <c r="A156" s="37"/>
      <c r="B156" s="41"/>
      <c r="C156" s="53">
        <v>152</v>
      </c>
      <c r="D156" s="51" t="s">
        <v>216</v>
      </c>
      <c r="E156" s="135"/>
      <c r="F156" s="1"/>
      <c r="G156" s="44"/>
      <c r="H156" s="44"/>
      <c r="I156" s="44"/>
      <c r="J156" s="44"/>
      <c r="K156" s="44"/>
      <c r="L156" s="293"/>
    </row>
    <row r="157" spans="1:12" s="54" customFormat="1" ht="12" thickBot="1" x14ac:dyDescent="0.4">
      <c r="A157" s="37"/>
      <c r="B157" s="36" t="s">
        <v>221</v>
      </c>
      <c r="C157" s="49">
        <v>153</v>
      </c>
      <c r="D157" s="50" t="s">
        <v>222</v>
      </c>
      <c r="E157" s="136" t="s">
        <v>4</v>
      </c>
      <c r="F157" s="17"/>
      <c r="G157" s="26"/>
      <c r="H157" s="26"/>
      <c r="I157" s="26"/>
      <c r="J157" s="26"/>
      <c r="K157" s="26"/>
      <c r="L157" s="293"/>
    </row>
    <row r="158" spans="1:12" s="54" customFormat="1" ht="23.65" thickBot="1" x14ac:dyDescent="0.4">
      <c r="A158" s="37"/>
      <c r="B158" s="38"/>
      <c r="C158" s="53">
        <v>154</v>
      </c>
      <c r="D158" s="51" t="s">
        <v>223</v>
      </c>
      <c r="E158" s="135"/>
      <c r="F158" s="1"/>
      <c r="G158" s="44"/>
      <c r="H158" s="44"/>
      <c r="I158" s="44"/>
      <c r="J158" s="44"/>
      <c r="K158" s="44"/>
      <c r="L158" s="293"/>
    </row>
    <row r="159" spans="1:12" s="54" customFormat="1" ht="23.65" thickBot="1" x14ac:dyDescent="0.4">
      <c r="A159" s="37"/>
      <c r="B159" s="41"/>
      <c r="C159" s="53">
        <v>155</v>
      </c>
      <c r="D159" s="51" t="s">
        <v>1832</v>
      </c>
      <c r="E159" s="135"/>
      <c r="F159" s="1"/>
      <c r="G159" s="44"/>
      <c r="H159" s="44"/>
      <c r="I159" s="44"/>
      <c r="J159" s="44"/>
      <c r="K159" s="44"/>
      <c r="L159" s="293"/>
    </row>
    <row r="160" spans="1:12" s="54" customFormat="1" ht="23.65" thickBot="1" x14ac:dyDescent="0.4">
      <c r="A160" s="37"/>
      <c r="B160" s="36" t="s">
        <v>226</v>
      </c>
      <c r="C160" s="53">
        <v>156</v>
      </c>
      <c r="D160" s="51" t="s">
        <v>795</v>
      </c>
      <c r="E160" s="135"/>
      <c r="F160" s="1"/>
      <c r="G160" s="44"/>
      <c r="H160" s="44"/>
      <c r="I160" s="44"/>
      <c r="J160" s="44"/>
      <c r="K160" s="44"/>
      <c r="L160" s="293"/>
    </row>
    <row r="161" spans="1:12" s="54" customFormat="1" ht="23.65" thickBot="1" x14ac:dyDescent="0.4">
      <c r="A161" s="37"/>
      <c r="B161" s="38"/>
      <c r="C161" s="53">
        <v>157</v>
      </c>
      <c r="D161" s="51" t="s">
        <v>228</v>
      </c>
      <c r="E161" s="135"/>
      <c r="F161" s="1"/>
      <c r="G161" s="44"/>
      <c r="H161" s="44"/>
      <c r="I161" s="44"/>
      <c r="J161" s="44"/>
      <c r="K161" s="44"/>
      <c r="L161" s="293"/>
    </row>
    <row r="162" spans="1:12" s="54" customFormat="1" ht="12" thickBot="1" x14ac:dyDescent="0.4">
      <c r="A162" s="37"/>
      <c r="B162" s="41"/>
      <c r="C162" s="53">
        <v>158</v>
      </c>
      <c r="D162" s="51" t="s">
        <v>624</v>
      </c>
      <c r="E162" s="135"/>
      <c r="F162" s="1"/>
      <c r="G162" s="44"/>
      <c r="H162" s="44"/>
      <c r="I162" s="44"/>
      <c r="J162" s="44"/>
      <c r="K162" s="44"/>
      <c r="L162" s="293"/>
    </row>
    <row r="163" spans="1:12" s="54" customFormat="1" ht="23.65" thickBot="1" x14ac:dyDescent="0.4">
      <c r="A163" s="37"/>
      <c r="B163" s="36" t="s">
        <v>229</v>
      </c>
      <c r="C163" s="53">
        <v>159</v>
      </c>
      <c r="D163" s="51" t="s">
        <v>1833</v>
      </c>
      <c r="E163" s="135"/>
      <c r="F163" s="1"/>
      <c r="G163" s="44"/>
      <c r="H163" s="44"/>
      <c r="I163" s="44"/>
      <c r="J163" s="44"/>
      <c r="K163" s="44"/>
      <c r="L163" s="293"/>
    </row>
    <row r="164" spans="1:12" s="54" customFormat="1" ht="23.65" thickBot="1" x14ac:dyDescent="0.4">
      <c r="A164" s="37"/>
      <c r="B164" s="38"/>
      <c r="C164" s="53">
        <v>160</v>
      </c>
      <c r="D164" s="51" t="s">
        <v>231</v>
      </c>
      <c r="E164" s="135"/>
      <c r="F164" s="1"/>
      <c r="G164" s="44"/>
      <c r="H164" s="44"/>
      <c r="I164" s="44"/>
      <c r="J164" s="44"/>
      <c r="K164" s="44"/>
      <c r="L164" s="293"/>
    </row>
    <row r="165" spans="1:12" s="54" customFormat="1" ht="12" thickBot="1" x14ac:dyDescent="0.4">
      <c r="A165" s="45"/>
      <c r="B165" s="41"/>
      <c r="C165" s="53">
        <v>161</v>
      </c>
      <c r="D165" s="51" t="s">
        <v>232</v>
      </c>
      <c r="E165" s="135"/>
      <c r="F165" s="1"/>
      <c r="G165" s="44"/>
      <c r="H165" s="44"/>
      <c r="I165" s="44"/>
      <c r="J165" s="44"/>
      <c r="K165" s="44"/>
      <c r="L165" s="293"/>
    </row>
    <row r="166" spans="1:12" s="98" customFormat="1" ht="23.65" thickBot="1" x14ac:dyDescent="0.4">
      <c r="A166" s="61" t="s">
        <v>233</v>
      </c>
      <c r="B166" s="62" t="s">
        <v>234</v>
      </c>
      <c r="C166" s="93">
        <v>162</v>
      </c>
      <c r="D166" s="94" t="s">
        <v>235</v>
      </c>
      <c r="E166" s="118"/>
      <c r="F166" s="1"/>
      <c r="G166" s="44"/>
      <c r="H166" s="44"/>
      <c r="I166" s="44"/>
      <c r="J166" s="44"/>
      <c r="K166" s="44"/>
      <c r="L166" s="293"/>
    </row>
    <row r="167" spans="1:12" s="54" customFormat="1" ht="12" thickBot="1" x14ac:dyDescent="0.4">
      <c r="A167" s="37"/>
      <c r="B167" s="38"/>
      <c r="C167" s="53">
        <v>163</v>
      </c>
      <c r="D167" s="51" t="s">
        <v>1038</v>
      </c>
      <c r="E167" s="135"/>
      <c r="F167" s="1"/>
      <c r="G167" s="44"/>
      <c r="H167" s="44"/>
      <c r="I167" s="44"/>
      <c r="J167" s="44"/>
      <c r="K167" s="44"/>
      <c r="L167" s="293"/>
    </row>
    <row r="168" spans="1:12" s="54" customFormat="1" ht="23.65" thickBot="1" x14ac:dyDescent="0.4">
      <c r="A168" s="37"/>
      <c r="B168" s="38"/>
      <c r="C168" s="53">
        <v>164</v>
      </c>
      <c r="D168" s="51" t="s">
        <v>237</v>
      </c>
      <c r="E168" s="135"/>
      <c r="F168" s="1"/>
      <c r="G168" s="44"/>
      <c r="H168" s="44"/>
      <c r="I168" s="44"/>
      <c r="J168" s="44"/>
      <c r="K168" s="44"/>
      <c r="L168" s="293"/>
    </row>
    <row r="169" spans="1:12" s="54" customFormat="1" ht="12" thickBot="1" x14ac:dyDescent="0.4">
      <c r="A169" s="37"/>
      <c r="B169" s="41"/>
      <c r="C169" s="53">
        <v>165</v>
      </c>
      <c r="D169" s="51" t="s">
        <v>1834</v>
      </c>
      <c r="E169" s="135"/>
      <c r="F169" s="1"/>
      <c r="G169" s="44"/>
      <c r="H169" s="44"/>
      <c r="I169" s="44"/>
      <c r="J169" s="44"/>
      <c r="K169" s="44"/>
      <c r="L169" s="293"/>
    </row>
    <row r="170" spans="1:12" s="54" customFormat="1" ht="12" thickBot="1" x14ac:dyDescent="0.4">
      <c r="A170" s="37"/>
      <c r="B170" s="36" t="s">
        <v>239</v>
      </c>
      <c r="C170" s="53">
        <v>166</v>
      </c>
      <c r="D170" s="51" t="s">
        <v>240</v>
      </c>
      <c r="E170" s="135"/>
      <c r="F170" s="1"/>
      <c r="G170" s="44"/>
      <c r="H170" s="44"/>
      <c r="I170" s="44"/>
      <c r="J170" s="44"/>
      <c r="K170" s="44"/>
      <c r="L170" s="293"/>
    </row>
    <row r="171" spans="1:12" s="54" customFormat="1" ht="23.65" thickBot="1" x14ac:dyDescent="0.4">
      <c r="A171" s="37"/>
      <c r="B171" s="41"/>
      <c r="C171" s="53">
        <v>167</v>
      </c>
      <c r="D171" s="51" t="s">
        <v>1835</v>
      </c>
      <c r="E171" s="135"/>
      <c r="F171" s="1"/>
      <c r="G171" s="44"/>
      <c r="H171" s="44"/>
      <c r="I171" s="44"/>
      <c r="J171" s="44"/>
      <c r="K171" s="44"/>
      <c r="L171" s="293"/>
    </row>
    <row r="172" spans="1:12" s="54" customFormat="1" ht="23.65" thickBot="1" x14ac:dyDescent="0.4">
      <c r="A172" s="37"/>
      <c r="B172" s="36" t="s">
        <v>242</v>
      </c>
      <c r="C172" s="53">
        <v>168</v>
      </c>
      <c r="D172" s="51" t="s">
        <v>1359</v>
      </c>
      <c r="E172" s="135"/>
      <c r="F172" s="1"/>
      <c r="G172" s="44"/>
      <c r="H172" s="44"/>
      <c r="I172" s="44"/>
      <c r="J172" s="44"/>
      <c r="K172" s="44"/>
      <c r="L172" s="293"/>
    </row>
    <row r="173" spans="1:12" s="54" customFormat="1" ht="12" thickBot="1" x14ac:dyDescent="0.4">
      <c r="A173" s="37"/>
      <c r="B173" s="41"/>
      <c r="C173" s="53">
        <v>169</v>
      </c>
      <c r="D173" s="51" t="s">
        <v>244</v>
      </c>
      <c r="E173" s="135"/>
      <c r="F173" s="1"/>
      <c r="G173" s="44"/>
      <c r="H173" s="44"/>
      <c r="I173" s="44"/>
      <c r="J173" s="44"/>
      <c r="K173" s="44"/>
      <c r="L173" s="293"/>
    </row>
    <row r="174" spans="1:12" s="54" customFormat="1" ht="12" thickBot="1" x14ac:dyDescent="0.4">
      <c r="A174" s="37"/>
      <c r="B174" s="36" t="s">
        <v>245</v>
      </c>
      <c r="C174" s="49">
        <v>170</v>
      </c>
      <c r="D174" s="50" t="s">
        <v>1836</v>
      </c>
      <c r="E174" s="136" t="s">
        <v>4</v>
      </c>
      <c r="F174" s="17"/>
      <c r="G174" s="26"/>
      <c r="H174" s="26"/>
      <c r="I174" s="26"/>
      <c r="J174" s="26"/>
      <c r="K174" s="26"/>
      <c r="L174" s="293"/>
    </row>
    <row r="175" spans="1:12" s="54" customFormat="1" ht="23.65" thickBot="1" x14ac:dyDescent="0.4">
      <c r="A175" s="37"/>
      <c r="B175" s="38"/>
      <c r="C175" s="49">
        <v>171</v>
      </c>
      <c r="D175" s="50" t="s">
        <v>1837</v>
      </c>
      <c r="E175" s="136" t="s">
        <v>4</v>
      </c>
      <c r="F175" s="17"/>
      <c r="G175" s="26"/>
      <c r="H175" s="26"/>
      <c r="I175" s="26"/>
      <c r="J175" s="26"/>
      <c r="K175" s="26"/>
      <c r="L175" s="293"/>
    </row>
    <row r="176" spans="1:12" s="54" customFormat="1" ht="12" thickBot="1" x14ac:dyDescent="0.4">
      <c r="A176" s="37"/>
      <c r="B176" s="38"/>
      <c r="C176" s="53">
        <v>172</v>
      </c>
      <c r="D176" s="51" t="s">
        <v>1838</v>
      </c>
      <c r="E176" s="135"/>
      <c r="F176" s="1"/>
      <c r="G176" s="44"/>
      <c r="H176" s="44"/>
      <c r="I176" s="44"/>
      <c r="J176" s="44"/>
      <c r="K176" s="44"/>
      <c r="L176" s="293"/>
    </row>
    <row r="177" spans="1:12" s="54" customFormat="1" ht="23.65" thickBot="1" x14ac:dyDescent="0.4">
      <c r="A177" s="37"/>
      <c r="B177" s="38"/>
      <c r="C177" s="53">
        <v>173</v>
      </c>
      <c r="D177" s="51" t="s">
        <v>1839</v>
      </c>
      <c r="E177" s="135"/>
      <c r="F177" s="1"/>
      <c r="G177" s="44"/>
      <c r="H177" s="44"/>
      <c r="I177" s="44"/>
      <c r="J177" s="44"/>
      <c r="K177" s="44"/>
      <c r="L177" s="293"/>
    </row>
    <row r="178" spans="1:12" s="54" customFormat="1" ht="23.65" thickBot="1" x14ac:dyDescent="0.4">
      <c r="A178" s="37"/>
      <c r="B178" s="38"/>
      <c r="C178" s="49">
        <v>174</v>
      </c>
      <c r="D178" s="50" t="s">
        <v>1840</v>
      </c>
      <c r="E178" s="136" t="s">
        <v>4</v>
      </c>
      <c r="F178" s="17"/>
      <c r="G178" s="26"/>
      <c r="H178" s="26"/>
      <c r="I178" s="26"/>
      <c r="J178" s="26"/>
      <c r="K178" s="26"/>
      <c r="L178" s="293"/>
    </row>
    <row r="179" spans="1:12" s="54" customFormat="1" ht="23.65" thickBot="1" x14ac:dyDescent="0.4">
      <c r="A179" s="37"/>
      <c r="B179" s="38"/>
      <c r="C179" s="49">
        <v>175</v>
      </c>
      <c r="D179" s="50" t="s">
        <v>1841</v>
      </c>
      <c r="E179" s="136" t="s">
        <v>4</v>
      </c>
      <c r="F179" s="17"/>
      <c r="G179" s="26"/>
      <c r="H179" s="26"/>
      <c r="I179" s="26"/>
      <c r="J179" s="26"/>
      <c r="K179" s="26"/>
      <c r="L179" s="293"/>
    </row>
    <row r="180" spans="1:12" s="54" customFormat="1" ht="23.65" thickBot="1" x14ac:dyDescent="0.4">
      <c r="A180" s="37"/>
      <c r="B180" s="38"/>
      <c r="C180" s="49">
        <v>176</v>
      </c>
      <c r="D180" s="50" t="s">
        <v>1364</v>
      </c>
      <c r="E180" s="136" t="s">
        <v>4</v>
      </c>
      <c r="F180" s="17"/>
      <c r="G180" s="26"/>
      <c r="H180" s="26"/>
      <c r="I180" s="26"/>
      <c r="J180" s="26"/>
      <c r="K180" s="26"/>
      <c r="L180" s="293"/>
    </row>
    <row r="181" spans="1:12" s="54" customFormat="1" ht="23.65" thickBot="1" x14ac:dyDescent="0.4">
      <c r="A181" s="37"/>
      <c r="B181" s="38"/>
      <c r="C181" s="49">
        <v>177</v>
      </c>
      <c r="D181" s="50" t="s">
        <v>808</v>
      </c>
      <c r="E181" s="136" t="s">
        <v>4</v>
      </c>
      <c r="F181" s="17"/>
      <c r="G181" s="26"/>
      <c r="H181" s="26"/>
      <c r="I181" s="26"/>
      <c r="J181" s="26"/>
      <c r="K181" s="26"/>
      <c r="L181" s="293"/>
    </row>
    <row r="182" spans="1:12" s="54" customFormat="1" ht="23.65" thickBot="1" x14ac:dyDescent="0.4">
      <c r="A182" s="45"/>
      <c r="B182" s="41"/>
      <c r="C182" s="53">
        <v>178</v>
      </c>
      <c r="D182" s="51" t="s">
        <v>809</v>
      </c>
      <c r="E182" s="135"/>
      <c r="F182" s="1"/>
      <c r="G182" s="44"/>
      <c r="H182" s="44"/>
      <c r="I182" s="44"/>
      <c r="J182" s="44"/>
      <c r="K182" s="44"/>
      <c r="L182" s="293"/>
    </row>
    <row r="183" spans="1:12" s="54" customFormat="1" ht="12" thickBot="1" x14ac:dyDescent="0.4">
      <c r="A183" s="35" t="s">
        <v>253</v>
      </c>
      <c r="B183" s="36" t="s">
        <v>1842</v>
      </c>
      <c r="C183" s="49">
        <v>179</v>
      </c>
      <c r="D183" s="50" t="s">
        <v>1843</v>
      </c>
      <c r="E183" s="136" t="s">
        <v>4</v>
      </c>
      <c r="F183" s="17"/>
      <c r="G183" s="26"/>
      <c r="H183" s="26"/>
      <c r="I183" s="26"/>
      <c r="J183" s="26"/>
      <c r="K183" s="26"/>
      <c r="L183" s="293"/>
    </row>
    <row r="184" spans="1:12" s="54" customFormat="1" ht="12" thickBot="1" x14ac:dyDescent="0.4">
      <c r="A184" s="37"/>
      <c r="B184" s="41"/>
      <c r="C184" s="49">
        <v>180</v>
      </c>
      <c r="D184" s="50" t="s">
        <v>1844</v>
      </c>
      <c r="E184" s="136" t="s">
        <v>4</v>
      </c>
      <c r="F184" s="17"/>
      <c r="G184" s="26"/>
      <c r="H184" s="26"/>
      <c r="I184" s="26"/>
      <c r="J184" s="26"/>
      <c r="K184" s="26"/>
      <c r="L184" s="293"/>
    </row>
    <row r="185" spans="1:12" s="54" customFormat="1" ht="12" thickBot="1" x14ac:dyDescent="0.4">
      <c r="A185" s="37"/>
      <c r="B185" s="36" t="s">
        <v>257</v>
      </c>
      <c r="C185" s="53">
        <v>181</v>
      </c>
      <c r="D185" s="51" t="s">
        <v>1845</v>
      </c>
      <c r="E185" s="135"/>
      <c r="F185" s="1"/>
      <c r="G185" s="44"/>
      <c r="H185" s="44"/>
      <c r="I185" s="44"/>
      <c r="J185" s="44"/>
      <c r="K185" s="44"/>
      <c r="L185" s="293"/>
    </row>
    <row r="186" spans="1:12" s="54" customFormat="1" ht="12" thickBot="1" x14ac:dyDescent="0.4">
      <c r="A186" s="37"/>
      <c r="B186" s="38"/>
      <c r="C186" s="53">
        <v>182</v>
      </c>
      <c r="D186" s="51" t="s">
        <v>1846</v>
      </c>
      <c r="E186" s="135"/>
      <c r="F186" s="1"/>
      <c r="G186" s="44"/>
      <c r="H186" s="44"/>
      <c r="I186" s="44"/>
      <c r="J186" s="44"/>
      <c r="K186" s="44"/>
      <c r="L186" s="293"/>
    </row>
    <row r="187" spans="1:12" s="54" customFormat="1" ht="12" thickBot="1" x14ac:dyDescent="0.4">
      <c r="A187" s="37"/>
      <c r="B187" s="38"/>
      <c r="C187" s="53">
        <v>183</v>
      </c>
      <c r="D187" s="51" t="s">
        <v>260</v>
      </c>
      <c r="E187" s="135"/>
      <c r="F187" s="1"/>
      <c r="G187" s="44"/>
      <c r="H187" s="44"/>
      <c r="I187" s="44"/>
      <c r="J187" s="44"/>
      <c r="K187" s="44"/>
      <c r="L187" s="293"/>
    </row>
    <row r="188" spans="1:12" s="54" customFormat="1" ht="12" thickBot="1" x14ac:dyDescent="0.4">
      <c r="A188" s="37"/>
      <c r="B188" s="38"/>
      <c r="C188" s="53">
        <v>184</v>
      </c>
      <c r="D188" s="51" t="s">
        <v>261</v>
      </c>
      <c r="E188" s="135"/>
      <c r="F188" s="1"/>
      <c r="G188" s="44"/>
      <c r="H188" s="44"/>
      <c r="I188" s="44"/>
      <c r="J188" s="44"/>
      <c r="K188" s="44"/>
      <c r="L188" s="293"/>
    </row>
    <row r="189" spans="1:12" s="54" customFormat="1" ht="23.65" thickBot="1" x14ac:dyDescent="0.4">
      <c r="A189" s="37"/>
      <c r="B189" s="38"/>
      <c r="C189" s="53">
        <v>185</v>
      </c>
      <c r="D189" s="51" t="s">
        <v>1847</v>
      </c>
      <c r="E189" s="135"/>
      <c r="F189" s="1"/>
      <c r="G189" s="44"/>
      <c r="H189" s="44"/>
      <c r="I189" s="44"/>
      <c r="J189" s="44"/>
      <c r="K189" s="44"/>
      <c r="L189" s="293"/>
    </row>
    <row r="190" spans="1:12" s="54" customFormat="1" ht="12" thickBot="1" x14ac:dyDescent="0.4">
      <c r="A190" s="37"/>
      <c r="B190" s="38"/>
      <c r="C190" s="53">
        <v>186</v>
      </c>
      <c r="D190" s="51" t="s">
        <v>817</v>
      </c>
      <c r="E190" s="135"/>
      <c r="F190" s="1"/>
      <c r="G190" s="44"/>
      <c r="H190" s="44"/>
      <c r="I190" s="44"/>
      <c r="J190" s="44"/>
      <c r="K190" s="44"/>
      <c r="L190" s="293"/>
    </row>
    <row r="191" spans="1:12" s="54" customFormat="1" ht="12" thickBot="1" x14ac:dyDescent="0.4">
      <c r="A191" s="37"/>
      <c r="B191" s="38"/>
      <c r="C191" s="53">
        <v>187</v>
      </c>
      <c r="D191" s="51" t="s">
        <v>263</v>
      </c>
      <c r="E191" s="135"/>
      <c r="F191" s="1"/>
      <c r="G191" s="44"/>
      <c r="H191" s="44"/>
      <c r="I191" s="44"/>
      <c r="J191" s="44"/>
      <c r="K191" s="44"/>
      <c r="L191" s="293"/>
    </row>
    <row r="192" spans="1:12" s="54" customFormat="1" ht="12" thickBot="1" x14ac:dyDescent="0.4">
      <c r="A192" s="37"/>
      <c r="B192" s="38"/>
      <c r="C192" s="53">
        <v>188</v>
      </c>
      <c r="D192" s="51" t="s">
        <v>818</v>
      </c>
      <c r="E192" s="135"/>
      <c r="F192" s="1"/>
      <c r="G192" s="44"/>
      <c r="H192" s="44"/>
      <c r="I192" s="44"/>
      <c r="J192" s="44"/>
      <c r="K192" s="44"/>
      <c r="L192" s="293"/>
    </row>
    <row r="193" spans="1:14" s="54" customFormat="1" ht="12" thickBot="1" x14ac:dyDescent="0.4">
      <c r="A193" s="37"/>
      <c r="B193" s="38"/>
      <c r="C193" s="53">
        <v>189</v>
      </c>
      <c r="D193" s="51" t="s">
        <v>264</v>
      </c>
      <c r="E193" s="135"/>
      <c r="F193" s="1"/>
      <c r="G193" s="44"/>
      <c r="H193" s="44"/>
      <c r="I193" s="44"/>
      <c r="J193" s="44"/>
      <c r="K193" s="44"/>
      <c r="L193" s="293"/>
    </row>
    <row r="194" spans="1:14" s="54" customFormat="1" ht="12" thickBot="1" x14ac:dyDescent="0.4">
      <c r="A194" s="37"/>
      <c r="B194" s="38"/>
      <c r="C194" s="53">
        <v>190</v>
      </c>
      <c r="D194" s="51" t="s">
        <v>265</v>
      </c>
      <c r="E194" s="135"/>
      <c r="F194" s="1"/>
      <c r="G194" s="44"/>
      <c r="H194" s="44"/>
      <c r="I194" s="44"/>
      <c r="J194" s="44"/>
      <c r="K194" s="44"/>
      <c r="L194" s="293"/>
    </row>
    <row r="195" spans="1:14" s="54" customFormat="1" ht="12" thickBot="1" x14ac:dyDescent="0.4">
      <c r="A195" s="37"/>
      <c r="B195" s="41"/>
      <c r="C195" s="53">
        <v>191</v>
      </c>
      <c r="D195" s="51" t="s">
        <v>266</v>
      </c>
      <c r="E195" s="135"/>
      <c r="F195" s="1"/>
      <c r="G195" s="44"/>
      <c r="H195" s="44"/>
      <c r="I195" s="44"/>
      <c r="J195" s="44"/>
      <c r="K195" s="44"/>
      <c r="L195" s="293"/>
    </row>
    <row r="196" spans="1:14" s="54" customFormat="1" ht="23.65" thickBot="1" x14ac:dyDescent="0.4">
      <c r="A196" s="37"/>
      <c r="B196" s="36" t="s">
        <v>267</v>
      </c>
      <c r="C196" s="53">
        <v>192</v>
      </c>
      <c r="D196" s="51" t="s">
        <v>1848</v>
      </c>
      <c r="E196" s="135"/>
      <c r="F196" s="1"/>
      <c r="G196" s="44"/>
      <c r="H196" s="44"/>
      <c r="I196" s="44"/>
      <c r="J196" s="44"/>
      <c r="K196" s="44"/>
      <c r="L196" s="293"/>
    </row>
    <row r="197" spans="1:14" s="54" customFormat="1" ht="12" thickBot="1" x14ac:dyDescent="0.4">
      <c r="A197" s="37"/>
      <c r="B197" s="38"/>
      <c r="C197" s="53">
        <v>193</v>
      </c>
      <c r="D197" s="51" t="s">
        <v>1849</v>
      </c>
      <c r="E197" s="135"/>
      <c r="F197" s="1"/>
      <c r="G197" s="44"/>
      <c r="H197" s="44"/>
      <c r="I197" s="44"/>
      <c r="J197" s="44"/>
      <c r="K197" s="44"/>
      <c r="L197" s="293"/>
    </row>
    <row r="198" spans="1:14" s="54" customFormat="1" ht="12" thickBot="1" x14ac:dyDescent="0.4">
      <c r="A198" s="37"/>
      <c r="B198" s="38"/>
      <c r="C198" s="53">
        <v>194</v>
      </c>
      <c r="D198" s="51" t="s">
        <v>269</v>
      </c>
      <c r="E198" s="135"/>
      <c r="F198" s="1"/>
      <c r="G198" s="44"/>
      <c r="H198" s="44"/>
      <c r="I198" s="44"/>
      <c r="J198" s="44"/>
      <c r="K198" s="44"/>
      <c r="L198" s="293"/>
    </row>
    <row r="199" spans="1:14" s="54" customFormat="1" ht="12" thickBot="1" x14ac:dyDescent="0.4">
      <c r="A199" s="37"/>
      <c r="B199" s="38"/>
      <c r="C199" s="53">
        <v>195</v>
      </c>
      <c r="D199" s="51" t="s">
        <v>1850</v>
      </c>
      <c r="E199" s="135"/>
      <c r="F199" s="1"/>
      <c r="G199" s="44"/>
      <c r="H199" s="44"/>
      <c r="I199" s="44"/>
      <c r="J199" s="44"/>
      <c r="K199" s="44"/>
      <c r="L199" s="293"/>
    </row>
    <row r="200" spans="1:14" s="54" customFormat="1" ht="12" thickBot="1" x14ac:dyDescent="0.4">
      <c r="A200" s="37"/>
      <c r="B200" s="38"/>
      <c r="C200" s="49">
        <v>196</v>
      </c>
      <c r="D200" s="50" t="s">
        <v>1851</v>
      </c>
      <c r="E200" s="136" t="s">
        <v>4</v>
      </c>
      <c r="F200" s="17"/>
      <c r="G200" s="26"/>
      <c r="H200" s="26"/>
      <c r="I200" s="26"/>
      <c r="J200" s="26"/>
      <c r="K200" s="26"/>
      <c r="L200" s="293"/>
    </row>
    <row r="201" spans="1:14" s="54" customFormat="1" ht="12" thickBot="1" x14ac:dyDescent="0.4">
      <c r="A201" s="45"/>
      <c r="B201" s="41"/>
      <c r="C201" s="49">
        <v>197</v>
      </c>
      <c r="D201" s="50" t="s">
        <v>272</v>
      </c>
      <c r="E201" s="136" t="s">
        <v>4</v>
      </c>
      <c r="F201" s="17"/>
      <c r="G201" s="26"/>
      <c r="H201" s="26"/>
      <c r="I201" s="26"/>
      <c r="J201" s="26"/>
      <c r="K201" s="26"/>
      <c r="L201" s="293"/>
    </row>
    <row r="202" spans="1:14" x14ac:dyDescent="0.45">
      <c r="N202" s="294"/>
    </row>
    <row r="203" spans="1:14" x14ac:dyDescent="0.45">
      <c r="B203" s="151" t="s">
        <v>1950</v>
      </c>
      <c r="C203" s="7">
        <f>C201</f>
        <v>197</v>
      </c>
      <c r="D203" s="151" t="s">
        <v>1953</v>
      </c>
      <c r="E203" s="124">
        <f>C203-(E204+E205)</f>
        <v>181</v>
      </c>
      <c r="F203" s="125" t="s">
        <v>1936</v>
      </c>
      <c r="G203" s="150">
        <f>COUNTIFS(E5:E201,"",F5:F201,"Yes")</f>
        <v>0</v>
      </c>
      <c r="H203" s="126">
        <f>I203</f>
        <v>0</v>
      </c>
      <c r="I203" s="127">
        <f>IFERROR((G203/$E$203),0)</f>
        <v>0</v>
      </c>
      <c r="N203" s="294"/>
    </row>
    <row r="204" spans="1:14" x14ac:dyDescent="0.45">
      <c r="D204" s="151" t="s">
        <v>6</v>
      </c>
      <c r="E204" s="6">
        <f>COUNTIFS(E5:E201,"",F5:F201,"N/A")</f>
        <v>0</v>
      </c>
      <c r="F204" s="6">
        <v>2019</v>
      </c>
      <c r="G204" s="149">
        <f>COUNTIFS(E5:E201,"",$K$5:$K$201,("*2019*"))</f>
        <v>0</v>
      </c>
      <c r="H204" s="126">
        <f>H203+I204</f>
        <v>0</v>
      </c>
      <c r="I204" s="127">
        <f t="shared" ref="I204:I217" si="0">IFERROR((G204/$E$203),0)</f>
        <v>0</v>
      </c>
      <c r="N204" s="294"/>
    </row>
    <row r="205" spans="1:14" x14ac:dyDescent="0.45">
      <c r="D205" s="151" t="s">
        <v>1935</v>
      </c>
      <c r="E205" s="6">
        <f>COUNTIF(E5:E201,"Yes")</f>
        <v>16</v>
      </c>
      <c r="F205" s="6">
        <v>2020</v>
      </c>
      <c r="G205" s="149">
        <f>COUNTIFS(E5:E201,"",$K$5:$K$201,("*2020*"))</f>
        <v>0</v>
      </c>
      <c r="H205" s="126">
        <f>H204+I205</f>
        <v>0</v>
      </c>
      <c r="I205" s="127">
        <f t="shared" si="0"/>
        <v>0</v>
      </c>
      <c r="N205" s="294"/>
    </row>
    <row r="206" spans="1:14" x14ac:dyDescent="0.45">
      <c r="F206" s="6">
        <v>2021</v>
      </c>
      <c r="G206" s="149">
        <f>COUNTIFS(E5:E201,"",$K$5:$K$201,("*2021*"))</f>
        <v>0</v>
      </c>
      <c r="H206" s="126">
        <f t="shared" ref="H206:H208" si="1">H205+I206</f>
        <v>0</v>
      </c>
      <c r="I206" s="127">
        <f t="shared" si="0"/>
        <v>0</v>
      </c>
      <c r="N206" s="294"/>
    </row>
    <row r="207" spans="1:14" x14ac:dyDescent="0.45">
      <c r="F207" s="6">
        <v>2022</v>
      </c>
      <c r="G207" s="149">
        <f>COUNTIFS(E5:E201,"",$K$5:$K$201,("*2022*"))</f>
        <v>0</v>
      </c>
      <c r="H207" s="126">
        <f t="shared" si="1"/>
        <v>0</v>
      </c>
      <c r="I207" s="127">
        <f t="shared" si="0"/>
        <v>0</v>
      </c>
      <c r="N207" s="294"/>
    </row>
    <row r="208" spans="1:14" x14ac:dyDescent="0.45">
      <c r="F208" s="6">
        <v>2023</v>
      </c>
      <c r="G208" s="149">
        <f>COUNTIFS(E5:E201,"",$K$5:$K$201,("*2023*"))</f>
        <v>0</v>
      </c>
      <c r="H208" s="126">
        <f t="shared" si="1"/>
        <v>0</v>
      </c>
      <c r="I208" s="127">
        <f t="shared" si="0"/>
        <v>0</v>
      </c>
      <c r="N208" s="294"/>
    </row>
    <row r="209" spans="6:14" x14ac:dyDescent="0.45">
      <c r="F209" s="6">
        <v>2024</v>
      </c>
      <c r="G209" s="149">
        <f>COUNTIFS(E5:E201,"",$K$5:$K$201,("*2024*"))</f>
        <v>0</v>
      </c>
      <c r="H209" s="126">
        <f t="shared" ref="H209:H217" si="2">H208+I209</f>
        <v>0</v>
      </c>
      <c r="I209" s="127">
        <f t="shared" si="0"/>
        <v>0</v>
      </c>
      <c r="N209" s="294"/>
    </row>
    <row r="210" spans="6:14" x14ac:dyDescent="0.45">
      <c r="F210" s="6">
        <v>2025</v>
      </c>
      <c r="G210" s="149">
        <f>COUNTIFS(E5:E201,"",$K$5:$K$201,("*2025*"))</f>
        <v>0</v>
      </c>
      <c r="H210" s="126">
        <f t="shared" si="2"/>
        <v>0</v>
      </c>
      <c r="I210" s="127">
        <f t="shared" si="0"/>
        <v>0</v>
      </c>
    </row>
    <row r="211" spans="6:14" x14ac:dyDescent="0.45">
      <c r="F211" s="6">
        <v>2026</v>
      </c>
      <c r="G211" s="149">
        <f>COUNTIFS(E5:E201,"",$K$5:$K$201,("*2026*"))</f>
        <v>0</v>
      </c>
      <c r="H211" s="126">
        <f t="shared" si="2"/>
        <v>0</v>
      </c>
      <c r="I211" s="127">
        <f t="shared" si="0"/>
        <v>0</v>
      </c>
    </row>
    <row r="212" spans="6:14" x14ac:dyDescent="0.45">
      <c r="F212" s="6">
        <v>2027</v>
      </c>
      <c r="G212" s="149">
        <f>COUNTIFS(E5:E201,"",$K$5:$K$201,("*2027*"))</f>
        <v>0</v>
      </c>
      <c r="H212" s="126">
        <f t="shared" si="2"/>
        <v>0</v>
      </c>
      <c r="I212" s="127">
        <f t="shared" si="0"/>
        <v>0</v>
      </c>
    </row>
    <row r="213" spans="6:14" x14ac:dyDescent="0.45">
      <c r="F213" s="6">
        <v>2028</v>
      </c>
      <c r="G213" s="149">
        <f>COUNTIFS(E5:E201,"",$K$5:$K$201,("*2028*"))</f>
        <v>0</v>
      </c>
      <c r="H213" s="126">
        <f t="shared" si="2"/>
        <v>0</v>
      </c>
      <c r="I213" s="127">
        <f t="shared" si="0"/>
        <v>0</v>
      </c>
    </row>
    <row r="214" spans="6:14" x14ac:dyDescent="0.45">
      <c r="F214" s="6">
        <v>2029</v>
      </c>
      <c r="G214" s="149">
        <f>COUNTIFS(E5:E201,"",$K$5:$K$201,("*2029*"))</f>
        <v>0</v>
      </c>
      <c r="H214" s="126">
        <f t="shared" si="2"/>
        <v>0</v>
      </c>
      <c r="I214" s="127">
        <f t="shared" si="0"/>
        <v>0</v>
      </c>
    </row>
    <row r="215" spans="6:14" x14ac:dyDescent="0.45">
      <c r="F215" s="6">
        <v>2030</v>
      </c>
      <c r="G215" s="149">
        <f>COUNTIFS(E5:E201,"",$K$5:$K$201,("*2030*"))</f>
        <v>0</v>
      </c>
      <c r="H215" s="126">
        <f t="shared" si="2"/>
        <v>0</v>
      </c>
      <c r="I215" s="127">
        <f t="shared" si="0"/>
        <v>0</v>
      </c>
    </row>
    <row r="216" spans="6:14" x14ac:dyDescent="0.45">
      <c r="F216" s="151" t="s">
        <v>1952</v>
      </c>
      <c r="G216" s="149">
        <f>COUNTIFS(E5:E201,"",F5:F201,"No",K5:K201,"")</f>
        <v>0</v>
      </c>
      <c r="H216" s="126">
        <f>H215+I216</f>
        <v>0</v>
      </c>
      <c r="I216" s="127">
        <f t="shared" si="0"/>
        <v>0</v>
      </c>
    </row>
    <row r="217" spans="6:14" x14ac:dyDescent="0.45">
      <c r="F217" s="151" t="s">
        <v>1951</v>
      </c>
      <c r="G217" s="149">
        <f>COUNTIFS(E5:E201,"",F5:F201,"")</f>
        <v>181</v>
      </c>
      <c r="H217" s="126">
        <f t="shared" si="2"/>
        <v>1</v>
      </c>
      <c r="I217" s="127">
        <f t="shared" si="0"/>
        <v>1</v>
      </c>
    </row>
    <row r="218" spans="6:14" x14ac:dyDescent="0.45">
      <c r="F218" s="151" t="s">
        <v>1937</v>
      </c>
      <c r="G218" s="156">
        <f>SUM(G203:G217)</f>
        <v>181</v>
      </c>
      <c r="H218" s="154"/>
      <c r="I218" s="155">
        <f>SUM(I203:I217)</f>
        <v>1</v>
      </c>
    </row>
  </sheetData>
  <sheetProtection algorithmName="SHA-512" hashValue="jAOqDgA0g89OD5dJkcLowucbIkwrd48+yTA82a2GyK/Fz2hd41ofqTaaSjGlmS2KID4/nMYhQKUDfp47CBehEA==" saltValue="MHavbDEFWlHZUauJK9IbVA==" spinCount="100000" sheet="1" objects="1" scenarios="1" autoFilter="0"/>
  <autoFilter ref="A4:N201"/>
  <mergeCells count="1">
    <mergeCell ref="H3:K3"/>
  </mergeCells>
  <conditionalFormatting sqref="L5:L201">
    <cfRule type="cellIs" dxfId="9"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Tables!$A$2:$A$4</xm:f>
          </x14:formula1>
          <xm:sqref>F5:F201</xm:sqref>
        </x14:dataValidation>
        <x14:dataValidation type="list" allowBlank="1" showInputMessage="1" showErrorMessage="1">
          <x14:formula1>
            <xm:f>Tables!$B$2:$B$6</xm:f>
          </x14:formula1>
          <xm:sqref>H5:H201</xm:sqref>
        </x14:dataValidation>
        <x14:dataValidation type="list" allowBlank="1" showInputMessage="1" showErrorMessage="1">
          <x14:formula1>
            <xm:f>Tables!$C$2:$C$8</xm:f>
          </x14:formula1>
          <xm:sqref>I5:I201</xm:sqref>
        </x14:dataValidation>
        <x14:dataValidation type="list" allowBlank="1" showInputMessage="1" showErrorMessage="1">
          <x14:formula1>
            <xm:f>Tables!$D$2:$D$6</xm:f>
          </x14:formula1>
          <xm:sqref>J5:J201</xm:sqref>
        </x14:dataValidation>
        <x14:dataValidation type="list" allowBlank="1" showInputMessage="1" showErrorMessage="1">
          <x14:formula1>
            <xm:f>Tables!$A$2</xm:f>
          </x14:formula1>
          <xm:sqref>L5:L201</xm:sqref>
        </x14:dataValidation>
        <x14:dataValidation type="list" allowBlank="1" showInputMessage="1" showErrorMessage="1">
          <x14:formula1>
            <xm:f>Tables!$E$2:$E$47</xm:f>
          </x14:formula1>
          <xm:sqref>K5:K201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6" width="15.9296875" style="6" customWidth="1"/>
    <col min="7" max="7" width="53.796875" style="6" customWidth="1"/>
    <col min="8" max="8" width="20.796875" style="6" customWidth="1"/>
    <col min="9" max="9" width="16.53125" style="6" bestFit="1" customWidth="1"/>
    <col min="10" max="13" width="16.59765625" style="6" customWidth="1"/>
    <col min="14" max="14" width="18.59765625" style="6" customWidth="1"/>
    <col min="15" max="16384" width="9.06640625" style="25"/>
  </cols>
  <sheetData>
    <row r="1" spans="1:14" s="85" customFormat="1" ht="21" x14ac:dyDescent="0.65">
      <c r="A1" s="10" t="s">
        <v>911</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23.65" thickBot="1" x14ac:dyDescent="0.4">
      <c r="A5" s="35" t="s">
        <v>76</v>
      </c>
      <c r="B5" s="52" t="s">
        <v>912</v>
      </c>
      <c r="C5" s="42">
        <v>1</v>
      </c>
      <c r="D5" s="59" t="s">
        <v>913</v>
      </c>
      <c r="E5" s="135"/>
      <c r="F5" s="1"/>
      <c r="G5" s="44"/>
      <c r="H5" s="44"/>
      <c r="I5" s="44"/>
      <c r="J5" s="44"/>
      <c r="K5" s="44"/>
      <c r="L5" s="293"/>
    </row>
    <row r="6" spans="1:14" s="54" customFormat="1" ht="23.65" thickBot="1" x14ac:dyDescent="0.4">
      <c r="A6" s="37"/>
      <c r="B6" s="52"/>
      <c r="C6" s="42">
        <v>2</v>
      </c>
      <c r="D6" s="59" t="s">
        <v>914</v>
      </c>
      <c r="E6" s="135"/>
      <c r="F6" s="1"/>
      <c r="G6" s="44"/>
      <c r="H6" s="44"/>
      <c r="I6" s="44"/>
      <c r="J6" s="44"/>
      <c r="K6" s="44"/>
      <c r="L6" s="293"/>
    </row>
    <row r="7" spans="1:14" s="54" customFormat="1" ht="35.25" thickBot="1" x14ac:dyDescent="0.4">
      <c r="A7" s="37"/>
      <c r="B7" s="52"/>
      <c r="C7" s="39">
        <v>3</v>
      </c>
      <c r="D7" s="46" t="s">
        <v>915</v>
      </c>
      <c r="E7" s="136" t="s">
        <v>4</v>
      </c>
      <c r="F7" s="17"/>
      <c r="G7" s="26"/>
      <c r="H7" s="26"/>
      <c r="I7" s="26"/>
      <c r="J7" s="26"/>
      <c r="K7" s="26"/>
      <c r="L7" s="293"/>
    </row>
    <row r="8" spans="1:14" s="54" customFormat="1" ht="23.65" thickBot="1" x14ac:dyDescent="0.4">
      <c r="A8" s="37"/>
      <c r="B8" s="52"/>
      <c r="C8" s="42">
        <v>4</v>
      </c>
      <c r="D8" s="59" t="s">
        <v>916</v>
      </c>
      <c r="E8" s="135"/>
      <c r="F8" s="1"/>
      <c r="G8" s="44"/>
      <c r="H8" s="44"/>
      <c r="I8" s="44"/>
      <c r="J8" s="44"/>
      <c r="K8" s="44"/>
      <c r="L8" s="293"/>
    </row>
    <row r="9" spans="1:14" s="54" customFormat="1" ht="12" thickBot="1" x14ac:dyDescent="0.4">
      <c r="A9" s="37"/>
      <c r="B9" s="51"/>
      <c r="C9" s="42">
        <v>5</v>
      </c>
      <c r="D9" s="59" t="s">
        <v>917</v>
      </c>
      <c r="E9" s="135"/>
      <c r="F9" s="1"/>
      <c r="G9" s="44"/>
      <c r="H9" s="44"/>
      <c r="I9" s="44"/>
      <c r="J9" s="44"/>
      <c r="K9" s="44"/>
      <c r="L9" s="293"/>
    </row>
    <row r="10" spans="1:14" s="54" customFormat="1" ht="23.65" thickBot="1" x14ac:dyDescent="0.4">
      <c r="A10" s="45"/>
      <c r="B10" s="51" t="s">
        <v>918</v>
      </c>
      <c r="C10" s="39">
        <v>6</v>
      </c>
      <c r="D10" s="46" t="s">
        <v>919</v>
      </c>
      <c r="E10" s="136" t="s">
        <v>4</v>
      </c>
      <c r="F10" s="17"/>
      <c r="G10" s="26"/>
      <c r="H10" s="26"/>
      <c r="I10" s="26"/>
      <c r="J10" s="26"/>
      <c r="K10" s="26"/>
      <c r="L10" s="293"/>
    </row>
    <row r="11" spans="1:14" s="54" customFormat="1" ht="23.65" thickBot="1" x14ac:dyDescent="0.4">
      <c r="A11" s="35" t="s">
        <v>920</v>
      </c>
      <c r="B11" s="36" t="s">
        <v>921</v>
      </c>
      <c r="C11" s="42">
        <v>7</v>
      </c>
      <c r="D11" s="59" t="s">
        <v>922</v>
      </c>
      <c r="E11" s="135"/>
      <c r="F11" s="1"/>
      <c r="G11" s="44"/>
      <c r="H11" s="44"/>
      <c r="I11" s="44"/>
      <c r="J11" s="44"/>
      <c r="K11" s="44"/>
      <c r="L11" s="293"/>
    </row>
    <row r="12" spans="1:14" s="54" customFormat="1" ht="23.65" thickBot="1" x14ac:dyDescent="0.4">
      <c r="A12" s="37"/>
      <c r="B12" s="38"/>
      <c r="C12" s="42">
        <v>8</v>
      </c>
      <c r="D12" s="59" t="s">
        <v>923</v>
      </c>
      <c r="E12" s="135"/>
      <c r="F12" s="1"/>
      <c r="G12" s="44"/>
      <c r="H12" s="44"/>
      <c r="I12" s="44"/>
      <c r="J12" s="44"/>
      <c r="K12" s="44"/>
      <c r="L12" s="293"/>
    </row>
    <row r="13" spans="1:14" s="54" customFormat="1" ht="23.65" thickBot="1" x14ac:dyDescent="0.4">
      <c r="A13" s="37"/>
      <c r="B13" s="38"/>
      <c r="C13" s="42">
        <v>9</v>
      </c>
      <c r="D13" s="59" t="s">
        <v>795</v>
      </c>
      <c r="E13" s="135"/>
      <c r="F13" s="1"/>
      <c r="G13" s="44"/>
      <c r="H13" s="44"/>
      <c r="I13" s="44"/>
      <c r="J13" s="44"/>
      <c r="K13" s="44"/>
      <c r="L13" s="293"/>
    </row>
    <row r="14" spans="1:14" s="54" customFormat="1" ht="23.65" thickBot="1" x14ac:dyDescent="0.4">
      <c r="A14" s="37"/>
      <c r="B14" s="41"/>
      <c r="C14" s="42">
        <v>10</v>
      </c>
      <c r="D14" s="59" t="s">
        <v>924</v>
      </c>
      <c r="E14" s="135"/>
      <c r="F14" s="1"/>
      <c r="G14" s="44"/>
      <c r="H14" s="44"/>
      <c r="I14" s="44"/>
      <c r="J14" s="44"/>
      <c r="K14" s="44"/>
      <c r="L14" s="293"/>
    </row>
    <row r="15" spans="1:14" s="54" customFormat="1" ht="23.65" thickBot="1" x14ac:dyDescent="0.4">
      <c r="A15" s="37"/>
      <c r="B15" s="51" t="s">
        <v>925</v>
      </c>
      <c r="C15" s="42">
        <v>11</v>
      </c>
      <c r="D15" s="59" t="s">
        <v>926</v>
      </c>
      <c r="E15" s="135"/>
      <c r="F15" s="1"/>
      <c r="G15" s="44"/>
      <c r="H15" s="44"/>
      <c r="I15" s="44"/>
      <c r="J15" s="44"/>
      <c r="K15" s="44"/>
      <c r="L15" s="293"/>
    </row>
    <row r="16" spans="1:14" s="54" customFormat="1" ht="23.65" thickBot="1" x14ac:dyDescent="0.4">
      <c r="A16" s="37"/>
      <c r="B16" s="36" t="s">
        <v>927</v>
      </c>
      <c r="C16" s="42">
        <v>12</v>
      </c>
      <c r="D16" s="59" t="s">
        <v>928</v>
      </c>
      <c r="E16" s="135"/>
      <c r="F16" s="1"/>
      <c r="G16" s="44"/>
      <c r="H16" s="44"/>
      <c r="I16" s="44"/>
      <c r="J16" s="44"/>
      <c r="K16" s="44"/>
      <c r="L16" s="293"/>
    </row>
    <row r="17" spans="1:12" s="54" customFormat="1" ht="23.65" thickBot="1" x14ac:dyDescent="0.4">
      <c r="A17" s="37"/>
      <c r="B17" s="38"/>
      <c r="C17" s="39">
        <v>13</v>
      </c>
      <c r="D17" s="46" t="s">
        <v>929</v>
      </c>
      <c r="E17" s="136" t="s">
        <v>4</v>
      </c>
      <c r="F17" s="17"/>
      <c r="G17" s="26"/>
      <c r="H17" s="26"/>
      <c r="I17" s="26"/>
      <c r="J17" s="26"/>
      <c r="K17" s="26"/>
      <c r="L17" s="293"/>
    </row>
    <row r="18" spans="1:12" s="54" customFormat="1" ht="12" thickBot="1" x14ac:dyDescent="0.4">
      <c r="A18" s="37"/>
      <c r="B18" s="38"/>
      <c r="C18" s="42">
        <v>14</v>
      </c>
      <c r="D18" s="59" t="s">
        <v>930</v>
      </c>
      <c r="E18" s="135"/>
      <c r="F18" s="1"/>
      <c r="G18" s="44"/>
      <c r="H18" s="44"/>
      <c r="I18" s="44"/>
      <c r="J18" s="44"/>
      <c r="K18" s="44"/>
      <c r="L18" s="293"/>
    </row>
    <row r="19" spans="1:12" s="54" customFormat="1" ht="12" thickBot="1" x14ac:dyDescent="0.4">
      <c r="A19" s="37"/>
      <c r="B19" s="38"/>
      <c r="C19" s="42">
        <v>15</v>
      </c>
      <c r="D19" s="59" t="s">
        <v>931</v>
      </c>
      <c r="E19" s="135"/>
      <c r="F19" s="1"/>
      <c r="G19" s="44"/>
      <c r="H19" s="44"/>
      <c r="I19" s="44"/>
      <c r="J19" s="44"/>
      <c r="K19" s="44"/>
      <c r="L19" s="293"/>
    </row>
    <row r="20" spans="1:12" s="54" customFormat="1" ht="23.65" thickBot="1" x14ac:dyDescent="0.4">
      <c r="A20" s="37"/>
      <c r="B20" s="38"/>
      <c r="C20" s="42">
        <v>16</v>
      </c>
      <c r="D20" s="59" t="s">
        <v>932</v>
      </c>
      <c r="E20" s="135"/>
      <c r="F20" s="1"/>
      <c r="G20" s="44"/>
      <c r="H20" s="44"/>
      <c r="I20" s="44"/>
      <c r="J20" s="44"/>
      <c r="K20" s="44"/>
      <c r="L20" s="293"/>
    </row>
    <row r="21" spans="1:12" s="54" customFormat="1" ht="12" thickBot="1" x14ac:dyDescent="0.4">
      <c r="A21" s="37"/>
      <c r="B21" s="38"/>
      <c r="C21" s="42">
        <v>17</v>
      </c>
      <c r="D21" s="59" t="s">
        <v>933</v>
      </c>
      <c r="E21" s="135"/>
      <c r="F21" s="1"/>
      <c r="G21" s="44"/>
      <c r="H21" s="44"/>
      <c r="I21" s="44"/>
      <c r="J21" s="44"/>
      <c r="K21" s="44"/>
      <c r="L21" s="293"/>
    </row>
    <row r="22" spans="1:12" s="54" customFormat="1" ht="23.65" thickBot="1" x14ac:dyDescent="0.4">
      <c r="A22" s="37"/>
      <c r="B22" s="38"/>
      <c r="C22" s="42">
        <v>18</v>
      </c>
      <c r="D22" s="59" t="s">
        <v>934</v>
      </c>
      <c r="E22" s="135"/>
      <c r="F22" s="1"/>
      <c r="G22" s="44"/>
      <c r="H22" s="44"/>
      <c r="I22" s="44"/>
      <c r="J22" s="44"/>
      <c r="K22" s="44"/>
      <c r="L22" s="293"/>
    </row>
    <row r="23" spans="1:12" s="54" customFormat="1" ht="23.65" thickBot="1" x14ac:dyDescent="0.4">
      <c r="A23" s="37"/>
      <c r="B23" s="38"/>
      <c r="C23" s="42">
        <v>19</v>
      </c>
      <c r="D23" s="59" t="s">
        <v>935</v>
      </c>
      <c r="E23" s="135"/>
      <c r="F23" s="1"/>
      <c r="G23" s="44"/>
      <c r="H23" s="44"/>
      <c r="I23" s="44"/>
      <c r="J23" s="44"/>
      <c r="K23" s="44"/>
      <c r="L23" s="293"/>
    </row>
    <row r="24" spans="1:12" s="54" customFormat="1" ht="23.65" thickBot="1" x14ac:dyDescent="0.4">
      <c r="A24" s="37"/>
      <c r="B24" s="38"/>
      <c r="C24" s="42">
        <v>20</v>
      </c>
      <c r="D24" s="59" t="s">
        <v>936</v>
      </c>
      <c r="E24" s="135"/>
      <c r="F24" s="1"/>
      <c r="G24" s="44"/>
      <c r="H24" s="44"/>
      <c r="I24" s="44"/>
      <c r="J24" s="44"/>
      <c r="K24" s="44"/>
      <c r="L24" s="293"/>
    </row>
    <row r="25" spans="1:12" s="54" customFormat="1" ht="23.65" thickBot="1" x14ac:dyDescent="0.4">
      <c r="A25" s="37"/>
      <c r="B25" s="38"/>
      <c r="C25" s="42">
        <v>21</v>
      </c>
      <c r="D25" s="59" t="s">
        <v>937</v>
      </c>
      <c r="E25" s="135"/>
      <c r="F25" s="1"/>
      <c r="G25" s="44"/>
      <c r="H25" s="44"/>
      <c r="I25" s="44"/>
      <c r="J25" s="44"/>
      <c r="K25" s="44"/>
      <c r="L25" s="293"/>
    </row>
    <row r="26" spans="1:12" s="54" customFormat="1" ht="23.65" thickBot="1" x14ac:dyDescent="0.4">
      <c r="A26" s="37"/>
      <c r="B26" s="38"/>
      <c r="C26" s="42">
        <v>22</v>
      </c>
      <c r="D26" s="59" t="s">
        <v>938</v>
      </c>
      <c r="E26" s="135"/>
      <c r="F26" s="1"/>
      <c r="G26" s="44"/>
      <c r="H26" s="44"/>
      <c r="I26" s="44"/>
      <c r="J26" s="44"/>
      <c r="K26" s="44"/>
      <c r="L26" s="293"/>
    </row>
    <row r="27" spans="1:12" s="54" customFormat="1" ht="23.65" thickBot="1" x14ac:dyDescent="0.4">
      <c r="A27" s="37"/>
      <c r="B27" s="41"/>
      <c r="C27" s="42">
        <v>23</v>
      </c>
      <c r="D27" s="59" t="s">
        <v>939</v>
      </c>
      <c r="E27" s="135"/>
      <c r="F27" s="1"/>
      <c r="G27" s="44"/>
      <c r="H27" s="44"/>
      <c r="I27" s="44"/>
      <c r="J27" s="44"/>
      <c r="K27" s="44"/>
      <c r="L27" s="293"/>
    </row>
    <row r="28" spans="1:12" s="54" customFormat="1" ht="23.65" thickBot="1" x14ac:dyDescent="0.4">
      <c r="A28" s="37"/>
      <c r="B28" s="36" t="s">
        <v>940</v>
      </c>
      <c r="C28" s="42">
        <v>24</v>
      </c>
      <c r="D28" s="59" t="s">
        <v>941</v>
      </c>
      <c r="E28" s="135"/>
      <c r="F28" s="1"/>
      <c r="G28" s="44"/>
      <c r="H28" s="44"/>
      <c r="I28" s="44"/>
      <c r="J28" s="44"/>
      <c r="K28" s="44"/>
      <c r="L28" s="293"/>
    </row>
    <row r="29" spans="1:12" s="54" customFormat="1" ht="12" thickBot="1" x14ac:dyDescent="0.4">
      <c r="A29" s="37"/>
      <c r="B29" s="41"/>
      <c r="C29" s="42">
        <v>25</v>
      </c>
      <c r="D29" s="59" t="s">
        <v>942</v>
      </c>
      <c r="E29" s="135"/>
      <c r="F29" s="1"/>
      <c r="G29" s="44"/>
      <c r="H29" s="44"/>
      <c r="I29" s="44"/>
      <c r="J29" s="44"/>
      <c r="K29" s="44"/>
      <c r="L29" s="293"/>
    </row>
    <row r="30" spans="1:12" s="54" customFormat="1" ht="23.65" thickBot="1" x14ac:dyDescent="0.4">
      <c r="A30" s="37"/>
      <c r="B30" s="36" t="s">
        <v>943</v>
      </c>
      <c r="C30" s="42">
        <v>26</v>
      </c>
      <c r="D30" s="59" t="s">
        <v>944</v>
      </c>
      <c r="E30" s="135"/>
      <c r="F30" s="1"/>
      <c r="G30" s="44"/>
      <c r="H30" s="44"/>
      <c r="I30" s="44"/>
      <c r="J30" s="44"/>
      <c r="K30" s="44"/>
      <c r="L30" s="293"/>
    </row>
    <row r="31" spans="1:12" s="54" customFormat="1" ht="12" thickBot="1" x14ac:dyDescent="0.4">
      <c r="A31" s="37"/>
      <c r="B31" s="38"/>
      <c r="C31" s="42">
        <v>27</v>
      </c>
      <c r="D31" s="59" t="s">
        <v>945</v>
      </c>
      <c r="E31" s="135"/>
      <c r="F31" s="1"/>
      <c r="G31" s="44"/>
      <c r="H31" s="44"/>
      <c r="I31" s="44"/>
      <c r="J31" s="44"/>
      <c r="K31" s="44"/>
      <c r="L31" s="293"/>
    </row>
    <row r="32" spans="1:12" s="54" customFormat="1" ht="12" thickBot="1" x14ac:dyDescent="0.4">
      <c r="A32" s="37"/>
      <c r="B32" s="41"/>
      <c r="C32" s="42">
        <v>28</v>
      </c>
      <c r="D32" s="59" t="s">
        <v>946</v>
      </c>
      <c r="E32" s="135"/>
      <c r="F32" s="1"/>
      <c r="G32" s="44"/>
      <c r="H32" s="44"/>
      <c r="I32" s="44"/>
      <c r="J32" s="44"/>
      <c r="K32" s="44"/>
      <c r="L32" s="293"/>
    </row>
    <row r="33" spans="1:12" s="54" customFormat="1" ht="23.65" thickBot="1" x14ac:dyDescent="0.4">
      <c r="A33" s="37"/>
      <c r="B33" s="36" t="s">
        <v>947</v>
      </c>
      <c r="C33" s="42">
        <v>29</v>
      </c>
      <c r="D33" s="59" t="s">
        <v>948</v>
      </c>
      <c r="E33" s="135"/>
      <c r="F33" s="1"/>
      <c r="G33" s="44"/>
      <c r="H33" s="44"/>
      <c r="I33" s="44"/>
      <c r="J33" s="44"/>
      <c r="K33" s="44"/>
      <c r="L33" s="293"/>
    </row>
    <row r="34" spans="1:12" s="54" customFormat="1" ht="35.25" thickBot="1" x14ac:dyDescent="0.4">
      <c r="A34" s="37"/>
      <c r="B34" s="38"/>
      <c r="C34" s="42">
        <v>30</v>
      </c>
      <c r="D34" s="59" t="s">
        <v>949</v>
      </c>
      <c r="E34" s="135"/>
      <c r="F34" s="1"/>
      <c r="G34" s="44"/>
      <c r="H34" s="44"/>
      <c r="I34" s="44"/>
      <c r="J34" s="44"/>
      <c r="K34" s="44"/>
      <c r="L34" s="293"/>
    </row>
    <row r="35" spans="1:12" s="54" customFormat="1" ht="23.65" thickBot="1" x14ac:dyDescent="0.4">
      <c r="A35" s="37"/>
      <c r="B35" s="41"/>
      <c r="C35" s="42">
        <v>31</v>
      </c>
      <c r="D35" s="59" t="s">
        <v>950</v>
      </c>
      <c r="E35" s="135"/>
      <c r="F35" s="1"/>
      <c r="G35" s="44"/>
      <c r="H35" s="44"/>
      <c r="I35" s="44"/>
      <c r="J35" s="44"/>
      <c r="K35" s="44"/>
      <c r="L35" s="293"/>
    </row>
    <row r="36" spans="1:12" s="54" customFormat="1" ht="12" thickBot="1" x14ac:dyDescent="0.4">
      <c r="A36" s="37"/>
      <c r="B36" s="36" t="s">
        <v>951</v>
      </c>
      <c r="C36" s="42">
        <v>32</v>
      </c>
      <c r="D36" s="59" t="s">
        <v>952</v>
      </c>
      <c r="E36" s="135"/>
      <c r="F36" s="1"/>
      <c r="G36" s="44"/>
      <c r="H36" s="44"/>
      <c r="I36" s="44"/>
      <c r="J36" s="44"/>
      <c r="K36" s="44"/>
      <c r="L36" s="293"/>
    </row>
    <row r="37" spans="1:12" s="54" customFormat="1" ht="12" thickBot="1" x14ac:dyDescent="0.4">
      <c r="A37" s="37"/>
      <c r="B37" s="38"/>
      <c r="C37" s="42">
        <v>33</v>
      </c>
      <c r="D37" s="59" t="s">
        <v>953</v>
      </c>
      <c r="E37" s="135"/>
      <c r="F37" s="1"/>
      <c r="G37" s="44"/>
      <c r="H37" s="44"/>
      <c r="I37" s="44"/>
      <c r="J37" s="44"/>
      <c r="K37" s="44"/>
      <c r="L37" s="293"/>
    </row>
    <row r="38" spans="1:12" s="54" customFormat="1" ht="23.65" thickBot="1" x14ac:dyDescent="0.4">
      <c r="A38" s="37"/>
      <c r="B38" s="41"/>
      <c r="C38" s="42">
        <v>34</v>
      </c>
      <c r="D38" s="59" t="s">
        <v>954</v>
      </c>
      <c r="E38" s="135"/>
      <c r="F38" s="1"/>
      <c r="G38" s="44"/>
      <c r="H38" s="44"/>
      <c r="I38" s="44"/>
      <c r="J38" s="44"/>
      <c r="K38" s="44"/>
      <c r="L38" s="293"/>
    </row>
    <row r="39" spans="1:12" s="54" customFormat="1" ht="23.65" thickBot="1" x14ac:dyDescent="0.4">
      <c r="A39" s="37"/>
      <c r="B39" s="36" t="s">
        <v>955</v>
      </c>
      <c r="C39" s="42">
        <v>35</v>
      </c>
      <c r="D39" s="59" t="s">
        <v>956</v>
      </c>
      <c r="E39" s="135"/>
      <c r="F39" s="1"/>
      <c r="G39" s="44"/>
      <c r="H39" s="44"/>
      <c r="I39" s="44"/>
      <c r="J39" s="44"/>
      <c r="K39" s="44"/>
      <c r="L39" s="293"/>
    </row>
    <row r="40" spans="1:12" s="54" customFormat="1" ht="23.65" thickBot="1" x14ac:dyDescent="0.4">
      <c r="A40" s="37"/>
      <c r="B40" s="38"/>
      <c r="C40" s="42">
        <v>36</v>
      </c>
      <c r="D40" s="59" t="s">
        <v>957</v>
      </c>
      <c r="E40" s="135"/>
      <c r="F40" s="1"/>
      <c r="G40" s="44"/>
      <c r="H40" s="44"/>
      <c r="I40" s="44"/>
      <c r="J40" s="44"/>
      <c r="K40" s="44"/>
      <c r="L40" s="293"/>
    </row>
    <row r="41" spans="1:12" s="54" customFormat="1" ht="35.25" thickBot="1" x14ac:dyDescent="0.4">
      <c r="A41" s="37"/>
      <c r="B41" s="38"/>
      <c r="C41" s="42">
        <v>37</v>
      </c>
      <c r="D41" s="59" t="s">
        <v>958</v>
      </c>
      <c r="E41" s="135"/>
      <c r="F41" s="1"/>
      <c r="G41" s="44"/>
      <c r="H41" s="44"/>
      <c r="I41" s="44"/>
      <c r="J41" s="44"/>
      <c r="K41" s="44"/>
      <c r="L41" s="293"/>
    </row>
    <row r="42" spans="1:12" s="54" customFormat="1" ht="23.65" thickBot="1" x14ac:dyDescent="0.4">
      <c r="A42" s="45"/>
      <c r="B42" s="41"/>
      <c r="C42" s="42">
        <v>38</v>
      </c>
      <c r="D42" s="59" t="s">
        <v>959</v>
      </c>
      <c r="E42" s="135"/>
      <c r="F42" s="1"/>
      <c r="G42" s="44"/>
      <c r="H42" s="44"/>
      <c r="I42" s="44"/>
      <c r="J42" s="44"/>
      <c r="K42" s="44"/>
      <c r="L42" s="293"/>
    </row>
    <row r="43" spans="1:12" s="54" customFormat="1" ht="23.65" thickBot="1" x14ac:dyDescent="0.4">
      <c r="A43" s="35" t="s">
        <v>960</v>
      </c>
      <c r="B43" s="52" t="s">
        <v>961</v>
      </c>
      <c r="C43" s="42">
        <v>39</v>
      </c>
      <c r="D43" s="59" t="s">
        <v>962</v>
      </c>
      <c r="E43" s="135"/>
      <c r="F43" s="1"/>
      <c r="G43" s="44"/>
      <c r="H43" s="44"/>
      <c r="I43" s="44"/>
      <c r="J43" s="44"/>
      <c r="K43" s="44"/>
      <c r="L43" s="293"/>
    </row>
    <row r="44" spans="1:12" s="54" customFormat="1" ht="23.65" thickBot="1" x14ac:dyDescent="0.4">
      <c r="A44" s="37"/>
      <c r="B44" s="52"/>
      <c r="C44" s="42">
        <v>40</v>
      </c>
      <c r="D44" s="59" t="s">
        <v>963</v>
      </c>
      <c r="E44" s="135"/>
      <c r="F44" s="1"/>
      <c r="G44" s="44"/>
      <c r="H44" s="44"/>
      <c r="I44" s="44"/>
      <c r="J44" s="44"/>
      <c r="K44" s="44"/>
      <c r="L44" s="293"/>
    </row>
    <row r="45" spans="1:12" s="54" customFormat="1" ht="23.65" thickBot="1" x14ac:dyDescent="0.4">
      <c r="A45" s="37"/>
      <c r="B45" s="52"/>
      <c r="C45" s="42">
        <v>41</v>
      </c>
      <c r="D45" s="59" t="s">
        <v>964</v>
      </c>
      <c r="E45" s="135"/>
      <c r="F45" s="1"/>
      <c r="G45" s="44"/>
      <c r="H45" s="44"/>
      <c r="I45" s="44"/>
      <c r="J45" s="44"/>
      <c r="K45" s="44"/>
      <c r="L45" s="293"/>
    </row>
    <row r="46" spans="1:12" s="54" customFormat="1" ht="23.65" thickBot="1" x14ac:dyDescent="0.4">
      <c r="A46" s="37"/>
      <c r="B46" s="52"/>
      <c r="C46" s="42">
        <v>42</v>
      </c>
      <c r="D46" s="59" t="s">
        <v>965</v>
      </c>
      <c r="E46" s="135"/>
      <c r="F46" s="1"/>
      <c r="G46" s="44"/>
      <c r="H46" s="44"/>
      <c r="I46" s="44"/>
      <c r="J46" s="44"/>
      <c r="K46" s="44"/>
      <c r="L46" s="293"/>
    </row>
    <row r="47" spans="1:12" s="54" customFormat="1" ht="12" thickBot="1" x14ac:dyDescent="0.4">
      <c r="A47" s="37"/>
      <c r="B47" s="52"/>
      <c r="C47" s="42">
        <v>43</v>
      </c>
      <c r="D47" s="59" t="s">
        <v>966</v>
      </c>
      <c r="E47" s="135"/>
      <c r="F47" s="1"/>
      <c r="G47" s="44"/>
      <c r="H47" s="44"/>
      <c r="I47" s="44"/>
      <c r="J47" s="44"/>
      <c r="K47" s="44"/>
      <c r="L47" s="293"/>
    </row>
    <row r="48" spans="1:12" s="54" customFormat="1" ht="12" thickBot="1" x14ac:dyDescent="0.4">
      <c r="A48" s="37"/>
      <c r="B48" s="52"/>
      <c r="C48" s="42">
        <v>44</v>
      </c>
      <c r="D48" s="59" t="s">
        <v>967</v>
      </c>
      <c r="E48" s="135"/>
      <c r="F48" s="1"/>
      <c r="G48" s="44"/>
      <c r="H48" s="44"/>
      <c r="I48" s="44"/>
      <c r="J48" s="44"/>
      <c r="K48" s="44"/>
      <c r="L48" s="293"/>
    </row>
    <row r="49" spans="1:12" s="54" customFormat="1" ht="23.65" thickBot="1" x14ac:dyDescent="0.4">
      <c r="A49" s="37"/>
      <c r="B49" s="51"/>
      <c r="C49" s="42">
        <v>45</v>
      </c>
      <c r="D49" s="59" t="s">
        <v>968</v>
      </c>
      <c r="E49" s="135"/>
      <c r="F49" s="1"/>
      <c r="G49" s="44"/>
      <c r="H49" s="44"/>
      <c r="I49" s="44"/>
      <c r="J49" s="44"/>
      <c r="K49" s="44"/>
      <c r="L49" s="293"/>
    </row>
    <row r="50" spans="1:12" s="54" customFormat="1" ht="23.65" thickBot="1" x14ac:dyDescent="0.4">
      <c r="A50" s="37"/>
      <c r="B50" s="52" t="s">
        <v>969</v>
      </c>
      <c r="C50" s="42">
        <v>46</v>
      </c>
      <c r="D50" s="59" t="s">
        <v>970</v>
      </c>
      <c r="E50" s="135"/>
      <c r="F50" s="1"/>
      <c r="G50" s="44"/>
      <c r="H50" s="44"/>
      <c r="I50" s="44"/>
      <c r="J50" s="44"/>
      <c r="K50" s="44"/>
      <c r="L50" s="293"/>
    </row>
    <row r="51" spans="1:12" s="54" customFormat="1" ht="12" thickBot="1" x14ac:dyDescent="0.4">
      <c r="A51" s="37"/>
      <c r="B51" s="52"/>
      <c r="C51" s="42">
        <v>47</v>
      </c>
      <c r="D51" s="59" t="s">
        <v>971</v>
      </c>
      <c r="E51" s="135"/>
      <c r="F51" s="1"/>
      <c r="G51" s="44"/>
      <c r="H51" s="44"/>
      <c r="I51" s="44"/>
      <c r="J51" s="44"/>
      <c r="K51" s="44"/>
      <c r="L51" s="293"/>
    </row>
    <row r="52" spans="1:12" s="54" customFormat="1" ht="12" thickBot="1" x14ac:dyDescent="0.4">
      <c r="A52" s="37"/>
      <c r="B52" s="52"/>
      <c r="C52" s="42">
        <v>48</v>
      </c>
      <c r="D52" s="59" t="s">
        <v>972</v>
      </c>
      <c r="E52" s="135"/>
      <c r="F52" s="1"/>
      <c r="G52" s="44"/>
      <c r="H52" s="44"/>
      <c r="I52" s="44"/>
      <c r="J52" s="44"/>
      <c r="K52" s="44"/>
      <c r="L52" s="293"/>
    </row>
    <row r="53" spans="1:12" s="54" customFormat="1" ht="23.65" thickBot="1" x14ac:dyDescent="0.4">
      <c r="A53" s="37"/>
      <c r="B53" s="51"/>
      <c r="C53" s="42">
        <v>49</v>
      </c>
      <c r="D53" s="59" t="s">
        <v>973</v>
      </c>
      <c r="E53" s="135"/>
      <c r="F53" s="1"/>
      <c r="G53" s="44"/>
      <c r="H53" s="44"/>
      <c r="I53" s="44"/>
      <c r="J53" s="44"/>
      <c r="K53" s="44"/>
      <c r="L53" s="293"/>
    </row>
    <row r="54" spans="1:12" s="54" customFormat="1" ht="23.65" thickBot="1" x14ac:dyDescent="0.4">
      <c r="A54" s="37"/>
      <c r="B54" s="36" t="s">
        <v>974</v>
      </c>
      <c r="C54" s="42">
        <v>50</v>
      </c>
      <c r="D54" s="59" t="s">
        <v>975</v>
      </c>
      <c r="E54" s="135"/>
      <c r="F54" s="1"/>
      <c r="G54" s="44"/>
      <c r="H54" s="44"/>
      <c r="I54" s="44"/>
      <c r="J54" s="44"/>
      <c r="K54" s="44"/>
      <c r="L54" s="293"/>
    </row>
    <row r="55" spans="1:12" s="54" customFormat="1" ht="12" thickBot="1" x14ac:dyDescent="0.4">
      <c r="A55" s="37"/>
      <c r="B55" s="41"/>
      <c r="C55" s="42">
        <v>51</v>
      </c>
      <c r="D55" s="59" t="s">
        <v>976</v>
      </c>
      <c r="E55" s="135"/>
      <c r="F55" s="1"/>
      <c r="G55" s="44"/>
      <c r="H55" s="44"/>
      <c r="I55" s="44"/>
      <c r="J55" s="44"/>
      <c r="K55" s="44"/>
      <c r="L55" s="293"/>
    </row>
    <row r="56" spans="1:12" s="54" customFormat="1" ht="23.65" thickBot="1" x14ac:dyDescent="0.4">
      <c r="A56" s="37"/>
      <c r="B56" s="51" t="s">
        <v>977</v>
      </c>
      <c r="C56" s="42">
        <v>52</v>
      </c>
      <c r="D56" s="59" t="s">
        <v>978</v>
      </c>
      <c r="E56" s="135"/>
      <c r="F56" s="1"/>
      <c r="G56" s="44"/>
      <c r="H56" s="44"/>
      <c r="I56" s="44"/>
      <c r="J56" s="44"/>
      <c r="K56" s="44"/>
      <c r="L56" s="293"/>
    </row>
    <row r="57" spans="1:12" s="54" customFormat="1" ht="12" thickBot="1" x14ac:dyDescent="0.4">
      <c r="A57" s="37"/>
      <c r="B57" s="36" t="s">
        <v>979</v>
      </c>
      <c r="C57" s="42">
        <v>53</v>
      </c>
      <c r="D57" s="59" t="s">
        <v>980</v>
      </c>
      <c r="E57" s="135"/>
      <c r="F57" s="1"/>
      <c r="G57" s="44"/>
      <c r="H57" s="44"/>
      <c r="I57" s="44"/>
      <c r="J57" s="44"/>
      <c r="K57" s="44"/>
      <c r="L57" s="293"/>
    </row>
    <row r="58" spans="1:12" s="54" customFormat="1" ht="12" thickBot="1" x14ac:dyDescent="0.4">
      <c r="A58" s="45"/>
      <c r="B58" s="41"/>
      <c r="C58" s="42">
        <v>54</v>
      </c>
      <c r="D58" s="59" t="s">
        <v>981</v>
      </c>
      <c r="E58" s="135"/>
      <c r="F58" s="1"/>
      <c r="G58" s="44"/>
      <c r="H58" s="44"/>
      <c r="I58" s="44"/>
      <c r="J58" s="44"/>
      <c r="K58" s="44"/>
      <c r="L58" s="293"/>
    </row>
    <row r="59" spans="1:12" s="54" customFormat="1" ht="23.65" thickBot="1" x14ac:dyDescent="0.4">
      <c r="A59" s="35" t="s">
        <v>982</v>
      </c>
      <c r="B59" s="36" t="s">
        <v>983</v>
      </c>
      <c r="C59" s="42">
        <v>55</v>
      </c>
      <c r="D59" s="59" t="s">
        <v>984</v>
      </c>
      <c r="E59" s="135"/>
      <c r="F59" s="1"/>
      <c r="G59" s="44"/>
      <c r="H59" s="44"/>
      <c r="I59" s="44"/>
      <c r="J59" s="44"/>
      <c r="K59" s="44"/>
      <c r="L59" s="293"/>
    </row>
    <row r="60" spans="1:12" s="54" customFormat="1" ht="12" thickBot="1" x14ac:dyDescent="0.4">
      <c r="A60" s="37"/>
      <c r="B60" s="38"/>
      <c r="C60" s="42">
        <v>56</v>
      </c>
      <c r="D60" s="59" t="s">
        <v>985</v>
      </c>
      <c r="E60" s="135"/>
      <c r="F60" s="1"/>
      <c r="G60" s="44"/>
      <c r="H60" s="44"/>
      <c r="I60" s="44"/>
      <c r="J60" s="44"/>
      <c r="K60" s="44"/>
      <c r="L60" s="293"/>
    </row>
    <row r="61" spans="1:12" s="54" customFormat="1" ht="12" thickBot="1" x14ac:dyDescent="0.4">
      <c r="A61" s="37"/>
      <c r="B61" s="38"/>
      <c r="C61" s="42">
        <v>57</v>
      </c>
      <c r="D61" s="59" t="s">
        <v>986</v>
      </c>
      <c r="E61" s="135"/>
      <c r="F61" s="1"/>
      <c r="G61" s="44"/>
      <c r="H61" s="44"/>
      <c r="I61" s="44"/>
      <c r="J61" s="44"/>
      <c r="K61" s="44"/>
      <c r="L61" s="293"/>
    </row>
    <row r="62" spans="1:12" s="54" customFormat="1" ht="23.65" thickBot="1" x14ac:dyDescent="0.4">
      <c r="A62" s="37"/>
      <c r="B62" s="41"/>
      <c r="C62" s="42">
        <v>58</v>
      </c>
      <c r="D62" s="59" t="s">
        <v>987</v>
      </c>
      <c r="E62" s="135"/>
      <c r="F62" s="1"/>
      <c r="G62" s="44"/>
      <c r="H62" s="44"/>
      <c r="I62" s="44"/>
      <c r="J62" s="44"/>
      <c r="K62" s="44"/>
      <c r="L62" s="293"/>
    </row>
    <row r="63" spans="1:12" s="54" customFormat="1" ht="12" thickBot="1" x14ac:dyDescent="0.4">
      <c r="A63" s="37"/>
      <c r="B63" s="36" t="s">
        <v>779</v>
      </c>
      <c r="C63" s="42">
        <v>59</v>
      </c>
      <c r="D63" s="59" t="s">
        <v>988</v>
      </c>
      <c r="E63" s="135"/>
      <c r="F63" s="1"/>
      <c r="G63" s="44"/>
      <c r="H63" s="44"/>
      <c r="I63" s="44"/>
      <c r="J63" s="44"/>
      <c r="K63" s="44"/>
      <c r="L63" s="293"/>
    </row>
    <row r="64" spans="1:12" s="54" customFormat="1" ht="12" thickBot="1" x14ac:dyDescent="0.4">
      <c r="A64" s="37"/>
      <c r="B64" s="38"/>
      <c r="C64" s="42">
        <v>60</v>
      </c>
      <c r="D64" s="59" t="s">
        <v>989</v>
      </c>
      <c r="E64" s="135"/>
      <c r="F64" s="1"/>
      <c r="G64" s="44"/>
      <c r="H64" s="44"/>
      <c r="I64" s="44"/>
      <c r="J64" s="44"/>
      <c r="K64" s="44"/>
      <c r="L64" s="293"/>
    </row>
    <row r="65" spans="1:12" s="54" customFormat="1" ht="12" thickBot="1" x14ac:dyDescent="0.4">
      <c r="A65" s="37"/>
      <c r="B65" s="41"/>
      <c r="C65" s="42">
        <v>61</v>
      </c>
      <c r="D65" s="59" t="s">
        <v>990</v>
      </c>
      <c r="E65" s="135"/>
      <c r="F65" s="1"/>
      <c r="G65" s="44"/>
      <c r="H65" s="44"/>
      <c r="I65" s="44"/>
      <c r="J65" s="44"/>
      <c r="K65" s="44"/>
      <c r="L65" s="293"/>
    </row>
    <row r="66" spans="1:12" s="54" customFormat="1" ht="12" thickBot="1" x14ac:dyDescent="0.4">
      <c r="A66" s="37"/>
      <c r="B66" s="36" t="s">
        <v>991</v>
      </c>
      <c r="C66" s="42">
        <v>62</v>
      </c>
      <c r="D66" s="59" t="s">
        <v>992</v>
      </c>
      <c r="E66" s="135"/>
      <c r="F66" s="1"/>
      <c r="G66" s="44"/>
      <c r="H66" s="44"/>
      <c r="I66" s="44"/>
      <c r="J66" s="44"/>
      <c r="K66" s="44"/>
      <c r="L66" s="293"/>
    </row>
    <row r="67" spans="1:12" s="54" customFormat="1" ht="23.65" thickBot="1" x14ac:dyDescent="0.4">
      <c r="A67" s="37"/>
      <c r="B67" s="38"/>
      <c r="C67" s="42">
        <v>63</v>
      </c>
      <c r="D67" s="59" t="s">
        <v>993</v>
      </c>
      <c r="E67" s="135"/>
      <c r="F67" s="1"/>
      <c r="G67" s="44"/>
      <c r="H67" s="44"/>
      <c r="I67" s="44"/>
      <c r="J67" s="44"/>
      <c r="K67" s="44"/>
      <c r="L67" s="293"/>
    </row>
    <row r="68" spans="1:12" s="54" customFormat="1" ht="12" thickBot="1" x14ac:dyDescent="0.4">
      <c r="A68" s="37"/>
      <c r="B68" s="38"/>
      <c r="C68" s="42">
        <v>64</v>
      </c>
      <c r="D68" s="59" t="s">
        <v>994</v>
      </c>
      <c r="E68" s="135"/>
      <c r="F68" s="1"/>
      <c r="G68" s="44"/>
      <c r="H68" s="44"/>
      <c r="I68" s="44"/>
      <c r="J68" s="44"/>
      <c r="K68" s="44"/>
      <c r="L68" s="293"/>
    </row>
    <row r="69" spans="1:12" s="54" customFormat="1" ht="12" thickBot="1" x14ac:dyDescent="0.4">
      <c r="A69" s="37"/>
      <c r="B69" s="38"/>
      <c r="C69" s="42">
        <v>65</v>
      </c>
      <c r="D69" s="59" t="s">
        <v>995</v>
      </c>
      <c r="E69" s="135"/>
      <c r="F69" s="1"/>
      <c r="G69" s="44"/>
      <c r="H69" s="44"/>
      <c r="I69" s="44"/>
      <c r="J69" s="44"/>
      <c r="K69" s="44"/>
      <c r="L69" s="293"/>
    </row>
    <row r="70" spans="1:12" s="54" customFormat="1" ht="12" thickBot="1" x14ac:dyDescent="0.4">
      <c r="A70" s="37"/>
      <c r="B70" s="41"/>
      <c r="C70" s="42">
        <v>66</v>
      </c>
      <c r="D70" s="59" t="s">
        <v>996</v>
      </c>
      <c r="E70" s="135"/>
      <c r="F70" s="1"/>
      <c r="G70" s="44"/>
      <c r="H70" s="44"/>
      <c r="I70" s="44"/>
      <c r="J70" s="44"/>
      <c r="K70" s="44"/>
      <c r="L70" s="293"/>
    </row>
    <row r="71" spans="1:12" s="54" customFormat="1" ht="12" thickBot="1" x14ac:dyDescent="0.4">
      <c r="A71" s="37"/>
      <c r="B71" s="36" t="s">
        <v>997</v>
      </c>
      <c r="C71" s="42">
        <v>67</v>
      </c>
      <c r="D71" s="59" t="s">
        <v>998</v>
      </c>
      <c r="E71" s="135"/>
      <c r="F71" s="1"/>
      <c r="G71" s="44"/>
      <c r="H71" s="44"/>
      <c r="I71" s="44"/>
      <c r="J71" s="44"/>
      <c r="K71" s="44"/>
      <c r="L71" s="293"/>
    </row>
    <row r="72" spans="1:12" s="54" customFormat="1" ht="12" thickBot="1" x14ac:dyDescent="0.4">
      <c r="A72" s="37"/>
      <c r="B72" s="41"/>
      <c r="C72" s="42">
        <v>68</v>
      </c>
      <c r="D72" s="59" t="s">
        <v>999</v>
      </c>
      <c r="E72" s="135"/>
      <c r="F72" s="1"/>
      <c r="G72" s="44"/>
      <c r="H72" s="44"/>
      <c r="I72" s="44"/>
      <c r="J72" s="44"/>
      <c r="K72" s="44"/>
      <c r="L72" s="293"/>
    </row>
    <row r="73" spans="1:12" s="54" customFormat="1" ht="12" thickBot="1" x14ac:dyDescent="0.4">
      <c r="A73" s="37"/>
      <c r="B73" s="36" t="s">
        <v>1000</v>
      </c>
      <c r="C73" s="42">
        <v>69</v>
      </c>
      <c r="D73" s="59" t="s">
        <v>1001</v>
      </c>
      <c r="E73" s="135"/>
      <c r="F73" s="1"/>
      <c r="G73" s="44"/>
      <c r="H73" s="44"/>
      <c r="I73" s="44"/>
      <c r="J73" s="44"/>
      <c r="K73" s="44"/>
      <c r="L73" s="293"/>
    </row>
    <row r="74" spans="1:12" s="54" customFormat="1" ht="12" thickBot="1" x14ac:dyDescent="0.4">
      <c r="A74" s="37"/>
      <c r="B74" s="38"/>
      <c r="C74" s="42">
        <v>70</v>
      </c>
      <c r="D74" s="59" t="s">
        <v>1002</v>
      </c>
      <c r="E74" s="135"/>
      <c r="F74" s="1"/>
      <c r="G74" s="44"/>
      <c r="H74" s="44"/>
      <c r="I74" s="44"/>
      <c r="J74" s="44"/>
      <c r="K74" s="44"/>
      <c r="L74" s="293"/>
    </row>
    <row r="75" spans="1:12" s="54" customFormat="1" ht="12" thickBot="1" x14ac:dyDescent="0.4">
      <c r="A75" s="45"/>
      <c r="B75" s="41"/>
      <c r="C75" s="42">
        <v>71</v>
      </c>
      <c r="D75" s="59" t="s">
        <v>1003</v>
      </c>
      <c r="E75" s="135"/>
      <c r="F75" s="1"/>
      <c r="G75" s="44"/>
      <c r="H75" s="44"/>
      <c r="I75" s="44"/>
      <c r="J75" s="44"/>
      <c r="K75" s="44"/>
      <c r="L75" s="293"/>
    </row>
    <row r="76" spans="1:12" s="54" customFormat="1" ht="12" thickBot="1" x14ac:dyDescent="0.4">
      <c r="A76" s="35" t="s">
        <v>1004</v>
      </c>
      <c r="B76" s="52" t="s">
        <v>1005</v>
      </c>
      <c r="C76" s="42">
        <v>72</v>
      </c>
      <c r="D76" s="59" t="s">
        <v>1006</v>
      </c>
      <c r="E76" s="135"/>
      <c r="F76" s="1"/>
      <c r="G76" s="44"/>
      <c r="H76" s="44"/>
      <c r="I76" s="44"/>
      <c r="J76" s="44"/>
      <c r="K76" s="44"/>
      <c r="L76" s="293"/>
    </row>
    <row r="77" spans="1:12" s="54" customFormat="1" ht="12" thickBot="1" x14ac:dyDescent="0.4">
      <c r="A77" s="37"/>
      <c r="B77" s="60"/>
      <c r="C77" s="42">
        <v>73</v>
      </c>
      <c r="D77" s="59" t="s">
        <v>1007</v>
      </c>
      <c r="E77" s="135"/>
      <c r="F77" s="1"/>
      <c r="G77" s="44"/>
      <c r="H77" s="44"/>
      <c r="I77" s="44"/>
      <c r="J77" s="44"/>
      <c r="K77" s="44"/>
      <c r="L77" s="293"/>
    </row>
    <row r="78" spans="1:12" s="54" customFormat="1" ht="23.65" thickBot="1" x14ac:dyDescent="0.4">
      <c r="A78" s="37"/>
      <c r="B78" s="52" t="s">
        <v>1008</v>
      </c>
      <c r="C78" s="42">
        <v>74</v>
      </c>
      <c r="D78" s="114" t="s">
        <v>1009</v>
      </c>
      <c r="E78" s="138"/>
      <c r="F78" s="1"/>
      <c r="G78" s="44"/>
      <c r="H78" s="44"/>
      <c r="I78" s="44"/>
      <c r="J78" s="44"/>
      <c r="K78" s="44"/>
      <c r="L78" s="293"/>
    </row>
    <row r="79" spans="1:12" s="54" customFormat="1" ht="12" thickBot="1" x14ac:dyDescent="0.4">
      <c r="A79" s="37"/>
      <c r="B79" s="55"/>
      <c r="C79" s="42">
        <v>75</v>
      </c>
      <c r="D79" s="114" t="s">
        <v>1010</v>
      </c>
      <c r="E79" s="138"/>
      <c r="F79" s="1"/>
      <c r="G79" s="44"/>
      <c r="H79" s="44"/>
      <c r="I79" s="44"/>
      <c r="J79" s="44"/>
      <c r="K79" s="44"/>
      <c r="L79" s="293"/>
    </row>
    <row r="80" spans="1:12" s="54" customFormat="1" ht="12" thickBot="1" x14ac:dyDescent="0.4">
      <c r="A80" s="37"/>
      <c r="B80" s="55"/>
      <c r="C80" s="42">
        <v>76</v>
      </c>
      <c r="D80" s="114" t="s">
        <v>1011</v>
      </c>
      <c r="E80" s="138"/>
      <c r="F80" s="1"/>
      <c r="G80" s="44"/>
      <c r="H80" s="44"/>
      <c r="I80" s="44"/>
      <c r="J80" s="44"/>
      <c r="K80" s="44"/>
      <c r="L80" s="293"/>
    </row>
    <row r="81" spans="1:12" s="54" customFormat="1" ht="23.65" thickBot="1" x14ac:dyDescent="0.4">
      <c r="A81" s="37"/>
      <c r="B81" s="55"/>
      <c r="C81" s="42">
        <v>77</v>
      </c>
      <c r="D81" s="114" t="s">
        <v>1012</v>
      </c>
      <c r="E81" s="138"/>
      <c r="F81" s="1"/>
      <c r="G81" s="44"/>
      <c r="H81" s="44"/>
      <c r="I81" s="44"/>
      <c r="J81" s="44"/>
      <c r="K81" s="44"/>
      <c r="L81" s="293"/>
    </row>
    <row r="82" spans="1:12" s="54" customFormat="1" ht="12" thickBot="1" x14ac:dyDescent="0.4">
      <c r="A82" s="37"/>
      <c r="B82" s="55"/>
      <c r="C82" s="42">
        <v>78</v>
      </c>
      <c r="D82" s="114" t="s">
        <v>1013</v>
      </c>
      <c r="E82" s="138"/>
      <c r="F82" s="1"/>
      <c r="G82" s="44"/>
      <c r="H82" s="44"/>
      <c r="I82" s="44"/>
      <c r="J82" s="44"/>
      <c r="K82" s="44"/>
      <c r="L82" s="293"/>
    </row>
    <row r="83" spans="1:12" s="54" customFormat="1" ht="12" thickBot="1" x14ac:dyDescent="0.4">
      <c r="A83" s="37"/>
      <c r="B83" s="55"/>
      <c r="C83" s="42">
        <v>79</v>
      </c>
      <c r="D83" s="114" t="s">
        <v>1014</v>
      </c>
      <c r="E83" s="138"/>
      <c r="F83" s="1"/>
      <c r="G83" s="44"/>
      <c r="H83" s="44"/>
      <c r="I83" s="44"/>
      <c r="J83" s="44"/>
      <c r="K83" s="44"/>
      <c r="L83" s="293"/>
    </row>
    <row r="84" spans="1:12" s="54" customFormat="1" ht="12" thickBot="1" x14ac:dyDescent="0.4">
      <c r="A84" s="37"/>
      <c r="B84" s="55"/>
      <c r="C84" s="42">
        <v>80</v>
      </c>
      <c r="D84" s="114" t="s">
        <v>1015</v>
      </c>
      <c r="E84" s="138"/>
      <c r="F84" s="1"/>
      <c r="G84" s="44"/>
      <c r="H84" s="44"/>
      <c r="I84" s="44"/>
      <c r="J84" s="44"/>
      <c r="K84" s="44"/>
      <c r="L84" s="293"/>
    </row>
    <row r="85" spans="1:12" s="54" customFormat="1" ht="12" thickBot="1" x14ac:dyDescent="0.4">
      <c r="A85" s="37"/>
      <c r="B85" s="56"/>
      <c r="C85" s="42">
        <v>81</v>
      </c>
      <c r="D85" s="114" t="s">
        <v>1016</v>
      </c>
      <c r="E85" s="138"/>
      <c r="F85" s="1"/>
      <c r="G85" s="44"/>
      <c r="H85" s="44"/>
      <c r="I85" s="44"/>
      <c r="J85" s="44"/>
      <c r="K85" s="44"/>
      <c r="L85" s="293"/>
    </row>
    <row r="86" spans="1:12" s="54" customFormat="1" ht="23.65" thickBot="1" x14ac:dyDescent="0.4">
      <c r="A86" s="37"/>
      <c r="B86" s="51" t="s">
        <v>1017</v>
      </c>
      <c r="C86" s="42">
        <v>82</v>
      </c>
      <c r="D86" s="59" t="s">
        <v>1018</v>
      </c>
      <c r="E86" s="135"/>
      <c r="F86" s="1"/>
      <c r="G86" s="44"/>
      <c r="H86" s="44"/>
      <c r="I86" s="44"/>
      <c r="J86" s="44"/>
      <c r="K86" s="44"/>
      <c r="L86" s="293"/>
    </row>
    <row r="87" spans="1:12" s="54" customFormat="1" ht="12" thickBot="1" x14ac:dyDescent="0.4">
      <c r="A87" s="45"/>
      <c r="B87" s="51" t="s">
        <v>1019</v>
      </c>
      <c r="C87" s="42">
        <v>83</v>
      </c>
      <c r="D87" s="59" t="s">
        <v>1020</v>
      </c>
      <c r="E87" s="135"/>
      <c r="F87" s="1"/>
      <c r="G87" s="44"/>
      <c r="H87" s="44"/>
      <c r="I87" s="44"/>
      <c r="J87" s="44"/>
      <c r="K87" s="44"/>
      <c r="L87" s="293"/>
    </row>
    <row r="88" spans="1:12" s="54" customFormat="1" ht="12" thickBot="1" x14ac:dyDescent="0.4">
      <c r="A88" s="35" t="s">
        <v>273</v>
      </c>
      <c r="B88" s="36" t="s">
        <v>199</v>
      </c>
      <c r="C88" s="42">
        <v>84</v>
      </c>
      <c r="D88" s="59" t="s">
        <v>1021</v>
      </c>
      <c r="E88" s="135"/>
      <c r="F88" s="1"/>
      <c r="G88" s="44"/>
      <c r="H88" s="44"/>
      <c r="I88" s="44"/>
      <c r="J88" s="44"/>
      <c r="K88" s="44"/>
      <c r="L88" s="293"/>
    </row>
    <row r="89" spans="1:12" s="54" customFormat="1" ht="23.65" thickBot="1" x14ac:dyDescent="0.4">
      <c r="A89" s="37"/>
      <c r="B89" s="38"/>
      <c r="C89" s="42">
        <v>85</v>
      </c>
      <c r="D89" s="59" t="s">
        <v>1022</v>
      </c>
      <c r="E89" s="135"/>
      <c r="F89" s="1"/>
      <c r="G89" s="44"/>
      <c r="H89" s="44"/>
      <c r="I89" s="44"/>
      <c r="J89" s="44"/>
      <c r="K89" s="44"/>
      <c r="L89" s="293"/>
    </row>
    <row r="90" spans="1:12" s="54" customFormat="1" ht="12" thickBot="1" x14ac:dyDescent="0.4">
      <c r="A90" s="37"/>
      <c r="B90" s="38"/>
      <c r="C90" s="42">
        <v>86</v>
      </c>
      <c r="D90" s="59" t="s">
        <v>1023</v>
      </c>
      <c r="E90" s="135"/>
      <c r="F90" s="1"/>
      <c r="G90" s="44"/>
      <c r="H90" s="44"/>
      <c r="I90" s="44"/>
      <c r="J90" s="44"/>
      <c r="K90" s="44"/>
      <c r="L90" s="293"/>
    </row>
    <row r="91" spans="1:12" s="54" customFormat="1" ht="12" thickBot="1" x14ac:dyDescent="0.4">
      <c r="A91" s="37"/>
      <c r="B91" s="38"/>
      <c r="C91" s="42">
        <v>87</v>
      </c>
      <c r="D91" s="59" t="s">
        <v>203</v>
      </c>
      <c r="E91" s="135"/>
      <c r="F91" s="1"/>
      <c r="G91" s="44"/>
      <c r="H91" s="44"/>
      <c r="I91" s="44"/>
      <c r="J91" s="44"/>
      <c r="K91" s="44"/>
      <c r="L91" s="293"/>
    </row>
    <row r="92" spans="1:12" s="54" customFormat="1" ht="12" thickBot="1" x14ac:dyDescent="0.4">
      <c r="A92" s="37"/>
      <c r="B92" s="38"/>
      <c r="C92" s="42">
        <v>88</v>
      </c>
      <c r="D92" s="59" t="s">
        <v>204</v>
      </c>
      <c r="E92" s="135"/>
      <c r="F92" s="1"/>
      <c r="G92" s="44"/>
      <c r="H92" s="44"/>
      <c r="I92" s="44"/>
      <c r="J92" s="44"/>
      <c r="K92" s="44"/>
      <c r="L92" s="293"/>
    </row>
    <row r="93" spans="1:12" s="54" customFormat="1" ht="23.65" thickBot="1" x14ac:dyDescent="0.4">
      <c r="A93" s="37"/>
      <c r="B93" s="38"/>
      <c r="C93" s="42">
        <v>89</v>
      </c>
      <c r="D93" s="59" t="s">
        <v>787</v>
      </c>
      <c r="E93" s="135"/>
      <c r="F93" s="1"/>
      <c r="G93" s="44"/>
      <c r="H93" s="44"/>
      <c r="I93" s="44"/>
      <c r="J93" s="44"/>
      <c r="K93" s="44"/>
      <c r="L93" s="293"/>
    </row>
    <row r="94" spans="1:12" s="54" customFormat="1" ht="12" thickBot="1" x14ac:dyDescent="0.4">
      <c r="A94" s="37"/>
      <c r="B94" s="38"/>
      <c r="C94" s="42">
        <v>90</v>
      </c>
      <c r="D94" s="59" t="s">
        <v>788</v>
      </c>
      <c r="E94" s="135"/>
      <c r="F94" s="1"/>
      <c r="G94" s="44"/>
      <c r="H94" s="44"/>
      <c r="I94" s="44"/>
      <c r="J94" s="44"/>
      <c r="K94" s="44"/>
      <c r="L94" s="293"/>
    </row>
    <row r="95" spans="1:12" s="54" customFormat="1" ht="23.65" thickBot="1" x14ac:dyDescent="0.4">
      <c r="A95" s="37"/>
      <c r="B95" s="38"/>
      <c r="C95" s="42">
        <v>91</v>
      </c>
      <c r="D95" s="59" t="s">
        <v>789</v>
      </c>
      <c r="E95" s="135"/>
      <c r="F95" s="1"/>
      <c r="G95" s="44"/>
      <c r="H95" s="44"/>
      <c r="I95" s="44"/>
      <c r="J95" s="44"/>
      <c r="K95" s="44"/>
      <c r="L95" s="293"/>
    </row>
    <row r="96" spans="1:12" s="54" customFormat="1" ht="23.65" thickBot="1" x14ac:dyDescent="0.4">
      <c r="A96" s="37"/>
      <c r="B96" s="38"/>
      <c r="C96" s="42">
        <v>92</v>
      </c>
      <c r="D96" s="59" t="s">
        <v>1024</v>
      </c>
      <c r="E96" s="135"/>
      <c r="F96" s="1"/>
      <c r="G96" s="44"/>
      <c r="H96" s="44"/>
      <c r="I96" s="44"/>
      <c r="J96" s="44"/>
      <c r="K96" s="44"/>
      <c r="L96" s="293"/>
    </row>
    <row r="97" spans="1:12" s="54" customFormat="1" ht="12" thickBot="1" x14ac:dyDescent="0.4">
      <c r="A97" s="37"/>
      <c r="B97" s="38"/>
      <c r="C97" s="42">
        <v>93</v>
      </c>
      <c r="D97" s="59" t="s">
        <v>1025</v>
      </c>
      <c r="E97" s="135"/>
      <c r="F97" s="1"/>
      <c r="G97" s="44"/>
      <c r="H97" s="44"/>
      <c r="I97" s="44"/>
      <c r="J97" s="44"/>
      <c r="K97" s="44"/>
      <c r="L97" s="293"/>
    </row>
    <row r="98" spans="1:12" s="54" customFormat="1" ht="12" thickBot="1" x14ac:dyDescent="0.4">
      <c r="A98" s="37"/>
      <c r="B98" s="38"/>
      <c r="C98" s="42">
        <v>94</v>
      </c>
      <c r="D98" s="59" t="s">
        <v>1026</v>
      </c>
      <c r="E98" s="135"/>
      <c r="F98" s="1"/>
      <c r="G98" s="44"/>
      <c r="H98" s="44"/>
      <c r="I98" s="44"/>
      <c r="J98" s="44"/>
      <c r="K98" s="44"/>
      <c r="L98" s="293"/>
    </row>
    <row r="99" spans="1:12" s="54" customFormat="1" ht="12" thickBot="1" x14ac:dyDescent="0.4">
      <c r="A99" s="37"/>
      <c r="B99" s="41"/>
      <c r="C99" s="42">
        <v>95</v>
      </c>
      <c r="D99" s="59" t="s">
        <v>1027</v>
      </c>
      <c r="E99" s="135"/>
      <c r="F99" s="1"/>
      <c r="G99" s="44"/>
      <c r="H99" s="44"/>
      <c r="I99" s="44"/>
      <c r="J99" s="44"/>
      <c r="K99" s="44"/>
      <c r="L99" s="293"/>
    </row>
    <row r="100" spans="1:12" s="54" customFormat="1" ht="12" thickBot="1" x14ac:dyDescent="0.4">
      <c r="A100" s="37"/>
      <c r="B100" s="36" t="s">
        <v>202</v>
      </c>
      <c r="C100" s="42">
        <v>96</v>
      </c>
      <c r="D100" s="59" t="s">
        <v>1028</v>
      </c>
      <c r="E100" s="135"/>
      <c r="F100" s="1"/>
      <c r="G100" s="44"/>
      <c r="H100" s="44"/>
      <c r="I100" s="44"/>
      <c r="J100" s="44"/>
      <c r="K100" s="44"/>
      <c r="L100" s="293"/>
    </row>
    <row r="101" spans="1:12" s="54" customFormat="1" ht="12" thickBot="1" x14ac:dyDescent="0.4">
      <c r="A101" s="37"/>
      <c r="B101" s="41"/>
      <c r="C101" s="42">
        <v>97</v>
      </c>
      <c r="D101" s="59" t="s">
        <v>1029</v>
      </c>
      <c r="E101" s="135"/>
      <c r="F101" s="1"/>
      <c r="G101" s="44"/>
      <c r="H101" s="44"/>
      <c r="I101" s="44"/>
      <c r="J101" s="44"/>
      <c r="K101" s="44"/>
      <c r="L101" s="293"/>
    </row>
    <row r="102" spans="1:12" s="54" customFormat="1" ht="23.65" thickBot="1" x14ac:dyDescent="0.4">
      <c r="A102" s="37"/>
      <c r="B102" s="51" t="s">
        <v>1030</v>
      </c>
      <c r="C102" s="42">
        <v>98</v>
      </c>
      <c r="D102" s="59" t="s">
        <v>1031</v>
      </c>
      <c r="E102" s="135"/>
      <c r="F102" s="1"/>
      <c r="G102" s="44"/>
      <c r="H102" s="44"/>
      <c r="I102" s="44"/>
      <c r="J102" s="44"/>
      <c r="K102" s="44"/>
      <c r="L102" s="293"/>
    </row>
    <row r="103" spans="1:12" s="54" customFormat="1" ht="12" thickBot="1" x14ac:dyDescent="0.4">
      <c r="A103" s="37"/>
      <c r="B103" s="36" t="s">
        <v>208</v>
      </c>
      <c r="C103" s="42">
        <v>99</v>
      </c>
      <c r="D103" s="59" t="s">
        <v>209</v>
      </c>
      <c r="E103" s="135"/>
      <c r="F103" s="1"/>
      <c r="G103" s="44"/>
      <c r="H103" s="44"/>
      <c r="I103" s="44"/>
      <c r="J103" s="44"/>
      <c r="K103" s="44"/>
      <c r="L103" s="293"/>
    </row>
    <row r="104" spans="1:12" s="54" customFormat="1" ht="23.65" thickBot="1" x14ac:dyDescent="0.4">
      <c r="A104" s="45"/>
      <c r="B104" s="41"/>
      <c r="C104" s="42">
        <v>100</v>
      </c>
      <c r="D104" s="59" t="s">
        <v>1032</v>
      </c>
      <c r="E104" s="135"/>
      <c r="F104" s="1"/>
      <c r="G104" s="44"/>
      <c r="H104" s="44"/>
      <c r="I104" s="44"/>
      <c r="J104" s="44"/>
      <c r="K104" s="44"/>
      <c r="L104" s="293"/>
    </row>
    <row r="105" spans="1:12" s="54" customFormat="1" ht="23.65" thickBot="1" x14ac:dyDescent="0.4">
      <c r="A105" s="35" t="s">
        <v>211</v>
      </c>
      <c r="B105" s="36" t="s">
        <v>212</v>
      </c>
      <c r="C105" s="42">
        <v>101</v>
      </c>
      <c r="D105" s="59" t="s">
        <v>1033</v>
      </c>
      <c r="E105" s="135"/>
      <c r="F105" s="1"/>
      <c r="G105" s="44"/>
      <c r="H105" s="44"/>
      <c r="I105" s="44"/>
      <c r="J105" s="44"/>
      <c r="K105" s="44"/>
      <c r="L105" s="293"/>
    </row>
    <row r="106" spans="1:12" s="54" customFormat="1" ht="12" thickBot="1" x14ac:dyDescent="0.4">
      <c r="A106" s="37"/>
      <c r="B106" s="38"/>
      <c r="C106" s="42">
        <v>102</v>
      </c>
      <c r="D106" s="59" t="s">
        <v>215</v>
      </c>
      <c r="E106" s="135"/>
      <c r="F106" s="1"/>
      <c r="G106" s="44"/>
      <c r="H106" s="44"/>
      <c r="I106" s="44"/>
      <c r="J106" s="44"/>
      <c r="K106" s="44"/>
      <c r="L106" s="293"/>
    </row>
    <row r="107" spans="1:12" s="54" customFormat="1" ht="12" thickBot="1" x14ac:dyDescent="0.4">
      <c r="A107" s="37"/>
      <c r="B107" s="41"/>
      <c r="C107" s="42">
        <v>103</v>
      </c>
      <c r="D107" s="59" t="s">
        <v>216</v>
      </c>
      <c r="E107" s="135"/>
      <c r="F107" s="1"/>
      <c r="G107" s="44"/>
      <c r="H107" s="44"/>
      <c r="I107" s="44"/>
      <c r="J107" s="44"/>
      <c r="K107" s="44"/>
      <c r="L107" s="293"/>
    </row>
    <row r="108" spans="1:12" s="54" customFormat="1" ht="12" thickBot="1" x14ac:dyDescent="0.4">
      <c r="A108" s="37"/>
      <c r="B108" s="36" t="s">
        <v>221</v>
      </c>
      <c r="C108" s="39">
        <v>104</v>
      </c>
      <c r="D108" s="46" t="s">
        <v>222</v>
      </c>
      <c r="E108" s="136" t="s">
        <v>4</v>
      </c>
      <c r="F108" s="17"/>
      <c r="G108" s="26"/>
      <c r="H108" s="26"/>
      <c r="I108" s="26"/>
      <c r="J108" s="26"/>
      <c r="K108" s="26"/>
      <c r="L108" s="293"/>
    </row>
    <row r="109" spans="1:12" s="54" customFormat="1" ht="23.65" thickBot="1" x14ac:dyDescent="0.4">
      <c r="A109" s="37"/>
      <c r="B109" s="38"/>
      <c r="C109" s="42">
        <v>105</v>
      </c>
      <c r="D109" s="59" t="s">
        <v>223</v>
      </c>
      <c r="E109" s="135"/>
      <c r="F109" s="1"/>
      <c r="G109" s="44"/>
      <c r="H109" s="44"/>
      <c r="I109" s="44"/>
      <c r="J109" s="44"/>
      <c r="K109" s="44"/>
      <c r="L109" s="293"/>
    </row>
    <row r="110" spans="1:12" s="54" customFormat="1" ht="23.65" thickBot="1" x14ac:dyDescent="0.4">
      <c r="A110" s="37"/>
      <c r="B110" s="38"/>
      <c r="C110" s="42">
        <v>106</v>
      </c>
      <c r="D110" s="59" t="s">
        <v>1034</v>
      </c>
      <c r="E110" s="135"/>
      <c r="F110" s="1"/>
      <c r="G110" s="44"/>
      <c r="H110" s="44"/>
      <c r="I110" s="44"/>
      <c r="J110" s="44"/>
      <c r="K110" s="44"/>
      <c r="L110" s="293"/>
    </row>
    <row r="111" spans="1:12" s="54" customFormat="1" ht="23.65" thickBot="1" x14ac:dyDescent="0.4">
      <c r="A111" s="37"/>
      <c r="B111" s="41"/>
      <c r="C111" s="42">
        <v>107</v>
      </c>
      <c r="D111" s="59" t="s">
        <v>1035</v>
      </c>
      <c r="E111" s="135"/>
      <c r="F111" s="1"/>
      <c r="G111" s="44"/>
      <c r="H111" s="44"/>
      <c r="I111" s="44"/>
      <c r="J111" s="44"/>
      <c r="K111" s="44"/>
      <c r="L111" s="293"/>
    </row>
    <row r="112" spans="1:12" s="54" customFormat="1" ht="23.65" thickBot="1" x14ac:dyDescent="0.4">
      <c r="A112" s="37"/>
      <c r="B112" s="36" t="s">
        <v>226</v>
      </c>
      <c r="C112" s="42">
        <v>108</v>
      </c>
      <c r="D112" s="59" t="s">
        <v>795</v>
      </c>
      <c r="E112" s="135"/>
      <c r="F112" s="1"/>
      <c r="G112" s="44"/>
      <c r="H112" s="44"/>
      <c r="I112" s="44"/>
      <c r="J112" s="44"/>
      <c r="K112" s="44"/>
      <c r="L112" s="293"/>
    </row>
    <row r="113" spans="1:12" s="54" customFormat="1" ht="23.65" thickBot="1" x14ac:dyDescent="0.4">
      <c r="A113" s="37"/>
      <c r="B113" s="38"/>
      <c r="C113" s="42">
        <v>109</v>
      </c>
      <c r="D113" s="59" t="s">
        <v>228</v>
      </c>
      <c r="E113" s="135"/>
      <c r="F113" s="1"/>
      <c r="G113" s="44"/>
      <c r="H113" s="44"/>
      <c r="I113" s="44"/>
      <c r="J113" s="44"/>
      <c r="K113" s="44"/>
      <c r="L113" s="293"/>
    </row>
    <row r="114" spans="1:12" s="54" customFormat="1" ht="12" thickBot="1" x14ac:dyDescent="0.4">
      <c r="A114" s="37"/>
      <c r="B114" s="38"/>
      <c r="C114" s="42">
        <v>110</v>
      </c>
      <c r="D114" s="59" t="s">
        <v>624</v>
      </c>
      <c r="E114" s="135"/>
      <c r="F114" s="1"/>
      <c r="G114" s="44"/>
      <c r="H114" s="44"/>
      <c r="I114" s="44"/>
      <c r="J114" s="44"/>
      <c r="K114" s="44"/>
      <c r="L114" s="293"/>
    </row>
    <row r="115" spans="1:12" s="54" customFormat="1" ht="12" thickBot="1" x14ac:dyDescent="0.4">
      <c r="A115" s="37"/>
      <c r="B115" s="41"/>
      <c r="C115" s="42">
        <v>111</v>
      </c>
      <c r="D115" s="59" t="s">
        <v>1036</v>
      </c>
      <c r="E115" s="135"/>
      <c r="F115" s="1"/>
      <c r="G115" s="44"/>
      <c r="H115" s="44"/>
      <c r="I115" s="44"/>
      <c r="J115" s="44"/>
      <c r="K115" s="44"/>
      <c r="L115" s="293"/>
    </row>
    <row r="116" spans="1:12" s="54" customFormat="1" ht="23.65" thickBot="1" x14ac:dyDescent="0.4">
      <c r="A116" s="37"/>
      <c r="B116" s="36" t="s">
        <v>229</v>
      </c>
      <c r="C116" s="42">
        <v>112</v>
      </c>
      <c r="D116" s="59" t="s">
        <v>1037</v>
      </c>
      <c r="E116" s="135"/>
      <c r="F116" s="1"/>
      <c r="G116" s="44"/>
      <c r="H116" s="44"/>
      <c r="I116" s="44"/>
      <c r="J116" s="44"/>
      <c r="K116" s="44"/>
      <c r="L116" s="293"/>
    </row>
    <row r="117" spans="1:12" s="54" customFormat="1" ht="23.65" thickBot="1" x14ac:dyDescent="0.4">
      <c r="A117" s="37"/>
      <c r="B117" s="38"/>
      <c r="C117" s="42">
        <v>113</v>
      </c>
      <c r="D117" s="59" t="s">
        <v>231</v>
      </c>
      <c r="E117" s="135"/>
      <c r="F117" s="1"/>
      <c r="G117" s="44"/>
      <c r="H117" s="44"/>
      <c r="I117" s="44"/>
      <c r="J117" s="44"/>
      <c r="K117" s="44"/>
      <c r="L117" s="293"/>
    </row>
    <row r="118" spans="1:12" s="54" customFormat="1" ht="12" thickBot="1" x14ac:dyDescent="0.4">
      <c r="A118" s="45"/>
      <c r="B118" s="41"/>
      <c r="C118" s="42">
        <v>114</v>
      </c>
      <c r="D118" s="59" t="s">
        <v>232</v>
      </c>
      <c r="E118" s="135"/>
      <c r="F118" s="1"/>
      <c r="G118" s="44"/>
      <c r="H118" s="44"/>
      <c r="I118" s="44"/>
      <c r="J118" s="44"/>
      <c r="K118" s="44"/>
      <c r="L118" s="293"/>
    </row>
    <row r="119" spans="1:12" s="54" customFormat="1" ht="23.65" thickBot="1" x14ac:dyDescent="0.4">
      <c r="A119" s="35" t="s">
        <v>233</v>
      </c>
      <c r="B119" s="36" t="s">
        <v>234</v>
      </c>
      <c r="C119" s="42">
        <v>115</v>
      </c>
      <c r="D119" s="59" t="s">
        <v>235</v>
      </c>
      <c r="E119" s="135"/>
      <c r="F119" s="1"/>
      <c r="G119" s="44"/>
      <c r="H119" s="44"/>
      <c r="I119" s="44"/>
      <c r="J119" s="44"/>
      <c r="K119" s="44"/>
      <c r="L119" s="293"/>
    </row>
    <row r="120" spans="1:12" s="54" customFormat="1" ht="12" thickBot="1" x14ac:dyDescent="0.4">
      <c r="A120" s="37"/>
      <c r="B120" s="38"/>
      <c r="C120" s="42">
        <v>116</v>
      </c>
      <c r="D120" s="59" t="s">
        <v>1038</v>
      </c>
      <c r="E120" s="135"/>
      <c r="F120" s="1"/>
      <c r="G120" s="44"/>
      <c r="H120" s="44"/>
      <c r="I120" s="44"/>
      <c r="J120" s="44"/>
      <c r="K120" s="44"/>
      <c r="L120" s="293"/>
    </row>
    <row r="121" spans="1:12" s="54" customFormat="1" ht="23.65" thickBot="1" x14ac:dyDescent="0.4">
      <c r="A121" s="37"/>
      <c r="B121" s="38"/>
      <c r="C121" s="42">
        <v>117</v>
      </c>
      <c r="D121" s="59" t="s">
        <v>237</v>
      </c>
      <c r="E121" s="135"/>
      <c r="F121" s="1"/>
      <c r="G121" s="44"/>
      <c r="H121" s="44"/>
      <c r="I121" s="44"/>
      <c r="J121" s="44"/>
      <c r="K121" s="44"/>
      <c r="L121" s="293"/>
    </row>
    <row r="122" spans="1:12" s="54" customFormat="1" ht="12" thickBot="1" x14ac:dyDescent="0.4">
      <c r="A122" s="37"/>
      <c r="B122" s="41"/>
      <c r="C122" s="42">
        <v>118</v>
      </c>
      <c r="D122" s="59" t="s">
        <v>1039</v>
      </c>
      <c r="E122" s="135"/>
      <c r="F122" s="1"/>
      <c r="G122" s="44"/>
      <c r="H122" s="44"/>
      <c r="I122" s="44"/>
      <c r="J122" s="44"/>
      <c r="K122" s="44"/>
      <c r="L122" s="293"/>
    </row>
    <row r="123" spans="1:12" s="54" customFormat="1" ht="12" thickBot="1" x14ac:dyDescent="0.4">
      <c r="A123" s="37"/>
      <c r="B123" s="36" t="s">
        <v>239</v>
      </c>
      <c r="C123" s="42">
        <v>119</v>
      </c>
      <c r="D123" s="59" t="s">
        <v>1040</v>
      </c>
      <c r="E123" s="135"/>
      <c r="F123" s="1"/>
      <c r="G123" s="44"/>
      <c r="H123" s="44"/>
      <c r="I123" s="44"/>
      <c r="J123" s="44"/>
      <c r="K123" s="44"/>
      <c r="L123" s="293"/>
    </row>
    <row r="124" spans="1:12" s="54" customFormat="1" ht="23.65" thickBot="1" x14ac:dyDescent="0.4">
      <c r="A124" s="37"/>
      <c r="B124" s="41"/>
      <c r="C124" s="42">
        <v>120</v>
      </c>
      <c r="D124" s="59" t="s">
        <v>1041</v>
      </c>
      <c r="E124" s="135"/>
      <c r="F124" s="1"/>
      <c r="G124" s="44"/>
      <c r="H124" s="44"/>
      <c r="I124" s="44"/>
      <c r="J124" s="44"/>
      <c r="K124" s="44"/>
      <c r="L124" s="293"/>
    </row>
    <row r="125" spans="1:12" s="54" customFormat="1" ht="23.65" thickBot="1" x14ac:dyDescent="0.4">
      <c r="A125" s="37"/>
      <c r="B125" s="36" t="s">
        <v>242</v>
      </c>
      <c r="C125" s="42">
        <v>121</v>
      </c>
      <c r="D125" s="59" t="s">
        <v>1042</v>
      </c>
      <c r="E125" s="135"/>
      <c r="F125" s="1"/>
      <c r="G125" s="44"/>
      <c r="H125" s="44"/>
      <c r="I125" s="44"/>
      <c r="J125" s="44"/>
      <c r="K125" s="44"/>
      <c r="L125" s="293"/>
    </row>
    <row r="126" spans="1:12" s="54" customFormat="1" ht="12" thickBot="1" x14ac:dyDescent="0.4">
      <c r="A126" s="37"/>
      <c r="B126" s="41"/>
      <c r="C126" s="42">
        <v>122</v>
      </c>
      <c r="D126" s="59" t="s">
        <v>1043</v>
      </c>
      <c r="E126" s="135"/>
      <c r="F126" s="1"/>
      <c r="G126" s="44"/>
      <c r="H126" s="44"/>
      <c r="I126" s="44"/>
      <c r="J126" s="44"/>
      <c r="K126" s="44"/>
      <c r="L126" s="293"/>
    </row>
    <row r="127" spans="1:12" s="54" customFormat="1" ht="12" thickBot="1" x14ac:dyDescent="0.4">
      <c r="A127" s="37"/>
      <c r="B127" s="36" t="s">
        <v>245</v>
      </c>
      <c r="C127" s="39">
        <v>123</v>
      </c>
      <c r="D127" s="46" t="s">
        <v>1044</v>
      </c>
      <c r="E127" s="136" t="s">
        <v>4</v>
      </c>
      <c r="F127" s="17"/>
      <c r="G127" s="26"/>
      <c r="H127" s="26"/>
      <c r="I127" s="26"/>
      <c r="J127" s="26"/>
      <c r="K127" s="26"/>
      <c r="L127" s="293"/>
    </row>
    <row r="128" spans="1:12" s="54" customFormat="1" ht="23.65" thickBot="1" x14ac:dyDescent="0.4">
      <c r="A128" s="37"/>
      <c r="B128" s="38"/>
      <c r="C128" s="39">
        <v>124</v>
      </c>
      <c r="D128" s="46" t="s">
        <v>1045</v>
      </c>
      <c r="E128" s="136" t="s">
        <v>4</v>
      </c>
      <c r="F128" s="17"/>
      <c r="G128" s="26"/>
      <c r="H128" s="26"/>
      <c r="I128" s="26"/>
      <c r="J128" s="26"/>
      <c r="K128" s="26"/>
      <c r="L128" s="293"/>
    </row>
    <row r="129" spans="1:12" s="54" customFormat="1" ht="12" thickBot="1" x14ac:dyDescent="0.4">
      <c r="A129" s="37"/>
      <c r="B129" s="38"/>
      <c r="C129" s="42">
        <v>125</v>
      </c>
      <c r="D129" s="59" t="s">
        <v>1046</v>
      </c>
      <c r="E129" s="135"/>
      <c r="F129" s="1"/>
      <c r="G129" s="44"/>
      <c r="H129" s="44"/>
      <c r="I129" s="44"/>
      <c r="J129" s="44"/>
      <c r="K129" s="44"/>
      <c r="L129" s="293"/>
    </row>
    <row r="130" spans="1:12" s="54" customFormat="1" ht="23.65" thickBot="1" x14ac:dyDescent="0.4">
      <c r="A130" s="37"/>
      <c r="B130" s="38"/>
      <c r="C130" s="42">
        <v>126</v>
      </c>
      <c r="D130" s="59" t="s">
        <v>1047</v>
      </c>
      <c r="E130" s="135"/>
      <c r="F130" s="1"/>
      <c r="G130" s="44"/>
      <c r="H130" s="44"/>
      <c r="I130" s="44"/>
      <c r="J130" s="44"/>
      <c r="K130" s="44"/>
      <c r="L130" s="293"/>
    </row>
    <row r="131" spans="1:12" s="54" customFormat="1" ht="23.65" thickBot="1" x14ac:dyDescent="0.4">
      <c r="A131" s="37"/>
      <c r="B131" s="38"/>
      <c r="C131" s="39">
        <v>127</v>
      </c>
      <c r="D131" s="46" t="s">
        <v>1048</v>
      </c>
      <c r="E131" s="136" t="s">
        <v>4</v>
      </c>
      <c r="F131" s="17"/>
      <c r="G131" s="26"/>
      <c r="H131" s="26"/>
      <c r="I131" s="26"/>
      <c r="J131" s="26"/>
      <c r="K131" s="26"/>
      <c r="L131" s="293"/>
    </row>
    <row r="132" spans="1:12" s="54" customFormat="1" ht="23.65" thickBot="1" x14ac:dyDescent="0.4">
      <c r="A132" s="37"/>
      <c r="B132" s="38"/>
      <c r="C132" s="39">
        <v>128</v>
      </c>
      <c r="D132" s="46" t="s">
        <v>1049</v>
      </c>
      <c r="E132" s="136" t="s">
        <v>4</v>
      </c>
      <c r="F132" s="17"/>
      <c r="G132" s="26"/>
      <c r="H132" s="26"/>
      <c r="I132" s="26"/>
      <c r="J132" s="26"/>
      <c r="K132" s="26"/>
      <c r="L132" s="293"/>
    </row>
    <row r="133" spans="1:12" s="54" customFormat="1" ht="23.65" thickBot="1" x14ac:dyDescent="0.4">
      <c r="A133" s="37"/>
      <c r="B133" s="38"/>
      <c r="C133" s="39">
        <v>129</v>
      </c>
      <c r="D133" s="46" t="s">
        <v>1050</v>
      </c>
      <c r="E133" s="136" t="s">
        <v>4</v>
      </c>
      <c r="F133" s="17"/>
      <c r="G133" s="26"/>
      <c r="H133" s="26"/>
      <c r="I133" s="26"/>
      <c r="J133" s="26"/>
      <c r="K133" s="26"/>
      <c r="L133" s="293"/>
    </row>
    <row r="134" spans="1:12" s="54" customFormat="1" ht="23.65" thickBot="1" x14ac:dyDescent="0.4">
      <c r="A134" s="37"/>
      <c r="B134" s="38"/>
      <c r="C134" s="39">
        <v>130</v>
      </c>
      <c r="D134" s="46" t="s">
        <v>1051</v>
      </c>
      <c r="E134" s="136" t="s">
        <v>4</v>
      </c>
      <c r="F134" s="17"/>
      <c r="G134" s="26"/>
      <c r="H134" s="26"/>
      <c r="I134" s="26"/>
      <c r="J134" s="26"/>
      <c r="K134" s="26"/>
      <c r="L134" s="293"/>
    </row>
    <row r="135" spans="1:12" s="54" customFormat="1" ht="23.65" thickBot="1" x14ac:dyDescent="0.4">
      <c r="A135" s="45"/>
      <c r="B135" s="41"/>
      <c r="C135" s="42">
        <v>131</v>
      </c>
      <c r="D135" s="59" t="s">
        <v>809</v>
      </c>
      <c r="E135" s="135"/>
      <c r="F135" s="1"/>
      <c r="G135" s="44"/>
      <c r="H135" s="44"/>
      <c r="I135" s="44"/>
      <c r="J135" s="44"/>
      <c r="K135" s="44"/>
      <c r="L135" s="293"/>
    </row>
    <row r="136" spans="1:12" s="54" customFormat="1" ht="23.65" thickBot="1" x14ac:dyDescent="0.4">
      <c r="A136" s="35" t="s">
        <v>253</v>
      </c>
      <c r="B136" s="36" t="s">
        <v>1052</v>
      </c>
      <c r="C136" s="39">
        <v>132</v>
      </c>
      <c r="D136" s="46" t="s">
        <v>1053</v>
      </c>
      <c r="E136" s="136" t="s">
        <v>4</v>
      </c>
      <c r="F136" s="17"/>
      <c r="G136" s="26"/>
      <c r="H136" s="26"/>
      <c r="I136" s="26"/>
      <c r="J136" s="26"/>
      <c r="K136" s="26"/>
      <c r="L136" s="293"/>
    </row>
    <row r="137" spans="1:12" s="54" customFormat="1" ht="12" thickBot="1" x14ac:dyDescent="0.4">
      <c r="A137" s="37"/>
      <c r="B137" s="41"/>
      <c r="C137" s="39">
        <v>133</v>
      </c>
      <c r="D137" s="46" t="s">
        <v>1054</v>
      </c>
      <c r="E137" s="136" t="s">
        <v>4</v>
      </c>
      <c r="F137" s="17"/>
      <c r="G137" s="26"/>
      <c r="H137" s="26"/>
      <c r="I137" s="26"/>
      <c r="J137" s="26"/>
      <c r="K137" s="26"/>
      <c r="L137" s="293"/>
    </row>
    <row r="138" spans="1:12" s="54" customFormat="1" ht="12" thickBot="1" x14ac:dyDescent="0.4">
      <c r="A138" s="37"/>
      <c r="B138" s="36" t="s">
        <v>257</v>
      </c>
      <c r="C138" s="42">
        <v>134</v>
      </c>
      <c r="D138" s="59" t="s">
        <v>1055</v>
      </c>
      <c r="E138" s="135"/>
      <c r="F138" s="1"/>
      <c r="G138" s="44"/>
      <c r="H138" s="44"/>
      <c r="I138" s="44"/>
      <c r="J138" s="44"/>
      <c r="K138" s="44"/>
      <c r="L138" s="293"/>
    </row>
    <row r="139" spans="1:12" s="54" customFormat="1" ht="12" thickBot="1" x14ac:dyDescent="0.4">
      <c r="A139" s="37"/>
      <c r="B139" s="38"/>
      <c r="C139" s="42">
        <v>135</v>
      </c>
      <c r="D139" s="59" t="s">
        <v>1056</v>
      </c>
      <c r="E139" s="135"/>
      <c r="F139" s="1"/>
      <c r="G139" s="44"/>
      <c r="H139" s="44"/>
      <c r="I139" s="44"/>
      <c r="J139" s="44"/>
      <c r="K139" s="44"/>
      <c r="L139" s="293"/>
    </row>
    <row r="140" spans="1:12" s="54" customFormat="1" ht="12" thickBot="1" x14ac:dyDescent="0.4">
      <c r="A140" s="37"/>
      <c r="B140" s="38"/>
      <c r="C140" s="42">
        <v>136</v>
      </c>
      <c r="D140" s="59" t="s">
        <v>650</v>
      </c>
      <c r="E140" s="135"/>
      <c r="F140" s="1"/>
      <c r="G140" s="44"/>
      <c r="H140" s="44"/>
      <c r="I140" s="44"/>
      <c r="J140" s="44"/>
      <c r="K140" s="44"/>
      <c r="L140" s="293"/>
    </row>
    <row r="141" spans="1:12" s="54" customFormat="1" ht="12" thickBot="1" x14ac:dyDescent="0.4">
      <c r="A141" s="37"/>
      <c r="B141" s="38"/>
      <c r="C141" s="42">
        <v>137</v>
      </c>
      <c r="D141" s="59" t="s">
        <v>261</v>
      </c>
      <c r="E141" s="135"/>
      <c r="F141" s="1"/>
      <c r="G141" s="44"/>
      <c r="H141" s="44"/>
      <c r="I141" s="44"/>
      <c r="J141" s="44"/>
      <c r="K141" s="44"/>
      <c r="L141" s="293"/>
    </row>
    <row r="142" spans="1:12" s="54" customFormat="1" ht="23.65" thickBot="1" x14ac:dyDescent="0.4">
      <c r="A142" s="37"/>
      <c r="B142" s="38"/>
      <c r="C142" s="42">
        <v>138</v>
      </c>
      <c r="D142" s="59" t="s">
        <v>1057</v>
      </c>
      <c r="E142" s="135"/>
      <c r="F142" s="1"/>
      <c r="G142" s="44"/>
      <c r="H142" s="44"/>
      <c r="I142" s="44"/>
      <c r="J142" s="44"/>
      <c r="K142" s="44"/>
      <c r="L142" s="293"/>
    </row>
    <row r="143" spans="1:12" s="54" customFormat="1" ht="12" thickBot="1" x14ac:dyDescent="0.4">
      <c r="A143" s="37"/>
      <c r="B143" s="38"/>
      <c r="C143" s="42">
        <v>139</v>
      </c>
      <c r="D143" s="59" t="s">
        <v>817</v>
      </c>
      <c r="E143" s="135"/>
      <c r="F143" s="1"/>
      <c r="G143" s="44"/>
      <c r="H143" s="44"/>
      <c r="I143" s="44"/>
      <c r="J143" s="44"/>
      <c r="K143" s="44"/>
      <c r="L143" s="293"/>
    </row>
    <row r="144" spans="1:12" s="54" customFormat="1" ht="12" thickBot="1" x14ac:dyDescent="0.4">
      <c r="A144" s="37"/>
      <c r="B144" s="38"/>
      <c r="C144" s="42">
        <v>140</v>
      </c>
      <c r="D144" s="59" t="s">
        <v>263</v>
      </c>
      <c r="E144" s="135"/>
      <c r="F144" s="1"/>
      <c r="G144" s="44"/>
      <c r="H144" s="44"/>
      <c r="I144" s="44"/>
      <c r="J144" s="44"/>
      <c r="K144" s="44"/>
      <c r="L144" s="293"/>
    </row>
    <row r="145" spans="1:14" s="54" customFormat="1" ht="12" thickBot="1" x14ac:dyDescent="0.4">
      <c r="A145" s="37"/>
      <c r="B145" s="38"/>
      <c r="C145" s="42">
        <v>141</v>
      </c>
      <c r="D145" s="59" t="s">
        <v>818</v>
      </c>
      <c r="E145" s="135"/>
      <c r="F145" s="1"/>
      <c r="G145" s="44"/>
      <c r="H145" s="44"/>
      <c r="I145" s="44"/>
      <c r="J145" s="44"/>
      <c r="K145" s="44"/>
      <c r="L145" s="293"/>
    </row>
    <row r="146" spans="1:14" s="54" customFormat="1" ht="12" thickBot="1" x14ac:dyDescent="0.4">
      <c r="A146" s="37"/>
      <c r="B146" s="38"/>
      <c r="C146" s="42">
        <v>142</v>
      </c>
      <c r="D146" s="59" t="s">
        <v>264</v>
      </c>
      <c r="E146" s="135"/>
      <c r="F146" s="1"/>
      <c r="G146" s="44"/>
      <c r="H146" s="44"/>
      <c r="I146" s="44"/>
      <c r="J146" s="44"/>
      <c r="K146" s="44"/>
      <c r="L146" s="293"/>
    </row>
    <row r="147" spans="1:14" s="54" customFormat="1" ht="12" thickBot="1" x14ac:dyDescent="0.4">
      <c r="A147" s="37"/>
      <c r="B147" s="38"/>
      <c r="C147" s="42">
        <v>143</v>
      </c>
      <c r="D147" s="59" t="s">
        <v>265</v>
      </c>
      <c r="E147" s="135"/>
      <c r="F147" s="1"/>
      <c r="G147" s="44"/>
      <c r="H147" s="44"/>
      <c r="I147" s="44"/>
      <c r="J147" s="44"/>
      <c r="K147" s="44"/>
      <c r="L147" s="293"/>
    </row>
    <row r="148" spans="1:14" s="54" customFormat="1" ht="12" thickBot="1" x14ac:dyDescent="0.4">
      <c r="A148" s="37"/>
      <c r="B148" s="41"/>
      <c r="C148" s="42">
        <v>144</v>
      </c>
      <c r="D148" s="59" t="s">
        <v>266</v>
      </c>
      <c r="E148" s="135"/>
      <c r="F148" s="1"/>
      <c r="G148" s="44"/>
      <c r="H148" s="44"/>
      <c r="I148" s="44"/>
      <c r="J148" s="44"/>
      <c r="K148" s="44"/>
      <c r="L148" s="293"/>
    </row>
    <row r="149" spans="1:14" s="54" customFormat="1" ht="23.65" thickBot="1" x14ac:dyDescent="0.4">
      <c r="A149" s="37"/>
      <c r="B149" s="36" t="s">
        <v>267</v>
      </c>
      <c r="C149" s="42">
        <v>145</v>
      </c>
      <c r="D149" s="59" t="s">
        <v>1058</v>
      </c>
      <c r="E149" s="135"/>
      <c r="F149" s="1"/>
      <c r="G149" s="44"/>
      <c r="H149" s="44"/>
      <c r="I149" s="44"/>
      <c r="J149" s="44"/>
      <c r="K149" s="44"/>
      <c r="L149" s="293"/>
    </row>
    <row r="150" spans="1:14" s="54" customFormat="1" ht="12" thickBot="1" x14ac:dyDescent="0.4">
      <c r="A150" s="37"/>
      <c r="B150" s="38"/>
      <c r="C150" s="42">
        <v>146</v>
      </c>
      <c r="D150" s="59" t="s">
        <v>1059</v>
      </c>
      <c r="E150" s="135"/>
      <c r="F150" s="1"/>
      <c r="G150" s="44"/>
      <c r="H150" s="44"/>
      <c r="I150" s="44"/>
      <c r="J150" s="44"/>
      <c r="K150" s="44"/>
      <c r="L150" s="293"/>
    </row>
    <row r="151" spans="1:14" s="54" customFormat="1" ht="12" thickBot="1" x14ac:dyDescent="0.4">
      <c r="A151" s="37"/>
      <c r="B151" s="38"/>
      <c r="C151" s="42">
        <v>147</v>
      </c>
      <c r="D151" s="59" t="s">
        <v>269</v>
      </c>
      <c r="E151" s="135"/>
      <c r="F151" s="1"/>
      <c r="G151" s="44"/>
      <c r="H151" s="44"/>
      <c r="I151" s="44"/>
      <c r="J151" s="44"/>
      <c r="K151" s="44"/>
      <c r="L151" s="293"/>
    </row>
    <row r="152" spans="1:14" s="54" customFormat="1" ht="12" thickBot="1" x14ac:dyDescent="0.4">
      <c r="A152" s="37"/>
      <c r="B152" s="38"/>
      <c r="C152" s="42">
        <v>148</v>
      </c>
      <c r="D152" s="59" t="s">
        <v>1060</v>
      </c>
      <c r="E152" s="135"/>
      <c r="F152" s="1"/>
      <c r="G152" s="44"/>
      <c r="H152" s="44"/>
      <c r="I152" s="44"/>
      <c r="J152" s="44"/>
      <c r="K152" s="44"/>
      <c r="L152" s="293"/>
    </row>
    <row r="153" spans="1:14" s="54" customFormat="1" ht="12" thickBot="1" x14ac:dyDescent="0.4">
      <c r="A153" s="37"/>
      <c r="B153" s="38"/>
      <c r="C153" s="39">
        <v>149</v>
      </c>
      <c r="D153" s="46" t="s">
        <v>1061</v>
      </c>
      <c r="E153" s="136" t="s">
        <v>4</v>
      </c>
      <c r="F153" s="17"/>
      <c r="G153" s="26"/>
      <c r="H153" s="26"/>
      <c r="I153" s="26"/>
      <c r="J153" s="26"/>
      <c r="K153" s="26"/>
      <c r="L153" s="293"/>
    </row>
    <row r="154" spans="1:14" s="54" customFormat="1" ht="12" thickBot="1" x14ac:dyDescent="0.4">
      <c r="A154" s="45"/>
      <c r="B154" s="41"/>
      <c r="C154" s="39">
        <v>150</v>
      </c>
      <c r="D154" s="46" t="s">
        <v>272</v>
      </c>
      <c r="E154" s="136" t="s">
        <v>4</v>
      </c>
      <c r="F154" s="17"/>
      <c r="G154" s="26"/>
      <c r="H154" s="26"/>
      <c r="I154" s="26"/>
      <c r="J154" s="26"/>
      <c r="K154" s="26"/>
      <c r="L154" s="293"/>
    </row>
    <row r="155" spans="1:14" x14ac:dyDescent="0.45">
      <c r="N155" s="294"/>
    </row>
    <row r="156" spans="1:14" x14ac:dyDescent="0.45">
      <c r="B156" s="151" t="s">
        <v>1950</v>
      </c>
      <c r="C156" s="7">
        <f>C154</f>
        <v>150</v>
      </c>
      <c r="D156" s="151" t="s">
        <v>1953</v>
      </c>
      <c r="E156" s="124">
        <f>C156-(E157+E158)</f>
        <v>136</v>
      </c>
      <c r="F156" s="125" t="s">
        <v>1936</v>
      </c>
      <c r="G156" s="150">
        <f>COUNTIFS(E5:E154,"",F5:F154,"Yes")</f>
        <v>0</v>
      </c>
      <c r="H156" s="126">
        <f>I156</f>
        <v>0</v>
      </c>
      <c r="I156" s="127">
        <f>IFERROR((G156/$E$156),0)</f>
        <v>0</v>
      </c>
      <c r="N156" s="294"/>
    </row>
    <row r="157" spans="1:14" x14ac:dyDescent="0.45">
      <c r="D157" s="151" t="s">
        <v>6</v>
      </c>
      <c r="E157" s="6">
        <f>COUNTIFS(E5:E154,"",F5:F154,"N/A")</f>
        <v>0</v>
      </c>
      <c r="F157" s="6">
        <v>2019</v>
      </c>
      <c r="G157" s="149">
        <f>COUNTIFS(E5:E154,"",$K$5:$K$154,("*2019*"))</f>
        <v>0</v>
      </c>
      <c r="H157" s="126">
        <f>H156+I157</f>
        <v>0</v>
      </c>
      <c r="I157" s="127">
        <f t="shared" ref="I157:I170" si="0">IFERROR((G157/$E$156),0)</f>
        <v>0</v>
      </c>
      <c r="N157" s="294"/>
    </row>
    <row r="158" spans="1:14" x14ac:dyDescent="0.45">
      <c r="D158" s="151" t="s">
        <v>1935</v>
      </c>
      <c r="E158" s="6">
        <f>COUNTIF(E5:E154,"Yes")</f>
        <v>14</v>
      </c>
      <c r="F158" s="6">
        <v>2020</v>
      </c>
      <c r="G158" s="149">
        <f>COUNTIFS(E5:E154,"",$K$5:$K$154,("*2020*"))</f>
        <v>0</v>
      </c>
      <c r="H158" s="126">
        <f>H157+I158</f>
        <v>0</v>
      </c>
      <c r="I158" s="127">
        <f t="shared" si="0"/>
        <v>0</v>
      </c>
      <c r="N158" s="294"/>
    </row>
    <row r="159" spans="1:14" x14ac:dyDescent="0.45">
      <c r="F159" s="6">
        <v>2021</v>
      </c>
      <c r="G159" s="149">
        <f>COUNTIFS(E5:E154,"",$K$5:$K$154,("*2021*"))</f>
        <v>0</v>
      </c>
      <c r="H159" s="126">
        <f t="shared" ref="H159:H170" si="1">H158+I159</f>
        <v>0</v>
      </c>
      <c r="I159" s="127">
        <f t="shared" si="0"/>
        <v>0</v>
      </c>
      <c r="N159" s="294"/>
    </row>
    <row r="160" spans="1:14" x14ac:dyDescent="0.45">
      <c r="F160" s="6">
        <v>2022</v>
      </c>
      <c r="G160" s="149">
        <f>COUNTIFS(E5:E154,"",$K$5:$K$154,("*2022*"))</f>
        <v>0</v>
      </c>
      <c r="H160" s="126">
        <f t="shared" si="1"/>
        <v>0</v>
      </c>
      <c r="I160" s="127">
        <f t="shared" si="0"/>
        <v>0</v>
      </c>
      <c r="N160" s="294"/>
    </row>
    <row r="161" spans="6:14" x14ac:dyDescent="0.45">
      <c r="F161" s="6">
        <v>2023</v>
      </c>
      <c r="G161" s="149">
        <f>COUNTIFS(E5:E154,"",$K$5:$K$154,("*2023*"))</f>
        <v>0</v>
      </c>
      <c r="H161" s="126">
        <f t="shared" si="1"/>
        <v>0</v>
      </c>
      <c r="I161" s="127">
        <f t="shared" si="0"/>
        <v>0</v>
      </c>
      <c r="N161" s="294"/>
    </row>
    <row r="162" spans="6:14" x14ac:dyDescent="0.45">
      <c r="F162" s="6">
        <v>2024</v>
      </c>
      <c r="G162" s="149">
        <f>COUNTIFS(E5:E154,"",$K$5:$K$154,("*2024*"))</f>
        <v>0</v>
      </c>
      <c r="H162" s="126">
        <f t="shared" si="1"/>
        <v>0</v>
      </c>
      <c r="I162" s="127">
        <f t="shared" si="0"/>
        <v>0</v>
      </c>
      <c r="N162" s="294"/>
    </row>
    <row r="163" spans="6:14" x14ac:dyDescent="0.45">
      <c r="F163" s="6">
        <v>2025</v>
      </c>
      <c r="G163" s="149">
        <f>COUNTIFS(E5:E154,"",$K$5:$K$154,("*2025*"))</f>
        <v>0</v>
      </c>
      <c r="H163" s="126">
        <f t="shared" si="1"/>
        <v>0</v>
      </c>
      <c r="I163" s="127">
        <f t="shared" si="0"/>
        <v>0</v>
      </c>
      <c r="N163" s="294"/>
    </row>
    <row r="164" spans="6:14" x14ac:dyDescent="0.45">
      <c r="F164" s="6">
        <v>2026</v>
      </c>
      <c r="G164" s="149">
        <f>COUNTIFS(E5:E154,"",$K$5:$K$154,("*2026*"))</f>
        <v>0</v>
      </c>
      <c r="H164" s="126">
        <f t="shared" si="1"/>
        <v>0</v>
      </c>
      <c r="I164" s="127">
        <f t="shared" si="0"/>
        <v>0</v>
      </c>
      <c r="N164" s="294"/>
    </row>
    <row r="165" spans="6:14" x14ac:dyDescent="0.45">
      <c r="F165" s="6">
        <v>2027</v>
      </c>
      <c r="G165" s="149">
        <f>COUNTIFS(E5:E154,"",$K$5:$K$154,("*2027*"))</f>
        <v>0</v>
      </c>
      <c r="H165" s="126">
        <f t="shared" si="1"/>
        <v>0</v>
      </c>
      <c r="I165" s="127">
        <f t="shared" si="0"/>
        <v>0</v>
      </c>
      <c r="N165" s="294"/>
    </row>
    <row r="166" spans="6:14" x14ac:dyDescent="0.45">
      <c r="F166" s="6">
        <v>2028</v>
      </c>
      <c r="G166" s="149">
        <f>COUNTIFS(E5:E154,"",$K$5:$K$154,("*2028*"))</f>
        <v>0</v>
      </c>
      <c r="H166" s="126">
        <f t="shared" si="1"/>
        <v>0</v>
      </c>
      <c r="I166" s="127">
        <f t="shared" si="0"/>
        <v>0</v>
      </c>
      <c r="N166" s="294"/>
    </row>
    <row r="167" spans="6:14" x14ac:dyDescent="0.45">
      <c r="F167" s="6">
        <v>2029</v>
      </c>
      <c r="G167" s="149">
        <f>COUNTIFS(E5:E154,"",$K$5:$K$154,("*2029*"))</f>
        <v>0</v>
      </c>
      <c r="H167" s="126">
        <f t="shared" si="1"/>
        <v>0</v>
      </c>
      <c r="I167" s="127">
        <f t="shared" si="0"/>
        <v>0</v>
      </c>
      <c r="N167" s="294"/>
    </row>
    <row r="168" spans="6:14" x14ac:dyDescent="0.45">
      <c r="F168" s="6">
        <v>2030</v>
      </c>
      <c r="G168" s="149">
        <f>COUNTIFS(E5:E154,"",$K$5:$K$154,("*2030*"))</f>
        <v>0</v>
      </c>
      <c r="H168" s="126">
        <f t="shared" si="1"/>
        <v>0</v>
      </c>
      <c r="I168" s="127">
        <f t="shared" si="0"/>
        <v>0</v>
      </c>
      <c r="N168" s="294"/>
    </row>
    <row r="169" spans="6:14" x14ac:dyDescent="0.45">
      <c r="F169" s="151" t="s">
        <v>1952</v>
      </c>
      <c r="G169" s="149">
        <f>COUNTIFS(E5:E154,"",F5:F154,"No",K5:K154,"")</f>
        <v>0</v>
      </c>
      <c r="H169" s="126">
        <f t="shared" si="1"/>
        <v>0</v>
      </c>
      <c r="I169" s="127">
        <f t="shared" si="0"/>
        <v>0</v>
      </c>
      <c r="N169" s="294"/>
    </row>
    <row r="170" spans="6:14" x14ac:dyDescent="0.45">
      <c r="F170" s="151" t="s">
        <v>1951</v>
      </c>
      <c r="G170" s="149">
        <f>COUNTIFS(E5:E154,"",F5:F154,"")</f>
        <v>136</v>
      </c>
      <c r="H170" s="126">
        <f t="shared" si="1"/>
        <v>1</v>
      </c>
      <c r="I170" s="127">
        <f t="shared" si="0"/>
        <v>1</v>
      </c>
      <c r="N170" s="294"/>
    </row>
    <row r="171" spans="6:14" x14ac:dyDescent="0.45">
      <c r="F171" s="151" t="s">
        <v>1937</v>
      </c>
      <c r="G171" s="156">
        <f>SUM(G156:G170)</f>
        <v>136</v>
      </c>
      <c r="H171" s="154"/>
      <c r="I171" s="155">
        <f>SUM(I156:I170)</f>
        <v>1</v>
      </c>
      <c r="N171" s="294"/>
    </row>
    <row r="172" spans="6:14" x14ac:dyDescent="0.45">
      <c r="N172" s="294"/>
    </row>
    <row r="173" spans="6:14" x14ac:dyDescent="0.45">
      <c r="N173" s="294"/>
    </row>
    <row r="174" spans="6:14" x14ac:dyDescent="0.45">
      <c r="N174" s="294"/>
    </row>
    <row r="175" spans="6:14" x14ac:dyDescent="0.45">
      <c r="N175" s="294"/>
    </row>
    <row r="176" spans="6:14" x14ac:dyDescent="0.45">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zjLRJ2GmliW/X2Kq/6LZbHnkEghF+/Ez9aDO/25qdDEedQVvr6wTEqrxxV58DxYoR81F0BuHMYvPhJ3xxHl+NQ==" saltValue="utd+tee+YXrGITUEGACg3A==" spinCount="100000" sheet="1" objects="1" scenarios="1" autoFilter="0"/>
  <autoFilter ref="A4:N154"/>
  <mergeCells count="1">
    <mergeCell ref="H3:K3"/>
  </mergeCells>
  <conditionalFormatting sqref="L5:L154">
    <cfRule type="cellIs" dxfId="8"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Tables!$A$2:$A$4</xm:f>
          </x14:formula1>
          <xm:sqref>F5:F154</xm:sqref>
        </x14:dataValidation>
        <x14:dataValidation type="list" allowBlank="1" showInputMessage="1" showErrorMessage="1">
          <x14:formula1>
            <xm:f>Tables!$B$2:$B$6</xm:f>
          </x14:formula1>
          <xm:sqref>H5:H154</xm:sqref>
        </x14:dataValidation>
        <x14:dataValidation type="list" allowBlank="1" showInputMessage="1" showErrorMessage="1">
          <x14:formula1>
            <xm:f>Tables!$C$2:$C$8</xm:f>
          </x14:formula1>
          <xm:sqref>I5:I154</xm:sqref>
        </x14:dataValidation>
        <x14:dataValidation type="list" allowBlank="1" showInputMessage="1" showErrorMessage="1">
          <x14:formula1>
            <xm:f>Tables!$D$2:$D$6</xm:f>
          </x14:formula1>
          <xm:sqref>J5:J154</xm:sqref>
        </x14:dataValidation>
        <x14:dataValidation type="list" allowBlank="1" showInputMessage="1" showErrorMessage="1">
          <x14:formula1>
            <xm:f>Tables!$A$2</xm:f>
          </x14:formula1>
          <xm:sqref>L5:L154</xm:sqref>
        </x14:dataValidation>
        <x14:dataValidation type="list" allowBlank="1" showInputMessage="1" showErrorMessage="1">
          <x14:formula1>
            <xm:f>Tables!$E$2:$E$47</xm:f>
          </x14:formula1>
          <xm:sqref>K5:K154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6" width="20.265625" style="6" customWidth="1"/>
    <col min="7" max="7" width="53.796875" style="6" customWidth="1"/>
    <col min="8" max="8" width="20.796875" style="6" customWidth="1"/>
    <col min="9" max="9" width="16.53125" style="6" bestFit="1" customWidth="1"/>
    <col min="10" max="13" width="16.59765625" style="6" customWidth="1"/>
    <col min="14" max="14" width="18.59765625" style="6" customWidth="1"/>
    <col min="15" max="16384" width="9.06640625" style="25"/>
  </cols>
  <sheetData>
    <row r="1" spans="1:14" s="85" customFormat="1" ht="21" x14ac:dyDescent="0.65">
      <c r="A1" s="10" t="s">
        <v>1062</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35.25" thickBot="1" x14ac:dyDescent="0.4">
      <c r="A5" s="35" t="s">
        <v>1063</v>
      </c>
      <c r="B5" s="36" t="s">
        <v>1064</v>
      </c>
      <c r="C5" s="42">
        <v>1</v>
      </c>
      <c r="D5" s="43" t="s">
        <v>1065</v>
      </c>
      <c r="E5" s="135"/>
      <c r="F5" s="1"/>
      <c r="G5" s="44"/>
      <c r="H5" s="44"/>
      <c r="I5" s="44"/>
      <c r="J5" s="44"/>
      <c r="K5" s="44"/>
      <c r="L5" s="293"/>
    </row>
    <row r="6" spans="1:14" s="54" customFormat="1" ht="23.65" thickBot="1" x14ac:dyDescent="0.4">
      <c r="A6" s="37"/>
      <c r="B6" s="38"/>
      <c r="C6" s="42">
        <v>2</v>
      </c>
      <c r="D6" s="43" t="s">
        <v>1066</v>
      </c>
      <c r="E6" s="135"/>
      <c r="F6" s="1"/>
      <c r="G6" s="44"/>
      <c r="H6" s="44"/>
      <c r="I6" s="44"/>
      <c r="J6" s="44"/>
      <c r="K6" s="44"/>
      <c r="L6" s="293"/>
    </row>
    <row r="7" spans="1:14" s="54" customFormat="1" ht="23.65" thickBot="1" x14ac:dyDescent="0.4">
      <c r="A7" s="37"/>
      <c r="B7" s="38"/>
      <c r="C7" s="42">
        <v>3</v>
      </c>
      <c r="D7" s="43" t="s">
        <v>1067</v>
      </c>
      <c r="E7" s="135"/>
      <c r="F7" s="1"/>
      <c r="G7" s="44"/>
      <c r="H7" s="44"/>
      <c r="I7" s="44"/>
      <c r="J7" s="44"/>
      <c r="K7" s="44"/>
      <c r="L7" s="293"/>
    </row>
    <row r="8" spans="1:14" s="54" customFormat="1" ht="12" thickBot="1" x14ac:dyDescent="0.4">
      <c r="A8" s="37"/>
      <c r="B8" s="38"/>
      <c r="C8" s="39">
        <v>4</v>
      </c>
      <c r="D8" s="40" t="s">
        <v>1068</v>
      </c>
      <c r="E8" s="136" t="s">
        <v>4</v>
      </c>
      <c r="F8" s="17"/>
      <c r="G8" s="26"/>
      <c r="H8" s="26"/>
      <c r="I8" s="26"/>
      <c r="J8" s="26"/>
      <c r="K8" s="26"/>
      <c r="L8" s="293"/>
    </row>
    <row r="9" spans="1:14" s="54" customFormat="1" ht="12" thickBot="1" x14ac:dyDescent="0.4">
      <c r="A9" s="37"/>
      <c r="B9" s="38"/>
      <c r="C9" s="39">
        <v>5</v>
      </c>
      <c r="D9" s="40" t="s">
        <v>1069</v>
      </c>
      <c r="E9" s="136" t="s">
        <v>4</v>
      </c>
      <c r="F9" s="17"/>
      <c r="G9" s="26"/>
      <c r="H9" s="26"/>
      <c r="I9" s="26"/>
      <c r="J9" s="26"/>
      <c r="K9" s="26"/>
      <c r="L9" s="293"/>
    </row>
    <row r="10" spans="1:14" s="54" customFormat="1" ht="12" thickBot="1" x14ac:dyDescent="0.4">
      <c r="A10" s="37"/>
      <c r="B10" s="38"/>
      <c r="C10" s="42">
        <v>6</v>
      </c>
      <c r="D10" s="43" t="s">
        <v>1070</v>
      </c>
      <c r="E10" s="135"/>
      <c r="F10" s="1"/>
      <c r="G10" s="44"/>
      <c r="H10" s="44"/>
      <c r="I10" s="44"/>
      <c r="J10" s="44"/>
      <c r="K10" s="44"/>
      <c r="L10" s="293"/>
    </row>
    <row r="11" spans="1:14" s="54" customFormat="1" ht="23.65" thickBot="1" x14ac:dyDescent="0.4">
      <c r="A11" s="37"/>
      <c r="B11" s="38"/>
      <c r="C11" s="42">
        <v>7</v>
      </c>
      <c r="D11" s="43" t="s">
        <v>1071</v>
      </c>
      <c r="E11" s="135"/>
      <c r="F11" s="1"/>
      <c r="G11" s="44"/>
      <c r="H11" s="44"/>
      <c r="I11" s="44"/>
      <c r="J11" s="44"/>
      <c r="K11" s="44"/>
      <c r="L11" s="293"/>
    </row>
    <row r="12" spans="1:14" s="54" customFormat="1" ht="12" thickBot="1" x14ac:dyDescent="0.4">
      <c r="A12" s="37"/>
      <c r="B12" s="38"/>
      <c r="C12" s="42">
        <v>8</v>
      </c>
      <c r="D12" s="43" t="s">
        <v>1072</v>
      </c>
      <c r="E12" s="135"/>
      <c r="F12" s="1"/>
      <c r="G12" s="44"/>
      <c r="H12" s="44"/>
      <c r="I12" s="44"/>
      <c r="J12" s="44"/>
      <c r="K12" s="44"/>
      <c r="L12" s="293"/>
    </row>
    <row r="13" spans="1:14" s="54" customFormat="1" ht="12" thickBot="1" x14ac:dyDescent="0.4">
      <c r="A13" s="37"/>
      <c r="B13" s="38"/>
      <c r="C13" s="42">
        <v>9</v>
      </c>
      <c r="D13" s="43" t="s">
        <v>1073</v>
      </c>
      <c r="E13" s="135"/>
      <c r="F13" s="1"/>
      <c r="G13" s="44"/>
      <c r="H13" s="44"/>
      <c r="I13" s="44"/>
      <c r="J13" s="44"/>
      <c r="K13" s="44"/>
      <c r="L13" s="293"/>
    </row>
    <row r="14" spans="1:14" s="54" customFormat="1" ht="12" thickBot="1" x14ac:dyDescent="0.4">
      <c r="A14" s="37"/>
      <c r="B14" s="41"/>
      <c r="C14" s="42">
        <v>10</v>
      </c>
      <c r="D14" s="43" t="s">
        <v>1074</v>
      </c>
      <c r="E14" s="135"/>
      <c r="F14" s="1"/>
      <c r="G14" s="44"/>
      <c r="H14" s="44"/>
      <c r="I14" s="44"/>
      <c r="J14" s="44"/>
      <c r="K14" s="44"/>
      <c r="L14" s="293"/>
    </row>
    <row r="15" spans="1:14" s="54" customFormat="1" ht="23.65" thickBot="1" x14ac:dyDescent="0.4">
      <c r="A15" s="37"/>
      <c r="B15" s="36" t="s">
        <v>1075</v>
      </c>
      <c r="C15" s="42">
        <v>11</v>
      </c>
      <c r="D15" s="59" t="s">
        <v>1076</v>
      </c>
      <c r="E15" s="135"/>
      <c r="F15" s="1"/>
      <c r="G15" s="44"/>
      <c r="H15" s="44"/>
      <c r="I15" s="44"/>
      <c r="J15" s="44"/>
      <c r="K15" s="44"/>
      <c r="L15" s="293"/>
    </row>
    <row r="16" spans="1:14" s="54" customFormat="1" ht="23.65" thickBot="1" x14ac:dyDescent="0.4">
      <c r="A16" s="37"/>
      <c r="B16" s="38"/>
      <c r="C16" s="42">
        <v>12</v>
      </c>
      <c r="D16" s="43" t="s">
        <v>1077</v>
      </c>
      <c r="E16" s="135"/>
      <c r="F16" s="1"/>
      <c r="G16" s="44"/>
      <c r="H16" s="44"/>
      <c r="I16" s="44"/>
      <c r="J16" s="44"/>
      <c r="K16" s="44"/>
      <c r="L16" s="293"/>
    </row>
    <row r="17" spans="1:12" s="54" customFormat="1" ht="23.65" thickBot="1" x14ac:dyDescent="0.4">
      <c r="A17" s="37"/>
      <c r="B17" s="38"/>
      <c r="C17" s="42">
        <v>13</v>
      </c>
      <c r="D17" s="43" t="s">
        <v>1078</v>
      </c>
      <c r="E17" s="135"/>
      <c r="F17" s="1"/>
      <c r="G17" s="44"/>
      <c r="H17" s="44"/>
      <c r="I17" s="44"/>
      <c r="J17" s="44"/>
      <c r="K17" s="44"/>
      <c r="L17" s="293"/>
    </row>
    <row r="18" spans="1:12" s="54" customFormat="1" ht="23.65" thickBot="1" x14ac:dyDescent="0.4">
      <c r="A18" s="37"/>
      <c r="B18" s="41"/>
      <c r="C18" s="42">
        <v>14</v>
      </c>
      <c r="D18" s="43" t="s">
        <v>1079</v>
      </c>
      <c r="E18" s="135"/>
      <c r="F18" s="1"/>
      <c r="G18" s="44"/>
      <c r="H18" s="44"/>
      <c r="I18" s="44"/>
      <c r="J18" s="44"/>
      <c r="K18" s="44"/>
      <c r="L18" s="293"/>
    </row>
    <row r="19" spans="1:12" s="54" customFormat="1" ht="12" thickBot="1" x14ac:dyDescent="0.4">
      <c r="A19" s="37"/>
      <c r="B19" s="36" t="s">
        <v>1080</v>
      </c>
      <c r="C19" s="42">
        <v>15</v>
      </c>
      <c r="D19" s="43" t="s">
        <v>1081</v>
      </c>
      <c r="E19" s="135"/>
      <c r="F19" s="1"/>
      <c r="G19" s="44"/>
      <c r="H19" s="44"/>
      <c r="I19" s="44"/>
      <c r="J19" s="44"/>
      <c r="K19" s="44"/>
      <c r="L19" s="293"/>
    </row>
    <row r="20" spans="1:12" s="54" customFormat="1" ht="12" thickBot="1" x14ac:dyDescent="0.4">
      <c r="A20" s="37"/>
      <c r="B20" s="41"/>
      <c r="C20" s="42">
        <v>16</v>
      </c>
      <c r="D20" s="43" t="s">
        <v>1082</v>
      </c>
      <c r="E20" s="135"/>
      <c r="F20" s="1"/>
      <c r="G20" s="44"/>
      <c r="H20" s="44"/>
      <c r="I20" s="44"/>
      <c r="J20" s="44"/>
      <c r="K20" s="44"/>
      <c r="L20" s="293"/>
    </row>
    <row r="21" spans="1:12" s="54" customFormat="1" ht="12" thickBot="1" x14ac:dyDescent="0.4">
      <c r="A21" s="37"/>
      <c r="B21" s="36" t="s">
        <v>1083</v>
      </c>
      <c r="C21" s="42">
        <v>17</v>
      </c>
      <c r="D21" s="59" t="s">
        <v>1084</v>
      </c>
      <c r="E21" s="135"/>
      <c r="F21" s="1"/>
      <c r="G21" s="44"/>
      <c r="H21" s="44"/>
      <c r="I21" s="44"/>
      <c r="J21" s="44"/>
      <c r="K21" s="44"/>
      <c r="L21" s="293"/>
    </row>
    <row r="22" spans="1:12" s="54" customFormat="1" ht="12" thickBot="1" x14ac:dyDescent="0.4">
      <c r="A22" s="37"/>
      <c r="B22" s="38"/>
      <c r="C22" s="42">
        <v>18</v>
      </c>
      <c r="D22" s="43" t="s">
        <v>1085</v>
      </c>
      <c r="E22" s="135"/>
      <c r="F22" s="1"/>
      <c r="G22" s="44"/>
      <c r="H22" s="44"/>
      <c r="I22" s="44"/>
      <c r="J22" s="44"/>
      <c r="K22" s="44"/>
      <c r="L22" s="293"/>
    </row>
    <row r="23" spans="1:12" s="54" customFormat="1" ht="23.65" thickBot="1" x14ac:dyDescent="0.4">
      <c r="A23" s="37"/>
      <c r="B23" s="41"/>
      <c r="C23" s="42">
        <v>19</v>
      </c>
      <c r="D23" s="43" t="s">
        <v>1086</v>
      </c>
      <c r="E23" s="135"/>
      <c r="F23" s="1"/>
      <c r="G23" s="44"/>
      <c r="H23" s="44"/>
      <c r="I23" s="44"/>
      <c r="J23" s="44"/>
      <c r="K23" s="44"/>
      <c r="L23" s="293"/>
    </row>
    <row r="24" spans="1:12" s="54" customFormat="1" ht="23.65" thickBot="1" x14ac:dyDescent="0.4">
      <c r="A24" s="37"/>
      <c r="B24" s="36" t="s">
        <v>1087</v>
      </c>
      <c r="C24" s="42">
        <v>20</v>
      </c>
      <c r="D24" s="43" t="s">
        <v>1088</v>
      </c>
      <c r="E24" s="135"/>
      <c r="F24" s="1"/>
      <c r="G24" s="44"/>
      <c r="H24" s="44"/>
      <c r="I24" s="44"/>
      <c r="J24" s="44"/>
      <c r="K24" s="44"/>
      <c r="L24" s="293"/>
    </row>
    <row r="25" spans="1:12" s="54" customFormat="1" ht="12" thickBot="1" x14ac:dyDescent="0.4">
      <c r="A25" s="37"/>
      <c r="B25" s="38"/>
      <c r="C25" s="42">
        <v>21</v>
      </c>
      <c r="D25" s="43" t="s">
        <v>1089</v>
      </c>
      <c r="E25" s="135"/>
      <c r="F25" s="1"/>
      <c r="G25" s="44"/>
      <c r="H25" s="44"/>
      <c r="I25" s="44"/>
      <c r="J25" s="44"/>
      <c r="K25" s="44"/>
      <c r="L25" s="293"/>
    </row>
    <row r="26" spans="1:12" s="54" customFormat="1" ht="12" thickBot="1" x14ac:dyDescent="0.4">
      <c r="A26" s="37"/>
      <c r="B26" s="38"/>
      <c r="C26" s="42">
        <v>22</v>
      </c>
      <c r="D26" s="43" t="s">
        <v>1090</v>
      </c>
      <c r="E26" s="135"/>
      <c r="F26" s="1"/>
      <c r="G26" s="44"/>
      <c r="H26" s="44"/>
      <c r="I26" s="44"/>
      <c r="J26" s="44"/>
      <c r="K26" s="44"/>
      <c r="L26" s="293"/>
    </row>
    <row r="27" spans="1:12" s="54" customFormat="1" ht="12" thickBot="1" x14ac:dyDescent="0.4">
      <c r="A27" s="45"/>
      <c r="B27" s="41"/>
      <c r="C27" s="42">
        <v>23</v>
      </c>
      <c r="D27" s="43" t="s">
        <v>1091</v>
      </c>
      <c r="E27" s="135"/>
      <c r="F27" s="1"/>
      <c r="G27" s="44"/>
      <c r="H27" s="44"/>
      <c r="I27" s="44"/>
      <c r="J27" s="44"/>
      <c r="K27" s="44"/>
      <c r="L27" s="293"/>
    </row>
    <row r="28" spans="1:12" s="54" customFormat="1" ht="12" thickBot="1" x14ac:dyDescent="0.4">
      <c r="A28" s="35" t="s">
        <v>1092</v>
      </c>
      <c r="B28" s="36" t="s">
        <v>1093</v>
      </c>
      <c r="C28" s="42">
        <v>24</v>
      </c>
      <c r="D28" s="43" t="s">
        <v>1094</v>
      </c>
      <c r="E28" s="135"/>
      <c r="F28" s="1"/>
      <c r="G28" s="44"/>
      <c r="H28" s="44"/>
      <c r="I28" s="44"/>
      <c r="J28" s="44"/>
      <c r="K28" s="44"/>
      <c r="L28" s="293"/>
    </row>
    <row r="29" spans="1:12" s="54" customFormat="1" ht="12" thickBot="1" x14ac:dyDescent="0.4">
      <c r="A29" s="37"/>
      <c r="B29" s="38"/>
      <c r="C29" s="42">
        <v>25</v>
      </c>
      <c r="D29" s="43" t="s">
        <v>1095</v>
      </c>
      <c r="E29" s="135"/>
      <c r="F29" s="1"/>
      <c r="G29" s="44"/>
      <c r="H29" s="44"/>
      <c r="I29" s="44"/>
      <c r="J29" s="44"/>
      <c r="K29" s="44"/>
      <c r="L29" s="293"/>
    </row>
    <row r="30" spans="1:12" s="54" customFormat="1" ht="12" thickBot="1" x14ac:dyDescent="0.4">
      <c r="A30" s="37"/>
      <c r="B30" s="38"/>
      <c r="C30" s="42">
        <v>26</v>
      </c>
      <c r="D30" s="43" t="s">
        <v>1096</v>
      </c>
      <c r="E30" s="135"/>
      <c r="F30" s="1"/>
      <c r="G30" s="44"/>
      <c r="H30" s="44"/>
      <c r="I30" s="44"/>
      <c r="J30" s="44"/>
      <c r="K30" s="44"/>
      <c r="L30" s="293"/>
    </row>
    <row r="31" spans="1:12" s="54" customFormat="1" ht="12" thickBot="1" x14ac:dyDescent="0.4">
      <c r="A31" s="37"/>
      <c r="B31" s="38"/>
      <c r="C31" s="42">
        <v>27</v>
      </c>
      <c r="D31" s="43" t="s">
        <v>1097</v>
      </c>
      <c r="E31" s="135"/>
      <c r="F31" s="1"/>
      <c r="G31" s="44"/>
      <c r="H31" s="44"/>
      <c r="I31" s="44"/>
      <c r="J31" s="44"/>
      <c r="K31" s="44"/>
      <c r="L31" s="293"/>
    </row>
    <row r="32" spans="1:12" s="54" customFormat="1" ht="12" thickBot="1" x14ac:dyDescent="0.4">
      <c r="A32" s="37"/>
      <c r="B32" s="38"/>
      <c r="C32" s="42">
        <v>28</v>
      </c>
      <c r="D32" s="43" t="s">
        <v>1098</v>
      </c>
      <c r="E32" s="135"/>
      <c r="F32" s="1"/>
      <c r="G32" s="44"/>
      <c r="H32" s="44"/>
      <c r="I32" s="44"/>
      <c r="J32" s="44"/>
      <c r="K32" s="44"/>
      <c r="L32" s="293"/>
    </row>
    <row r="33" spans="1:12" s="54" customFormat="1" ht="12" thickBot="1" x14ac:dyDescent="0.4">
      <c r="A33" s="37"/>
      <c r="B33" s="41"/>
      <c r="C33" s="42">
        <v>29</v>
      </c>
      <c r="D33" s="43" t="s">
        <v>1099</v>
      </c>
      <c r="E33" s="135"/>
      <c r="F33" s="1"/>
      <c r="G33" s="44"/>
      <c r="H33" s="44"/>
      <c r="I33" s="44"/>
      <c r="J33" s="44"/>
      <c r="K33" s="44"/>
      <c r="L33" s="293"/>
    </row>
    <row r="34" spans="1:12" s="54" customFormat="1" ht="12" thickBot="1" x14ac:dyDescent="0.4">
      <c r="A34" s="37"/>
      <c r="B34" s="36" t="s">
        <v>1100</v>
      </c>
      <c r="C34" s="42">
        <v>30</v>
      </c>
      <c r="D34" s="59" t="s">
        <v>1101</v>
      </c>
      <c r="E34" s="135"/>
      <c r="F34" s="1"/>
      <c r="G34" s="44"/>
      <c r="H34" s="44"/>
      <c r="I34" s="44"/>
      <c r="J34" s="44"/>
      <c r="K34" s="44"/>
      <c r="L34" s="293"/>
    </row>
    <row r="35" spans="1:12" s="54" customFormat="1" ht="12" thickBot="1" x14ac:dyDescent="0.4">
      <c r="A35" s="37"/>
      <c r="B35" s="38"/>
      <c r="C35" s="42">
        <v>31</v>
      </c>
      <c r="D35" s="43" t="s">
        <v>1102</v>
      </c>
      <c r="E35" s="135"/>
      <c r="F35" s="1"/>
      <c r="G35" s="44"/>
      <c r="H35" s="44"/>
      <c r="I35" s="44"/>
      <c r="J35" s="44"/>
      <c r="K35" s="44"/>
      <c r="L35" s="293"/>
    </row>
    <row r="36" spans="1:12" s="54" customFormat="1" ht="23.65" thickBot="1" x14ac:dyDescent="0.4">
      <c r="A36" s="37"/>
      <c r="B36" s="38"/>
      <c r="C36" s="42">
        <v>32</v>
      </c>
      <c r="D36" s="43" t="s">
        <v>1103</v>
      </c>
      <c r="E36" s="135"/>
      <c r="F36" s="1"/>
      <c r="G36" s="44"/>
      <c r="H36" s="44"/>
      <c r="I36" s="44"/>
      <c r="J36" s="44"/>
      <c r="K36" s="44"/>
      <c r="L36" s="293"/>
    </row>
    <row r="37" spans="1:12" s="54" customFormat="1" ht="12" thickBot="1" x14ac:dyDescent="0.4">
      <c r="A37" s="37"/>
      <c r="B37" s="38"/>
      <c r="C37" s="42">
        <v>33</v>
      </c>
      <c r="D37" s="43" t="s">
        <v>1104</v>
      </c>
      <c r="E37" s="135"/>
      <c r="F37" s="1"/>
      <c r="G37" s="44"/>
      <c r="H37" s="44"/>
      <c r="I37" s="44"/>
      <c r="J37" s="44"/>
      <c r="K37" s="44"/>
      <c r="L37" s="293"/>
    </row>
    <row r="38" spans="1:12" s="54" customFormat="1" ht="12" thickBot="1" x14ac:dyDescent="0.4">
      <c r="A38" s="37"/>
      <c r="B38" s="38"/>
      <c r="C38" s="42">
        <v>34</v>
      </c>
      <c r="D38" s="43" t="s">
        <v>1105</v>
      </c>
      <c r="E38" s="135"/>
      <c r="F38" s="1"/>
      <c r="G38" s="44"/>
      <c r="H38" s="44"/>
      <c r="I38" s="44"/>
      <c r="J38" s="44"/>
      <c r="K38" s="44"/>
      <c r="L38" s="293"/>
    </row>
    <row r="39" spans="1:12" s="54" customFormat="1" ht="12" thickBot="1" x14ac:dyDescent="0.4">
      <c r="A39" s="37"/>
      <c r="B39" s="38"/>
      <c r="C39" s="42">
        <v>35</v>
      </c>
      <c r="D39" s="43" t="s">
        <v>1106</v>
      </c>
      <c r="E39" s="135"/>
      <c r="F39" s="1"/>
      <c r="G39" s="44"/>
      <c r="H39" s="44"/>
      <c r="I39" s="44"/>
      <c r="J39" s="44"/>
      <c r="K39" s="44"/>
      <c r="L39" s="293"/>
    </row>
    <row r="40" spans="1:12" s="54" customFormat="1" ht="12" thickBot="1" x14ac:dyDescent="0.4">
      <c r="A40" s="37"/>
      <c r="B40" s="38"/>
      <c r="C40" s="42">
        <v>36</v>
      </c>
      <c r="D40" s="43" t="s">
        <v>1107</v>
      </c>
      <c r="E40" s="135"/>
      <c r="F40" s="1"/>
      <c r="G40" s="44"/>
      <c r="H40" s="44"/>
      <c r="I40" s="44"/>
      <c r="J40" s="44"/>
      <c r="K40" s="44"/>
      <c r="L40" s="293"/>
    </row>
    <row r="41" spans="1:12" s="54" customFormat="1" ht="12" thickBot="1" x14ac:dyDescent="0.4">
      <c r="A41" s="37"/>
      <c r="B41" s="41"/>
      <c r="C41" s="42">
        <v>37</v>
      </c>
      <c r="D41" s="43" t="s">
        <v>1108</v>
      </c>
      <c r="E41" s="135"/>
      <c r="F41" s="1"/>
      <c r="G41" s="44"/>
      <c r="H41" s="44"/>
      <c r="I41" s="44"/>
      <c r="J41" s="44"/>
      <c r="K41" s="44"/>
      <c r="L41" s="293"/>
    </row>
    <row r="42" spans="1:12" s="54" customFormat="1" ht="23.65" thickBot="1" x14ac:dyDescent="0.4">
      <c r="A42" s="37"/>
      <c r="B42" s="36" t="s">
        <v>1109</v>
      </c>
      <c r="C42" s="42">
        <v>38</v>
      </c>
      <c r="D42" s="43" t="s">
        <v>1110</v>
      </c>
      <c r="E42" s="135"/>
      <c r="F42" s="1"/>
      <c r="G42" s="44"/>
      <c r="H42" s="44"/>
      <c r="I42" s="44"/>
      <c r="J42" s="44"/>
      <c r="K42" s="44"/>
      <c r="L42" s="293"/>
    </row>
    <row r="43" spans="1:12" s="54" customFormat="1" ht="12" thickBot="1" x14ac:dyDescent="0.4">
      <c r="A43" s="45"/>
      <c r="B43" s="41"/>
      <c r="C43" s="42">
        <v>39</v>
      </c>
      <c r="D43" s="43" t="s">
        <v>1111</v>
      </c>
      <c r="E43" s="135"/>
      <c r="F43" s="1"/>
      <c r="G43" s="44"/>
      <c r="H43" s="44"/>
      <c r="I43" s="44"/>
      <c r="J43" s="44"/>
      <c r="K43" s="44"/>
      <c r="L43" s="293"/>
    </row>
    <row r="44" spans="1:12" s="54" customFormat="1" ht="23.65" thickBot="1" x14ac:dyDescent="0.4">
      <c r="A44" s="35" t="s">
        <v>1112</v>
      </c>
      <c r="B44" s="36" t="s">
        <v>1113</v>
      </c>
      <c r="C44" s="42">
        <v>40</v>
      </c>
      <c r="D44" s="59" t="s">
        <v>1114</v>
      </c>
      <c r="E44" s="135"/>
      <c r="F44" s="1"/>
      <c r="G44" s="44"/>
      <c r="H44" s="44"/>
      <c r="I44" s="44"/>
      <c r="J44" s="44"/>
      <c r="K44" s="44"/>
      <c r="L44" s="293"/>
    </row>
    <row r="45" spans="1:12" s="54" customFormat="1" ht="12" thickBot="1" x14ac:dyDescent="0.4">
      <c r="A45" s="37"/>
      <c r="B45" s="38"/>
      <c r="C45" s="42">
        <v>41</v>
      </c>
      <c r="D45" s="43" t="s">
        <v>1115</v>
      </c>
      <c r="E45" s="135"/>
      <c r="F45" s="1"/>
      <c r="G45" s="44"/>
      <c r="H45" s="44"/>
      <c r="I45" s="44"/>
      <c r="J45" s="44"/>
      <c r="K45" s="44"/>
      <c r="L45" s="293"/>
    </row>
    <row r="46" spans="1:12" s="54" customFormat="1" ht="12" thickBot="1" x14ac:dyDescent="0.4">
      <c r="A46" s="37"/>
      <c r="B46" s="38"/>
      <c r="C46" s="42">
        <v>42</v>
      </c>
      <c r="D46" s="43" t="s">
        <v>1116</v>
      </c>
      <c r="E46" s="135"/>
      <c r="F46" s="1"/>
      <c r="G46" s="44"/>
      <c r="H46" s="44"/>
      <c r="I46" s="44"/>
      <c r="J46" s="44"/>
      <c r="K46" s="44"/>
      <c r="L46" s="293"/>
    </row>
    <row r="47" spans="1:12" s="54" customFormat="1" ht="23.65" thickBot="1" x14ac:dyDescent="0.4">
      <c r="A47" s="37"/>
      <c r="B47" s="38"/>
      <c r="C47" s="42">
        <v>43</v>
      </c>
      <c r="D47" s="43" t="s">
        <v>1117</v>
      </c>
      <c r="E47" s="135"/>
      <c r="F47" s="1"/>
      <c r="G47" s="44"/>
      <c r="H47" s="44"/>
      <c r="I47" s="44"/>
      <c r="J47" s="44"/>
      <c r="K47" s="44"/>
      <c r="L47" s="293"/>
    </row>
    <row r="48" spans="1:12" s="54" customFormat="1" ht="12" thickBot="1" x14ac:dyDescent="0.4">
      <c r="A48" s="37"/>
      <c r="B48" s="38"/>
      <c r="C48" s="42">
        <v>44</v>
      </c>
      <c r="D48" s="43" t="s">
        <v>1118</v>
      </c>
      <c r="E48" s="135"/>
      <c r="F48" s="1"/>
      <c r="G48" s="44"/>
      <c r="H48" s="44"/>
      <c r="I48" s="44"/>
      <c r="J48" s="44"/>
      <c r="K48" s="44"/>
      <c r="L48" s="293"/>
    </row>
    <row r="49" spans="1:12" s="54" customFormat="1" ht="23.65" thickBot="1" x14ac:dyDescent="0.4">
      <c r="A49" s="37"/>
      <c r="B49" s="41"/>
      <c r="C49" s="42">
        <v>45</v>
      </c>
      <c r="D49" s="43" t="s">
        <v>1119</v>
      </c>
      <c r="E49" s="135"/>
      <c r="F49" s="1"/>
      <c r="G49" s="44"/>
      <c r="H49" s="44"/>
      <c r="I49" s="44"/>
      <c r="J49" s="44"/>
      <c r="K49" s="44"/>
      <c r="L49" s="293"/>
    </row>
    <row r="50" spans="1:12" s="54" customFormat="1" ht="12" thickBot="1" x14ac:dyDescent="0.4">
      <c r="A50" s="37"/>
      <c r="B50" s="36" t="s">
        <v>1120</v>
      </c>
      <c r="C50" s="42">
        <v>46</v>
      </c>
      <c r="D50" s="43" t="s">
        <v>148</v>
      </c>
      <c r="E50" s="135"/>
      <c r="F50" s="1"/>
      <c r="G50" s="44"/>
      <c r="H50" s="44"/>
      <c r="I50" s="44"/>
      <c r="J50" s="44"/>
      <c r="K50" s="44"/>
      <c r="L50" s="293"/>
    </row>
    <row r="51" spans="1:12" s="54" customFormat="1" ht="12" thickBot="1" x14ac:dyDescent="0.4">
      <c r="A51" s="37"/>
      <c r="B51" s="38"/>
      <c r="C51" s="42">
        <v>47</v>
      </c>
      <c r="D51" s="43" t="s">
        <v>1121</v>
      </c>
      <c r="E51" s="135"/>
      <c r="F51" s="1"/>
      <c r="G51" s="44"/>
      <c r="H51" s="44"/>
      <c r="I51" s="44"/>
      <c r="J51" s="44"/>
      <c r="K51" s="44"/>
      <c r="L51" s="293"/>
    </row>
    <row r="52" spans="1:12" s="54" customFormat="1" ht="12" thickBot="1" x14ac:dyDescent="0.4">
      <c r="A52" s="37"/>
      <c r="B52" s="38"/>
      <c r="C52" s="42">
        <v>48</v>
      </c>
      <c r="D52" s="43" t="s">
        <v>1122</v>
      </c>
      <c r="E52" s="135"/>
      <c r="F52" s="1"/>
      <c r="G52" s="44"/>
      <c r="H52" s="44"/>
      <c r="I52" s="44"/>
      <c r="J52" s="44"/>
      <c r="K52" s="44"/>
      <c r="L52" s="293"/>
    </row>
    <row r="53" spans="1:12" s="54" customFormat="1" ht="12" thickBot="1" x14ac:dyDescent="0.4">
      <c r="A53" s="37"/>
      <c r="B53" s="38"/>
      <c r="C53" s="42">
        <v>49</v>
      </c>
      <c r="D53" s="43" t="s">
        <v>1123</v>
      </c>
      <c r="E53" s="135"/>
      <c r="F53" s="1"/>
      <c r="G53" s="44"/>
      <c r="H53" s="44"/>
      <c r="I53" s="44"/>
      <c r="J53" s="44"/>
      <c r="K53" s="44"/>
      <c r="L53" s="293"/>
    </row>
    <row r="54" spans="1:12" s="54" customFormat="1" ht="23.65" thickBot="1" x14ac:dyDescent="0.4">
      <c r="A54" s="37"/>
      <c r="B54" s="41"/>
      <c r="C54" s="42">
        <v>50</v>
      </c>
      <c r="D54" s="43" t="s">
        <v>151</v>
      </c>
      <c r="E54" s="135"/>
      <c r="F54" s="1"/>
      <c r="G54" s="44"/>
      <c r="H54" s="44"/>
      <c r="I54" s="44"/>
      <c r="J54" s="44"/>
      <c r="K54" s="44"/>
      <c r="L54" s="293"/>
    </row>
    <row r="55" spans="1:12" s="54" customFormat="1" ht="12" thickBot="1" x14ac:dyDescent="0.4">
      <c r="A55" s="37"/>
      <c r="B55" s="36" t="s">
        <v>1124</v>
      </c>
      <c r="C55" s="42">
        <v>51</v>
      </c>
      <c r="D55" s="43" t="s">
        <v>1125</v>
      </c>
      <c r="E55" s="135"/>
      <c r="F55" s="1"/>
      <c r="G55" s="44"/>
      <c r="H55" s="44"/>
      <c r="I55" s="44"/>
      <c r="J55" s="44"/>
      <c r="K55" s="44"/>
      <c r="L55" s="293"/>
    </row>
    <row r="56" spans="1:12" s="54" customFormat="1" ht="23.65" thickBot="1" x14ac:dyDescent="0.4">
      <c r="A56" s="37"/>
      <c r="B56" s="38"/>
      <c r="C56" s="42">
        <v>52</v>
      </c>
      <c r="D56" s="43" t="s">
        <v>1126</v>
      </c>
      <c r="E56" s="135"/>
      <c r="F56" s="1"/>
      <c r="G56" s="44"/>
      <c r="H56" s="44"/>
      <c r="I56" s="44"/>
      <c r="J56" s="44"/>
      <c r="K56" s="44"/>
      <c r="L56" s="293"/>
    </row>
    <row r="57" spans="1:12" s="54" customFormat="1" ht="23.65" thickBot="1" x14ac:dyDescent="0.4">
      <c r="A57" s="45"/>
      <c r="B57" s="41"/>
      <c r="C57" s="42">
        <v>53</v>
      </c>
      <c r="D57" s="43" t="s">
        <v>1127</v>
      </c>
      <c r="E57" s="135"/>
      <c r="F57" s="1"/>
      <c r="G57" s="44"/>
      <c r="H57" s="44"/>
      <c r="I57" s="44"/>
      <c r="J57" s="44"/>
      <c r="K57" s="44"/>
      <c r="L57" s="293"/>
    </row>
    <row r="58" spans="1:12" s="54" customFormat="1" ht="23.65" thickBot="1" x14ac:dyDescent="0.4">
      <c r="A58" s="35" t="s">
        <v>1128</v>
      </c>
      <c r="B58" s="36" t="s">
        <v>1129</v>
      </c>
      <c r="C58" s="42">
        <v>54</v>
      </c>
      <c r="D58" s="59" t="s">
        <v>1130</v>
      </c>
      <c r="E58" s="135"/>
      <c r="F58" s="1"/>
      <c r="G58" s="44"/>
      <c r="H58" s="44"/>
      <c r="I58" s="44"/>
      <c r="J58" s="44"/>
      <c r="K58" s="44"/>
      <c r="L58" s="293"/>
    </row>
    <row r="59" spans="1:12" s="54" customFormat="1" ht="23.65" thickBot="1" x14ac:dyDescent="0.4">
      <c r="A59" s="37"/>
      <c r="B59" s="38"/>
      <c r="C59" s="42">
        <v>55</v>
      </c>
      <c r="D59" s="43" t="s">
        <v>1131</v>
      </c>
      <c r="E59" s="135"/>
      <c r="F59" s="1"/>
      <c r="G59" s="44"/>
      <c r="H59" s="44"/>
      <c r="I59" s="44"/>
      <c r="J59" s="44"/>
      <c r="K59" s="44"/>
      <c r="L59" s="293"/>
    </row>
    <row r="60" spans="1:12" s="54" customFormat="1" ht="12" thickBot="1" x14ac:dyDescent="0.4">
      <c r="A60" s="37"/>
      <c r="B60" s="38"/>
      <c r="C60" s="39">
        <v>56</v>
      </c>
      <c r="D60" s="40" t="s">
        <v>1132</v>
      </c>
      <c r="E60" s="136" t="s">
        <v>4</v>
      </c>
      <c r="F60" s="17"/>
      <c r="G60" s="26"/>
      <c r="H60" s="26"/>
      <c r="I60" s="26"/>
      <c r="J60" s="26"/>
      <c r="K60" s="26"/>
      <c r="L60" s="293"/>
    </row>
    <row r="61" spans="1:12" s="54" customFormat="1" ht="23.65" thickBot="1" x14ac:dyDescent="0.4">
      <c r="A61" s="37"/>
      <c r="B61" s="38"/>
      <c r="C61" s="42">
        <v>57</v>
      </c>
      <c r="D61" s="43" t="s">
        <v>1133</v>
      </c>
      <c r="E61" s="135"/>
      <c r="F61" s="1"/>
      <c r="G61" s="44"/>
      <c r="H61" s="44"/>
      <c r="I61" s="44"/>
      <c r="J61" s="44"/>
      <c r="K61" s="44"/>
      <c r="L61" s="293"/>
    </row>
    <row r="62" spans="1:12" s="54" customFormat="1" ht="12" thickBot="1" x14ac:dyDescent="0.4">
      <c r="A62" s="37"/>
      <c r="B62" s="38"/>
      <c r="C62" s="42">
        <v>58</v>
      </c>
      <c r="D62" s="43" t="s">
        <v>1134</v>
      </c>
      <c r="E62" s="135"/>
      <c r="F62" s="1"/>
      <c r="G62" s="44"/>
      <c r="H62" s="44"/>
      <c r="I62" s="44"/>
      <c r="J62" s="44"/>
      <c r="K62" s="44"/>
      <c r="L62" s="293"/>
    </row>
    <row r="63" spans="1:12" s="54" customFormat="1" ht="12" thickBot="1" x14ac:dyDescent="0.4">
      <c r="A63" s="37"/>
      <c r="B63" s="38"/>
      <c r="C63" s="42">
        <v>59</v>
      </c>
      <c r="D63" s="43" t="s">
        <v>1135</v>
      </c>
      <c r="E63" s="135"/>
      <c r="F63" s="1"/>
      <c r="G63" s="44"/>
      <c r="H63" s="44"/>
      <c r="I63" s="44"/>
      <c r="J63" s="44"/>
      <c r="K63" s="44"/>
      <c r="L63" s="293"/>
    </row>
    <row r="64" spans="1:12" s="54" customFormat="1" ht="12" thickBot="1" x14ac:dyDescent="0.4">
      <c r="A64" s="37"/>
      <c r="B64" s="41"/>
      <c r="C64" s="42">
        <v>60</v>
      </c>
      <c r="D64" s="43" t="s">
        <v>1136</v>
      </c>
      <c r="E64" s="135"/>
      <c r="F64" s="1"/>
      <c r="G64" s="44"/>
      <c r="H64" s="44"/>
      <c r="I64" s="44"/>
      <c r="J64" s="44"/>
      <c r="K64" s="44"/>
      <c r="L64" s="293"/>
    </row>
    <row r="65" spans="1:12" s="54" customFormat="1" ht="12" thickBot="1" x14ac:dyDescent="0.4">
      <c r="A65" s="37"/>
      <c r="B65" s="36" t="s">
        <v>1137</v>
      </c>
      <c r="C65" s="42">
        <v>61</v>
      </c>
      <c r="D65" s="43" t="s">
        <v>1138</v>
      </c>
      <c r="E65" s="135"/>
      <c r="F65" s="1"/>
      <c r="G65" s="44"/>
      <c r="H65" s="44"/>
      <c r="I65" s="44"/>
      <c r="J65" s="44"/>
      <c r="K65" s="44"/>
      <c r="L65" s="293"/>
    </row>
    <row r="66" spans="1:12" s="54" customFormat="1" ht="12" thickBot="1" x14ac:dyDescent="0.4">
      <c r="A66" s="37"/>
      <c r="B66" s="38"/>
      <c r="C66" s="42">
        <v>62</v>
      </c>
      <c r="D66" s="43" t="s">
        <v>1139</v>
      </c>
      <c r="E66" s="135"/>
      <c r="F66" s="1"/>
      <c r="G66" s="44"/>
      <c r="H66" s="44"/>
      <c r="I66" s="44"/>
      <c r="J66" s="44"/>
      <c r="K66" s="44"/>
      <c r="L66" s="293"/>
    </row>
    <row r="67" spans="1:12" s="54" customFormat="1" ht="23.65" thickBot="1" x14ac:dyDescent="0.4">
      <c r="A67" s="37"/>
      <c r="B67" s="38"/>
      <c r="C67" s="42">
        <v>63</v>
      </c>
      <c r="D67" s="43" t="s">
        <v>1140</v>
      </c>
      <c r="E67" s="135"/>
      <c r="F67" s="1"/>
      <c r="G67" s="44"/>
      <c r="H67" s="44"/>
      <c r="I67" s="44"/>
      <c r="J67" s="44"/>
      <c r="K67" s="44"/>
      <c r="L67" s="293"/>
    </row>
    <row r="68" spans="1:12" s="54" customFormat="1" ht="23.65" thickBot="1" x14ac:dyDescent="0.4">
      <c r="A68" s="37"/>
      <c r="B68" s="38"/>
      <c r="C68" s="42">
        <v>64</v>
      </c>
      <c r="D68" s="43" t="s">
        <v>1141</v>
      </c>
      <c r="E68" s="135"/>
      <c r="F68" s="1"/>
      <c r="G68" s="44"/>
      <c r="H68" s="44"/>
      <c r="I68" s="44"/>
      <c r="J68" s="44"/>
      <c r="K68" s="44"/>
      <c r="L68" s="293"/>
    </row>
    <row r="69" spans="1:12" s="54" customFormat="1" ht="23.65" thickBot="1" x14ac:dyDescent="0.4">
      <c r="A69" s="37"/>
      <c r="B69" s="38"/>
      <c r="C69" s="42">
        <v>65</v>
      </c>
      <c r="D69" s="43" t="s">
        <v>1142</v>
      </c>
      <c r="E69" s="135"/>
      <c r="F69" s="1"/>
      <c r="G69" s="44"/>
      <c r="H69" s="44"/>
      <c r="I69" s="44"/>
      <c r="J69" s="44"/>
      <c r="K69" s="44"/>
      <c r="L69" s="293"/>
    </row>
    <row r="70" spans="1:12" s="54" customFormat="1" ht="23.65" thickBot="1" x14ac:dyDescent="0.4">
      <c r="A70" s="37"/>
      <c r="B70" s="38"/>
      <c r="C70" s="42">
        <v>66</v>
      </c>
      <c r="D70" s="43" t="s">
        <v>1143</v>
      </c>
      <c r="E70" s="135"/>
      <c r="F70" s="1"/>
      <c r="G70" s="44"/>
      <c r="H70" s="44"/>
      <c r="I70" s="44"/>
      <c r="J70" s="44"/>
      <c r="K70" s="44"/>
      <c r="L70" s="293"/>
    </row>
    <row r="71" spans="1:12" s="54" customFormat="1" ht="23.65" thickBot="1" x14ac:dyDescent="0.4">
      <c r="A71" s="37"/>
      <c r="B71" s="38"/>
      <c r="C71" s="42">
        <v>67</v>
      </c>
      <c r="D71" s="43" t="s">
        <v>1144</v>
      </c>
      <c r="E71" s="135"/>
      <c r="F71" s="1"/>
      <c r="G71" s="44"/>
      <c r="H71" s="44"/>
      <c r="I71" s="44"/>
      <c r="J71" s="44"/>
      <c r="K71" s="44"/>
      <c r="L71" s="293"/>
    </row>
    <row r="72" spans="1:12" s="54" customFormat="1" ht="12" thickBot="1" x14ac:dyDescent="0.4">
      <c r="A72" s="37"/>
      <c r="B72" s="38"/>
      <c r="C72" s="42">
        <v>68</v>
      </c>
      <c r="D72" s="43" t="s">
        <v>1145</v>
      </c>
      <c r="E72" s="135"/>
      <c r="F72" s="1"/>
      <c r="G72" s="44"/>
      <c r="H72" s="44"/>
      <c r="I72" s="44"/>
      <c r="J72" s="44"/>
      <c r="K72" s="44"/>
      <c r="L72" s="293"/>
    </row>
    <row r="73" spans="1:12" s="54" customFormat="1" ht="12" thickBot="1" x14ac:dyDescent="0.4">
      <c r="A73" s="37"/>
      <c r="B73" s="38"/>
      <c r="C73" s="42">
        <v>69</v>
      </c>
      <c r="D73" s="43" t="s">
        <v>1146</v>
      </c>
      <c r="E73" s="135"/>
      <c r="F73" s="1"/>
      <c r="G73" s="44"/>
      <c r="H73" s="44"/>
      <c r="I73" s="44"/>
      <c r="J73" s="44"/>
      <c r="K73" s="44"/>
      <c r="L73" s="293"/>
    </row>
    <row r="74" spans="1:12" s="54" customFormat="1" ht="12" thickBot="1" x14ac:dyDescent="0.4">
      <c r="A74" s="37"/>
      <c r="B74" s="41"/>
      <c r="C74" s="42">
        <v>70</v>
      </c>
      <c r="D74" s="43" t="s">
        <v>1147</v>
      </c>
      <c r="E74" s="135"/>
      <c r="F74" s="1"/>
      <c r="G74" s="44"/>
      <c r="H74" s="44"/>
      <c r="I74" s="44"/>
      <c r="J74" s="44"/>
      <c r="K74" s="44"/>
      <c r="L74" s="293"/>
    </row>
    <row r="75" spans="1:12" s="54" customFormat="1" ht="23.65" thickBot="1" x14ac:dyDescent="0.4">
      <c r="A75" s="37"/>
      <c r="B75" s="36" t="s">
        <v>1148</v>
      </c>
      <c r="C75" s="42">
        <v>71</v>
      </c>
      <c r="D75" s="43" t="s">
        <v>1149</v>
      </c>
      <c r="E75" s="135"/>
      <c r="F75" s="1"/>
      <c r="G75" s="44"/>
      <c r="H75" s="44"/>
      <c r="I75" s="44"/>
      <c r="J75" s="44"/>
      <c r="K75" s="44"/>
      <c r="L75" s="293"/>
    </row>
    <row r="76" spans="1:12" s="54" customFormat="1" ht="23.65" thickBot="1" x14ac:dyDescent="0.4">
      <c r="A76" s="37"/>
      <c r="B76" s="38"/>
      <c r="C76" s="42">
        <v>72</v>
      </c>
      <c r="D76" s="43" t="s">
        <v>1150</v>
      </c>
      <c r="E76" s="135"/>
      <c r="F76" s="1"/>
      <c r="G76" s="44"/>
      <c r="H76" s="44"/>
      <c r="I76" s="44"/>
      <c r="J76" s="44"/>
      <c r="K76" s="44"/>
      <c r="L76" s="293"/>
    </row>
    <row r="77" spans="1:12" s="54" customFormat="1" ht="23.65" thickBot="1" x14ac:dyDescent="0.4">
      <c r="A77" s="37"/>
      <c r="B77" s="38"/>
      <c r="C77" s="42">
        <v>73</v>
      </c>
      <c r="D77" s="43" t="s">
        <v>1151</v>
      </c>
      <c r="E77" s="135"/>
      <c r="F77" s="1"/>
      <c r="G77" s="44"/>
      <c r="H77" s="44"/>
      <c r="I77" s="44"/>
      <c r="J77" s="44"/>
      <c r="K77" s="44"/>
      <c r="L77" s="293"/>
    </row>
    <row r="78" spans="1:12" s="54" customFormat="1" ht="23.65" thickBot="1" x14ac:dyDescent="0.4">
      <c r="A78" s="37"/>
      <c r="B78" s="38"/>
      <c r="C78" s="42">
        <v>74</v>
      </c>
      <c r="D78" s="43" t="s">
        <v>1152</v>
      </c>
      <c r="E78" s="135"/>
      <c r="F78" s="1"/>
      <c r="G78" s="44"/>
      <c r="H78" s="44"/>
      <c r="I78" s="44"/>
      <c r="J78" s="44"/>
      <c r="K78" s="44"/>
      <c r="L78" s="293"/>
    </row>
    <row r="79" spans="1:12" s="54" customFormat="1" ht="23.65" thickBot="1" x14ac:dyDescent="0.4">
      <c r="A79" s="37"/>
      <c r="B79" s="41"/>
      <c r="C79" s="42">
        <v>75</v>
      </c>
      <c r="D79" s="43" t="s">
        <v>1153</v>
      </c>
      <c r="E79" s="135"/>
      <c r="F79" s="1"/>
      <c r="G79" s="44"/>
      <c r="H79" s="44"/>
      <c r="I79" s="44"/>
      <c r="J79" s="44"/>
      <c r="K79" s="44"/>
      <c r="L79" s="293"/>
    </row>
    <row r="80" spans="1:12" s="54" customFormat="1" ht="12" thickBot="1" x14ac:dyDescent="0.4">
      <c r="A80" s="37"/>
      <c r="B80" s="36" t="s">
        <v>1154</v>
      </c>
      <c r="C80" s="42">
        <v>76</v>
      </c>
      <c r="D80" s="43" t="s">
        <v>1155</v>
      </c>
      <c r="E80" s="135"/>
      <c r="F80" s="1"/>
      <c r="G80" s="44"/>
      <c r="H80" s="44"/>
      <c r="I80" s="44"/>
      <c r="J80" s="44"/>
      <c r="K80" s="44"/>
      <c r="L80" s="293"/>
    </row>
    <row r="81" spans="1:12" s="54" customFormat="1" ht="12" thickBot="1" x14ac:dyDescent="0.4">
      <c r="A81" s="37"/>
      <c r="B81" s="38"/>
      <c r="C81" s="42">
        <v>77</v>
      </c>
      <c r="D81" s="43" t="s">
        <v>1156</v>
      </c>
      <c r="E81" s="135"/>
      <c r="F81" s="1"/>
      <c r="G81" s="44"/>
      <c r="H81" s="44"/>
      <c r="I81" s="44"/>
      <c r="J81" s="44"/>
      <c r="K81" s="44"/>
      <c r="L81" s="293"/>
    </row>
    <row r="82" spans="1:12" s="54" customFormat="1" ht="12" thickBot="1" x14ac:dyDescent="0.4">
      <c r="A82" s="37"/>
      <c r="B82" s="41"/>
      <c r="C82" s="42">
        <v>78</v>
      </c>
      <c r="D82" s="43" t="s">
        <v>712</v>
      </c>
      <c r="E82" s="135"/>
      <c r="F82" s="1"/>
      <c r="G82" s="44"/>
      <c r="H82" s="44"/>
      <c r="I82" s="44"/>
      <c r="J82" s="44"/>
      <c r="K82" s="44"/>
      <c r="L82" s="293"/>
    </row>
    <row r="83" spans="1:12" s="54" customFormat="1" ht="23.65" thickBot="1" x14ac:dyDescent="0.4">
      <c r="A83" s="37"/>
      <c r="B83" s="36" t="s">
        <v>1157</v>
      </c>
      <c r="C83" s="42">
        <v>79</v>
      </c>
      <c r="D83" s="59" t="s">
        <v>1158</v>
      </c>
      <c r="E83" s="135"/>
      <c r="F83" s="1"/>
      <c r="G83" s="44"/>
      <c r="H83" s="44"/>
      <c r="I83" s="44"/>
      <c r="J83" s="44"/>
      <c r="K83" s="44"/>
      <c r="L83" s="293"/>
    </row>
    <row r="84" spans="1:12" s="54" customFormat="1" ht="12" thickBot="1" x14ac:dyDescent="0.4">
      <c r="A84" s="37"/>
      <c r="B84" s="38"/>
      <c r="C84" s="42">
        <v>80</v>
      </c>
      <c r="D84" s="43" t="s">
        <v>1159</v>
      </c>
      <c r="E84" s="135"/>
      <c r="F84" s="1"/>
      <c r="G84" s="44"/>
      <c r="H84" s="44"/>
      <c r="I84" s="44"/>
      <c r="J84" s="44"/>
      <c r="K84" s="44"/>
      <c r="L84" s="293"/>
    </row>
    <row r="85" spans="1:12" s="54" customFormat="1" ht="12" thickBot="1" x14ac:dyDescent="0.4">
      <c r="A85" s="37"/>
      <c r="B85" s="38"/>
      <c r="C85" s="42">
        <v>81</v>
      </c>
      <c r="D85" s="43" t="s">
        <v>1160</v>
      </c>
      <c r="E85" s="135"/>
      <c r="F85" s="1"/>
      <c r="G85" s="44"/>
      <c r="H85" s="44"/>
      <c r="I85" s="44"/>
      <c r="J85" s="44"/>
      <c r="K85" s="44"/>
      <c r="L85" s="293"/>
    </row>
    <row r="86" spans="1:12" s="54" customFormat="1" ht="23.65" thickBot="1" x14ac:dyDescent="0.4">
      <c r="A86" s="37"/>
      <c r="B86" s="38"/>
      <c r="C86" s="42">
        <v>82</v>
      </c>
      <c r="D86" s="43" t="s">
        <v>1161</v>
      </c>
      <c r="E86" s="135"/>
      <c r="F86" s="1"/>
      <c r="G86" s="44"/>
      <c r="H86" s="44"/>
      <c r="I86" s="44"/>
      <c r="J86" s="44"/>
      <c r="K86" s="44"/>
      <c r="L86" s="293"/>
    </row>
    <row r="87" spans="1:12" s="54" customFormat="1" ht="12" thickBot="1" x14ac:dyDescent="0.4">
      <c r="A87" s="37"/>
      <c r="B87" s="38"/>
      <c r="C87" s="42">
        <v>83</v>
      </c>
      <c r="D87" s="43" t="s">
        <v>712</v>
      </c>
      <c r="E87" s="135"/>
      <c r="F87" s="1"/>
      <c r="G87" s="44"/>
      <c r="H87" s="44"/>
      <c r="I87" s="44"/>
      <c r="J87" s="44"/>
      <c r="K87" s="44"/>
      <c r="L87" s="293"/>
    </row>
    <row r="88" spans="1:12" s="54" customFormat="1" ht="12" thickBot="1" x14ac:dyDescent="0.4">
      <c r="A88" s="37"/>
      <c r="B88" s="38"/>
      <c r="C88" s="42">
        <v>84</v>
      </c>
      <c r="D88" s="43" t="s">
        <v>1162</v>
      </c>
      <c r="E88" s="135"/>
      <c r="F88" s="1"/>
      <c r="G88" s="44"/>
      <c r="H88" s="44"/>
      <c r="I88" s="44"/>
      <c r="J88" s="44"/>
      <c r="K88" s="44"/>
      <c r="L88" s="293"/>
    </row>
    <row r="89" spans="1:12" s="54" customFormat="1" ht="23.65" thickBot="1" x14ac:dyDescent="0.4">
      <c r="A89" s="37"/>
      <c r="B89" s="41"/>
      <c r="C89" s="42">
        <v>85</v>
      </c>
      <c r="D89" s="43" t="s">
        <v>1163</v>
      </c>
      <c r="E89" s="135"/>
      <c r="F89" s="1"/>
      <c r="G89" s="44"/>
      <c r="H89" s="44"/>
      <c r="I89" s="44"/>
      <c r="J89" s="44"/>
      <c r="K89" s="44"/>
      <c r="L89" s="293"/>
    </row>
    <row r="90" spans="1:12" s="54" customFormat="1" ht="12" thickBot="1" x14ac:dyDescent="0.4">
      <c r="A90" s="37"/>
      <c r="B90" s="36" t="s">
        <v>1164</v>
      </c>
      <c r="C90" s="42">
        <v>86</v>
      </c>
      <c r="D90" s="43" t="s">
        <v>1165</v>
      </c>
      <c r="E90" s="135"/>
      <c r="F90" s="1"/>
      <c r="G90" s="44"/>
      <c r="H90" s="44"/>
      <c r="I90" s="44"/>
      <c r="J90" s="44"/>
      <c r="K90" s="44"/>
      <c r="L90" s="293"/>
    </row>
    <row r="91" spans="1:12" s="54" customFormat="1" ht="12" thickBot="1" x14ac:dyDescent="0.4">
      <c r="A91" s="37"/>
      <c r="B91" s="38"/>
      <c r="C91" s="42">
        <v>87</v>
      </c>
      <c r="D91" s="43" t="s">
        <v>1166</v>
      </c>
      <c r="E91" s="135"/>
      <c r="F91" s="1"/>
      <c r="G91" s="44"/>
      <c r="H91" s="44"/>
      <c r="I91" s="44"/>
      <c r="J91" s="44"/>
      <c r="K91" s="44"/>
      <c r="L91" s="293"/>
    </row>
    <row r="92" spans="1:12" s="54" customFormat="1" ht="12" thickBot="1" x14ac:dyDescent="0.4">
      <c r="A92" s="37"/>
      <c r="B92" s="38"/>
      <c r="C92" s="42">
        <v>88</v>
      </c>
      <c r="D92" s="43" t="s">
        <v>712</v>
      </c>
      <c r="E92" s="135"/>
      <c r="F92" s="1"/>
      <c r="G92" s="44"/>
      <c r="H92" s="44"/>
      <c r="I92" s="44"/>
      <c r="J92" s="44"/>
      <c r="K92" s="44"/>
      <c r="L92" s="293"/>
    </row>
    <row r="93" spans="1:12" s="54" customFormat="1" ht="12" thickBot="1" x14ac:dyDescent="0.4">
      <c r="A93" s="37"/>
      <c r="B93" s="41"/>
      <c r="C93" s="42">
        <v>89</v>
      </c>
      <c r="D93" s="43" t="s">
        <v>1167</v>
      </c>
      <c r="E93" s="135"/>
      <c r="F93" s="1"/>
      <c r="G93" s="44"/>
      <c r="H93" s="44"/>
      <c r="I93" s="44"/>
      <c r="J93" s="44"/>
      <c r="K93" s="44"/>
      <c r="L93" s="293"/>
    </row>
    <row r="94" spans="1:12" s="54" customFormat="1" ht="12" thickBot="1" x14ac:dyDescent="0.4">
      <c r="A94" s="37"/>
      <c r="B94" s="36" t="s">
        <v>1168</v>
      </c>
      <c r="C94" s="39">
        <v>90</v>
      </c>
      <c r="D94" s="40" t="s">
        <v>1169</v>
      </c>
      <c r="E94" s="136" t="s">
        <v>4</v>
      </c>
      <c r="F94" s="17"/>
      <c r="G94" s="26"/>
      <c r="H94" s="26"/>
      <c r="I94" s="26"/>
      <c r="J94" s="26"/>
      <c r="K94" s="26"/>
      <c r="L94" s="293"/>
    </row>
    <row r="95" spans="1:12" s="54" customFormat="1" ht="12" thickBot="1" x14ac:dyDescent="0.4">
      <c r="A95" s="37"/>
      <c r="B95" s="38"/>
      <c r="C95" s="42">
        <v>91</v>
      </c>
      <c r="D95" s="43" t="s">
        <v>1170</v>
      </c>
      <c r="E95" s="135"/>
      <c r="F95" s="1"/>
      <c r="G95" s="44"/>
      <c r="H95" s="44"/>
      <c r="I95" s="44"/>
      <c r="J95" s="44"/>
      <c r="K95" s="44"/>
      <c r="L95" s="293"/>
    </row>
    <row r="96" spans="1:12" s="54" customFormat="1" ht="12" thickBot="1" x14ac:dyDescent="0.4">
      <c r="A96" s="37"/>
      <c r="B96" s="41"/>
      <c r="C96" s="42">
        <v>92</v>
      </c>
      <c r="D96" s="43" t="s">
        <v>1171</v>
      </c>
      <c r="E96" s="135"/>
      <c r="F96" s="1"/>
      <c r="G96" s="44"/>
      <c r="H96" s="44"/>
      <c r="I96" s="44"/>
      <c r="J96" s="44"/>
      <c r="K96" s="44"/>
      <c r="L96" s="293"/>
    </row>
    <row r="97" spans="1:12" s="54" customFormat="1" ht="12" thickBot="1" x14ac:dyDescent="0.4">
      <c r="A97" s="37"/>
      <c r="B97" s="36" t="s">
        <v>1172</v>
      </c>
      <c r="C97" s="42">
        <v>93</v>
      </c>
      <c r="D97" s="43" t="s">
        <v>1173</v>
      </c>
      <c r="E97" s="135"/>
      <c r="F97" s="1"/>
      <c r="G97" s="44"/>
      <c r="H97" s="44"/>
      <c r="I97" s="44"/>
      <c r="J97" s="44"/>
      <c r="K97" s="44"/>
      <c r="L97" s="293"/>
    </row>
    <row r="98" spans="1:12" s="54" customFormat="1" ht="12" thickBot="1" x14ac:dyDescent="0.4">
      <c r="A98" s="37"/>
      <c r="B98" s="38"/>
      <c r="C98" s="42">
        <v>94</v>
      </c>
      <c r="D98" s="43" t="s">
        <v>1174</v>
      </c>
      <c r="E98" s="135"/>
      <c r="F98" s="1"/>
      <c r="G98" s="44"/>
      <c r="H98" s="44"/>
      <c r="I98" s="44"/>
      <c r="J98" s="44"/>
      <c r="K98" s="44"/>
      <c r="L98" s="293"/>
    </row>
    <row r="99" spans="1:12" s="54" customFormat="1" ht="23.65" thickBot="1" x14ac:dyDescent="0.4">
      <c r="A99" s="45"/>
      <c r="B99" s="41"/>
      <c r="C99" s="42">
        <v>95</v>
      </c>
      <c r="D99" s="43" t="s">
        <v>1175</v>
      </c>
      <c r="E99" s="135"/>
      <c r="F99" s="1"/>
      <c r="G99" s="44"/>
      <c r="H99" s="44"/>
      <c r="I99" s="44"/>
      <c r="J99" s="44"/>
      <c r="K99" s="44"/>
      <c r="L99" s="293"/>
    </row>
    <row r="100" spans="1:12" s="54" customFormat="1" ht="35.25" thickBot="1" x14ac:dyDescent="0.4">
      <c r="A100" s="35" t="s">
        <v>198</v>
      </c>
      <c r="B100" s="36" t="s">
        <v>1176</v>
      </c>
      <c r="C100" s="42">
        <v>96</v>
      </c>
      <c r="D100" s="43" t="s">
        <v>1177</v>
      </c>
      <c r="E100" s="135"/>
      <c r="F100" s="1"/>
      <c r="G100" s="44"/>
      <c r="H100" s="44"/>
      <c r="I100" s="44"/>
      <c r="J100" s="44"/>
      <c r="K100" s="44"/>
      <c r="L100" s="293"/>
    </row>
    <row r="101" spans="1:12" s="54" customFormat="1" ht="12" thickBot="1" x14ac:dyDescent="0.4">
      <c r="A101" s="37"/>
      <c r="B101" s="38"/>
      <c r="C101" s="42">
        <v>97</v>
      </c>
      <c r="D101" s="43" t="s">
        <v>1178</v>
      </c>
      <c r="E101" s="135"/>
      <c r="F101" s="1"/>
      <c r="G101" s="44"/>
      <c r="H101" s="44"/>
      <c r="I101" s="44"/>
      <c r="J101" s="44"/>
      <c r="K101" s="44"/>
      <c r="L101" s="293"/>
    </row>
    <row r="102" spans="1:12" s="54" customFormat="1" ht="12" thickBot="1" x14ac:dyDescent="0.4">
      <c r="A102" s="37"/>
      <c r="B102" s="38"/>
      <c r="C102" s="42">
        <v>98</v>
      </c>
      <c r="D102" s="43" t="s">
        <v>1179</v>
      </c>
      <c r="E102" s="135"/>
      <c r="F102" s="1"/>
      <c r="G102" s="44"/>
      <c r="H102" s="44"/>
      <c r="I102" s="44"/>
      <c r="J102" s="44"/>
      <c r="K102" s="44"/>
      <c r="L102" s="293"/>
    </row>
    <row r="103" spans="1:12" s="54" customFormat="1" ht="23.65" thickBot="1" x14ac:dyDescent="0.4">
      <c r="A103" s="37"/>
      <c r="B103" s="38"/>
      <c r="C103" s="42">
        <v>99</v>
      </c>
      <c r="D103" s="43" t="s">
        <v>1180</v>
      </c>
      <c r="E103" s="135"/>
      <c r="F103" s="1"/>
      <c r="G103" s="44"/>
      <c r="H103" s="44"/>
      <c r="I103" s="44"/>
      <c r="J103" s="44"/>
      <c r="K103" s="44"/>
      <c r="L103" s="293"/>
    </row>
    <row r="104" spans="1:12" s="54" customFormat="1" ht="12" thickBot="1" x14ac:dyDescent="0.4">
      <c r="A104" s="37"/>
      <c r="B104" s="38"/>
      <c r="C104" s="42">
        <v>100</v>
      </c>
      <c r="D104" s="43" t="s">
        <v>203</v>
      </c>
      <c r="E104" s="135"/>
      <c r="F104" s="1"/>
      <c r="G104" s="44"/>
      <c r="H104" s="44"/>
      <c r="I104" s="44"/>
      <c r="J104" s="44"/>
      <c r="K104" s="44"/>
      <c r="L104" s="293"/>
    </row>
    <row r="105" spans="1:12" s="54" customFormat="1" ht="12" thickBot="1" x14ac:dyDescent="0.4">
      <c r="A105" s="37"/>
      <c r="B105" s="38"/>
      <c r="C105" s="42">
        <v>101</v>
      </c>
      <c r="D105" s="43" t="s">
        <v>204</v>
      </c>
      <c r="E105" s="135"/>
      <c r="F105" s="1"/>
      <c r="G105" s="44"/>
      <c r="H105" s="44"/>
      <c r="I105" s="44"/>
      <c r="J105" s="44"/>
      <c r="K105" s="44"/>
      <c r="L105" s="293"/>
    </row>
    <row r="106" spans="1:12" s="54" customFormat="1" ht="23.65" thickBot="1" x14ac:dyDescent="0.4">
      <c r="A106" s="37"/>
      <c r="B106" s="38"/>
      <c r="C106" s="42">
        <v>102</v>
      </c>
      <c r="D106" s="43" t="s">
        <v>1181</v>
      </c>
      <c r="E106" s="135"/>
      <c r="F106" s="1"/>
      <c r="G106" s="44"/>
      <c r="H106" s="44"/>
      <c r="I106" s="44"/>
      <c r="J106" s="44"/>
      <c r="K106" s="44"/>
      <c r="L106" s="293"/>
    </row>
    <row r="107" spans="1:12" s="54" customFormat="1" ht="12" thickBot="1" x14ac:dyDescent="0.4">
      <c r="A107" s="37"/>
      <c r="B107" s="38"/>
      <c r="C107" s="42">
        <v>103</v>
      </c>
      <c r="D107" s="43" t="s">
        <v>1182</v>
      </c>
      <c r="E107" s="135"/>
      <c r="F107" s="1"/>
      <c r="G107" s="44"/>
      <c r="H107" s="44"/>
      <c r="I107" s="44"/>
      <c r="J107" s="44"/>
      <c r="K107" s="44"/>
      <c r="L107" s="293"/>
    </row>
    <row r="108" spans="1:12" s="54" customFormat="1" ht="23.65" thickBot="1" x14ac:dyDescent="0.4">
      <c r="A108" s="37"/>
      <c r="B108" s="38"/>
      <c r="C108" s="42">
        <v>104</v>
      </c>
      <c r="D108" s="43" t="s">
        <v>1183</v>
      </c>
      <c r="E108" s="135"/>
      <c r="F108" s="1"/>
      <c r="G108" s="44"/>
      <c r="H108" s="44"/>
      <c r="I108" s="44"/>
      <c r="J108" s="44"/>
      <c r="K108" s="44"/>
      <c r="L108" s="293"/>
    </row>
    <row r="109" spans="1:12" s="54" customFormat="1" ht="23.65" thickBot="1" x14ac:dyDescent="0.4">
      <c r="A109" s="37"/>
      <c r="B109" s="41"/>
      <c r="C109" s="42">
        <v>105</v>
      </c>
      <c r="D109" s="43" t="s">
        <v>1184</v>
      </c>
      <c r="E109" s="135"/>
      <c r="F109" s="1"/>
      <c r="G109" s="44"/>
      <c r="H109" s="44"/>
      <c r="I109" s="44"/>
      <c r="J109" s="44"/>
      <c r="K109" s="44"/>
      <c r="L109" s="293"/>
    </row>
    <row r="110" spans="1:12" s="54" customFormat="1" ht="12" thickBot="1" x14ac:dyDescent="0.4">
      <c r="A110" s="37"/>
      <c r="B110" s="36" t="s">
        <v>208</v>
      </c>
      <c r="C110" s="42">
        <v>106</v>
      </c>
      <c r="D110" s="43" t="s">
        <v>209</v>
      </c>
      <c r="E110" s="135"/>
      <c r="F110" s="1"/>
      <c r="G110" s="44"/>
      <c r="H110" s="44"/>
      <c r="I110" s="44"/>
      <c r="J110" s="44"/>
      <c r="K110" s="44"/>
      <c r="L110" s="293"/>
    </row>
    <row r="111" spans="1:12" s="54" customFormat="1" ht="23.65" thickBot="1" x14ac:dyDescent="0.4">
      <c r="A111" s="45"/>
      <c r="B111" s="41"/>
      <c r="C111" s="42">
        <v>107</v>
      </c>
      <c r="D111" s="43" t="s">
        <v>1185</v>
      </c>
      <c r="E111" s="135"/>
      <c r="F111" s="1"/>
      <c r="G111" s="44"/>
      <c r="H111" s="44"/>
      <c r="I111" s="44"/>
      <c r="J111" s="44"/>
      <c r="K111" s="44"/>
      <c r="L111" s="293"/>
    </row>
    <row r="112" spans="1:12" s="54" customFormat="1" ht="23.65" thickBot="1" x14ac:dyDescent="0.4">
      <c r="A112" s="35" t="s">
        <v>211</v>
      </c>
      <c r="B112" s="36" t="s">
        <v>212</v>
      </c>
      <c r="C112" s="42">
        <v>108</v>
      </c>
      <c r="D112" s="43" t="s">
        <v>1186</v>
      </c>
      <c r="E112" s="135"/>
      <c r="F112" s="1"/>
      <c r="G112" s="44"/>
      <c r="H112" s="44"/>
      <c r="I112" s="44"/>
      <c r="J112" s="44"/>
      <c r="K112" s="44"/>
      <c r="L112" s="293"/>
    </row>
    <row r="113" spans="1:12" s="54" customFormat="1" ht="12" thickBot="1" x14ac:dyDescent="0.4">
      <c r="A113" s="37"/>
      <c r="B113" s="38"/>
      <c r="C113" s="42">
        <v>109</v>
      </c>
      <c r="D113" s="43" t="s">
        <v>215</v>
      </c>
      <c r="E113" s="135"/>
      <c r="F113" s="1"/>
      <c r="G113" s="44"/>
      <c r="H113" s="44"/>
      <c r="I113" s="44"/>
      <c r="J113" s="44"/>
      <c r="K113" s="44"/>
      <c r="L113" s="293"/>
    </row>
    <row r="114" spans="1:12" s="54" customFormat="1" ht="12" thickBot="1" x14ac:dyDescent="0.4">
      <c r="A114" s="37"/>
      <c r="B114" s="41"/>
      <c r="C114" s="42">
        <v>110</v>
      </c>
      <c r="D114" s="43" t="s">
        <v>216</v>
      </c>
      <c r="E114" s="135"/>
      <c r="F114" s="1"/>
      <c r="G114" s="44"/>
      <c r="H114" s="44"/>
      <c r="I114" s="44"/>
      <c r="J114" s="44"/>
      <c r="K114" s="44"/>
      <c r="L114" s="293"/>
    </row>
    <row r="115" spans="1:12" s="54" customFormat="1" ht="12" thickBot="1" x14ac:dyDescent="0.4">
      <c r="A115" s="37"/>
      <c r="B115" s="36" t="s">
        <v>221</v>
      </c>
      <c r="C115" s="39">
        <v>111</v>
      </c>
      <c r="D115" s="40" t="s">
        <v>222</v>
      </c>
      <c r="E115" s="136" t="s">
        <v>4</v>
      </c>
      <c r="F115" s="17"/>
      <c r="G115" s="26"/>
      <c r="H115" s="26"/>
      <c r="I115" s="26"/>
      <c r="J115" s="26"/>
      <c r="K115" s="26"/>
      <c r="L115" s="293"/>
    </row>
    <row r="116" spans="1:12" s="54" customFormat="1" ht="23.65" thickBot="1" x14ac:dyDescent="0.4">
      <c r="A116" s="37"/>
      <c r="B116" s="38"/>
      <c r="C116" s="42">
        <v>112</v>
      </c>
      <c r="D116" s="43" t="s">
        <v>223</v>
      </c>
      <c r="E116" s="135"/>
      <c r="F116" s="1"/>
      <c r="G116" s="44"/>
      <c r="H116" s="44"/>
      <c r="I116" s="44"/>
      <c r="J116" s="44"/>
      <c r="K116" s="44"/>
      <c r="L116" s="293"/>
    </row>
    <row r="117" spans="1:12" s="54" customFormat="1" ht="35.25" thickBot="1" x14ac:dyDescent="0.4">
      <c r="A117" s="37"/>
      <c r="B117" s="38"/>
      <c r="C117" s="42">
        <v>113</v>
      </c>
      <c r="D117" s="43" t="s">
        <v>1187</v>
      </c>
      <c r="E117" s="135"/>
      <c r="F117" s="1"/>
      <c r="G117" s="44"/>
      <c r="H117" s="44"/>
      <c r="I117" s="44"/>
      <c r="J117" s="44"/>
      <c r="K117" s="44"/>
      <c r="L117" s="293"/>
    </row>
    <row r="118" spans="1:12" s="54" customFormat="1" ht="23.65" thickBot="1" x14ac:dyDescent="0.4">
      <c r="A118" s="37"/>
      <c r="B118" s="41"/>
      <c r="C118" s="42">
        <v>114</v>
      </c>
      <c r="D118" s="43" t="s">
        <v>1188</v>
      </c>
      <c r="E118" s="135"/>
      <c r="F118" s="1"/>
      <c r="G118" s="44"/>
      <c r="H118" s="44"/>
      <c r="I118" s="44"/>
      <c r="J118" s="44"/>
      <c r="K118" s="44"/>
      <c r="L118" s="293"/>
    </row>
    <row r="119" spans="1:12" s="54" customFormat="1" ht="23.65" thickBot="1" x14ac:dyDescent="0.4">
      <c r="A119" s="37"/>
      <c r="B119" s="36" t="s">
        <v>226</v>
      </c>
      <c r="C119" s="42">
        <v>115</v>
      </c>
      <c r="D119" s="43" t="s">
        <v>227</v>
      </c>
      <c r="E119" s="135"/>
      <c r="F119" s="1"/>
      <c r="G119" s="44"/>
      <c r="H119" s="44"/>
      <c r="I119" s="44"/>
      <c r="J119" s="44"/>
      <c r="K119" s="44"/>
      <c r="L119" s="293"/>
    </row>
    <row r="120" spans="1:12" s="54" customFormat="1" ht="23.65" thickBot="1" x14ac:dyDescent="0.4">
      <c r="A120" s="37"/>
      <c r="B120" s="38"/>
      <c r="C120" s="42">
        <v>116</v>
      </c>
      <c r="D120" s="43" t="s">
        <v>228</v>
      </c>
      <c r="E120" s="135"/>
      <c r="F120" s="1"/>
      <c r="G120" s="44"/>
      <c r="H120" s="44"/>
      <c r="I120" s="44"/>
      <c r="J120" s="44"/>
      <c r="K120" s="44"/>
      <c r="L120" s="293"/>
    </row>
    <row r="121" spans="1:12" s="54" customFormat="1" ht="12" thickBot="1" x14ac:dyDescent="0.4">
      <c r="A121" s="37"/>
      <c r="B121" s="41"/>
      <c r="C121" s="42">
        <v>117</v>
      </c>
      <c r="D121" s="43" t="s">
        <v>624</v>
      </c>
      <c r="E121" s="135"/>
      <c r="F121" s="1"/>
      <c r="G121" s="44"/>
      <c r="H121" s="44"/>
      <c r="I121" s="44"/>
      <c r="J121" s="44"/>
      <c r="K121" s="44"/>
      <c r="L121" s="293"/>
    </row>
    <row r="122" spans="1:12" s="54" customFormat="1" ht="23.65" thickBot="1" x14ac:dyDescent="0.4">
      <c r="A122" s="37"/>
      <c r="B122" s="36" t="s">
        <v>229</v>
      </c>
      <c r="C122" s="42">
        <v>118</v>
      </c>
      <c r="D122" s="43" t="s">
        <v>1189</v>
      </c>
      <c r="E122" s="135"/>
      <c r="F122" s="1"/>
      <c r="G122" s="44"/>
      <c r="H122" s="44"/>
      <c r="I122" s="44"/>
      <c r="J122" s="44"/>
      <c r="K122" s="44"/>
      <c r="L122" s="293"/>
    </row>
    <row r="123" spans="1:12" s="54" customFormat="1" ht="23.65" thickBot="1" x14ac:dyDescent="0.4">
      <c r="A123" s="37"/>
      <c r="B123" s="38"/>
      <c r="C123" s="42">
        <v>119</v>
      </c>
      <c r="D123" s="43" t="s">
        <v>231</v>
      </c>
      <c r="E123" s="135"/>
      <c r="F123" s="1"/>
      <c r="G123" s="44"/>
      <c r="H123" s="44"/>
      <c r="I123" s="44"/>
      <c r="J123" s="44"/>
      <c r="K123" s="44"/>
      <c r="L123" s="293"/>
    </row>
    <row r="124" spans="1:12" s="54" customFormat="1" ht="12" thickBot="1" x14ac:dyDescent="0.4">
      <c r="A124" s="45"/>
      <c r="B124" s="41"/>
      <c r="C124" s="42">
        <v>120</v>
      </c>
      <c r="D124" s="43" t="s">
        <v>232</v>
      </c>
      <c r="E124" s="135"/>
      <c r="F124" s="1"/>
      <c r="G124" s="44"/>
      <c r="H124" s="44"/>
      <c r="I124" s="44"/>
      <c r="J124" s="44"/>
      <c r="K124" s="44"/>
      <c r="L124" s="293"/>
    </row>
    <row r="125" spans="1:12" s="54" customFormat="1" ht="23.65" thickBot="1" x14ac:dyDescent="0.4">
      <c r="A125" s="35" t="s">
        <v>233</v>
      </c>
      <c r="B125" s="36" t="s">
        <v>234</v>
      </c>
      <c r="C125" s="42">
        <v>121</v>
      </c>
      <c r="D125" s="59" t="s">
        <v>235</v>
      </c>
      <c r="E125" s="135"/>
      <c r="F125" s="1"/>
      <c r="G125" s="44"/>
      <c r="H125" s="44"/>
      <c r="I125" s="44"/>
      <c r="J125" s="44"/>
      <c r="K125" s="44"/>
      <c r="L125" s="293"/>
    </row>
    <row r="126" spans="1:12" s="54" customFormat="1" ht="12" thickBot="1" x14ac:dyDescent="0.4">
      <c r="A126" s="37"/>
      <c r="B126" s="38"/>
      <c r="C126" s="42">
        <v>122</v>
      </c>
      <c r="D126" s="43" t="s">
        <v>1038</v>
      </c>
      <c r="E126" s="135"/>
      <c r="F126" s="1"/>
      <c r="G126" s="44"/>
      <c r="H126" s="44"/>
      <c r="I126" s="44"/>
      <c r="J126" s="44"/>
      <c r="K126" s="44"/>
      <c r="L126" s="293"/>
    </row>
    <row r="127" spans="1:12" s="54" customFormat="1" ht="23.65" thickBot="1" x14ac:dyDescent="0.4">
      <c r="A127" s="37"/>
      <c r="B127" s="38"/>
      <c r="C127" s="42">
        <v>123</v>
      </c>
      <c r="D127" s="43" t="s">
        <v>237</v>
      </c>
      <c r="E127" s="135"/>
      <c r="F127" s="1"/>
      <c r="G127" s="44"/>
      <c r="H127" s="44"/>
      <c r="I127" s="44"/>
      <c r="J127" s="44"/>
      <c r="K127" s="44"/>
      <c r="L127" s="293"/>
    </row>
    <row r="128" spans="1:12" s="54" customFormat="1" ht="12" thickBot="1" x14ac:dyDescent="0.4">
      <c r="A128" s="37"/>
      <c r="B128" s="41"/>
      <c r="C128" s="42">
        <v>124</v>
      </c>
      <c r="D128" s="43" t="s">
        <v>1190</v>
      </c>
      <c r="E128" s="135"/>
      <c r="F128" s="1"/>
      <c r="G128" s="44"/>
      <c r="H128" s="44"/>
      <c r="I128" s="44"/>
      <c r="J128" s="44"/>
      <c r="K128" s="44"/>
      <c r="L128" s="293"/>
    </row>
    <row r="129" spans="1:12" s="54" customFormat="1" ht="12" thickBot="1" x14ac:dyDescent="0.4">
      <c r="A129" s="37"/>
      <c r="B129" s="36" t="s">
        <v>239</v>
      </c>
      <c r="C129" s="42">
        <v>125</v>
      </c>
      <c r="D129" s="43" t="s">
        <v>240</v>
      </c>
      <c r="E129" s="135"/>
      <c r="F129" s="1"/>
      <c r="G129" s="44"/>
      <c r="H129" s="44"/>
      <c r="I129" s="44"/>
      <c r="J129" s="44"/>
      <c r="K129" s="44"/>
      <c r="L129" s="293"/>
    </row>
    <row r="130" spans="1:12" s="54" customFormat="1" ht="23.65" thickBot="1" x14ac:dyDescent="0.4">
      <c r="A130" s="37"/>
      <c r="B130" s="41"/>
      <c r="C130" s="42">
        <v>126</v>
      </c>
      <c r="D130" s="43" t="s">
        <v>1191</v>
      </c>
      <c r="E130" s="135"/>
      <c r="F130" s="1"/>
      <c r="G130" s="44"/>
      <c r="H130" s="44"/>
      <c r="I130" s="44"/>
      <c r="J130" s="44"/>
      <c r="K130" s="44"/>
      <c r="L130" s="293"/>
    </row>
    <row r="131" spans="1:12" s="54" customFormat="1" ht="23.65" thickBot="1" x14ac:dyDescent="0.4">
      <c r="A131" s="37"/>
      <c r="B131" s="36" t="s">
        <v>242</v>
      </c>
      <c r="C131" s="42">
        <v>127</v>
      </c>
      <c r="D131" s="43" t="s">
        <v>801</v>
      </c>
      <c r="E131" s="135"/>
      <c r="F131" s="1"/>
      <c r="G131" s="44"/>
      <c r="H131" s="44"/>
      <c r="I131" s="44"/>
      <c r="J131" s="44"/>
      <c r="K131" s="44"/>
      <c r="L131" s="293"/>
    </row>
    <row r="132" spans="1:12" s="54" customFormat="1" ht="12" thickBot="1" x14ac:dyDescent="0.4">
      <c r="A132" s="37"/>
      <c r="B132" s="41"/>
      <c r="C132" s="42">
        <v>128</v>
      </c>
      <c r="D132" s="43" t="s">
        <v>244</v>
      </c>
      <c r="E132" s="135"/>
      <c r="F132" s="1"/>
      <c r="G132" s="44"/>
      <c r="H132" s="44"/>
      <c r="I132" s="44"/>
      <c r="J132" s="44"/>
      <c r="K132" s="44"/>
      <c r="L132" s="293"/>
    </row>
    <row r="133" spans="1:12" s="54" customFormat="1" ht="12" thickBot="1" x14ac:dyDescent="0.4">
      <c r="A133" s="37"/>
      <c r="B133" s="36" t="s">
        <v>245</v>
      </c>
      <c r="C133" s="39">
        <v>129</v>
      </c>
      <c r="D133" s="40" t="s">
        <v>1192</v>
      </c>
      <c r="E133" s="136" t="s">
        <v>4</v>
      </c>
      <c r="F133" s="17"/>
      <c r="G133" s="26"/>
      <c r="H133" s="26"/>
      <c r="I133" s="26"/>
      <c r="J133" s="26"/>
      <c r="K133" s="26"/>
      <c r="L133" s="293"/>
    </row>
    <row r="134" spans="1:12" s="54" customFormat="1" ht="23.65" thickBot="1" x14ac:dyDescent="0.4">
      <c r="A134" s="37"/>
      <c r="B134" s="38"/>
      <c r="C134" s="39">
        <v>130</v>
      </c>
      <c r="D134" s="40" t="s">
        <v>1193</v>
      </c>
      <c r="E134" s="136" t="s">
        <v>4</v>
      </c>
      <c r="F134" s="17"/>
      <c r="G134" s="26"/>
      <c r="H134" s="26"/>
      <c r="I134" s="26"/>
      <c r="J134" s="26"/>
      <c r="K134" s="26"/>
      <c r="L134" s="293"/>
    </row>
    <row r="135" spans="1:12" s="54" customFormat="1" ht="12" thickBot="1" x14ac:dyDescent="0.4">
      <c r="A135" s="37"/>
      <c r="B135" s="38"/>
      <c r="C135" s="42">
        <v>131</v>
      </c>
      <c r="D135" s="43" t="s">
        <v>1194</v>
      </c>
      <c r="E135" s="135"/>
      <c r="F135" s="1"/>
      <c r="G135" s="44"/>
      <c r="H135" s="44"/>
      <c r="I135" s="44"/>
      <c r="J135" s="44"/>
      <c r="K135" s="44"/>
      <c r="L135" s="293"/>
    </row>
    <row r="136" spans="1:12" s="54" customFormat="1" ht="23.65" thickBot="1" x14ac:dyDescent="0.4">
      <c r="A136" s="37"/>
      <c r="B136" s="38"/>
      <c r="C136" s="39">
        <v>132</v>
      </c>
      <c r="D136" s="40" t="s">
        <v>1195</v>
      </c>
      <c r="E136" s="136" t="s">
        <v>4</v>
      </c>
      <c r="F136" s="17"/>
      <c r="G136" s="26"/>
      <c r="H136" s="26"/>
      <c r="I136" s="26"/>
      <c r="J136" s="26"/>
      <c r="K136" s="26"/>
      <c r="L136" s="293"/>
    </row>
    <row r="137" spans="1:12" s="54" customFormat="1" ht="23.65" thickBot="1" x14ac:dyDescent="0.4">
      <c r="A137" s="37"/>
      <c r="B137" s="38"/>
      <c r="C137" s="39">
        <v>133</v>
      </c>
      <c r="D137" s="40" t="s">
        <v>1049</v>
      </c>
      <c r="E137" s="136" t="s">
        <v>4</v>
      </c>
      <c r="F137" s="17"/>
      <c r="G137" s="26"/>
      <c r="H137" s="26"/>
      <c r="I137" s="26"/>
      <c r="J137" s="26"/>
      <c r="K137" s="26"/>
      <c r="L137" s="293"/>
    </row>
    <row r="138" spans="1:12" s="54" customFormat="1" ht="23.65" thickBot="1" x14ac:dyDescent="0.4">
      <c r="A138" s="37"/>
      <c r="B138" s="38"/>
      <c r="C138" s="39">
        <v>134</v>
      </c>
      <c r="D138" s="40" t="s">
        <v>1196</v>
      </c>
      <c r="E138" s="136" t="s">
        <v>4</v>
      </c>
      <c r="F138" s="17"/>
      <c r="G138" s="26"/>
      <c r="H138" s="26"/>
      <c r="I138" s="26"/>
      <c r="J138" s="26"/>
      <c r="K138" s="26"/>
      <c r="L138" s="293"/>
    </row>
    <row r="139" spans="1:12" s="54" customFormat="1" ht="23.65" thickBot="1" x14ac:dyDescent="0.4">
      <c r="A139" s="37"/>
      <c r="B139" s="38"/>
      <c r="C139" s="42">
        <v>135</v>
      </c>
      <c r="D139" s="43" t="s">
        <v>1197</v>
      </c>
      <c r="E139" s="135"/>
      <c r="F139" s="1"/>
      <c r="G139" s="44"/>
      <c r="H139" s="44"/>
      <c r="I139" s="44"/>
      <c r="J139" s="44"/>
      <c r="K139" s="44"/>
      <c r="L139" s="293"/>
    </row>
    <row r="140" spans="1:12" s="54" customFormat="1" ht="23.65" thickBot="1" x14ac:dyDescent="0.4">
      <c r="A140" s="37"/>
      <c r="B140" s="38"/>
      <c r="C140" s="39">
        <v>136</v>
      </c>
      <c r="D140" s="40" t="s">
        <v>808</v>
      </c>
      <c r="E140" s="136" t="s">
        <v>4</v>
      </c>
      <c r="F140" s="17"/>
      <c r="G140" s="26"/>
      <c r="H140" s="26"/>
      <c r="I140" s="26"/>
      <c r="J140" s="26"/>
      <c r="K140" s="26"/>
      <c r="L140" s="293"/>
    </row>
    <row r="141" spans="1:12" s="54" customFormat="1" ht="23.65" thickBot="1" x14ac:dyDescent="0.4">
      <c r="A141" s="45"/>
      <c r="B141" s="41"/>
      <c r="C141" s="42">
        <v>137</v>
      </c>
      <c r="D141" s="43" t="s">
        <v>809</v>
      </c>
      <c r="E141" s="135"/>
      <c r="F141" s="1"/>
      <c r="G141" s="44"/>
      <c r="H141" s="44"/>
      <c r="I141" s="44"/>
      <c r="J141" s="44"/>
      <c r="K141" s="44"/>
      <c r="L141" s="293"/>
    </row>
    <row r="142" spans="1:12" s="54" customFormat="1" ht="23.65" thickBot="1" x14ac:dyDescent="0.4">
      <c r="A142" s="35" t="s">
        <v>253</v>
      </c>
      <c r="B142" s="36" t="s">
        <v>1198</v>
      </c>
      <c r="C142" s="39">
        <v>138</v>
      </c>
      <c r="D142" s="46" t="s">
        <v>1199</v>
      </c>
      <c r="E142" s="136" t="s">
        <v>4</v>
      </c>
      <c r="F142" s="17"/>
      <c r="G142" s="26"/>
      <c r="H142" s="26"/>
      <c r="I142" s="26"/>
      <c r="J142" s="26"/>
      <c r="K142" s="26"/>
      <c r="L142" s="293"/>
    </row>
    <row r="143" spans="1:12" s="54" customFormat="1" ht="12" thickBot="1" x14ac:dyDescent="0.4">
      <c r="A143" s="37"/>
      <c r="B143" s="41"/>
      <c r="C143" s="39">
        <v>139</v>
      </c>
      <c r="D143" s="40" t="s">
        <v>1200</v>
      </c>
      <c r="E143" s="136" t="s">
        <v>4</v>
      </c>
      <c r="F143" s="17"/>
      <c r="G143" s="26"/>
      <c r="H143" s="26"/>
      <c r="I143" s="26"/>
      <c r="J143" s="26"/>
      <c r="K143" s="26"/>
      <c r="L143" s="293"/>
    </row>
    <row r="144" spans="1:12" s="54" customFormat="1" ht="12" thickBot="1" x14ac:dyDescent="0.4">
      <c r="A144" s="37"/>
      <c r="B144" s="36" t="s">
        <v>1201</v>
      </c>
      <c r="C144" s="42">
        <v>140</v>
      </c>
      <c r="D144" s="59" t="s">
        <v>1202</v>
      </c>
      <c r="E144" s="135"/>
      <c r="F144" s="1"/>
      <c r="G144" s="44"/>
      <c r="H144" s="44"/>
      <c r="I144" s="44"/>
      <c r="J144" s="44"/>
      <c r="K144" s="44"/>
      <c r="L144" s="293"/>
    </row>
    <row r="145" spans="1:14" s="54" customFormat="1" ht="12" thickBot="1" x14ac:dyDescent="0.4">
      <c r="A145" s="37"/>
      <c r="B145" s="38"/>
      <c r="C145" s="42">
        <v>141</v>
      </c>
      <c r="D145" s="43" t="s">
        <v>1203</v>
      </c>
      <c r="E145" s="135"/>
      <c r="F145" s="1"/>
      <c r="G145" s="44"/>
      <c r="H145" s="44"/>
      <c r="I145" s="44"/>
      <c r="J145" s="44"/>
      <c r="K145" s="44"/>
      <c r="L145" s="293"/>
    </row>
    <row r="146" spans="1:14" s="54" customFormat="1" ht="12" thickBot="1" x14ac:dyDescent="0.4">
      <c r="A146" s="37"/>
      <c r="B146" s="38"/>
      <c r="C146" s="42">
        <v>142</v>
      </c>
      <c r="D146" s="43" t="s">
        <v>260</v>
      </c>
      <c r="E146" s="135"/>
      <c r="F146" s="1"/>
      <c r="G146" s="44"/>
      <c r="H146" s="44"/>
      <c r="I146" s="44"/>
      <c r="J146" s="44"/>
      <c r="K146" s="44"/>
      <c r="L146" s="293"/>
    </row>
    <row r="147" spans="1:14" s="54" customFormat="1" ht="12" thickBot="1" x14ac:dyDescent="0.4">
      <c r="A147" s="37"/>
      <c r="B147" s="38"/>
      <c r="C147" s="42">
        <v>143</v>
      </c>
      <c r="D147" s="43" t="s">
        <v>261</v>
      </c>
      <c r="E147" s="135"/>
      <c r="F147" s="1"/>
      <c r="G147" s="44"/>
      <c r="H147" s="44"/>
      <c r="I147" s="44"/>
      <c r="J147" s="44"/>
      <c r="K147" s="44"/>
      <c r="L147" s="293"/>
    </row>
    <row r="148" spans="1:14" s="54" customFormat="1" ht="23.65" thickBot="1" x14ac:dyDescent="0.4">
      <c r="A148" s="37"/>
      <c r="B148" s="38"/>
      <c r="C148" s="42">
        <v>144</v>
      </c>
      <c r="D148" s="43" t="s">
        <v>1204</v>
      </c>
      <c r="E148" s="135"/>
      <c r="F148" s="1"/>
      <c r="G148" s="44"/>
      <c r="H148" s="44"/>
      <c r="I148" s="44"/>
      <c r="J148" s="44"/>
      <c r="K148" s="44"/>
      <c r="L148" s="293"/>
    </row>
    <row r="149" spans="1:14" s="54" customFormat="1" ht="12" thickBot="1" x14ac:dyDescent="0.4">
      <c r="A149" s="37"/>
      <c r="B149" s="38"/>
      <c r="C149" s="42">
        <v>145</v>
      </c>
      <c r="D149" s="43" t="s">
        <v>263</v>
      </c>
      <c r="E149" s="135"/>
      <c r="F149" s="1"/>
      <c r="G149" s="44"/>
      <c r="H149" s="44"/>
      <c r="I149" s="44"/>
      <c r="J149" s="44"/>
      <c r="K149" s="44"/>
      <c r="L149" s="293"/>
    </row>
    <row r="150" spans="1:14" s="54" customFormat="1" ht="12" thickBot="1" x14ac:dyDescent="0.4">
      <c r="A150" s="37"/>
      <c r="B150" s="38"/>
      <c r="C150" s="42">
        <v>146</v>
      </c>
      <c r="D150" s="43" t="s">
        <v>818</v>
      </c>
      <c r="E150" s="135"/>
      <c r="F150" s="1"/>
      <c r="G150" s="44"/>
      <c r="H150" s="44"/>
      <c r="I150" s="44"/>
      <c r="J150" s="44"/>
      <c r="K150" s="44"/>
      <c r="L150" s="293"/>
    </row>
    <row r="151" spans="1:14" s="54" customFormat="1" ht="12" thickBot="1" x14ac:dyDescent="0.4">
      <c r="A151" s="37"/>
      <c r="B151" s="38"/>
      <c r="C151" s="42">
        <v>147</v>
      </c>
      <c r="D151" s="43" t="s">
        <v>264</v>
      </c>
      <c r="E151" s="135"/>
      <c r="F151" s="1"/>
      <c r="G151" s="44"/>
      <c r="H151" s="44"/>
      <c r="I151" s="44"/>
      <c r="J151" s="44"/>
      <c r="K151" s="44"/>
      <c r="L151" s="293"/>
    </row>
    <row r="152" spans="1:14" s="54" customFormat="1" ht="12" thickBot="1" x14ac:dyDescent="0.4">
      <c r="A152" s="37"/>
      <c r="B152" s="38"/>
      <c r="C152" s="42">
        <v>148</v>
      </c>
      <c r="D152" s="43" t="s">
        <v>265</v>
      </c>
      <c r="E152" s="135"/>
      <c r="F152" s="1"/>
      <c r="G152" s="44"/>
      <c r="H152" s="44"/>
      <c r="I152" s="44"/>
      <c r="J152" s="44"/>
      <c r="K152" s="44"/>
      <c r="L152" s="293"/>
    </row>
    <row r="153" spans="1:14" s="54" customFormat="1" ht="12" thickBot="1" x14ac:dyDescent="0.4">
      <c r="A153" s="37"/>
      <c r="B153" s="41"/>
      <c r="C153" s="42">
        <v>149</v>
      </c>
      <c r="D153" s="43" t="s">
        <v>266</v>
      </c>
      <c r="E153" s="135"/>
      <c r="F153" s="1"/>
      <c r="G153" s="44"/>
      <c r="H153" s="44"/>
      <c r="I153" s="44"/>
      <c r="J153" s="44"/>
      <c r="K153" s="44"/>
      <c r="L153" s="293"/>
    </row>
    <row r="154" spans="1:14" s="54" customFormat="1" ht="23.65" thickBot="1" x14ac:dyDescent="0.4">
      <c r="A154" s="37"/>
      <c r="B154" s="36" t="s">
        <v>267</v>
      </c>
      <c r="C154" s="42">
        <v>150</v>
      </c>
      <c r="D154" s="59" t="s">
        <v>1205</v>
      </c>
      <c r="E154" s="135"/>
      <c r="F154" s="1"/>
      <c r="G154" s="44"/>
      <c r="H154" s="44"/>
      <c r="I154" s="44"/>
      <c r="J154" s="44"/>
      <c r="K154" s="44"/>
      <c r="L154" s="293"/>
    </row>
    <row r="155" spans="1:14" s="54" customFormat="1" ht="12" thickBot="1" x14ac:dyDescent="0.4">
      <c r="A155" s="37"/>
      <c r="B155" s="38"/>
      <c r="C155" s="42">
        <v>151</v>
      </c>
      <c r="D155" s="43" t="s">
        <v>1206</v>
      </c>
      <c r="E155" s="135"/>
      <c r="F155" s="1"/>
      <c r="G155" s="44"/>
      <c r="H155" s="44"/>
      <c r="I155" s="44"/>
      <c r="J155" s="44"/>
      <c r="K155" s="44"/>
      <c r="L155" s="293"/>
    </row>
    <row r="156" spans="1:14" s="54" customFormat="1" ht="12" thickBot="1" x14ac:dyDescent="0.4">
      <c r="A156" s="37"/>
      <c r="B156" s="38"/>
      <c r="C156" s="42">
        <v>152</v>
      </c>
      <c r="D156" s="43" t="s">
        <v>269</v>
      </c>
      <c r="E156" s="135"/>
      <c r="F156" s="1"/>
      <c r="G156" s="44"/>
      <c r="H156" s="44"/>
      <c r="I156" s="44"/>
      <c r="J156" s="44"/>
      <c r="K156" s="44"/>
      <c r="L156" s="293"/>
    </row>
    <row r="157" spans="1:14" s="54" customFormat="1" ht="12" thickBot="1" x14ac:dyDescent="0.4">
      <c r="A157" s="37"/>
      <c r="B157" s="38"/>
      <c r="C157" s="42">
        <v>153</v>
      </c>
      <c r="D157" s="43" t="s">
        <v>1207</v>
      </c>
      <c r="E157" s="135"/>
      <c r="F157" s="1"/>
      <c r="G157" s="44"/>
      <c r="H157" s="44"/>
      <c r="I157" s="44"/>
      <c r="J157" s="44"/>
      <c r="K157" s="44"/>
      <c r="L157" s="293"/>
    </row>
    <row r="158" spans="1:14" s="54" customFormat="1" ht="12" thickBot="1" x14ac:dyDescent="0.4">
      <c r="A158" s="37"/>
      <c r="B158" s="38"/>
      <c r="C158" s="39">
        <v>154</v>
      </c>
      <c r="D158" s="40" t="s">
        <v>1208</v>
      </c>
      <c r="E158" s="136" t="s">
        <v>4</v>
      </c>
      <c r="F158" s="17"/>
      <c r="G158" s="26"/>
      <c r="H158" s="26"/>
      <c r="I158" s="26"/>
      <c r="J158" s="26"/>
      <c r="K158" s="26"/>
      <c r="L158" s="293"/>
    </row>
    <row r="159" spans="1:14" s="54" customFormat="1" ht="12" thickBot="1" x14ac:dyDescent="0.4">
      <c r="A159" s="45"/>
      <c r="B159" s="41"/>
      <c r="C159" s="39">
        <v>155</v>
      </c>
      <c r="D159" s="40" t="s">
        <v>272</v>
      </c>
      <c r="E159" s="136" t="s">
        <v>4</v>
      </c>
      <c r="F159" s="17"/>
      <c r="G159" s="26"/>
      <c r="H159" s="26"/>
      <c r="I159" s="26"/>
      <c r="J159" s="26"/>
      <c r="K159" s="26"/>
      <c r="L159" s="293"/>
    </row>
    <row r="160" spans="1:14" x14ac:dyDescent="0.45">
      <c r="N160" s="294"/>
    </row>
    <row r="161" spans="2:14" x14ac:dyDescent="0.45">
      <c r="B161" s="151" t="s">
        <v>1950</v>
      </c>
      <c r="C161" s="7">
        <f>C159</f>
        <v>155</v>
      </c>
      <c r="D161" s="151" t="s">
        <v>1953</v>
      </c>
      <c r="E161" s="124">
        <f>C161-(E162+E163)</f>
        <v>140</v>
      </c>
      <c r="F161" s="125" t="s">
        <v>1936</v>
      </c>
      <c r="G161" s="150">
        <f>COUNTIFS(E5:E159,"",F5:F159,"Yes")</f>
        <v>0</v>
      </c>
      <c r="H161" s="126">
        <f>I161</f>
        <v>0</v>
      </c>
      <c r="I161" s="127">
        <f>IFERROR((G161/$E$161),0)</f>
        <v>0</v>
      </c>
      <c r="N161" s="294"/>
    </row>
    <row r="162" spans="2:14" x14ac:dyDescent="0.45">
      <c r="D162" s="151" t="s">
        <v>6</v>
      </c>
      <c r="E162" s="6">
        <f>COUNTIFS(E5:E159,"",F5:F159,"N/A")</f>
        <v>0</v>
      </c>
      <c r="F162" s="6">
        <v>2019</v>
      </c>
      <c r="G162" s="149">
        <f>COUNTIFS(E5:E159,"",$K$5:$K$159,("*2019*"))</f>
        <v>0</v>
      </c>
      <c r="H162" s="126">
        <f>H161+I162</f>
        <v>0</v>
      </c>
      <c r="I162" s="127">
        <f t="shared" ref="I162:I175" si="0">IFERROR((G162/$E$161),0)</f>
        <v>0</v>
      </c>
      <c r="N162" s="294"/>
    </row>
    <row r="163" spans="2:14" x14ac:dyDescent="0.45">
      <c r="D163" s="151" t="s">
        <v>1935</v>
      </c>
      <c r="E163" s="6">
        <f>COUNTIF(E5:E159,"Yes")</f>
        <v>15</v>
      </c>
      <c r="F163" s="6">
        <v>2020</v>
      </c>
      <c r="G163" s="149">
        <f>COUNTIFS(E5:E159,"",$K$5:$K$159,("*2020*"))</f>
        <v>0</v>
      </c>
      <c r="H163" s="126">
        <f>H162+I163</f>
        <v>0</v>
      </c>
      <c r="I163" s="127">
        <f t="shared" si="0"/>
        <v>0</v>
      </c>
      <c r="N163" s="294"/>
    </row>
    <row r="164" spans="2:14" x14ac:dyDescent="0.45">
      <c r="F164" s="6">
        <v>2021</v>
      </c>
      <c r="G164" s="149">
        <f>COUNTIFS(E5:E159,"",$K$5:$K$159,("*2021*"))</f>
        <v>0</v>
      </c>
      <c r="H164" s="126">
        <f t="shared" ref="H164:H166" si="1">H163+I164</f>
        <v>0</v>
      </c>
      <c r="I164" s="127">
        <f t="shared" si="0"/>
        <v>0</v>
      </c>
      <c r="N164" s="294"/>
    </row>
    <row r="165" spans="2:14" x14ac:dyDescent="0.45">
      <c r="F165" s="6">
        <v>2022</v>
      </c>
      <c r="G165" s="149">
        <f>COUNTIFS(E5:E159,"",$K$5:$K$159,("*2022*"))</f>
        <v>0</v>
      </c>
      <c r="H165" s="126">
        <f t="shared" si="1"/>
        <v>0</v>
      </c>
      <c r="I165" s="127">
        <f t="shared" si="0"/>
        <v>0</v>
      </c>
      <c r="N165" s="294"/>
    </row>
    <row r="166" spans="2:14" x14ac:dyDescent="0.45">
      <c r="F166" s="6">
        <v>2023</v>
      </c>
      <c r="G166" s="149">
        <f>COUNTIFS(E5:E159,"",$K$5:$K$159,("*2023*"))</f>
        <v>0</v>
      </c>
      <c r="H166" s="126">
        <f t="shared" si="1"/>
        <v>0</v>
      </c>
      <c r="I166" s="127">
        <f t="shared" si="0"/>
        <v>0</v>
      </c>
      <c r="N166" s="294"/>
    </row>
    <row r="167" spans="2:14" x14ac:dyDescent="0.45">
      <c r="F167" s="6">
        <v>2024</v>
      </c>
      <c r="G167" s="149">
        <f>COUNTIFS(E5:E159,"",$K$5:$K$159,("*2024*"))</f>
        <v>0</v>
      </c>
      <c r="H167" s="126">
        <f t="shared" ref="H167:H175" si="2">H166+I167</f>
        <v>0</v>
      </c>
      <c r="I167" s="127">
        <f t="shared" si="0"/>
        <v>0</v>
      </c>
      <c r="N167" s="294"/>
    </row>
    <row r="168" spans="2:14" x14ac:dyDescent="0.45">
      <c r="F168" s="6">
        <v>2025</v>
      </c>
      <c r="G168" s="149">
        <f>COUNTIFS(E5:E159,"",$K$5:$K$159,("*2025*"))</f>
        <v>0</v>
      </c>
      <c r="H168" s="126">
        <f t="shared" si="2"/>
        <v>0</v>
      </c>
      <c r="I168" s="127">
        <f t="shared" si="0"/>
        <v>0</v>
      </c>
      <c r="N168" s="294"/>
    </row>
    <row r="169" spans="2:14" x14ac:dyDescent="0.45">
      <c r="F169" s="6">
        <v>2026</v>
      </c>
      <c r="G169" s="149">
        <f>COUNTIFS(E5:E159,"",$K$5:$K$159,("*2026*"))</f>
        <v>0</v>
      </c>
      <c r="H169" s="126">
        <f t="shared" si="2"/>
        <v>0</v>
      </c>
      <c r="I169" s="127">
        <f t="shared" si="0"/>
        <v>0</v>
      </c>
      <c r="N169" s="294"/>
    </row>
    <row r="170" spans="2:14" x14ac:dyDescent="0.45">
      <c r="F170" s="6">
        <v>2027</v>
      </c>
      <c r="G170" s="149">
        <f>COUNTIFS(E5:E159,"",$K$5:$K$159,("*2027*"))</f>
        <v>0</v>
      </c>
      <c r="H170" s="126">
        <f t="shared" si="2"/>
        <v>0</v>
      </c>
      <c r="I170" s="127">
        <f t="shared" si="0"/>
        <v>0</v>
      </c>
      <c r="N170" s="294"/>
    </row>
    <row r="171" spans="2:14" x14ac:dyDescent="0.45">
      <c r="F171" s="6">
        <v>2028</v>
      </c>
      <c r="G171" s="149">
        <f>COUNTIFS(E5:E159,"",$K$5:$K$159,("*2028*"))</f>
        <v>0</v>
      </c>
      <c r="H171" s="126">
        <f t="shared" si="2"/>
        <v>0</v>
      </c>
      <c r="I171" s="127">
        <f t="shared" si="0"/>
        <v>0</v>
      </c>
      <c r="N171" s="294"/>
    </row>
    <row r="172" spans="2:14" x14ac:dyDescent="0.45">
      <c r="F172" s="6">
        <v>2029</v>
      </c>
      <c r="G172" s="149">
        <f>COUNTIFS(E5:E159,"",$K$5:$K$159,("*2029*"))</f>
        <v>0</v>
      </c>
      <c r="H172" s="126">
        <f t="shared" si="2"/>
        <v>0</v>
      </c>
      <c r="I172" s="127">
        <f t="shared" si="0"/>
        <v>0</v>
      </c>
      <c r="N172" s="294"/>
    </row>
    <row r="173" spans="2:14" x14ac:dyDescent="0.45">
      <c r="F173" s="6">
        <v>2030</v>
      </c>
      <c r="G173" s="149">
        <f>COUNTIFS(E5:E159,"",$K$5:$K$159,("*2030*"))</f>
        <v>0</v>
      </c>
      <c r="H173" s="126">
        <f t="shared" si="2"/>
        <v>0</v>
      </c>
      <c r="I173" s="127">
        <f t="shared" si="0"/>
        <v>0</v>
      </c>
      <c r="N173" s="294"/>
    </row>
    <row r="174" spans="2:14" x14ac:dyDescent="0.45">
      <c r="F174" s="151" t="s">
        <v>1952</v>
      </c>
      <c r="G174" s="149">
        <f>COUNTIFS(E5:E159,"",F5:F159,"No",K5:K159,"")</f>
        <v>0</v>
      </c>
      <c r="H174" s="126">
        <f>H173+I174</f>
        <v>0</v>
      </c>
      <c r="I174" s="127">
        <f t="shared" si="0"/>
        <v>0</v>
      </c>
      <c r="N174" s="294"/>
    </row>
    <row r="175" spans="2:14" x14ac:dyDescent="0.45">
      <c r="F175" s="151" t="s">
        <v>1951</v>
      </c>
      <c r="G175" s="149">
        <f>COUNTIFS(E5:E159,"",F5:F159,"")</f>
        <v>140</v>
      </c>
      <c r="H175" s="126">
        <f t="shared" si="2"/>
        <v>1</v>
      </c>
      <c r="I175" s="127">
        <f t="shared" si="0"/>
        <v>1</v>
      </c>
      <c r="N175" s="294"/>
    </row>
    <row r="176" spans="2:14" x14ac:dyDescent="0.45">
      <c r="F176" s="151" t="s">
        <v>1937</v>
      </c>
      <c r="G176" s="156">
        <f>SUM(G161:G175)</f>
        <v>140</v>
      </c>
      <c r="H176" s="154"/>
      <c r="I176" s="155">
        <f>SUM(I161:I175)</f>
        <v>1</v>
      </c>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exCoQ55FEUJuBEyCiMO+AV21oXMsym09O1I57gkOB14YwLvAoCgFiiIbZwTzr+nXiSrLoFevg9YM9zNRWWmoiQ==" saltValue="For72xbEtaczJTqoUP9zig==" spinCount="100000" sheet="1" objects="1" scenarios="1" autoFilter="0"/>
  <autoFilter ref="A4:N159"/>
  <mergeCells count="1">
    <mergeCell ref="H3:K3"/>
  </mergeCells>
  <conditionalFormatting sqref="L5:L159">
    <cfRule type="cellIs" dxfId="7"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Tables!$A$2:$A$4</xm:f>
          </x14:formula1>
          <xm:sqref>F5:F159</xm:sqref>
        </x14:dataValidation>
        <x14:dataValidation type="list" allowBlank="1" showInputMessage="1" showErrorMessage="1">
          <x14:formula1>
            <xm:f>Tables!$B$2:$B$6</xm:f>
          </x14:formula1>
          <xm:sqref>H5:H159</xm:sqref>
        </x14:dataValidation>
        <x14:dataValidation type="list" allowBlank="1" showInputMessage="1" showErrorMessage="1">
          <x14:formula1>
            <xm:f>Tables!$C$2:$C$8</xm:f>
          </x14:formula1>
          <xm:sqref>I5:I159</xm:sqref>
        </x14:dataValidation>
        <x14:dataValidation type="list" allowBlank="1" showInputMessage="1" showErrorMessage="1">
          <x14:formula1>
            <xm:f>Tables!$D$2:$D$6</xm:f>
          </x14:formula1>
          <xm:sqref>J5:J159</xm:sqref>
        </x14:dataValidation>
        <x14:dataValidation type="list" allowBlank="1" showInputMessage="1" showErrorMessage="1">
          <x14:formula1>
            <xm:f>Tables!$A$2</xm:f>
          </x14:formula1>
          <xm:sqref>L5:L159</xm:sqref>
        </x14:dataValidation>
        <x14:dataValidation type="list" allowBlank="1" showInputMessage="1" showErrorMessage="1">
          <x14:formula1>
            <xm:f>Tables!$E$2:$E$47</xm:f>
          </x14:formula1>
          <xm:sqref>K5:K159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8.796875" style="7"/>
    <col min="4" max="4" width="95.73046875" style="6" customWidth="1"/>
    <col min="5" max="6" width="22.33203125" style="6" customWidth="1"/>
    <col min="7" max="7" width="53.796875" style="6" customWidth="1"/>
    <col min="8" max="8" width="20.796875" style="6" customWidth="1"/>
    <col min="9" max="9" width="16.53125" style="6" bestFit="1" customWidth="1"/>
    <col min="10" max="13" width="16.59765625" style="6" customWidth="1"/>
    <col min="14" max="14" width="18.59765625" style="6" customWidth="1"/>
    <col min="15" max="16384" width="9.06640625" style="25"/>
  </cols>
  <sheetData>
    <row r="1" spans="1:14" s="85" customFormat="1" ht="21" x14ac:dyDescent="0.65">
      <c r="A1" s="10" t="s">
        <v>75</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23.65" thickBot="1" x14ac:dyDescent="0.4">
      <c r="A5" s="35" t="s">
        <v>76</v>
      </c>
      <c r="B5" s="36" t="s">
        <v>77</v>
      </c>
      <c r="C5" s="53">
        <v>1</v>
      </c>
      <c r="D5" s="51" t="s">
        <v>78</v>
      </c>
      <c r="E5" s="135"/>
      <c r="F5" s="1"/>
      <c r="G5" s="44"/>
      <c r="H5" s="44"/>
      <c r="I5" s="44"/>
      <c r="J5" s="44"/>
      <c r="K5" s="44"/>
      <c r="L5" s="293"/>
    </row>
    <row r="6" spans="1:14" s="54" customFormat="1" ht="23.65" thickBot="1" x14ac:dyDescent="0.4">
      <c r="A6" s="37"/>
      <c r="B6" s="38"/>
      <c r="C6" s="53">
        <v>2</v>
      </c>
      <c r="D6" s="51" t="s">
        <v>79</v>
      </c>
      <c r="E6" s="135"/>
      <c r="F6" s="1"/>
      <c r="G6" s="44"/>
      <c r="H6" s="44"/>
      <c r="I6" s="44"/>
      <c r="J6" s="44"/>
      <c r="K6" s="44"/>
      <c r="L6" s="293"/>
    </row>
    <row r="7" spans="1:14" s="54" customFormat="1" ht="23.65" thickBot="1" x14ac:dyDescent="0.4">
      <c r="A7" s="37"/>
      <c r="B7" s="38"/>
      <c r="C7" s="53">
        <v>3</v>
      </c>
      <c r="D7" s="51" t="s">
        <v>80</v>
      </c>
      <c r="E7" s="135"/>
      <c r="F7" s="1"/>
      <c r="G7" s="44"/>
      <c r="H7" s="44"/>
      <c r="I7" s="44"/>
      <c r="J7" s="44"/>
      <c r="K7" s="44"/>
      <c r="L7" s="293"/>
    </row>
    <row r="8" spans="1:14" s="54" customFormat="1" ht="23.65" thickBot="1" x14ac:dyDescent="0.4">
      <c r="A8" s="37"/>
      <c r="B8" s="38"/>
      <c r="C8" s="53">
        <v>4</v>
      </c>
      <c r="D8" s="51" t="s">
        <v>81</v>
      </c>
      <c r="E8" s="135"/>
      <c r="F8" s="1"/>
      <c r="G8" s="44"/>
      <c r="H8" s="44"/>
      <c r="I8" s="44"/>
      <c r="J8" s="44"/>
      <c r="K8" s="44"/>
      <c r="L8" s="293"/>
    </row>
    <row r="9" spans="1:14" s="54" customFormat="1" ht="23.65" thickBot="1" x14ac:dyDescent="0.4">
      <c r="A9" s="37"/>
      <c r="B9" s="38"/>
      <c r="C9" s="53">
        <v>5</v>
      </c>
      <c r="D9" s="51" t="s">
        <v>82</v>
      </c>
      <c r="E9" s="135"/>
      <c r="F9" s="1"/>
      <c r="G9" s="44"/>
      <c r="H9" s="44"/>
      <c r="I9" s="44"/>
      <c r="J9" s="44"/>
      <c r="K9" s="44"/>
      <c r="L9" s="293"/>
    </row>
    <row r="10" spans="1:14" s="54" customFormat="1" ht="23.65" thickBot="1" x14ac:dyDescent="0.4">
      <c r="A10" s="37"/>
      <c r="B10" s="38"/>
      <c r="C10" s="53">
        <v>6</v>
      </c>
      <c r="D10" s="51" t="s">
        <v>83</v>
      </c>
      <c r="E10" s="135"/>
      <c r="F10" s="1"/>
      <c r="G10" s="44"/>
      <c r="H10" s="44"/>
      <c r="I10" s="44"/>
      <c r="J10" s="44"/>
      <c r="K10" s="44"/>
      <c r="L10" s="293"/>
    </row>
    <row r="11" spans="1:14" s="54" customFormat="1" ht="23.65" thickBot="1" x14ac:dyDescent="0.4">
      <c r="A11" s="37"/>
      <c r="B11" s="38"/>
      <c r="C11" s="53">
        <v>7</v>
      </c>
      <c r="D11" s="51" t="s">
        <v>84</v>
      </c>
      <c r="E11" s="135"/>
      <c r="F11" s="1"/>
      <c r="G11" s="44"/>
      <c r="H11" s="44"/>
      <c r="I11" s="44"/>
      <c r="J11" s="44"/>
      <c r="K11" s="44"/>
      <c r="L11" s="293"/>
    </row>
    <row r="12" spans="1:14" s="54" customFormat="1" ht="12" thickBot="1" x14ac:dyDescent="0.4">
      <c r="A12" s="37"/>
      <c r="B12" s="41"/>
      <c r="C12" s="53">
        <v>8</v>
      </c>
      <c r="D12" s="51" t="s">
        <v>85</v>
      </c>
      <c r="E12" s="135"/>
      <c r="F12" s="1"/>
      <c r="G12" s="44"/>
      <c r="H12" s="44"/>
      <c r="I12" s="44"/>
      <c r="J12" s="44"/>
      <c r="K12" s="44"/>
      <c r="L12" s="293"/>
    </row>
    <row r="13" spans="1:14" s="54" customFormat="1" ht="23.65" thickBot="1" x14ac:dyDescent="0.4">
      <c r="A13" s="37"/>
      <c r="B13" s="36" t="s">
        <v>86</v>
      </c>
      <c r="C13" s="53">
        <v>9</v>
      </c>
      <c r="D13" s="51" t="s">
        <v>87</v>
      </c>
      <c r="E13" s="135"/>
      <c r="F13" s="1"/>
      <c r="G13" s="44"/>
      <c r="H13" s="44"/>
      <c r="I13" s="44"/>
      <c r="J13" s="44"/>
      <c r="K13" s="44"/>
      <c r="L13" s="293"/>
    </row>
    <row r="14" spans="1:14" s="54" customFormat="1" ht="12" thickBot="1" x14ac:dyDescent="0.4">
      <c r="A14" s="37"/>
      <c r="B14" s="41"/>
      <c r="C14" s="53">
        <v>10</v>
      </c>
      <c r="D14" s="51" t="s">
        <v>88</v>
      </c>
      <c r="E14" s="135"/>
      <c r="F14" s="1"/>
      <c r="G14" s="44"/>
      <c r="H14" s="44"/>
      <c r="I14" s="44"/>
      <c r="J14" s="44"/>
      <c r="K14" s="44"/>
      <c r="L14" s="293"/>
    </row>
    <row r="15" spans="1:14" s="54" customFormat="1" ht="23.65" thickBot="1" x14ac:dyDescent="0.4">
      <c r="A15" s="37"/>
      <c r="B15" s="36" t="s">
        <v>89</v>
      </c>
      <c r="C15" s="53">
        <v>11</v>
      </c>
      <c r="D15" s="43" t="s">
        <v>90</v>
      </c>
      <c r="E15" s="135"/>
      <c r="F15" s="1"/>
      <c r="G15" s="44"/>
      <c r="H15" s="44"/>
      <c r="I15" s="44"/>
      <c r="J15" s="44"/>
      <c r="K15" s="44"/>
      <c r="L15" s="293"/>
    </row>
    <row r="16" spans="1:14" s="54" customFormat="1" ht="35.25" thickBot="1" x14ac:dyDescent="0.4">
      <c r="A16" s="37"/>
      <c r="B16" s="38"/>
      <c r="C16" s="53">
        <v>12</v>
      </c>
      <c r="D16" s="43" t="s">
        <v>91</v>
      </c>
      <c r="E16" s="135"/>
      <c r="F16" s="1"/>
      <c r="G16" s="44"/>
      <c r="H16" s="44"/>
      <c r="I16" s="44"/>
      <c r="J16" s="44"/>
      <c r="K16" s="44"/>
      <c r="L16" s="293"/>
    </row>
    <row r="17" spans="1:12" s="54" customFormat="1" ht="12" thickBot="1" x14ac:dyDescent="0.4">
      <c r="A17" s="37"/>
      <c r="B17" s="38"/>
      <c r="C17" s="53">
        <v>13</v>
      </c>
      <c r="D17" s="51" t="s">
        <v>92</v>
      </c>
      <c r="E17" s="135"/>
      <c r="F17" s="1"/>
      <c r="G17" s="44"/>
      <c r="H17" s="44"/>
      <c r="I17" s="44"/>
      <c r="J17" s="44"/>
      <c r="K17" s="44"/>
      <c r="L17" s="293"/>
    </row>
    <row r="18" spans="1:12" s="54" customFormat="1" ht="12" thickBot="1" x14ac:dyDescent="0.4">
      <c r="A18" s="37"/>
      <c r="B18" s="41"/>
      <c r="C18" s="47">
        <v>14</v>
      </c>
      <c r="D18" s="48" t="s">
        <v>93</v>
      </c>
      <c r="E18" s="137"/>
      <c r="F18" s="1"/>
      <c r="G18" s="44"/>
      <c r="H18" s="44"/>
      <c r="I18" s="44"/>
      <c r="J18" s="44"/>
      <c r="K18" s="44"/>
      <c r="L18" s="293"/>
    </row>
    <row r="19" spans="1:12" s="54" customFormat="1" ht="23.65" thickBot="1" x14ac:dyDescent="0.4">
      <c r="A19" s="37"/>
      <c r="B19" s="36" t="s">
        <v>94</v>
      </c>
      <c r="C19" s="53">
        <v>15</v>
      </c>
      <c r="D19" s="51" t="s">
        <v>95</v>
      </c>
      <c r="E19" s="135"/>
      <c r="F19" s="1"/>
      <c r="G19" s="44"/>
      <c r="H19" s="44"/>
      <c r="I19" s="44"/>
      <c r="J19" s="44"/>
      <c r="K19" s="44"/>
      <c r="L19" s="293"/>
    </row>
    <row r="20" spans="1:12" s="54" customFormat="1" ht="12" thickBot="1" x14ac:dyDescent="0.4">
      <c r="A20" s="37"/>
      <c r="B20" s="38"/>
      <c r="C20" s="53">
        <v>16</v>
      </c>
      <c r="D20" s="51" t="s">
        <v>96</v>
      </c>
      <c r="E20" s="135"/>
      <c r="F20" s="1"/>
      <c r="G20" s="44"/>
      <c r="H20" s="44"/>
      <c r="I20" s="44"/>
      <c r="J20" s="44"/>
      <c r="K20" s="44"/>
      <c r="L20" s="293"/>
    </row>
    <row r="21" spans="1:12" s="54" customFormat="1" ht="12" thickBot="1" x14ac:dyDescent="0.4">
      <c r="A21" s="45"/>
      <c r="B21" s="41"/>
      <c r="C21" s="53">
        <v>17</v>
      </c>
      <c r="D21" s="51" t="s">
        <v>97</v>
      </c>
      <c r="E21" s="135"/>
      <c r="F21" s="1"/>
      <c r="G21" s="44"/>
      <c r="H21" s="44"/>
      <c r="I21" s="44"/>
      <c r="J21" s="44"/>
      <c r="K21" s="44"/>
      <c r="L21" s="293"/>
    </row>
    <row r="22" spans="1:12" s="54" customFormat="1" ht="23.65" thickBot="1" x14ac:dyDescent="0.4">
      <c r="A22" s="35" t="s">
        <v>98</v>
      </c>
      <c r="B22" s="36" t="s">
        <v>99</v>
      </c>
      <c r="C22" s="53">
        <v>18</v>
      </c>
      <c r="D22" s="51" t="s">
        <v>100</v>
      </c>
      <c r="E22" s="135"/>
      <c r="F22" s="1"/>
      <c r="G22" s="44"/>
      <c r="H22" s="44"/>
      <c r="I22" s="44"/>
      <c r="J22" s="44"/>
      <c r="K22" s="44"/>
      <c r="L22" s="293"/>
    </row>
    <row r="23" spans="1:12" s="54" customFormat="1" ht="12" thickBot="1" x14ac:dyDescent="0.4">
      <c r="A23" s="37"/>
      <c r="B23" s="38"/>
      <c r="C23" s="53">
        <v>19</v>
      </c>
      <c r="D23" s="51" t="s">
        <v>101</v>
      </c>
      <c r="E23" s="135"/>
      <c r="F23" s="1"/>
      <c r="G23" s="44"/>
      <c r="H23" s="44"/>
      <c r="I23" s="44"/>
      <c r="J23" s="44"/>
      <c r="K23" s="44"/>
      <c r="L23" s="293"/>
    </row>
    <row r="24" spans="1:12" s="54" customFormat="1" ht="23.65" thickBot="1" x14ac:dyDescent="0.4">
      <c r="A24" s="37"/>
      <c r="B24" s="41"/>
      <c r="C24" s="49">
        <v>20</v>
      </c>
      <c r="D24" s="50" t="s">
        <v>102</v>
      </c>
      <c r="E24" s="136" t="s">
        <v>4</v>
      </c>
      <c r="F24" s="17"/>
      <c r="G24" s="26"/>
      <c r="H24" s="26"/>
      <c r="I24" s="26"/>
      <c r="J24" s="26"/>
      <c r="K24" s="26"/>
      <c r="L24" s="293"/>
    </row>
    <row r="25" spans="1:12" s="54" customFormat="1" ht="12" thickBot="1" x14ac:dyDescent="0.4">
      <c r="A25" s="37"/>
      <c r="B25" s="36" t="s">
        <v>103</v>
      </c>
      <c r="C25" s="47">
        <v>21</v>
      </c>
      <c r="D25" s="48" t="s">
        <v>104</v>
      </c>
      <c r="E25" s="137"/>
      <c r="F25" s="1"/>
      <c r="G25" s="44"/>
      <c r="H25" s="44"/>
      <c r="I25" s="44"/>
      <c r="J25" s="44"/>
      <c r="K25" s="44"/>
      <c r="L25" s="293"/>
    </row>
    <row r="26" spans="1:12" s="54" customFormat="1" ht="23.65" thickBot="1" x14ac:dyDescent="0.4">
      <c r="A26" s="37"/>
      <c r="B26" s="41"/>
      <c r="C26" s="47">
        <v>22</v>
      </c>
      <c r="D26" s="48" t="s">
        <v>105</v>
      </c>
      <c r="E26" s="137"/>
      <c r="F26" s="1"/>
      <c r="G26" s="44"/>
      <c r="H26" s="44"/>
      <c r="I26" s="44"/>
      <c r="J26" s="44"/>
      <c r="K26" s="44"/>
      <c r="L26" s="293"/>
    </row>
    <row r="27" spans="1:12" s="54" customFormat="1" ht="12" thickBot="1" x14ac:dyDescent="0.4">
      <c r="A27" s="37"/>
      <c r="B27" s="51" t="s">
        <v>106</v>
      </c>
      <c r="C27" s="53">
        <v>23</v>
      </c>
      <c r="D27" s="51" t="s">
        <v>107</v>
      </c>
      <c r="E27" s="135"/>
      <c r="F27" s="1"/>
      <c r="G27" s="44"/>
      <c r="H27" s="44"/>
      <c r="I27" s="44"/>
      <c r="J27" s="44"/>
      <c r="K27" s="44"/>
      <c r="L27" s="293"/>
    </row>
    <row r="28" spans="1:12" s="54" customFormat="1" ht="12" thickBot="1" x14ac:dyDescent="0.4">
      <c r="A28" s="37"/>
      <c r="B28" s="36" t="s">
        <v>108</v>
      </c>
      <c r="C28" s="53">
        <v>24</v>
      </c>
      <c r="D28" s="51" t="s">
        <v>109</v>
      </c>
      <c r="E28" s="135"/>
      <c r="F28" s="1"/>
      <c r="G28" s="44"/>
      <c r="H28" s="44"/>
      <c r="I28" s="44"/>
      <c r="J28" s="44"/>
      <c r="K28" s="44"/>
      <c r="L28" s="293"/>
    </row>
    <row r="29" spans="1:12" s="54" customFormat="1" ht="12" thickBot="1" x14ac:dyDescent="0.4">
      <c r="A29" s="37"/>
      <c r="B29" s="38"/>
      <c r="C29" s="47">
        <v>25</v>
      </c>
      <c r="D29" s="48" t="s">
        <v>110</v>
      </c>
      <c r="E29" s="137"/>
      <c r="F29" s="1"/>
      <c r="G29" s="44"/>
      <c r="H29" s="44"/>
      <c r="I29" s="44"/>
      <c r="J29" s="44"/>
      <c r="K29" s="44"/>
      <c r="L29" s="293"/>
    </row>
    <row r="30" spans="1:12" s="54" customFormat="1" ht="12" thickBot="1" x14ac:dyDescent="0.4">
      <c r="A30" s="37"/>
      <c r="B30" s="41"/>
      <c r="C30" s="47">
        <v>26</v>
      </c>
      <c r="D30" s="48" t="s">
        <v>111</v>
      </c>
      <c r="E30" s="137"/>
      <c r="F30" s="1"/>
      <c r="G30" s="44"/>
      <c r="H30" s="44"/>
      <c r="I30" s="44"/>
      <c r="J30" s="44"/>
      <c r="K30" s="44"/>
      <c r="L30" s="293"/>
    </row>
    <row r="31" spans="1:12" s="54" customFormat="1" ht="12" thickBot="1" x14ac:dyDescent="0.4">
      <c r="A31" s="37"/>
      <c r="B31" s="51" t="s">
        <v>112</v>
      </c>
      <c r="C31" s="47">
        <v>27</v>
      </c>
      <c r="D31" s="48" t="s">
        <v>113</v>
      </c>
      <c r="E31" s="137"/>
      <c r="F31" s="1"/>
      <c r="G31" s="44"/>
      <c r="H31" s="44"/>
      <c r="I31" s="44"/>
      <c r="J31" s="44"/>
      <c r="K31" s="44"/>
      <c r="L31" s="293"/>
    </row>
    <row r="32" spans="1:12" s="54" customFormat="1" ht="23.65" thickBot="1" x14ac:dyDescent="0.4">
      <c r="A32" s="37"/>
      <c r="B32" s="51" t="s">
        <v>114</v>
      </c>
      <c r="C32" s="47">
        <v>28</v>
      </c>
      <c r="D32" s="48" t="s">
        <v>115</v>
      </c>
      <c r="E32" s="137"/>
      <c r="F32" s="1"/>
      <c r="G32" s="44"/>
      <c r="H32" s="44"/>
      <c r="I32" s="44"/>
      <c r="J32" s="44"/>
      <c r="K32" s="44"/>
      <c r="L32" s="293"/>
    </row>
    <row r="33" spans="1:12" s="54" customFormat="1" ht="12" thickBot="1" x14ac:dyDescent="0.4">
      <c r="A33" s="37"/>
      <c r="B33" s="36" t="s">
        <v>116</v>
      </c>
      <c r="C33" s="47">
        <v>29</v>
      </c>
      <c r="D33" s="48" t="s">
        <v>117</v>
      </c>
      <c r="E33" s="137"/>
      <c r="F33" s="1"/>
      <c r="G33" s="44"/>
      <c r="H33" s="44"/>
      <c r="I33" s="44"/>
      <c r="J33" s="44"/>
      <c r="K33" s="44"/>
      <c r="L33" s="293"/>
    </row>
    <row r="34" spans="1:12" s="54" customFormat="1" ht="23.65" thickBot="1" x14ac:dyDescent="0.4">
      <c r="A34" s="37"/>
      <c r="B34" s="41"/>
      <c r="C34" s="47">
        <v>30</v>
      </c>
      <c r="D34" s="48" t="s">
        <v>118</v>
      </c>
      <c r="E34" s="137"/>
      <c r="F34" s="1"/>
      <c r="G34" s="44"/>
      <c r="H34" s="44"/>
      <c r="I34" s="44"/>
      <c r="J34" s="44"/>
      <c r="K34" s="44"/>
      <c r="L34" s="293"/>
    </row>
    <row r="35" spans="1:12" s="54" customFormat="1" ht="23.65" thickBot="1" x14ac:dyDescent="0.4">
      <c r="A35" s="45"/>
      <c r="B35" s="51" t="s">
        <v>119</v>
      </c>
      <c r="C35" s="47">
        <v>31</v>
      </c>
      <c r="D35" s="48" t="s">
        <v>120</v>
      </c>
      <c r="E35" s="137"/>
      <c r="F35" s="1"/>
      <c r="G35" s="44"/>
      <c r="H35" s="44"/>
      <c r="I35" s="44"/>
      <c r="J35" s="44"/>
      <c r="K35" s="44"/>
      <c r="L35" s="293"/>
    </row>
    <row r="36" spans="1:12" s="54" customFormat="1" ht="12" thickBot="1" x14ac:dyDescent="0.4">
      <c r="A36" s="35" t="s">
        <v>121</v>
      </c>
      <c r="B36" s="36" t="s">
        <v>122</v>
      </c>
      <c r="C36" s="47">
        <v>32</v>
      </c>
      <c r="D36" s="48" t="s">
        <v>123</v>
      </c>
      <c r="E36" s="137"/>
      <c r="F36" s="1"/>
      <c r="G36" s="44"/>
      <c r="H36" s="44"/>
      <c r="I36" s="44"/>
      <c r="J36" s="44"/>
      <c r="K36" s="44"/>
      <c r="L36" s="293"/>
    </row>
    <row r="37" spans="1:12" s="54" customFormat="1" ht="12" thickBot="1" x14ac:dyDescent="0.4">
      <c r="A37" s="37"/>
      <c r="B37" s="41"/>
      <c r="C37" s="47">
        <v>33</v>
      </c>
      <c r="D37" s="48" t="s">
        <v>124</v>
      </c>
      <c r="E37" s="137"/>
      <c r="F37" s="1"/>
      <c r="G37" s="44"/>
      <c r="H37" s="44"/>
      <c r="I37" s="44"/>
      <c r="J37" s="44"/>
      <c r="K37" s="44"/>
      <c r="L37" s="293"/>
    </row>
    <row r="38" spans="1:12" s="54" customFormat="1" ht="12" thickBot="1" x14ac:dyDescent="0.4">
      <c r="A38" s="37"/>
      <c r="B38" s="36" t="s">
        <v>125</v>
      </c>
      <c r="C38" s="47">
        <v>34</v>
      </c>
      <c r="D38" s="48" t="s">
        <v>126</v>
      </c>
      <c r="E38" s="137"/>
      <c r="F38" s="1"/>
      <c r="G38" s="44"/>
      <c r="H38" s="44"/>
      <c r="I38" s="44"/>
      <c r="J38" s="44"/>
      <c r="K38" s="44"/>
      <c r="L38" s="293"/>
    </row>
    <row r="39" spans="1:12" s="54" customFormat="1" ht="23.65" thickBot="1" x14ac:dyDescent="0.4">
      <c r="A39" s="37"/>
      <c r="B39" s="38"/>
      <c r="C39" s="47">
        <v>35</v>
      </c>
      <c r="D39" s="48" t="s">
        <v>127</v>
      </c>
      <c r="E39" s="137"/>
      <c r="F39" s="1"/>
      <c r="G39" s="44"/>
      <c r="H39" s="44"/>
      <c r="I39" s="44"/>
      <c r="J39" s="44"/>
      <c r="K39" s="44"/>
      <c r="L39" s="293"/>
    </row>
    <row r="40" spans="1:12" s="54" customFormat="1" ht="12" thickBot="1" x14ac:dyDescent="0.4">
      <c r="A40" s="37"/>
      <c r="B40" s="38"/>
      <c r="C40" s="47">
        <v>36</v>
      </c>
      <c r="D40" s="48" t="s">
        <v>128</v>
      </c>
      <c r="E40" s="137"/>
      <c r="F40" s="1"/>
      <c r="G40" s="44"/>
      <c r="H40" s="44"/>
      <c r="I40" s="44"/>
      <c r="J40" s="44"/>
      <c r="K40" s="44"/>
      <c r="L40" s="293"/>
    </row>
    <row r="41" spans="1:12" s="54" customFormat="1" ht="12" thickBot="1" x14ac:dyDescent="0.4">
      <c r="A41" s="37"/>
      <c r="B41" s="41"/>
      <c r="C41" s="47">
        <v>37</v>
      </c>
      <c r="D41" s="48" t="s">
        <v>129</v>
      </c>
      <c r="E41" s="137"/>
      <c r="F41" s="1"/>
      <c r="G41" s="44"/>
      <c r="H41" s="44"/>
      <c r="I41" s="44"/>
      <c r="J41" s="44"/>
      <c r="K41" s="44"/>
      <c r="L41" s="293"/>
    </row>
    <row r="42" spans="1:12" s="54" customFormat="1" ht="23.65" thickBot="1" x14ac:dyDescent="0.4">
      <c r="A42" s="37"/>
      <c r="B42" s="36" t="s">
        <v>130</v>
      </c>
      <c r="C42" s="49">
        <v>38</v>
      </c>
      <c r="D42" s="50" t="s">
        <v>131</v>
      </c>
      <c r="E42" s="136" t="s">
        <v>4</v>
      </c>
      <c r="F42" s="17"/>
      <c r="G42" s="26"/>
      <c r="H42" s="26"/>
      <c r="I42" s="26"/>
      <c r="J42" s="26"/>
      <c r="K42" s="26"/>
      <c r="L42" s="293"/>
    </row>
    <row r="43" spans="1:12" s="54" customFormat="1" ht="23.65" thickBot="1" x14ac:dyDescent="0.4">
      <c r="A43" s="45"/>
      <c r="B43" s="41"/>
      <c r="C43" s="47">
        <v>39</v>
      </c>
      <c r="D43" s="48" t="s">
        <v>132</v>
      </c>
      <c r="E43" s="137"/>
      <c r="F43" s="1"/>
      <c r="G43" s="44"/>
      <c r="H43" s="44"/>
      <c r="I43" s="44"/>
      <c r="J43" s="44"/>
      <c r="K43" s="44"/>
      <c r="L43" s="293"/>
    </row>
    <row r="44" spans="1:12" s="54" customFormat="1" ht="12" thickBot="1" x14ac:dyDescent="0.4">
      <c r="A44" s="35" t="s">
        <v>133</v>
      </c>
      <c r="B44" s="36" t="s">
        <v>133</v>
      </c>
      <c r="C44" s="53">
        <v>40</v>
      </c>
      <c r="D44" s="51" t="s">
        <v>134</v>
      </c>
      <c r="E44" s="135"/>
      <c r="F44" s="1"/>
      <c r="G44" s="44"/>
      <c r="H44" s="44"/>
      <c r="I44" s="44"/>
      <c r="J44" s="44"/>
      <c r="K44" s="44"/>
      <c r="L44" s="293"/>
    </row>
    <row r="45" spans="1:12" s="54" customFormat="1" ht="12" thickBot="1" x14ac:dyDescent="0.4">
      <c r="A45" s="37"/>
      <c r="B45" s="38"/>
      <c r="C45" s="53">
        <v>41</v>
      </c>
      <c r="D45" s="51" t="s">
        <v>135</v>
      </c>
      <c r="E45" s="135"/>
      <c r="F45" s="1"/>
      <c r="G45" s="44"/>
      <c r="H45" s="44"/>
      <c r="I45" s="44"/>
      <c r="J45" s="44"/>
      <c r="K45" s="44"/>
      <c r="L45" s="293"/>
    </row>
    <row r="46" spans="1:12" s="54" customFormat="1" ht="12" thickBot="1" x14ac:dyDescent="0.4">
      <c r="A46" s="37"/>
      <c r="B46" s="38"/>
      <c r="C46" s="53">
        <v>42</v>
      </c>
      <c r="D46" s="51" t="s">
        <v>136</v>
      </c>
      <c r="E46" s="135"/>
      <c r="F46" s="1"/>
      <c r="G46" s="44"/>
      <c r="H46" s="44"/>
      <c r="I46" s="44"/>
      <c r="J46" s="44"/>
      <c r="K46" s="44"/>
      <c r="L46" s="293"/>
    </row>
    <row r="47" spans="1:12" s="54" customFormat="1" ht="12" thickBot="1" x14ac:dyDescent="0.4">
      <c r="A47" s="37"/>
      <c r="B47" s="38"/>
      <c r="C47" s="53">
        <v>43</v>
      </c>
      <c r="D47" s="51" t="s">
        <v>137</v>
      </c>
      <c r="E47" s="135"/>
      <c r="F47" s="1"/>
      <c r="G47" s="44"/>
      <c r="H47" s="44"/>
      <c r="I47" s="44"/>
      <c r="J47" s="44"/>
      <c r="K47" s="44"/>
      <c r="L47" s="293"/>
    </row>
    <row r="48" spans="1:12" s="54" customFormat="1" ht="12" thickBot="1" x14ac:dyDescent="0.4">
      <c r="A48" s="37"/>
      <c r="B48" s="38"/>
      <c r="C48" s="53">
        <v>44</v>
      </c>
      <c r="D48" s="51" t="s">
        <v>138</v>
      </c>
      <c r="E48" s="135"/>
      <c r="F48" s="1"/>
      <c r="G48" s="44"/>
      <c r="H48" s="44"/>
      <c r="I48" s="44"/>
      <c r="J48" s="44"/>
      <c r="K48" s="44"/>
      <c r="L48" s="293"/>
    </row>
    <row r="49" spans="1:12" s="54" customFormat="1" ht="23.65" thickBot="1" x14ac:dyDescent="0.4">
      <c r="A49" s="37"/>
      <c r="B49" s="38"/>
      <c r="C49" s="53">
        <v>45</v>
      </c>
      <c r="D49" s="51" t="s">
        <v>139</v>
      </c>
      <c r="E49" s="135"/>
      <c r="F49" s="1"/>
      <c r="G49" s="44"/>
      <c r="H49" s="44"/>
      <c r="I49" s="44"/>
      <c r="J49" s="44"/>
      <c r="K49" s="44"/>
      <c r="L49" s="293"/>
    </row>
    <row r="50" spans="1:12" s="54" customFormat="1" ht="23.65" thickBot="1" x14ac:dyDescent="0.4">
      <c r="A50" s="37"/>
      <c r="B50" s="41"/>
      <c r="C50" s="53">
        <v>46</v>
      </c>
      <c r="D50" s="51" t="s">
        <v>140</v>
      </c>
      <c r="E50" s="135"/>
      <c r="F50" s="1"/>
      <c r="G50" s="44"/>
      <c r="H50" s="44"/>
      <c r="I50" s="44"/>
      <c r="J50" s="44"/>
      <c r="K50" s="44"/>
      <c r="L50" s="293"/>
    </row>
    <row r="51" spans="1:12" s="54" customFormat="1" ht="12" thickBot="1" x14ac:dyDescent="0.4">
      <c r="A51" s="37"/>
      <c r="B51" s="36" t="s">
        <v>141</v>
      </c>
      <c r="C51" s="53">
        <v>47</v>
      </c>
      <c r="D51" s="51" t="s">
        <v>142</v>
      </c>
      <c r="E51" s="135"/>
      <c r="F51" s="1"/>
      <c r="G51" s="44"/>
      <c r="H51" s="44"/>
      <c r="I51" s="44"/>
      <c r="J51" s="44"/>
      <c r="K51" s="44"/>
      <c r="L51" s="293"/>
    </row>
    <row r="52" spans="1:12" s="54" customFormat="1" ht="12" thickBot="1" x14ac:dyDescent="0.4">
      <c r="A52" s="37"/>
      <c r="B52" s="38"/>
      <c r="C52" s="53">
        <v>48</v>
      </c>
      <c r="D52" s="51" t="s">
        <v>143</v>
      </c>
      <c r="E52" s="135"/>
      <c r="F52" s="1"/>
      <c r="G52" s="44"/>
      <c r="H52" s="44"/>
      <c r="I52" s="44"/>
      <c r="J52" s="44"/>
      <c r="K52" s="44"/>
      <c r="L52" s="293"/>
    </row>
    <row r="53" spans="1:12" s="54" customFormat="1" ht="23.65" thickBot="1" x14ac:dyDescent="0.4">
      <c r="A53" s="37"/>
      <c r="B53" s="38"/>
      <c r="C53" s="53">
        <v>49</v>
      </c>
      <c r="D53" s="51" t="s">
        <v>144</v>
      </c>
      <c r="E53" s="135"/>
      <c r="F53" s="1"/>
      <c r="G53" s="44"/>
      <c r="H53" s="44"/>
      <c r="I53" s="44"/>
      <c r="J53" s="44"/>
      <c r="K53" s="44"/>
      <c r="L53" s="293"/>
    </row>
    <row r="54" spans="1:12" s="54" customFormat="1" ht="23.65" thickBot="1" x14ac:dyDescent="0.4">
      <c r="A54" s="45"/>
      <c r="B54" s="41"/>
      <c r="C54" s="53">
        <v>50</v>
      </c>
      <c r="D54" s="51" t="s">
        <v>145</v>
      </c>
      <c r="E54" s="135"/>
      <c r="F54" s="1"/>
      <c r="G54" s="44"/>
      <c r="H54" s="44"/>
      <c r="I54" s="44"/>
      <c r="J54" s="44"/>
      <c r="K54" s="44"/>
      <c r="L54" s="293"/>
    </row>
    <row r="55" spans="1:12" s="54" customFormat="1" ht="12" thickBot="1" x14ac:dyDescent="0.4">
      <c r="A55" s="35" t="s">
        <v>146</v>
      </c>
      <c r="B55" s="36" t="s">
        <v>147</v>
      </c>
      <c r="C55" s="53">
        <v>51</v>
      </c>
      <c r="D55" s="51" t="s">
        <v>148</v>
      </c>
      <c r="E55" s="135"/>
      <c r="F55" s="1"/>
      <c r="G55" s="44"/>
      <c r="H55" s="44"/>
      <c r="I55" s="44"/>
      <c r="J55" s="44"/>
      <c r="K55" s="44"/>
      <c r="L55" s="293"/>
    </row>
    <row r="56" spans="1:12" s="54" customFormat="1" ht="12" thickBot="1" x14ac:dyDescent="0.4">
      <c r="A56" s="37"/>
      <c r="B56" s="38"/>
      <c r="C56" s="53">
        <v>52</v>
      </c>
      <c r="D56" s="51" t="s">
        <v>149</v>
      </c>
      <c r="E56" s="135"/>
      <c r="F56" s="1"/>
      <c r="G56" s="44"/>
      <c r="H56" s="44"/>
      <c r="I56" s="44"/>
      <c r="J56" s="44"/>
      <c r="K56" s="44"/>
      <c r="L56" s="293"/>
    </row>
    <row r="57" spans="1:12" s="54" customFormat="1" ht="12" thickBot="1" x14ac:dyDescent="0.4">
      <c r="A57" s="37"/>
      <c r="B57" s="38"/>
      <c r="C57" s="53">
        <v>53</v>
      </c>
      <c r="D57" s="51" t="s">
        <v>150</v>
      </c>
      <c r="E57" s="135"/>
      <c r="F57" s="1"/>
      <c r="G57" s="44"/>
      <c r="H57" s="44"/>
      <c r="I57" s="44"/>
      <c r="J57" s="44"/>
      <c r="K57" s="44"/>
      <c r="L57" s="293"/>
    </row>
    <row r="58" spans="1:12" s="54" customFormat="1" ht="23.65" thickBot="1" x14ac:dyDescent="0.4">
      <c r="A58" s="37"/>
      <c r="B58" s="41"/>
      <c r="C58" s="53">
        <v>54</v>
      </c>
      <c r="D58" s="51" t="s">
        <v>151</v>
      </c>
      <c r="E58" s="135"/>
      <c r="F58" s="1"/>
      <c r="G58" s="44"/>
      <c r="H58" s="44"/>
      <c r="I58" s="44"/>
      <c r="J58" s="44"/>
      <c r="K58" s="44"/>
      <c r="L58" s="293"/>
    </row>
    <row r="59" spans="1:12" s="54" customFormat="1" ht="23.65" thickBot="1" x14ac:dyDescent="0.4">
      <c r="A59" s="37"/>
      <c r="B59" s="36" t="s">
        <v>152</v>
      </c>
      <c r="C59" s="53">
        <v>55</v>
      </c>
      <c r="D59" s="51" t="s">
        <v>153</v>
      </c>
      <c r="E59" s="135"/>
      <c r="F59" s="1"/>
      <c r="G59" s="44"/>
      <c r="H59" s="44"/>
      <c r="I59" s="44"/>
      <c r="J59" s="44"/>
      <c r="K59" s="44"/>
      <c r="L59" s="293"/>
    </row>
    <row r="60" spans="1:12" s="54" customFormat="1" ht="23.65" thickBot="1" x14ac:dyDescent="0.4">
      <c r="A60" s="37"/>
      <c r="B60" s="38"/>
      <c r="C60" s="53">
        <v>56</v>
      </c>
      <c r="D60" s="51" t="s">
        <v>154</v>
      </c>
      <c r="E60" s="135"/>
      <c r="F60" s="1"/>
      <c r="G60" s="44"/>
      <c r="H60" s="44"/>
      <c r="I60" s="44"/>
      <c r="J60" s="44"/>
      <c r="K60" s="44"/>
      <c r="L60" s="293"/>
    </row>
    <row r="61" spans="1:12" s="54" customFormat="1" ht="12" thickBot="1" x14ac:dyDescent="0.4">
      <c r="A61" s="37"/>
      <c r="B61" s="38"/>
      <c r="C61" s="53">
        <v>57</v>
      </c>
      <c r="D61" s="51" t="s">
        <v>155</v>
      </c>
      <c r="E61" s="135"/>
      <c r="F61" s="1"/>
      <c r="G61" s="44"/>
      <c r="H61" s="44"/>
      <c r="I61" s="44"/>
      <c r="J61" s="44"/>
      <c r="K61" s="44"/>
      <c r="L61" s="293"/>
    </row>
    <row r="62" spans="1:12" s="54" customFormat="1" ht="12" thickBot="1" x14ac:dyDescent="0.4">
      <c r="A62" s="37"/>
      <c r="B62" s="38"/>
      <c r="C62" s="53">
        <v>58</v>
      </c>
      <c r="D62" s="51" t="s">
        <v>156</v>
      </c>
      <c r="E62" s="135"/>
      <c r="F62" s="1"/>
      <c r="G62" s="44"/>
      <c r="H62" s="44"/>
      <c r="I62" s="44"/>
      <c r="J62" s="44"/>
      <c r="K62" s="44"/>
      <c r="L62" s="293"/>
    </row>
    <row r="63" spans="1:12" s="54" customFormat="1" ht="23.65" thickBot="1" x14ac:dyDescent="0.4">
      <c r="A63" s="37"/>
      <c r="B63" s="38"/>
      <c r="C63" s="53">
        <v>59</v>
      </c>
      <c r="D63" s="51" t="s">
        <v>157</v>
      </c>
      <c r="E63" s="135"/>
      <c r="F63" s="1"/>
      <c r="G63" s="44"/>
      <c r="H63" s="44"/>
      <c r="I63" s="44"/>
      <c r="J63" s="44"/>
      <c r="K63" s="44"/>
      <c r="L63" s="293"/>
    </row>
    <row r="64" spans="1:12" s="54" customFormat="1" ht="12" thickBot="1" x14ac:dyDescent="0.4">
      <c r="A64" s="37"/>
      <c r="B64" s="38"/>
      <c r="C64" s="53">
        <v>60</v>
      </c>
      <c r="D64" s="52" t="s">
        <v>158</v>
      </c>
      <c r="E64" s="135"/>
      <c r="F64" s="1"/>
      <c r="G64" s="44"/>
      <c r="H64" s="44"/>
      <c r="I64" s="44"/>
      <c r="J64" s="44"/>
      <c r="K64" s="44"/>
      <c r="L64" s="293"/>
    </row>
    <row r="65" spans="1:12" s="54" customFormat="1" ht="12" thickBot="1" x14ac:dyDescent="0.4">
      <c r="A65" s="37"/>
      <c r="B65" s="38"/>
      <c r="C65" s="53">
        <v>61</v>
      </c>
      <c r="D65" s="59" t="s">
        <v>159</v>
      </c>
      <c r="E65" s="135"/>
      <c r="F65" s="1"/>
      <c r="G65" s="44"/>
      <c r="H65" s="44"/>
      <c r="I65" s="44"/>
      <c r="J65" s="44"/>
      <c r="K65" s="44"/>
      <c r="L65" s="293"/>
    </row>
    <row r="66" spans="1:12" s="54" customFormat="1" ht="12" thickBot="1" x14ac:dyDescent="0.4">
      <c r="A66" s="45"/>
      <c r="B66" s="41"/>
      <c r="C66" s="53">
        <v>62</v>
      </c>
      <c r="D66" s="51" t="s">
        <v>160</v>
      </c>
      <c r="E66" s="135"/>
      <c r="F66" s="1"/>
      <c r="G66" s="44"/>
      <c r="H66" s="44"/>
      <c r="I66" s="44"/>
      <c r="J66" s="44"/>
      <c r="K66" s="44"/>
      <c r="L66" s="293"/>
    </row>
    <row r="67" spans="1:12" s="54" customFormat="1" ht="35.25" thickBot="1" x14ac:dyDescent="0.4">
      <c r="A67" s="35" t="s">
        <v>161</v>
      </c>
      <c r="B67" s="36" t="s">
        <v>162</v>
      </c>
      <c r="C67" s="49">
        <v>63</v>
      </c>
      <c r="D67" s="50" t="s">
        <v>163</v>
      </c>
      <c r="E67" s="136" t="s">
        <v>4</v>
      </c>
      <c r="F67" s="17"/>
      <c r="G67" s="26"/>
      <c r="H67" s="26"/>
      <c r="I67" s="26"/>
      <c r="J67" s="26"/>
      <c r="K67" s="26"/>
      <c r="L67" s="293"/>
    </row>
    <row r="68" spans="1:12" s="54" customFormat="1" ht="12" thickBot="1" x14ac:dyDescent="0.4">
      <c r="A68" s="37"/>
      <c r="B68" s="38"/>
      <c r="C68" s="47">
        <v>64</v>
      </c>
      <c r="D68" s="48" t="s">
        <v>164</v>
      </c>
      <c r="E68" s="137"/>
      <c r="F68" s="1"/>
      <c r="G68" s="44"/>
      <c r="H68" s="44"/>
      <c r="I68" s="44"/>
      <c r="J68" s="44"/>
      <c r="K68" s="44"/>
      <c r="L68" s="293"/>
    </row>
    <row r="69" spans="1:12" s="54" customFormat="1" ht="12" thickBot="1" x14ac:dyDescent="0.4">
      <c r="A69" s="37"/>
      <c r="B69" s="38"/>
      <c r="C69" s="47">
        <v>65</v>
      </c>
      <c r="D69" s="48" t="s">
        <v>165</v>
      </c>
      <c r="E69" s="137"/>
      <c r="F69" s="1"/>
      <c r="G69" s="44"/>
      <c r="H69" s="44"/>
      <c r="I69" s="44"/>
      <c r="J69" s="44"/>
      <c r="K69" s="44"/>
      <c r="L69" s="293"/>
    </row>
    <row r="70" spans="1:12" s="54" customFormat="1" ht="23.65" thickBot="1" x14ac:dyDescent="0.4">
      <c r="A70" s="37"/>
      <c r="B70" s="41"/>
      <c r="C70" s="47">
        <v>66</v>
      </c>
      <c r="D70" s="48" t="s">
        <v>166</v>
      </c>
      <c r="E70" s="137"/>
      <c r="F70" s="1"/>
      <c r="G70" s="44"/>
      <c r="H70" s="44"/>
      <c r="I70" s="44"/>
      <c r="J70" s="44"/>
      <c r="K70" s="44"/>
      <c r="L70" s="293"/>
    </row>
    <row r="71" spans="1:12" s="54" customFormat="1" ht="23.65" thickBot="1" x14ac:dyDescent="0.4">
      <c r="A71" s="37"/>
      <c r="B71" s="36" t="s">
        <v>167</v>
      </c>
      <c r="C71" s="47">
        <v>67</v>
      </c>
      <c r="D71" s="48" t="s">
        <v>168</v>
      </c>
      <c r="E71" s="137"/>
      <c r="F71" s="1"/>
      <c r="G71" s="44"/>
      <c r="H71" s="44"/>
      <c r="I71" s="44"/>
      <c r="J71" s="44"/>
      <c r="K71" s="44"/>
      <c r="L71" s="293"/>
    </row>
    <row r="72" spans="1:12" s="54" customFormat="1" ht="23.65" thickBot="1" x14ac:dyDescent="0.4">
      <c r="A72" s="37"/>
      <c r="B72" s="38"/>
      <c r="C72" s="47">
        <v>68</v>
      </c>
      <c r="D72" s="48" t="s">
        <v>169</v>
      </c>
      <c r="E72" s="137"/>
      <c r="F72" s="1"/>
      <c r="G72" s="44"/>
      <c r="H72" s="44"/>
      <c r="I72" s="44"/>
      <c r="J72" s="44"/>
      <c r="K72" s="44"/>
      <c r="L72" s="293"/>
    </row>
    <row r="73" spans="1:12" s="54" customFormat="1" ht="12" thickBot="1" x14ac:dyDescent="0.4">
      <c r="A73" s="37"/>
      <c r="B73" s="38"/>
      <c r="C73" s="47">
        <v>69</v>
      </c>
      <c r="D73" s="48" t="s">
        <v>170</v>
      </c>
      <c r="E73" s="137"/>
      <c r="F73" s="1"/>
      <c r="G73" s="44"/>
      <c r="H73" s="44"/>
      <c r="I73" s="44"/>
      <c r="J73" s="44"/>
      <c r="K73" s="44"/>
      <c r="L73" s="293"/>
    </row>
    <row r="74" spans="1:12" s="54" customFormat="1" ht="12" thickBot="1" x14ac:dyDescent="0.4">
      <c r="A74" s="37"/>
      <c r="B74" s="41"/>
      <c r="C74" s="47">
        <v>70</v>
      </c>
      <c r="D74" s="48" t="s">
        <v>171</v>
      </c>
      <c r="E74" s="137"/>
      <c r="F74" s="1"/>
      <c r="G74" s="44"/>
      <c r="H74" s="44"/>
      <c r="I74" s="44"/>
      <c r="J74" s="44"/>
      <c r="K74" s="44"/>
      <c r="L74" s="293"/>
    </row>
    <row r="75" spans="1:12" s="54" customFormat="1" ht="12" thickBot="1" x14ac:dyDescent="0.4">
      <c r="A75" s="37"/>
      <c r="B75" s="36" t="s">
        <v>172</v>
      </c>
      <c r="C75" s="47">
        <v>71</v>
      </c>
      <c r="D75" s="48" t="s">
        <v>173</v>
      </c>
      <c r="E75" s="137"/>
      <c r="F75" s="1"/>
      <c r="G75" s="44"/>
      <c r="H75" s="44"/>
      <c r="I75" s="44"/>
      <c r="J75" s="44"/>
      <c r="K75" s="44"/>
      <c r="L75" s="293"/>
    </row>
    <row r="76" spans="1:12" s="54" customFormat="1" ht="12" thickBot="1" x14ac:dyDescent="0.4">
      <c r="A76" s="37"/>
      <c r="B76" s="38"/>
      <c r="C76" s="47">
        <v>72</v>
      </c>
      <c r="D76" s="48" t="s">
        <v>174</v>
      </c>
      <c r="E76" s="137"/>
      <c r="F76" s="1"/>
      <c r="G76" s="44"/>
      <c r="H76" s="44"/>
      <c r="I76" s="44"/>
      <c r="J76" s="44"/>
      <c r="K76" s="44"/>
      <c r="L76" s="293"/>
    </row>
    <row r="77" spans="1:12" s="54" customFormat="1" ht="12" thickBot="1" x14ac:dyDescent="0.4">
      <c r="A77" s="37"/>
      <c r="B77" s="41"/>
      <c r="C77" s="47">
        <v>73</v>
      </c>
      <c r="D77" s="48" t="s">
        <v>175</v>
      </c>
      <c r="E77" s="137"/>
      <c r="F77" s="1"/>
      <c r="G77" s="44"/>
      <c r="H77" s="44"/>
      <c r="I77" s="44"/>
      <c r="J77" s="44"/>
      <c r="K77" s="44"/>
      <c r="L77" s="293"/>
    </row>
    <row r="78" spans="1:12" s="54" customFormat="1" ht="12" thickBot="1" x14ac:dyDescent="0.4">
      <c r="A78" s="37"/>
      <c r="B78" s="36" t="s">
        <v>176</v>
      </c>
      <c r="C78" s="47">
        <v>74</v>
      </c>
      <c r="D78" s="48" t="s">
        <v>177</v>
      </c>
      <c r="E78" s="137"/>
      <c r="F78" s="1"/>
      <c r="G78" s="44"/>
      <c r="H78" s="44"/>
      <c r="I78" s="44"/>
      <c r="J78" s="44"/>
      <c r="K78" s="44"/>
      <c r="L78" s="293"/>
    </row>
    <row r="79" spans="1:12" s="54" customFormat="1" ht="12" thickBot="1" x14ac:dyDescent="0.4">
      <c r="A79" s="37"/>
      <c r="B79" s="41"/>
      <c r="C79" s="47">
        <v>75</v>
      </c>
      <c r="D79" s="48" t="s">
        <v>178</v>
      </c>
      <c r="E79" s="137"/>
      <c r="F79" s="1"/>
      <c r="G79" s="44"/>
      <c r="H79" s="44"/>
      <c r="I79" s="44"/>
      <c r="J79" s="44"/>
      <c r="K79" s="44"/>
      <c r="L79" s="293"/>
    </row>
    <row r="80" spans="1:12" s="54" customFormat="1" ht="12" thickBot="1" x14ac:dyDescent="0.4">
      <c r="A80" s="37"/>
      <c r="B80" s="36" t="s">
        <v>179</v>
      </c>
      <c r="C80" s="47">
        <v>76</v>
      </c>
      <c r="D80" s="48" t="s">
        <v>180</v>
      </c>
      <c r="E80" s="137"/>
      <c r="F80" s="1"/>
      <c r="G80" s="44"/>
      <c r="H80" s="44"/>
      <c r="I80" s="44"/>
      <c r="J80" s="44"/>
      <c r="K80" s="44"/>
      <c r="L80" s="293"/>
    </row>
    <row r="81" spans="1:12" s="54" customFormat="1" ht="12" thickBot="1" x14ac:dyDescent="0.4">
      <c r="A81" s="37"/>
      <c r="B81" s="41"/>
      <c r="C81" s="47">
        <v>77</v>
      </c>
      <c r="D81" s="48" t="s">
        <v>181</v>
      </c>
      <c r="E81" s="137"/>
      <c r="F81" s="1"/>
      <c r="G81" s="44"/>
      <c r="H81" s="44"/>
      <c r="I81" s="44"/>
      <c r="J81" s="44"/>
      <c r="K81" s="44"/>
      <c r="L81" s="293"/>
    </row>
    <row r="82" spans="1:12" s="54" customFormat="1" ht="12" thickBot="1" x14ac:dyDescent="0.4">
      <c r="A82" s="37"/>
      <c r="B82" s="36" t="s">
        <v>182</v>
      </c>
      <c r="C82" s="47">
        <v>78</v>
      </c>
      <c r="D82" s="48" t="s">
        <v>183</v>
      </c>
      <c r="E82" s="137"/>
      <c r="F82" s="1"/>
      <c r="G82" s="44"/>
      <c r="H82" s="44"/>
      <c r="I82" s="44"/>
      <c r="J82" s="44"/>
      <c r="K82" s="44"/>
      <c r="L82" s="293"/>
    </row>
    <row r="83" spans="1:12" s="54" customFormat="1" ht="23.65" thickBot="1" x14ac:dyDescent="0.4">
      <c r="A83" s="37"/>
      <c r="B83" s="41"/>
      <c r="C83" s="47">
        <v>79</v>
      </c>
      <c r="D83" s="48" t="s">
        <v>184</v>
      </c>
      <c r="E83" s="137"/>
      <c r="F83" s="1"/>
      <c r="G83" s="44"/>
      <c r="H83" s="44"/>
      <c r="I83" s="44"/>
      <c r="J83" s="44"/>
      <c r="K83" s="44"/>
      <c r="L83" s="293"/>
    </row>
    <row r="84" spans="1:12" s="54" customFormat="1" ht="23.65" thickBot="1" x14ac:dyDescent="0.4">
      <c r="A84" s="37"/>
      <c r="B84" s="36" t="s">
        <v>185</v>
      </c>
      <c r="C84" s="47">
        <v>80</v>
      </c>
      <c r="D84" s="48" t="s">
        <v>186</v>
      </c>
      <c r="E84" s="137"/>
      <c r="F84" s="1"/>
      <c r="G84" s="44"/>
      <c r="H84" s="44"/>
      <c r="I84" s="44"/>
      <c r="J84" s="44"/>
      <c r="K84" s="44"/>
      <c r="L84" s="293"/>
    </row>
    <row r="85" spans="1:12" s="54" customFormat="1" ht="12" thickBot="1" x14ac:dyDescent="0.4">
      <c r="A85" s="37"/>
      <c r="B85" s="38"/>
      <c r="C85" s="47">
        <v>81</v>
      </c>
      <c r="D85" s="48" t="s">
        <v>187</v>
      </c>
      <c r="E85" s="137"/>
      <c r="F85" s="1"/>
      <c r="G85" s="44"/>
      <c r="H85" s="44"/>
      <c r="I85" s="44"/>
      <c r="J85" s="44"/>
      <c r="K85" s="44"/>
      <c r="L85" s="293"/>
    </row>
    <row r="86" spans="1:12" s="54" customFormat="1" ht="12" thickBot="1" x14ac:dyDescent="0.4">
      <c r="A86" s="37"/>
      <c r="B86" s="38"/>
      <c r="C86" s="47">
        <v>82</v>
      </c>
      <c r="D86" s="48" t="s">
        <v>188</v>
      </c>
      <c r="E86" s="137"/>
      <c r="F86" s="1"/>
      <c r="G86" s="44"/>
      <c r="H86" s="44"/>
      <c r="I86" s="44"/>
      <c r="J86" s="44"/>
      <c r="K86" s="44"/>
      <c r="L86" s="293"/>
    </row>
    <row r="87" spans="1:12" s="54" customFormat="1" ht="12" thickBot="1" x14ac:dyDescent="0.4">
      <c r="A87" s="37"/>
      <c r="B87" s="38"/>
      <c r="C87" s="47">
        <v>83</v>
      </c>
      <c r="D87" s="48" t="s">
        <v>189</v>
      </c>
      <c r="E87" s="137"/>
      <c r="F87" s="1"/>
      <c r="G87" s="44"/>
      <c r="H87" s="44"/>
      <c r="I87" s="44"/>
      <c r="J87" s="44"/>
      <c r="K87" s="44"/>
      <c r="L87" s="293"/>
    </row>
    <row r="88" spans="1:12" s="54" customFormat="1" ht="12" thickBot="1" x14ac:dyDescent="0.4">
      <c r="A88" s="37"/>
      <c r="B88" s="41"/>
      <c r="C88" s="47">
        <v>84</v>
      </c>
      <c r="D88" s="48" t="s">
        <v>190</v>
      </c>
      <c r="E88" s="137"/>
      <c r="F88" s="1"/>
      <c r="G88" s="44"/>
      <c r="H88" s="44"/>
      <c r="I88" s="44"/>
      <c r="J88" s="44"/>
      <c r="K88" s="44"/>
      <c r="L88" s="293"/>
    </row>
    <row r="89" spans="1:12" s="54" customFormat="1" ht="12" thickBot="1" x14ac:dyDescent="0.4">
      <c r="A89" s="37"/>
      <c r="B89" s="36" t="s">
        <v>191</v>
      </c>
      <c r="C89" s="47">
        <v>85</v>
      </c>
      <c r="D89" s="48" t="s">
        <v>192</v>
      </c>
      <c r="E89" s="137"/>
      <c r="F89" s="1"/>
      <c r="G89" s="44"/>
      <c r="H89" s="44"/>
      <c r="I89" s="44"/>
      <c r="J89" s="44"/>
      <c r="K89" s="44"/>
      <c r="L89" s="293"/>
    </row>
    <row r="90" spans="1:12" s="54" customFormat="1" ht="12" thickBot="1" x14ac:dyDescent="0.4">
      <c r="A90" s="37"/>
      <c r="B90" s="41"/>
      <c r="C90" s="47">
        <v>86</v>
      </c>
      <c r="D90" s="48" t="s">
        <v>193</v>
      </c>
      <c r="E90" s="137"/>
      <c r="F90" s="1"/>
      <c r="G90" s="44"/>
      <c r="H90" s="44"/>
      <c r="I90" s="44"/>
      <c r="J90" s="44"/>
      <c r="K90" s="44"/>
      <c r="L90" s="293"/>
    </row>
    <row r="91" spans="1:12" s="54" customFormat="1" ht="12" thickBot="1" x14ac:dyDescent="0.4">
      <c r="A91" s="37"/>
      <c r="B91" s="51" t="s">
        <v>194</v>
      </c>
      <c r="C91" s="47">
        <v>87</v>
      </c>
      <c r="D91" s="48" t="s">
        <v>195</v>
      </c>
      <c r="E91" s="137"/>
      <c r="F91" s="1"/>
      <c r="G91" s="44"/>
      <c r="H91" s="44"/>
      <c r="I91" s="44"/>
      <c r="J91" s="44"/>
      <c r="K91" s="44"/>
      <c r="L91" s="293"/>
    </row>
    <row r="92" spans="1:12" s="54" customFormat="1" ht="23.65" thickBot="1" x14ac:dyDescent="0.4">
      <c r="A92" s="45"/>
      <c r="B92" s="51" t="s">
        <v>196</v>
      </c>
      <c r="C92" s="47">
        <v>88</v>
      </c>
      <c r="D92" s="48" t="s">
        <v>197</v>
      </c>
      <c r="E92" s="137"/>
      <c r="F92" s="1"/>
      <c r="G92" s="44"/>
      <c r="H92" s="44"/>
      <c r="I92" s="44"/>
      <c r="J92" s="44"/>
      <c r="K92" s="44"/>
      <c r="L92" s="293"/>
    </row>
    <row r="93" spans="1:12" s="54" customFormat="1" ht="35.25" thickBot="1" x14ac:dyDescent="0.4">
      <c r="A93" s="35" t="s">
        <v>198</v>
      </c>
      <c r="B93" s="52" t="s">
        <v>199</v>
      </c>
      <c r="C93" s="47">
        <v>89</v>
      </c>
      <c r="D93" s="48" t="s">
        <v>200</v>
      </c>
      <c r="E93" s="137"/>
      <c r="F93" s="1"/>
      <c r="G93" s="44"/>
      <c r="H93" s="44"/>
      <c r="I93" s="44"/>
      <c r="J93" s="44"/>
      <c r="K93" s="44"/>
      <c r="L93" s="293"/>
    </row>
    <row r="94" spans="1:12" s="54" customFormat="1" ht="12" thickBot="1" x14ac:dyDescent="0.4">
      <c r="A94" s="37"/>
      <c r="B94" s="52"/>
      <c r="C94" s="47">
        <v>90</v>
      </c>
      <c r="D94" s="48" t="s">
        <v>201</v>
      </c>
      <c r="E94" s="137"/>
      <c r="F94" s="1"/>
      <c r="G94" s="44"/>
      <c r="H94" s="44"/>
      <c r="I94" s="44"/>
      <c r="J94" s="44"/>
      <c r="K94" s="44"/>
      <c r="L94" s="293"/>
    </row>
    <row r="95" spans="1:12" s="54" customFormat="1" ht="12" thickBot="1" x14ac:dyDescent="0.4">
      <c r="A95" s="37"/>
      <c r="B95" s="52" t="s">
        <v>202</v>
      </c>
      <c r="C95" s="47">
        <v>91</v>
      </c>
      <c r="D95" s="48" t="s">
        <v>203</v>
      </c>
      <c r="E95" s="137"/>
      <c r="F95" s="1"/>
      <c r="G95" s="44"/>
      <c r="H95" s="44"/>
      <c r="I95" s="44"/>
      <c r="J95" s="44"/>
      <c r="K95" s="44"/>
      <c r="L95" s="293"/>
    </row>
    <row r="96" spans="1:12" s="54" customFormat="1" ht="12" thickBot="1" x14ac:dyDescent="0.4">
      <c r="A96" s="37"/>
      <c r="B96" s="55"/>
      <c r="C96" s="47">
        <v>92</v>
      </c>
      <c r="D96" s="48" t="s">
        <v>204</v>
      </c>
      <c r="E96" s="137"/>
      <c r="F96" s="1"/>
      <c r="G96" s="44"/>
      <c r="H96" s="44"/>
      <c r="I96" s="44"/>
      <c r="J96" s="44"/>
      <c r="K96" s="44"/>
      <c r="L96" s="293"/>
    </row>
    <row r="97" spans="1:12" s="54" customFormat="1" ht="12" thickBot="1" x14ac:dyDescent="0.4">
      <c r="A97" s="37"/>
      <c r="B97" s="55"/>
      <c r="C97" s="47">
        <v>93</v>
      </c>
      <c r="D97" s="48" t="s">
        <v>205</v>
      </c>
      <c r="E97" s="137"/>
      <c r="F97" s="1"/>
      <c r="G97" s="44"/>
      <c r="H97" s="44"/>
      <c r="I97" s="44"/>
      <c r="J97" s="44"/>
      <c r="K97" s="44"/>
      <c r="L97" s="293"/>
    </row>
    <row r="98" spans="1:12" s="54" customFormat="1" ht="23.65" thickBot="1" x14ac:dyDescent="0.4">
      <c r="A98" s="37"/>
      <c r="B98" s="55"/>
      <c r="C98" s="53">
        <v>94</v>
      </c>
      <c r="D98" s="51" t="s">
        <v>206</v>
      </c>
      <c r="E98" s="135"/>
      <c r="F98" s="1"/>
      <c r="G98" s="44"/>
      <c r="H98" s="44"/>
      <c r="I98" s="44"/>
      <c r="J98" s="44"/>
      <c r="K98" s="44"/>
      <c r="L98" s="293"/>
    </row>
    <row r="99" spans="1:12" s="54" customFormat="1" ht="23.65" thickBot="1" x14ac:dyDescent="0.4">
      <c r="A99" s="37"/>
      <c r="B99" s="56"/>
      <c r="C99" s="47">
        <v>95</v>
      </c>
      <c r="D99" s="48" t="s">
        <v>207</v>
      </c>
      <c r="E99" s="137"/>
      <c r="F99" s="1"/>
      <c r="G99" s="44"/>
      <c r="H99" s="44"/>
      <c r="I99" s="44"/>
      <c r="J99" s="44"/>
      <c r="K99" s="44"/>
      <c r="L99" s="293"/>
    </row>
    <row r="100" spans="1:12" s="54" customFormat="1" ht="12" thickBot="1" x14ac:dyDescent="0.4">
      <c r="A100" s="37"/>
      <c r="B100" s="36" t="s">
        <v>208</v>
      </c>
      <c r="C100" s="47">
        <v>96</v>
      </c>
      <c r="D100" s="48" t="s">
        <v>209</v>
      </c>
      <c r="E100" s="137"/>
      <c r="F100" s="1"/>
      <c r="G100" s="44"/>
      <c r="H100" s="44"/>
      <c r="I100" s="44"/>
      <c r="J100" s="44"/>
      <c r="K100" s="44"/>
      <c r="L100" s="293"/>
    </row>
    <row r="101" spans="1:12" s="54" customFormat="1" ht="23.65" thickBot="1" x14ac:dyDescent="0.4">
      <c r="A101" s="45"/>
      <c r="B101" s="41"/>
      <c r="C101" s="47">
        <v>97</v>
      </c>
      <c r="D101" s="48" t="s">
        <v>210</v>
      </c>
      <c r="E101" s="137"/>
      <c r="F101" s="1"/>
      <c r="G101" s="44"/>
      <c r="H101" s="44"/>
      <c r="I101" s="44"/>
      <c r="J101" s="44"/>
      <c r="K101" s="44"/>
      <c r="L101" s="293"/>
    </row>
    <row r="102" spans="1:12" s="54" customFormat="1" ht="23.65" thickBot="1" x14ac:dyDescent="0.4">
      <c r="A102" s="37" t="s">
        <v>211</v>
      </c>
      <c r="B102" s="36" t="s">
        <v>212</v>
      </c>
      <c r="C102" s="47">
        <v>98</v>
      </c>
      <c r="D102" s="48" t="s">
        <v>213</v>
      </c>
      <c r="E102" s="137"/>
      <c r="F102" s="1"/>
      <c r="G102" s="44"/>
      <c r="H102" s="44"/>
      <c r="I102" s="44"/>
      <c r="J102" s="44"/>
      <c r="K102" s="44"/>
      <c r="L102" s="293"/>
    </row>
    <row r="103" spans="1:12" s="54" customFormat="1" ht="12" thickBot="1" x14ac:dyDescent="0.4">
      <c r="A103" s="37" t="s">
        <v>214</v>
      </c>
      <c r="B103" s="38"/>
      <c r="C103" s="47">
        <v>99</v>
      </c>
      <c r="D103" s="48" t="s">
        <v>215</v>
      </c>
      <c r="E103" s="137"/>
      <c r="F103" s="1"/>
      <c r="G103" s="44"/>
      <c r="H103" s="44"/>
      <c r="I103" s="44"/>
      <c r="J103" s="44"/>
      <c r="K103" s="44"/>
      <c r="L103" s="293"/>
    </row>
    <row r="104" spans="1:12" s="54" customFormat="1" ht="12" thickBot="1" x14ac:dyDescent="0.4">
      <c r="A104" s="57"/>
      <c r="B104" s="41"/>
      <c r="C104" s="47">
        <v>100</v>
      </c>
      <c r="D104" s="48" t="s">
        <v>216</v>
      </c>
      <c r="E104" s="137"/>
      <c r="F104" s="1"/>
      <c r="G104" s="44"/>
      <c r="H104" s="44"/>
      <c r="I104" s="44"/>
      <c r="J104" s="44"/>
      <c r="K104" s="44"/>
      <c r="L104" s="293"/>
    </row>
    <row r="105" spans="1:12" s="54" customFormat="1" ht="23.65" thickBot="1" x14ac:dyDescent="0.4">
      <c r="A105" s="57"/>
      <c r="B105" s="36" t="s">
        <v>217</v>
      </c>
      <c r="C105" s="53">
        <v>101</v>
      </c>
      <c r="D105" s="51" t="s">
        <v>218</v>
      </c>
      <c r="E105" s="135"/>
      <c r="F105" s="1"/>
      <c r="G105" s="44"/>
      <c r="H105" s="44"/>
      <c r="I105" s="44"/>
      <c r="J105" s="44"/>
      <c r="K105" s="44"/>
      <c r="L105" s="293"/>
    </row>
    <row r="106" spans="1:12" s="54" customFormat="1" ht="23.65" thickBot="1" x14ac:dyDescent="0.4">
      <c r="A106" s="57"/>
      <c r="B106" s="38"/>
      <c r="C106" s="53">
        <v>102</v>
      </c>
      <c r="D106" s="51" t="s">
        <v>219</v>
      </c>
      <c r="E106" s="135"/>
      <c r="F106" s="1"/>
      <c r="G106" s="44"/>
      <c r="H106" s="44"/>
      <c r="I106" s="44"/>
      <c r="J106" s="44"/>
      <c r="K106" s="44"/>
      <c r="L106" s="293"/>
    </row>
    <row r="107" spans="1:12" s="54" customFormat="1" ht="23.65" thickBot="1" x14ac:dyDescent="0.4">
      <c r="A107" s="57"/>
      <c r="B107" s="41"/>
      <c r="C107" s="53">
        <v>103</v>
      </c>
      <c r="D107" s="51" t="s">
        <v>220</v>
      </c>
      <c r="E107" s="135"/>
      <c r="F107" s="1"/>
      <c r="G107" s="44"/>
      <c r="H107" s="44"/>
      <c r="I107" s="44"/>
      <c r="J107" s="44"/>
      <c r="K107" s="44"/>
      <c r="L107" s="293"/>
    </row>
    <row r="108" spans="1:12" s="54" customFormat="1" ht="12" thickBot="1" x14ac:dyDescent="0.4">
      <c r="A108" s="57"/>
      <c r="B108" s="36" t="s">
        <v>221</v>
      </c>
      <c r="C108" s="49">
        <v>104</v>
      </c>
      <c r="D108" s="50" t="s">
        <v>222</v>
      </c>
      <c r="E108" s="136" t="s">
        <v>4</v>
      </c>
      <c r="F108" s="17"/>
      <c r="G108" s="26"/>
      <c r="H108" s="26"/>
      <c r="I108" s="26"/>
      <c r="J108" s="26"/>
      <c r="K108" s="26"/>
      <c r="L108" s="293"/>
    </row>
    <row r="109" spans="1:12" s="54" customFormat="1" ht="23.65" thickBot="1" x14ac:dyDescent="0.4">
      <c r="A109" s="57"/>
      <c r="B109" s="38"/>
      <c r="C109" s="47">
        <v>105</v>
      </c>
      <c r="D109" s="48" t="s">
        <v>223</v>
      </c>
      <c r="E109" s="137"/>
      <c r="F109" s="1"/>
      <c r="G109" s="44"/>
      <c r="H109" s="44"/>
      <c r="I109" s="44"/>
      <c r="J109" s="44"/>
      <c r="K109" s="44"/>
      <c r="L109" s="293"/>
    </row>
    <row r="110" spans="1:12" s="54" customFormat="1" ht="35.25" thickBot="1" x14ac:dyDescent="0.4">
      <c r="A110" s="57"/>
      <c r="B110" s="38"/>
      <c r="C110" s="53">
        <v>106</v>
      </c>
      <c r="D110" s="51" t="s">
        <v>224</v>
      </c>
      <c r="E110" s="135"/>
      <c r="F110" s="1"/>
      <c r="G110" s="44"/>
      <c r="H110" s="44"/>
      <c r="I110" s="44"/>
      <c r="J110" s="44"/>
      <c r="K110" s="44"/>
      <c r="L110" s="293"/>
    </row>
    <row r="111" spans="1:12" s="54" customFormat="1" ht="23.65" thickBot="1" x14ac:dyDescent="0.4">
      <c r="A111" s="57"/>
      <c r="B111" s="41"/>
      <c r="C111" s="47">
        <v>107</v>
      </c>
      <c r="D111" s="48" t="s">
        <v>225</v>
      </c>
      <c r="E111" s="137"/>
      <c r="F111" s="1"/>
      <c r="G111" s="44"/>
      <c r="H111" s="44"/>
      <c r="I111" s="44"/>
      <c r="J111" s="44"/>
      <c r="K111" s="44"/>
      <c r="L111" s="293"/>
    </row>
    <row r="112" spans="1:12" s="54" customFormat="1" ht="23.65" thickBot="1" x14ac:dyDescent="0.4">
      <c r="A112" s="57"/>
      <c r="B112" s="36" t="s">
        <v>226</v>
      </c>
      <c r="C112" s="53">
        <v>108</v>
      </c>
      <c r="D112" s="51" t="s">
        <v>227</v>
      </c>
      <c r="E112" s="135"/>
      <c r="F112" s="1"/>
      <c r="G112" s="44"/>
      <c r="H112" s="44"/>
      <c r="I112" s="44"/>
      <c r="J112" s="44"/>
      <c r="K112" s="44"/>
      <c r="L112" s="293"/>
    </row>
    <row r="113" spans="1:12" s="54" customFormat="1" ht="23.65" thickBot="1" x14ac:dyDescent="0.4">
      <c r="A113" s="57"/>
      <c r="B113" s="41"/>
      <c r="C113" s="47">
        <v>109</v>
      </c>
      <c r="D113" s="48" t="s">
        <v>228</v>
      </c>
      <c r="E113" s="137"/>
      <c r="F113" s="1"/>
      <c r="G113" s="44"/>
      <c r="H113" s="44"/>
      <c r="I113" s="44"/>
      <c r="J113" s="44"/>
      <c r="K113" s="44"/>
      <c r="L113" s="293"/>
    </row>
    <row r="114" spans="1:12" s="54" customFormat="1" ht="23.65" thickBot="1" x14ac:dyDescent="0.4">
      <c r="A114" s="57"/>
      <c r="B114" s="36" t="s">
        <v>229</v>
      </c>
      <c r="C114" s="47">
        <v>110</v>
      </c>
      <c r="D114" s="48" t="s">
        <v>230</v>
      </c>
      <c r="E114" s="137"/>
      <c r="F114" s="1"/>
      <c r="G114" s="44"/>
      <c r="H114" s="44"/>
      <c r="I114" s="44"/>
      <c r="J114" s="44"/>
      <c r="K114" s="44"/>
      <c r="L114" s="293"/>
    </row>
    <row r="115" spans="1:12" s="54" customFormat="1" ht="23.65" thickBot="1" x14ac:dyDescent="0.4">
      <c r="A115" s="57"/>
      <c r="B115" s="38"/>
      <c r="C115" s="47">
        <v>111</v>
      </c>
      <c r="D115" s="48" t="s">
        <v>231</v>
      </c>
      <c r="E115" s="137"/>
      <c r="F115" s="1"/>
      <c r="G115" s="44"/>
      <c r="H115" s="44"/>
      <c r="I115" s="44"/>
      <c r="J115" s="44"/>
      <c r="K115" s="44"/>
      <c r="L115" s="293"/>
    </row>
    <row r="116" spans="1:12" s="54" customFormat="1" ht="12" thickBot="1" x14ac:dyDescent="0.4">
      <c r="A116" s="58"/>
      <c r="B116" s="41"/>
      <c r="C116" s="47">
        <v>112</v>
      </c>
      <c r="D116" s="48" t="s">
        <v>232</v>
      </c>
      <c r="E116" s="137"/>
      <c r="F116" s="1"/>
      <c r="G116" s="44"/>
      <c r="H116" s="44"/>
      <c r="I116" s="44"/>
      <c r="J116" s="44"/>
      <c r="K116" s="44"/>
      <c r="L116" s="293"/>
    </row>
    <row r="117" spans="1:12" s="54" customFormat="1" ht="23.65" thickBot="1" x14ac:dyDescent="0.4">
      <c r="A117" s="37" t="s">
        <v>233</v>
      </c>
      <c r="B117" s="36" t="s">
        <v>234</v>
      </c>
      <c r="C117" s="47">
        <v>113</v>
      </c>
      <c r="D117" s="48" t="s">
        <v>235</v>
      </c>
      <c r="E117" s="137"/>
      <c r="F117" s="1"/>
      <c r="G117" s="44"/>
      <c r="H117" s="44"/>
      <c r="I117" s="44"/>
      <c r="J117" s="44"/>
      <c r="K117" s="44"/>
      <c r="L117" s="293"/>
    </row>
    <row r="118" spans="1:12" s="54" customFormat="1" ht="23.65" thickBot="1" x14ac:dyDescent="0.4">
      <c r="A118" s="37" t="s">
        <v>214</v>
      </c>
      <c r="B118" s="38"/>
      <c r="C118" s="47">
        <v>114</v>
      </c>
      <c r="D118" s="48" t="s">
        <v>236</v>
      </c>
      <c r="E118" s="137"/>
      <c r="F118" s="1"/>
      <c r="G118" s="44"/>
      <c r="H118" s="44"/>
      <c r="I118" s="44"/>
      <c r="J118" s="44"/>
      <c r="K118" s="44"/>
      <c r="L118" s="293"/>
    </row>
    <row r="119" spans="1:12" s="54" customFormat="1" ht="23.65" thickBot="1" x14ac:dyDescent="0.4">
      <c r="A119" s="57"/>
      <c r="B119" s="38"/>
      <c r="C119" s="47">
        <v>115</v>
      </c>
      <c r="D119" s="48" t="s">
        <v>237</v>
      </c>
      <c r="E119" s="137"/>
      <c r="F119" s="1"/>
      <c r="G119" s="44"/>
      <c r="H119" s="44"/>
      <c r="I119" s="44"/>
      <c r="J119" s="44"/>
      <c r="K119" s="44"/>
      <c r="L119" s="293"/>
    </row>
    <row r="120" spans="1:12" s="54" customFormat="1" ht="23.65" thickBot="1" x14ac:dyDescent="0.4">
      <c r="A120" s="57"/>
      <c r="B120" s="41"/>
      <c r="C120" s="47">
        <v>116</v>
      </c>
      <c r="D120" s="48" t="s">
        <v>238</v>
      </c>
      <c r="E120" s="137"/>
      <c r="F120" s="1"/>
      <c r="G120" s="44"/>
      <c r="H120" s="44"/>
      <c r="I120" s="44"/>
      <c r="J120" s="44"/>
      <c r="K120" s="44"/>
      <c r="L120" s="293"/>
    </row>
    <row r="121" spans="1:12" s="54" customFormat="1" ht="12" thickBot="1" x14ac:dyDescent="0.4">
      <c r="A121" s="57"/>
      <c r="B121" s="36" t="s">
        <v>239</v>
      </c>
      <c r="C121" s="47">
        <v>117</v>
      </c>
      <c r="D121" s="48" t="s">
        <v>240</v>
      </c>
      <c r="E121" s="137"/>
      <c r="F121" s="1"/>
      <c r="G121" s="44"/>
      <c r="H121" s="44"/>
      <c r="I121" s="44"/>
      <c r="J121" s="44"/>
      <c r="K121" s="44"/>
      <c r="L121" s="293"/>
    </row>
    <row r="122" spans="1:12" s="54" customFormat="1" ht="23.65" thickBot="1" x14ac:dyDescent="0.4">
      <c r="A122" s="57"/>
      <c r="B122" s="41"/>
      <c r="C122" s="47">
        <v>118</v>
      </c>
      <c r="D122" s="48" t="s">
        <v>241</v>
      </c>
      <c r="E122" s="137"/>
      <c r="F122" s="1"/>
      <c r="G122" s="44"/>
      <c r="H122" s="44"/>
      <c r="I122" s="44"/>
      <c r="J122" s="44"/>
      <c r="K122" s="44"/>
      <c r="L122" s="293"/>
    </row>
    <row r="123" spans="1:12" s="54" customFormat="1" ht="23.65" thickBot="1" x14ac:dyDescent="0.4">
      <c r="A123" s="57"/>
      <c r="B123" s="36" t="s">
        <v>242</v>
      </c>
      <c r="C123" s="47">
        <v>119</v>
      </c>
      <c r="D123" s="48" t="s">
        <v>243</v>
      </c>
      <c r="E123" s="137"/>
      <c r="F123" s="1"/>
      <c r="G123" s="44"/>
      <c r="H123" s="44"/>
      <c r="I123" s="44"/>
      <c r="J123" s="44"/>
      <c r="K123" s="44"/>
      <c r="L123" s="293"/>
    </row>
    <row r="124" spans="1:12" s="54" customFormat="1" ht="12" thickBot="1" x14ac:dyDescent="0.4">
      <c r="A124" s="57"/>
      <c r="B124" s="41"/>
      <c r="C124" s="47">
        <v>120</v>
      </c>
      <c r="D124" s="48" t="s">
        <v>244</v>
      </c>
      <c r="E124" s="137"/>
      <c r="F124" s="1"/>
      <c r="G124" s="44"/>
      <c r="H124" s="44"/>
      <c r="I124" s="44"/>
      <c r="J124" s="44"/>
      <c r="K124" s="44"/>
      <c r="L124" s="293"/>
    </row>
    <row r="125" spans="1:12" s="54" customFormat="1" ht="12" thickBot="1" x14ac:dyDescent="0.4">
      <c r="A125" s="57"/>
      <c r="B125" s="36" t="s">
        <v>245</v>
      </c>
      <c r="C125" s="49">
        <v>121</v>
      </c>
      <c r="D125" s="50" t="s">
        <v>246</v>
      </c>
      <c r="E125" s="136" t="s">
        <v>4</v>
      </c>
      <c r="F125" s="17"/>
      <c r="G125" s="26"/>
      <c r="H125" s="26"/>
      <c r="I125" s="26"/>
      <c r="J125" s="26"/>
      <c r="K125" s="26"/>
      <c r="L125" s="293"/>
    </row>
    <row r="126" spans="1:12" s="54" customFormat="1" ht="23.65" thickBot="1" x14ac:dyDescent="0.4">
      <c r="A126" s="57"/>
      <c r="B126" s="38"/>
      <c r="C126" s="49">
        <v>122</v>
      </c>
      <c r="D126" s="50" t="s">
        <v>247</v>
      </c>
      <c r="E126" s="136" t="s">
        <v>4</v>
      </c>
      <c r="F126" s="17"/>
      <c r="G126" s="26"/>
      <c r="H126" s="26"/>
      <c r="I126" s="26"/>
      <c r="J126" s="26"/>
      <c r="K126" s="26"/>
      <c r="L126" s="293"/>
    </row>
    <row r="127" spans="1:12" s="54" customFormat="1" ht="23.65" thickBot="1" x14ac:dyDescent="0.4">
      <c r="A127" s="57"/>
      <c r="B127" s="38"/>
      <c r="C127" s="47">
        <v>123</v>
      </c>
      <c r="D127" s="48" t="s">
        <v>248</v>
      </c>
      <c r="E127" s="137"/>
      <c r="F127" s="1"/>
      <c r="G127" s="44"/>
      <c r="H127" s="44"/>
      <c r="I127" s="44"/>
      <c r="J127" s="44"/>
      <c r="K127" s="44"/>
      <c r="L127" s="293"/>
    </row>
    <row r="128" spans="1:12" s="54" customFormat="1" ht="23.65" thickBot="1" x14ac:dyDescent="0.4">
      <c r="A128" s="57"/>
      <c r="B128" s="38"/>
      <c r="C128" s="49">
        <v>124</v>
      </c>
      <c r="D128" s="50" t="s">
        <v>249</v>
      </c>
      <c r="E128" s="136" t="s">
        <v>4</v>
      </c>
      <c r="F128" s="17"/>
      <c r="G128" s="26"/>
      <c r="H128" s="26"/>
      <c r="I128" s="26"/>
      <c r="J128" s="26"/>
      <c r="K128" s="26"/>
      <c r="L128" s="293"/>
    </row>
    <row r="129" spans="1:12" s="54" customFormat="1" ht="23.65" thickBot="1" x14ac:dyDescent="0.4">
      <c r="A129" s="57"/>
      <c r="B129" s="38"/>
      <c r="C129" s="49">
        <v>125</v>
      </c>
      <c r="D129" s="50" t="s">
        <v>250</v>
      </c>
      <c r="E129" s="136" t="s">
        <v>4</v>
      </c>
      <c r="F129" s="17"/>
      <c r="G129" s="26"/>
      <c r="H129" s="26"/>
      <c r="I129" s="26"/>
      <c r="J129" s="26"/>
      <c r="K129" s="26"/>
      <c r="L129" s="293"/>
    </row>
    <row r="130" spans="1:12" s="54" customFormat="1" ht="23.65" thickBot="1" x14ac:dyDescent="0.4">
      <c r="A130" s="57"/>
      <c r="B130" s="38"/>
      <c r="C130" s="49">
        <v>126</v>
      </c>
      <c r="D130" s="50" t="s">
        <v>251</v>
      </c>
      <c r="E130" s="136" t="s">
        <v>4</v>
      </c>
      <c r="F130" s="17"/>
      <c r="G130" s="26"/>
      <c r="H130" s="26"/>
      <c r="I130" s="26"/>
      <c r="J130" s="26"/>
      <c r="K130" s="26"/>
      <c r="L130" s="293"/>
    </row>
    <row r="131" spans="1:12" s="54" customFormat="1" ht="23.65" thickBot="1" x14ac:dyDescent="0.4">
      <c r="A131" s="58"/>
      <c r="B131" s="41"/>
      <c r="C131" s="49">
        <v>127</v>
      </c>
      <c r="D131" s="50" t="s">
        <v>252</v>
      </c>
      <c r="E131" s="136" t="s">
        <v>4</v>
      </c>
      <c r="F131" s="17"/>
      <c r="G131" s="26"/>
      <c r="H131" s="26"/>
      <c r="I131" s="26"/>
      <c r="J131" s="26"/>
      <c r="K131" s="26"/>
      <c r="L131" s="293"/>
    </row>
    <row r="132" spans="1:12" s="54" customFormat="1" ht="23.65" thickBot="1" x14ac:dyDescent="0.4">
      <c r="A132" s="35" t="s">
        <v>253</v>
      </c>
      <c r="B132" s="36" t="s">
        <v>254</v>
      </c>
      <c r="C132" s="49">
        <v>128</v>
      </c>
      <c r="D132" s="50" t="s">
        <v>255</v>
      </c>
      <c r="E132" s="136" t="s">
        <v>4</v>
      </c>
      <c r="F132" s="17"/>
      <c r="G132" s="26"/>
      <c r="H132" s="26"/>
      <c r="I132" s="26"/>
      <c r="J132" s="26"/>
      <c r="K132" s="26"/>
      <c r="L132" s="293"/>
    </row>
    <row r="133" spans="1:12" s="54" customFormat="1" ht="12" thickBot="1" x14ac:dyDescent="0.4">
      <c r="A133" s="37"/>
      <c r="B133" s="41"/>
      <c r="C133" s="49">
        <v>129</v>
      </c>
      <c r="D133" s="50" t="s">
        <v>256</v>
      </c>
      <c r="E133" s="136" t="s">
        <v>4</v>
      </c>
      <c r="F133" s="17"/>
      <c r="G133" s="26"/>
      <c r="H133" s="26"/>
      <c r="I133" s="26"/>
      <c r="J133" s="26"/>
      <c r="K133" s="26"/>
      <c r="L133" s="293"/>
    </row>
    <row r="134" spans="1:12" s="54" customFormat="1" ht="12" thickBot="1" x14ac:dyDescent="0.4">
      <c r="A134" s="37"/>
      <c r="B134" s="36" t="s">
        <v>257</v>
      </c>
      <c r="C134" s="47">
        <v>130</v>
      </c>
      <c r="D134" s="48" t="s">
        <v>258</v>
      </c>
      <c r="E134" s="137"/>
      <c r="F134" s="1"/>
      <c r="G134" s="44"/>
      <c r="H134" s="44"/>
      <c r="I134" s="44"/>
      <c r="J134" s="44"/>
      <c r="K134" s="44"/>
      <c r="L134" s="293"/>
    </row>
    <row r="135" spans="1:12" s="54" customFormat="1" ht="12" thickBot="1" x14ac:dyDescent="0.4">
      <c r="A135" s="37"/>
      <c r="B135" s="38"/>
      <c r="C135" s="47">
        <v>131</v>
      </c>
      <c r="D135" s="48" t="s">
        <v>259</v>
      </c>
      <c r="E135" s="137"/>
      <c r="F135" s="1"/>
      <c r="G135" s="44"/>
      <c r="H135" s="44"/>
      <c r="I135" s="44"/>
      <c r="J135" s="44"/>
      <c r="K135" s="44"/>
      <c r="L135" s="293"/>
    </row>
    <row r="136" spans="1:12" s="54" customFormat="1" ht="12" thickBot="1" x14ac:dyDescent="0.4">
      <c r="A136" s="37"/>
      <c r="B136" s="38"/>
      <c r="C136" s="53">
        <v>132</v>
      </c>
      <c r="D136" s="51" t="s">
        <v>260</v>
      </c>
      <c r="E136" s="135"/>
      <c r="F136" s="1"/>
      <c r="G136" s="44"/>
      <c r="H136" s="44"/>
      <c r="I136" s="44"/>
      <c r="J136" s="44"/>
      <c r="K136" s="44"/>
      <c r="L136" s="293"/>
    </row>
    <row r="137" spans="1:12" s="54" customFormat="1" ht="12" thickBot="1" x14ac:dyDescent="0.4">
      <c r="A137" s="37"/>
      <c r="B137" s="38"/>
      <c r="C137" s="47">
        <v>133</v>
      </c>
      <c r="D137" s="48" t="s">
        <v>261</v>
      </c>
      <c r="E137" s="137"/>
      <c r="F137" s="1"/>
      <c r="G137" s="44"/>
      <c r="H137" s="44"/>
      <c r="I137" s="44"/>
      <c r="J137" s="44"/>
      <c r="K137" s="44"/>
      <c r="L137" s="293"/>
    </row>
    <row r="138" spans="1:12" s="54" customFormat="1" ht="23.65" thickBot="1" x14ac:dyDescent="0.4">
      <c r="A138" s="37"/>
      <c r="B138" s="38"/>
      <c r="C138" s="47">
        <v>134</v>
      </c>
      <c r="D138" s="48" t="s">
        <v>262</v>
      </c>
      <c r="E138" s="137"/>
      <c r="F138" s="1"/>
      <c r="G138" s="44"/>
      <c r="H138" s="44"/>
      <c r="I138" s="44"/>
      <c r="J138" s="44"/>
      <c r="K138" s="44"/>
      <c r="L138" s="293"/>
    </row>
    <row r="139" spans="1:12" s="54" customFormat="1" ht="12" thickBot="1" x14ac:dyDescent="0.4">
      <c r="A139" s="37"/>
      <c r="B139" s="38"/>
      <c r="C139" s="47">
        <v>135</v>
      </c>
      <c r="D139" s="48" t="s">
        <v>263</v>
      </c>
      <c r="E139" s="137"/>
      <c r="F139" s="1"/>
      <c r="G139" s="44"/>
      <c r="H139" s="44"/>
      <c r="I139" s="44"/>
      <c r="J139" s="44"/>
      <c r="K139" s="44"/>
      <c r="L139" s="293"/>
    </row>
    <row r="140" spans="1:12" s="54" customFormat="1" ht="12" thickBot="1" x14ac:dyDescent="0.4">
      <c r="A140" s="37"/>
      <c r="B140" s="38"/>
      <c r="C140" s="47">
        <v>136</v>
      </c>
      <c r="D140" s="48" t="s">
        <v>264</v>
      </c>
      <c r="E140" s="137"/>
      <c r="F140" s="1"/>
      <c r="G140" s="44"/>
      <c r="H140" s="44"/>
      <c r="I140" s="44"/>
      <c r="J140" s="44"/>
      <c r="K140" s="44"/>
      <c r="L140" s="293"/>
    </row>
    <row r="141" spans="1:12" s="54" customFormat="1" ht="12" thickBot="1" x14ac:dyDescent="0.4">
      <c r="A141" s="37"/>
      <c r="B141" s="38"/>
      <c r="C141" s="47">
        <v>137</v>
      </c>
      <c r="D141" s="48" t="s">
        <v>265</v>
      </c>
      <c r="E141" s="137"/>
      <c r="F141" s="1"/>
      <c r="G141" s="44"/>
      <c r="H141" s="44"/>
      <c r="I141" s="44"/>
      <c r="J141" s="44"/>
      <c r="K141" s="44"/>
      <c r="L141" s="293"/>
    </row>
    <row r="142" spans="1:12" s="54" customFormat="1" ht="12" thickBot="1" x14ac:dyDescent="0.4">
      <c r="A142" s="37"/>
      <c r="B142" s="41"/>
      <c r="C142" s="47">
        <v>138</v>
      </c>
      <c r="D142" s="48" t="s">
        <v>266</v>
      </c>
      <c r="E142" s="137"/>
      <c r="F142" s="1"/>
      <c r="G142" s="44"/>
      <c r="H142" s="44"/>
      <c r="I142" s="44"/>
      <c r="J142" s="44"/>
      <c r="K142" s="44"/>
      <c r="L142" s="293"/>
    </row>
    <row r="143" spans="1:12" s="54" customFormat="1" ht="23.65" thickBot="1" x14ac:dyDescent="0.4">
      <c r="A143" s="37"/>
      <c r="B143" s="36" t="s">
        <v>267</v>
      </c>
      <c r="C143" s="47">
        <v>139</v>
      </c>
      <c r="D143" s="48" t="s">
        <v>268</v>
      </c>
      <c r="E143" s="137"/>
      <c r="F143" s="1"/>
      <c r="G143" s="44"/>
      <c r="H143" s="44"/>
      <c r="I143" s="44"/>
      <c r="J143" s="44"/>
      <c r="K143" s="44"/>
      <c r="L143" s="293"/>
    </row>
    <row r="144" spans="1:12" s="54" customFormat="1" ht="12" thickBot="1" x14ac:dyDescent="0.4">
      <c r="A144" s="37"/>
      <c r="B144" s="38"/>
      <c r="C144" s="47">
        <v>140</v>
      </c>
      <c r="D144" s="48" t="s">
        <v>269</v>
      </c>
      <c r="E144" s="137"/>
      <c r="F144" s="1"/>
      <c r="G144" s="44"/>
      <c r="H144" s="44"/>
      <c r="I144" s="44"/>
      <c r="J144" s="44"/>
      <c r="K144" s="44"/>
      <c r="L144" s="293"/>
    </row>
    <row r="145" spans="1:14" s="54" customFormat="1" ht="12" thickBot="1" x14ac:dyDescent="0.4">
      <c r="A145" s="37"/>
      <c r="B145" s="38"/>
      <c r="C145" s="47">
        <v>141</v>
      </c>
      <c r="D145" s="48" t="s">
        <v>270</v>
      </c>
      <c r="E145" s="137"/>
      <c r="F145" s="1"/>
      <c r="G145" s="44"/>
      <c r="H145" s="44"/>
      <c r="I145" s="44"/>
      <c r="J145" s="44"/>
      <c r="K145" s="44"/>
      <c r="L145" s="293"/>
    </row>
    <row r="146" spans="1:14" s="54" customFormat="1" ht="12" thickBot="1" x14ac:dyDescent="0.4">
      <c r="A146" s="37"/>
      <c r="B146" s="38"/>
      <c r="C146" s="49">
        <v>142</v>
      </c>
      <c r="D146" s="50" t="s">
        <v>271</v>
      </c>
      <c r="E146" s="136" t="s">
        <v>4</v>
      </c>
      <c r="F146" s="17"/>
      <c r="G146" s="26"/>
      <c r="H146" s="26"/>
      <c r="I146" s="26"/>
      <c r="J146" s="26"/>
      <c r="K146" s="26"/>
      <c r="L146" s="293"/>
    </row>
    <row r="147" spans="1:14" s="54" customFormat="1" ht="12" thickBot="1" x14ac:dyDescent="0.4">
      <c r="A147" s="45"/>
      <c r="B147" s="41"/>
      <c r="C147" s="49">
        <v>143</v>
      </c>
      <c r="D147" s="50" t="s">
        <v>272</v>
      </c>
      <c r="E147" s="136" t="s">
        <v>4</v>
      </c>
      <c r="F147" s="17"/>
      <c r="G147" s="26"/>
      <c r="H147" s="26"/>
      <c r="I147" s="26"/>
      <c r="J147" s="26"/>
      <c r="K147" s="26"/>
      <c r="L147" s="293"/>
    </row>
    <row r="148" spans="1:14" x14ac:dyDescent="0.45">
      <c r="N148" s="294"/>
    </row>
    <row r="149" spans="1:14" x14ac:dyDescent="0.45">
      <c r="B149" s="151" t="s">
        <v>1950</v>
      </c>
      <c r="C149" s="7">
        <f>C147</f>
        <v>143</v>
      </c>
      <c r="D149" s="151" t="s">
        <v>1953</v>
      </c>
      <c r="E149" s="124">
        <f>C149-(E150+E151)</f>
        <v>129</v>
      </c>
      <c r="F149" s="125" t="s">
        <v>1936</v>
      </c>
      <c r="G149" s="150">
        <f>COUNTIFS(E5:E147,"",F5:F147,"Yes")</f>
        <v>0</v>
      </c>
      <c r="H149" s="126">
        <f>I149</f>
        <v>0</v>
      </c>
      <c r="I149" s="127">
        <f>IFERROR((G149/$E$149),0)</f>
        <v>0</v>
      </c>
      <c r="N149" s="294"/>
    </row>
    <row r="150" spans="1:14" x14ac:dyDescent="0.45">
      <c r="D150" s="151" t="s">
        <v>6</v>
      </c>
      <c r="E150" s="6">
        <f>COUNTIFS(E5:E147,"",F5:F147,"N/A")</f>
        <v>0</v>
      </c>
      <c r="F150" s="6">
        <v>2019</v>
      </c>
      <c r="G150" s="149">
        <f>COUNTIFS(E5:E147,"",$K$5:$K$147,("*2019*"))</f>
        <v>0</v>
      </c>
      <c r="H150" s="126">
        <f>H149+I150</f>
        <v>0</v>
      </c>
      <c r="I150" s="127">
        <f t="shared" ref="I150:I163" si="0">IFERROR((G150/$E$149),0)</f>
        <v>0</v>
      </c>
      <c r="N150" s="294"/>
    </row>
    <row r="151" spans="1:14" x14ac:dyDescent="0.45">
      <c r="D151" s="151" t="s">
        <v>1935</v>
      </c>
      <c r="E151" s="6">
        <f>COUNTIF(E5:E147,"Yes")</f>
        <v>14</v>
      </c>
      <c r="F151" s="6">
        <v>2020</v>
      </c>
      <c r="G151" s="149">
        <f>COUNTIFS(E5:E147,"",$K$5:$K$147,("*2020*"))</f>
        <v>0</v>
      </c>
      <c r="H151" s="126">
        <f>H150+I151</f>
        <v>0</v>
      </c>
      <c r="I151" s="127">
        <f t="shared" si="0"/>
        <v>0</v>
      </c>
      <c r="N151" s="294"/>
    </row>
    <row r="152" spans="1:14" x14ac:dyDescent="0.45">
      <c r="F152" s="6">
        <v>2021</v>
      </c>
      <c r="G152" s="149">
        <f>COUNTIFS(E5:E147,"",$K$5:$K$147,("*2021*"))</f>
        <v>0</v>
      </c>
      <c r="H152" s="126">
        <f t="shared" ref="H152:H163" si="1">H151+I152</f>
        <v>0</v>
      </c>
      <c r="I152" s="127">
        <f t="shared" si="0"/>
        <v>0</v>
      </c>
      <c r="N152" s="294"/>
    </row>
    <row r="153" spans="1:14" x14ac:dyDescent="0.45">
      <c r="F153" s="6">
        <v>2022</v>
      </c>
      <c r="G153" s="149">
        <f>COUNTIFS(E5:E147,"",$K$5:$K$147,("*2022*"))</f>
        <v>0</v>
      </c>
      <c r="H153" s="126">
        <f t="shared" si="1"/>
        <v>0</v>
      </c>
      <c r="I153" s="127">
        <f t="shared" si="0"/>
        <v>0</v>
      </c>
      <c r="N153" s="294"/>
    </row>
    <row r="154" spans="1:14" x14ac:dyDescent="0.45">
      <c r="F154" s="6">
        <v>2023</v>
      </c>
      <c r="G154" s="149">
        <f>COUNTIFS(E5:E147,"",$K$5:$K$147,("*2023*"))</f>
        <v>0</v>
      </c>
      <c r="H154" s="126">
        <f t="shared" si="1"/>
        <v>0</v>
      </c>
      <c r="I154" s="127">
        <f t="shared" si="0"/>
        <v>0</v>
      </c>
      <c r="N154" s="294"/>
    </row>
    <row r="155" spans="1:14" x14ac:dyDescent="0.45">
      <c r="F155" s="6">
        <v>2024</v>
      </c>
      <c r="G155" s="149">
        <f>COUNTIFS(E5:E147,"",$K$5:$K$147,("*2024*"))</f>
        <v>0</v>
      </c>
      <c r="H155" s="126">
        <f t="shared" si="1"/>
        <v>0</v>
      </c>
      <c r="I155" s="127">
        <f t="shared" si="0"/>
        <v>0</v>
      </c>
      <c r="N155" s="294"/>
    </row>
    <row r="156" spans="1:14" x14ac:dyDescent="0.45">
      <c r="F156" s="6">
        <v>2025</v>
      </c>
      <c r="G156" s="149">
        <f>COUNTIFS(E5:E147,"",$K$5:$K$147,("*2025*"))</f>
        <v>0</v>
      </c>
      <c r="H156" s="126">
        <f t="shared" si="1"/>
        <v>0</v>
      </c>
      <c r="I156" s="127">
        <f t="shared" si="0"/>
        <v>0</v>
      </c>
      <c r="N156" s="294"/>
    </row>
    <row r="157" spans="1:14" x14ac:dyDescent="0.45">
      <c r="F157" s="6">
        <v>2026</v>
      </c>
      <c r="G157" s="149">
        <f>COUNTIFS(E5:E147,"",$K$5:$K$147,("*2026*"))</f>
        <v>0</v>
      </c>
      <c r="H157" s="126">
        <f t="shared" si="1"/>
        <v>0</v>
      </c>
      <c r="I157" s="127">
        <f t="shared" si="0"/>
        <v>0</v>
      </c>
      <c r="N157" s="294"/>
    </row>
    <row r="158" spans="1:14" x14ac:dyDescent="0.45">
      <c r="F158" s="6">
        <v>2027</v>
      </c>
      <c r="G158" s="149">
        <f>COUNTIFS(E5:E147,"",$K$5:$K$147,("*2027*"))</f>
        <v>0</v>
      </c>
      <c r="H158" s="126">
        <f t="shared" si="1"/>
        <v>0</v>
      </c>
      <c r="I158" s="127">
        <f t="shared" si="0"/>
        <v>0</v>
      </c>
      <c r="N158" s="294"/>
    </row>
    <row r="159" spans="1:14" x14ac:dyDescent="0.45">
      <c r="F159" s="6">
        <v>2028</v>
      </c>
      <c r="G159" s="149">
        <f>COUNTIFS(E5:E147,"",$K$5:$K$147,("*2028*"))</f>
        <v>0</v>
      </c>
      <c r="H159" s="126">
        <f t="shared" si="1"/>
        <v>0</v>
      </c>
      <c r="I159" s="127">
        <f t="shared" si="0"/>
        <v>0</v>
      </c>
      <c r="N159" s="294"/>
    </row>
    <row r="160" spans="1:14" x14ac:dyDescent="0.45">
      <c r="F160" s="6">
        <v>2029</v>
      </c>
      <c r="G160" s="149">
        <f>COUNTIFS(E5:E147,"",$K$5:$K$147,("*2029*"))</f>
        <v>0</v>
      </c>
      <c r="H160" s="126">
        <f t="shared" si="1"/>
        <v>0</v>
      </c>
      <c r="I160" s="127">
        <f t="shared" si="0"/>
        <v>0</v>
      </c>
      <c r="N160" s="294"/>
    </row>
    <row r="161" spans="6:14" x14ac:dyDescent="0.45">
      <c r="F161" s="6">
        <v>2030</v>
      </c>
      <c r="G161" s="149">
        <f>COUNTIFS(E5:E147,"",$K$5:$K$147,("*2030*"))</f>
        <v>0</v>
      </c>
      <c r="H161" s="126">
        <f t="shared" si="1"/>
        <v>0</v>
      </c>
      <c r="I161" s="127">
        <f t="shared" si="0"/>
        <v>0</v>
      </c>
      <c r="N161" s="294"/>
    </row>
    <row r="162" spans="6:14" x14ac:dyDescent="0.45">
      <c r="F162" s="151" t="s">
        <v>1952</v>
      </c>
      <c r="G162" s="149">
        <f>COUNTIFS(E5:E147,"",F5:F147,"No",K5:K147,"")</f>
        <v>0</v>
      </c>
      <c r="H162" s="126">
        <f t="shared" si="1"/>
        <v>0</v>
      </c>
      <c r="I162" s="127">
        <f t="shared" si="0"/>
        <v>0</v>
      </c>
      <c r="N162" s="294"/>
    </row>
    <row r="163" spans="6:14" x14ac:dyDescent="0.45">
      <c r="F163" s="151" t="s">
        <v>1951</v>
      </c>
      <c r="G163" s="149">
        <f>COUNTIFS(E5:E147,"",F5:F147,"")</f>
        <v>129</v>
      </c>
      <c r="H163" s="126">
        <f t="shared" si="1"/>
        <v>1</v>
      </c>
      <c r="I163" s="127">
        <f t="shared" si="0"/>
        <v>1</v>
      </c>
      <c r="N163" s="294"/>
    </row>
    <row r="164" spans="6:14" x14ac:dyDescent="0.45">
      <c r="F164" s="151" t="s">
        <v>1937</v>
      </c>
      <c r="G164" s="156">
        <f>SUM(G149:G163)</f>
        <v>129</v>
      </c>
      <c r="H164" s="154"/>
      <c r="I164" s="155">
        <f>SUM(I149:I163)</f>
        <v>1</v>
      </c>
      <c r="N164" s="294"/>
    </row>
    <row r="165" spans="6:14" x14ac:dyDescent="0.45">
      <c r="N165" s="294"/>
    </row>
    <row r="166" spans="6:14" x14ac:dyDescent="0.45">
      <c r="N166" s="294"/>
    </row>
    <row r="167" spans="6:14" x14ac:dyDescent="0.45">
      <c r="N167" s="294"/>
    </row>
    <row r="168" spans="6:14" x14ac:dyDescent="0.45">
      <c r="N168" s="294"/>
    </row>
    <row r="169" spans="6:14" x14ac:dyDescent="0.45">
      <c r="N169" s="294"/>
    </row>
    <row r="170" spans="6:14" x14ac:dyDescent="0.45">
      <c r="N170" s="294"/>
    </row>
    <row r="171" spans="6:14" x14ac:dyDescent="0.45">
      <c r="N171" s="294"/>
    </row>
    <row r="172" spans="6:14" x14ac:dyDescent="0.45">
      <c r="N172" s="294"/>
    </row>
    <row r="173" spans="6:14" x14ac:dyDescent="0.45">
      <c r="N173" s="294"/>
    </row>
    <row r="174" spans="6:14" x14ac:dyDescent="0.45">
      <c r="N174" s="294"/>
    </row>
    <row r="175" spans="6:14" x14ac:dyDescent="0.45">
      <c r="N175" s="294"/>
    </row>
    <row r="176" spans="6:14" x14ac:dyDescent="0.45">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tdosL6X9vKrf5C+fiNhtlU95+1gKeBZHUMRUplmbPFe4AT5ziqKGIsKiLDNosx/6a3vdH3gHubv615NaJVzJQ==" saltValue="jvn50y2FdAbMrFnKZohKxw==" spinCount="100000" sheet="1" objects="1" scenarios="1" autoFilter="0"/>
  <autoFilter ref="A4:N147"/>
  <mergeCells count="1">
    <mergeCell ref="H3:K3"/>
  </mergeCells>
  <conditionalFormatting sqref="L5:L147">
    <cfRule type="cellIs" dxfId="6"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Tables!$A$2:$A$4</xm:f>
          </x14:formula1>
          <xm:sqref>F5:F147</xm:sqref>
        </x14:dataValidation>
        <x14:dataValidation type="list" allowBlank="1" showInputMessage="1" showErrorMessage="1">
          <x14:formula1>
            <xm:f>Tables!$B$2:$B$6</xm:f>
          </x14:formula1>
          <xm:sqref>H5:H147</xm:sqref>
        </x14:dataValidation>
        <x14:dataValidation type="list" allowBlank="1" showInputMessage="1" showErrorMessage="1">
          <x14:formula1>
            <xm:f>Tables!$C$2:$C$8</xm:f>
          </x14:formula1>
          <xm:sqref>I5:I147</xm:sqref>
        </x14:dataValidation>
        <x14:dataValidation type="list" allowBlank="1" showInputMessage="1" showErrorMessage="1">
          <x14:formula1>
            <xm:f>Tables!$D$2:$D$6</xm:f>
          </x14:formula1>
          <xm:sqref>J5:J147</xm:sqref>
        </x14:dataValidation>
        <x14:dataValidation type="list" allowBlank="1" showInputMessage="1" showErrorMessage="1">
          <x14:formula1>
            <xm:f>Tables!$A$2</xm:f>
          </x14:formula1>
          <xm:sqref>L5:L147</xm:sqref>
        </x14:dataValidation>
        <x14:dataValidation type="list" allowBlank="1" showInputMessage="1" showErrorMessage="1">
          <x14:formula1>
            <xm:f>Tables!$E$2:$E$47</xm:f>
          </x14:formula1>
          <xm:sqref>K5:K147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zoomScaleNormal="100"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6" width="22.33203125" style="6" customWidth="1"/>
    <col min="7" max="7" width="53.796875" style="6" customWidth="1"/>
    <col min="8" max="8" width="20.796875" style="6" customWidth="1"/>
    <col min="9" max="9" width="16.53125" style="6" bestFit="1" customWidth="1"/>
    <col min="10" max="13" width="16.59765625" style="6" customWidth="1"/>
    <col min="14" max="14" width="18.59765625" style="6" customWidth="1"/>
    <col min="15" max="16384" width="9.06640625" style="25"/>
  </cols>
  <sheetData>
    <row r="1" spans="1:14" s="85" customFormat="1" ht="21" x14ac:dyDescent="0.65">
      <c r="A1" s="10" t="s">
        <v>1209</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26.6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23.65" thickBot="1" x14ac:dyDescent="0.4">
      <c r="A5" s="63" t="s">
        <v>275</v>
      </c>
      <c r="B5" s="64" t="s">
        <v>1210</v>
      </c>
      <c r="C5" s="78">
        <v>1</v>
      </c>
      <c r="D5" s="71" t="s">
        <v>1211</v>
      </c>
      <c r="E5" s="139"/>
      <c r="F5" s="1"/>
      <c r="G5" s="44"/>
      <c r="H5" s="44"/>
      <c r="I5" s="44"/>
      <c r="J5" s="44"/>
      <c r="K5" s="44"/>
      <c r="L5" s="293"/>
    </row>
    <row r="6" spans="1:14" s="54" customFormat="1" ht="23.65" thickBot="1" x14ac:dyDescent="0.4">
      <c r="A6" s="65"/>
      <c r="B6" s="66"/>
      <c r="C6" s="69">
        <v>2</v>
      </c>
      <c r="D6" s="70" t="s">
        <v>1212</v>
      </c>
      <c r="E6" s="140" t="s">
        <v>4</v>
      </c>
      <c r="F6" s="17"/>
      <c r="G6" s="26"/>
      <c r="H6" s="26"/>
      <c r="I6" s="26"/>
      <c r="J6" s="26"/>
      <c r="K6" s="26"/>
      <c r="L6" s="293"/>
    </row>
    <row r="7" spans="1:14" s="54" customFormat="1" ht="12" thickBot="1" x14ac:dyDescent="0.4">
      <c r="A7" s="65"/>
      <c r="B7" s="66"/>
      <c r="C7" s="69">
        <v>3</v>
      </c>
      <c r="D7" s="70" t="s">
        <v>1213</v>
      </c>
      <c r="E7" s="140" t="s">
        <v>4</v>
      </c>
      <c r="F7" s="17"/>
      <c r="G7" s="26"/>
      <c r="H7" s="26"/>
      <c r="I7" s="26"/>
      <c r="J7" s="26"/>
      <c r="K7" s="26"/>
      <c r="L7" s="293"/>
    </row>
    <row r="8" spans="1:14" s="54" customFormat="1" ht="23.65" thickBot="1" x14ac:dyDescent="0.4">
      <c r="A8" s="65"/>
      <c r="B8" s="66"/>
      <c r="C8" s="78">
        <v>4</v>
      </c>
      <c r="D8" s="71" t="s">
        <v>1214</v>
      </c>
      <c r="E8" s="139"/>
      <c r="F8" s="1"/>
      <c r="G8" s="44"/>
      <c r="H8" s="44"/>
      <c r="I8" s="44"/>
      <c r="J8" s="44"/>
      <c r="K8" s="44"/>
      <c r="L8" s="293"/>
    </row>
    <row r="9" spans="1:14" s="54" customFormat="1" ht="23.65" thickBot="1" x14ac:dyDescent="0.4">
      <c r="A9" s="65"/>
      <c r="B9" s="66"/>
      <c r="C9" s="78">
        <v>5</v>
      </c>
      <c r="D9" s="71" t="s">
        <v>1215</v>
      </c>
      <c r="E9" s="139"/>
      <c r="F9" s="1"/>
      <c r="G9" s="44"/>
      <c r="H9" s="44"/>
      <c r="I9" s="44"/>
      <c r="J9" s="44"/>
      <c r="K9" s="44"/>
      <c r="L9" s="293"/>
    </row>
    <row r="10" spans="1:14" s="54" customFormat="1" ht="12" thickBot="1" x14ac:dyDescent="0.4">
      <c r="A10" s="65"/>
      <c r="B10" s="66"/>
      <c r="C10" s="78">
        <v>6</v>
      </c>
      <c r="D10" s="71" t="s">
        <v>1216</v>
      </c>
      <c r="E10" s="139"/>
      <c r="F10" s="1"/>
      <c r="G10" s="44"/>
      <c r="H10" s="44"/>
      <c r="I10" s="44"/>
      <c r="J10" s="44"/>
      <c r="K10" s="44"/>
      <c r="L10" s="293"/>
    </row>
    <row r="11" spans="1:14" s="54" customFormat="1" ht="12" thickBot="1" x14ac:dyDescent="0.4">
      <c r="A11" s="68"/>
      <c r="B11" s="67"/>
      <c r="C11" s="78">
        <v>7</v>
      </c>
      <c r="D11" s="71" t="s">
        <v>1217</v>
      </c>
      <c r="E11" s="139"/>
      <c r="F11" s="1"/>
      <c r="G11" s="44"/>
      <c r="H11" s="44"/>
      <c r="I11" s="44"/>
      <c r="J11" s="44"/>
      <c r="K11" s="44"/>
      <c r="L11" s="293"/>
    </row>
    <row r="12" spans="1:14" s="54" customFormat="1" ht="23.65" thickBot="1" x14ac:dyDescent="0.4">
      <c r="A12" s="63" t="s">
        <v>1218</v>
      </c>
      <c r="B12" s="64" t="s">
        <v>1219</v>
      </c>
      <c r="C12" s="78">
        <v>8</v>
      </c>
      <c r="D12" s="71" t="s">
        <v>1220</v>
      </c>
      <c r="E12" s="139"/>
      <c r="F12" s="1"/>
      <c r="G12" s="44"/>
      <c r="H12" s="44"/>
      <c r="I12" s="44"/>
      <c r="J12" s="44"/>
      <c r="K12" s="44"/>
      <c r="L12" s="293"/>
    </row>
    <row r="13" spans="1:14" s="54" customFormat="1" ht="23.65" thickBot="1" x14ac:dyDescent="0.4">
      <c r="A13" s="65"/>
      <c r="B13" s="66"/>
      <c r="C13" s="78">
        <v>9</v>
      </c>
      <c r="D13" s="71" t="s">
        <v>1221</v>
      </c>
      <c r="E13" s="139"/>
      <c r="F13" s="1"/>
      <c r="G13" s="44"/>
      <c r="H13" s="44"/>
      <c r="I13" s="44"/>
      <c r="J13" s="44"/>
      <c r="K13" s="44"/>
      <c r="L13" s="293"/>
    </row>
    <row r="14" spans="1:14" s="54" customFormat="1" ht="12" thickBot="1" x14ac:dyDescent="0.4">
      <c r="A14" s="65"/>
      <c r="B14" s="66"/>
      <c r="C14" s="78">
        <v>10</v>
      </c>
      <c r="D14" s="71" t="s">
        <v>1222</v>
      </c>
      <c r="E14" s="139"/>
      <c r="F14" s="1"/>
      <c r="G14" s="44"/>
      <c r="H14" s="44"/>
      <c r="I14" s="44"/>
      <c r="J14" s="44"/>
      <c r="K14" s="44"/>
      <c r="L14" s="293"/>
    </row>
    <row r="15" spans="1:14" s="54" customFormat="1" ht="12" thickBot="1" x14ac:dyDescent="0.4">
      <c r="A15" s="65"/>
      <c r="B15" s="66"/>
      <c r="C15" s="69">
        <v>11</v>
      </c>
      <c r="D15" s="70" t="s">
        <v>1223</v>
      </c>
      <c r="E15" s="140" t="s">
        <v>4</v>
      </c>
      <c r="F15" s="17"/>
      <c r="G15" s="26"/>
      <c r="H15" s="26"/>
      <c r="I15" s="26"/>
      <c r="J15" s="26"/>
      <c r="K15" s="26"/>
      <c r="L15" s="293"/>
    </row>
    <row r="16" spans="1:14" s="54" customFormat="1" ht="23.65" thickBot="1" x14ac:dyDescent="0.4">
      <c r="A16" s="65"/>
      <c r="B16" s="66"/>
      <c r="C16" s="78">
        <v>12</v>
      </c>
      <c r="D16" s="71" t="s">
        <v>1224</v>
      </c>
      <c r="E16" s="139"/>
      <c r="F16" s="1"/>
      <c r="G16" s="44"/>
      <c r="H16" s="44"/>
      <c r="I16" s="44"/>
      <c r="J16" s="44"/>
      <c r="K16" s="44"/>
      <c r="L16" s="293"/>
    </row>
    <row r="17" spans="1:12" s="54" customFormat="1" ht="23.65" thickBot="1" x14ac:dyDescent="0.4">
      <c r="A17" s="65"/>
      <c r="B17" s="66"/>
      <c r="C17" s="78">
        <v>13</v>
      </c>
      <c r="D17" s="71" t="s">
        <v>1225</v>
      </c>
      <c r="E17" s="139"/>
      <c r="F17" s="1"/>
      <c r="G17" s="44"/>
      <c r="H17" s="44"/>
      <c r="I17" s="44"/>
      <c r="J17" s="44"/>
      <c r="K17" s="44"/>
      <c r="L17" s="293"/>
    </row>
    <row r="18" spans="1:12" s="54" customFormat="1" ht="23.65" thickBot="1" x14ac:dyDescent="0.4">
      <c r="A18" s="65"/>
      <c r="B18" s="66"/>
      <c r="C18" s="78">
        <v>14</v>
      </c>
      <c r="D18" s="71" t="s">
        <v>1226</v>
      </c>
      <c r="E18" s="139"/>
      <c r="F18" s="1"/>
      <c r="G18" s="44"/>
      <c r="H18" s="44"/>
      <c r="I18" s="44"/>
      <c r="J18" s="44"/>
      <c r="K18" s="44"/>
      <c r="L18" s="293"/>
    </row>
    <row r="19" spans="1:12" s="54" customFormat="1" ht="23.65" thickBot="1" x14ac:dyDescent="0.4">
      <c r="A19" s="65"/>
      <c r="B19" s="67"/>
      <c r="C19" s="78">
        <v>15</v>
      </c>
      <c r="D19" s="71" t="s">
        <v>1227</v>
      </c>
      <c r="E19" s="139"/>
      <c r="F19" s="1"/>
      <c r="G19" s="44"/>
      <c r="H19" s="44"/>
      <c r="I19" s="44"/>
      <c r="J19" s="44"/>
      <c r="K19" s="44"/>
      <c r="L19" s="293"/>
    </row>
    <row r="20" spans="1:12" s="54" customFormat="1" ht="12" thickBot="1" x14ac:dyDescent="0.4">
      <c r="A20" s="65"/>
      <c r="B20" s="64" t="s">
        <v>1228</v>
      </c>
      <c r="C20" s="78">
        <v>16</v>
      </c>
      <c r="D20" s="71" t="s">
        <v>1229</v>
      </c>
      <c r="E20" s="139"/>
      <c r="F20" s="1"/>
      <c r="G20" s="44"/>
      <c r="H20" s="44"/>
      <c r="I20" s="44"/>
      <c r="J20" s="44"/>
      <c r="K20" s="44"/>
      <c r="L20" s="293"/>
    </row>
    <row r="21" spans="1:12" s="54" customFormat="1" ht="12" thickBot="1" x14ac:dyDescent="0.4">
      <c r="A21" s="65"/>
      <c r="B21" s="66"/>
      <c r="C21" s="78">
        <v>17</v>
      </c>
      <c r="D21" s="71" t="s">
        <v>1230</v>
      </c>
      <c r="E21" s="139"/>
      <c r="F21" s="29"/>
      <c r="G21" s="77"/>
      <c r="H21" s="77"/>
      <c r="I21" s="77"/>
      <c r="J21" s="77"/>
      <c r="K21" s="77"/>
      <c r="L21" s="293"/>
    </row>
    <row r="22" spans="1:12" s="54" customFormat="1" ht="23.65" thickBot="1" x14ac:dyDescent="0.4">
      <c r="A22" s="65"/>
      <c r="B22" s="66"/>
      <c r="C22" s="78">
        <v>18</v>
      </c>
      <c r="D22" s="71" t="s">
        <v>1231</v>
      </c>
      <c r="E22" s="139"/>
      <c r="F22" s="1"/>
      <c r="G22" s="44"/>
      <c r="H22" s="44"/>
      <c r="I22" s="44"/>
      <c r="J22" s="44"/>
      <c r="K22" s="44"/>
      <c r="L22" s="293"/>
    </row>
    <row r="23" spans="1:12" s="54" customFormat="1" ht="12" thickBot="1" x14ac:dyDescent="0.4">
      <c r="A23" s="65"/>
      <c r="B23" s="66"/>
      <c r="C23" s="78">
        <v>19</v>
      </c>
      <c r="D23" s="71" t="s">
        <v>1232</v>
      </c>
      <c r="E23" s="139"/>
      <c r="F23" s="1"/>
      <c r="G23" s="44"/>
      <c r="H23" s="44"/>
      <c r="I23" s="44"/>
      <c r="J23" s="44"/>
      <c r="K23" s="44"/>
      <c r="L23" s="293"/>
    </row>
    <row r="24" spans="1:12" s="54" customFormat="1" ht="23.65" thickBot="1" x14ac:dyDescent="0.4">
      <c r="A24" s="65"/>
      <c r="B24" s="64" t="s">
        <v>1233</v>
      </c>
      <c r="C24" s="78">
        <v>20</v>
      </c>
      <c r="D24" s="71" t="s">
        <v>1234</v>
      </c>
      <c r="E24" s="139"/>
      <c r="F24" s="1"/>
      <c r="G24" s="44"/>
      <c r="H24" s="44"/>
      <c r="I24" s="44"/>
      <c r="J24" s="44"/>
      <c r="K24" s="44"/>
      <c r="L24" s="293"/>
    </row>
    <row r="25" spans="1:12" s="54" customFormat="1" ht="12" thickBot="1" x14ac:dyDescent="0.4">
      <c r="A25" s="65"/>
      <c r="B25" s="66"/>
      <c r="C25" s="78">
        <v>21</v>
      </c>
      <c r="D25" s="71" t="s">
        <v>1235</v>
      </c>
      <c r="E25" s="139"/>
      <c r="F25" s="1"/>
      <c r="G25" s="44"/>
      <c r="H25" s="44"/>
      <c r="I25" s="44"/>
      <c r="J25" s="44"/>
      <c r="K25" s="44"/>
      <c r="L25" s="293"/>
    </row>
    <row r="26" spans="1:12" s="54" customFormat="1" ht="23.65" thickBot="1" x14ac:dyDescent="0.4">
      <c r="A26" s="65"/>
      <c r="B26" s="66"/>
      <c r="C26" s="78">
        <v>22</v>
      </c>
      <c r="D26" s="71" t="s">
        <v>1236</v>
      </c>
      <c r="E26" s="139"/>
      <c r="F26" s="1"/>
      <c r="G26" s="44"/>
      <c r="H26" s="44"/>
      <c r="I26" s="44"/>
      <c r="J26" s="44"/>
      <c r="K26" s="44"/>
      <c r="L26" s="293"/>
    </row>
    <row r="27" spans="1:12" s="54" customFormat="1" ht="12" thickBot="1" x14ac:dyDescent="0.4">
      <c r="A27" s="65"/>
      <c r="B27" s="66"/>
      <c r="C27" s="78">
        <v>23</v>
      </c>
      <c r="D27" s="71" t="s">
        <v>1237</v>
      </c>
      <c r="E27" s="139"/>
      <c r="F27" s="1"/>
      <c r="G27" s="44"/>
      <c r="H27" s="44"/>
      <c r="I27" s="44"/>
      <c r="J27" s="44"/>
      <c r="K27" s="44"/>
      <c r="L27" s="293"/>
    </row>
    <row r="28" spans="1:12" s="54" customFormat="1" ht="46.9" thickBot="1" x14ac:dyDescent="0.4">
      <c r="A28" s="65"/>
      <c r="B28" s="66"/>
      <c r="C28" s="78">
        <v>24</v>
      </c>
      <c r="D28" s="71" t="s">
        <v>1238</v>
      </c>
      <c r="E28" s="139"/>
      <c r="F28" s="1"/>
      <c r="G28" s="44"/>
      <c r="H28" s="44"/>
      <c r="I28" s="44"/>
      <c r="J28" s="44"/>
      <c r="K28" s="44"/>
      <c r="L28" s="293"/>
    </row>
    <row r="29" spans="1:12" s="54" customFormat="1" ht="23.65" thickBot="1" x14ac:dyDescent="0.4">
      <c r="A29" s="65"/>
      <c r="B29" s="66"/>
      <c r="C29" s="78">
        <v>25</v>
      </c>
      <c r="D29" s="71" t="s">
        <v>1239</v>
      </c>
      <c r="E29" s="139"/>
      <c r="F29" s="1"/>
      <c r="G29" s="44"/>
      <c r="H29" s="44"/>
      <c r="I29" s="44"/>
      <c r="J29" s="44"/>
      <c r="K29" s="44"/>
      <c r="L29" s="293"/>
    </row>
    <row r="30" spans="1:12" s="54" customFormat="1" ht="12" thickBot="1" x14ac:dyDescent="0.4">
      <c r="A30" s="65"/>
      <c r="B30" s="66"/>
      <c r="C30" s="78">
        <v>26</v>
      </c>
      <c r="D30" s="71" t="s">
        <v>1240</v>
      </c>
      <c r="E30" s="139"/>
      <c r="F30" s="1"/>
      <c r="G30" s="44"/>
      <c r="H30" s="44"/>
      <c r="I30" s="44"/>
      <c r="J30" s="44"/>
      <c r="K30" s="44"/>
      <c r="L30" s="293"/>
    </row>
    <row r="31" spans="1:12" s="54" customFormat="1" ht="12" thickBot="1" x14ac:dyDescent="0.4">
      <c r="A31" s="65"/>
      <c r="B31" s="66"/>
      <c r="C31" s="69">
        <v>27</v>
      </c>
      <c r="D31" s="70" t="s">
        <v>1241</v>
      </c>
      <c r="E31" s="140" t="s">
        <v>4</v>
      </c>
      <c r="F31" s="17"/>
      <c r="G31" s="26"/>
      <c r="H31" s="26"/>
      <c r="I31" s="26"/>
      <c r="J31" s="26"/>
      <c r="K31" s="26"/>
      <c r="L31" s="293"/>
    </row>
    <row r="32" spans="1:12" s="54" customFormat="1" ht="12" thickBot="1" x14ac:dyDescent="0.4">
      <c r="A32" s="65"/>
      <c r="B32" s="66"/>
      <c r="C32" s="78">
        <v>28</v>
      </c>
      <c r="D32" s="71" t="s">
        <v>1242</v>
      </c>
      <c r="E32" s="139"/>
      <c r="F32" s="1"/>
      <c r="G32" s="44"/>
      <c r="H32" s="44"/>
      <c r="I32" s="44"/>
      <c r="J32" s="44"/>
      <c r="K32" s="44"/>
      <c r="L32" s="293"/>
    </row>
    <row r="33" spans="1:12" s="54" customFormat="1" ht="23.65" thickBot="1" x14ac:dyDescent="0.4">
      <c r="A33" s="65"/>
      <c r="B33" s="66"/>
      <c r="C33" s="78">
        <v>29</v>
      </c>
      <c r="D33" s="71" t="s">
        <v>1243</v>
      </c>
      <c r="E33" s="139"/>
      <c r="F33" s="1"/>
      <c r="G33" s="44"/>
      <c r="H33" s="44"/>
      <c r="I33" s="44"/>
      <c r="J33" s="44"/>
      <c r="K33" s="44"/>
      <c r="L33" s="293"/>
    </row>
    <row r="34" spans="1:12" s="54" customFormat="1" ht="23.65" thickBot="1" x14ac:dyDescent="0.4">
      <c r="A34" s="65"/>
      <c r="B34" s="66"/>
      <c r="C34" s="78">
        <v>30</v>
      </c>
      <c r="D34" s="71" t="s">
        <v>1244</v>
      </c>
      <c r="E34" s="139"/>
      <c r="F34" s="1"/>
      <c r="G34" s="44"/>
      <c r="H34" s="44"/>
      <c r="I34" s="44"/>
      <c r="J34" s="44"/>
      <c r="K34" s="44"/>
      <c r="L34" s="293"/>
    </row>
    <row r="35" spans="1:12" s="54" customFormat="1" ht="23.65" thickBot="1" x14ac:dyDescent="0.4">
      <c r="A35" s="65"/>
      <c r="B35" s="66"/>
      <c r="C35" s="78">
        <v>31</v>
      </c>
      <c r="D35" s="71" t="s">
        <v>1245</v>
      </c>
      <c r="E35" s="139"/>
      <c r="F35" s="1"/>
      <c r="G35" s="44"/>
      <c r="H35" s="44"/>
      <c r="I35" s="44"/>
      <c r="J35" s="44"/>
      <c r="K35" s="44"/>
      <c r="L35" s="293"/>
    </row>
    <row r="36" spans="1:12" s="54" customFormat="1" ht="23.65" thickBot="1" x14ac:dyDescent="0.4">
      <c r="A36" s="65"/>
      <c r="B36" s="66"/>
      <c r="C36" s="78">
        <v>32</v>
      </c>
      <c r="D36" s="71" t="s">
        <v>1246</v>
      </c>
      <c r="E36" s="139"/>
      <c r="F36" s="1"/>
      <c r="G36" s="44"/>
      <c r="H36" s="44"/>
      <c r="I36" s="44"/>
      <c r="J36" s="44"/>
      <c r="K36" s="44"/>
      <c r="L36" s="293"/>
    </row>
    <row r="37" spans="1:12" s="54" customFormat="1" ht="23.65" thickBot="1" x14ac:dyDescent="0.4">
      <c r="A37" s="65"/>
      <c r="B37" s="67"/>
      <c r="C37" s="78">
        <v>33</v>
      </c>
      <c r="D37" s="71" t="s">
        <v>1247</v>
      </c>
      <c r="E37" s="139"/>
      <c r="F37" s="1"/>
      <c r="G37" s="44"/>
      <c r="H37" s="44"/>
      <c r="I37" s="44"/>
      <c r="J37" s="44"/>
      <c r="K37" s="44"/>
      <c r="L37" s="293"/>
    </row>
    <row r="38" spans="1:12" s="54" customFormat="1" ht="23.65" thickBot="1" x14ac:dyDescent="0.4">
      <c r="A38" s="65"/>
      <c r="B38" s="64" t="s">
        <v>1248</v>
      </c>
      <c r="C38" s="78">
        <v>34</v>
      </c>
      <c r="D38" s="71" t="s">
        <v>1249</v>
      </c>
      <c r="E38" s="139"/>
      <c r="F38" s="1"/>
      <c r="G38" s="44"/>
      <c r="H38" s="44"/>
      <c r="I38" s="44"/>
      <c r="J38" s="44"/>
      <c r="K38" s="44"/>
      <c r="L38" s="293"/>
    </row>
    <row r="39" spans="1:12" s="54" customFormat="1" ht="23.65" thickBot="1" x14ac:dyDescent="0.4">
      <c r="A39" s="65"/>
      <c r="B39" s="66"/>
      <c r="C39" s="78">
        <v>35</v>
      </c>
      <c r="D39" s="71" t="s">
        <v>1250</v>
      </c>
      <c r="E39" s="139"/>
      <c r="F39" s="1"/>
      <c r="G39" s="44"/>
      <c r="H39" s="44"/>
      <c r="I39" s="44"/>
      <c r="J39" s="44"/>
      <c r="K39" s="44"/>
      <c r="L39" s="293"/>
    </row>
    <row r="40" spans="1:12" s="54" customFormat="1" ht="12" thickBot="1" x14ac:dyDescent="0.4">
      <c r="A40" s="65"/>
      <c r="B40" s="66"/>
      <c r="C40" s="78">
        <v>36</v>
      </c>
      <c r="D40" s="71" t="s">
        <v>1251</v>
      </c>
      <c r="E40" s="139"/>
      <c r="F40" s="1"/>
      <c r="G40" s="44"/>
      <c r="H40" s="44"/>
      <c r="I40" s="44"/>
      <c r="J40" s="44"/>
      <c r="K40" s="44"/>
      <c r="L40" s="293"/>
    </row>
    <row r="41" spans="1:12" s="54" customFormat="1" ht="23.65" thickBot="1" x14ac:dyDescent="0.4">
      <c r="A41" s="65"/>
      <c r="B41" s="66"/>
      <c r="C41" s="78">
        <v>37</v>
      </c>
      <c r="D41" s="71" t="s">
        <v>1252</v>
      </c>
      <c r="E41" s="139"/>
      <c r="F41" s="1"/>
      <c r="G41" s="44"/>
      <c r="H41" s="44"/>
      <c r="I41" s="44"/>
      <c r="J41" s="44"/>
      <c r="K41" s="44"/>
      <c r="L41" s="293"/>
    </row>
    <row r="42" spans="1:12" s="54" customFormat="1" ht="46.9" thickBot="1" x14ac:dyDescent="0.4">
      <c r="A42" s="65"/>
      <c r="B42" s="67"/>
      <c r="C42" s="69">
        <v>38</v>
      </c>
      <c r="D42" s="70" t="s">
        <v>1253</v>
      </c>
      <c r="E42" s="140" t="s">
        <v>4</v>
      </c>
      <c r="F42" s="17"/>
      <c r="G42" s="26"/>
      <c r="H42" s="26"/>
      <c r="I42" s="26"/>
      <c r="J42" s="26"/>
      <c r="K42" s="26"/>
      <c r="L42" s="293"/>
    </row>
    <row r="43" spans="1:12" s="54" customFormat="1" ht="12" thickBot="1" x14ac:dyDescent="0.4">
      <c r="A43" s="65"/>
      <c r="B43" s="64" t="s">
        <v>1254</v>
      </c>
      <c r="C43" s="78">
        <v>39</v>
      </c>
      <c r="D43" s="71" t="s">
        <v>1255</v>
      </c>
      <c r="E43" s="139"/>
      <c r="F43" s="1"/>
      <c r="G43" s="44"/>
      <c r="H43" s="44"/>
      <c r="I43" s="44"/>
      <c r="J43" s="44"/>
      <c r="K43" s="44"/>
      <c r="L43" s="293"/>
    </row>
    <row r="44" spans="1:12" s="54" customFormat="1" ht="23.65" thickBot="1" x14ac:dyDescent="0.4">
      <c r="A44" s="65"/>
      <c r="B44" s="66"/>
      <c r="C44" s="78">
        <v>40</v>
      </c>
      <c r="D44" s="71" t="s">
        <v>1256</v>
      </c>
      <c r="E44" s="139"/>
      <c r="F44" s="1"/>
      <c r="G44" s="44"/>
      <c r="H44" s="44"/>
      <c r="I44" s="44"/>
      <c r="J44" s="44"/>
      <c r="K44" s="44"/>
      <c r="L44" s="293"/>
    </row>
    <row r="45" spans="1:12" s="54" customFormat="1" ht="12" thickBot="1" x14ac:dyDescent="0.4">
      <c r="A45" s="65"/>
      <c r="B45" s="66"/>
      <c r="C45" s="78">
        <v>41</v>
      </c>
      <c r="D45" s="71" t="s">
        <v>1257</v>
      </c>
      <c r="E45" s="139"/>
      <c r="F45" s="1"/>
      <c r="G45" s="44"/>
      <c r="H45" s="44"/>
      <c r="I45" s="44"/>
      <c r="J45" s="44"/>
      <c r="K45" s="44"/>
      <c r="L45" s="293"/>
    </row>
    <row r="46" spans="1:12" s="54" customFormat="1" ht="12" thickBot="1" x14ac:dyDescent="0.4">
      <c r="A46" s="65"/>
      <c r="B46" s="66"/>
      <c r="C46" s="78">
        <v>42</v>
      </c>
      <c r="D46" s="71" t="s">
        <v>1258</v>
      </c>
      <c r="E46" s="139"/>
      <c r="F46" s="1"/>
      <c r="G46" s="44"/>
      <c r="H46" s="44"/>
      <c r="I46" s="44"/>
      <c r="J46" s="44"/>
      <c r="K46" s="44"/>
      <c r="L46" s="293"/>
    </row>
    <row r="47" spans="1:12" s="54" customFormat="1" ht="23.65" thickBot="1" x14ac:dyDescent="0.4">
      <c r="A47" s="65"/>
      <c r="B47" s="66"/>
      <c r="C47" s="78">
        <v>43</v>
      </c>
      <c r="D47" s="71" t="s">
        <v>1259</v>
      </c>
      <c r="E47" s="139"/>
      <c r="F47" s="1"/>
      <c r="G47" s="44"/>
      <c r="H47" s="44"/>
      <c r="I47" s="44"/>
      <c r="J47" s="44"/>
      <c r="K47" s="44"/>
      <c r="L47" s="293"/>
    </row>
    <row r="48" spans="1:12" s="54" customFormat="1" ht="12" thickBot="1" x14ac:dyDescent="0.4">
      <c r="A48" s="65"/>
      <c r="B48" s="66"/>
      <c r="C48" s="78">
        <v>44</v>
      </c>
      <c r="D48" s="71" t="s">
        <v>1260</v>
      </c>
      <c r="E48" s="139"/>
      <c r="F48" s="1"/>
      <c r="G48" s="44"/>
      <c r="H48" s="44"/>
      <c r="I48" s="44"/>
      <c r="J48" s="44"/>
      <c r="K48" s="44"/>
      <c r="L48" s="293"/>
    </row>
    <row r="49" spans="1:12" s="54" customFormat="1" ht="12" thickBot="1" x14ac:dyDescent="0.4">
      <c r="A49" s="65"/>
      <c r="B49" s="66"/>
      <c r="C49" s="78">
        <v>45</v>
      </c>
      <c r="D49" s="71" t="s">
        <v>1261</v>
      </c>
      <c r="E49" s="139"/>
      <c r="F49" s="1"/>
      <c r="G49" s="44"/>
      <c r="H49" s="44"/>
      <c r="I49" s="44"/>
      <c r="J49" s="44"/>
      <c r="K49" s="44"/>
      <c r="L49" s="293"/>
    </row>
    <row r="50" spans="1:12" s="54" customFormat="1" ht="12" thickBot="1" x14ac:dyDescent="0.4">
      <c r="A50" s="65"/>
      <c r="B50" s="67"/>
      <c r="C50" s="78">
        <v>46</v>
      </c>
      <c r="D50" s="71" t="s">
        <v>1262</v>
      </c>
      <c r="E50" s="139"/>
      <c r="F50" s="1"/>
      <c r="G50" s="44"/>
      <c r="H50" s="44"/>
      <c r="I50" s="44"/>
      <c r="J50" s="44"/>
      <c r="K50" s="44"/>
      <c r="L50" s="293"/>
    </row>
    <row r="51" spans="1:12" s="54" customFormat="1" ht="12" thickBot="1" x14ac:dyDescent="0.4">
      <c r="A51" s="65"/>
      <c r="B51" s="64" t="s">
        <v>1263</v>
      </c>
      <c r="C51" s="78">
        <v>47</v>
      </c>
      <c r="D51" s="71" t="s">
        <v>1264</v>
      </c>
      <c r="E51" s="139"/>
      <c r="F51" s="1"/>
      <c r="G51" s="44"/>
      <c r="H51" s="44"/>
      <c r="I51" s="44"/>
      <c r="J51" s="44"/>
      <c r="K51" s="44"/>
      <c r="L51" s="293"/>
    </row>
    <row r="52" spans="1:12" s="54" customFormat="1" ht="23.65" thickBot="1" x14ac:dyDescent="0.4">
      <c r="A52" s="65"/>
      <c r="B52" s="67"/>
      <c r="C52" s="78">
        <v>48</v>
      </c>
      <c r="D52" s="71" t="s">
        <v>1265</v>
      </c>
      <c r="E52" s="139"/>
      <c r="F52" s="1"/>
      <c r="G52" s="44"/>
      <c r="H52" s="44"/>
      <c r="I52" s="44"/>
      <c r="J52" s="44"/>
      <c r="K52" s="44"/>
      <c r="L52" s="293"/>
    </row>
    <row r="53" spans="1:12" s="54" customFormat="1" ht="23.65" thickBot="1" x14ac:dyDescent="0.4">
      <c r="A53" s="65"/>
      <c r="B53" s="64" t="s">
        <v>1266</v>
      </c>
      <c r="C53" s="78">
        <v>49</v>
      </c>
      <c r="D53" s="71" t="s">
        <v>1267</v>
      </c>
      <c r="E53" s="139"/>
      <c r="F53" s="1"/>
      <c r="G53" s="44"/>
      <c r="H53" s="44"/>
      <c r="I53" s="44"/>
      <c r="J53" s="44"/>
      <c r="K53" s="44"/>
      <c r="L53" s="293"/>
    </row>
    <row r="54" spans="1:12" s="54" customFormat="1" ht="23.65" thickBot="1" x14ac:dyDescent="0.4">
      <c r="A54" s="65"/>
      <c r="B54" s="66"/>
      <c r="C54" s="78">
        <v>50</v>
      </c>
      <c r="D54" s="71" t="s">
        <v>1268</v>
      </c>
      <c r="E54" s="139"/>
      <c r="F54" s="1"/>
      <c r="G54" s="44"/>
      <c r="H54" s="44"/>
      <c r="I54" s="44"/>
      <c r="J54" s="44"/>
      <c r="K54" s="44"/>
      <c r="L54" s="293"/>
    </row>
    <row r="55" spans="1:12" s="54" customFormat="1" ht="23.65" thickBot="1" x14ac:dyDescent="0.4">
      <c r="A55" s="65"/>
      <c r="B55" s="64" t="s">
        <v>1269</v>
      </c>
      <c r="C55" s="78">
        <v>51</v>
      </c>
      <c r="D55" s="71" t="s">
        <v>1270</v>
      </c>
      <c r="E55" s="139"/>
      <c r="F55" s="1"/>
      <c r="G55" s="44"/>
      <c r="H55" s="44"/>
      <c r="I55" s="44"/>
      <c r="J55" s="44"/>
      <c r="K55" s="44"/>
      <c r="L55" s="293"/>
    </row>
    <row r="56" spans="1:12" s="54" customFormat="1" ht="23.65" thickBot="1" x14ac:dyDescent="0.4">
      <c r="A56" s="65"/>
      <c r="B56" s="67"/>
      <c r="C56" s="78">
        <v>52</v>
      </c>
      <c r="D56" s="71" t="s">
        <v>1271</v>
      </c>
      <c r="E56" s="139"/>
      <c r="F56" s="1"/>
      <c r="G56" s="44"/>
      <c r="H56" s="44"/>
      <c r="I56" s="44"/>
      <c r="J56" s="44"/>
      <c r="K56" s="44"/>
      <c r="L56" s="293"/>
    </row>
    <row r="57" spans="1:12" s="54" customFormat="1" ht="12" thickBot="1" x14ac:dyDescent="0.4">
      <c r="A57" s="65"/>
      <c r="B57" s="71" t="s">
        <v>1272</v>
      </c>
      <c r="C57" s="78">
        <v>53</v>
      </c>
      <c r="D57" s="71" t="s">
        <v>1273</v>
      </c>
      <c r="E57" s="139"/>
      <c r="F57" s="1"/>
      <c r="G57" s="44"/>
      <c r="H57" s="44"/>
      <c r="I57" s="44"/>
      <c r="J57" s="44"/>
      <c r="K57" s="44"/>
      <c r="L57" s="293"/>
    </row>
    <row r="58" spans="1:12" s="54" customFormat="1" ht="23.65" thickBot="1" x14ac:dyDescent="0.4">
      <c r="A58" s="65"/>
      <c r="B58" s="71" t="s">
        <v>1274</v>
      </c>
      <c r="C58" s="78">
        <v>54</v>
      </c>
      <c r="D58" s="71" t="s">
        <v>1275</v>
      </c>
      <c r="E58" s="139"/>
      <c r="F58" s="1"/>
      <c r="G58" s="44"/>
      <c r="H58" s="44"/>
      <c r="I58" s="44"/>
      <c r="J58" s="44"/>
      <c r="K58" s="44"/>
      <c r="L58" s="293"/>
    </row>
    <row r="59" spans="1:12" s="54" customFormat="1" ht="12" thickBot="1" x14ac:dyDescent="0.4">
      <c r="A59" s="65"/>
      <c r="B59" s="64" t="s">
        <v>1276</v>
      </c>
      <c r="C59" s="78">
        <v>55</v>
      </c>
      <c r="D59" s="71" t="s">
        <v>1277</v>
      </c>
      <c r="E59" s="139"/>
      <c r="F59" s="1"/>
      <c r="G59" s="44"/>
      <c r="H59" s="44"/>
      <c r="I59" s="44"/>
      <c r="J59" s="44"/>
      <c r="K59" s="44"/>
      <c r="L59" s="293"/>
    </row>
    <row r="60" spans="1:12" s="54" customFormat="1" ht="12" thickBot="1" x14ac:dyDescent="0.4">
      <c r="A60" s="68"/>
      <c r="B60" s="67"/>
      <c r="C60" s="78">
        <v>56</v>
      </c>
      <c r="D60" s="71" t="s">
        <v>1278</v>
      </c>
      <c r="E60" s="139"/>
      <c r="F60" s="1"/>
      <c r="G60" s="44"/>
      <c r="H60" s="44"/>
      <c r="I60" s="44"/>
      <c r="J60" s="44"/>
      <c r="K60" s="44"/>
      <c r="L60" s="293"/>
    </row>
    <row r="61" spans="1:12" s="54" customFormat="1" ht="23.65" thickBot="1" x14ac:dyDescent="0.4">
      <c r="A61" s="63" t="s">
        <v>1279</v>
      </c>
      <c r="B61" s="64" t="s">
        <v>1280</v>
      </c>
      <c r="C61" s="78">
        <v>57</v>
      </c>
      <c r="D61" s="71" t="s">
        <v>1281</v>
      </c>
      <c r="E61" s="139"/>
      <c r="F61" s="1"/>
      <c r="G61" s="44"/>
      <c r="H61" s="44"/>
      <c r="I61" s="44"/>
      <c r="J61" s="44"/>
      <c r="K61" s="44"/>
      <c r="L61" s="293"/>
    </row>
    <row r="62" spans="1:12" s="54" customFormat="1" ht="23.65" thickBot="1" x14ac:dyDescent="0.4">
      <c r="A62" s="65"/>
      <c r="B62" s="66"/>
      <c r="C62" s="78">
        <v>58</v>
      </c>
      <c r="D62" s="71" t="s">
        <v>1282</v>
      </c>
      <c r="E62" s="139"/>
      <c r="F62" s="1"/>
      <c r="G62" s="44"/>
      <c r="H62" s="44"/>
      <c r="I62" s="44"/>
      <c r="J62" s="44"/>
      <c r="K62" s="44"/>
      <c r="L62" s="293"/>
    </row>
    <row r="63" spans="1:12" s="54" customFormat="1" ht="12" thickBot="1" x14ac:dyDescent="0.4">
      <c r="A63" s="65"/>
      <c r="B63" s="66"/>
      <c r="C63" s="78">
        <v>59</v>
      </c>
      <c r="D63" s="71" t="s">
        <v>1283</v>
      </c>
      <c r="E63" s="139"/>
      <c r="F63" s="1"/>
      <c r="G63" s="44"/>
      <c r="H63" s="44"/>
      <c r="I63" s="44"/>
      <c r="J63" s="44"/>
      <c r="K63" s="44"/>
      <c r="L63" s="293"/>
    </row>
    <row r="64" spans="1:12" s="54" customFormat="1" ht="12" thickBot="1" x14ac:dyDescent="0.4">
      <c r="A64" s="65"/>
      <c r="B64" s="66"/>
      <c r="C64" s="78">
        <v>60</v>
      </c>
      <c r="D64" s="71" t="s">
        <v>1284</v>
      </c>
      <c r="E64" s="139"/>
      <c r="F64" s="1"/>
      <c r="G64" s="44"/>
      <c r="H64" s="44"/>
      <c r="I64" s="44"/>
      <c r="J64" s="44"/>
      <c r="K64" s="44"/>
      <c r="L64" s="293"/>
    </row>
    <row r="65" spans="1:12" s="54" customFormat="1" ht="23.65" thickBot="1" x14ac:dyDescent="0.4">
      <c r="A65" s="65"/>
      <c r="B65" s="66"/>
      <c r="C65" s="78">
        <v>61</v>
      </c>
      <c r="D65" s="71" t="s">
        <v>1285</v>
      </c>
      <c r="E65" s="139"/>
      <c r="F65" s="1"/>
      <c r="G65" s="44"/>
      <c r="H65" s="44"/>
      <c r="I65" s="44"/>
      <c r="J65" s="44"/>
      <c r="K65" s="44"/>
      <c r="L65" s="293"/>
    </row>
    <row r="66" spans="1:12" s="54" customFormat="1" ht="23.65" thickBot="1" x14ac:dyDescent="0.4">
      <c r="A66" s="65"/>
      <c r="B66" s="66"/>
      <c r="C66" s="78">
        <v>62</v>
      </c>
      <c r="D66" s="71" t="s">
        <v>1286</v>
      </c>
      <c r="E66" s="139"/>
      <c r="F66" s="1"/>
      <c r="G66" s="44"/>
      <c r="H66" s="44"/>
      <c r="I66" s="44"/>
      <c r="J66" s="44"/>
      <c r="K66" s="44"/>
      <c r="L66" s="293"/>
    </row>
    <row r="67" spans="1:12" s="54" customFormat="1" ht="12" thickBot="1" x14ac:dyDescent="0.4">
      <c r="A67" s="65"/>
      <c r="B67" s="66"/>
      <c r="C67" s="78">
        <v>63</v>
      </c>
      <c r="D67" s="71" t="s">
        <v>1287</v>
      </c>
      <c r="E67" s="139"/>
      <c r="F67" s="1"/>
      <c r="G67" s="44"/>
      <c r="H67" s="44"/>
      <c r="I67" s="44"/>
      <c r="J67" s="44"/>
      <c r="K67" s="44"/>
      <c r="L67" s="293"/>
    </row>
    <row r="68" spans="1:12" s="54" customFormat="1" ht="12" thickBot="1" x14ac:dyDescent="0.4">
      <c r="A68" s="65"/>
      <c r="B68" s="66"/>
      <c r="C68" s="78">
        <v>64</v>
      </c>
      <c r="D68" s="71" t="s">
        <v>1288</v>
      </c>
      <c r="E68" s="139"/>
      <c r="F68" s="1"/>
      <c r="G68" s="44"/>
      <c r="H68" s="44"/>
      <c r="I68" s="44"/>
      <c r="J68" s="44"/>
      <c r="K68" s="44"/>
      <c r="L68" s="293"/>
    </row>
    <row r="69" spans="1:12" s="54" customFormat="1" ht="12" thickBot="1" x14ac:dyDescent="0.4">
      <c r="A69" s="65"/>
      <c r="B69" s="67"/>
      <c r="C69" s="78">
        <v>65</v>
      </c>
      <c r="D69" s="71" t="s">
        <v>1289</v>
      </c>
      <c r="E69" s="139"/>
      <c r="F69" s="1"/>
      <c r="G69" s="44"/>
      <c r="H69" s="44"/>
      <c r="I69" s="44"/>
      <c r="J69" s="44"/>
      <c r="K69" s="44"/>
      <c r="L69" s="293"/>
    </row>
    <row r="70" spans="1:12" s="54" customFormat="1" ht="12" thickBot="1" x14ac:dyDescent="0.4">
      <c r="A70" s="65"/>
      <c r="B70" s="64" t="s">
        <v>1290</v>
      </c>
      <c r="C70" s="78">
        <v>66</v>
      </c>
      <c r="D70" s="71" t="s">
        <v>1291</v>
      </c>
      <c r="E70" s="139"/>
      <c r="F70" s="1"/>
      <c r="G70" s="44"/>
      <c r="H70" s="44"/>
      <c r="I70" s="44"/>
      <c r="J70" s="44"/>
      <c r="K70" s="44"/>
      <c r="L70" s="293"/>
    </row>
    <row r="71" spans="1:12" s="54" customFormat="1" ht="12" thickBot="1" x14ac:dyDescent="0.4">
      <c r="A71" s="65"/>
      <c r="B71" s="66"/>
      <c r="C71" s="78">
        <v>67</v>
      </c>
      <c r="D71" s="71" t="s">
        <v>1292</v>
      </c>
      <c r="E71" s="139"/>
      <c r="F71" s="1"/>
      <c r="G71" s="44"/>
      <c r="H71" s="44"/>
      <c r="I71" s="44"/>
      <c r="J71" s="44"/>
      <c r="K71" s="44"/>
      <c r="L71" s="293"/>
    </row>
    <row r="72" spans="1:12" s="54" customFormat="1" ht="23.65" thickBot="1" x14ac:dyDescent="0.4">
      <c r="A72" s="65"/>
      <c r="B72" s="66"/>
      <c r="C72" s="78">
        <v>68</v>
      </c>
      <c r="D72" s="71" t="s">
        <v>1293</v>
      </c>
      <c r="E72" s="139"/>
      <c r="F72" s="1"/>
      <c r="G72" s="44"/>
      <c r="H72" s="44"/>
      <c r="I72" s="44"/>
      <c r="J72" s="44"/>
      <c r="K72" s="44"/>
      <c r="L72" s="293"/>
    </row>
    <row r="73" spans="1:12" s="54" customFormat="1" ht="12" thickBot="1" x14ac:dyDescent="0.4">
      <c r="A73" s="65"/>
      <c r="B73" s="67"/>
      <c r="C73" s="78">
        <v>69</v>
      </c>
      <c r="D73" s="71" t="s">
        <v>1294</v>
      </c>
      <c r="E73" s="139"/>
      <c r="F73" s="1"/>
      <c r="G73" s="44"/>
      <c r="H73" s="44"/>
      <c r="I73" s="44"/>
      <c r="J73" s="44"/>
      <c r="K73" s="44"/>
      <c r="L73" s="293"/>
    </row>
    <row r="74" spans="1:12" s="54" customFormat="1" ht="12" thickBot="1" x14ac:dyDescent="0.4">
      <c r="A74" s="65"/>
      <c r="B74" s="64" t="s">
        <v>1295</v>
      </c>
      <c r="C74" s="78">
        <v>70</v>
      </c>
      <c r="D74" s="71" t="s">
        <v>1296</v>
      </c>
      <c r="E74" s="139"/>
      <c r="F74" s="1"/>
      <c r="G74" s="44"/>
      <c r="H74" s="44"/>
      <c r="I74" s="44"/>
      <c r="J74" s="44"/>
      <c r="K74" s="44"/>
      <c r="L74" s="293"/>
    </row>
    <row r="75" spans="1:12" s="54" customFormat="1" ht="12" thickBot="1" x14ac:dyDescent="0.4">
      <c r="A75" s="65"/>
      <c r="B75" s="66"/>
      <c r="C75" s="78">
        <v>71</v>
      </c>
      <c r="D75" s="71" t="s">
        <v>1297</v>
      </c>
      <c r="E75" s="139"/>
      <c r="F75" s="1"/>
      <c r="G75" s="44"/>
      <c r="H75" s="44"/>
      <c r="I75" s="44"/>
      <c r="J75" s="44"/>
      <c r="K75" s="44"/>
      <c r="L75" s="293"/>
    </row>
    <row r="76" spans="1:12" s="54" customFormat="1" ht="12" thickBot="1" x14ac:dyDescent="0.4">
      <c r="A76" s="65"/>
      <c r="B76" s="67"/>
      <c r="C76" s="78">
        <v>72</v>
      </c>
      <c r="D76" s="71" t="s">
        <v>1298</v>
      </c>
      <c r="E76" s="139"/>
      <c r="F76" s="1"/>
      <c r="G76" s="44"/>
      <c r="H76" s="44"/>
      <c r="I76" s="44"/>
      <c r="J76" s="44"/>
      <c r="K76" s="44"/>
      <c r="L76" s="293"/>
    </row>
    <row r="77" spans="1:12" s="54" customFormat="1" ht="12" thickBot="1" x14ac:dyDescent="0.4">
      <c r="A77" s="65"/>
      <c r="B77" s="64" t="s">
        <v>1299</v>
      </c>
      <c r="C77" s="78">
        <v>73</v>
      </c>
      <c r="D77" s="71" t="s">
        <v>1300</v>
      </c>
      <c r="E77" s="139"/>
      <c r="F77" s="1"/>
      <c r="G77" s="44"/>
      <c r="H77" s="44"/>
      <c r="I77" s="44"/>
      <c r="J77" s="44"/>
      <c r="K77" s="44"/>
      <c r="L77" s="293"/>
    </row>
    <row r="78" spans="1:12" s="54" customFormat="1" ht="35.25" thickBot="1" x14ac:dyDescent="0.4">
      <c r="A78" s="65"/>
      <c r="B78" s="75"/>
      <c r="C78" s="78">
        <v>74</v>
      </c>
      <c r="D78" s="71" t="s">
        <v>1301</v>
      </c>
      <c r="E78" s="139"/>
      <c r="F78" s="1"/>
      <c r="G78" s="44"/>
      <c r="H78" s="44"/>
      <c r="I78" s="44"/>
      <c r="J78" s="44"/>
      <c r="K78" s="44"/>
      <c r="L78" s="293"/>
    </row>
    <row r="79" spans="1:12" s="54" customFormat="1" ht="23.65" thickBot="1" x14ac:dyDescent="0.4">
      <c r="A79" s="65"/>
      <c r="B79" s="67"/>
      <c r="C79" s="78">
        <v>75</v>
      </c>
      <c r="D79" s="109" t="s">
        <v>1302</v>
      </c>
      <c r="E79" s="141"/>
      <c r="F79" s="1"/>
      <c r="G79" s="44"/>
      <c r="H79" s="44"/>
      <c r="I79" s="44"/>
      <c r="J79" s="44"/>
      <c r="K79" s="44"/>
      <c r="L79" s="293"/>
    </row>
    <row r="80" spans="1:12" s="54" customFormat="1" ht="23.65" thickBot="1" x14ac:dyDescent="0.4">
      <c r="A80" s="65"/>
      <c r="B80" s="72" t="s">
        <v>1303</v>
      </c>
      <c r="C80" s="78">
        <v>76</v>
      </c>
      <c r="D80" s="109" t="s">
        <v>1304</v>
      </c>
      <c r="E80" s="141"/>
      <c r="F80" s="1"/>
      <c r="G80" s="44"/>
      <c r="H80" s="44"/>
      <c r="I80" s="44"/>
      <c r="J80" s="44"/>
      <c r="K80" s="44"/>
      <c r="L80" s="293"/>
    </row>
    <row r="81" spans="1:12" s="54" customFormat="1" ht="12" thickBot="1" x14ac:dyDescent="0.4">
      <c r="A81" s="68"/>
      <c r="B81" s="73"/>
      <c r="C81" s="69">
        <v>77</v>
      </c>
      <c r="D81" s="74" t="s">
        <v>1305</v>
      </c>
      <c r="E81" s="142" t="s">
        <v>4</v>
      </c>
      <c r="F81" s="17"/>
      <c r="G81" s="26"/>
      <c r="H81" s="26"/>
      <c r="I81" s="26"/>
      <c r="J81" s="26"/>
      <c r="K81" s="26"/>
      <c r="L81" s="293"/>
    </row>
    <row r="82" spans="1:12" s="54" customFormat="1" ht="12" thickBot="1" x14ac:dyDescent="0.4">
      <c r="A82" s="63" t="s">
        <v>982</v>
      </c>
      <c r="B82" s="72" t="s">
        <v>1306</v>
      </c>
      <c r="C82" s="78">
        <v>78</v>
      </c>
      <c r="D82" s="109" t="s">
        <v>1307</v>
      </c>
      <c r="E82" s="141"/>
      <c r="F82" s="1"/>
      <c r="G82" s="44"/>
      <c r="H82" s="44"/>
      <c r="I82" s="44"/>
      <c r="J82" s="44"/>
      <c r="K82" s="44"/>
      <c r="L82" s="293"/>
    </row>
    <row r="83" spans="1:12" s="54" customFormat="1" ht="12" thickBot="1" x14ac:dyDescent="0.4">
      <c r="A83" s="65"/>
      <c r="B83" s="76"/>
      <c r="C83" s="78">
        <v>79</v>
      </c>
      <c r="D83" s="109" t="s">
        <v>1308</v>
      </c>
      <c r="E83" s="141"/>
      <c r="F83" s="1"/>
      <c r="G83" s="44"/>
      <c r="H83" s="44"/>
      <c r="I83" s="44"/>
      <c r="J83" s="44"/>
      <c r="K83" s="44"/>
      <c r="L83" s="293"/>
    </row>
    <row r="84" spans="1:12" s="54" customFormat="1" ht="12" thickBot="1" x14ac:dyDescent="0.4">
      <c r="A84" s="65"/>
      <c r="B84" s="76"/>
      <c r="C84" s="78">
        <v>80</v>
      </c>
      <c r="D84" s="109" t="s">
        <v>1309</v>
      </c>
      <c r="E84" s="141"/>
      <c r="F84" s="1"/>
      <c r="G84" s="44"/>
      <c r="H84" s="44"/>
      <c r="I84" s="44"/>
      <c r="J84" s="44"/>
      <c r="K84" s="44"/>
      <c r="L84" s="293"/>
    </row>
    <row r="85" spans="1:12" s="54" customFormat="1" ht="12" thickBot="1" x14ac:dyDescent="0.4">
      <c r="A85" s="65"/>
      <c r="B85" s="76"/>
      <c r="C85" s="78">
        <v>81</v>
      </c>
      <c r="D85" s="109" t="s">
        <v>1310</v>
      </c>
      <c r="E85" s="141"/>
      <c r="F85" s="1"/>
      <c r="G85" s="44"/>
      <c r="H85" s="44"/>
      <c r="I85" s="44"/>
      <c r="J85" s="44"/>
      <c r="K85" s="44"/>
      <c r="L85" s="293"/>
    </row>
    <row r="86" spans="1:12" s="54" customFormat="1" ht="12" thickBot="1" x14ac:dyDescent="0.4">
      <c r="A86" s="65"/>
      <c r="B86" s="76"/>
      <c r="C86" s="78">
        <v>82</v>
      </c>
      <c r="D86" s="109" t="s">
        <v>1311</v>
      </c>
      <c r="E86" s="141"/>
      <c r="F86" s="1"/>
      <c r="G86" s="44"/>
      <c r="H86" s="44"/>
      <c r="I86" s="44"/>
      <c r="J86" s="44"/>
      <c r="K86" s="44"/>
      <c r="L86" s="293"/>
    </row>
    <row r="87" spans="1:12" s="54" customFormat="1" ht="12" thickBot="1" x14ac:dyDescent="0.4">
      <c r="A87" s="65"/>
      <c r="B87" s="67"/>
      <c r="C87" s="78">
        <v>83</v>
      </c>
      <c r="D87" s="71" t="s">
        <v>1312</v>
      </c>
      <c r="E87" s="139"/>
      <c r="F87" s="1"/>
      <c r="G87" s="44"/>
      <c r="H87" s="44"/>
      <c r="I87" s="44"/>
      <c r="J87" s="44"/>
      <c r="K87" s="44"/>
      <c r="L87" s="293"/>
    </row>
    <row r="88" spans="1:12" s="54" customFormat="1" ht="12" thickBot="1" x14ac:dyDescent="0.4">
      <c r="A88" s="65"/>
      <c r="B88" s="64" t="s">
        <v>1313</v>
      </c>
      <c r="C88" s="78">
        <v>84</v>
      </c>
      <c r="D88" s="71" t="s">
        <v>1314</v>
      </c>
      <c r="E88" s="139"/>
      <c r="F88" s="1"/>
      <c r="G88" s="44"/>
      <c r="H88" s="44"/>
      <c r="I88" s="44"/>
      <c r="J88" s="44"/>
      <c r="K88" s="44"/>
      <c r="L88" s="293"/>
    </row>
    <row r="89" spans="1:12" s="54" customFormat="1" ht="12" thickBot="1" x14ac:dyDescent="0.4">
      <c r="A89" s="65"/>
      <c r="B89" s="66"/>
      <c r="C89" s="78">
        <v>85</v>
      </c>
      <c r="D89" s="71" t="s">
        <v>1315</v>
      </c>
      <c r="E89" s="139"/>
      <c r="F89" s="1"/>
      <c r="G89" s="44"/>
      <c r="H89" s="44"/>
      <c r="I89" s="44"/>
      <c r="J89" s="44"/>
      <c r="K89" s="44"/>
      <c r="L89" s="293"/>
    </row>
    <row r="90" spans="1:12" s="54" customFormat="1" ht="12" thickBot="1" x14ac:dyDescent="0.4">
      <c r="A90" s="65"/>
      <c r="B90" s="66"/>
      <c r="C90" s="78">
        <v>86</v>
      </c>
      <c r="D90" s="71" t="s">
        <v>1316</v>
      </c>
      <c r="E90" s="139"/>
      <c r="F90" s="1"/>
      <c r="G90" s="44"/>
      <c r="H90" s="44"/>
      <c r="I90" s="44"/>
      <c r="J90" s="44"/>
      <c r="K90" s="44"/>
      <c r="L90" s="293"/>
    </row>
    <row r="91" spans="1:12" s="54" customFormat="1" ht="23.65" thickBot="1" x14ac:dyDescent="0.4">
      <c r="A91" s="65"/>
      <c r="B91" s="66"/>
      <c r="C91" s="78">
        <v>87</v>
      </c>
      <c r="D91" s="71" t="s">
        <v>1317</v>
      </c>
      <c r="E91" s="139"/>
      <c r="F91" s="1"/>
      <c r="G91" s="44"/>
      <c r="H91" s="44"/>
      <c r="I91" s="44"/>
      <c r="J91" s="44"/>
      <c r="K91" s="44"/>
      <c r="L91" s="293"/>
    </row>
    <row r="92" spans="1:12" s="54" customFormat="1" ht="12" thickBot="1" x14ac:dyDescent="0.4">
      <c r="A92" s="65"/>
      <c r="B92" s="66"/>
      <c r="C92" s="78">
        <v>88</v>
      </c>
      <c r="D92" s="71" t="s">
        <v>1318</v>
      </c>
      <c r="E92" s="139"/>
      <c r="F92" s="1"/>
      <c r="G92" s="44"/>
      <c r="H92" s="44"/>
      <c r="I92" s="44"/>
      <c r="J92" s="44"/>
      <c r="K92" s="44"/>
      <c r="L92" s="293"/>
    </row>
    <row r="93" spans="1:12" s="54" customFormat="1" ht="12" thickBot="1" x14ac:dyDescent="0.4">
      <c r="A93" s="65"/>
      <c r="B93" s="66"/>
      <c r="C93" s="78">
        <v>89</v>
      </c>
      <c r="D93" s="71" t="s">
        <v>1319</v>
      </c>
      <c r="E93" s="139"/>
      <c r="F93" s="1"/>
      <c r="G93" s="44"/>
      <c r="H93" s="44"/>
      <c r="I93" s="44"/>
      <c r="J93" s="44"/>
      <c r="K93" s="44"/>
      <c r="L93" s="293"/>
    </row>
    <row r="94" spans="1:12" s="54" customFormat="1" ht="23.65" thickBot="1" x14ac:dyDescent="0.4">
      <c r="A94" s="65"/>
      <c r="B94" s="67"/>
      <c r="C94" s="78">
        <v>90</v>
      </c>
      <c r="D94" s="71" t="s">
        <v>1320</v>
      </c>
      <c r="E94" s="139"/>
      <c r="F94" s="1"/>
      <c r="G94" s="44"/>
      <c r="H94" s="44"/>
      <c r="I94" s="44"/>
      <c r="J94" s="44"/>
      <c r="K94" s="44"/>
      <c r="L94" s="293"/>
    </row>
    <row r="95" spans="1:12" s="54" customFormat="1" ht="12" thickBot="1" x14ac:dyDescent="0.4">
      <c r="A95" s="65"/>
      <c r="B95" s="64" t="s">
        <v>1321</v>
      </c>
      <c r="C95" s="78">
        <v>91</v>
      </c>
      <c r="D95" s="71" t="s">
        <v>1322</v>
      </c>
      <c r="E95" s="139"/>
      <c r="F95" s="1"/>
      <c r="G95" s="44"/>
      <c r="H95" s="44"/>
      <c r="I95" s="44"/>
      <c r="J95" s="44"/>
      <c r="K95" s="44"/>
      <c r="L95" s="293"/>
    </row>
    <row r="96" spans="1:12" s="54" customFormat="1" ht="12" thickBot="1" x14ac:dyDescent="0.4">
      <c r="A96" s="65"/>
      <c r="B96" s="66"/>
      <c r="C96" s="78">
        <v>92</v>
      </c>
      <c r="D96" s="71" t="s">
        <v>1323</v>
      </c>
      <c r="E96" s="139"/>
      <c r="F96" s="1"/>
      <c r="G96" s="44"/>
      <c r="H96" s="44"/>
      <c r="I96" s="44"/>
      <c r="J96" s="44"/>
      <c r="K96" s="44"/>
      <c r="L96" s="293"/>
    </row>
    <row r="97" spans="1:12" s="54" customFormat="1" ht="12" thickBot="1" x14ac:dyDescent="0.4">
      <c r="A97" s="65"/>
      <c r="B97" s="66"/>
      <c r="C97" s="78">
        <v>93</v>
      </c>
      <c r="D97" s="71" t="s">
        <v>1324</v>
      </c>
      <c r="E97" s="139"/>
      <c r="F97" s="1"/>
      <c r="G97" s="44"/>
      <c r="H97" s="44"/>
      <c r="I97" s="44"/>
      <c r="J97" s="44"/>
      <c r="K97" s="44"/>
      <c r="L97" s="293"/>
    </row>
    <row r="98" spans="1:12" s="54" customFormat="1" ht="12" thickBot="1" x14ac:dyDescent="0.4">
      <c r="A98" s="65"/>
      <c r="B98" s="66"/>
      <c r="C98" s="78">
        <v>94</v>
      </c>
      <c r="D98" s="71" t="s">
        <v>1325</v>
      </c>
      <c r="E98" s="139"/>
      <c r="F98" s="1"/>
      <c r="G98" s="44"/>
      <c r="H98" s="44"/>
      <c r="I98" s="44"/>
      <c r="J98" s="44"/>
      <c r="K98" s="44"/>
      <c r="L98" s="293"/>
    </row>
    <row r="99" spans="1:12" s="54" customFormat="1" ht="23.65" thickBot="1" x14ac:dyDescent="0.4">
      <c r="A99" s="65"/>
      <c r="B99" s="66"/>
      <c r="C99" s="78">
        <v>95</v>
      </c>
      <c r="D99" s="71" t="s">
        <v>1326</v>
      </c>
      <c r="E99" s="139"/>
      <c r="F99" s="1"/>
      <c r="G99" s="44"/>
      <c r="H99" s="44"/>
      <c r="I99" s="44"/>
      <c r="J99" s="44"/>
      <c r="K99" s="44"/>
      <c r="L99" s="293"/>
    </row>
    <row r="100" spans="1:12" s="54" customFormat="1" ht="23.65" thickBot="1" x14ac:dyDescent="0.4">
      <c r="A100" s="65"/>
      <c r="B100" s="66"/>
      <c r="C100" s="78">
        <v>96</v>
      </c>
      <c r="D100" s="71" t="s">
        <v>1327</v>
      </c>
      <c r="E100" s="139"/>
      <c r="F100" s="1"/>
      <c r="G100" s="44"/>
      <c r="H100" s="44"/>
      <c r="I100" s="44"/>
      <c r="J100" s="44"/>
      <c r="K100" s="44"/>
      <c r="L100" s="293"/>
    </row>
    <row r="101" spans="1:12" s="54" customFormat="1" ht="23.65" thickBot="1" x14ac:dyDescent="0.4">
      <c r="A101" s="65"/>
      <c r="B101" s="66"/>
      <c r="C101" s="78">
        <v>97</v>
      </c>
      <c r="D101" s="71" t="s">
        <v>1328</v>
      </c>
      <c r="E101" s="139"/>
      <c r="F101" s="1"/>
      <c r="G101" s="44"/>
      <c r="H101" s="44"/>
      <c r="I101" s="44"/>
      <c r="J101" s="44"/>
      <c r="K101" s="44"/>
      <c r="L101" s="293"/>
    </row>
    <row r="102" spans="1:12" s="54" customFormat="1" ht="12" thickBot="1" x14ac:dyDescent="0.4">
      <c r="A102" s="65"/>
      <c r="B102" s="67"/>
      <c r="C102" s="78">
        <v>98</v>
      </c>
      <c r="D102" s="71" t="s">
        <v>1329</v>
      </c>
      <c r="E102" s="139"/>
      <c r="F102" s="1"/>
      <c r="G102" s="44"/>
      <c r="H102" s="44"/>
      <c r="I102" s="44"/>
      <c r="J102" s="44"/>
      <c r="K102" s="44"/>
      <c r="L102" s="293"/>
    </row>
    <row r="103" spans="1:12" s="54" customFormat="1" ht="12" thickBot="1" x14ac:dyDescent="0.4">
      <c r="A103" s="65"/>
      <c r="B103" s="64" t="s">
        <v>1330</v>
      </c>
      <c r="C103" s="78">
        <v>99</v>
      </c>
      <c r="D103" s="71" t="s">
        <v>1331</v>
      </c>
      <c r="E103" s="139"/>
      <c r="F103" s="1"/>
      <c r="G103" s="44"/>
      <c r="H103" s="44"/>
      <c r="I103" s="44"/>
      <c r="J103" s="44"/>
      <c r="K103" s="44"/>
      <c r="L103" s="293"/>
    </row>
    <row r="104" spans="1:12" s="54" customFormat="1" ht="23.65" thickBot="1" x14ac:dyDescent="0.4">
      <c r="A104" s="65"/>
      <c r="B104" s="67"/>
      <c r="C104" s="78">
        <v>100</v>
      </c>
      <c r="D104" s="71" t="s">
        <v>1332</v>
      </c>
      <c r="E104" s="139"/>
      <c r="F104" s="1"/>
      <c r="G104" s="44"/>
      <c r="H104" s="44"/>
      <c r="I104" s="44"/>
      <c r="J104" s="44"/>
      <c r="K104" s="44"/>
      <c r="L104" s="293"/>
    </row>
    <row r="105" spans="1:12" s="54" customFormat="1" ht="12" thickBot="1" x14ac:dyDescent="0.4">
      <c r="A105" s="65"/>
      <c r="B105" s="64" t="s">
        <v>1333</v>
      </c>
      <c r="C105" s="78">
        <v>101</v>
      </c>
      <c r="D105" s="71" t="s">
        <v>1334</v>
      </c>
      <c r="E105" s="139"/>
      <c r="F105" s="1"/>
      <c r="G105" s="44"/>
      <c r="H105" s="44"/>
      <c r="I105" s="44"/>
      <c r="J105" s="44"/>
      <c r="K105" s="44"/>
      <c r="L105" s="293"/>
    </row>
    <row r="106" spans="1:12" s="54" customFormat="1" ht="12" thickBot="1" x14ac:dyDescent="0.4">
      <c r="A106" s="65"/>
      <c r="B106" s="66"/>
      <c r="C106" s="78">
        <v>102</v>
      </c>
      <c r="D106" s="71" t="s">
        <v>1335</v>
      </c>
      <c r="E106" s="139"/>
      <c r="F106" s="1"/>
      <c r="G106" s="44"/>
      <c r="H106" s="44"/>
      <c r="I106" s="44"/>
      <c r="J106" s="44"/>
      <c r="K106" s="44"/>
      <c r="L106" s="293"/>
    </row>
    <row r="107" spans="1:12" s="54" customFormat="1" ht="12" thickBot="1" x14ac:dyDescent="0.4">
      <c r="A107" s="65"/>
      <c r="B107" s="66"/>
      <c r="C107" s="78">
        <v>103</v>
      </c>
      <c r="D107" s="71" t="s">
        <v>1336</v>
      </c>
      <c r="E107" s="139"/>
      <c r="F107" s="1"/>
      <c r="G107" s="44"/>
      <c r="H107" s="44"/>
      <c r="I107" s="44"/>
      <c r="J107" s="44"/>
      <c r="K107" s="44"/>
      <c r="L107" s="293"/>
    </row>
    <row r="108" spans="1:12" s="54" customFormat="1" ht="12" thickBot="1" x14ac:dyDescent="0.4">
      <c r="A108" s="65"/>
      <c r="B108" s="66"/>
      <c r="C108" s="78">
        <v>104</v>
      </c>
      <c r="D108" s="71" t="s">
        <v>1337</v>
      </c>
      <c r="E108" s="139"/>
      <c r="F108" s="1"/>
      <c r="G108" s="44"/>
      <c r="H108" s="44"/>
      <c r="I108" s="44"/>
      <c r="J108" s="44"/>
      <c r="K108" s="44"/>
      <c r="L108" s="293"/>
    </row>
    <row r="109" spans="1:12" s="54" customFormat="1" ht="12" thickBot="1" x14ac:dyDescent="0.4">
      <c r="A109" s="65"/>
      <c r="B109" s="66"/>
      <c r="C109" s="78">
        <v>105</v>
      </c>
      <c r="D109" s="71" t="s">
        <v>1338</v>
      </c>
      <c r="E109" s="139"/>
      <c r="F109" s="1"/>
      <c r="G109" s="44"/>
      <c r="H109" s="44"/>
      <c r="I109" s="44"/>
      <c r="J109" s="44"/>
      <c r="K109" s="44"/>
      <c r="L109" s="293"/>
    </row>
    <row r="110" spans="1:12" s="54" customFormat="1" ht="12" thickBot="1" x14ac:dyDescent="0.4">
      <c r="A110" s="65"/>
      <c r="B110" s="66"/>
      <c r="C110" s="78">
        <v>106</v>
      </c>
      <c r="D110" s="71" t="s">
        <v>1339</v>
      </c>
      <c r="E110" s="139"/>
      <c r="F110" s="1"/>
      <c r="G110" s="44"/>
      <c r="H110" s="44"/>
      <c r="I110" s="44"/>
      <c r="J110" s="44"/>
      <c r="K110" s="44"/>
      <c r="L110" s="293"/>
    </row>
    <row r="111" spans="1:12" s="54" customFormat="1" ht="23.65" thickBot="1" x14ac:dyDescent="0.4">
      <c r="A111" s="68"/>
      <c r="B111" s="67"/>
      <c r="C111" s="78">
        <v>107</v>
      </c>
      <c r="D111" s="71" t="s">
        <v>1340</v>
      </c>
      <c r="E111" s="139"/>
      <c r="F111" s="1"/>
      <c r="G111" s="44"/>
      <c r="H111" s="44"/>
      <c r="I111" s="44"/>
      <c r="J111" s="44"/>
      <c r="K111" s="44"/>
      <c r="L111" s="293"/>
    </row>
    <row r="112" spans="1:12" s="54" customFormat="1" ht="12" thickBot="1" x14ac:dyDescent="0.4">
      <c r="A112" s="63" t="s">
        <v>784</v>
      </c>
      <c r="B112" s="64" t="s">
        <v>199</v>
      </c>
      <c r="C112" s="78">
        <v>108</v>
      </c>
      <c r="D112" s="71" t="s">
        <v>1341</v>
      </c>
      <c r="E112" s="139"/>
      <c r="F112" s="1"/>
      <c r="G112" s="44"/>
      <c r="H112" s="44"/>
      <c r="I112" s="44"/>
      <c r="J112" s="44"/>
      <c r="K112" s="44"/>
      <c r="L112" s="293"/>
    </row>
    <row r="113" spans="1:12" s="54" customFormat="1" ht="12" thickBot="1" x14ac:dyDescent="0.4">
      <c r="A113" s="65"/>
      <c r="B113" s="66"/>
      <c r="C113" s="78">
        <v>109</v>
      </c>
      <c r="D113" s="71" t="s">
        <v>1342</v>
      </c>
      <c r="E113" s="139"/>
      <c r="F113" s="1"/>
      <c r="G113" s="44"/>
      <c r="H113" s="44"/>
      <c r="I113" s="44"/>
      <c r="J113" s="44"/>
      <c r="K113" s="44"/>
      <c r="L113" s="293"/>
    </row>
    <row r="114" spans="1:12" s="54" customFormat="1" ht="23.65" thickBot="1" x14ac:dyDescent="0.4">
      <c r="A114" s="65"/>
      <c r="B114" s="66"/>
      <c r="C114" s="78">
        <v>110</v>
      </c>
      <c r="D114" s="71" t="s">
        <v>1343</v>
      </c>
      <c r="E114" s="139"/>
      <c r="F114" s="1"/>
      <c r="G114" s="44"/>
      <c r="H114" s="44"/>
      <c r="I114" s="44"/>
      <c r="J114" s="44"/>
      <c r="K114" s="44"/>
      <c r="L114" s="293"/>
    </row>
    <row r="115" spans="1:12" s="54" customFormat="1" ht="23.65" thickBot="1" x14ac:dyDescent="0.4">
      <c r="A115" s="65"/>
      <c r="B115" s="67"/>
      <c r="C115" s="78">
        <v>111</v>
      </c>
      <c r="D115" s="71" t="s">
        <v>1344</v>
      </c>
      <c r="E115" s="139"/>
      <c r="F115" s="1"/>
      <c r="G115" s="44"/>
      <c r="H115" s="44"/>
      <c r="I115" s="44"/>
      <c r="J115" s="44"/>
      <c r="K115" s="44"/>
      <c r="L115" s="293"/>
    </row>
    <row r="116" spans="1:12" s="54" customFormat="1" ht="23.65" thickBot="1" x14ac:dyDescent="0.4">
      <c r="A116" s="65"/>
      <c r="B116" s="64" t="s">
        <v>202</v>
      </c>
      <c r="C116" s="78">
        <v>112</v>
      </c>
      <c r="D116" s="71" t="s">
        <v>1345</v>
      </c>
      <c r="E116" s="139"/>
      <c r="F116" s="1"/>
      <c r="G116" s="44"/>
      <c r="H116" s="44"/>
      <c r="I116" s="44"/>
      <c r="J116" s="44"/>
      <c r="K116" s="44"/>
      <c r="L116" s="293"/>
    </row>
    <row r="117" spans="1:12" s="54" customFormat="1" ht="12" thickBot="1" x14ac:dyDescent="0.4">
      <c r="A117" s="65"/>
      <c r="B117" s="66"/>
      <c r="C117" s="78">
        <v>113</v>
      </c>
      <c r="D117" s="71" t="s">
        <v>1346</v>
      </c>
      <c r="E117" s="139"/>
      <c r="F117" s="1"/>
      <c r="G117" s="44"/>
      <c r="H117" s="44"/>
      <c r="I117" s="44"/>
      <c r="J117" s="44"/>
      <c r="K117" s="44"/>
      <c r="L117" s="293"/>
    </row>
    <row r="118" spans="1:12" s="54" customFormat="1" ht="12" thickBot="1" x14ac:dyDescent="0.4">
      <c r="A118" s="65"/>
      <c r="B118" s="66"/>
      <c r="C118" s="78">
        <v>114</v>
      </c>
      <c r="D118" s="71" t="s">
        <v>614</v>
      </c>
      <c r="E118" s="139"/>
      <c r="F118" s="1"/>
      <c r="G118" s="44"/>
      <c r="H118" s="44"/>
      <c r="I118" s="44"/>
      <c r="J118" s="44"/>
      <c r="K118" s="44"/>
      <c r="L118" s="293"/>
    </row>
    <row r="119" spans="1:12" s="54" customFormat="1" ht="12" thickBot="1" x14ac:dyDescent="0.4">
      <c r="A119" s="65"/>
      <c r="B119" s="66"/>
      <c r="C119" s="78">
        <v>115</v>
      </c>
      <c r="D119" s="71" t="s">
        <v>1347</v>
      </c>
      <c r="E119" s="139"/>
      <c r="F119" s="1"/>
      <c r="G119" s="44"/>
      <c r="H119" s="44"/>
      <c r="I119" s="44"/>
      <c r="J119" s="44"/>
      <c r="K119" s="44"/>
      <c r="L119" s="293"/>
    </row>
    <row r="120" spans="1:12" s="54" customFormat="1" ht="23.65" thickBot="1" x14ac:dyDescent="0.4">
      <c r="A120" s="65"/>
      <c r="B120" s="67"/>
      <c r="C120" s="78">
        <v>116</v>
      </c>
      <c r="D120" s="71" t="s">
        <v>207</v>
      </c>
      <c r="E120" s="139"/>
      <c r="F120" s="1"/>
      <c r="G120" s="44"/>
      <c r="H120" s="44"/>
      <c r="I120" s="44"/>
      <c r="J120" s="44"/>
      <c r="K120" s="44"/>
      <c r="L120" s="293"/>
    </row>
    <row r="121" spans="1:12" s="54" customFormat="1" ht="12" thickBot="1" x14ac:dyDescent="0.4">
      <c r="A121" s="65"/>
      <c r="B121" s="64" t="s">
        <v>208</v>
      </c>
      <c r="C121" s="78">
        <v>117</v>
      </c>
      <c r="D121" s="71" t="s">
        <v>209</v>
      </c>
      <c r="E121" s="139"/>
      <c r="F121" s="1"/>
      <c r="G121" s="44"/>
      <c r="H121" s="44"/>
      <c r="I121" s="44"/>
      <c r="J121" s="44"/>
      <c r="K121" s="44"/>
      <c r="L121" s="293"/>
    </row>
    <row r="122" spans="1:12" s="54" customFormat="1" ht="23.65" thickBot="1" x14ac:dyDescent="0.4">
      <c r="A122" s="68"/>
      <c r="B122" s="67"/>
      <c r="C122" s="78">
        <v>118</v>
      </c>
      <c r="D122" s="71" t="s">
        <v>1348</v>
      </c>
      <c r="E122" s="139"/>
      <c r="F122" s="1"/>
      <c r="G122" s="44"/>
      <c r="H122" s="44"/>
      <c r="I122" s="44"/>
      <c r="J122" s="44"/>
      <c r="K122" s="44"/>
      <c r="L122" s="293"/>
    </row>
    <row r="123" spans="1:12" s="54" customFormat="1" ht="23.65" thickBot="1" x14ac:dyDescent="0.4">
      <c r="A123" s="63" t="s">
        <v>211</v>
      </c>
      <c r="B123" s="64" t="s">
        <v>1349</v>
      </c>
      <c r="C123" s="78">
        <v>119</v>
      </c>
      <c r="D123" s="71" t="s">
        <v>1350</v>
      </c>
      <c r="E123" s="139"/>
      <c r="F123" s="1"/>
      <c r="G123" s="44"/>
      <c r="H123" s="44"/>
      <c r="I123" s="44"/>
      <c r="J123" s="44"/>
      <c r="K123" s="44"/>
      <c r="L123" s="293"/>
    </row>
    <row r="124" spans="1:12" s="54" customFormat="1" ht="12" thickBot="1" x14ac:dyDescent="0.4">
      <c r="A124" s="65"/>
      <c r="B124" s="66"/>
      <c r="C124" s="78">
        <v>120</v>
      </c>
      <c r="D124" s="71" t="s">
        <v>215</v>
      </c>
      <c r="E124" s="139"/>
      <c r="F124" s="1"/>
      <c r="G124" s="44"/>
      <c r="H124" s="44"/>
      <c r="I124" s="44"/>
      <c r="J124" s="44"/>
      <c r="K124" s="44"/>
      <c r="L124" s="293"/>
    </row>
    <row r="125" spans="1:12" s="54" customFormat="1" ht="12" thickBot="1" x14ac:dyDescent="0.4">
      <c r="A125" s="65"/>
      <c r="B125" s="67"/>
      <c r="C125" s="78">
        <v>121</v>
      </c>
      <c r="D125" s="71" t="s">
        <v>216</v>
      </c>
      <c r="E125" s="139"/>
      <c r="F125" s="1"/>
      <c r="G125" s="44"/>
      <c r="H125" s="44"/>
      <c r="I125" s="44"/>
      <c r="J125" s="44"/>
      <c r="K125" s="44"/>
      <c r="L125" s="293"/>
    </row>
    <row r="126" spans="1:12" s="54" customFormat="1" ht="12" thickBot="1" x14ac:dyDescent="0.4">
      <c r="A126" s="65"/>
      <c r="B126" s="64" t="s">
        <v>1351</v>
      </c>
      <c r="C126" s="69">
        <v>122</v>
      </c>
      <c r="D126" s="70" t="s">
        <v>222</v>
      </c>
      <c r="E126" s="140" t="s">
        <v>4</v>
      </c>
      <c r="F126" s="17"/>
      <c r="G126" s="26"/>
      <c r="H126" s="26"/>
      <c r="I126" s="26"/>
      <c r="J126" s="26"/>
      <c r="K126" s="26"/>
      <c r="L126" s="293"/>
    </row>
    <row r="127" spans="1:12" s="54" customFormat="1" ht="23.65" thickBot="1" x14ac:dyDescent="0.4">
      <c r="A127" s="65"/>
      <c r="B127" s="66"/>
      <c r="C127" s="78">
        <v>123</v>
      </c>
      <c r="D127" s="71" t="s">
        <v>223</v>
      </c>
      <c r="E127" s="139"/>
      <c r="F127" s="1"/>
      <c r="G127" s="44"/>
      <c r="H127" s="44"/>
      <c r="I127" s="44"/>
      <c r="J127" s="44"/>
      <c r="K127" s="44"/>
      <c r="L127" s="293"/>
    </row>
    <row r="128" spans="1:12" s="54" customFormat="1" ht="23.65" thickBot="1" x14ac:dyDescent="0.4">
      <c r="A128" s="65"/>
      <c r="B128" s="66"/>
      <c r="C128" s="78">
        <v>124</v>
      </c>
      <c r="D128" s="71" t="s">
        <v>1352</v>
      </c>
      <c r="E128" s="139"/>
      <c r="F128" s="1"/>
      <c r="G128" s="44"/>
      <c r="H128" s="44"/>
      <c r="I128" s="44"/>
      <c r="J128" s="44"/>
      <c r="K128" s="44"/>
      <c r="L128" s="293"/>
    </row>
    <row r="129" spans="1:12" s="54" customFormat="1" ht="23.65" thickBot="1" x14ac:dyDescent="0.4">
      <c r="A129" s="65"/>
      <c r="B129" s="67"/>
      <c r="C129" s="78">
        <v>125</v>
      </c>
      <c r="D129" s="71" t="s">
        <v>1353</v>
      </c>
      <c r="E129" s="139"/>
      <c r="F129" s="1"/>
      <c r="G129" s="44"/>
      <c r="H129" s="44"/>
      <c r="I129" s="44"/>
      <c r="J129" s="44"/>
      <c r="K129" s="44"/>
      <c r="L129" s="293"/>
    </row>
    <row r="130" spans="1:12" s="54" customFormat="1" ht="23.65" thickBot="1" x14ac:dyDescent="0.4">
      <c r="A130" s="65"/>
      <c r="B130" s="64" t="s">
        <v>226</v>
      </c>
      <c r="C130" s="78">
        <v>126</v>
      </c>
      <c r="D130" s="71" t="s">
        <v>795</v>
      </c>
      <c r="E130" s="139"/>
      <c r="F130" s="1"/>
      <c r="G130" s="44"/>
      <c r="H130" s="44"/>
      <c r="I130" s="44"/>
      <c r="J130" s="44"/>
      <c r="K130" s="44"/>
      <c r="L130" s="293"/>
    </row>
    <row r="131" spans="1:12" s="54" customFormat="1" ht="23.65" thickBot="1" x14ac:dyDescent="0.4">
      <c r="A131" s="65"/>
      <c r="B131" s="66"/>
      <c r="C131" s="78">
        <v>127</v>
      </c>
      <c r="D131" s="71" t="s">
        <v>228</v>
      </c>
      <c r="E131" s="139"/>
      <c r="F131" s="1"/>
      <c r="G131" s="44"/>
      <c r="H131" s="44"/>
      <c r="I131" s="44"/>
      <c r="J131" s="44"/>
      <c r="K131" s="44"/>
      <c r="L131" s="293"/>
    </row>
    <row r="132" spans="1:12" s="54" customFormat="1" ht="12" thickBot="1" x14ac:dyDescent="0.4">
      <c r="A132" s="65"/>
      <c r="B132" s="67"/>
      <c r="C132" s="78">
        <v>128</v>
      </c>
      <c r="D132" s="71" t="s">
        <v>624</v>
      </c>
      <c r="E132" s="139"/>
      <c r="F132" s="1"/>
      <c r="G132" s="44"/>
      <c r="H132" s="44"/>
      <c r="I132" s="44"/>
      <c r="J132" s="44"/>
      <c r="K132" s="44"/>
      <c r="L132" s="293"/>
    </row>
    <row r="133" spans="1:12" s="54" customFormat="1" ht="23.65" thickBot="1" x14ac:dyDescent="0.4">
      <c r="A133" s="65"/>
      <c r="B133" s="64" t="s">
        <v>229</v>
      </c>
      <c r="C133" s="78">
        <v>129</v>
      </c>
      <c r="D133" s="71" t="s">
        <v>1354</v>
      </c>
      <c r="E133" s="139"/>
      <c r="F133" s="1"/>
      <c r="G133" s="44"/>
      <c r="H133" s="44"/>
      <c r="I133" s="44"/>
      <c r="J133" s="44"/>
      <c r="K133" s="44"/>
      <c r="L133" s="293"/>
    </row>
    <row r="134" spans="1:12" s="54" customFormat="1" ht="12" thickBot="1" x14ac:dyDescent="0.4">
      <c r="A134" s="65"/>
      <c r="B134" s="66"/>
      <c r="C134" s="78">
        <v>130</v>
      </c>
      <c r="D134" s="71" t="s">
        <v>632</v>
      </c>
      <c r="E134" s="139"/>
      <c r="F134" s="1"/>
      <c r="G134" s="44"/>
      <c r="H134" s="44"/>
      <c r="I134" s="44"/>
      <c r="J134" s="44"/>
      <c r="K134" s="44"/>
      <c r="L134" s="293"/>
    </row>
    <row r="135" spans="1:12" s="54" customFormat="1" ht="12" thickBot="1" x14ac:dyDescent="0.4">
      <c r="A135" s="68"/>
      <c r="B135" s="67"/>
      <c r="C135" s="78">
        <v>131</v>
      </c>
      <c r="D135" s="71" t="s">
        <v>633</v>
      </c>
      <c r="E135" s="139"/>
      <c r="F135" s="1"/>
      <c r="G135" s="44"/>
      <c r="H135" s="44"/>
      <c r="I135" s="44"/>
      <c r="J135" s="44"/>
      <c r="K135" s="44"/>
      <c r="L135" s="293"/>
    </row>
    <row r="136" spans="1:12" s="54" customFormat="1" ht="23.65" thickBot="1" x14ac:dyDescent="0.4">
      <c r="A136" s="63" t="s">
        <v>233</v>
      </c>
      <c r="B136" s="66" t="s">
        <v>234</v>
      </c>
      <c r="C136" s="78">
        <v>132</v>
      </c>
      <c r="D136" s="71" t="s">
        <v>235</v>
      </c>
      <c r="E136" s="139"/>
      <c r="F136" s="1"/>
      <c r="G136" s="44"/>
      <c r="H136" s="44"/>
      <c r="I136" s="44"/>
      <c r="J136" s="44"/>
      <c r="K136" s="44"/>
      <c r="L136" s="293"/>
    </row>
    <row r="137" spans="1:12" s="54" customFormat="1" ht="12" thickBot="1" x14ac:dyDescent="0.4">
      <c r="A137" s="65"/>
      <c r="B137" s="79"/>
      <c r="C137" s="78">
        <v>133</v>
      </c>
      <c r="D137" s="71" t="s">
        <v>1355</v>
      </c>
      <c r="E137" s="139"/>
      <c r="F137" s="1"/>
      <c r="G137" s="44"/>
      <c r="H137" s="44"/>
      <c r="I137" s="44"/>
      <c r="J137" s="44"/>
      <c r="K137" s="44"/>
      <c r="L137" s="293"/>
    </row>
    <row r="138" spans="1:12" s="54" customFormat="1" ht="23.65" thickBot="1" x14ac:dyDescent="0.4">
      <c r="A138" s="65"/>
      <c r="B138" s="66"/>
      <c r="C138" s="78">
        <v>134</v>
      </c>
      <c r="D138" s="71" t="s">
        <v>237</v>
      </c>
      <c r="E138" s="139"/>
      <c r="F138" s="1"/>
      <c r="G138" s="44"/>
      <c r="H138" s="44"/>
      <c r="I138" s="44"/>
      <c r="J138" s="44"/>
      <c r="K138" s="44"/>
      <c r="L138" s="293"/>
    </row>
    <row r="139" spans="1:12" s="54" customFormat="1" ht="12" thickBot="1" x14ac:dyDescent="0.4">
      <c r="A139" s="65"/>
      <c r="B139" s="66"/>
      <c r="C139" s="78">
        <v>135</v>
      </c>
      <c r="D139" s="71" t="s">
        <v>1356</v>
      </c>
      <c r="E139" s="139"/>
      <c r="F139" s="1"/>
      <c r="G139" s="44"/>
      <c r="H139" s="44"/>
      <c r="I139" s="44"/>
      <c r="J139" s="44"/>
      <c r="K139" s="44"/>
      <c r="L139" s="293"/>
    </row>
    <row r="140" spans="1:12" s="54" customFormat="1" ht="12" thickBot="1" x14ac:dyDescent="0.4">
      <c r="A140" s="65"/>
      <c r="B140" s="64" t="s">
        <v>239</v>
      </c>
      <c r="C140" s="78">
        <v>136</v>
      </c>
      <c r="D140" s="71" t="s">
        <v>1357</v>
      </c>
      <c r="E140" s="139"/>
      <c r="F140" s="1"/>
      <c r="G140" s="44"/>
      <c r="H140" s="44"/>
      <c r="I140" s="44"/>
      <c r="J140" s="44"/>
      <c r="K140" s="44"/>
      <c r="L140" s="293"/>
    </row>
    <row r="141" spans="1:12" s="54" customFormat="1" ht="23.65" thickBot="1" x14ac:dyDescent="0.4">
      <c r="A141" s="65"/>
      <c r="B141" s="66"/>
      <c r="C141" s="78">
        <v>137</v>
      </c>
      <c r="D141" s="71" t="s">
        <v>1358</v>
      </c>
      <c r="E141" s="139"/>
      <c r="F141" s="1"/>
      <c r="G141" s="44"/>
      <c r="H141" s="44"/>
      <c r="I141" s="44"/>
      <c r="J141" s="44"/>
      <c r="K141" s="44"/>
      <c r="L141" s="293"/>
    </row>
    <row r="142" spans="1:12" s="54" customFormat="1" ht="23.65" thickBot="1" x14ac:dyDescent="0.4">
      <c r="A142" s="65"/>
      <c r="B142" s="64" t="s">
        <v>242</v>
      </c>
      <c r="C142" s="78">
        <v>138</v>
      </c>
      <c r="D142" s="71" t="s">
        <v>1359</v>
      </c>
      <c r="E142" s="139"/>
      <c r="F142" s="1"/>
      <c r="G142" s="44"/>
      <c r="H142" s="44"/>
      <c r="I142" s="44"/>
      <c r="J142" s="44"/>
      <c r="K142" s="44"/>
      <c r="L142" s="293"/>
    </row>
    <row r="143" spans="1:12" s="54" customFormat="1" ht="12" thickBot="1" x14ac:dyDescent="0.4">
      <c r="A143" s="65"/>
      <c r="B143" s="67"/>
      <c r="C143" s="78">
        <v>139</v>
      </c>
      <c r="D143" s="71" t="s">
        <v>244</v>
      </c>
      <c r="E143" s="139"/>
      <c r="F143" s="1"/>
      <c r="G143" s="44"/>
      <c r="H143" s="44"/>
      <c r="I143" s="44"/>
      <c r="J143" s="44"/>
      <c r="K143" s="44"/>
      <c r="L143" s="293"/>
    </row>
    <row r="144" spans="1:12" s="54" customFormat="1" ht="12" thickBot="1" x14ac:dyDescent="0.4">
      <c r="A144" s="65"/>
      <c r="B144" s="64" t="s">
        <v>245</v>
      </c>
      <c r="C144" s="69">
        <v>140</v>
      </c>
      <c r="D144" s="70" t="s">
        <v>1360</v>
      </c>
      <c r="E144" s="140" t="s">
        <v>4</v>
      </c>
      <c r="F144" s="17"/>
      <c r="G144" s="26"/>
      <c r="H144" s="26"/>
      <c r="I144" s="26"/>
      <c r="J144" s="26"/>
      <c r="K144" s="26"/>
      <c r="L144" s="293"/>
    </row>
    <row r="145" spans="1:12" s="54" customFormat="1" ht="23.65" thickBot="1" x14ac:dyDescent="0.4">
      <c r="A145" s="65"/>
      <c r="B145" s="66"/>
      <c r="C145" s="69">
        <v>141</v>
      </c>
      <c r="D145" s="70" t="s">
        <v>1361</v>
      </c>
      <c r="E145" s="140" t="s">
        <v>4</v>
      </c>
      <c r="F145" s="17"/>
      <c r="G145" s="26"/>
      <c r="H145" s="26"/>
      <c r="I145" s="26"/>
      <c r="J145" s="26"/>
      <c r="K145" s="26"/>
      <c r="L145" s="293"/>
    </row>
    <row r="146" spans="1:12" s="54" customFormat="1" ht="12" thickBot="1" x14ac:dyDescent="0.4">
      <c r="A146" s="65"/>
      <c r="B146" s="66"/>
      <c r="C146" s="78">
        <v>142</v>
      </c>
      <c r="D146" s="71" t="s">
        <v>1362</v>
      </c>
      <c r="E146" s="139"/>
      <c r="F146" s="1"/>
      <c r="G146" s="44"/>
      <c r="H146" s="44"/>
      <c r="I146" s="44"/>
      <c r="J146" s="44"/>
      <c r="K146" s="44"/>
      <c r="L146" s="293"/>
    </row>
    <row r="147" spans="1:12" s="54" customFormat="1" ht="23.65" thickBot="1" x14ac:dyDescent="0.4">
      <c r="A147" s="65"/>
      <c r="B147" s="66"/>
      <c r="C147" s="69">
        <v>143</v>
      </c>
      <c r="D147" s="70" t="s">
        <v>1363</v>
      </c>
      <c r="E147" s="140" t="s">
        <v>4</v>
      </c>
      <c r="F147" s="17"/>
      <c r="G147" s="26"/>
      <c r="H147" s="26"/>
      <c r="I147" s="26"/>
      <c r="J147" s="26"/>
      <c r="K147" s="26"/>
      <c r="L147" s="293"/>
    </row>
    <row r="148" spans="1:12" s="54" customFormat="1" ht="23.65" thickBot="1" x14ac:dyDescent="0.4">
      <c r="A148" s="65"/>
      <c r="B148" s="66"/>
      <c r="C148" s="69">
        <v>144</v>
      </c>
      <c r="D148" s="70" t="s">
        <v>1364</v>
      </c>
      <c r="E148" s="140" t="s">
        <v>4</v>
      </c>
      <c r="F148" s="17"/>
      <c r="G148" s="26"/>
      <c r="H148" s="26"/>
      <c r="I148" s="26"/>
      <c r="J148" s="26"/>
      <c r="K148" s="26"/>
      <c r="L148" s="293"/>
    </row>
    <row r="149" spans="1:12" s="54" customFormat="1" ht="23.65" thickBot="1" x14ac:dyDescent="0.4">
      <c r="A149" s="65"/>
      <c r="B149" s="66"/>
      <c r="C149" s="69">
        <v>145</v>
      </c>
      <c r="D149" s="70" t="s">
        <v>808</v>
      </c>
      <c r="E149" s="140" t="s">
        <v>4</v>
      </c>
      <c r="F149" s="17"/>
      <c r="G149" s="26"/>
      <c r="H149" s="26"/>
      <c r="I149" s="26"/>
      <c r="J149" s="26"/>
      <c r="K149" s="26"/>
      <c r="L149" s="293"/>
    </row>
    <row r="150" spans="1:12" s="54" customFormat="1" ht="23.65" thickBot="1" x14ac:dyDescent="0.4">
      <c r="A150" s="68"/>
      <c r="B150" s="67"/>
      <c r="C150" s="78">
        <v>146</v>
      </c>
      <c r="D150" s="71" t="s">
        <v>809</v>
      </c>
      <c r="E150" s="139"/>
      <c r="F150" s="1"/>
      <c r="G150" s="44"/>
      <c r="H150" s="44"/>
      <c r="I150" s="44"/>
      <c r="J150" s="44"/>
      <c r="K150" s="44"/>
      <c r="L150" s="293"/>
    </row>
    <row r="151" spans="1:12" s="54" customFormat="1" ht="23.65" thickBot="1" x14ac:dyDescent="0.4">
      <c r="A151" s="63" t="s">
        <v>253</v>
      </c>
      <c r="B151" s="64" t="s">
        <v>1365</v>
      </c>
      <c r="C151" s="69">
        <v>147</v>
      </c>
      <c r="D151" s="70" t="s">
        <v>1366</v>
      </c>
      <c r="E151" s="140" t="s">
        <v>4</v>
      </c>
      <c r="F151" s="17"/>
      <c r="G151" s="26"/>
      <c r="H151" s="26"/>
      <c r="I151" s="26"/>
      <c r="J151" s="26"/>
      <c r="K151" s="26"/>
      <c r="L151" s="293"/>
    </row>
    <row r="152" spans="1:12" s="54" customFormat="1" ht="23.65" thickBot="1" x14ac:dyDescent="0.4">
      <c r="A152" s="65"/>
      <c r="B152" s="67"/>
      <c r="C152" s="69">
        <v>148</v>
      </c>
      <c r="D152" s="70" t="s">
        <v>1367</v>
      </c>
      <c r="E152" s="140" t="s">
        <v>4</v>
      </c>
      <c r="F152" s="17"/>
      <c r="G152" s="26"/>
      <c r="H152" s="26"/>
      <c r="I152" s="26"/>
      <c r="J152" s="26"/>
      <c r="K152" s="26"/>
      <c r="L152" s="293"/>
    </row>
    <row r="153" spans="1:12" s="54" customFormat="1" ht="12" thickBot="1" x14ac:dyDescent="0.4">
      <c r="A153" s="65"/>
      <c r="B153" s="64" t="s">
        <v>257</v>
      </c>
      <c r="C153" s="78">
        <v>149</v>
      </c>
      <c r="D153" s="71" t="s">
        <v>1368</v>
      </c>
      <c r="E153" s="139"/>
      <c r="F153" s="1"/>
      <c r="G153" s="44"/>
      <c r="H153" s="44"/>
      <c r="I153" s="44"/>
      <c r="J153" s="44"/>
      <c r="K153" s="44"/>
      <c r="L153" s="293"/>
    </row>
    <row r="154" spans="1:12" s="54" customFormat="1" ht="12" thickBot="1" x14ac:dyDescent="0.4">
      <c r="A154" s="65"/>
      <c r="B154" s="66"/>
      <c r="C154" s="78">
        <v>150</v>
      </c>
      <c r="D154" s="71" t="s">
        <v>1369</v>
      </c>
      <c r="E154" s="139"/>
      <c r="F154" s="1"/>
      <c r="G154" s="44"/>
      <c r="H154" s="44"/>
      <c r="I154" s="44"/>
      <c r="J154" s="44"/>
      <c r="K154" s="44"/>
      <c r="L154" s="293"/>
    </row>
    <row r="155" spans="1:12" s="54" customFormat="1" ht="12" thickBot="1" x14ac:dyDescent="0.4">
      <c r="A155" s="65"/>
      <c r="B155" s="66"/>
      <c r="C155" s="78">
        <v>151</v>
      </c>
      <c r="D155" s="71" t="s">
        <v>260</v>
      </c>
      <c r="E155" s="139"/>
      <c r="F155" s="1"/>
      <c r="G155" s="44"/>
      <c r="H155" s="44"/>
      <c r="I155" s="44"/>
      <c r="J155" s="44"/>
      <c r="K155" s="44"/>
      <c r="L155" s="293"/>
    </row>
    <row r="156" spans="1:12" s="54" customFormat="1" ht="12" thickBot="1" x14ac:dyDescent="0.4">
      <c r="A156" s="65"/>
      <c r="B156" s="66"/>
      <c r="C156" s="78">
        <v>152</v>
      </c>
      <c r="D156" s="71" t="s">
        <v>261</v>
      </c>
      <c r="E156" s="139"/>
      <c r="F156" s="1"/>
      <c r="G156" s="44"/>
      <c r="H156" s="44"/>
      <c r="I156" s="44"/>
      <c r="J156" s="44"/>
      <c r="K156" s="44"/>
      <c r="L156" s="293"/>
    </row>
    <row r="157" spans="1:12" s="54" customFormat="1" ht="23.65" thickBot="1" x14ac:dyDescent="0.4">
      <c r="A157" s="65"/>
      <c r="B157" s="66"/>
      <c r="C157" s="78">
        <v>153</v>
      </c>
      <c r="D157" s="71" t="s">
        <v>1370</v>
      </c>
      <c r="E157" s="139"/>
      <c r="F157" s="1"/>
      <c r="G157" s="44"/>
      <c r="H157" s="44"/>
      <c r="I157" s="44"/>
      <c r="J157" s="44"/>
      <c r="K157" s="44"/>
      <c r="L157" s="293"/>
    </row>
    <row r="158" spans="1:12" s="54" customFormat="1" ht="12" thickBot="1" x14ac:dyDescent="0.4">
      <c r="A158" s="65"/>
      <c r="B158" s="66"/>
      <c r="C158" s="78">
        <v>154</v>
      </c>
      <c r="D158" s="71" t="s">
        <v>817</v>
      </c>
      <c r="E158" s="139"/>
      <c r="F158" s="1"/>
      <c r="G158" s="44"/>
      <c r="H158" s="44"/>
      <c r="I158" s="44"/>
      <c r="J158" s="44"/>
      <c r="K158" s="44"/>
      <c r="L158" s="293"/>
    </row>
    <row r="159" spans="1:12" s="54" customFormat="1" ht="12" thickBot="1" x14ac:dyDescent="0.4">
      <c r="A159" s="65"/>
      <c r="B159" s="66"/>
      <c r="C159" s="78">
        <v>155</v>
      </c>
      <c r="D159" s="71" t="s">
        <v>263</v>
      </c>
      <c r="E159" s="139"/>
      <c r="F159" s="1"/>
      <c r="G159" s="44"/>
      <c r="H159" s="44"/>
      <c r="I159" s="44"/>
      <c r="J159" s="44"/>
      <c r="K159" s="44"/>
      <c r="L159" s="293"/>
    </row>
    <row r="160" spans="1:12" s="54" customFormat="1" ht="12" thickBot="1" x14ac:dyDescent="0.4">
      <c r="A160" s="65"/>
      <c r="B160" s="66"/>
      <c r="C160" s="78">
        <v>156</v>
      </c>
      <c r="D160" s="71" t="s">
        <v>818</v>
      </c>
      <c r="E160" s="139"/>
      <c r="F160" s="1"/>
      <c r="G160" s="44"/>
      <c r="H160" s="44"/>
      <c r="I160" s="44"/>
      <c r="J160" s="44"/>
      <c r="K160" s="44"/>
      <c r="L160" s="293"/>
    </row>
    <row r="161" spans="1:14" s="54" customFormat="1" ht="12" thickBot="1" x14ac:dyDescent="0.4">
      <c r="A161" s="65"/>
      <c r="B161" s="66"/>
      <c r="C161" s="78">
        <v>157</v>
      </c>
      <c r="D161" s="71" t="s">
        <v>264</v>
      </c>
      <c r="E161" s="139"/>
      <c r="F161" s="1"/>
      <c r="G161" s="44"/>
      <c r="H161" s="44"/>
      <c r="I161" s="44"/>
      <c r="J161" s="44"/>
      <c r="K161" s="44"/>
      <c r="L161" s="293"/>
    </row>
    <row r="162" spans="1:14" s="54" customFormat="1" ht="12" thickBot="1" x14ac:dyDescent="0.4">
      <c r="A162" s="65"/>
      <c r="B162" s="66"/>
      <c r="C162" s="78">
        <v>158</v>
      </c>
      <c r="D162" s="71" t="s">
        <v>265</v>
      </c>
      <c r="E162" s="139"/>
      <c r="F162" s="1"/>
      <c r="G162" s="44"/>
      <c r="H162" s="44"/>
      <c r="I162" s="44"/>
      <c r="J162" s="44"/>
      <c r="K162" s="44"/>
      <c r="L162" s="293"/>
    </row>
    <row r="163" spans="1:14" s="54" customFormat="1" ht="12" thickBot="1" x14ac:dyDescent="0.4">
      <c r="A163" s="65"/>
      <c r="B163" s="67"/>
      <c r="C163" s="78">
        <v>159</v>
      </c>
      <c r="D163" s="71" t="s">
        <v>266</v>
      </c>
      <c r="E163" s="139"/>
      <c r="F163" s="1"/>
      <c r="G163" s="44"/>
      <c r="H163" s="44"/>
      <c r="I163" s="44"/>
      <c r="J163" s="44"/>
      <c r="K163" s="44"/>
      <c r="L163" s="293"/>
    </row>
    <row r="164" spans="1:14" s="54" customFormat="1" ht="23.65" thickBot="1" x14ac:dyDescent="0.4">
      <c r="A164" s="65"/>
      <c r="B164" s="64" t="s">
        <v>267</v>
      </c>
      <c r="C164" s="78">
        <v>160</v>
      </c>
      <c r="D164" s="71" t="s">
        <v>1371</v>
      </c>
      <c r="E164" s="139"/>
      <c r="F164" s="1"/>
      <c r="G164" s="44"/>
      <c r="H164" s="44"/>
      <c r="I164" s="44"/>
      <c r="J164" s="44"/>
      <c r="K164" s="44"/>
      <c r="L164" s="293"/>
    </row>
    <row r="165" spans="1:14" s="54" customFormat="1" ht="12" thickBot="1" x14ac:dyDescent="0.4">
      <c r="A165" s="65"/>
      <c r="B165" s="66"/>
      <c r="C165" s="78">
        <v>161</v>
      </c>
      <c r="D165" s="71" t="s">
        <v>1372</v>
      </c>
      <c r="E165" s="139"/>
      <c r="F165" s="1"/>
      <c r="G165" s="44"/>
      <c r="H165" s="44"/>
      <c r="I165" s="44"/>
      <c r="J165" s="44"/>
      <c r="K165" s="44"/>
      <c r="L165" s="293"/>
    </row>
    <row r="166" spans="1:14" s="54" customFormat="1" ht="12" thickBot="1" x14ac:dyDescent="0.4">
      <c r="A166" s="65"/>
      <c r="B166" s="66"/>
      <c r="C166" s="78">
        <v>162</v>
      </c>
      <c r="D166" s="71" t="s">
        <v>269</v>
      </c>
      <c r="E166" s="139"/>
      <c r="F166" s="1"/>
      <c r="G166" s="44"/>
      <c r="H166" s="44"/>
      <c r="I166" s="44"/>
      <c r="J166" s="44"/>
      <c r="K166" s="44"/>
      <c r="L166" s="293"/>
    </row>
    <row r="167" spans="1:14" s="54" customFormat="1" ht="12" thickBot="1" x14ac:dyDescent="0.4">
      <c r="A167" s="65"/>
      <c r="B167" s="66"/>
      <c r="C167" s="78">
        <v>163</v>
      </c>
      <c r="D167" s="71" t="s">
        <v>1373</v>
      </c>
      <c r="E167" s="139"/>
      <c r="F167" s="1"/>
      <c r="G167" s="44"/>
      <c r="H167" s="44"/>
      <c r="I167" s="44"/>
      <c r="J167" s="44"/>
      <c r="K167" s="44"/>
      <c r="L167" s="293"/>
    </row>
    <row r="168" spans="1:14" s="54" customFormat="1" ht="12" thickBot="1" x14ac:dyDescent="0.4">
      <c r="A168" s="65"/>
      <c r="B168" s="66"/>
      <c r="C168" s="69">
        <v>164</v>
      </c>
      <c r="D168" s="70" t="s">
        <v>1374</v>
      </c>
      <c r="E168" s="140" t="s">
        <v>4</v>
      </c>
      <c r="F168" s="17"/>
      <c r="G168" s="26"/>
      <c r="H168" s="26"/>
      <c r="I168" s="26"/>
      <c r="J168" s="26"/>
      <c r="K168" s="26"/>
      <c r="L168" s="293"/>
    </row>
    <row r="169" spans="1:14" s="54" customFormat="1" ht="12" thickBot="1" x14ac:dyDescent="0.4">
      <c r="A169" s="65"/>
      <c r="B169" s="66"/>
      <c r="C169" s="78">
        <v>165</v>
      </c>
      <c r="D169" s="71" t="s">
        <v>1375</v>
      </c>
      <c r="E169" s="139"/>
      <c r="F169" s="1"/>
      <c r="G169" s="44"/>
      <c r="H169" s="44"/>
      <c r="I169" s="44"/>
      <c r="J169" s="44"/>
      <c r="K169" s="44"/>
      <c r="L169" s="293"/>
    </row>
    <row r="170" spans="1:14" s="54" customFormat="1" ht="12" thickBot="1" x14ac:dyDescent="0.4">
      <c r="A170" s="65"/>
      <c r="B170" s="66"/>
      <c r="C170" s="78">
        <v>166</v>
      </c>
      <c r="D170" s="71" t="s">
        <v>1376</v>
      </c>
      <c r="E170" s="139"/>
      <c r="F170" s="1"/>
      <c r="G170" s="44"/>
      <c r="H170" s="44"/>
      <c r="I170" s="44"/>
      <c r="J170" s="44"/>
      <c r="K170" s="44"/>
      <c r="L170" s="293"/>
    </row>
    <row r="171" spans="1:14" s="54" customFormat="1" ht="12" thickBot="1" x14ac:dyDescent="0.4">
      <c r="A171" s="65"/>
      <c r="B171" s="67"/>
      <c r="C171" s="69">
        <v>167</v>
      </c>
      <c r="D171" s="70" t="s">
        <v>272</v>
      </c>
      <c r="E171" s="140" t="s">
        <v>4</v>
      </c>
      <c r="F171" s="17"/>
      <c r="G171" s="26"/>
      <c r="H171" s="26"/>
      <c r="I171" s="26"/>
      <c r="J171" s="26"/>
      <c r="K171" s="26"/>
      <c r="L171" s="293"/>
    </row>
    <row r="172" spans="1:14" x14ac:dyDescent="0.45">
      <c r="N172" s="294"/>
    </row>
    <row r="173" spans="1:14" x14ac:dyDescent="0.45">
      <c r="B173" s="151" t="s">
        <v>1950</v>
      </c>
      <c r="C173" s="7">
        <f>C171</f>
        <v>167</v>
      </c>
      <c r="D173" s="151" t="s">
        <v>1953</v>
      </c>
      <c r="E173" s="124">
        <f>C173-(E174+E175)</f>
        <v>151</v>
      </c>
      <c r="F173" s="125" t="s">
        <v>1936</v>
      </c>
      <c r="G173" s="150">
        <f>COUNTIFS(E5:E171,"",F5:F171,"Yes")</f>
        <v>0</v>
      </c>
      <c r="H173" s="126">
        <f>I173</f>
        <v>0</v>
      </c>
      <c r="I173" s="127">
        <f>IFERROR((G173/$E$173),0)</f>
        <v>0</v>
      </c>
      <c r="N173" s="294"/>
    </row>
    <row r="174" spans="1:14" x14ac:dyDescent="0.45">
      <c r="D174" s="151" t="s">
        <v>6</v>
      </c>
      <c r="E174" s="6">
        <f>COUNTIFS(E5:E171,"",F5:F171,"N/A")</f>
        <v>0</v>
      </c>
      <c r="F174" s="6">
        <v>2019</v>
      </c>
      <c r="G174" s="149">
        <f>COUNTIFS(E5:E171,"",$K$5:$K$171,("*2019*"))</f>
        <v>0</v>
      </c>
      <c r="H174" s="126">
        <f>H173+I174</f>
        <v>0</v>
      </c>
      <c r="I174" s="127">
        <f t="shared" ref="I174:I187" si="0">IFERROR((G174/$E$173),0)</f>
        <v>0</v>
      </c>
      <c r="N174" s="294"/>
    </row>
    <row r="175" spans="1:14" x14ac:dyDescent="0.45">
      <c r="D175" s="151" t="s">
        <v>1935</v>
      </c>
      <c r="E175" s="6">
        <f>COUNTIF(E5:E171,"Yes")</f>
        <v>16</v>
      </c>
      <c r="F175" s="6">
        <v>2020</v>
      </c>
      <c r="G175" s="149">
        <f>COUNTIFS(E5:E171,"",$K$5:$K$171,("*2020*"))</f>
        <v>0</v>
      </c>
      <c r="H175" s="126">
        <f>H174+I175</f>
        <v>0</v>
      </c>
      <c r="I175" s="127">
        <f t="shared" si="0"/>
        <v>0</v>
      </c>
      <c r="N175" s="294"/>
    </row>
    <row r="176" spans="1:14" x14ac:dyDescent="0.45">
      <c r="F176" s="6">
        <v>2021</v>
      </c>
      <c r="G176" s="149">
        <f>COUNTIFS(E5:E171,"",$K$5:$K$171,("*2021*"))</f>
        <v>0</v>
      </c>
      <c r="H176" s="126">
        <f t="shared" ref="H176:H187" si="1">H175+I176</f>
        <v>0</v>
      </c>
      <c r="I176" s="127">
        <f t="shared" si="0"/>
        <v>0</v>
      </c>
      <c r="N176" s="294"/>
    </row>
    <row r="177" spans="6:14" x14ac:dyDescent="0.45">
      <c r="F177" s="6">
        <v>2022</v>
      </c>
      <c r="G177" s="149">
        <f>COUNTIFS(E5:E171,"",$K$5:$K$171,("*2022*"))</f>
        <v>0</v>
      </c>
      <c r="H177" s="126">
        <f t="shared" si="1"/>
        <v>0</v>
      </c>
      <c r="I177" s="127">
        <f t="shared" si="0"/>
        <v>0</v>
      </c>
      <c r="N177" s="294"/>
    </row>
    <row r="178" spans="6:14" x14ac:dyDescent="0.45">
      <c r="F178" s="6">
        <v>2023</v>
      </c>
      <c r="G178" s="149">
        <f>COUNTIFS(E5:E171,"",$K$5:$K$171,("*2023*"))</f>
        <v>0</v>
      </c>
      <c r="H178" s="126">
        <f t="shared" si="1"/>
        <v>0</v>
      </c>
      <c r="I178" s="127">
        <f t="shared" si="0"/>
        <v>0</v>
      </c>
      <c r="N178" s="294"/>
    </row>
    <row r="179" spans="6:14" x14ac:dyDescent="0.45">
      <c r="F179" s="6">
        <v>2024</v>
      </c>
      <c r="G179" s="149">
        <f>COUNTIFS(E5:E171,"",$K$5:$K$171,("*2024*"))</f>
        <v>0</v>
      </c>
      <c r="H179" s="126">
        <f t="shared" si="1"/>
        <v>0</v>
      </c>
      <c r="I179" s="127">
        <f t="shared" si="0"/>
        <v>0</v>
      </c>
      <c r="N179" s="294"/>
    </row>
    <row r="180" spans="6:14" x14ac:dyDescent="0.45">
      <c r="F180" s="6">
        <v>2025</v>
      </c>
      <c r="G180" s="149">
        <f>COUNTIFS(E5:E171,"",$K$5:$K$171,("*2025*"))</f>
        <v>0</v>
      </c>
      <c r="H180" s="126">
        <f t="shared" si="1"/>
        <v>0</v>
      </c>
      <c r="I180" s="127">
        <f t="shared" si="0"/>
        <v>0</v>
      </c>
      <c r="N180" s="294"/>
    </row>
    <row r="181" spans="6:14" x14ac:dyDescent="0.45">
      <c r="F181" s="6">
        <v>2026</v>
      </c>
      <c r="G181" s="149">
        <f>COUNTIFS(E5:E171,"",$K$5:$K$171,("*2026*"))</f>
        <v>0</v>
      </c>
      <c r="H181" s="126">
        <f t="shared" si="1"/>
        <v>0</v>
      </c>
      <c r="I181" s="127">
        <f t="shared" si="0"/>
        <v>0</v>
      </c>
      <c r="N181" s="294"/>
    </row>
    <row r="182" spans="6:14" x14ac:dyDescent="0.45">
      <c r="F182" s="6">
        <v>2027</v>
      </c>
      <c r="G182" s="149">
        <f>COUNTIFS(E5:E171,"",$K$5:$K$171,("*2027*"))</f>
        <v>0</v>
      </c>
      <c r="H182" s="126">
        <f t="shared" si="1"/>
        <v>0</v>
      </c>
      <c r="I182" s="127">
        <f t="shared" si="0"/>
        <v>0</v>
      </c>
      <c r="N182" s="294"/>
    </row>
    <row r="183" spans="6:14" x14ac:dyDescent="0.45">
      <c r="F183" s="6">
        <v>2028</v>
      </c>
      <c r="G183" s="149">
        <f>COUNTIFS(E5:E171,"",$K$5:$K$171,("*2028*"))</f>
        <v>0</v>
      </c>
      <c r="H183" s="126">
        <f t="shared" si="1"/>
        <v>0</v>
      </c>
      <c r="I183" s="127">
        <f t="shared" si="0"/>
        <v>0</v>
      </c>
      <c r="N183" s="294"/>
    </row>
    <row r="184" spans="6:14" x14ac:dyDescent="0.45">
      <c r="F184" s="6">
        <v>2029</v>
      </c>
      <c r="G184" s="149">
        <f>COUNTIFS(E5:E171,"",$K$5:$K$171,("*2029*"))</f>
        <v>0</v>
      </c>
      <c r="H184" s="126">
        <f t="shared" si="1"/>
        <v>0</v>
      </c>
      <c r="I184" s="127">
        <f t="shared" si="0"/>
        <v>0</v>
      </c>
      <c r="N184" s="294"/>
    </row>
    <row r="185" spans="6:14" x14ac:dyDescent="0.45">
      <c r="F185" s="6">
        <v>2030</v>
      </c>
      <c r="G185" s="149">
        <f>COUNTIFS(E5:E171,"",$K$5:$K$171,("*2030*"))</f>
        <v>0</v>
      </c>
      <c r="H185" s="126">
        <f t="shared" si="1"/>
        <v>0</v>
      </c>
      <c r="I185" s="127">
        <f t="shared" si="0"/>
        <v>0</v>
      </c>
      <c r="N185" s="294"/>
    </row>
    <row r="186" spans="6:14" x14ac:dyDescent="0.45">
      <c r="F186" s="151" t="s">
        <v>1952</v>
      </c>
      <c r="G186" s="149">
        <f>COUNTIFS(E5:E171,"",F5:F171,"No",K5:K171,"")</f>
        <v>0</v>
      </c>
      <c r="H186" s="126">
        <f t="shared" si="1"/>
        <v>0</v>
      </c>
      <c r="I186" s="127">
        <f t="shared" si="0"/>
        <v>0</v>
      </c>
      <c r="N186" s="294"/>
    </row>
    <row r="187" spans="6:14" x14ac:dyDescent="0.45">
      <c r="F187" s="151" t="s">
        <v>1951</v>
      </c>
      <c r="G187" s="149">
        <f>COUNTIFS(E5:E171,"",F5:F171,"")</f>
        <v>151</v>
      </c>
      <c r="H187" s="126">
        <f t="shared" si="1"/>
        <v>1</v>
      </c>
      <c r="I187" s="127">
        <f t="shared" si="0"/>
        <v>1</v>
      </c>
      <c r="N187" s="294"/>
    </row>
    <row r="188" spans="6:14" x14ac:dyDescent="0.45">
      <c r="F188" s="151" t="s">
        <v>1937</v>
      </c>
      <c r="G188" s="156">
        <f>SUM(G173:G187)</f>
        <v>151</v>
      </c>
      <c r="H188" s="154"/>
      <c r="I188" s="155">
        <f>SUM(I173:I187)</f>
        <v>1</v>
      </c>
      <c r="N188" s="294"/>
    </row>
    <row r="189" spans="6:14" x14ac:dyDescent="0.45">
      <c r="N189" s="294"/>
    </row>
    <row r="190" spans="6:14" x14ac:dyDescent="0.45">
      <c r="N190" s="294"/>
    </row>
    <row r="191" spans="6:14" x14ac:dyDescent="0.45">
      <c r="N191" s="294"/>
    </row>
    <row r="192" spans="6: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KAIr/eVKds7xzXIy24v2i9X0D5KqaFYFtgzro4wMRdQtf0X2B2PXFg/H33xkyb94aeMo3uYSu7aoU8VNEdBnug==" saltValue="TlmErJeLYyPfFVLy3PB87w==" spinCount="100000" sheet="1" objects="1" scenarios="1" autoFilter="0"/>
  <autoFilter ref="A4:N171"/>
  <mergeCells count="1">
    <mergeCell ref="H3:K3"/>
  </mergeCells>
  <conditionalFormatting sqref="L5:L171">
    <cfRule type="cellIs" dxfId="5" priority="1" operator="equal">
      <formula>"Not Completed"</formula>
    </cfRule>
  </conditionalFormatting>
  <pageMargins left="0.70866141732283472" right="0.70866141732283472" top="0.74803149606299213" bottom="0.74803149606299213" header="0.31496062992125984" footer="0.31496062992125984"/>
  <pageSetup paperSize="9" scale="34" fitToHeight="5" orientation="landscape" verticalDpi="0"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Tables!$A$2:$A$4</xm:f>
          </x14:formula1>
          <xm:sqref>F5:F20 F22:F171</xm:sqref>
        </x14:dataValidation>
        <x14:dataValidation type="list" allowBlank="1" showInputMessage="1" showErrorMessage="1">
          <x14:formula1>
            <xm:f>Tables!$B$2:$B$6</xm:f>
          </x14:formula1>
          <xm:sqref>H5:H20 H22:H171</xm:sqref>
        </x14:dataValidation>
        <x14:dataValidation type="list" allowBlank="1" showInputMessage="1" showErrorMessage="1">
          <x14:formula1>
            <xm:f>Tables!$C$2:$C$8</xm:f>
          </x14:formula1>
          <xm:sqref>I5:I20 I22:I171</xm:sqref>
        </x14:dataValidation>
        <x14:dataValidation type="list" allowBlank="1" showInputMessage="1" showErrorMessage="1">
          <x14:formula1>
            <xm:f>Tables!$D$2:$D$6</xm:f>
          </x14:formula1>
          <xm:sqref>J5:J20 J22:J171</xm:sqref>
        </x14:dataValidation>
        <x14:dataValidation type="list" allowBlank="1" showInputMessage="1" showErrorMessage="1">
          <x14:formula1>
            <xm:f>Tables!$A$2</xm:f>
          </x14:formula1>
          <xm:sqref>L5:L171</xm:sqref>
        </x14:dataValidation>
        <x14:dataValidation type="list" allowBlank="1" showInputMessage="1" showErrorMessage="1">
          <x14:formula1>
            <xm:f>Tables!$E$2:$E$47</xm:f>
          </x14:formula1>
          <xm:sqref>K5:K20</xm:sqref>
        </x14:dataValidation>
        <x14:dataValidation type="list" allowBlank="1" showInputMessage="1" showErrorMessage="1">
          <x14:formula1>
            <xm:f>Tables!$E$2:$E$47</xm:f>
          </x14:formula1>
          <xm:sqref>K22:K171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workbookViewId="0">
      <pane ySplit="4" topLeftCell="A5" activePane="bottomLeft" state="frozen"/>
      <selection activeCell="G3" sqref="G3"/>
      <selection pane="bottomLeft"/>
    </sheetView>
  </sheetViews>
  <sheetFormatPr defaultColWidth="9.06640625" defaultRowHeight="14.25" x14ac:dyDescent="0.45"/>
  <cols>
    <col min="1" max="1" width="17.73046875" style="6" customWidth="1"/>
    <col min="2" max="2" width="29.73046875" style="6" customWidth="1"/>
    <col min="3" max="3" width="9.06640625" style="7"/>
    <col min="4" max="4" width="95.73046875" style="6" customWidth="1"/>
    <col min="5" max="6" width="21.19921875" style="6" customWidth="1"/>
    <col min="7" max="7" width="53.796875" style="6" customWidth="1"/>
    <col min="8" max="8" width="20.796875" style="6" customWidth="1"/>
    <col min="9" max="9" width="16.53125" style="6" bestFit="1" customWidth="1"/>
    <col min="10" max="13" width="16.59765625" style="6" customWidth="1"/>
    <col min="14" max="14" width="18.59765625" style="6" customWidth="1"/>
    <col min="15" max="16384" width="9.06640625" style="25"/>
  </cols>
  <sheetData>
    <row r="1" spans="1:14" s="85" customFormat="1" ht="21" x14ac:dyDescent="0.65">
      <c r="A1" s="14" t="s">
        <v>1852</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23.65" thickBot="1" x14ac:dyDescent="0.4">
      <c r="A5" s="63" t="s">
        <v>1535</v>
      </c>
      <c r="B5" s="64" t="s">
        <v>1853</v>
      </c>
      <c r="C5" s="78">
        <v>1</v>
      </c>
      <c r="D5" s="71" t="s">
        <v>1854</v>
      </c>
      <c r="E5" s="139"/>
      <c r="F5" s="1"/>
      <c r="G5" s="44"/>
      <c r="H5" s="44"/>
      <c r="I5" s="44"/>
      <c r="J5" s="44"/>
      <c r="K5" s="44"/>
      <c r="L5" s="293"/>
    </row>
    <row r="6" spans="1:14" s="54" customFormat="1" ht="23.65" thickBot="1" x14ac:dyDescent="0.4">
      <c r="A6" s="65"/>
      <c r="B6" s="66"/>
      <c r="C6" s="78">
        <v>2</v>
      </c>
      <c r="D6" s="71" t="s">
        <v>1855</v>
      </c>
      <c r="E6" s="139"/>
      <c r="F6" s="1"/>
      <c r="G6" s="44"/>
      <c r="H6" s="44"/>
      <c r="I6" s="44"/>
      <c r="J6" s="44"/>
      <c r="K6" s="44"/>
      <c r="L6" s="293"/>
    </row>
    <row r="7" spans="1:14" s="54" customFormat="1" ht="12" thickBot="1" x14ac:dyDescent="0.4">
      <c r="A7" s="65"/>
      <c r="B7" s="66"/>
      <c r="C7" s="78">
        <v>3</v>
      </c>
      <c r="D7" s="71" t="s">
        <v>1856</v>
      </c>
      <c r="E7" s="139"/>
      <c r="F7" s="1"/>
      <c r="G7" s="44"/>
      <c r="H7" s="44"/>
      <c r="I7" s="44"/>
      <c r="J7" s="44"/>
      <c r="K7" s="44"/>
      <c r="L7" s="293"/>
    </row>
    <row r="8" spans="1:14" s="54" customFormat="1" ht="23.65" thickBot="1" x14ac:dyDescent="0.4">
      <c r="A8" s="65"/>
      <c r="B8" s="66"/>
      <c r="C8" s="78">
        <v>4</v>
      </c>
      <c r="D8" s="71" t="s">
        <v>1857</v>
      </c>
      <c r="E8" s="139"/>
      <c r="F8" s="1"/>
      <c r="G8" s="44"/>
      <c r="H8" s="44"/>
      <c r="I8" s="44"/>
      <c r="J8" s="44"/>
      <c r="K8" s="44"/>
      <c r="L8" s="293"/>
    </row>
    <row r="9" spans="1:14" s="54" customFormat="1" ht="23.65" thickBot="1" x14ac:dyDescent="0.4">
      <c r="A9" s="65"/>
      <c r="B9" s="66"/>
      <c r="C9" s="78">
        <v>5</v>
      </c>
      <c r="D9" s="71" t="s">
        <v>1858</v>
      </c>
      <c r="E9" s="139"/>
      <c r="F9" s="1"/>
      <c r="G9" s="44"/>
      <c r="H9" s="44"/>
      <c r="I9" s="44"/>
      <c r="J9" s="44"/>
      <c r="K9" s="44"/>
      <c r="L9" s="293"/>
    </row>
    <row r="10" spans="1:14" s="54" customFormat="1" ht="12" thickBot="1" x14ac:dyDescent="0.4">
      <c r="A10" s="65"/>
      <c r="B10" s="66"/>
      <c r="C10" s="78">
        <v>6</v>
      </c>
      <c r="D10" s="71" t="s">
        <v>1859</v>
      </c>
      <c r="E10" s="139"/>
      <c r="F10" s="1"/>
      <c r="G10" s="44"/>
      <c r="H10" s="44"/>
      <c r="I10" s="44"/>
      <c r="J10" s="44"/>
      <c r="K10" s="44"/>
      <c r="L10" s="293"/>
    </row>
    <row r="11" spans="1:14" s="54" customFormat="1" ht="12" thickBot="1" x14ac:dyDescent="0.4">
      <c r="A11" s="65"/>
      <c r="B11" s="66"/>
      <c r="C11" s="78">
        <v>7</v>
      </c>
      <c r="D11" s="71" t="s">
        <v>1860</v>
      </c>
      <c r="E11" s="139"/>
      <c r="F11" s="1"/>
      <c r="G11" s="44"/>
      <c r="H11" s="44"/>
      <c r="I11" s="44"/>
      <c r="J11" s="44"/>
      <c r="K11" s="44"/>
      <c r="L11" s="293"/>
    </row>
    <row r="12" spans="1:14" s="54" customFormat="1" ht="23.65" thickBot="1" x14ac:dyDescent="0.4">
      <c r="A12" s="65"/>
      <c r="B12" s="67"/>
      <c r="C12" s="78">
        <v>8</v>
      </c>
      <c r="D12" s="71" t="s">
        <v>1861</v>
      </c>
      <c r="E12" s="139"/>
      <c r="F12" s="1"/>
      <c r="G12" s="44"/>
      <c r="H12" s="44"/>
      <c r="I12" s="44"/>
      <c r="J12" s="44"/>
      <c r="K12" s="44"/>
      <c r="L12" s="293"/>
    </row>
    <row r="13" spans="1:14" s="54" customFormat="1" ht="23.65" thickBot="1" x14ac:dyDescent="0.4">
      <c r="A13" s="65"/>
      <c r="B13" s="64" t="s">
        <v>1862</v>
      </c>
      <c r="C13" s="78">
        <v>9</v>
      </c>
      <c r="D13" s="71" t="s">
        <v>1863</v>
      </c>
      <c r="E13" s="139"/>
      <c r="F13" s="1"/>
      <c r="G13" s="44"/>
      <c r="H13" s="44"/>
      <c r="I13" s="44"/>
      <c r="J13" s="44"/>
      <c r="K13" s="44"/>
      <c r="L13" s="293"/>
    </row>
    <row r="14" spans="1:14" s="54" customFormat="1" ht="23.65" thickBot="1" x14ac:dyDescent="0.4">
      <c r="A14" s="65"/>
      <c r="B14" s="66"/>
      <c r="C14" s="78">
        <v>10</v>
      </c>
      <c r="D14" s="71" t="s">
        <v>1864</v>
      </c>
      <c r="E14" s="139"/>
      <c r="F14" s="1"/>
      <c r="G14" s="44"/>
      <c r="H14" s="44"/>
      <c r="I14" s="44"/>
      <c r="J14" s="44"/>
      <c r="K14" s="44"/>
      <c r="L14" s="293"/>
    </row>
    <row r="15" spans="1:14" s="54" customFormat="1" ht="23.65" thickBot="1" x14ac:dyDescent="0.4">
      <c r="A15" s="65"/>
      <c r="B15" s="66"/>
      <c r="C15" s="78">
        <v>11</v>
      </c>
      <c r="D15" s="71" t="s">
        <v>1865</v>
      </c>
      <c r="E15" s="139"/>
      <c r="F15" s="1"/>
      <c r="G15" s="44"/>
      <c r="H15" s="44"/>
      <c r="I15" s="44"/>
      <c r="J15" s="44"/>
      <c r="K15" s="44"/>
      <c r="L15" s="293"/>
    </row>
    <row r="16" spans="1:14" s="54" customFormat="1" ht="12" thickBot="1" x14ac:dyDescent="0.4">
      <c r="A16" s="65"/>
      <c r="B16" s="66"/>
      <c r="C16" s="78">
        <v>12</v>
      </c>
      <c r="D16" s="71" t="s">
        <v>1866</v>
      </c>
      <c r="E16" s="139"/>
      <c r="F16" s="1"/>
      <c r="G16" s="44"/>
      <c r="H16" s="44"/>
      <c r="I16" s="44"/>
      <c r="J16" s="44"/>
      <c r="K16" s="44"/>
      <c r="L16" s="293"/>
    </row>
    <row r="17" spans="1:12" s="54" customFormat="1" ht="12" thickBot="1" x14ac:dyDescent="0.4">
      <c r="A17" s="65"/>
      <c r="B17" s="66"/>
      <c r="C17" s="78">
        <v>13</v>
      </c>
      <c r="D17" s="71" t="s">
        <v>1867</v>
      </c>
      <c r="E17" s="139"/>
      <c r="F17" s="1"/>
      <c r="G17" s="44"/>
      <c r="H17" s="44"/>
      <c r="I17" s="44"/>
      <c r="J17" s="44"/>
      <c r="K17" s="44"/>
      <c r="L17" s="293"/>
    </row>
    <row r="18" spans="1:12" s="54" customFormat="1" ht="23.65" thickBot="1" x14ac:dyDescent="0.4">
      <c r="A18" s="68"/>
      <c r="B18" s="67"/>
      <c r="C18" s="78">
        <v>14</v>
      </c>
      <c r="D18" s="71" t="s">
        <v>1868</v>
      </c>
      <c r="E18" s="139"/>
      <c r="F18" s="1"/>
      <c r="G18" s="44"/>
      <c r="H18" s="44"/>
      <c r="I18" s="44"/>
      <c r="J18" s="44"/>
      <c r="K18" s="44"/>
      <c r="L18" s="293"/>
    </row>
    <row r="19" spans="1:12" s="54" customFormat="1" ht="12" thickBot="1" x14ac:dyDescent="0.4">
      <c r="A19" s="63" t="s">
        <v>1869</v>
      </c>
      <c r="B19" s="64" t="s">
        <v>1870</v>
      </c>
      <c r="C19" s="69">
        <v>15</v>
      </c>
      <c r="D19" s="70" t="s">
        <v>1871</v>
      </c>
      <c r="E19" s="140" t="s">
        <v>4</v>
      </c>
      <c r="F19" s="17"/>
      <c r="G19" s="26"/>
      <c r="H19" s="26"/>
      <c r="I19" s="26"/>
      <c r="J19" s="26"/>
      <c r="K19" s="26"/>
      <c r="L19" s="293"/>
    </row>
    <row r="20" spans="1:12" s="54" customFormat="1" ht="12" thickBot="1" x14ac:dyDescent="0.4">
      <c r="A20" s="65"/>
      <c r="B20" s="66"/>
      <c r="C20" s="78">
        <v>16</v>
      </c>
      <c r="D20" s="71" t="s">
        <v>1872</v>
      </c>
      <c r="E20" s="139"/>
      <c r="F20" s="1"/>
      <c r="G20" s="44"/>
      <c r="H20" s="44"/>
      <c r="I20" s="44"/>
      <c r="J20" s="44"/>
      <c r="K20" s="44"/>
      <c r="L20" s="293"/>
    </row>
    <row r="21" spans="1:12" s="54" customFormat="1" ht="23.65" thickBot="1" x14ac:dyDescent="0.4">
      <c r="A21" s="65"/>
      <c r="B21" s="67"/>
      <c r="C21" s="78">
        <v>17</v>
      </c>
      <c r="D21" s="71" t="s">
        <v>1873</v>
      </c>
      <c r="E21" s="139"/>
      <c r="F21" s="1"/>
      <c r="G21" s="44"/>
      <c r="H21" s="44"/>
      <c r="I21" s="44"/>
      <c r="J21" s="44"/>
      <c r="K21" s="44"/>
      <c r="L21" s="293"/>
    </row>
    <row r="22" spans="1:12" s="54" customFormat="1" ht="23.65" thickBot="1" x14ac:dyDescent="0.4">
      <c r="A22" s="65"/>
      <c r="B22" s="64" t="s">
        <v>1874</v>
      </c>
      <c r="C22" s="78">
        <v>18</v>
      </c>
      <c r="D22" s="71" t="s">
        <v>1875</v>
      </c>
      <c r="E22" s="139"/>
      <c r="F22" s="1"/>
      <c r="G22" s="44"/>
      <c r="H22" s="44"/>
      <c r="I22" s="44"/>
      <c r="J22" s="44"/>
      <c r="K22" s="44"/>
      <c r="L22" s="293"/>
    </row>
    <row r="23" spans="1:12" s="54" customFormat="1" ht="12" thickBot="1" x14ac:dyDescent="0.4">
      <c r="A23" s="65"/>
      <c r="B23" s="67"/>
      <c r="C23" s="78">
        <v>19</v>
      </c>
      <c r="D23" s="71" t="s">
        <v>1876</v>
      </c>
      <c r="E23" s="139"/>
      <c r="F23" s="1"/>
      <c r="G23" s="44"/>
      <c r="H23" s="44"/>
      <c r="I23" s="44"/>
      <c r="J23" s="44"/>
      <c r="K23" s="44"/>
      <c r="L23" s="293"/>
    </row>
    <row r="24" spans="1:12" s="54" customFormat="1" ht="12" thickBot="1" x14ac:dyDescent="0.4">
      <c r="A24" s="65"/>
      <c r="B24" s="64" t="s">
        <v>1877</v>
      </c>
      <c r="C24" s="69">
        <v>20</v>
      </c>
      <c r="D24" s="70" t="s">
        <v>1878</v>
      </c>
      <c r="E24" s="140" t="s">
        <v>4</v>
      </c>
      <c r="F24" s="17"/>
      <c r="G24" s="26"/>
      <c r="H24" s="26"/>
      <c r="I24" s="26"/>
      <c r="J24" s="26"/>
      <c r="K24" s="26"/>
      <c r="L24" s="293"/>
    </row>
    <row r="25" spans="1:12" s="54" customFormat="1" ht="12" thickBot="1" x14ac:dyDescent="0.4">
      <c r="A25" s="65"/>
      <c r="B25" s="66"/>
      <c r="C25" s="69">
        <v>21</v>
      </c>
      <c r="D25" s="70" t="s">
        <v>1879</v>
      </c>
      <c r="E25" s="140" t="s">
        <v>4</v>
      </c>
      <c r="F25" s="17"/>
      <c r="G25" s="26"/>
      <c r="H25" s="26"/>
      <c r="I25" s="26"/>
      <c r="J25" s="26"/>
      <c r="K25" s="26"/>
      <c r="L25" s="293"/>
    </row>
    <row r="26" spans="1:12" s="54" customFormat="1" ht="12" thickBot="1" x14ac:dyDescent="0.4">
      <c r="A26" s="65"/>
      <c r="B26" s="67"/>
      <c r="C26" s="69">
        <v>22</v>
      </c>
      <c r="D26" s="70" t="s">
        <v>1880</v>
      </c>
      <c r="E26" s="140" t="s">
        <v>4</v>
      </c>
      <c r="F26" s="17"/>
      <c r="G26" s="26"/>
      <c r="H26" s="26"/>
      <c r="I26" s="26"/>
      <c r="J26" s="26"/>
      <c r="K26" s="26"/>
      <c r="L26" s="293"/>
    </row>
    <row r="27" spans="1:12" s="54" customFormat="1" ht="23.65" thickBot="1" x14ac:dyDescent="0.4">
      <c r="A27" s="63" t="s">
        <v>1881</v>
      </c>
      <c r="B27" s="64" t="s">
        <v>1882</v>
      </c>
      <c r="C27" s="78">
        <v>23</v>
      </c>
      <c r="D27" s="71" t="s">
        <v>1883</v>
      </c>
      <c r="E27" s="139"/>
      <c r="F27" s="1"/>
      <c r="G27" s="44"/>
      <c r="H27" s="44"/>
      <c r="I27" s="44"/>
      <c r="J27" s="44"/>
      <c r="K27" s="44"/>
      <c r="L27" s="293"/>
    </row>
    <row r="28" spans="1:12" s="54" customFormat="1" ht="12" thickBot="1" x14ac:dyDescent="0.4">
      <c r="A28" s="65"/>
      <c r="B28" s="66"/>
      <c r="C28" s="78">
        <v>24</v>
      </c>
      <c r="D28" s="71" t="s">
        <v>1884</v>
      </c>
      <c r="E28" s="139"/>
      <c r="F28" s="1"/>
      <c r="G28" s="44"/>
      <c r="H28" s="44"/>
      <c r="I28" s="44"/>
      <c r="J28" s="44"/>
      <c r="K28" s="44"/>
      <c r="L28" s="293"/>
    </row>
    <row r="29" spans="1:12" s="54" customFormat="1" ht="23.65" thickBot="1" x14ac:dyDescent="0.4">
      <c r="A29" s="65"/>
      <c r="B29" s="66"/>
      <c r="C29" s="78">
        <v>25</v>
      </c>
      <c r="D29" s="71" t="s">
        <v>1885</v>
      </c>
      <c r="E29" s="139"/>
      <c r="F29" s="1"/>
      <c r="G29" s="44"/>
      <c r="H29" s="44"/>
      <c r="I29" s="44"/>
      <c r="J29" s="44"/>
      <c r="K29" s="44"/>
      <c r="L29" s="293"/>
    </row>
    <row r="30" spans="1:12" s="54" customFormat="1" ht="23.65" thickBot="1" x14ac:dyDescent="0.4">
      <c r="A30" s="65"/>
      <c r="B30" s="66"/>
      <c r="C30" s="78">
        <v>26</v>
      </c>
      <c r="D30" s="71" t="s">
        <v>1886</v>
      </c>
      <c r="E30" s="139"/>
      <c r="F30" s="1"/>
      <c r="G30" s="44"/>
      <c r="H30" s="44"/>
      <c r="I30" s="44"/>
      <c r="J30" s="44"/>
      <c r="K30" s="44"/>
      <c r="L30" s="293"/>
    </row>
    <row r="31" spans="1:12" s="54" customFormat="1" ht="12" thickBot="1" x14ac:dyDescent="0.4">
      <c r="A31" s="65"/>
      <c r="B31" s="67"/>
      <c r="C31" s="78">
        <v>27</v>
      </c>
      <c r="D31" s="71" t="s">
        <v>1887</v>
      </c>
      <c r="E31" s="139"/>
      <c r="F31" s="1"/>
      <c r="G31" s="44"/>
      <c r="H31" s="44"/>
      <c r="I31" s="44"/>
      <c r="J31" s="44"/>
      <c r="K31" s="44"/>
      <c r="L31" s="293"/>
    </row>
    <row r="32" spans="1:12" s="54" customFormat="1" ht="23.65" thickBot="1" x14ac:dyDescent="0.4">
      <c r="A32" s="65"/>
      <c r="B32" s="64" t="s">
        <v>1888</v>
      </c>
      <c r="C32" s="78">
        <v>28</v>
      </c>
      <c r="D32" s="71" t="s">
        <v>1889</v>
      </c>
      <c r="E32" s="139"/>
      <c r="F32" s="1"/>
      <c r="G32" s="44"/>
      <c r="H32" s="44"/>
      <c r="I32" s="44"/>
      <c r="J32" s="44"/>
      <c r="K32" s="44"/>
      <c r="L32" s="293"/>
    </row>
    <row r="33" spans="1:12" s="54" customFormat="1" ht="23.65" thickBot="1" x14ac:dyDescent="0.4">
      <c r="A33" s="65"/>
      <c r="B33" s="66"/>
      <c r="C33" s="78">
        <v>29</v>
      </c>
      <c r="D33" s="71" t="s">
        <v>1890</v>
      </c>
      <c r="E33" s="139"/>
      <c r="F33" s="1"/>
      <c r="G33" s="44"/>
      <c r="H33" s="44"/>
      <c r="I33" s="44"/>
      <c r="J33" s="44"/>
      <c r="K33" s="44"/>
      <c r="L33" s="293"/>
    </row>
    <row r="34" spans="1:12" s="54" customFormat="1" ht="23.65" thickBot="1" x14ac:dyDescent="0.4">
      <c r="A34" s="65"/>
      <c r="B34" s="66"/>
      <c r="C34" s="78">
        <v>30</v>
      </c>
      <c r="D34" s="71" t="s">
        <v>1891</v>
      </c>
      <c r="E34" s="139"/>
      <c r="F34" s="1"/>
      <c r="G34" s="44"/>
      <c r="H34" s="44"/>
      <c r="I34" s="44"/>
      <c r="J34" s="44"/>
      <c r="K34" s="44"/>
      <c r="L34" s="293"/>
    </row>
    <row r="35" spans="1:12" s="54" customFormat="1" ht="23.65" thickBot="1" x14ac:dyDescent="0.4">
      <c r="A35" s="65"/>
      <c r="B35" s="66"/>
      <c r="C35" s="78">
        <v>31</v>
      </c>
      <c r="D35" s="71" t="s">
        <v>1892</v>
      </c>
      <c r="E35" s="139"/>
      <c r="F35" s="1"/>
      <c r="G35" s="44"/>
      <c r="H35" s="44"/>
      <c r="I35" s="44"/>
      <c r="J35" s="44"/>
      <c r="K35" s="44"/>
      <c r="L35" s="293"/>
    </row>
    <row r="36" spans="1:12" s="54" customFormat="1" ht="23.65" thickBot="1" x14ac:dyDescent="0.4">
      <c r="A36" s="65"/>
      <c r="B36" s="64" t="s">
        <v>1893</v>
      </c>
      <c r="C36" s="78">
        <v>32</v>
      </c>
      <c r="D36" s="71" t="s">
        <v>1894</v>
      </c>
      <c r="E36" s="139"/>
      <c r="F36" s="1"/>
      <c r="G36" s="44"/>
      <c r="H36" s="44"/>
      <c r="I36" s="44"/>
      <c r="J36" s="44"/>
      <c r="K36" s="44"/>
      <c r="L36" s="293"/>
    </row>
    <row r="37" spans="1:12" s="54" customFormat="1" ht="23.65" thickBot="1" x14ac:dyDescent="0.4">
      <c r="A37" s="65"/>
      <c r="B37" s="66"/>
      <c r="C37" s="78">
        <v>33</v>
      </c>
      <c r="D37" s="71" t="s">
        <v>1895</v>
      </c>
      <c r="E37" s="139"/>
      <c r="F37" s="1"/>
      <c r="G37" s="44"/>
      <c r="H37" s="44"/>
      <c r="I37" s="44"/>
      <c r="J37" s="44"/>
      <c r="K37" s="44"/>
      <c r="L37" s="293"/>
    </row>
    <row r="38" spans="1:12" s="54" customFormat="1" ht="23.65" thickBot="1" x14ac:dyDescent="0.4">
      <c r="A38" s="65"/>
      <c r="B38" s="66"/>
      <c r="C38" s="78">
        <v>34</v>
      </c>
      <c r="D38" s="71" t="s">
        <v>1896</v>
      </c>
      <c r="E38" s="139"/>
      <c r="F38" s="1"/>
      <c r="G38" s="44"/>
      <c r="H38" s="44"/>
      <c r="I38" s="44"/>
      <c r="J38" s="44"/>
      <c r="K38" s="44"/>
      <c r="L38" s="293"/>
    </row>
    <row r="39" spans="1:12" s="54" customFormat="1" ht="12" thickBot="1" x14ac:dyDescent="0.4">
      <c r="A39" s="65"/>
      <c r="B39" s="66"/>
      <c r="C39" s="78">
        <v>35</v>
      </c>
      <c r="D39" s="71" t="s">
        <v>1897</v>
      </c>
      <c r="E39" s="139"/>
      <c r="F39" s="1"/>
      <c r="G39" s="44"/>
      <c r="H39" s="44"/>
      <c r="I39" s="44"/>
      <c r="J39" s="44"/>
      <c r="K39" s="44"/>
      <c r="L39" s="293"/>
    </row>
    <row r="40" spans="1:12" s="54" customFormat="1" ht="12" thickBot="1" x14ac:dyDescent="0.4">
      <c r="A40" s="65"/>
      <c r="B40" s="66"/>
      <c r="C40" s="78">
        <v>36</v>
      </c>
      <c r="D40" s="71" t="s">
        <v>1898</v>
      </c>
      <c r="E40" s="139"/>
      <c r="F40" s="1"/>
      <c r="G40" s="44"/>
      <c r="H40" s="44"/>
      <c r="I40" s="44"/>
      <c r="J40" s="44"/>
      <c r="K40" s="44"/>
      <c r="L40" s="293"/>
    </row>
    <row r="41" spans="1:12" s="54" customFormat="1" ht="12" thickBot="1" x14ac:dyDescent="0.4">
      <c r="A41" s="65"/>
      <c r="B41" s="66"/>
      <c r="C41" s="78">
        <v>37</v>
      </c>
      <c r="D41" s="71" t="s">
        <v>1899</v>
      </c>
      <c r="E41" s="139"/>
      <c r="F41" s="1"/>
      <c r="G41" s="44"/>
      <c r="H41" s="44"/>
      <c r="I41" s="44"/>
      <c r="J41" s="44"/>
      <c r="K41" s="44"/>
      <c r="L41" s="293"/>
    </row>
    <row r="42" spans="1:12" s="54" customFormat="1" ht="12" thickBot="1" x14ac:dyDescent="0.4">
      <c r="A42" s="68"/>
      <c r="B42" s="67"/>
      <c r="C42" s="78">
        <v>38</v>
      </c>
      <c r="D42" s="71" t="s">
        <v>1900</v>
      </c>
      <c r="E42" s="139"/>
      <c r="F42" s="1"/>
      <c r="G42" s="44"/>
      <c r="H42" s="44"/>
      <c r="I42" s="44"/>
      <c r="J42" s="44"/>
      <c r="K42" s="44"/>
      <c r="L42" s="293"/>
    </row>
    <row r="43" spans="1:12" s="54" customFormat="1" ht="12" thickBot="1" x14ac:dyDescent="0.4">
      <c r="A43" s="63" t="s">
        <v>1901</v>
      </c>
      <c r="B43" s="64" t="s">
        <v>1787</v>
      </c>
      <c r="C43" s="78">
        <v>39</v>
      </c>
      <c r="D43" s="71" t="s">
        <v>1902</v>
      </c>
      <c r="E43" s="139"/>
      <c r="F43" s="1"/>
      <c r="G43" s="44"/>
      <c r="H43" s="44"/>
      <c r="I43" s="44"/>
      <c r="J43" s="44"/>
      <c r="K43" s="44"/>
      <c r="L43" s="293"/>
    </row>
    <row r="44" spans="1:12" s="54" customFormat="1" ht="12" thickBot="1" x14ac:dyDescent="0.4">
      <c r="A44" s="65"/>
      <c r="B44" s="66"/>
      <c r="C44" s="78">
        <v>40</v>
      </c>
      <c r="D44" s="71" t="s">
        <v>1903</v>
      </c>
      <c r="E44" s="139"/>
      <c r="F44" s="1"/>
      <c r="G44" s="44"/>
      <c r="H44" s="44"/>
      <c r="I44" s="44"/>
      <c r="J44" s="44"/>
      <c r="K44" s="44"/>
      <c r="L44" s="293"/>
    </row>
    <row r="45" spans="1:12" s="54" customFormat="1" ht="23.65" thickBot="1" x14ac:dyDescent="0.4">
      <c r="A45" s="65"/>
      <c r="B45" s="67"/>
      <c r="C45" s="78">
        <v>41</v>
      </c>
      <c r="D45" s="71" t="s">
        <v>1904</v>
      </c>
      <c r="E45" s="139"/>
      <c r="F45" s="1"/>
      <c r="G45" s="44"/>
      <c r="H45" s="44"/>
      <c r="I45" s="44"/>
      <c r="J45" s="44"/>
      <c r="K45" s="44"/>
      <c r="L45" s="293"/>
    </row>
    <row r="46" spans="1:12" s="54" customFormat="1" ht="12" thickBot="1" x14ac:dyDescent="0.4">
      <c r="A46" s="65"/>
      <c r="B46" s="64" t="s">
        <v>1905</v>
      </c>
      <c r="C46" s="78">
        <v>42</v>
      </c>
      <c r="D46" s="71" t="s">
        <v>1906</v>
      </c>
      <c r="E46" s="139"/>
      <c r="F46" s="1"/>
      <c r="G46" s="44"/>
      <c r="H46" s="44"/>
      <c r="I46" s="44"/>
      <c r="J46" s="44"/>
      <c r="K46" s="44"/>
      <c r="L46" s="293"/>
    </row>
    <row r="47" spans="1:12" s="54" customFormat="1" ht="12" thickBot="1" x14ac:dyDescent="0.4">
      <c r="A47" s="65"/>
      <c r="B47" s="66"/>
      <c r="C47" s="78">
        <v>43</v>
      </c>
      <c r="D47" s="71" t="s">
        <v>1907</v>
      </c>
      <c r="E47" s="139"/>
      <c r="F47" s="1"/>
      <c r="G47" s="44"/>
      <c r="H47" s="44"/>
      <c r="I47" s="44"/>
      <c r="J47" s="44"/>
      <c r="K47" s="44"/>
      <c r="L47" s="293"/>
    </row>
    <row r="48" spans="1:12" s="54" customFormat="1" ht="12" thickBot="1" x14ac:dyDescent="0.4">
      <c r="A48" s="65"/>
      <c r="B48" s="66"/>
      <c r="C48" s="78">
        <v>44</v>
      </c>
      <c r="D48" s="71" t="s">
        <v>1908</v>
      </c>
      <c r="E48" s="139"/>
      <c r="F48" s="1"/>
      <c r="G48" s="44"/>
      <c r="H48" s="44"/>
      <c r="I48" s="44"/>
      <c r="J48" s="44"/>
      <c r="K48" s="44"/>
      <c r="L48" s="293"/>
    </row>
    <row r="49" spans="1:12" s="54" customFormat="1" ht="12" thickBot="1" x14ac:dyDescent="0.4">
      <c r="A49" s="68"/>
      <c r="B49" s="67"/>
      <c r="C49" s="78">
        <v>45</v>
      </c>
      <c r="D49" s="71" t="s">
        <v>1909</v>
      </c>
      <c r="E49" s="139"/>
      <c r="F49" s="1"/>
      <c r="G49" s="44"/>
      <c r="H49" s="44"/>
      <c r="I49" s="44"/>
      <c r="J49" s="44"/>
      <c r="K49" s="44"/>
      <c r="L49" s="293"/>
    </row>
    <row r="50" spans="1:12" s="54" customFormat="1" ht="12" thickBot="1" x14ac:dyDescent="0.4">
      <c r="A50" s="63" t="s">
        <v>211</v>
      </c>
      <c r="B50" s="71" t="s">
        <v>221</v>
      </c>
      <c r="C50" s="78">
        <v>46</v>
      </c>
      <c r="D50" s="71" t="s">
        <v>1910</v>
      </c>
      <c r="E50" s="139"/>
      <c r="F50" s="1"/>
      <c r="G50" s="44"/>
      <c r="H50" s="44"/>
      <c r="I50" s="44"/>
      <c r="J50" s="44"/>
      <c r="K50" s="44"/>
      <c r="L50" s="293"/>
    </row>
    <row r="51" spans="1:12" s="54" customFormat="1" ht="23.65" thickBot="1" x14ac:dyDescent="0.4">
      <c r="A51" s="65"/>
      <c r="B51" s="64" t="s">
        <v>1349</v>
      </c>
      <c r="C51" s="78">
        <v>47</v>
      </c>
      <c r="D51" s="71" t="s">
        <v>1911</v>
      </c>
      <c r="E51" s="139"/>
      <c r="F51" s="1"/>
      <c r="G51" s="44"/>
      <c r="H51" s="44"/>
      <c r="I51" s="44"/>
      <c r="J51" s="44"/>
      <c r="K51" s="44"/>
      <c r="L51" s="293"/>
    </row>
    <row r="52" spans="1:12" s="54" customFormat="1" ht="23.65" thickBot="1" x14ac:dyDescent="0.4">
      <c r="A52" s="65"/>
      <c r="B52" s="66"/>
      <c r="C52" s="69">
        <v>48</v>
      </c>
      <c r="D52" s="70" t="s">
        <v>1912</v>
      </c>
      <c r="E52" s="140" t="s">
        <v>4</v>
      </c>
      <c r="F52" s="17"/>
      <c r="G52" s="26"/>
      <c r="H52" s="26"/>
      <c r="I52" s="26"/>
      <c r="J52" s="26"/>
      <c r="K52" s="26"/>
      <c r="L52" s="293"/>
    </row>
    <row r="53" spans="1:12" s="54" customFormat="1" ht="12" thickBot="1" x14ac:dyDescent="0.4">
      <c r="A53" s="65"/>
      <c r="B53" s="66"/>
      <c r="C53" s="78">
        <v>49</v>
      </c>
      <c r="D53" s="71" t="s">
        <v>1913</v>
      </c>
      <c r="E53" s="139"/>
      <c r="F53" s="1"/>
      <c r="G53" s="44"/>
      <c r="H53" s="44"/>
      <c r="I53" s="44"/>
      <c r="J53" s="44"/>
      <c r="K53" s="44"/>
      <c r="L53" s="293"/>
    </row>
    <row r="54" spans="1:12" s="54" customFormat="1" ht="12" thickBot="1" x14ac:dyDescent="0.4">
      <c r="A54" s="65"/>
      <c r="B54" s="66"/>
      <c r="C54" s="78">
        <v>50</v>
      </c>
      <c r="D54" s="71" t="s">
        <v>1914</v>
      </c>
      <c r="E54" s="139"/>
      <c r="F54" s="1"/>
      <c r="G54" s="44"/>
      <c r="H54" s="44"/>
      <c r="I54" s="44"/>
      <c r="J54" s="44"/>
      <c r="K54" s="44"/>
      <c r="L54" s="293"/>
    </row>
    <row r="55" spans="1:12" s="54" customFormat="1" ht="12" thickBot="1" x14ac:dyDescent="0.4">
      <c r="A55" s="65"/>
      <c r="B55" s="66"/>
      <c r="C55" s="78">
        <v>51</v>
      </c>
      <c r="D55" s="71" t="s">
        <v>1355</v>
      </c>
      <c r="E55" s="139"/>
      <c r="F55" s="1"/>
      <c r="G55" s="44"/>
      <c r="H55" s="44"/>
      <c r="I55" s="44"/>
      <c r="J55" s="44"/>
      <c r="K55" s="44"/>
      <c r="L55" s="293"/>
    </row>
    <row r="56" spans="1:12" s="54" customFormat="1" ht="23.65" thickBot="1" x14ac:dyDescent="0.4">
      <c r="A56" s="65"/>
      <c r="B56" s="66"/>
      <c r="C56" s="78">
        <v>52</v>
      </c>
      <c r="D56" s="71" t="s">
        <v>237</v>
      </c>
      <c r="E56" s="139"/>
      <c r="F56" s="1"/>
      <c r="G56" s="44"/>
      <c r="H56" s="44"/>
      <c r="I56" s="44"/>
      <c r="J56" s="44"/>
      <c r="K56" s="44"/>
      <c r="L56" s="293"/>
    </row>
    <row r="57" spans="1:12" s="54" customFormat="1" ht="23.65" thickBot="1" x14ac:dyDescent="0.4">
      <c r="A57" s="65"/>
      <c r="B57" s="66"/>
      <c r="C57" s="78">
        <v>53</v>
      </c>
      <c r="D57" s="71" t="s">
        <v>1915</v>
      </c>
      <c r="E57" s="139"/>
      <c r="F57" s="1"/>
      <c r="G57" s="44"/>
      <c r="H57" s="44"/>
      <c r="I57" s="44"/>
      <c r="J57" s="44"/>
      <c r="K57" s="44"/>
      <c r="L57" s="293"/>
    </row>
    <row r="58" spans="1:12" s="54" customFormat="1" ht="12" thickBot="1" x14ac:dyDescent="0.4">
      <c r="A58" s="65"/>
      <c r="B58" s="66"/>
      <c r="C58" s="78">
        <v>54</v>
      </c>
      <c r="D58" s="71" t="s">
        <v>1916</v>
      </c>
      <c r="E58" s="139"/>
      <c r="F58" s="1"/>
      <c r="G58" s="44"/>
      <c r="H58" s="44"/>
      <c r="I58" s="44"/>
      <c r="J58" s="44"/>
      <c r="K58" s="44"/>
      <c r="L58" s="293"/>
    </row>
    <row r="59" spans="1:12" s="54" customFormat="1" ht="23.65" thickBot="1" x14ac:dyDescent="0.4">
      <c r="A59" s="65"/>
      <c r="B59" s="66"/>
      <c r="C59" s="78">
        <v>55</v>
      </c>
      <c r="D59" s="71" t="s">
        <v>1917</v>
      </c>
      <c r="E59" s="139"/>
      <c r="F59" s="1"/>
      <c r="G59" s="44"/>
      <c r="H59" s="44"/>
      <c r="I59" s="44"/>
      <c r="J59" s="44"/>
      <c r="K59" s="44"/>
      <c r="L59" s="293"/>
    </row>
    <row r="60" spans="1:12" s="54" customFormat="1" ht="23.65" thickBot="1" x14ac:dyDescent="0.4">
      <c r="A60" s="65"/>
      <c r="B60" s="67"/>
      <c r="C60" s="78">
        <v>56</v>
      </c>
      <c r="D60" s="71" t="s">
        <v>801</v>
      </c>
      <c r="E60" s="139"/>
      <c r="F60" s="1"/>
      <c r="G60" s="44"/>
      <c r="H60" s="44"/>
      <c r="I60" s="44"/>
      <c r="J60" s="44"/>
      <c r="K60" s="44"/>
      <c r="L60" s="293"/>
    </row>
    <row r="61" spans="1:12" s="54" customFormat="1" ht="12" thickBot="1" x14ac:dyDescent="0.4">
      <c r="A61" s="65"/>
      <c r="B61" s="64" t="s">
        <v>229</v>
      </c>
      <c r="C61" s="69">
        <v>57</v>
      </c>
      <c r="D61" s="70" t="s">
        <v>1918</v>
      </c>
      <c r="E61" s="140" t="s">
        <v>4</v>
      </c>
      <c r="F61" s="17"/>
      <c r="G61" s="26"/>
      <c r="H61" s="26"/>
      <c r="I61" s="26"/>
      <c r="J61" s="26"/>
      <c r="K61" s="26"/>
      <c r="L61" s="293"/>
    </row>
    <row r="62" spans="1:12" s="54" customFormat="1" ht="23.65" thickBot="1" x14ac:dyDescent="0.4">
      <c r="A62" s="65"/>
      <c r="B62" s="66"/>
      <c r="C62" s="78">
        <v>58</v>
      </c>
      <c r="D62" s="71" t="s">
        <v>1919</v>
      </c>
      <c r="E62" s="139"/>
      <c r="F62" s="1"/>
      <c r="G62" s="44"/>
      <c r="H62" s="44"/>
      <c r="I62" s="44"/>
      <c r="J62" s="44"/>
      <c r="K62" s="44"/>
      <c r="L62" s="293"/>
    </row>
    <row r="63" spans="1:12" s="54" customFormat="1" ht="12" thickBot="1" x14ac:dyDescent="0.4">
      <c r="A63" s="65"/>
      <c r="B63" s="66"/>
      <c r="C63" s="78">
        <v>59</v>
      </c>
      <c r="D63" s="71" t="s">
        <v>632</v>
      </c>
      <c r="E63" s="139"/>
      <c r="F63" s="1"/>
      <c r="G63" s="44"/>
      <c r="H63" s="44"/>
      <c r="I63" s="44"/>
      <c r="J63" s="44"/>
      <c r="K63" s="44"/>
      <c r="L63" s="293"/>
    </row>
    <row r="64" spans="1:12" s="54" customFormat="1" ht="12" thickBot="1" x14ac:dyDescent="0.4">
      <c r="A64" s="65"/>
      <c r="B64" s="67"/>
      <c r="C64" s="78">
        <v>60</v>
      </c>
      <c r="D64" s="71" t="s">
        <v>633</v>
      </c>
      <c r="E64" s="139"/>
      <c r="F64" s="1"/>
      <c r="G64" s="44"/>
      <c r="H64" s="44"/>
      <c r="I64" s="44"/>
      <c r="J64" s="44"/>
      <c r="K64" s="44"/>
      <c r="L64" s="293"/>
    </row>
    <row r="65" spans="1:12" s="54" customFormat="1" ht="12" thickBot="1" x14ac:dyDescent="0.4">
      <c r="A65" s="65"/>
      <c r="B65" s="64" t="s">
        <v>1920</v>
      </c>
      <c r="C65" s="78">
        <v>61</v>
      </c>
      <c r="D65" s="71" t="s">
        <v>1921</v>
      </c>
      <c r="E65" s="139"/>
      <c r="F65" s="1"/>
      <c r="G65" s="44"/>
      <c r="H65" s="44"/>
      <c r="I65" s="44"/>
      <c r="J65" s="44"/>
      <c r="K65" s="44"/>
      <c r="L65" s="293"/>
    </row>
    <row r="66" spans="1:12" s="54" customFormat="1" ht="23.65" thickBot="1" x14ac:dyDescent="0.4">
      <c r="A66" s="65"/>
      <c r="B66" s="67"/>
      <c r="C66" s="78">
        <v>62</v>
      </c>
      <c r="D66" s="71" t="s">
        <v>1922</v>
      </c>
      <c r="E66" s="139"/>
      <c r="F66" s="1"/>
      <c r="G66" s="44"/>
      <c r="H66" s="44"/>
      <c r="I66" s="44"/>
      <c r="J66" s="44"/>
      <c r="K66" s="44"/>
      <c r="L66" s="293"/>
    </row>
    <row r="67" spans="1:12" s="54" customFormat="1" ht="23.65" thickBot="1" x14ac:dyDescent="0.4">
      <c r="A67" s="63" t="s">
        <v>233</v>
      </c>
      <c r="B67" s="64" t="s">
        <v>234</v>
      </c>
      <c r="C67" s="69">
        <v>63</v>
      </c>
      <c r="D67" s="70" t="s">
        <v>1923</v>
      </c>
      <c r="E67" s="140" t="s">
        <v>4</v>
      </c>
      <c r="F67" s="17"/>
      <c r="G67" s="26"/>
      <c r="H67" s="26"/>
      <c r="I67" s="26"/>
      <c r="J67" s="26"/>
      <c r="K67" s="26"/>
      <c r="L67" s="293"/>
    </row>
    <row r="68" spans="1:12" s="54" customFormat="1" ht="23.65" thickBot="1" x14ac:dyDescent="0.4">
      <c r="A68" s="65"/>
      <c r="B68" s="66"/>
      <c r="C68" s="69">
        <v>64</v>
      </c>
      <c r="D68" s="70" t="s">
        <v>1924</v>
      </c>
      <c r="E68" s="140" t="s">
        <v>4</v>
      </c>
      <c r="F68" s="17"/>
      <c r="G68" s="26"/>
      <c r="H68" s="26"/>
      <c r="I68" s="26"/>
      <c r="J68" s="26"/>
      <c r="K68" s="26"/>
      <c r="L68" s="293"/>
    </row>
    <row r="69" spans="1:12" s="54" customFormat="1" ht="23.65" thickBot="1" x14ac:dyDescent="0.4">
      <c r="A69" s="65"/>
      <c r="B69" s="66"/>
      <c r="C69" s="69">
        <v>65</v>
      </c>
      <c r="D69" s="70" t="s">
        <v>1925</v>
      </c>
      <c r="E69" s="140" t="s">
        <v>4</v>
      </c>
      <c r="F69" s="17"/>
      <c r="G69" s="26"/>
      <c r="H69" s="26"/>
      <c r="I69" s="26"/>
      <c r="J69" s="26"/>
      <c r="K69" s="26"/>
      <c r="L69" s="293"/>
    </row>
    <row r="70" spans="1:12" s="54" customFormat="1" ht="23.65" thickBot="1" x14ac:dyDescent="0.4">
      <c r="A70" s="65"/>
      <c r="B70" s="67"/>
      <c r="C70" s="78">
        <v>66</v>
      </c>
      <c r="D70" s="71" t="s">
        <v>809</v>
      </c>
      <c r="E70" s="139"/>
      <c r="F70" s="1"/>
      <c r="G70" s="44"/>
      <c r="H70" s="44"/>
      <c r="I70" s="44"/>
      <c r="J70" s="44"/>
      <c r="K70" s="44"/>
      <c r="L70" s="293"/>
    </row>
    <row r="71" spans="1:12" s="54" customFormat="1" ht="23.65" thickBot="1" x14ac:dyDescent="0.4">
      <c r="A71" s="65"/>
      <c r="B71" s="64" t="s">
        <v>242</v>
      </c>
      <c r="C71" s="69">
        <v>67</v>
      </c>
      <c r="D71" s="70" t="s">
        <v>1926</v>
      </c>
      <c r="E71" s="140" t="s">
        <v>4</v>
      </c>
      <c r="F71" s="17"/>
      <c r="G71" s="26"/>
      <c r="H71" s="26"/>
      <c r="I71" s="26"/>
      <c r="J71" s="26"/>
      <c r="K71" s="26"/>
      <c r="L71" s="293"/>
    </row>
    <row r="72" spans="1:12" s="54" customFormat="1" ht="12" thickBot="1" x14ac:dyDescent="0.4">
      <c r="A72" s="65"/>
      <c r="B72" s="66"/>
      <c r="C72" s="69">
        <v>68</v>
      </c>
      <c r="D72" s="70" t="s">
        <v>1927</v>
      </c>
      <c r="E72" s="140" t="s">
        <v>4</v>
      </c>
      <c r="F72" s="17"/>
      <c r="G72" s="26"/>
      <c r="H72" s="26"/>
      <c r="I72" s="26"/>
      <c r="J72" s="26"/>
      <c r="K72" s="26"/>
      <c r="L72" s="293"/>
    </row>
    <row r="73" spans="1:12" s="54" customFormat="1" ht="23.65" thickBot="1" x14ac:dyDescent="0.4">
      <c r="A73" s="65"/>
      <c r="B73" s="66"/>
      <c r="C73" s="78">
        <v>69</v>
      </c>
      <c r="D73" s="71" t="s">
        <v>1928</v>
      </c>
      <c r="E73" s="139"/>
      <c r="F73" s="1"/>
      <c r="G73" s="44"/>
      <c r="H73" s="44"/>
      <c r="I73" s="44"/>
      <c r="J73" s="44"/>
      <c r="K73" s="44"/>
      <c r="L73" s="293"/>
    </row>
    <row r="74" spans="1:12" s="54" customFormat="1" ht="12" thickBot="1" x14ac:dyDescent="0.4">
      <c r="A74" s="65"/>
      <c r="B74" s="67"/>
      <c r="C74" s="69">
        <v>70</v>
      </c>
      <c r="D74" s="70" t="s">
        <v>1929</v>
      </c>
      <c r="E74" s="140" t="s">
        <v>4</v>
      </c>
      <c r="F74" s="17"/>
      <c r="G74" s="26"/>
      <c r="H74" s="26"/>
      <c r="I74" s="26"/>
      <c r="J74" s="26"/>
      <c r="K74" s="26"/>
      <c r="L74" s="293"/>
    </row>
    <row r="75" spans="1:12" s="54" customFormat="1" ht="12" thickBot="1" x14ac:dyDescent="0.4">
      <c r="A75" s="65"/>
      <c r="B75" s="66" t="s">
        <v>245</v>
      </c>
      <c r="C75" s="78">
        <v>71</v>
      </c>
      <c r="D75" s="71" t="s">
        <v>260</v>
      </c>
      <c r="E75" s="139"/>
      <c r="F75" s="1"/>
      <c r="G75" s="44"/>
      <c r="H75" s="44"/>
      <c r="I75" s="44"/>
      <c r="J75" s="44"/>
      <c r="K75" s="44"/>
      <c r="L75" s="293"/>
    </row>
    <row r="76" spans="1:12" s="54" customFormat="1" ht="12" thickBot="1" x14ac:dyDescent="0.4">
      <c r="A76" s="65"/>
      <c r="B76" s="66"/>
      <c r="C76" s="78">
        <v>72</v>
      </c>
      <c r="D76" s="71" t="s">
        <v>261</v>
      </c>
      <c r="E76" s="139"/>
      <c r="F76" s="1"/>
      <c r="G76" s="44"/>
      <c r="H76" s="44"/>
      <c r="I76" s="44"/>
      <c r="J76" s="44"/>
      <c r="K76" s="44"/>
      <c r="L76" s="293"/>
    </row>
    <row r="77" spans="1:12" s="54" customFormat="1" ht="12" thickBot="1" x14ac:dyDescent="0.4">
      <c r="A77" s="65"/>
      <c r="B77" s="66"/>
      <c r="C77" s="78">
        <v>73</v>
      </c>
      <c r="D77" s="71" t="s">
        <v>1930</v>
      </c>
      <c r="E77" s="139"/>
      <c r="F77" s="1"/>
      <c r="G77" s="44"/>
      <c r="H77" s="44"/>
      <c r="I77" s="44"/>
      <c r="J77" s="44"/>
      <c r="K77" s="44"/>
      <c r="L77" s="293"/>
    </row>
    <row r="78" spans="1:12" s="54" customFormat="1" ht="12" thickBot="1" x14ac:dyDescent="0.4">
      <c r="A78" s="65"/>
      <c r="B78" s="66"/>
      <c r="C78" s="78">
        <v>74</v>
      </c>
      <c r="D78" s="71" t="s">
        <v>817</v>
      </c>
      <c r="E78" s="139"/>
      <c r="F78" s="1"/>
      <c r="G78" s="44"/>
      <c r="H78" s="44"/>
      <c r="I78" s="44"/>
      <c r="J78" s="44"/>
      <c r="K78" s="44"/>
      <c r="L78" s="293"/>
    </row>
    <row r="79" spans="1:12" s="54" customFormat="1" ht="12" thickBot="1" x14ac:dyDescent="0.4">
      <c r="A79" s="65"/>
      <c r="B79" s="66"/>
      <c r="C79" s="78">
        <v>75</v>
      </c>
      <c r="D79" s="71" t="s">
        <v>263</v>
      </c>
      <c r="E79" s="139"/>
      <c r="F79" s="1"/>
      <c r="G79" s="44"/>
      <c r="H79" s="44"/>
      <c r="I79" s="44"/>
      <c r="J79" s="44"/>
      <c r="K79" s="44"/>
      <c r="L79" s="293"/>
    </row>
    <row r="80" spans="1:12" s="54" customFormat="1" ht="12" thickBot="1" x14ac:dyDescent="0.4">
      <c r="A80" s="65"/>
      <c r="B80" s="75"/>
      <c r="C80" s="78">
        <v>76</v>
      </c>
      <c r="D80" s="71" t="s">
        <v>818</v>
      </c>
      <c r="E80" s="139"/>
      <c r="F80" s="1"/>
      <c r="G80" s="44"/>
      <c r="H80" s="44"/>
      <c r="I80" s="44"/>
      <c r="J80" s="44"/>
      <c r="K80" s="44"/>
      <c r="L80" s="293"/>
    </row>
    <row r="81" spans="1:14" s="54" customFormat="1" ht="12" thickBot="1" x14ac:dyDescent="0.4">
      <c r="A81" s="65"/>
      <c r="B81" s="67"/>
      <c r="C81" s="78">
        <v>77</v>
      </c>
      <c r="D81" s="109" t="s">
        <v>264</v>
      </c>
      <c r="E81" s="141"/>
      <c r="F81" s="1"/>
      <c r="G81" s="44"/>
      <c r="H81" s="44"/>
      <c r="I81" s="44"/>
      <c r="J81" s="44"/>
      <c r="K81" s="44"/>
      <c r="L81" s="293"/>
    </row>
    <row r="82" spans="1:14" s="54" customFormat="1" ht="12" thickBot="1" x14ac:dyDescent="0.4">
      <c r="A82" s="65" t="s">
        <v>253</v>
      </c>
      <c r="B82" s="72" t="s">
        <v>257</v>
      </c>
      <c r="C82" s="78">
        <v>78</v>
      </c>
      <c r="D82" s="109" t="s">
        <v>265</v>
      </c>
      <c r="E82" s="141"/>
      <c r="F82" s="1"/>
      <c r="G82" s="44"/>
      <c r="H82" s="44"/>
      <c r="I82" s="44"/>
      <c r="J82" s="44"/>
      <c r="K82" s="44"/>
      <c r="L82" s="293"/>
    </row>
    <row r="83" spans="1:14" s="54" customFormat="1" ht="12" thickBot="1" x14ac:dyDescent="0.4">
      <c r="A83" s="65"/>
      <c r="B83" s="73"/>
      <c r="C83" s="78">
        <v>79</v>
      </c>
      <c r="D83" s="109" t="s">
        <v>266</v>
      </c>
      <c r="E83" s="141"/>
      <c r="F83" s="1"/>
      <c r="G83" s="44"/>
      <c r="H83" s="44"/>
      <c r="I83" s="44"/>
      <c r="J83" s="44"/>
      <c r="K83" s="44"/>
      <c r="L83" s="293"/>
    </row>
    <row r="84" spans="1:14" s="54" customFormat="1" ht="23.65" thickBot="1" x14ac:dyDescent="0.4">
      <c r="A84" s="65"/>
      <c r="B84" s="72" t="s">
        <v>267</v>
      </c>
      <c r="C84" s="78">
        <v>80</v>
      </c>
      <c r="D84" s="109" t="s">
        <v>1931</v>
      </c>
      <c r="E84" s="141"/>
      <c r="F84" s="1"/>
      <c r="G84" s="44"/>
      <c r="H84" s="44"/>
      <c r="I84" s="44"/>
      <c r="J84" s="44"/>
      <c r="K84" s="44"/>
      <c r="L84" s="293"/>
    </row>
    <row r="85" spans="1:14" s="54" customFormat="1" ht="12" thickBot="1" x14ac:dyDescent="0.4">
      <c r="A85" s="65"/>
      <c r="B85" s="76"/>
      <c r="C85" s="78">
        <v>81</v>
      </c>
      <c r="D85" s="109" t="s">
        <v>269</v>
      </c>
      <c r="E85" s="141"/>
      <c r="F85" s="1"/>
      <c r="G85" s="44"/>
      <c r="H85" s="44"/>
      <c r="I85" s="44"/>
      <c r="J85" s="44"/>
      <c r="K85" s="44"/>
      <c r="L85" s="293"/>
    </row>
    <row r="86" spans="1:14" s="54" customFormat="1" ht="12" thickBot="1" x14ac:dyDescent="0.4">
      <c r="A86" s="65"/>
      <c r="B86" s="76"/>
      <c r="C86" s="78">
        <v>82</v>
      </c>
      <c r="D86" s="109" t="s">
        <v>1932</v>
      </c>
      <c r="E86" s="141"/>
      <c r="F86" s="1"/>
      <c r="G86" s="44"/>
      <c r="H86" s="44"/>
      <c r="I86" s="44"/>
      <c r="J86" s="44"/>
      <c r="K86" s="44"/>
      <c r="L86" s="293"/>
    </row>
    <row r="87" spans="1:14" s="54" customFormat="1" ht="12" thickBot="1" x14ac:dyDescent="0.4">
      <c r="A87" s="65"/>
      <c r="B87" s="76"/>
      <c r="C87" s="69">
        <v>83</v>
      </c>
      <c r="D87" s="74" t="s">
        <v>1933</v>
      </c>
      <c r="E87" s="142" t="s">
        <v>4</v>
      </c>
      <c r="F87" s="17"/>
      <c r="G87" s="26"/>
      <c r="H87" s="26"/>
      <c r="I87" s="26"/>
      <c r="J87" s="26"/>
      <c r="K87" s="26"/>
      <c r="L87" s="293"/>
    </row>
    <row r="88" spans="1:14" s="54" customFormat="1" ht="12" thickBot="1" x14ac:dyDescent="0.4">
      <c r="A88" s="68"/>
      <c r="B88" s="73"/>
      <c r="C88" s="69">
        <v>84</v>
      </c>
      <c r="D88" s="74" t="s">
        <v>1934</v>
      </c>
      <c r="E88" s="142" t="s">
        <v>4</v>
      </c>
      <c r="F88" s="17"/>
      <c r="G88" s="26"/>
      <c r="H88" s="26"/>
      <c r="I88" s="26"/>
      <c r="J88" s="26"/>
      <c r="K88" s="26"/>
      <c r="L88" s="293"/>
    </row>
    <row r="89" spans="1:14" x14ac:dyDescent="0.45">
      <c r="N89" s="294"/>
    </row>
    <row r="90" spans="1:14" x14ac:dyDescent="0.45">
      <c r="B90" s="151" t="s">
        <v>1950</v>
      </c>
      <c r="C90" s="7">
        <f>C88</f>
        <v>84</v>
      </c>
      <c r="D90" s="151" t="s">
        <v>1953</v>
      </c>
      <c r="E90" s="124">
        <f>C90-(E91+E92)</f>
        <v>70</v>
      </c>
      <c r="F90" s="125" t="s">
        <v>1936</v>
      </c>
      <c r="G90" s="150">
        <f>COUNTIFS(E5:E88,"",F5:F88,"Yes")</f>
        <v>0</v>
      </c>
      <c r="H90" s="126">
        <f>I90</f>
        <v>0</v>
      </c>
      <c r="I90" s="127">
        <f>IFERROR((G90/$E$90),0)</f>
        <v>0</v>
      </c>
      <c r="N90" s="294"/>
    </row>
    <row r="91" spans="1:14" x14ac:dyDescent="0.45">
      <c r="D91" s="151" t="s">
        <v>6</v>
      </c>
      <c r="E91" s="6">
        <f>COUNTIFS(E5:E88,"",F5:F88,"N/A")</f>
        <v>0</v>
      </c>
      <c r="F91" s="6">
        <v>2019</v>
      </c>
      <c r="G91" s="149">
        <f>COUNTIFS(E5:E88,"",$K$5:$K$88,("*2019*"))</f>
        <v>0</v>
      </c>
      <c r="H91" s="126">
        <f>H90+I91</f>
        <v>0</v>
      </c>
      <c r="I91" s="127">
        <f t="shared" ref="I91:I104" si="0">IFERROR((G91/$E$90),0)</f>
        <v>0</v>
      </c>
      <c r="N91" s="294"/>
    </row>
    <row r="92" spans="1:14" x14ac:dyDescent="0.45">
      <c r="D92" s="151" t="s">
        <v>1935</v>
      </c>
      <c r="E92" s="6">
        <f>COUNTIF(E5:E88,"Yes")</f>
        <v>14</v>
      </c>
      <c r="F92" s="6">
        <v>2020</v>
      </c>
      <c r="G92" s="149">
        <f>COUNTIFS(E5:E88,"",$K$5:$K$88,("*2020*"))</f>
        <v>0</v>
      </c>
      <c r="H92" s="126">
        <f>H91+I92</f>
        <v>0</v>
      </c>
      <c r="I92" s="127">
        <f t="shared" si="0"/>
        <v>0</v>
      </c>
      <c r="N92" s="294"/>
    </row>
    <row r="93" spans="1:14" x14ac:dyDescent="0.45">
      <c r="F93" s="6">
        <v>2021</v>
      </c>
      <c r="G93" s="149">
        <f>COUNTIFS(E5:E88,"",$K$5:$K$88,("*2021*"))</f>
        <v>0</v>
      </c>
      <c r="H93" s="126">
        <f t="shared" ref="H93:H104" si="1">H92+I93</f>
        <v>0</v>
      </c>
      <c r="I93" s="127">
        <f t="shared" si="0"/>
        <v>0</v>
      </c>
      <c r="N93" s="294"/>
    </row>
    <row r="94" spans="1:14" x14ac:dyDescent="0.45">
      <c r="F94" s="6">
        <v>2022</v>
      </c>
      <c r="G94" s="149">
        <f>COUNTIFS(E5:E88,"",$K$5:$K$88,("*2022*"))</f>
        <v>0</v>
      </c>
      <c r="H94" s="126">
        <f t="shared" si="1"/>
        <v>0</v>
      </c>
      <c r="I94" s="127">
        <f t="shared" si="0"/>
        <v>0</v>
      </c>
      <c r="N94" s="294"/>
    </row>
    <row r="95" spans="1:14" x14ac:dyDescent="0.45">
      <c r="F95" s="6">
        <v>2023</v>
      </c>
      <c r="G95" s="149">
        <f>COUNTIFS(E5:E88,"",$K$5:$K$88,("*2023*"))</f>
        <v>0</v>
      </c>
      <c r="H95" s="126">
        <f t="shared" si="1"/>
        <v>0</v>
      </c>
      <c r="I95" s="127">
        <f t="shared" si="0"/>
        <v>0</v>
      </c>
      <c r="N95" s="294"/>
    </row>
    <row r="96" spans="1:14" x14ac:dyDescent="0.45">
      <c r="F96" s="6">
        <v>2024</v>
      </c>
      <c r="G96" s="149">
        <f>COUNTIFS(E5:E88,"",$K$5:$K$88,("*2024*"))</f>
        <v>0</v>
      </c>
      <c r="H96" s="126">
        <f t="shared" si="1"/>
        <v>0</v>
      </c>
      <c r="I96" s="127">
        <f t="shared" si="0"/>
        <v>0</v>
      </c>
      <c r="N96" s="294"/>
    </row>
    <row r="97" spans="6:14" x14ac:dyDescent="0.45">
      <c r="F97" s="6">
        <v>2025</v>
      </c>
      <c r="G97" s="149">
        <f>COUNTIFS(E5:E88,"",$K$5:$K$88,("*2025*"))</f>
        <v>0</v>
      </c>
      <c r="H97" s="126">
        <f t="shared" si="1"/>
        <v>0</v>
      </c>
      <c r="I97" s="127">
        <f t="shared" si="0"/>
        <v>0</v>
      </c>
      <c r="N97" s="294"/>
    </row>
    <row r="98" spans="6:14" x14ac:dyDescent="0.45">
      <c r="F98" s="6">
        <v>2026</v>
      </c>
      <c r="G98" s="149">
        <f>COUNTIFS(E5:E88,"",$K$5:$K$88,("*2026*"))</f>
        <v>0</v>
      </c>
      <c r="H98" s="126">
        <f t="shared" si="1"/>
        <v>0</v>
      </c>
      <c r="I98" s="127">
        <f t="shared" si="0"/>
        <v>0</v>
      </c>
      <c r="N98" s="294"/>
    </row>
    <row r="99" spans="6:14" x14ac:dyDescent="0.45">
      <c r="F99" s="6">
        <v>2027</v>
      </c>
      <c r="G99" s="149">
        <f>COUNTIFS(E5:E88,"",$K$5:$K$88,("*2027*"))</f>
        <v>0</v>
      </c>
      <c r="H99" s="126">
        <f t="shared" si="1"/>
        <v>0</v>
      </c>
      <c r="I99" s="127">
        <f t="shared" si="0"/>
        <v>0</v>
      </c>
      <c r="N99" s="294"/>
    </row>
    <row r="100" spans="6:14" x14ac:dyDescent="0.45">
      <c r="F100" s="6">
        <v>2028</v>
      </c>
      <c r="G100" s="149">
        <f>COUNTIFS(E5:E88,"",$K$5:$K$88,("*2028*"))</f>
        <v>0</v>
      </c>
      <c r="H100" s="126">
        <f t="shared" si="1"/>
        <v>0</v>
      </c>
      <c r="I100" s="127">
        <f t="shared" si="0"/>
        <v>0</v>
      </c>
      <c r="N100" s="294"/>
    </row>
    <row r="101" spans="6:14" x14ac:dyDescent="0.45">
      <c r="F101" s="6">
        <v>2029</v>
      </c>
      <c r="G101" s="149">
        <f>COUNTIFS(E5:E88,"",$K$5:$K$88,("*2029*"))</f>
        <v>0</v>
      </c>
      <c r="H101" s="126">
        <f t="shared" si="1"/>
        <v>0</v>
      </c>
      <c r="I101" s="127">
        <f t="shared" si="0"/>
        <v>0</v>
      </c>
      <c r="N101" s="294"/>
    </row>
    <row r="102" spans="6:14" x14ac:dyDescent="0.45">
      <c r="F102" s="6">
        <v>2030</v>
      </c>
      <c r="G102" s="149">
        <f>COUNTIFS(E5:E88,"",$K$5:$K$88,("*2030*"))</f>
        <v>0</v>
      </c>
      <c r="H102" s="126">
        <f t="shared" si="1"/>
        <v>0</v>
      </c>
      <c r="I102" s="127">
        <f t="shared" si="0"/>
        <v>0</v>
      </c>
      <c r="N102" s="294"/>
    </row>
    <row r="103" spans="6:14" x14ac:dyDescent="0.45">
      <c r="F103" s="151" t="s">
        <v>1952</v>
      </c>
      <c r="G103" s="149">
        <f>COUNTIFS(E5:E88,"",F5:F88,"No",K5:K88,"")</f>
        <v>0</v>
      </c>
      <c r="H103" s="126">
        <f t="shared" si="1"/>
        <v>0</v>
      </c>
      <c r="I103" s="127">
        <f t="shared" si="0"/>
        <v>0</v>
      </c>
      <c r="N103" s="294"/>
    </row>
    <row r="104" spans="6:14" x14ac:dyDescent="0.45">
      <c r="F104" s="151" t="s">
        <v>1951</v>
      </c>
      <c r="G104" s="149">
        <f>COUNTIFS(E5:E88,"",F5:F88,"")</f>
        <v>70</v>
      </c>
      <c r="H104" s="126">
        <f t="shared" si="1"/>
        <v>1</v>
      </c>
      <c r="I104" s="127">
        <f t="shared" si="0"/>
        <v>1</v>
      </c>
      <c r="N104" s="294"/>
    </row>
    <row r="105" spans="6:14" x14ac:dyDescent="0.45">
      <c r="F105" s="151" t="s">
        <v>1937</v>
      </c>
      <c r="G105" s="156">
        <f>SUM(G90:G104)</f>
        <v>70</v>
      </c>
      <c r="H105" s="154"/>
      <c r="I105" s="155">
        <f>SUM(I90:I104)</f>
        <v>1</v>
      </c>
      <c r="N105" s="294"/>
    </row>
    <row r="106" spans="6:14" x14ac:dyDescent="0.45">
      <c r="N106" s="294"/>
    </row>
    <row r="107" spans="6:14" x14ac:dyDescent="0.45">
      <c r="N107" s="294"/>
    </row>
    <row r="108" spans="6:14" x14ac:dyDescent="0.45">
      <c r="N108" s="294"/>
    </row>
    <row r="109" spans="6:14" x14ac:dyDescent="0.45">
      <c r="N109" s="294"/>
    </row>
    <row r="110" spans="6:14" x14ac:dyDescent="0.45">
      <c r="N110" s="294"/>
    </row>
    <row r="111" spans="6:14" x14ac:dyDescent="0.45">
      <c r="N111" s="294"/>
    </row>
    <row r="112" spans="6:14" x14ac:dyDescent="0.45">
      <c r="N112" s="294"/>
    </row>
    <row r="113" spans="14:14" x14ac:dyDescent="0.45">
      <c r="N113" s="294"/>
    </row>
    <row r="114" spans="14:14" x14ac:dyDescent="0.45">
      <c r="N114" s="294"/>
    </row>
    <row r="115" spans="14:14" x14ac:dyDescent="0.45">
      <c r="N115" s="294"/>
    </row>
    <row r="116" spans="14:14" x14ac:dyDescent="0.45">
      <c r="N116" s="294"/>
    </row>
    <row r="117" spans="14:14" x14ac:dyDescent="0.45">
      <c r="N117" s="294"/>
    </row>
    <row r="118" spans="14:14" x14ac:dyDescent="0.45">
      <c r="N118" s="294"/>
    </row>
    <row r="119" spans="14:14" x14ac:dyDescent="0.45">
      <c r="N119" s="294"/>
    </row>
    <row r="120" spans="14:14" x14ac:dyDescent="0.45">
      <c r="N120" s="294"/>
    </row>
    <row r="121" spans="14:14" x14ac:dyDescent="0.45">
      <c r="N121" s="294"/>
    </row>
    <row r="122" spans="14:14" x14ac:dyDescent="0.45">
      <c r="N122" s="294"/>
    </row>
    <row r="123" spans="14:14" x14ac:dyDescent="0.45">
      <c r="N123" s="294"/>
    </row>
    <row r="124" spans="14:14" x14ac:dyDescent="0.45">
      <c r="N124" s="294"/>
    </row>
    <row r="125" spans="14:14" x14ac:dyDescent="0.45">
      <c r="N125" s="294"/>
    </row>
    <row r="126" spans="14:14" x14ac:dyDescent="0.45">
      <c r="N126" s="294"/>
    </row>
    <row r="127" spans="14:14" x14ac:dyDescent="0.45">
      <c r="N127" s="294"/>
    </row>
    <row r="128" spans="14:14" x14ac:dyDescent="0.45">
      <c r="N128" s="294"/>
    </row>
    <row r="129" spans="14:14" x14ac:dyDescent="0.45">
      <c r="N129" s="294"/>
    </row>
    <row r="130" spans="14:14" x14ac:dyDescent="0.45">
      <c r="N130" s="294"/>
    </row>
    <row r="131" spans="14:14" x14ac:dyDescent="0.45">
      <c r="N131" s="294"/>
    </row>
    <row r="132" spans="14:14" x14ac:dyDescent="0.45">
      <c r="N132" s="294"/>
    </row>
    <row r="133" spans="14:14" x14ac:dyDescent="0.45">
      <c r="N133" s="294"/>
    </row>
    <row r="134" spans="14:14" x14ac:dyDescent="0.45">
      <c r="N134" s="294"/>
    </row>
    <row r="135" spans="14:14" x14ac:dyDescent="0.45">
      <c r="N135" s="294"/>
    </row>
    <row r="136" spans="14:14" x14ac:dyDescent="0.45">
      <c r="N136" s="294"/>
    </row>
    <row r="137" spans="14:14" x14ac:dyDescent="0.45">
      <c r="N137" s="294"/>
    </row>
    <row r="138" spans="14:14" x14ac:dyDescent="0.45">
      <c r="N138" s="294"/>
    </row>
    <row r="139" spans="14:14" x14ac:dyDescent="0.45">
      <c r="N139" s="294"/>
    </row>
    <row r="140" spans="14:14" x14ac:dyDescent="0.45">
      <c r="N140" s="294"/>
    </row>
    <row r="141" spans="14:14" x14ac:dyDescent="0.45">
      <c r="N141" s="294"/>
    </row>
    <row r="142" spans="14:14" x14ac:dyDescent="0.45">
      <c r="N142" s="294"/>
    </row>
    <row r="143" spans="14:14" x14ac:dyDescent="0.45">
      <c r="N143" s="294"/>
    </row>
    <row r="144" spans="14:14" x14ac:dyDescent="0.45">
      <c r="N144" s="294"/>
    </row>
    <row r="145" spans="14:14" x14ac:dyDescent="0.45">
      <c r="N145" s="294"/>
    </row>
    <row r="146" spans="14:14" x14ac:dyDescent="0.45">
      <c r="N146" s="294"/>
    </row>
    <row r="147" spans="14:14" x14ac:dyDescent="0.45">
      <c r="N147" s="294"/>
    </row>
    <row r="148" spans="14:14" x14ac:dyDescent="0.45">
      <c r="N148" s="294"/>
    </row>
    <row r="149" spans="14:14" x14ac:dyDescent="0.45">
      <c r="N149" s="294"/>
    </row>
    <row r="150" spans="14:14" x14ac:dyDescent="0.45">
      <c r="N150" s="294"/>
    </row>
    <row r="151" spans="14:14" x14ac:dyDescent="0.45">
      <c r="N151" s="294"/>
    </row>
    <row r="152" spans="14:14" x14ac:dyDescent="0.45">
      <c r="N152" s="294"/>
    </row>
    <row r="153" spans="14:14" x14ac:dyDescent="0.45">
      <c r="N153" s="294"/>
    </row>
    <row r="154" spans="14:14" x14ac:dyDescent="0.45">
      <c r="N154" s="294"/>
    </row>
    <row r="155" spans="14:14" x14ac:dyDescent="0.45">
      <c r="N155" s="294"/>
    </row>
    <row r="156" spans="14:14" x14ac:dyDescent="0.45">
      <c r="N156" s="294"/>
    </row>
    <row r="157" spans="14:14" x14ac:dyDescent="0.45">
      <c r="N157" s="294"/>
    </row>
    <row r="158" spans="14:14" x14ac:dyDescent="0.45">
      <c r="N158" s="294"/>
    </row>
    <row r="159" spans="14:14" x14ac:dyDescent="0.45">
      <c r="N159" s="294"/>
    </row>
    <row r="160" spans="14:14" x14ac:dyDescent="0.45">
      <c r="N160" s="294"/>
    </row>
    <row r="161" spans="14:14" x14ac:dyDescent="0.45">
      <c r="N161" s="294"/>
    </row>
    <row r="162" spans="14:14" x14ac:dyDescent="0.45">
      <c r="N162" s="294"/>
    </row>
    <row r="163" spans="14:14" x14ac:dyDescent="0.45">
      <c r="N163" s="294"/>
    </row>
    <row r="164" spans="14:14" x14ac:dyDescent="0.45">
      <c r="N164" s="294"/>
    </row>
    <row r="165" spans="14:14" x14ac:dyDescent="0.45">
      <c r="N165" s="294"/>
    </row>
    <row r="166" spans="14:14" x14ac:dyDescent="0.45">
      <c r="N166" s="294"/>
    </row>
    <row r="167" spans="14:14" x14ac:dyDescent="0.45">
      <c r="N167" s="294"/>
    </row>
    <row r="168" spans="14:14" x14ac:dyDescent="0.45">
      <c r="N168" s="294"/>
    </row>
    <row r="169" spans="14:14" x14ac:dyDescent="0.45">
      <c r="N169" s="294"/>
    </row>
    <row r="170" spans="14:14" x14ac:dyDescent="0.45">
      <c r="N170" s="294"/>
    </row>
    <row r="171" spans="14:14" x14ac:dyDescent="0.45">
      <c r="N171" s="294"/>
    </row>
    <row r="172" spans="14:14" x14ac:dyDescent="0.45">
      <c r="N172" s="294"/>
    </row>
    <row r="173" spans="14:14" x14ac:dyDescent="0.45">
      <c r="N173" s="294"/>
    </row>
    <row r="174" spans="14:14" x14ac:dyDescent="0.45">
      <c r="N174" s="294"/>
    </row>
    <row r="175" spans="14:14" x14ac:dyDescent="0.45">
      <c r="N175" s="294"/>
    </row>
    <row r="176" spans="14:14" x14ac:dyDescent="0.45">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9SzWpCyIXCjhn1TmrNa5iEKSJWMe6mIBSQdbMRPvkAyEE1E/hrqitTkO3AVqBedcRQByBVelfjmsDNXNxE30Ag==" saltValue="NvtdiazoZ2wUNBagT52+HQ==" spinCount="100000" sheet="1" objects="1" scenarios="1" autoFilter="0"/>
  <autoFilter ref="A4:N88"/>
  <mergeCells count="1">
    <mergeCell ref="H3:K3"/>
  </mergeCells>
  <conditionalFormatting sqref="L5:L88">
    <cfRule type="cellIs" dxfId="4"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Tables!$A$2:$A$4</xm:f>
          </x14:formula1>
          <xm:sqref>F5:F88</xm:sqref>
        </x14:dataValidation>
        <x14:dataValidation type="list" allowBlank="1" showInputMessage="1" showErrorMessage="1">
          <x14:formula1>
            <xm:f>Tables!$B$2:$B$6</xm:f>
          </x14:formula1>
          <xm:sqref>H5:H88</xm:sqref>
        </x14:dataValidation>
        <x14:dataValidation type="list" allowBlank="1" showInputMessage="1" showErrorMessage="1">
          <x14:formula1>
            <xm:f>Tables!$C$2:$C$8</xm:f>
          </x14:formula1>
          <xm:sqref>I5:I88</xm:sqref>
        </x14:dataValidation>
        <x14:dataValidation type="list" allowBlank="1" showInputMessage="1" showErrorMessage="1">
          <x14:formula1>
            <xm:f>Tables!$D$2:$D$6</xm:f>
          </x14:formula1>
          <xm:sqref>J5:J88</xm:sqref>
        </x14:dataValidation>
        <x14:dataValidation type="list" allowBlank="1" showInputMessage="1" showErrorMessage="1">
          <x14:formula1>
            <xm:f>Tables!$A$2</xm:f>
          </x14:formula1>
          <xm:sqref>L5:L88</xm:sqref>
        </x14:dataValidation>
        <x14:dataValidation type="list" allowBlank="1" showInputMessage="1" showErrorMessage="1">
          <x14:formula1>
            <xm:f>Tables!$E$2:$E$47</xm:f>
          </x14:formula1>
          <xm:sqref>K5:K88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26"/>
  <sheetViews>
    <sheetView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6" width="18.796875" style="6" customWidth="1"/>
    <col min="7" max="7" width="53.796875" style="6" customWidth="1"/>
    <col min="8" max="8" width="20.796875" style="6" customWidth="1"/>
    <col min="9" max="9" width="16.53125" style="6" bestFit="1" customWidth="1"/>
    <col min="10" max="13" width="16.59765625" style="6" customWidth="1"/>
    <col min="14" max="14" width="18.59765625" style="6" customWidth="1"/>
    <col min="15" max="16384" width="9.06640625" style="25"/>
  </cols>
  <sheetData>
    <row r="1" spans="1:14" s="85" customFormat="1" ht="21" x14ac:dyDescent="0.65">
      <c r="A1" s="10" t="s">
        <v>428</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35.25" thickBot="1" x14ac:dyDescent="0.4">
      <c r="A5" s="63" t="s">
        <v>429</v>
      </c>
      <c r="B5" s="64" t="s">
        <v>430</v>
      </c>
      <c r="C5" s="78">
        <v>1</v>
      </c>
      <c r="D5" s="71" t="s">
        <v>431</v>
      </c>
      <c r="E5" s="139"/>
      <c r="F5" s="1"/>
      <c r="G5" s="44"/>
      <c r="H5" s="44"/>
      <c r="I5" s="44"/>
      <c r="J5" s="44"/>
      <c r="K5" s="44"/>
      <c r="L5" s="293"/>
    </row>
    <row r="6" spans="1:14" s="54" customFormat="1" ht="23.65" thickBot="1" x14ac:dyDescent="0.4">
      <c r="A6" s="65"/>
      <c r="B6" s="66"/>
      <c r="C6" s="78">
        <v>2</v>
      </c>
      <c r="D6" s="71" t="s">
        <v>432</v>
      </c>
      <c r="E6" s="139"/>
      <c r="F6" s="1"/>
      <c r="G6" s="44"/>
      <c r="H6" s="44"/>
      <c r="I6" s="44"/>
      <c r="J6" s="44"/>
      <c r="K6" s="44"/>
      <c r="L6" s="293"/>
    </row>
    <row r="7" spans="1:14" s="54" customFormat="1" ht="12" thickBot="1" x14ac:dyDescent="0.4">
      <c r="A7" s="65"/>
      <c r="B7" s="66"/>
      <c r="C7" s="78">
        <v>3</v>
      </c>
      <c r="D7" s="71" t="s">
        <v>433</v>
      </c>
      <c r="E7" s="139"/>
      <c r="F7" s="1"/>
      <c r="G7" s="44"/>
      <c r="H7" s="44"/>
      <c r="I7" s="44"/>
      <c r="J7" s="44"/>
      <c r="K7" s="44"/>
      <c r="L7" s="293"/>
    </row>
    <row r="8" spans="1:14" s="54" customFormat="1" ht="23.65" thickBot="1" x14ac:dyDescent="0.4">
      <c r="A8" s="65"/>
      <c r="B8" s="67"/>
      <c r="C8" s="78">
        <v>4</v>
      </c>
      <c r="D8" s="71" t="s">
        <v>434</v>
      </c>
      <c r="E8" s="139"/>
      <c r="F8" s="1"/>
      <c r="G8" s="44"/>
      <c r="H8" s="44"/>
      <c r="I8" s="44"/>
      <c r="J8" s="44"/>
      <c r="K8" s="44"/>
      <c r="L8" s="293"/>
    </row>
    <row r="9" spans="1:14" s="54" customFormat="1" ht="12" thickBot="1" x14ac:dyDescent="0.4">
      <c r="A9" s="65"/>
      <c r="B9" s="71" t="s">
        <v>435</v>
      </c>
      <c r="C9" s="78">
        <v>5</v>
      </c>
      <c r="D9" s="71" t="s">
        <v>436</v>
      </c>
      <c r="E9" s="139"/>
      <c r="F9" s="1"/>
      <c r="G9" s="44"/>
      <c r="H9" s="44"/>
      <c r="I9" s="44"/>
      <c r="J9" s="44"/>
      <c r="K9" s="44"/>
      <c r="L9" s="293"/>
    </row>
    <row r="10" spans="1:14" s="54" customFormat="1" ht="35.25" thickBot="1" x14ac:dyDescent="0.4">
      <c r="A10" s="65"/>
      <c r="B10" s="64" t="s">
        <v>437</v>
      </c>
      <c r="C10" s="78">
        <v>6</v>
      </c>
      <c r="D10" s="71" t="s">
        <v>438</v>
      </c>
      <c r="E10" s="139"/>
      <c r="F10" s="1"/>
      <c r="G10" s="44"/>
      <c r="H10" s="44"/>
      <c r="I10" s="44"/>
      <c r="J10" s="44"/>
      <c r="K10" s="44"/>
      <c r="L10" s="293"/>
    </row>
    <row r="11" spans="1:14" s="54" customFormat="1" ht="12" thickBot="1" x14ac:dyDescent="0.4">
      <c r="A11" s="65"/>
      <c r="B11" s="66"/>
      <c r="C11" s="78">
        <v>7</v>
      </c>
      <c r="D11" s="71" t="s">
        <v>439</v>
      </c>
      <c r="E11" s="139"/>
      <c r="F11" s="1"/>
      <c r="G11" s="44"/>
      <c r="H11" s="44"/>
      <c r="I11" s="44"/>
      <c r="J11" s="44"/>
      <c r="K11" s="44"/>
      <c r="L11" s="293"/>
    </row>
    <row r="12" spans="1:14" s="54" customFormat="1" ht="23.65" thickBot="1" x14ac:dyDescent="0.4">
      <c r="A12" s="65"/>
      <c r="B12" s="67"/>
      <c r="C12" s="78">
        <v>8</v>
      </c>
      <c r="D12" s="71" t="s">
        <v>440</v>
      </c>
      <c r="E12" s="139"/>
      <c r="F12" s="1"/>
      <c r="G12" s="44"/>
      <c r="H12" s="44"/>
      <c r="I12" s="44"/>
      <c r="J12" s="44"/>
      <c r="K12" s="44"/>
      <c r="L12" s="293"/>
    </row>
    <row r="13" spans="1:14" s="54" customFormat="1" ht="23.65" thickBot="1" x14ac:dyDescent="0.4">
      <c r="A13" s="65"/>
      <c r="B13" s="64" t="s">
        <v>441</v>
      </c>
      <c r="C13" s="78">
        <v>9</v>
      </c>
      <c r="D13" s="71" t="s">
        <v>442</v>
      </c>
      <c r="E13" s="139"/>
      <c r="F13" s="1"/>
      <c r="G13" s="44"/>
      <c r="H13" s="44"/>
      <c r="I13" s="44"/>
      <c r="J13" s="44"/>
      <c r="K13" s="44"/>
      <c r="L13" s="293"/>
    </row>
    <row r="14" spans="1:14" s="54" customFormat="1" ht="12" thickBot="1" x14ac:dyDescent="0.4">
      <c r="A14" s="65"/>
      <c r="B14" s="66"/>
      <c r="C14" s="78">
        <v>10</v>
      </c>
      <c r="D14" s="71" t="s">
        <v>443</v>
      </c>
      <c r="E14" s="139"/>
      <c r="F14" s="1"/>
      <c r="G14" s="44"/>
      <c r="H14" s="44"/>
      <c r="I14" s="44"/>
      <c r="J14" s="44"/>
      <c r="K14" s="44"/>
      <c r="L14" s="293"/>
    </row>
    <row r="15" spans="1:14" s="54" customFormat="1" ht="35.25" thickBot="1" x14ac:dyDescent="0.4">
      <c r="A15" s="65"/>
      <c r="B15" s="66"/>
      <c r="C15" s="78">
        <v>11</v>
      </c>
      <c r="D15" s="71" t="s">
        <v>444</v>
      </c>
      <c r="E15" s="139"/>
      <c r="F15" s="1"/>
      <c r="G15" s="44"/>
      <c r="H15" s="44"/>
      <c r="I15" s="44"/>
      <c r="J15" s="44"/>
      <c r="K15" s="44"/>
      <c r="L15" s="293"/>
    </row>
    <row r="16" spans="1:14" s="54" customFormat="1" ht="12" thickBot="1" x14ac:dyDescent="0.4">
      <c r="A16" s="65"/>
      <c r="B16" s="66"/>
      <c r="C16" s="78">
        <v>12</v>
      </c>
      <c r="D16" s="71" t="s">
        <v>445</v>
      </c>
      <c r="E16" s="139"/>
      <c r="F16" s="1"/>
      <c r="G16" s="44"/>
      <c r="H16" s="44"/>
      <c r="I16" s="44"/>
      <c r="J16" s="44"/>
      <c r="K16" s="44"/>
      <c r="L16" s="293"/>
    </row>
    <row r="17" spans="1:12" s="54" customFormat="1" ht="12" thickBot="1" x14ac:dyDescent="0.4">
      <c r="A17" s="65"/>
      <c r="B17" s="66"/>
      <c r="C17" s="78">
        <v>13</v>
      </c>
      <c r="D17" s="71" t="s">
        <v>446</v>
      </c>
      <c r="E17" s="139"/>
      <c r="F17" s="1"/>
      <c r="G17" s="44"/>
      <c r="H17" s="44"/>
      <c r="I17" s="44"/>
      <c r="J17" s="44"/>
      <c r="K17" s="44"/>
      <c r="L17" s="293"/>
    </row>
    <row r="18" spans="1:12" s="54" customFormat="1" ht="12" thickBot="1" x14ac:dyDescent="0.4">
      <c r="A18" s="65"/>
      <c r="B18" s="66"/>
      <c r="C18" s="78">
        <v>14</v>
      </c>
      <c r="D18" s="71" t="s">
        <v>447</v>
      </c>
      <c r="E18" s="139"/>
      <c r="F18" s="1"/>
      <c r="G18" s="44"/>
      <c r="H18" s="44"/>
      <c r="I18" s="44"/>
      <c r="J18" s="44"/>
      <c r="K18" s="44"/>
      <c r="L18" s="293"/>
    </row>
    <row r="19" spans="1:12" s="54" customFormat="1" ht="23.65" thickBot="1" x14ac:dyDescent="0.4">
      <c r="A19" s="65"/>
      <c r="B19" s="67"/>
      <c r="C19" s="78">
        <v>15</v>
      </c>
      <c r="D19" s="71" t="s">
        <v>448</v>
      </c>
      <c r="E19" s="139"/>
      <c r="F19" s="1"/>
      <c r="G19" s="44"/>
      <c r="H19" s="44"/>
      <c r="I19" s="44"/>
      <c r="J19" s="44"/>
      <c r="K19" s="44"/>
      <c r="L19" s="293"/>
    </row>
    <row r="20" spans="1:12" s="54" customFormat="1" ht="23.65" thickBot="1" x14ac:dyDescent="0.4">
      <c r="A20" s="65"/>
      <c r="B20" s="64" t="s">
        <v>449</v>
      </c>
      <c r="C20" s="78">
        <v>16</v>
      </c>
      <c r="D20" s="71" t="s">
        <v>450</v>
      </c>
      <c r="E20" s="139"/>
      <c r="F20" s="1"/>
      <c r="G20" s="44"/>
      <c r="H20" s="44"/>
      <c r="I20" s="44"/>
      <c r="J20" s="44"/>
      <c r="K20" s="44"/>
      <c r="L20" s="293"/>
    </row>
    <row r="21" spans="1:12" s="54" customFormat="1" ht="12" thickBot="1" x14ac:dyDescent="0.4">
      <c r="A21" s="65"/>
      <c r="B21" s="66"/>
      <c r="C21" s="78">
        <v>17</v>
      </c>
      <c r="D21" s="71" t="s">
        <v>451</v>
      </c>
      <c r="E21" s="139"/>
      <c r="F21" s="1"/>
      <c r="G21" s="44"/>
      <c r="H21" s="44"/>
      <c r="I21" s="44"/>
      <c r="J21" s="44"/>
      <c r="K21" s="44"/>
      <c r="L21" s="293"/>
    </row>
    <row r="22" spans="1:12" s="54" customFormat="1" ht="12" thickBot="1" x14ac:dyDescent="0.4">
      <c r="A22" s="65"/>
      <c r="B22" s="66"/>
      <c r="C22" s="78">
        <v>18</v>
      </c>
      <c r="D22" s="71" t="s">
        <v>452</v>
      </c>
      <c r="E22" s="139"/>
      <c r="F22" s="1"/>
      <c r="G22" s="44"/>
      <c r="H22" s="44"/>
      <c r="I22" s="44"/>
      <c r="J22" s="44"/>
      <c r="K22" s="44"/>
      <c r="L22" s="293"/>
    </row>
    <row r="23" spans="1:12" s="54" customFormat="1" ht="35.25" thickBot="1" x14ac:dyDescent="0.4">
      <c r="A23" s="65"/>
      <c r="B23" s="64" t="s">
        <v>453</v>
      </c>
      <c r="C23" s="78">
        <v>19</v>
      </c>
      <c r="D23" s="71" t="s">
        <v>454</v>
      </c>
      <c r="E23" s="139"/>
      <c r="F23" s="1"/>
      <c r="G23" s="44"/>
      <c r="H23" s="44"/>
      <c r="I23" s="44"/>
      <c r="J23" s="44"/>
      <c r="K23" s="44"/>
      <c r="L23" s="293"/>
    </row>
    <row r="24" spans="1:12" s="54" customFormat="1" ht="23.65" thickBot="1" x14ac:dyDescent="0.4">
      <c r="A24" s="65"/>
      <c r="B24" s="66"/>
      <c r="C24" s="78">
        <v>20</v>
      </c>
      <c r="D24" s="71" t="s">
        <v>455</v>
      </c>
      <c r="E24" s="139"/>
      <c r="F24" s="1"/>
      <c r="G24" s="44"/>
      <c r="H24" s="44"/>
      <c r="I24" s="44"/>
      <c r="J24" s="44"/>
      <c r="K24" s="44"/>
      <c r="L24" s="293"/>
    </row>
    <row r="25" spans="1:12" s="54" customFormat="1" ht="12" thickBot="1" x14ac:dyDescent="0.4">
      <c r="A25" s="65"/>
      <c r="B25" s="67"/>
      <c r="C25" s="78">
        <v>21</v>
      </c>
      <c r="D25" s="71" t="s">
        <v>456</v>
      </c>
      <c r="E25" s="139"/>
      <c r="F25" s="1"/>
      <c r="G25" s="44"/>
      <c r="H25" s="44"/>
      <c r="I25" s="44"/>
      <c r="J25" s="44"/>
      <c r="K25" s="44"/>
      <c r="L25" s="293"/>
    </row>
    <row r="26" spans="1:12" s="54" customFormat="1" ht="23.65" thickBot="1" x14ac:dyDescent="0.4">
      <c r="A26" s="65"/>
      <c r="B26" s="71" t="s">
        <v>457</v>
      </c>
      <c r="C26" s="78">
        <v>22</v>
      </c>
      <c r="D26" s="71" t="s">
        <v>458</v>
      </c>
      <c r="E26" s="139"/>
      <c r="F26" s="1"/>
      <c r="G26" s="44"/>
      <c r="H26" s="44"/>
      <c r="I26" s="44"/>
      <c r="J26" s="44"/>
      <c r="K26" s="44"/>
      <c r="L26" s="293"/>
    </row>
    <row r="27" spans="1:12" s="54" customFormat="1" ht="12" thickBot="1" x14ac:dyDescent="0.4">
      <c r="A27" s="65"/>
      <c r="B27" s="64" t="s">
        <v>459</v>
      </c>
      <c r="C27" s="78">
        <v>23</v>
      </c>
      <c r="D27" s="71" t="s">
        <v>460</v>
      </c>
      <c r="E27" s="139"/>
      <c r="F27" s="1"/>
      <c r="G27" s="44"/>
      <c r="H27" s="44"/>
      <c r="I27" s="44"/>
      <c r="J27" s="44"/>
      <c r="K27" s="44"/>
      <c r="L27" s="293"/>
    </row>
    <row r="28" spans="1:12" s="54" customFormat="1" ht="12" thickBot="1" x14ac:dyDescent="0.4">
      <c r="A28" s="65"/>
      <c r="B28" s="66"/>
      <c r="C28" s="78">
        <v>24</v>
      </c>
      <c r="D28" s="71" t="s">
        <v>461</v>
      </c>
      <c r="E28" s="139"/>
      <c r="F28" s="1"/>
      <c r="G28" s="44"/>
      <c r="H28" s="44"/>
      <c r="I28" s="44"/>
      <c r="J28" s="44"/>
      <c r="K28" s="44"/>
      <c r="L28" s="293"/>
    </row>
    <row r="29" spans="1:12" s="54" customFormat="1" ht="12" thickBot="1" x14ac:dyDescent="0.4">
      <c r="A29" s="65"/>
      <c r="B29" s="66"/>
      <c r="C29" s="78">
        <v>25</v>
      </c>
      <c r="D29" s="71" t="s">
        <v>462</v>
      </c>
      <c r="E29" s="139"/>
      <c r="F29" s="1"/>
      <c r="G29" s="44"/>
      <c r="H29" s="44"/>
      <c r="I29" s="44"/>
      <c r="J29" s="44"/>
      <c r="K29" s="44"/>
      <c r="L29" s="293"/>
    </row>
    <row r="30" spans="1:12" s="54" customFormat="1" ht="12" thickBot="1" x14ac:dyDescent="0.4">
      <c r="A30" s="65"/>
      <c r="B30" s="66"/>
      <c r="C30" s="78">
        <v>26</v>
      </c>
      <c r="D30" s="71" t="s">
        <v>463</v>
      </c>
      <c r="E30" s="139"/>
      <c r="F30" s="1"/>
      <c r="G30" s="44"/>
      <c r="H30" s="44"/>
      <c r="I30" s="44"/>
      <c r="J30" s="44"/>
      <c r="K30" s="44"/>
      <c r="L30" s="293"/>
    </row>
    <row r="31" spans="1:12" s="54" customFormat="1" ht="12" thickBot="1" x14ac:dyDescent="0.4">
      <c r="A31" s="65"/>
      <c r="B31" s="66"/>
      <c r="C31" s="78">
        <v>27</v>
      </c>
      <c r="D31" s="71" t="s">
        <v>464</v>
      </c>
      <c r="E31" s="139"/>
      <c r="F31" s="1"/>
      <c r="G31" s="44"/>
      <c r="H31" s="44"/>
      <c r="I31" s="44"/>
      <c r="J31" s="44"/>
      <c r="K31" s="44"/>
      <c r="L31" s="293"/>
    </row>
    <row r="32" spans="1:12" s="54" customFormat="1" ht="35.25" thickBot="1" x14ac:dyDescent="0.4">
      <c r="A32" s="65"/>
      <c r="B32" s="67"/>
      <c r="C32" s="78">
        <v>28</v>
      </c>
      <c r="D32" s="71" t="s">
        <v>465</v>
      </c>
      <c r="E32" s="139"/>
      <c r="F32" s="1"/>
      <c r="G32" s="44"/>
      <c r="H32" s="44"/>
      <c r="I32" s="44"/>
      <c r="J32" s="44"/>
      <c r="K32" s="44"/>
      <c r="L32" s="293"/>
    </row>
    <row r="33" spans="1:12" s="54" customFormat="1" ht="12" thickBot="1" x14ac:dyDescent="0.4">
      <c r="A33" s="65"/>
      <c r="B33" s="64" t="s">
        <v>466</v>
      </c>
      <c r="C33" s="78">
        <v>29</v>
      </c>
      <c r="D33" s="71" t="s">
        <v>467</v>
      </c>
      <c r="E33" s="139"/>
      <c r="F33" s="1"/>
      <c r="G33" s="44"/>
      <c r="H33" s="44"/>
      <c r="I33" s="44"/>
      <c r="J33" s="44"/>
      <c r="K33" s="44"/>
      <c r="L33" s="293"/>
    </row>
    <row r="34" spans="1:12" s="54" customFormat="1" ht="12" thickBot="1" x14ac:dyDescent="0.4">
      <c r="A34" s="65"/>
      <c r="B34" s="66"/>
      <c r="C34" s="78">
        <v>30</v>
      </c>
      <c r="D34" s="71" t="s">
        <v>468</v>
      </c>
      <c r="E34" s="139"/>
      <c r="F34" s="1"/>
      <c r="G34" s="44"/>
      <c r="H34" s="44"/>
      <c r="I34" s="44"/>
      <c r="J34" s="44"/>
      <c r="K34" s="44"/>
      <c r="L34" s="293"/>
    </row>
    <row r="35" spans="1:12" s="54" customFormat="1" ht="12" thickBot="1" x14ac:dyDescent="0.4">
      <c r="A35" s="65"/>
      <c r="B35" s="66"/>
      <c r="C35" s="78">
        <v>31</v>
      </c>
      <c r="D35" s="71" t="s">
        <v>469</v>
      </c>
      <c r="E35" s="139"/>
      <c r="F35" s="1"/>
      <c r="G35" s="44"/>
      <c r="H35" s="44"/>
      <c r="I35" s="44"/>
      <c r="J35" s="44"/>
      <c r="K35" s="44"/>
      <c r="L35" s="293"/>
    </row>
    <row r="36" spans="1:12" s="54" customFormat="1" ht="12" thickBot="1" x14ac:dyDescent="0.4">
      <c r="A36" s="68"/>
      <c r="B36" s="67"/>
      <c r="C36" s="78">
        <v>32</v>
      </c>
      <c r="D36" s="71" t="s">
        <v>470</v>
      </c>
      <c r="E36" s="139"/>
      <c r="F36" s="1"/>
      <c r="G36" s="44"/>
      <c r="H36" s="44"/>
      <c r="I36" s="44"/>
      <c r="J36" s="44"/>
      <c r="K36" s="44"/>
      <c r="L36" s="293"/>
    </row>
    <row r="37" spans="1:12" s="54" customFormat="1" ht="23.65" thickBot="1" x14ac:dyDescent="0.4">
      <c r="A37" s="63" t="s">
        <v>471</v>
      </c>
      <c r="B37" s="64" t="s">
        <v>472</v>
      </c>
      <c r="C37" s="78">
        <v>33</v>
      </c>
      <c r="D37" s="71" t="s">
        <v>473</v>
      </c>
      <c r="E37" s="139"/>
      <c r="F37" s="1"/>
      <c r="G37" s="44"/>
      <c r="H37" s="44"/>
      <c r="I37" s="44"/>
      <c r="J37" s="44"/>
      <c r="K37" s="44"/>
      <c r="L37" s="293"/>
    </row>
    <row r="38" spans="1:12" s="54" customFormat="1" ht="23.65" thickBot="1" x14ac:dyDescent="0.4">
      <c r="A38" s="65"/>
      <c r="B38" s="66"/>
      <c r="C38" s="78">
        <v>34</v>
      </c>
      <c r="D38" s="71" t="s">
        <v>474</v>
      </c>
      <c r="E38" s="139"/>
      <c r="F38" s="1"/>
      <c r="G38" s="44"/>
      <c r="H38" s="44"/>
      <c r="I38" s="44"/>
      <c r="J38" s="44"/>
      <c r="K38" s="44"/>
      <c r="L38" s="293"/>
    </row>
    <row r="39" spans="1:12" s="54" customFormat="1" ht="12" thickBot="1" x14ac:dyDescent="0.4">
      <c r="A39" s="65"/>
      <c r="B39" s="66"/>
      <c r="C39" s="78">
        <v>35</v>
      </c>
      <c r="D39" s="71" t="s">
        <v>475</v>
      </c>
      <c r="E39" s="139"/>
      <c r="F39" s="1"/>
      <c r="G39" s="44"/>
      <c r="H39" s="44"/>
      <c r="I39" s="44"/>
      <c r="J39" s="44"/>
      <c r="K39" s="44"/>
      <c r="L39" s="293"/>
    </row>
    <row r="40" spans="1:12" s="54" customFormat="1" ht="12" thickBot="1" x14ac:dyDescent="0.4">
      <c r="A40" s="65"/>
      <c r="B40" s="66"/>
      <c r="C40" s="78">
        <v>36</v>
      </c>
      <c r="D40" s="71" t="s">
        <v>476</v>
      </c>
      <c r="E40" s="139"/>
      <c r="F40" s="1"/>
      <c r="G40" s="44"/>
      <c r="H40" s="44"/>
      <c r="I40" s="44"/>
      <c r="J40" s="44"/>
      <c r="K40" s="44"/>
      <c r="L40" s="293"/>
    </row>
    <row r="41" spans="1:12" s="54" customFormat="1" ht="12" thickBot="1" x14ac:dyDescent="0.4">
      <c r="A41" s="68"/>
      <c r="B41" s="67"/>
      <c r="C41" s="78">
        <v>37</v>
      </c>
      <c r="D41" s="71" t="s">
        <v>477</v>
      </c>
      <c r="E41" s="139"/>
      <c r="F41" s="1"/>
      <c r="G41" s="44"/>
      <c r="H41" s="44"/>
      <c r="I41" s="44"/>
      <c r="J41" s="44"/>
      <c r="K41" s="44"/>
      <c r="L41" s="293"/>
    </row>
    <row r="42" spans="1:12" s="54" customFormat="1" ht="23.65" thickBot="1" x14ac:dyDescent="0.4">
      <c r="A42" s="63" t="s">
        <v>478</v>
      </c>
      <c r="B42" s="64" t="s">
        <v>479</v>
      </c>
      <c r="C42" s="78">
        <v>38</v>
      </c>
      <c r="D42" s="71" t="s">
        <v>480</v>
      </c>
      <c r="E42" s="139"/>
      <c r="F42" s="1"/>
      <c r="G42" s="44"/>
      <c r="H42" s="44"/>
      <c r="I42" s="44"/>
      <c r="J42" s="44"/>
      <c r="K42" s="44"/>
      <c r="L42" s="293"/>
    </row>
    <row r="43" spans="1:12" s="54" customFormat="1" ht="12" thickBot="1" x14ac:dyDescent="0.4">
      <c r="A43" s="65"/>
      <c r="B43" s="66"/>
      <c r="C43" s="78">
        <v>39</v>
      </c>
      <c r="D43" s="71" t="s">
        <v>481</v>
      </c>
      <c r="E43" s="139"/>
      <c r="F43" s="1"/>
      <c r="G43" s="44"/>
      <c r="H43" s="44"/>
      <c r="I43" s="44"/>
      <c r="J43" s="44"/>
      <c r="K43" s="44"/>
      <c r="L43" s="293"/>
    </row>
    <row r="44" spans="1:12" s="54" customFormat="1" ht="23.65" thickBot="1" x14ac:dyDescent="0.4">
      <c r="A44" s="65"/>
      <c r="B44" s="66"/>
      <c r="C44" s="78">
        <v>40</v>
      </c>
      <c r="D44" s="71" t="s">
        <v>482</v>
      </c>
      <c r="E44" s="139"/>
      <c r="F44" s="1"/>
      <c r="G44" s="44"/>
      <c r="H44" s="44"/>
      <c r="I44" s="44"/>
      <c r="J44" s="44"/>
      <c r="K44" s="44"/>
      <c r="L44" s="293"/>
    </row>
    <row r="45" spans="1:12" s="54" customFormat="1" ht="23.65" thickBot="1" x14ac:dyDescent="0.4">
      <c r="A45" s="65"/>
      <c r="B45" s="67"/>
      <c r="C45" s="78">
        <v>41</v>
      </c>
      <c r="D45" s="71" t="s">
        <v>483</v>
      </c>
      <c r="E45" s="139"/>
      <c r="F45" s="1"/>
      <c r="G45" s="44"/>
      <c r="H45" s="44"/>
      <c r="I45" s="44"/>
      <c r="J45" s="44"/>
      <c r="K45" s="44"/>
      <c r="L45" s="293"/>
    </row>
    <row r="46" spans="1:12" s="54" customFormat="1" ht="23.65" thickBot="1" x14ac:dyDescent="0.4">
      <c r="A46" s="65"/>
      <c r="B46" s="64" t="s">
        <v>484</v>
      </c>
      <c r="C46" s="78">
        <v>42</v>
      </c>
      <c r="D46" s="71" t="s">
        <v>485</v>
      </c>
      <c r="E46" s="139"/>
      <c r="F46" s="1"/>
      <c r="G46" s="44"/>
      <c r="H46" s="44"/>
      <c r="I46" s="44"/>
      <c r="J46" s="44"/>
      <c r="K46" s="44"/>
      <c r="L46" s="293"/>
    </row>
    <row r="47" spans="1:12" s="54" customFormat="1" ht="12" thickBot="1" x14ac:dyDescent="0.4">
      <c r="A47" s="65"/>
      <c r="B47" s="66"/>
      <c r="C47" s="78">
        <v>43</v>
      </c>
      <c r="D47" s="71" t="s">
        <v>486</v>
      </c>
      <c r="E47" s="139"/>
      <c r="F47" s="1"/>
      <c r="G47" s="44"/>
      <c r="H47" s="44"/>
      <c r="I47" s="44"/>
      <c r="J47" s="44"/>
      <c r="K47" s="44"/>
      <c r="L47" s="293"/>
    </row>
    <row r="48" spans="1:12" s="54" customFormat="1" ht="35.25" thickBot="1" x14ac:dyDescent="0.4">
      <c r="A48" s="65"/>
      <c r="B48" s="66"/>
      <c r="C48" s="78">
        <v>44</v>
      </c>
      <c r="D48" s="71" t="s">
        <v>487</v>
      </c>
      <c r="E48" s="139"/>
      <c r="F48" s="1"/>
      <c r="G48" s="44"/>
      <c r="H48" s="44"/>
      <c r="I48" s="44"/>
      <c r="J48" s="44"/>
      <c r="K48" s="44"/>
      <c r="L48" s="293"/>
    </row>
    <row r="49" spans="1:12" s="54" customFormat="1" ht="23.65" thickBot="1" x14ac:dyDescent="0.4">
      <c r="A49" s="65"/>
      <c r="B49" s="66"/>
      <c r="C49" s="78">
        <v>45</v>
      </c>
      <c r="D49" s="71" t="s">
        <v>488</v>
      </c>
      <c r="E49" s="139"/>
      <c r="F49" s="1"/>
      <c r="G49" s="44"/>
      <c r="H49" s="44"/>
      <c r="I49" s="44"/>
      <c r="J49" s="44"/>
      <c r="K49" s="44"/>
      <c r="L49" s="293"/>
    </row>
    <row r="50" spans="1:12" s="54" customFormat="1" ht="12" thickBot="1" x14ac:dyDescent="0.4">
      <c r="A50" s="65"/>
      <c r="B50" s="66"/>
      <c r="C50" s="78">
        <v>46</v>
      </c>
      <c r="D50" s="71" t="s">
        <v>489</v>
      </c>
      <c r="E50" s="139"/>
      <c r="F50" s="1"/>
      <c r="G50" s="44"/>
      <c r="H50" s="44"/>
      <c r="I50" s="44"/>
      <c r="J50" s="44"/>
      <c r="K50" s="44"/>
      <c r="L50" s="293"/>
    </row>
    <row r="51" spans="1:12" s="54" customFormat="1" ht="23.65" thickBot="1" x14ac:dyDescent="0.4">
      <c r="A51" s="65"/>
      <c r="B51" s="80" t="s">
        <v>490</v>
      </c>
      <c r="C51" s="78">
        <v>47</v>
      </c>
      <c r="D51" s="71" t="s">
        <v>491</v>
      </c>
      <c r="E51" s="139"/>
      <c r="F51" s="1"/>
      <c r="G51" s="44"/>
      <c r="H51" s="44"/>
      <c r="I51" s="44"/>
      <c r="J51" s="44"/>
      <c r="K51" s="44"/>
      <c r="L51" s="293"/>
    </row>
    <row r="52" spans="1:12" s="54" customFormat="1" ht="23.65" thickBot="1" x14ac:dyDescent="0.4">
      <c r="A52" s="65"/>
      <c r="B52" s="66"/>
      <c r="C52" s="78">
        <v>48</v>
      </c>
      <c r="D52" s="71" t="s">
        <v>492</v>
      </c>
      <c r="E52" s="139"/>
      <c r="F52" s="1"/>
      <c r="G52" s="44"/>
      <c r="H52" s="44"/>
      <c r="I52" s="44"/>
      <c r="J52" s="44"/>
      <c r="K52" s="44"/>
      <c r="L52" s="293"/>
    </row>
    <row r="53" spans="1:12" s="54" customFormat="1" ht="12" thickBot="1" x14ac:dyDescent="0.4">
      <c r="A53" s="65"/>
      <c r="B53" s="66"/>
      <c r="C53" s="78">
        <v>49</v>
      </c>
      <c r="D53" s="71" t="s">
        <v>493</v>
      </c>
      <c r="E53" s="139"/>
      <c r="F53" s="1"/>
      <c r="G53" s="44"/>
      <c r="H53" s="44"/>
      <c r="I53" s="44"/>
      <c r="J53" s="44"/>
      <c r="K53" s="44"/>
      <c r="L53" s="293"/>
    </row>
    <row r="54" spans="1:12" s="54" customFormat="1" ht="12" thickBot="1" x14ac:dyDescent="0.4">
      <c r="A54" s="65"/>
      <c r="B54" s="67"/>
      <c r="C54" s="78">
        <v>50</v>
      </c>
      <c r="D54" s="71" t="s">
        <v>494</v>
      </c>
      <c r="E54" s="139"/>
      <c r="F54" s="1"/>
      <c r="G54" s="44"/>
      <c r="H54" s="44"/>
      <c r="I54" s="44"/>
      <c r="J54" s="44"/>
      <c r="K54" s="44"/>
      <c r="L54" s="293"/>
    </row>
    <row r="55" spans="1:12" s="54" customFormat="1" ht="12" thickBot="1" x14ac:dyDescent="0.4">
      <c r="A55" s="65"/>
      <c r="B55" s="64" t="s">
        <v>495</v>
      </c>
      <c r="C55" s="78">
        <v>51</v>
      </c>
      <c r="D55" s="71" t="s">
        <v>496</v>
      </c>
      <c r="E55" s="139"/>
      <c r="F55" s="1"/>
      <c r="G55" s="44"/>
      <c r="H55" s="44"/>
      <c r="I55" s="44"/>
      <c r="J55" s="44"/>
      <c r="K55" s="44"/>
      <c r="L55" s="293"/>
    </row>
    <row r="56" spans="1:12" s="54" customFormat="1" ht="12" thickBot="1" x14ac:dyDescent="0.4">
      <c r="A56" s="65"/>
      <c r="B56" s="66"/>
      <c r="C56" s="78">
        <v>52</v>
      </c>
      <c r="D56" s="71" t="s">
        <v>497</v>
      </c>
      <c r="E56" s="139"/>
      <c r="F56" s="1"/>
      <c r="G56" s="44"/>
      <c r="H56" s="44"/>
      <c r="I56" s="44"/>
      <c r="J56" s="44"/>
      <c r="K56" s="44"/>
      <c r="L56" s="293"/>
    </row>
    <row r="57" spans="1:12" s="54" customFormat="1" ht="12" thickBot="1" x14ac:dyDescent="0.4">
      <c r="A57" s="68"/>
      <c r="B57" s="67"/>
      <c r="C57" s="78">
        <v>53</v>
      </c>
      <c r="D57" s="71" t="s">
        <v>498</v>
      </c>
      <c r="E57" s="139"/>
      <c r="F57" s="1"/>
      <c r="G57" s="44"/>
      <c r="H57" s="44"/>
      <c r="I57" s="44"/>
      <c r="J57" s="44"/>
      <c r="K57" s="44"/>
      <c r="L57" s="293"/>
    </row>
    <row r="58" spans="1:12" s="54" customFormat="1" ht="23.65" thickBot="1" x14ac:dyDescent="0.4">
      <c r="A58" s="63" t="s">
        <v>275</v>
      </c>
      <c r="B58" s="64" t="s">
        <v>499</v>
      </c>
      <c r="C58" s="78">
        <v>54</v>
      </c>
      <c r="D58" s="71" t="s">
        <v>500</v>
      </c>
      <c r="E58" s="139"/>
      <c r="F58" s="1"/>
      <c r="G58" s="44"/>
      <c r="H58" s="44"/>
      <c r="I58" s="44"/>
      <c r="J58" s="44"/>
      <c r="K58" s="44"/>
      <c r="L58" s="293"/>
    </row>
    <row r="59" spans="1:12" s="54" customFormat="1" ht="23.65" thickBot="1" x14ac:dyDescent="0.4">
      <c r="A59" s="65"/>
      <c r="B59" s="66"/>
      <c r="C59" s="78">
        <v>55</v>
      </c>
      <c r="D59" s="71" t="s">
        <v>501</v>
      </c>
      <c r="E59" s="139"/>
      <c r="F59" s="1"/>
      <c r="G59" s="44"/>
      <c r="H59" s="44"/>
      <c r="I59" s="44"/>
      <c r="J59" s="44"/>
      <c r="K59" s="44"/>
      <c r="L59" s="293"/>
    </row>
    <row r="60" spans="1:12" s="54" customFormat="1" ht="23.65" thickBot="1" x14ac:dyDescent="0.4">
      <c r="A60" s="65"/>
      <c r="B60" s="66"/>
      <c r="C60" s="78">
        <v>56</v>
      </c>
      <c r="D60" s="71" t="s">
        <v>502</v>
      </c>
      <c r="E60" s="139"/>
      <c r="F60" s="1"/>
      <c r="G60" s="44"/>
      <c r="H60" s="44"/>
      <c r="I60" s="44"/>
      <c r="J60" s="44"/>
      <c r="K60" s="44"/>
      <c r="L60" s="293"/>
    </row>
    <row r="61" spans="1:12" s="54" customFormat="1" ht="12" thickBot="1" x14ac:dyDescent="0.4">
      <c r="A61" s="65"/>
      <c r="B61" s="66"/>
      <c r="C61" s="78">
        <v>57</v>
      </c>
      <c r="D61" s="71" t="s">
        <v>503</v>
      </c>
      <c r="E61" s="139"/>
      <c r="F61" s="1"/>
      <c r="G61" s="44"/>
      <c r="H61" s="44"/>
      <c r="I61" s="44"/>
      <c r="J61" s="44"/>
      <c r="K61" s="44"/>
      <c r="L61" s="293"/>
    </row>
    <row r="62" spans="1:12" s="54" customFormat="1" ht="23.65" thickBot="1" x14ac:dyDescent="0.4">
      <c r="A62" s="65"/>
      <c r="B62" s="66"/>
      <c r="C62" s="78">
        <v>58</v>
      </c>
      <c r="D62" s="71" t="s">
        <v>504</v>
      </c>
      <c r="E62" s="139"/>
      <c r="F62" s="1"/>
      <c r="G62" s="44"/>
      <c r="H62" s="44"/>
      <c r="I62" s="44"/>
      <c r="J62" s="44"/>
      <c r="K62" s="44"/>
      <c r="L62" s="293"/>
    </row>
    <row r="63" spans="1:12" s="54" customFormat="1" ht="12" thickBot="1" x14ac:dyDescent="0.4">
      <c r="A63" s="65"/>
      <c r="B63" s="66"/>
      <c r="C63" s="78">
        <v>59</v>
      </c>
      <c r="D63" s="71" t="s">
        <v>505</v>
      </c>
      <c r="E63" s="139"/>
      <c r="F63" s="1"/>
      <c r="G63" s="44"/>
      <c r="H63" s="44"/>
      <c r="I63" s="44"/>
      <c r="J63" s="44"/>
      <c r="K63" s="44"/>
      <c r="L63" s="293"/>
    </row>
    <row r="64" spans="1:12" s="54" customFormat="1" ht="23.65" thickBot="1" x14ac:dyDescent="0.4">
      <c r="A64" s="65"/>
      <c r="B64" s="66"/>
      <c r="C64" s="78">
        <v>60</v>
      </c>
      <c r="D64" s="71" t="s">
        <v>506</v>
      </c>
      <c r="E64" s="139"/>
      <c r="F64" s="1"/>
      <c r="G64" s="44"/>
      <c r="H64" s="44"/>
      <c r="I64" s="44"/>
      <c r="J64" s="44"/>
      <c r="K64" s="44"/>
      <c r="L64" s="293"/>
    </row>
    <row r="65" spans="1:12" s="54" customFormat="1" ht="35.25" thickBot="1" x14ac:dyDescent="0.4">
      <c r="A65" s="65"/>
      <c r="B65" s="66"/>
      <c r="C65" s="78">
        <v>61</v>
      </c>
      <c r="D65" s="71" t="s">
        <v>507</v>
      </c>
      <c r="E65" s="139"/>
      <c r="F65" s="1"/>
      <c r="G65" s="44"/>
      <c r="H65" s="44"/>
      <c r="I65" s="44"/>
      <c r="J65" s="44"/>
      <c r="K65" s="44"/>
      <c r="L65" s="293"/>
    </row>
    <row r="66" spans="1:12" s="54" customFormat="1" ht="12" thickBot="1" x14ac:dyDescent="0.4">
      <c r="A66" s="65"/>
      <c r="B66" s="66"/>
      <c r="C66" s="69">
        <v>62</v>
      </c>
      <c r="D66" s="70" t="s">
        <v>508</v>
      </c>
      <c r="E66" s="140" t="s">
        <v>4</v>
      </c>
      <c r="F66" s="17"/>
      <c r="G66" s="26"/>
      <c r="H66" s="26"/>
      <c r="I66" s="26"/>
      <c r="J66" s="26"/>
      <c r="K66" s="26"/>
      <c r="L66" s="293"/>
    </row>
    <row r="67" spans="1:12" s="54" customFormat="1" ht="23.65" thickBot="1" x14ac:dyDescent="0.4">
      <c r="A67" s="65"/>
      <c r="B67" s="66"/>
      <c r="C67" s="78">
        <v>63</v>
      </c>
      <c r="D67" s="71" t="s">
        <v>509</v>
      </c>
      <c r="E67" s="139"/>
      <c r="F67" s="1"/>
      <c r="G67" s="44"/>
      <c r="H67" s="44"/>
      <c r="I67" s="44"/>
      <c r="J67" s="44"/>
      <c r="K67" s="44"/>
      <c r="L67" s="293"/>
    </row>
    <row r="68" spans="1:12" s="54" customFormat="1" ht="12" thickBot="1" x14ac:dyDescent="0.4">
      <c r="A68" s="65"/>
      <c r="B68" s="66"/>
      <c r="C68" s="78">
        <v>64</v>
      </c>
      <c r="D68" s="71" t="s">
        <v>510</v>
      </c>
      <c r="E68" s="139"/>
      <c r="F68" s="1"/>
      <c r="G68" s="44"/>
      <c r="H68" s="44"/>
      <c r="I68" s="44"/>
      <c r="J68" s="44"/>
      <c r="K68" s="44"/>
      <c r="L68" s="293"/>
    </row>
    <row r="69" spans="1:12" s="54" customFormat="1" ht="12" thickBot="1" x14ac:dyDescent="0.4">
      <c r="A69" s="65"/>
      <c r="B69" s="66"/>
      <c r="C69" s="78">
        <v>65</v>
      </c>
      <c r="D69" s="71" t="s">
        <v>511</v>
      </c>
      <c r="E69" s="139"/>
      <c r="F69" s="1"/>
      <c r="G69" s="44"/>
      <c r="H69" s="44"/>
      <c r="I69" s="44"/>
      <c r="J69" s="44"/>
      <c r="K69" s="44"/>
      <c r="L69" s="293"/>
    </row>
    <row r="70" spans="1:12" s="54" customFormat="1" ht="12" thickBot="1" x14ac:dyDescent="0.4">
      <c r="A70" s="65"/>
      <c r="B70" s="66"/>
      <c r="C70" s="78">
        <v>66</v>
      </c>
      <c r="D70" s="71" t="s">
        <v>512</v>
      </c>
      <c r="E70" s="139"/>
      <c r="F70" s="1"/>
      <c r="G70" s="44"/>
      <c r="H70" s="44"/>
      <c r="I70" s="44"/>
      <c r="J70" s="44"/>
      <c r="K70" s="44"/>
      <c r="L70" s="293"/>
    </row>
    <row r="71" spans="1:12" s="54" customFormat="1" ht="12" thickBot="1" x14ac:dyDescent="0.4">
      <c r="A71" s="65"/>
      <c r="B71" s="66"/>
      <c r="C71" s="78">
        <v>67</v>
      </c>
      <c r="D71" s="71" t="s">
        <v>513</v>
      </c>
      <c r="E71" s="139"/>
      <c r="F71" s="1"/>
      <c r="G71" s="44"/>
      <c r="H71" s="44"/>
      <c r="I71" s="44"/>
      <c r="J71" s="44"/>
      <c r="K71" s="44"/>
      <c r="L71" s="293"/>
    </row>
    <row r="72" spans="1:12" s="54" customFormat="1" ht="12" thickBot="1" x14ac:dyDescent="0.4">
      <c r="A72" s="65"/>
      <c r="B72" s="66"/>
      <c r="C72" s="78">
        <v>68</v>
      </c>
      <c r="D72" s="71" t="s">
        <v>514</v>
      </c>
      <c r="E72" s="139"/>
      <c r="F72" s="1"/>
      <c r="G72" s="44"/>
      <c r="H72" s="44"/>
      <c r="I72" s="44"/>
      <c r="J72" s="44"/>
      <c r="K72" s="44"/>
      <c r="L72" s="293"/>
    </row>
    <row r="73" spans="1:12" s="54" customFormat="1" ht="23.65" thickBot="1" x14ac:dyDescent="0.4">
      <c r="A73" s="68"/>
      <c r="B73" s="67"/>
      <c r="C73" s="78">
        <v>69</v>
      </c>
      <c r="D73" s="71" t="s">
        <v>515</v>
      </c>
      <c r="E73" s="139"/>
      <c r="F73" s="1"/>
      <c r="G73" s="44"/>
      <c r="H73" s="44"/>
      <c r="I73" s="44"/>
      <c r="J73" s="44"/>
      <c r="K73" s="44"/>
      <c r="L73" s="293"/>
    </row>
    <row r="74" spans="1:12" s="54" customFormat="1" ht="23.65" thickBot="1" x14ac:dyDescent="0.4">
      <c r="A74" s="63" t="s">
        <v>516</v>
      </c>
      <c r="B74" s="64" t="s">
        <v>517</v>
      </c>
      <c r="C74" s="78">
        <v>70</v>
      </c>
      <c r="D74" s="71" t="s">
        <v>518</v>
      </c>
      <c r="E74" s="139"/>
      <c r="F74" s="1"/>
      <c r="G74" s="44"/>
      <c r="H74" s="44"/>
      <c r="I74" s="44"/>
      <c r="J74" s="44"/>
      <c r="K74" s="44"/>
      <c r="L74" s="293"/>
    </row>
    <row r="75" spans="1:12" s="54" customFormat="1" ht="23.65" thickBot="1" x14ac:dyDescent="0.4">
      <c r="A75" s="65"/>
      <c r="B75" s="66"/>
      <c r="C75" s="78">
        <v>71</v>
      </c>
      <c r="D75" s="71" t="s">
        <v>519</v>
      </c>
      <c r="E75" s="139"/>
      <c r="F75" s="1"/>
      <c r="G75" s="44"/>
      <c r="H75" s="44"/>
      <c r="I75" s="44"/>
      <c r="J75" s="44"/>
      <c r="K75" s="44"/>
      <c r="L75" s="293"/>
    </row>
    <row r="76" spans="1:12" s="54" customFormat="1" ht="23.65" thickBot="1" x14ac:dyDescent="0.4">
      <c r="A76" s="65"/>
      <c r="B76" s="66"/>
      <c r="C76" s="78">
        <v>72</v>
      </c>
      <c r="D76" s="71" t="s">
        <v>520</v>
      </c>
      <c r="E76" s="139"/>
      <c r="F76" s="1"/>
      <c r="G76" s="44"/>
      <c r="H76" s="44"/>
      <c r="I76" s="44"/>
      <c r="J76" s="44"/>
      <c r="K76" s="44"/>
      <c r="L76" s="293"/>
    </row>
    <row r="77" spans="1:12" s="54" customFormat="1" ht="12" thickBot="1" x14ac:dyDescent="0.4">
      <c r="A77" s="65"/>
      <c r="B77" s="66"/>
      <c r="C77" s="78">
        <v>73</v>
      </c>
      <c r="D77" s="71" t="s">
        <v>521</v>
      </c>
      <c r="E77" s="139"/>
      <c r="F77" s="1"/>
      <c r="G77" s="44"/>
      <c r="H77" s="44"/>
      <c r="I77" s="44"/>
      <c r="J77" s="44"/>
      <c r="K77" s="44"/>
      <c r="L77" s="293"/>
    </row>
    <row r="78" spans="1:12" s="54" customFormat="1" ht="12" thickBot="1" x14ac:dyDescent="0.4">
      <c r="A78" s="65"/>
      <c r="B78" s="75"/>
      <c r="C78" s="78">
        <v>74</v>
      </c>
      <c r="D78" s="71" t="s">
        <v>522</v>
      </c>
      <c r="E78" s="139"/>
      <c r="F78" s="1"/>
      <c r="G78" s="44"/>
      <c r="H78" s="44"/>
      <c r="I78" s="44"/>
      <c r="J78" s="44"/>
      <c r="K78" s="44"/>
      <c r="L78" s="293"/>
    </row>
    <row r="79" spans="1:12" s="54" customFormat="1" ht="23.65" thickBot="1" x14ac:dyDescent="0.4">
      <c r="A79" s="65"/>
      <c r="B79" s="66"/>
      <c r="C79" s="78">
        <v>75</v>
      </c>
      <c r="D79" s="109" t="s">
        <v>523</v>
      </c>
      <c r="E79" s="141"/>
      <c r="F79" s="1"/>
      <c r="G79" s="44"/>
      <c r="H79" s="44"/>
      <c r="I79" s="44"/>
      <c r="J79" s="44"/>
      <c r="K79" s="44"/>
      <c r="L79" s="293"/>
    </row>
    <row r="80" spans="1:12" s="54" customFormat="1" ht="23.65" thickBot="1" x14ac:dyDescent="0.4">
      <c r="A80" s="65"/>
      <c r="B80" s="76"/>
      <c r="C80" s="78">
        <v>76</v>
      </c>
      <c r="D80" s="109" t="s">
        <v>524</v>
      </c>
      <c r="E80" s="141"/>
      <c r="F80" s="1"/>
      <c r="G80" s="44"/>
      <c r="H80" s="44"/>
      <c r="I80" s="44"/>
      <c r="J80" s="44"/>
      <c r="K80" s="44"/>
      <c r="L80" s="293"/>
    </row>
    <row r="81" spans="1:12" s="54" customFormat="1" ht="23.65" thickBot="1" x14ac:dyDescent="0.4">
      <c r="A81" s="65"/>
      <c r="B81" s="76"/>
      <c r="C81" s="78">
        <v>77</v>
      </c>
      <c r="D81" s="109" t="s">
        <v>525</v>
      </c>
      <c r="E81" s="141"/>
      <c r="F81" s="1"/>
      <c r="G81" s="44"/>
      <c r="H81" s="44"/>
      <c r="I81" s="44"/>
      <c r="J81" s="44"/>
      <c r="K81" s="44"/>
      <c r="L81" s="293"/>
    </row>
    <row r="82" spans="1:12" s="54" customFormat="1" ht="35.25" thickBot="1" x14ac:dyDescent="0.4">
      <c r="A82" s="65"/>
      <c r="B82" s="73"/>
      <c r="C82" s="78">
        <v>78</v>
      </c>
      <c r="D82" s="109" t="s">
        <v>526</v>
      </c>
      <c r="E82" s="141"/>
      <c r="F82" s="1"/>
      <c r="G82" s="44"/>
      <c r="H82" s="44"/>
      <c r="I82" s="44"/>
      <c r="J82" s="44"/>
      <c r="K82" s="44"/>
      <c r="L82" s="293"/>
    </row>
    <row r="83" spans="1:12" s="54" customFormat="1" ht="23.65" thickBot="1" x14ac:dyDescent="0.4">
      <c r="A83" s="65"/>
      <c r="B83" s="72" t="s">
        <v>527</v>
      </c>
      <c r="C83" s="78">
        <v>79</v>
      </c>
      <c r="D83" s="109" t="s">
        <v>528</v>
      </c>
      <c r="E83" s="141"/>
      <c r="F83" s="1"/>
      <c r="G83" s="44"/>
      <c r="H83" s="44"/>
      <c r="I83" s="44"/>
      <c r="J83" s="44"/>
      <c r="K83" s="44"/>
      <c r="L83" s="293"/>
    </row>
    <row r="84" spans="1:12" s="54" customFormat="1" ht="23.65" thickBot="1" x14ac:dyDescent="0.4">
      <c r="A84" s="65"/>
      <c r="B84" s="76"/>
      <c r="C84" s="78">
        <v>80</v>
      </c>
      <c r="D84" s="109" t="s">
        <v>529</v>
      </c>
      <c r="E84" s="141"/>
      <c r="F84" s="1"/>
      <c r="G84" s="44"/>
      <c r="H84" s="44"/>
      <c r="I84" s="44"/>
      <c r="J84" s="44"/>
      <c r="K84" s="44"/>
      <c r="L84" s="293"/>
    </row>
    <row r="85" spans="1:12" s="54" customFormat="1" ht="12" thickBot="1" x14ac:dyDescent="0.4">
      <c r="A85" s="65"/>
      <c r="B85" s="76"/>
      <c r="C85" s="78">
        <v>81</v>
      </c>
      <c r="D85" s="109" t="s">
        <v>530</v>
      </c>
      <c r="E85" s="141"/>
      <c r="F85" s="1"/>
      <c r="G85" s="44"/>
      <c r="H85" s="44"/>
      <c r="I85" s="44"/>
      <c r="J85" s="44"/>
      <c r="K85" s="44"/>
      <c r="L85" s="293"/>
    </row>
    <row r="86" spans="1:12" s="54" customFormat="1" ht="12" thickBot="1" x14ac:dyDescent="0.4">
      <c r="A86" s="65"/>
      <c r="B86" s="76"/>
      <c r="C86" s="78">
        <v>82</v>
      </c>
      <c r="D86" s="109" t="s">
        <v>531</v>
      </c>
      <c r="E86" s="141"/>
      <c r="F86" s="1"/>
      <c r="G86" s="44"/>
      <c r="H86" s="44"/>
      <c r="I86" s="44"/>
      <c r="J86" s="44"/>
      <c r="K86" s="44"/>
      <c r="L86" s="293"/>
    </row>
    <row r="87" spans="1:12" s="54" customFormat="1" ht="12" thickBot="1" x14ac:dyDescent="0.4">
      <c r="A87" s="65"/>
      <c r="B87" s="76"/>
      <c r="C87" s="78">
        <v>83</v>
      </c>
      <c r="D87" s="109" t="s">
        <v>532</v>
      </c>
      <c r="E87" s="141"/>
      <c r="F87" s="1"/>
      <c r="G87" s="44"/>
      <c r="H87" s="44"/>
      <c r="I87" s="44"/>
      <c r="J87" s="44"/>
      <c r="K87" s="44"/>
      <c r="L87" s="293"/>
    </row>
    <row r="88" spans="1:12" s="54" customFormat="1" ht="23.65" thickBot="1" x14ac:dyDescent="0.4">
      <c r="A88" s="65"/>
      <c r="B88" s="81" t="s">
        <v>533</v>
      </c>
      <c r="C88" s="78">
        <v>84</v>
      </c>
      <c r="D88" s="109" t="s">
        <v>534</v>
      </c>
      <c r="E88" s="141"/>
      <c r="F88" s="1"/>
      <c r="G88" s="44"/>
      <c r="H88" s="44"/>
      <c r="I88" s="44"/>
      <c r="J88" s="44"/>
      <c r="K88" s="44"/>
      <c r="L88" s="293"/>
    </row>
    <row r="89" spans="1:12" s="54" customFormat="1" ht="12" thickBot="1" x14ac:dyDescent="0.4">
      <c r="A89" s="65"/>
      <c r="B89" s="76"/>
      <c r="C89" s="78">
        <v>85</v>
      </c>
      <c r="D89" s="109" t="s">
        <v>535</v>
      </c>
      <c r="E89" s="141"/>
      <c r="F89" s="1"/>
      <c r="G89" s="44"/>
      <c r="H89" s="44"/>
      <c r="I89" s="44"/>
      <c r="J89" s="44"/>
      <c r="K89" s="44"/>
      <c r="L89" s="293"/>
    </row>
    <row r="90" spans="1:12" s="54" customFormat="1" ht="12" thickBot="1" x14ac:dyDescent="0.4">
      <c r="A90" s="65"/>
      <c r="B90" s="76"/>
      <c r="C90" s="78">
        <v>86</v>
      </c>
      <c r="D90" s="109" t="s">
        <v>536</v>
      </c>
      <c r="E90" s="141"/>
      <c r="F90" s="1"/>
      <c r="G90" s="44"/>
      <c r="H90" s="44"/>
      <c r="I90" s="44"/>
      <c r="J90" s="44"/>
      <c r="K90" s="44"/>
      <c r="L90" s="293"/>
    </row>
    <row r="91" spans="1:12" s="54" customFormat="1" ht="23.65" thickBot="1" x14ac:dyDescent="0.4">
      <c r="A91" s="65"/>
      <c r="B91" s="81" t="s">
        <v>537</v>
      </c>
      <c r="C91" s="78">
        <v>87</v>
      </c>
      <c r="D91" s="109" t="s">
        <v>538</v>
      </c>
      <c r="E91" s="141"/>
      <c r="F91" s="1"/>
      <c r="G91" s="44"/>
      <c r="H91" s="44"/>
      <c r="I91" s="44"/>
      <c r="J91" s="44"/>
      <c r="K91" s="44"/>
      <c r="L91" s="293"/>
    </row>
    <row r="92" spans="1:12" s="54" customFormat="1" ht="12" thickBot="1" x14ac:dyDescent="0.4">
      <c r="A92" s="65"/>
      <c r="B92" s="76"/>
      <c r="C92" s="78">
        <v>88</v>
      </c>
      <c r="D92" s="109" t="s">
        <v>539</v>
      </c>
      <c r="E92" s="141"/>
      <c r="F92" s="1"/>
      <c r="G92" s="44"/>
      <c r="H92" s="44"/>
      <c r="I92" s="44"/>
      <c r="J92" s="44"/>
      <c r="K92" s="44"/>
      <c r="L92" s="293"/>
    </row>
    <row r="93" spans="1:12" s="54" customFormat="1" ht="23.65" thickBot="1" x14ac:dyDescent="0.4">
      <c r="A93" s="65"/>
      <c r="B93" s="76"/>
      <c r="C93" s="78">
        <v>89</v>
      </c>
      <c r="D93" s="109" t="s">
        <v>540</v>
      </c>
      <c r="E93" s="141"/>
      <c r="F93" s="1"/>
      <c r="G93" s="44"/>
      <c r="H93" s="44"/>
      <c r="I93" s="44"/>
      <c r="J93" s="44"/>
      <c r="K93" s="44"/>
      <c r="L93" s="293"/>
    </row>
    <row r="94" spans="1:12" s="54" customFormat="1" ht="12" thickBot="1" x14ac:dyDescent="0.4">
      <c r="A94" s="65"/>
      <c r="B94" s="73"/>
      <c r="C94" s="78">
        <v>90</v>
      </c>
      <c r="D94" s="109" t="s">
        <v>541</v>
      </c>
      <c r="E94" s="141"/>
      <c r="F94" s="1"/>
      <c r="G94" s="44"/>
      <c r="H94" s="44"/>
      <c r="I94" s="44"/>
      <c r="J94" s="44"/>
      <c r="K94" s="44"/>
      <c r="L94" s="293"/>
    </row>
    <row r="95" spans="1:12" s="54" customFormat="1" ht="23.65" thickBot="1" x14ac:dyDescent="0.4">
      <c r="A95" s="65"/>
      <c r="B95" s="72" t="s">
        <v>542</v>
      </c>
      <c r="C95" s="78">
        <v>91</v>
      </c>
      <c r="D95" s="109" t="s">
        <v>543</v>
      </c>
      <c r="E95" s="141"/>
      <c r="F95" s="1"/>
      <c r="G95" s="44"/>
      <c r="H95" s="44"/>
      <c r="I95" s="44"/>
      <c r="J95" s="44"/>
      <c r="K95" s="44"/>
      <c r="L95" s="293"/>
    </row>
    <row r="96" spans="1:12" s="54" customFormat="1" ht="12" thickBot="1" x14ac:dyDescent="0.4">
      <c r="A96" s="65"/>
      <c r="B96" s="76"/>
      <c r="C96" s="78">
        <v>92</v>
      </c>
      <c r="D96" s="109" t="s">
        <v>544</v>
      </c>
      <c r="E96" s="141"/>
      <c r="F96" s="1"/>
      <c r="G96" s="44"/>
      <c r="H96" s="44"/>
      <c r="I96" s="44"/>
      <c r="J96" s="44"/>
      <c r="K96" s="44"/>
      <c r="L96" s="293"/>
    </row>
    <row r="97" spans="1:12" s="54" customFormat="1" ht="23.65" thickBot="1" x14ac:dyDescent="0.4">
      <c r="A97" s="65"/>
      <c r="B97" s="76"/>
      <c r="C97" s="78">
        <v>93</v>
      </c>
      <c r="D97" s="109" t="s">
        <v>545</v>
      </c>
      <c r="E97" s="141"/>
      <c r="F97" s="1"/>
      <c r="G97" s="44"/>
      <c r="H97" s="44"/>
      <c r="I97" s="44"/>
      <c r="J97" s="44"/>
      <c r="K97" s="44"/>
      <c r="L97" s="293"/>
    </row>
    <row r="98" spans="1:12" s="54" customFormat="1" ht="23.65" thickBot="1" x14ac:dyDescent="0.4">
      <c r="A98" s="65"/>
      <c r="B98" s="76"/>
      <c r="C98" s="78">
        <v>94</v>
      </c>
      <c r="D98" s="109" t="s">
        <v>546</v>
      </c>
      <c r="E98" s="141"/>
      <c r="F98" s="1"/>
      <c r="G98" s="44"/>
      <c r="H98" s="44"/>
      <c r="I98" s="44"/>
      <c r="J98" s="44"/>
      <c r="K98" s="44"/>
      <c r="L98" s="293"/>
    </row>
    <row r="99" spans="1:12" s="54" customFormat="1" ht="23.65" thickBot="1" x14ac:dyDescent="0.4">
      <c r="A99" s="65"/>
      <c r="B99" s="76"/>
      <c r="C99" s="78">
        <v>95</v>
      </c>
      <c r="D99" s="109" t="s">
        <v>547</v>
      </c>
      <c r="E99" s="141"/>
      <c r="F99" s="1"/>
      <c r="G99" s="44"/>
      <c r="H99" s="44"/>
      <c r="I99" s="44"/>
      <c r="J99" s="44"/>
      <c r="K99" s="44"/>
      <c r="L99" s="293"/>
    </row>
    <row r="100" spans="1:12" s="54" customFormat="1" ht="23.65" thickBot="1" x14ac:dyDescent="0.4">
      <c r="A100" s="65"/>
      <c r="B100" s="76"/>
      <c r="C100" s="78">
        <v>96</v>
      </c>
      <c r="D100" s="109" t="s">
        <v>548</v>
      </c>
      <c r="E100" s="141"/>
      <c r="F100" s="1"/>
      <c r="G100" s="44"/>
      <c r="H100" s="44"/>
      <c r="I100" s="44"/>
      <c r="J100" s="44"/>
      <c r="K100" s="44"/>
      <c r="L100" s="293"/>
    </row>
    <row r="101" spans="1:12" s="54" customFormat="1" ht="23.65" thickBot="1" x14ac:dyDescent="0.4">
      <c r="A101" s="65"/>
      <c r="B101" s="76"/>
      <c r="C101" s="78">
        <v>97</v>
      </c>
      <c r="D101" s="109" t="s">
        <v>549</v>
      </c>
      <c r="E101" s="141"/>
      <c r="F101" s="1"/>
      <c r="G101" s="44"/>
      <c r="H101" s="44"/>
      <c r="I101" s="44"/>
      <c r="J101" s="44"/>
      <c r="K101" s="44"/>
      <c r="L101" s="293"/>
    </row>
    <row r="102" spans="1:12" s="54" customFormat="1" ht="23.65" thickBot="1" x14ac:dyDescent="0.4">
      <c r="A102" s="68"/>
      <c r="B102" s="76"/>
      <c r="C102" s="69">
        <v>98</v>
      </c>
      <c r="D102" s="74" t="s">
        <v>550</v>
      </c>
      <c r="E102" s="142" t="s">
        <v>4</v>
      </c>
      <c r="F102" s="17"/>
      <c r="G102" s="26"/>
      <c r="H102" s="26"/>
      <c r="I102" s="26"/>
      <c r="J102" s="26"/>
      <c r="K102" s="26"/>
      <c r="L102" s="293"/>
    </row>
    <row r="103" spans="1:12" s="54" customFormat="1" ht="35.25" thickBot="1" x14ac:dyDescent="0.4">
      <c r="A103" s="63" t="s">
        <v>551</v>
      </c>
      <c r="B103" s="72" t="s">
        <v>552</v>
      </c>
      <c r="C103" s="78">
        <v>99</v>
      </c>
      <c r="D103" s="109" t="s">
        <v>553</v>
      </c>
      <c r="E103" s="141"/>
      <c r="F103" s="1"/>
      <c r="G103" s="44"/>
      <c r="H103" s="44"/>
      <c r="I103" s="44"/>
      <c r="J103" s="44"/>
      <c r="K103" s="44"/>
      <c r="L103" s="293"/>
    </row>
    <row r="104" spans="1:12" s="54" customFormat="1" ht="12" thickBot="1" x14ac:dyDescent="0.4">
      <c r="A104" s="65"/>
      <c r="B104" s="72" t="s">
        <v>554</v>
      </c>
      <c r="C104" s="78">
        <v>100</v>
      </c>
      <c r="D104" s="109" t="s">
        <v>555</v>
      </c>
      <c r="E104" s="141"/>
      <c r="F104" s="1"/>
      <c r="G104" s="44"/>
      <c r="H104" s="44"/>
      <c r="I104" s="44"/>
      <c r="J104" s="44"/>
      <c r="K104" s="44"/>
      <c r="L104" s="293"/>
    </row>
    <row r="105" spans="1:12" s="54" customFormat="1" ht="12" thickBot="1" x14ac:dyDescent="0.4">
      <c r="A105" s="65"/>
      <c r="B105" s="76"/>
      <c r="C105" s="78">
        <v>101</v>
      </c>
      <c r="D105" s="109" t="s">
        <v>556</v>
      </c>
      <c r="E105" s="141"/>
      <c r="F105" s="1"/>
      <c r="G105" s="44"/>
      <c r="H105" s="44"/>
      <c r="I105" s="44"/>
      <c r="J105" s="44"/>
      <c r="K105" s="44"/>
      <c r="L105" s="293"/>
    </row>
    <row r="106" spans="1:12" s="54" customFormat="1" ht="23.65" thickBot="1" x14ac:dyDescent="0.4">
      <c r="A106" s="65"/>
      <c r="B106" s="76"/>
      <c r="C106" s="78">
        <v>102</v>
      </c>
      <c r="D106" s="109" t="s">
        <v>557</v>
      </c>
      <c r="E106" s="141"/>
      <c r="F106" s="1"/>
      <c r="G106" s="44"/>
      <c r="H106" s="44"/>
      <c r="I106" s="44"/>
      <c r="J106" s="44"/>
      <c r="K106" s="44"/>
      <c r="L106" s="293"/>
    </row>
    <row r="107" spans="1:12" s="54" customFormat="1" ht="12" thickBot="1" x14ac:dyDescent="0.4">
      <c r="A107" s="65"/>
      <c r="B107" s="76"/>
      <c r="C107" s="78">
        <v>103</v>
      </c>
      <c r="D107" s="109" t="s">
        <v>558</v>
      </c>
      <c r="E107" s="141"/>
      <c r="F107" s="1"/>
      <c r="G107" s="44"/>
      <c r="H107" s="44"/>
      <c r="I107" s="44"/>
      <c r="J107" s="44"/>
      <c r="K107" s="44"/>
      <c r="L107" s="293"/>
    </row>
    <row r="108" spans="1:12" s="54" customFormat="1" ht="12" thickBot="1" x14ac:dyDescent="0.4">
      <c r="A108" s="65"/>
      <c r="B108" s="76"/>
      <c r="C108" s="78">
        <v>104</v>
      </c>
      <c r="D108" s="109" t="s">
        <v>559</v>
      </c>
      <c r="E108" s="141"/>
      <c r="F108" s="1"/>
      <c r="G108" s="44"/>
      <c r="H108" s="44"/>
      <c r="I108" s="44"/>
      <c r="J108" s="44"/>
      <c r="K108" s="44"/>
      <c r="L108" s="293"/>
    </row>
    <row r="109" spans="1:12" s="54" customFormat="1" ht="12" thickBot="1" x14ac:dyDescent="0.4">
      <c r="A109" s="65"/>
      <c r="B109" s="72" t="s">
        <v>560</v>
      </c>
      <c r="C109" s="78">
        <v>105</v>
      </c>
      <c r="D109" s="109" t="s">
        <v>561</v>
      </c>
      <c r="E109" s="141"/>
      <c r="F109" s="1"/>
      <c r="G109" s="44"/>
      <c r="H109" s="44"/>
      <c r="I109" s="44"/>
      <c r="J109" s="44"/>
      <c r="K109" s="44"/>
      <c r="L109" s="293"/>
    </row>
    <row r="110" spans="1:12" s="54" customFormat="1" ht="12" thickBot="1" x14ac:dyDescent="0.4">
      <c r="A110" s="65"/>
      <c r="B110" s="76"/>
      <c r="C110" s="78">
        <v>106</v>
      </c>
      <c r="D110" s="109" t="s">
        <v>562</v>
      </c>
      <c r="E110" s="141"/>
      <c r="F110" s="1"/>
      <c r="G110" s="44"/>
      <c r="H110" s="44"/>
      <c r="I110" s="44"/>
      <c r="J110" s="44"/>
      <c r="K110" s="44"/>
      <c r="L110" s="293"/>
    </row>
    <row r="111" spans="1:12" s="54" customFormat="1" ht="12" thickBot="1" x14ac:dyDescent="0.4">
      <c r="A111" s="65"/>
      <c r="B111" s="76"/>
      <c r="C111" s="78">
        <v>107</v>
      </c>
      <c r="D111" s="109" t="s">
        <v>563</v>
      </c>
      <c r="E111" s="141"/>
      <c r="F111" s="1"/>
      <c r="G111" s="44"/>
      <c r="H111" s="44"/>
      <c r="I111" s="44"/>
      <c r="J111" s="44"/>
      <c r="K111" s="44"/>
      <c r="L111" s="293"/>
    </row>
    <row r="112" spans="1:12" s="54" customFormat="1" ht="12" thickBot="1" x14ac:dyDescent="0.4">
      <c r="A112" s="65"/>
      <c r="B112" s="76"/>
      <c r="C112" s="78">
        <v>108</v>
      </c>
      <c r="D112" s="109" t="s">
        <v>564</v>
      </c>
      <c r="E112" s="141"/>
      <c r="F112" s="1"/>
      <c r="G112" s="44"/>
      <c r="H112" s="44"/>
      <c r="I112" s="44"/>
      <c r="J112" s="44"/>
      <c r="K112" s="44"/>
      <c r="L112" s="293"/>
    </row>
    <row r="113" spans="1:12" s="54" customFormat="1" ht="12" thickBot="1" x14ac:dyDescent="0.4">
      <c r="A113" s="65"/>
      <c r="B113" s="76"/>
      <c r="C113" s="78">
        <v>109</v>
      </c>
      <c r="D113" s="109" t="s">
        <v>565</v>
      </c>
      <c r="E113" s="141"/>
      <c r="F113" s="1"/>
      <c r="G113" s="44"/>
      <c r="H113" s="44"/>
      <c r="I113" s="44"/>
      <c r="J113" s="44"/>
      <c r="K113" s="44"/>
      <c r="L113" s="293"/>
    </row>
    <row r="114" spans="1:12" s="54" customFormat="1" ht="12" thickBot="1" x14ac:dyDescent="0.4">
      <c r="A114" s="65"/>
      <c r="B114" s="76"/>
      <c r="C114" s="78">
        <v>110</v>
      </c>
      <c r="D114" s="109" t="s">
        <v>566</v>
      </c>
      <c r="E114" s="141"/>
      <c r="F114" s="1"/>
      <c r="G114" s="44"/>
      <c r="H114" s="44"/>
      <c r="I114" s="44"/>
      <c r="J114" s="44"/>
      <c r="K114" s="44"/>
      <c r="L114" s="293"/>
    </row>
    <row r="115" spans="1:12" s="54" customFormat="1" ht="12" thickBot="1" x14ac:dyDescent="0.4">
      <c r="A115" s="65"/>
      <c r="B115" s="76"/>
      <c r="C115" s="78">
        <v>111</v>
      </c>
      <c r="D115" s="109" t="s">
        <v>567</v>
      </c>
      <c r="E115" s="141"/>
      <c r="F115" s="1"/>
      <c r="G115" s="44"/>
      <c r="H115" s="44"/>
      <c r="I115" s="44"/>
      <c r="J115" s="44"/>
      <c r="K115" s="44"/>
      <c r="L115" s="293"/>
    </row>
    <row r="116" spans="1:12" s="54" customFormat="1" ht="12" thickBot="1" x14ac:dyDescent="0.4">
      <c r="A116" s="65"/>
      <c r="B116" s="76"/>
      <c r="C116" s="78">
        <v>112</v>
      </c>
      <c r="D116" s="109" t="s">
        <v>568</v>
      </c>
      <c r="E116" s="141"/>
      <c r="F116" s="1"/>
      <c r="G116" s="44"/>
      <c r="H116" s="44"/>
      <c r="I116" s="44"/>
      <c r="J116" s="44"/>
      <c r="K116" s="44"/>
      <c r="L116" s="293"/>
    </row>
    <row r="117" spans="1:12" s="54" customFormat="1" ht="23.65" thickBot="1" x14ac:dyDescent="0.4">
      <c r="A117" s="65"/>
      <c r="B117" s="76"/>
      <c r="C117" s="78">
        <v>113</v>
      </c>
      <c r="D117" s="109" t="s">
        <v>569</v>
      </c>
      <c r="E117" s="141"/>
      <c r="F117" s="1"/>
      <c r="G117" s="44"/>
      <c r="H117" s="44"/>
      <c r="I117" s="44"/>
      <c r="J117" s="44"/>
      <c r="K117" s="44"/>
      <c r="L117" s="293"/>
    </row>
    <row r="118" spans="1:12" s="54" customFormat="1" ht="23.65" thickBot="1" x14ac:dyDescent="0.4">
      <c r="A118" s="65"/>
      <c r="B118" s="76"/>
      <c r="C118" s="78">
        <v>114</v>
      </c>
      <c r="D118" s="109" t="s">
        <v>570</v>
      </c>
      <c r="E118" s="141"/>
      <c r="F118" s="1"/>
      <c r="G118" s="44"/>
      <c r="H118" s="44"/>
      <c r="I118" s="44"/>
      <c r="J118" s="44"/>
      <c r="K118" s="44"/>
      <c r="L118" s="293"/>
    </row>
    <row r="119" spans="1:12" s="54" customFormat="1" ht="12" thickBot="1" x14ac:dyDescent="0.4">
      <c r="A119" s="65"/>
      <c r="B119" s="76"/>
      <c r="C119" s="78">
        <v>115</v>
      </c>
      <c r="D119" s="109" t="s">
        <v>571</v>
      </c>
      <c r="E119" s="141"/>
      <c r="F119" s="1"/>
      <c r="G119" s="44"/>
      <c r="H119" s="44"/>
      <c r="I119" s="44"/>
      <c r="J119" s="44"/>
      <c r="K119" s="44"/>
      <c r="L119" s="293"/>
    </row>
    <row r="120" spans="1:12" s="54" customFormat="1" ht="23.65" thickBot="1" x14ac:dyDescent="0.4">
      <c r="A120" s="65"/>
      <c r="B120" s="76"/>
      <c r="C120" s="69">
        <v>116</v>
      </c>
      <c r="D120" s="74" t="s">
        <v>572</v>
      </c>
      <c r="E120" s="142" t="s">
        <v>4</v>
      </c>
      <c r="F120" s="17"/>
      <c r="G120" s="26"/>
      <c r="H120" s="26"/>
      <c r="I120" s="26"/>
      <c r="J120" s="26"/>
      <c r="K120" s="26"/>
      <c r="L120" s="293"/>
    </row>
    <row r="121" spans="1:12" s="54" customFormat="1" ht="12" thickBot="1" x14ac:dyDescent="0.4">
      <c r="A121" s="65"/>
      <c r="B121" s="76"/>
      <c r="C121" s="78">
        <v>117</v>
      </c>
      <c r="D121" s="109" t="s">
        <v>573</v>
      </c>
      <c r="E121" s="141"/>
      <c r="F121" s="1"/>
      <c r="G121" s="44"/>
      <c r="H121" s="44"/>
      <c r="I121" s="44"/>
      <c r="J121" s="44"/>
      <c r="K121" s="44"/>
      <c r="L121" s="293"/>
    </row>
    <row r="122" spans="1:12" s="54" customFormat="1" ht="12" thickBot="1" x14ac:dyDescent="0.4">
      <c r="A122" s="65"/>
      <c r="B122" s="76"/>
      <c r="C122" s="78">
        <v>118</v>
      </c>
      <c r="D122" s="109" t="s">
        <v>574</v>
      </c>
      <c r="E122" s="141"/>
      <c r="F122" s="1"/>
      <c r="G122" s="44"/>
      <c r="H122" s="44"/>
      <c r="I122" s="44"/>
      <c r="J122" s="44"/>
      <c r="K122" s="44"/>
      <c r="L122" s="293"/>
    </row>
    <row r="123" spans="1:12" s="54" customFormat="1" ht="12" thickBot="1" x14ac:dyDescent="0.4">
      <c r="A123" s="65"/>
      <c r="B123" s="76"/>
      <c r="C123" s="78">
        <v>119</v>
      </c>
      <c r="D123" s="109" t="s">
        <v>575</v>
      </c>
      <c r="E123" s="141"/>
      <c r="F123" s="1"/>
      <c r="G123" s="44"/>
      <c r="H123" s="44"/>
      <c r="I123" s="44"/>
      <c r="J123" s="44"/>
      <c r="K123" s="44"/>
      <c r="L123" s="293"/>
    </row>
    <row r="124" spans="1:12" s="54" customFormat="1" ht="12" thickBot="1" x14ac:dyDescent="0.4">
      <c r="A124" s="65"/>
      <c r="B124" s="76"/>
      <c r="C124" s="78">
        <v>120</v>
      </c>
      <c r="D124" s="109" t="s">
        <v>576</v>
      </c>
      <c r="E124" s="141"/>
      <c r="F124" s="1"/>
      <c r="G124" s="44"/>
      <c r="H124" s="44"/>
      <c r="I124" s="44"/>
      <c r="J124" s="44"/>
      <c r="K124" s="44"/>
      <c r="L124" s="293"/>
    </row>
    <row r="125" spans="1:12" s="54" customFormat="1" ht="12" thickBot="1" x14ac:dyDescent="0.4">
      <c r="A125" s="65"/>
      <c r="B125" s="76"/>
      <c r="C125" s="78">
        <v>121</v>
      </c>
      <c r="D125" s="109" t="s">
        <v>577</v>
      </c>
      <c r="E125" s="141"/>
      <c r="F125" s="1"/>
      <c r="G125" s="44"/>
      <c r="H125" s="44"/>
      <c r="I125" s="44"/>
      <c r="J125" s="44"/>
      <c r="K125" s="44"/>
      <c r="L125" s="293"/>
    </row>
    <row r="126" spans="1:12" s="54" customFormat="1" ht="12" thickBot="1" x14ac:dyDescent="0.4">
      <c r="A126" s="65"/>
      <c r="B126" s="76"/>
      <c r="C126" s="78">
        <v>122</v>
      </c>
      <c r="D126" s="109" t="s">
        <v>578</v>
      </c>
      <c r="E126" s="141"/>
      <c r="F126" s="1"/>
      <c r="G126" s="44"/>
      <c r="H126" s="44"/>
      <c r="I126" s="44"/>
      <c r="J126" s="44"/>
      <c r="K126" s="44"/>
      <c r="L126" s="293"/>
    </row>
    <row r="127" spans="1:12" s="54" customFormat="1" ht="12" thickBot="1" x14ac:dyDescent="0.4">
      <c r="A127" s="65"/>
      <c r="B127" s="73"/>
      <c r="C127" s="78">
        <v>123</v>
      </c>
      <c r="D127" s="109" t="s">
        <v>579</v>
      </c>
      <c r="E127" s="141"/>
      <c r="F127" s="1"/>
      <c r="G127" s="44"/>
      <c r="H127" s="44"/>
      <c r="I127" s="44"/>
      <c r="J127" s="44"/>
      <c r="K127" s="44"/>
      <c r="L127" s="293"/>
    </row>
    <row r="128" spans="1:12" s="54" customFormat="1" ht="46.9" thickBot="1" x14ac:dyDescent="0.4">
      <c r="A128" s="65"/>
      <c r="B128" s="72" t="s">
        <v>580</v>
      </c>
      <c r="C128" s="78">
        <v>124</v>
      </c>
      <c r="D128" s="109" t="s">
        <v>581</v>
      </c>
      <c r="E128" s="141"/>
      <c r="F128" s="1"/>
      <c r="G128" s="44"/>
      <c r="H128" s="44"/>
      <c r="I128" s="44"/>
      <c r="J128" s="44"/>
      <c r="K128" s="44"/>
      <c r="L128" s="293"/>
    </row>
    <row r="129" spans="1:12" s="54" customFormat="1" ht="12" thickBot="1" x14ac:dyDescent="0.4">
      <c r="A129" s="65"/>
      <c r="B129" s="72" t="s">
        <v>582</v>
      </c>
      <c r="C129" s="78">
        <v>125</v>
      </c>
      <c r="D129" s="109" t="s">
        <v>485</v>
      </c>
      <c r="E129" s="141"/>
      <c r="F129" s="1"/>
      <c r="G129" s="44"/>
      <c r="H129" s="44"/>
      <c r="I129" s="44"/>
      <c r="J129" s="44"/>
      <c r="K129" s="44"/>
      <c r="L129" s="293"/>
    </row>
    <row r="130" spans="1:12" s="54" customFormat="1" ht="23.65" thickBot="1" x14ac:dyDescent="0.4">
      <c r="A130" s="65"/>
      <c r="B130" s="76"/>
      <c r="C130" s="78">
        <v>126</v>
      </c>
      <c r="D130" s="109" t="s">
        <v>583</v>
      </c>
      <c r="E130" s="141"/>
      <c r="F130" s="1"/>
      <c r="G130" s="44"/>
      <c r="H130" s="44"/>
      <c r="I130" s="44"/>
      <c r="J130" s="44"/>
      <c r="K130" s="44"/>
      <c r="L130" s="293"/>
    </row>
    <row r="131" spans="1:12" s="54" customFormat="1" ht="12" thickBot="1" x14ac:dyDescent="0.4">
      <c r="A131" s="65"/>
      <c r="B131" s="76"/>
      <c r="C131" s="78">
        <v>127</v>
      </c>
      <c r="D131" s="109" t="s">
        <v>584</v>
      </c>
      <c r="E131" s="141"/>
      <c r="F131" s="1"/>
      <c r="G131" s="44"/>
      <c r="H131" s="44"/>
      <c r="I131" s="44"/>
      <c r="J131" s="44"/>
      <c r="K131" s="44"/>
      <c r="L131" s="293"/>
    </row>
    <row r="132" spans="1:12" s="54" customFormat="1" ht="12" thickBot="1" x14ac:dyDescent="0.4">
      <c r="A132" s="65"/>
      <c r="B132" s="76"/>
      <c r="C132" s="78">
        <v>128</v>
      </c>
      <c r="D132" s="109" t="s">
        <v>585</v>
      </c>
      <c r="E132" s="141"/>
      <c r="F132" s="1"/>
      <c r="G132" s="44"/>
      <c r="H132" s="44"/>
      <c r="I132" s="44"/>
      <c r="J132" s="44"/>
      <c r="K132" s="44"/>
      <c r="L132" s="293"/>
    </row>
    <row r="133" spans="1:12" s="54" customFormat="1" ht="12" thickBot="1" x14ac:dyDescent="0.4">
      <c r="A133" s="65"/>
      <c r="B133" s="76"/>
      <c r="C133" s="78">
        <v>129</v>
      </c>
      <c r="D133" s="109" t="s">
        <v>586</v>
      </c>
      <c r="E133" s="141"/>
      <c r="F133" s="1"/>
      <c r="G133" s="44"/>
      <c r="H133" s="44"/>
      <c r="I133" s="44"/>
      <c r="J133" s="44"/>
      <c r="K133" s="44"/>
      <c r="L133" s="293"/>
    </row>
    <row r="134" spans="1:12" s="54" customFormat="1" ht="23.65" thickBot="1" x14ac:dyDescent="0.4">
      <c r="A134" s="65"/>
      <c r="B134" s="76"/>
      <c r="C134" s="78">
        <v>130</v>
      </c>
      <c r="D134" s="109" t="s">
        <v>587</v>
      </c>
      <c r="E134" s="141"/>
      <c r="F134" s="1"/>
      <c r="G134" s="44"/>
      <c r="H134" s="44"/>
      <c r="I134" s="44"/>
      <c r="J134" s="44"/>
      <c r="K134" s="44"/>
      <c r="L134" s="293"/>
    </row>
    <row r="135" spans="1:12" s="54" customFormat="1" ht="23.65" thickBot="1" x14ac:dyDescent="0.4">
      <c r="A135" s="65"/>
      <c r="B135" s="76"/>
      <c r="C135" s="78">
        <v>131</v>
      </c>
      <c r="D135" s="109" t="s">
        <v>588</v>
      </c>
      <c r="E135" s="141"/>
      <c r="F135" s="1"/>
      <c r="G135" s="44"/>
      <c r="H135" s="44"/>
      <c r="I135" s="44"/>
      <c r="J135" s="44"/>
      <c r="K135" s="44"/>
      <c r="L135" s="293"/>
    </row>
    <row r="136" spans="1:12" s="54" customFormat="1" ht="12" thickBot="1" x14ac:dyDescent="0.4">
      <c r="A136" s="65"/>
      <c r="B136" s="76"/>
      <c r="C136" s="78">
        <v>132</v>
      </c>
      <c r="D136" s="109" t="s">
        <v>589</v>
      </c>
      <c r="E136" s="141"/>
      <c r="F136" s="1"/>
      <c r="G136" s="44"/>
      <c r="H136" s="44"/>
      <c r="I136" s="44"/>
      <c r="J136" s="44"/>
      <c r="K136" s="44"/>
      <c r="L136" s="293"/>
    </row>
    <row r="137" spans="1:12" s="54" customFormat="1" ht="23.65" thickBot="1" x14ac:dyDescent="0.4">
      <c r="A137" s="68"/>
      <c r="B137" s="76"/>
      <c r="C137" s="78">
        <v>133</v>
      </c>
      <c r="D137" s="109" t="s">
        <v>590</v>
      </c>
      <c r="E137" s="141"/>
      <c r="F137" s="1"/>
      <c r="G137" s="44"/>
      <c r="H137" s="44"/>
      <c r="I137" s="44"/>
      <c r="J137" s="44"/>
      <c r="K137" s="44"/>
      <c r="L137" s="293"/>
    </row>
    <row r="138" spans="1:12" s="54" customFormat="1" ht="23.65" thickBot="1" x14ac:dyDescent="0.4">
      <c r="A138" s="63" t="s">
        <v>591</v>
      </c>
      <c r="B138" s="72" t="s">
        <v>592</v>
      </c>
      <c r="C138" s="78">
        <v>134</v>
      </c>
      <c r="D138" s="109" t="s">
        <v>593</v>
      </c>
      <c r="E138" s="141"/>
      <c r="F138" s="1"/>
      <c r="G138" s="44"/>
      <c r="H138" s="44"/>
      <c r="I138" s="44"/>
      <c r="J138" s="44"/>
      <c r="K138" s="44"/>
      <c r="L138" s="293"/>
    </row>
    <row r="139" spans="1:12" s="54" customFormat="1" ht="23.65" thickBot="1" x14ac:dyDescent="0.4">
      <c r="A139" s="65"/>
      <c r="B139" s="76"/>
      <c r="C139" s="78">
        <v>135</v>
      </c>
      <c r="D139" s="109" t="s">
        <v>594</v>
      </c>
      <c r="E139" s="141"/>
      <c r="F139" s="1"/>
      <c r="G139" s="44"/>
      <c r="H139" s="44"/>
      <c r="I139" s="44"/>
      <c r="J139" s="44"/>
      <c r="K139" s="44"/>
      <c r="L139" s="293"/>
    </row>
    <row r="140" spans="1:12" s="54" customFormat="1" ht="12" thickBot="1" x14ac:dyDescent="0.4">
      <c r="A140" s="65"/>
      <c r="B140" s="76"/>
      <c r="C140" s="78">
        <v>136</v>
      </c>
      <c r="D140" s="109" t="s">
        <v>595</v>
      </c>
      <c r="E140" s="141"/>
      <c r="F140" s="1"/>
      <c r="G140" s="44"/>
      <c r="H140" s="44"/>
      <c r="I140" s="44"/>
      <c r="J140" s="44"/>
      <c r="K140" s="44"/>
      <c r="L140" s="293"/>
    </row>
    <row r="141" spans="1:12" s="54" customFormat="1" ht="35.25" thickBot="1" x14ac:dyDescent="0.4">
      <c r="A141" s="65"/>
      <c r="B141" s="73"/>
      <c r="C141" s="78">
        <v>137</v>
      </c>
      <c r="D141" s="109" t="s">
        <v>596</v>
      </c>
      <c r="E141" s="141"/>
      <c r="F141" s="1"/>
      <c r="G141" s="44"/>
      <c r="H141" s="44"/>
      <c r="I141" s="44"/>
      <c r="J141" s="44"/>
      <c r="K141" s="44"/>
      <c r="L141" s="293"/>
    </row>
    <row r="142" spans="1:12" s="54" customFormat="1" ht="23.65" thickBot="1" x14ac:dyDescent="0.4">
      <c r="A142" s="65"/>
      <c r="B142" s="82" t="s">
        <v>597</v>
      </c>
      <c r="C142" s="78">
        <v>138</v>
      </c>
      <c r="D142" s="109" t="s">
        <v>598</v>
      </c>
      <c r="E142" s="141"/>
      <c r="F142" s="1"/>
      <c r="G142" s="44"/>
      <c r="H142" s="44"/>
      <c r="I142" s="44"/>
      <c r="J142" s="44"/>
      <c r="K142" s="44"/>
      <c r="L142" s="293"/>
    </row>
    <row r="143" spans="1:12" s="54" customFormat="1" ht="12" thickBot="1" x14ac:dyDescent="0.4">
      <c r="A143" s="65"/>
      <c r="B143" s="72" t="s">
        <v>599</v>
      </c>
      <c r="C143" s="78">
        <v>139</v>
      </c>
      <c r="D143" s="109" t="s">
        <v>600</v>
      </c>
      <c r="E143" s="141"/>
      <c r="F143" s="1"/>
      <c r="G143" s="44"/>
      <c r="H143" s="44"/>
      <c r="I143" s="44"/>
      <c r="J143" s="44"/>
      <c r="K143" s="44"/>
      <c r="L143" s="293"/>
    </row>
    <row r="144" spans="1:12" s="54" customFormat="1" ht="12" thickBot="1" x14ac:dyDescent="0.4">
      <c r="A144" s="65"/>
      <c r="B144" s="76"/>
      <c r="C144" s="78">
        <v>140</v>
      </c>
      <c r="D144" s="109" t="s">
        <v>601</v>
      </c>
      <c r="E144" s="141"/>
      <c r="F144" s="1"/>
      <c r="G144" s="44"/>
      <c r="H144" s="44"/>
      <c r="I144" s="44"/>
      <c r="J144" s="44"/>
      <c r="K144" s="44"/>
      <c r="L144" s="293"/>
    </row>
    <row r="145" spans="1:12" s="54" customFormat="1" ht="12" thickBot="1" x14ac:dyDescent="0.4">
      <c r="A145" s="68"/>
      <c r="B145" s="73"/>
      <c r="C145" s="78">
        <v>141</v>
      </c>
      <c r="D145" s="109" t="s">
        <v>602</v>
      </c>
      <c r="E145" s="141"/>
      <c r="F145" s="1"/>
      <c r="G145" s="44"/>
      <c r="H145" s="44"/>
      <c r="I145" s="44"/>
      <c r="J145" s="44"/>
      <c r="K145" s="44"/>
      <c r="L145" s="293"/>
    </row>
    <row r="146" spans="1:12" s="54" customFormat="1" ht="23.65" thickBot="1" x14ac:dyDescent="0.4">
      <c r="A146" s="63" t="s">
        <v>603</v>
      </c>
      <c r="B146" s="72" t="s">
        <v>199</v>
      </c>
      <c r="C146" s="78">
        <v>142</v>
      </c>
      <c r="D146" s="109" t="s">
        <v>604</v>
      </c>
      <c r="E146" s="141"/>
      <c r="F146" s="1"/>
      <c r="G146" s="44"/>
      <c r="H146" s="44"/>
      <c r="I146" s="44"/>
      <c r="J146" s="44"/>
      <c r="K146" s="44"/>
      <c r="L146" s="293"/>
    </row>
    <row r="147" spans="1:12" s="54" customFormat="1" ht="12" thickBot="1" x14ac:dyDescent="0.4">
      <c r="A147" s="65"/>
      <c r="B147" s="76"/>
      <c r="C147" s="78">
        <v>143</v>
      </c>
      <c r="D147" s="109" t="s">
        <v>605</v>
      </c>
      <c r="E147" s="141"/>
      <c r="F147" s="1"/>
      <c r="G147" s="44"/>
      <c r="H147" s="44"/>
      <c r="I147" s="44"/>
      <c r="J147" s="44"/>
      <c r="K147" s="44"/>
      <c r="L147" s="293"/>
    </row>
    <row r="148" spans="1:12" s="54" customFormat="1" ht="12" thickBot="1" x14ac:dyDescent="0.4">
      <c r="A148" s="65"/>
      <c r="B148" s="76"/>
      <c r="C148" s="78">
        <v>144</v>
      </c>
      <c r="D148" s="109" t="s">
        <v>606</v>
      </c>
      <c r="E148" s="141"/>
      <c r="F148" s="1"/>
      <c r="G148" s="44"/>
      <c r="H148" s="44"/>
      <c r="I148" s="44"/>
      <c r="J148" s="44"/>
      <c r="K148" s="44"/>
      <c r="L148" s="293"/>
    </row>
    <row r="149" spans="1:12" s="54" customFormat="1" ht="23.65" thickBot="1" x14ac:dyDescent="0.4">
      <c r="A149" s="65"/>
      <c r="B149" s="76"/>
      <c r="C149" s="78">
        <v>145</v>
      </c>
      <c r="D149" s="109" t="s">
        <v>607</v>
      </c>
      <c r="E149" s="141"/>
      <c r="F149" s="1"/>
      <c r="G149" s="44"/>
      <c r="H149" s="44"/>
      <c r="I149" s="44"/>
      <c r="J149" s="44"/>
      <c r="K149" s="44"/>
      <c r="L149" s="293"/>
    </row>
    <row r="150" spans="1:12" s="54" customFormat="1" ht="23.65" thickBot="1" x14ac:dyDescent="0.4">
      <c r="A150" s="65"/>
      <c r="B150" s="76"/>
      <c r="C150" s="78">
        <v>146</v>
      </c>
      <c r="D150" s="109" t="s">
        <v>608</v>
      </c>
      <c r="E150" s="141"/>
      <c r="F150" s="1"/>
      <c r="G150" s="44"/>
      <c r="H150" s="44"/>
      <c r="I150" s="44"/>
      <c r="J150" s="44"/>
      <c r="K150" s="44"/>
      <c r="L150" s="293"/>
    </row>
    <row r="151" spans="1:12" s="54" customFormat="1" ht="12" thickBot="1" x14ac:dyDescent="0.4">
      <c r="A151" s="65"/>
      <c r="B151" s="76"/>
      <c r="C151" s="78">
        <v>147</v>
      </c>
      <c r="D151" s="109" t="s">
        <v>609</v>
      </c>
      <c r="E151" s="141"/>
      <c r="F151" s="1"/>
      <c r="G151" s="44"/>
      <c r="H151" s="44"/>
      <c r="I151" s="44"/>
      <c r="J151" s="44"/>
      <c r="K151" s="44"/>
      <c r="L151" s="293"/>
    </row>
    <row r="152" spans="1:12" s="54" customFormat="1" ht="12" thickBot="1" x14ac:dyDescent="0.4">
      <c r="A152" s="65"/>
      <c r="B152" s="76"/>
      <c r="C152" s="78">
        <v>148</v>
      </c>
      <c r="D152" s="109" t="s">
        <v>610</v>
      </c>
      <c r="E152" s="141"/>
      <c r="F152" s="1"/>
      <c r="G152" s="44"/>
      <c r="H152" s="44"/>
      <c r="I152" s="44"/>
      <c r="J152" s="44"/>
      <c r="K152" s="44"/>
      <c r="L152" s="293"/>
    </row>
    <row r="153" spans="1:12" s="54" customFormat="1" ht="12" thickBot="1" x14ac:dyDescent="0.4">
      <c r="A153" s="65"/>
      <c r="B153" s="66"/>
      <c r="C153" s="78">
        <v>149</v>
      </c>
      <c r="D153" s="71" t="s">
        <v>611</v>
      </c>
      <c r="E153" s="139"/>
      <c r="F153" s="1"/>
      <c r="G153" s="44"/>
      <c r="H153" s="44"/>
      <c r="I153" s="44"/>
      <c r="J153" s="44"/>
      <c r="K153" s="44"/>
      <c r="L153" s="293"/>
    </row>
    <row r="154" spans="1:12" s="54" customFormat="1" ht="23.65" thickBot="1" x14ac:dyDescent="0.4">
      <c r="A154" s="65"/>
      <c r="B154" s="66"/>
      <c r="C154" s="78">
        <v>150</v>
      </c>
      <c r="D154" s="71" t="s">
        <v>612</v>
      </c>
      <c r="E154" s="139"/>
      <c r="F154" s="1"/>
      <c r="G154" s="44"/>
      <c r="H154" s="44"/>
      <c r="I154" s="44"/>
      <c r="J154" s="44"/>
      <c r="K154" s="44"/>
      <c r="L154" s="293"/>
    </row>
    <row r="155" spans="1:12" s="54" customFormat="1" ht="12" thickBot="1" x14ac:dyDescent="0.4">
      <c r="A155" s="65"/>
      <c r="B155" s="66"/>
      <c r="C155" s="78">
        <v>151</v>
      </c>
      <c r="D155" s="71" t="s">
        <v>613</v>
      </c>
      <c r="E155" s="139"/>
      <c r="F155" s="1"/>
      <c r="G155" s="44"/>
      <c r="H155" s="44"/>
      <c r="I155" s="44"/>
      <c r="J155" s="44"/>
      <c r="K155" s="44"/>
      <c r="L155" s="293"/>
    </row>
    <row r="156" spans="1:12" s="54" customFormat="1" ht="12" thickBot="1" x14ac:dyDescent="0.4">
      <c r="A156" s="65"/>
      <c r="B156" s="66"/>
      <c r="C156" s="78">
        <v>152</v>
      </c>
      <c r="D156" s="71" t="s">
        <v>614</v>
      </c>
      <c r="E156" s="139"/>
      <c r="F156" s="1"/>
      <c r="G156" s="44"/>
      <c r="H156" s="44"/>
      <c r="I156" s="44"/>
      <c r="J156" s="44"/>
      <c r="K156" s="44"/>
      <c r="L156" s="293"/>
    </row>
    <row r="157" spans="1:12" s="54" customFormat="1" ht="23.65" thickBot="1" x14ac:dyDescent="0.4">
      <c r="A157" s="65"/>
      <c r="B157" s="66"/>
      <c r="C157" s="78">
        <v>153</v>
      </c>
      <c r="D157" s="71" t="s">
        <v>207</v>
      </c>
      <c r="E157" s="139"/>
      <c r="F157" s="1"/>
      <c r="G157" s="44"/>
      <c r="H157" s="44"/>
      <c r="I157" s="44"/>
      <c r="J157" s="44"/>
      <c r="K157" s="44"/>
      <c r="L157" s="293"/>
    </row>
    <row r="158" spans="1:12" s="54" customFormat="1" ht="12" thickBot="1" x14ac:dyDescent="0.4">
      <c r="A158" s="65"/>
      <c r="B158" s="64" t="s">
        <v>202</v>
      </c>
      <c r="C158" s="78">
        <v>154</v>
      </c>
      <c r="D158" s="71" t="s">
        <v>209</v>
      </c>
      <c r="E158" s="139"/>
      <c r="F158" s="1"/>
      <c r="G158" s="44"/>
      <c r="H158" s="44"/>
      <c r="I158" s="44"/>
      <c r="J158" s="44"/>
      <c r="K158" s="44"/>
      <c r="L158" s="293"/>
    </row>
    <row r="159" spans="1:12" s="54" customFormat="1" ht="23.65" thickBot="1" x14ac:dyDescent="0.4">
      <c r="A159" s="65"/>
      <c r="B159" s="66"/>
      <c r="C159" s="78">
        <v>155</v>
      </c>
      <c r="D159" s="71" t="s">
        <v>615</v>
      </c>
      <c r="E159" s="139"/>
      <c r="F159" s="1"/>
      <c r="G159" s="44"/>
      <c r="H159" s="44"/>
      <c r="I159" s="44"/>
      <c r="J159" s="44"/>
      <c r="K159" s="44"/>
      <c r="L159" s="293"/>
    </row>
    <row r="160" spans="1:12" s="54" customFormat="1" ht="12" thickBot="1" x14ac:dyDescent="0.4">
      <c r="A160" s="65"/>
      <c r="B160" s="66"/>
      <c r="C160" s="78">
        <v>156</v>
      </c>
      <c r="D160" s="71" t="s">
        <v>616</v>
      </c>
      <c r="E160" s="139"/>
      <c r="F160" s="1"/>
      <c r="G160" s="44"/>
      <c r="H160" s="44"/>
      <c r="I160" s="44"/>
      <c r="J160" s="44"/>
      <c r="K160" s="44"/>
      <c r="L160" s="293"/>
    </row>
    <row r="161" spans="1:12" s="54" customFormat="1" ht="23.65" thickBot="1" x14ac:dyDescent="0.4">
      <c r="A161" s="65"/>
      <c r="B161" s="66"/>
      <c r="C161" s="78">
        <v>157</v>
      </c>
      <c r="D161" s="71" t="s">
        <v>617</v>
      </c>
      <c r="E161" s="139"/>
      <c r="F161" s="1"/>
      <c r="G161" s="44"/>
      <c r="H161" s="44"/>
      <c r="I161" s="44"/>
      <c r="J161" s="44"/>
      <c r="K161" s="44"/>
      <c r="L161" s="293"/>
    </row>
    <row r="162" spans="1:12" s="54" customFormat="1" ht="12" thickBot="1" x14ac:dyDescent="0.4">
      <c r="A162" s="65"/>
      <c r="B162" s="66"/>
      <c r="C162" s="78">
        <v>158</v>
      </c>
      <c r="D162" s="71" t="s">
        <v>215</v>
      </c>
      <c r="E162" s="139"/>
      <c r="F162" s="1"/>
      <c r="G162" s="44"/>
      <c r="H162" s="44"/>
      <c r="I162" s="44"/>
      <c r="J162" s="44"/>
      <c r="K162" s="44"/>
      <c r="L162" s="293"/>
    </row>
    <row r="163" spans="1:12" s="54" customFormat="1" ht="12" thickBot="1" x14ac:dyDescent="0.4">
      <c r="A163" s="65"/>
      <c r="B163" s="66"/>
      <c r="C163" s="78">
        <v>159</v>
      </c>
      <c r="D163" s="71" t="s">
        <v>216</v>
      </c>
      <c r="E163" s="139"/>
      <c r="F163" s="1"/>
      <c r="G163" s="44"/>
      <c r="H163" s="44"/>
      <c r="I163" s="44"/>
      <c r="J163" s="44"/>
      <c r="K163" s="44"/>
      <c r="L163" s="293"/>
    </row>
    <row r="164" spans="1:12" s="54" customFormat="1" ht="35.25" thickBot="1" x14ac:dyDescent="0.4">
      <c r="A164" s="65"/>
      <c r="B164" s="66"/>
      <c r="C164" s="69">
        <v>160</v>
      </c>
      <c r="D164" s="70" t="s">
        <v>618</v>
      </c>
      <c r="E164" s="140" t="s">
        <v>4</v>
      </c>
      <c r="F164" s="17"/>
      <c r="G164" s="26"/>
      <c r="H164" s="26"/>
      <c r="I164" s="26"/>
      <c r="J164" s="26"/>
      <c r="K164" s="26"/>
      <c r="L164" s="293"/>
    </row>
    <row r="165" spans="1:12" s="54" customFormat="1" ht="12" thickBot="1" x14ac:dyDescent="0.4">
      <c r="A165" s="65"/>
      <c r="B165" s="66"/>
      <c r="C165" s="78">
        <v>161</v>
      </c>
      <c r="D165" s="71" t="s">
        <v>619</v>
      </c>
      <c r="E165" s="139"/>
      <c r="F165" s="1"/>
      <c r="G165" s="44"/>
      <c r="H165" s="44"/>
      <c r="I165" s="44"/>
      <c r="J165" s="44"/>
      <c r="K165" s="44"/>
      <c r="L165" s="293"/>
    </row>
    <row r="166" spans="1:12" s="54" customFormat="1" ht="12" thickBot="1" x14ac:dyDescent="0.4">
      <c r="A166" s="68"/>
      <c r="B166" s="66"/>
      <c r="C166" s="69">
        <v>162</v>
      </c>
      <c r="D166" s="70" t="s">
        <v>620</v>
      </c>
      <c r="E166" s="140" t="s">
        <v>4</v>
      </c>
      <c r="F166" s="17"/>
      <c r="G166" s="26"/>
      <c r="H166" s="26"/>
      <c r="I166" s="26"/>
      <c r="J166" s="26"/>
      <c r="K166" s="26"/>
      <c r="L166" s="293"/>
    </row>
    <row r="167" spans="1:12" s="54" customFormat="1" ht="23.65" thickBot="1" x14ac:dyDescent="0.4">
      <c r="A167" s="63" t="s">
        <v>211</v>
      </c>
      <c r="B167" s="64" t="s">
        <v>621</v>
      </c>
      <c r="C167" s="78">
        <v>163</v>
      </c>
      <c r="D167" s="71" t="s">
        <v>622</v>
      </c>
      <c r="E167" s="139"/>
      <c r="F167" s="1"/>
      <c r="G167" s="44"/>
      <c r="H167" s="44"/>
      <c r="I167" s="44"/>
      <c r="J167" s="44"/>
      <c r="K167" s="44"/>
      <c r="L167" s="293"/>
    </row>
    <row r="168" spans="1:12" s="54" customFormat="1" ht="23.65" thickBot="1" x14ac:dyDescent="0.4">
      <c r="A168" s="65"/>
      <c r="B168" s="66"/>
      <c r="C168" s="78">
        <v>164</v>
      </c>
      <c r="D168" s="71" t="s">
        <v>623</v>
      </c>
      <c r="E168" s="139"/>
      <c r="F168" s="1"/>
      <c r="G168" s="44"/>
      <c r="H168" s="44"/>
      <c r="I168" s="44"/>
      <c r="J168" s="44"/>
      <c r="K168" s="44"/>
      <c r="L168" s="293"/>
    </row>
    <row r="169" spans="1:12" s="54" customFormat="1" ht="23.65" thickBot="1" x14ac:dyDescent="0.4">
      <c r="A169" s="65"/>
      <c r="B169" s="66"/>
      <c r="C169" s="78">
        <v>165</v>
      </c>
      <c r="D169" s="71" t="s">
        <v>228</v>
      </c>
      <c r="E169" s="139"/>
      <c r="F169" s="1"/>
      <c r="G169" s="44"/>
      <c r="H169" s="44"/>
      <c r="I169" s="44"/>
      <c r="J169" s="44"/>
      <c r="K169" s="44"/>
      <c r="L169" s="293"/>
    </row>
    <row r="170" spans="1:12" s="54" customFormat="1" ht="12" thickBot="1" x14ac:dyDescent="0.4">
      <c r="A170" s="65"/>
      <c r="B170" s="66"/>
      <c r="C170" s="78">
        <v>166</v>
      </c>
      <c r="D170" s="71" t="s">
        <v>624</v>
      </c>
      <c r="E170" s="139"/>
      <c r="F170" s="1"/>
      <c r="G170" s="44"/>
      <c r="H170" s="44"/>
      <c r="I170" s="44"/>
      <c r="J170" s="44"/>
      <c r="K170" s="44"/>
      <c r="L170" s="293"/>
    </row>
    <row r="171" spans="1:12" s="54" customFormat="1" ht="23.65" thickBot="1" x14ac:dyDescent="0.4">
      <c r="A171" s="65"/>
      <c r="B171" s="66"/>
      <c r="C171" s="78">
        <v>167</v>
      </c>
      <c r="D171" s="71" t="s">
        <v>625</v>
      </c>
      <c r="E171" s="139"/>
      <c r="F171" s="1"/>
      <c r="G171" s="44"/>
      <c r="H171" s="44"/>
      <c r="I171" s="44"/>
      <c r="J171" s="44"/>
      <c r="K171" s="44"/>
      <c r="L171" s="293"/>
    </row>
    <row r="172" spans="1:12" s="54" customFormat="1" ht="23.65" thickBot="1" x14ac:dyDescent="0.4">
      <c r="A172" s="65"/>
      <c r="B172" s="66"/>
      <c r="C172" s="78">
        <v>168</v>
      </c>
      <c r="D172" s="71" t="s">
        <v>626</v>
      </c>
      <c r="E172" s="139"/>
      <c r="F172" s="1"/>
      <c r="G172" s="44"/>
      <c r="H172" s="44"/>
      <c r="I172" s="44"/>
      <c r="J172" s="44"/>
      <c r="K172" s="44"/>
      <c r="L172" s="293"/>
    </row>
    <row r="173" spans="1:12" s="54" customFormat="1" ht="12" thickBot="1" x14ac:dyDescent="0.4">
      <c r="A173" s="65"/>
      <c r="B173" s="66"/>
      <c r="C173" s="69">
        <v>169</v>
      </c>
      <c r="D173" s="70" t="s">
        <v>627</v>
      </c>
      <c r="E173" s="140" t="s">
        <v>4</v>
      </c>
      <c r="F173" s="17"/>
      <c r="G173" s="26"/>
      <c r="H173" s="26"/>
      <c r="I173" s="26"/>
      <c r="J173" s="26"/>
      <c r="K173" s="26"/>
      <c r="L173" s="293"/>
    </row>
    <row r="174" spans="1:12" s="54" customFormat="1" ht="12" thickBot="1" x14ac:dyDescent="0.4">
      <c r="A174" s="65"/>
      <c r="B174" s="66"/>
      <c r="C174" s="78">
        <v>170</v>
      </c>
      <c r="D174" s="71" t="s">
        <v>628</v>
      </c>
      <c r="E174" s="139"/>
      <c r="F174" s="1"/>
      <c r="G174" s="44"/>
      <c r="H174" s="44"/>
      <c r="I174" s="44"/>
      <c r="J174" s="44"/>
      <c r="K174" s="44"/>
      <c r="L174" s="293"/>
    </row>
    <row r="175" spans="1:12" s="54" customFormat="1" ht="23.65" thickBot="1" x14ac:dyDescent="0.4">
      <c r="A175" s="65"/>
      <c r="B175" s="66"/>
      <c r="C175" s="78">
        <v>171</v>
      </c>
      <c r="D175" s="71" t="s">
        <v>237</v>
      </c>
      <c r="E175" s="139"/>
      <c r="F175" s="1"/>
      <c r="G175" s="44"/>
      <c r="H175" s="44"/>
      <c r="I175" s="44"/>
      <c r="J175" s="44"/>
      <c r="K175" s="44"/>
      <c r="L175" s="293"/>
    </row>
    <row r="176" spans="1:12" s="54" customFormat="1" ht="23.65" thickBot="1" x14ac:dyDescent="0.4">
      <c r="A176" s="65"/>
      <c r="B176" s="66"/>
      <c r="C176" s="78">
        <v>172</v>
      </c>
      <c r="D176" s="71" t="s">
        <v>629</v>
      </c>
      <c r="E176" s="139"/>
      <c r="F176" s="1"/>
      <c r="G176" s="44"/>
      <c r="H176" s="44"/>
      <c r="I176" s="44"/>
      <c r="J176" s="44"/>
      <c r="K176" s="44"/>
      <c r="L176" s="293"/>
    </row>
    <row r="177" spans="1:12" s="54" customFormat="1" ht="23.65" thickBot="1" x14ac:dyDescent="0.4">
      <c r="A177" s="65"/>
      <c r="B177" s="67"/>
      <c r="C177" s="78">
        <v>173</v>
      </c>
      <c r="D177" s="71" t="s">
        <v>630</v>
      </c>
      <c r="E177" s="139"/>
      <c r="F177" s="1"/>
      <c r="G177" s="44"/>
      <c r="H177" s="44"/>
      <c r="I177" s="44"/>
      <c r="J177" s="44"/>
      <c r="K177" s="44"/>
      <c r="L177" s="293"/>
    </row>
    <row r="178" spans="1:12" s="54" customFormat="1" ht="23.65" thickBot="1" x14ac:dyDescent="0.4">
      <c r="A178" s="65"/>
      <c r="B178" s="64" t="s">
        <v>229</v>
      </c>
      <c r="C178" s="78">
        <v>174</v>
      </c>
      <c r="D178" s="71" t="s">
        <v>631</v>
      </c>
      <c r="E178" s="139"/>
      <c r="F178" s="1"/>
      <c r="G178" s="44"/>
      <c r="H178" s="44"/>
      <c r="I178" s="44"/>
      <c r="J178" s="44"/>
      <c r="K178" s="44"/>
      <c r="L178" s="293"/>
    </row>
    <row r="179" spans="1:12" s="54" customFormat="1" ht="12" thickBot="1" x14ac:dyDescent="0.4">
      <c r="A179" s="65"/>
      <c r="B179" s="66"/>
      <c r="C179" s="78">
        <v>175</v>
      </c>
      <c r="D179" s="71" t="s">
        <v>632</v>
      </c>
      <c r="E179" s="139"/>
      <c r="F179" s="1"/>
      <c r="G179" s="44"/>
      <c r="H179" s="44"/>
      <c r="I179" s="44"/>
      <c r="J179" s="44"/>
      <c r="K179" s="44"/>
      <c r="L179" s="293"/>
    </row>
    <row r="180" spans="1:12" s="54" customFormat="1" ht="12" thickBot="1" x14ac:dyDescent="0.4">
      <c r="A180" s="65"/>
      <c r="B180" s="67"/>
      <c r="C180" s="78">
        <v>176</v>
      </c>
      <c r="D180" s="71" t="s">
        <v>633</v>
      </c>
      <c r="E180" s="139"/>
      <c r="F180" s="1"/>
      <c r="G180" s="44"/>
      <c r="H180" s="44"/>
      <c r="I180" s="44"/>
      <c r="J180" s="44"/>
      <c r="K180" s="44"/>
      <c r="L180" s="293"/>
    </row>
    <row r="181" spans="1:12" s="54" customFormat="1" ht="23.65" thickBot="1" x14ac:dyDescent="0.4">
      <c r="A181" s="65"/>
      <c r="B181" s="64" t="s">
        <v>221</v>
      </c>
      <c r="C181" s="78">
        <v>177</v>
      </c>
      <c r="D181" s="71" t="s">
        <v>634</v>
      </c>
      <c r="E181" s="139"/>
      <c r="F181" s="1"/>
      <c r="G181" s="44"/>
      <c r="H181" s="44"/>
      <c r="I181" s="44"/>
      <c r="J181" s="44"/>
      <c r="K181" s="44"/>
      <c r="L181" s="293"/>
    </row>
    <row r="182" spans="1:12" s="54" customFormat="1" ht="35.25" thickBot="1" x14ac:dyDescent="0.4">
      <c r="A182" s="65"/>
      <c r="B182" s="67"/>
      <c r="C182" s="78">
        <v>178</v>
      </c>
      <c r="D182" s="71" t="s">
        <v>635</v>
      </c>
      <c r="E182" s="139"/>
      <c r="F182" s="1"/>
      <c r="G182" s="44"/>
      <c r="H182" s="44"/>
      <c r="I182" s="44"/>
      <c r="J182" s="44"/>
      <c r="K182" s="44"/>
      <c r="L182" s="293"/>
    </row>
    <row r="183" spans="1:12" s="54" customFormat="1" ht="12" thickBot="1" x14ac:dyDescent="0.4">
      <c r="A183" s="65"/>
      <c r="B183" s="64" t="s">
        <v>636</v>
      </c>
      <c r="C183" s="69">
        <v>179</v>
      </c>
      <c r="D183" s="70" t="s">
        <v>637</v>
      </c>
      <c r="E183" s="140" t="s">
        <v>4</v>
      </c>
      <c r="F183" s="17"/>
      <c r="G183" s="26"/>
      <c r="H183" s="26"/>
      <c r="I183" s="26"/>
      <c r="J183" s="26"/>
      <c r="K183" s="26"/>
      <c r="L183" s="293"/>
    </row>
    <row r="184" spans="1:12" s="54" customFormat="1" ht="23.65" thickBot="1" x14ac:dyDescent="0.4">
      <c r="A184" s="65"/>
      <c r="B184" s="66"/>
      <c r="C184" s="69">
        <v>180</v>
      </c>
      <c r="D184" s="70" t="s">
        <v>638</v>
      </c>
      <c r="E184" s="140" t="s">
        <v>4</v>
      </c>
      <c r="F184" s="17"/>
      <c r="G184" s="26"/>
      <c r="H184" s="26"/>
      <c r="I184" s="26"/>
      <c r="J184" s="26"/>
      <c r="K184" s="26"/>
      <c r="L184" s="293"/>
    </row>
    <row r="185" spans="1:12" s="54" customFormat="1" ht="23.65" thickBot="1" x14ac:dyDescent="0.4">
      <c r="A185" s="65"/>
      <c r="B185" s="66"/>
      <c r="C185" s="78">
        <v>181</v>
      </c>
      <c r="D185" s="71" t="s">
        <v>639</v>
      </c>
      <c r="E185" s="139"/>
      <c r="F185" s="1"/>
      <c r="G185" s="44"/>
      <c r="H185" s="44"/>
      <c r="I185" s="44"/>
      <c r="J185" s="44"/>
      <c r="K185" s="44"/>
      <c r="L185" s="293"/>
    </row>
    <row r="186" spans="1:12" s="54" customFormat="1" ht="23.65" thickBot="1" x14ac:dyDescent="0.4">
      <c r="A186" s="65"/>
      <c r="B186" s="66"/>
      <c r="C186" s="69">
        <v>182</v>
      </c>
      <c r="D186" s="70" t="s">
        <v>640</v>
      </c>
      <c r="E186" s="140" t="s">
        <v>4</v>
      </c>
      <c r="F186" s="17"/>
      <c r="G186" s="26"/>
      <c r="H186" s="26"/>
      <c r="I186" s="26"/>
      <c r="J186" s="26"/>
      <c r="K186" s="26"/>
      <c r="L186" s="293"/>
    </row>
    <row r="187" spans="1:12" s="54" customFormat="1" ht="12" thickBot="1" x14ac:dyDescent="0.4">
      <c r="A187" s="65"/>
      <c r="B187" s="66"/>
      <c r="C187" s="69">
        <v>183</v>
      </c>
      <c r="D187" s="70" t="s">
        <v>641</v>
      </c>
      <c r="E187" s="140" t="s">
        <v>4</v>
      </c>
      <c r="F187" s="17"/>
      <c r="G187" s="26"/>
      <c r="H187" s="26"/>
      <c r="I187" s="26"/>
      <c r="J187" s="26"/>
      <c r="K187" s="26"/>
      <c r="L187" s="293"/>
    </row>
    <row r="188" spans="1:12" s="54" customFormat="1" ht="23.65" thickBot="1" x14ac:dyDescent="0.4">
      <c r="A188" s="65"/>
      <c r="B188" s="66"/>
      <c r="C188" s="78">
        <v>184</v>
      </c>
      <c r="D188" s="71" t="s">
        <v>642</v>
      </c>
      <c r="E188" s="139"/>
      <c r="F188" s="1"/>
      <c r="G188" s="44"/>
      <c r="H188" s="44"/>
      <c r="I188" s="44"/>
      <c r="J188" s="44"/>
      <c r="K188" s="44"/>
      <c r="L188" s="293"/>
    </row>
    <row r="189" spans="1:12" s="54" customFormat="1" ht="12" thickBot="1" x14ac:dyDescent="0.4">
      <c r="A189" s="68"/>
      <c r="B189" s="67"/>
      <c r="C189" s="69">
        <v>185</v>
      </c>
      <c r="D189" s="70" t="s">
        <v>643</v>
      </c>
      <c r="E189" s="140" t="s">
        <v>4</v>
      </c>
      <c r="F189" s="17"/>
      <c r="G189" s="26"/>
      <c r="H189" s="26"/>
      <c r="I189" s="26"/>
      <c r="J189" s="26"/>
      <c r="K189" s="26"/>
      <c r="L189" s="293"/>
    </row>
    <row r="190" spans="1:12" s="54" customFormat="1" ht="23.65" thickBot="1" x14ac:dyDescent="0.4">
      <c r="A190" s="63" t="s">
        <v>392</v>
      </c>
      <c r="B190" s="64" t="s">
        <v>234</v>
      </c>
      <c r="C190" s="78">
        <v>186</v>
      </c>
      <c r="D190" s="71" t="s">
        <v>644</v>
      </c>
      <c r="E190" s="139"/>
      <c r="F190" s="1"/>
      <c r="G190" s="44"/>
      <c r="H190" s="44"/>
      <c r="I190" s="44"/>
      <c r="J190" s="44"/>
      <c r="K190" s="44"/>
      <c r="L190" s="293"/>
    </row>
    <row r="191" spans="1:12" s="54" customFormat="1" ht="23.65" thickBot="1" x14ac:dyDescent="0.4">
      <c r="A191" s="65"/>
      <c r="B191" s="66"/>
      <c r="C191" s="69">
        <v>187</v>
      </c>
      <c r="D191" s="70" t="s">
        <v>645</v>
      </c>
      <c r="E191" s="140" t="s">
        <v>4</v>
      </c>
      <c r="F191" s="17"/>
      <c r="G191" s="26"/>
      <c r="H191" s="26"/>
      <c r="I191" s="26"/>
      <c r="J191" s="26"/>
      <c r="K191" s="26"/>
      <c r="L191" s="293"/>
    </row>
    <row r="192" spans="1:12" s="54" customFormat="1" ht="12" thickBot="1" x14ac:dyDescent="0.4">
      <c r="A192" s="65"/>
      <c r="B192" s="66"/>
      <c r="C192" s="69">
        <v>188</v>
      </c>
      <c r="D192" s="70" t="s">
        <v>646</v>
      </c>
      <c r="E192" s="140" t="s">
        <v>4</v>
      </c>
      <c r="F192" s="17"/>
      <c r="G192" s="26"/>
      <c r="H192" s="26"/>
      <c r="I192" s="26"/>
      <c r="J192" s="26"/>
      <c r="K192" s="26"/>
      <c r="L192" s="293"/>
    </row>
    <row r="193" spans="1:12" s="54" customFormat="1" ht="12" thickBot="1" x14ac:dyDescent="0.4">
      <c r="A193" s="65"/>
      <c r="B193" s="66"/>
      <c r="C193" s="78">
        <v>189</v>
      </c>
      <c r="D193" s="71" t="s">
        <v>647</v>
      </c>
      <c r="E193" s="139"/>
      <c r="F193" s="1"/>
      <c r="G193" s="44"/>
      <c r="H193" s="44"/>
      <c r="I193" s="44"/>
      <c r="J193" s="44"/>
      <c r="K193" s="44"/>
      <c r="L193" s="293"/>
    </row>
    <row r="194" spans="1:12" s="54" customFormat="1" ht="12" thickBot="1" x14ac:dyDescent="0.4">
      <c r="A194" s="68"/>
      <c r="B194" s="67"/>
      <c r="C194" s="78">
        <v>190</v>
      </c>
      <c r="D194" s="71" t="s">
        <v>648</v>
      </c>
      <c r="E194" s="139"/>
      <c r="F194" s="1"/>
      <c r="G194" s="44"/>
      <c r="H194" s="44"/>
      <c r="I194" s="44"/>
      <c r="J194" s="44"/>
      <c r="K194" s="44"/>
      <c r="L194" s="293"/>
    </row>
    <row r="195" spans="1:12" s="54" customFormat="1" ht="12" thickBot="1" x14ac:dyDescent="0.4">
      <c r="A195" s="63" t="s">
        <v>253</v>
      </c>
      <c r="B195" s="64" t="s">
        <v>257</v>
      </c>
      <c r="C195" s="78">
        <v>191</v>
      </c>
      <c r="D195" s="71" t="s">
        <v>649</v>
      </c>
      <c r="E195" s="139"/>
      <c r="F195" s="1"/>
      <c r="G195" s="44"/>
      <c r="H195" s="44"/>
      <c r="I195" s="44"/>
      <c r="J195" s="44"/>
      <c r="K195" s="44"/>
      <c r="L195" s="293"/>
    </row>
    <row r="196" spans="1:12" s="54" customFormat="1" ht="12" thickBot="1" x14ac:dyDescent="0.4">
      <c r="A196" s="65"/>
      <c r="B196" s="66"/>
      <c r="C196" s="78">
        <v>192</v>
      </c>
      <c r="D196" s="71" t="s">
        <v>650</v>
      </c>
      <c r="E196" s="139"/>
      <c r="F196" s="1"/>
      <c r="G196" s="44"/>
      <c r="H196" s="44"/>
      <c r="I196" s="44"/>
      <c r="J196" s="44"/>
      <c r="K196" s="44"/>
      <c r="L196" s="293"/>
    </row>
    <row r="197" spans="1:12" s="54" customFormat="1" ht="12" thickBot="1" x14ac:dyDescent="0.4">
      <c r="A197" s="65"/>
      <c r="B197" s="66"/>
      <c r="C197" s="78">
        <v>193</v>
      </c>
      <c r="D197" s="71" t="s">
        <v>261</v>
      </c>
      <c r="E197" s="139"/>
      <c r="F197" s="1"/>
      <c r="G197" s="44"/>
      <c r="H197" s="44"/>
      <c r="I197" s="44"/>
      <c r="J197" s="44"/>
      <c r="K197" s="44"/>
      <c r="L197" s="293"/>
    </row>
    <row r="198" spans="1:12" s="54" customFormat="1" ht="12" thickBot="1" x14ac:dyDescent="0.4">
      <c r="A198" s="65"/>
      <c r="B198" s="66"/>
      <c r="C198" s="78">
        <v>194</v>
      </c>
      <c r="D198" s="71" t="s">
        <v>651</v>
      </c>
      <c r="E198" s="139"/>
      <c r="F198" s="1"/>
      <c r="G198" s="44"/>
      <c r="H198" s="44"/>
      <c r="I198" s="44"/>
      <c r="J198" s="44"/>
      <c r="K198" s="44"/>
      <c r="L198" s="293"/>
    </row>
    <row r="199" spans="1:12" s="54" customFormat="1" ht="12" thickBot="1" x14ac:dyDescent="0.4">
      <c r="A199" s="65"/>
      <c r="B199" s="66"/>
      <c r="C199" s="78">
        <v>195</v>
      </c>
      <c r="D199" s="71" t="s">
        <v>652</v>
      </c>
      <c r="E199" s="139"/>
      <c r="F199" s="1"/>
      <c r="G199" s="44"/>
      <c r="H199" s="44"/>
      <c r="I199" s="44"/>
      <c r="J199" s="44"/>
      <c r="K199" s="44"/>
      <c r="L199" s="293"/>
    </row>
    <row r="200" spans="1:12" s="54" customFormat="1" ht="23.65" thickBot="1" x14ac:dyDescent="0.4">
      <c r="A200" s="65"/>
      <c r="B200" s="67"/>
      <c r="C200" s="78">
        <v>196</v>
      </c>
      <c r="D200" s="71" t="s">
        <v>653</v>
      </c>
      <c r="E200" s="139"/>
      <c r="F200" s="1"/>
      <c r="G200" s="44"/>
      <c r="H200" s="44"/>
      <c r="I200" s="44"/>
      <c r="J200" s="44"/>
      <c r="K200" s="44"/>
      <c r="L200" s="293"/>
    </row>
    <row r="201" spans="1:12" s="54" customFormat="1" ht="12" thickBot="1" x14ac:dyDescent="0.4">
      <c r="A201" s="65"/>
      <c r="B201" s="64" t="s">
        <v>267</v>
      </c>
      <c r="C201" s="78">
        <v>197</v>
      </c>
      <c r="D201" s="71" t="s">
        <v>654</v>
      </c>
      <c r="E201" s="139"/>
      <c r="F201" s="1"/>
      <c r="G201" s="44"/>
      <c r="H201" s="44"/>
      <c r="I201" s="44"/>
      <c r="J201" s="44"/>
      <c r="K201" s="44"/>
      <c r="L201" s="293"/>
    </row>
    <row r="202" spans="1:12" s="54" customFormat="1" ht="12" thickBot="1" x14ac:dyDescent="0.4">
      <c r="A202" s="65"/>
      <c r="B202" s="66"/>
      <c r="C202" s="69">
        <v>198</v>
      </c>
      <c r="D202" s="70" t="s">
        <v>655</v>
      </c>
      <c r="E202" s="140" t="s">
        <v>4</v>
      </c>
      <c r="F202" s="17"/>
      <c r="G202" s="26"/>
      <c r="H202" s="26"/>
      <c r="I202" s="26"/>
      <c r="J202" s="26"/>
      <c r="K202" s="26"/>
      <c r="L202" s="293"/>
    </row>
    <row r="203" spans="1:12" s="54" customFormat="1" ht="23.65" thickBot="1" x14ac:dyDescent="0.4">
      <c r="A203" s="65"/>
      <c r="B203" s="66"/>
      <c r="C203" s="78">
        <v>199</v>
      </c>
      <c r="D203" s="71" t="s">
        <v>656</v>
      </c>
      <c r="E203" s="139"/>
      <c r="F203" s="1"/>
      <c r="G203" s="44"/>
      <c r="H203" s="44"/>
      <c r="I203" s="44"/>
      <c r="J203" s="44"/>
      <c r="K203" s="44"/>
      <c r="L203" s="293"/>
    </row>
    <row r="204" spans="1:12" s="54" customFormat="1" ht="23.65" thickBot="1" x14ac:dyDescent="0.4">
      <c r="A204" s="65"/>
      <c r="B204" s="66"/>
      <c r="C204" s="78">
        <v>200</v>
      </c>
      <c r="D204" s="71" t="s">
        <v>657</v>
      </c>
      <c r="E204" s="139"/>
      <c r="F204" s="1"/>
      <c r="G204" s="44"/>
      <c r="H204" s="44"/>
      <c r="I204" s="44"/>
      <c r="J204" s="44"/>
      <c r="K204" s="44"/>
      <c r="L204" s="293"/>
    </row>
    <row r="205" spans="1:12" s="54" customFormat="1" ht="12" thickBot="1" x14ac:dyDescent="0.4">
      <c r="A205" s="65"/>
      <c r="B205" s="66"/>
      <c r="C205" s="78">
        <v>201</v>
      </c>
      <c r="D205" s="71" t="s">
        <v>658</v>
      </c>
      <c r="E205" s="139"/>
      <c r="F205" s="1"/>
      <c r="G205" s="44"/>
      <c r="H205" s="44"/>
      <c r="I205" s="44"/>
      <c r="J205" s="44"/>
      <c r="K205" s="44"/>
      <c r="L205" s="293"/>
    </row>
    <row r="206" spans="1:12" s="54" customFormat="1" ht="12" thickBot="1" x14ac:dyDescent="0.4">
      <c r="A206" s="65"/>
      <c r="B206" s="66"/>
      <c r="C206" s="78">
        <v>202</v>
      </c>
      <c r="D206" s="71" t="s">
        <v>269</v>
      </c>
      <c r="E206" s="139"/>
      <c r="F206" s="1"/>
      <c r="G206" s="44"/>
      <c r="H206" s="44"/>
      <c r="I206" s="44"/>
      <c r="J206" s="44"/>
      <c r="K206" s="44"/>
      <c r="L206" s="293"/>
    </row>
    <row r="207" spans="1:12" s="54" customFormat="1" ht="12" thickBot="1" x14ac:dyDescent="0.4">
      <c r="A207" s="65"/>
      <c r="B207" s="66"/>
      <c r="C207" s="69">
        <v>203</v>
      </c>
      <c r="D207" s="70" t="s">
        <v>659</v>
      </c>
      <c r="E207" s="140" t="s">
        <v>4</v>
      </c>
      <c r="F207" s="17"/>
      <c r="G207" s="26"/>
      <c r="H207" s="26"/>
      <c r="I207" s="26"/>
      <c r="J207" s="26"/>
      <c r="K207" s="26"/>
      <c r="L207" s="293"/>
    </row>
    <row r="208" spans="1:12" s="54" customFormat="1" ht="12" thickBot="1" x14ac:dyDescent="0.4">
      <c r="A208" s="65"/>
      <c r="B208" s="67"/>
      <c r="C208" s="78">
        <v>204</v>
      </c>
      <c r="D208" s="71" t="s">
        <v>660</v>
      </c>
      <c r="E208" s="139"/>
      <c r="F208" s="1"/>
      <c r="G208" s="44"/>
      <c r="H208" s="44"/>
      <c r="I208" s="44"/>
      <c r="J208" s="44"/>
      <c r="K208" s="44"/>
      <c r="L208" s="293"/>
    </row>
    <row r="209" spans="1:12" s="54" customFormat="1" ht="23.65" thickBot="1" x14ac:dyDescent="0.4">
      <c r="A209" s="68"/>
      <c r="B209" s="71" t="s">
        <v>661</v>
      </c>
      <c r="C209" s="78">
        <v>205</v>
      </c>
      <c r="D209" s="71" t="s">
        <v>662</v>
      </c>
      <c r="E209" s="139"/>
      <c r="F209" s="1"/>
      <c r="G209" s="44"/>
      <c r="H209" s="44"/>
      <c r="I209" s="44"/>
      <c r="J209" s="44"/>
      <c r="K209" s="44"/>
      <c r="L209" s="293"/>
    </row>
    <row r="211" spans="1:12" x14ac:dyDescent="0.45">
      <c r="B211" s="151" t="s">
        <v>1950</v>
      </c>
      <c r="C211" s="7">
        <f>C209</f>
        <v>205</v>
      </c>
      <c r="D211" s="151" t="s">
        <v>1953</v>
      </c>
      <c r="E211" s="124">
        <f>C211-(E212+E213)</f>
        <v>190</v>
      </c>
      <c r="F211" s="125" t="s">
        <v>1936</v>
      </c>
      <c r="G211" s="150">
        <f>COUNTIFS(E5:E209,"",F5:F209,"Yes")</f>
        <v>0</v>
      </c>
      <c r="H211" s="126">
        <f>I211</f>
        <v>0</v>
      </c>
      <c r="I211" s="127">
        <f>IFERROR((G211/$E$211),0)</f>
        <v>0</v>
      </c>
    </row>
    <row r="212" spans="1:12" x14ac:dyDescent="0.45">
      <c r="D212" s="151" t="s">
        <v>6</v>
      </c>
      <c r="E212" s="6">
        <f>COUNTIFS(E5:E209,"",F5:F209,"N/A")</f>
        <v>0</v>
      </c>
      <c r="F212" s="6">
        <v>2019</v>
      </c>
      <c r="G212" s="149">
        <f>COUNTIFS(E5:E209,"",$K$5:$K$209,("*2019*"))</f>
        <v>0</v>
      </c>
      <c r="H212" s="126">
        <f>H211+I212</f>
        <v>0</v>
      </c>
      <c r="I212" s="127">
        <f t="shared" ref="I212:I225" si="0">IFERROR((G212/$E$211),0)</f>
        <v>0</v>
      </c>
    </row>
    <row r="213" spans="1:12" x14ac:dyDescent="0.45">
      <c r="D213" s="151" t="s">
        <v>1935</v>
      </c>
      <c r="E213" s="6">
        <f>COUNTIF(E5:E209,"Yes")</f>
        <v>15</v>
      </c>
      <c r="F213" s="6">
        <v>2020</v>
      </c>
      <c r="G213" s="149">
        <f>COUNTIFS(E5:E209,"",$K$5:$K$209,("*2020*"))</f>
        <v>0</v>
      </c>
      <c r="H213" s="126">
        <f>H212+I213</f>
        <v>0</v>
      </c>
      <c r="I213" s="127">
        <f t="shared" si="0"/>
        <v>0</v>
      </c>
    </row>
    <row r="214" spans="1:12" x14ac:dyDescent="0.45">
      <c r="F214" s="6">
        <v>2021</v>
      </c>
      <c r="G214" s="149">
        <f>COUNTIFS(E5:E209,"",$K$5:$K$209,("*2021*"))</f>
        <v>0</v>
      </c>
      <c r="H214" s="126">
        <f t="shared" ref="H214:H225" si="1">H213+I214</f>
        <v>0</v>
      </c>
      <c r="I214" s="127">
        <f t="shared" si="0"/>
        <v>0</v>
      </c>
    </row>
    <row r="215" spans="1:12" x14ac:dyDescent="0.45">
      <c r="F215" s="6">
        <v>2022</v>
      </c>
      <c r="G215" s="149">
        <f>COUNTIFS(E5:E209,"",$K$5:$K$209,("*2022*"))</f>
        <v>0</v>
      </c>
      <c r="H215" s="126">
        <f t="shared" si="1"/>
        <v>0</v>
      </c>
      <c r="I215" s="127">
        <f t="shared" si="0"/>
        <v>0</v>
      </c>
    </row>
    <row r="216" spans="1:12" x14ac:dyDescent="0.45">
      <c r="F216" s="6">
        <v>2023</v>
      </c>
      <c r="G216" s="149">
        <f>COUNTIFS(E5:E209,"",$K$5:$K$209,("*2023*"))</f>
        <v>0</v>
      </c>
      <c r="H216" s="126">
        <f t="shared" si="1"/>
        <v>0</v>
      </c>
      <c r="I216" s="127">
        <f t="shared" si="0"/>
        <v>0</v>
      </c>
    </row>
    <row r="217" spans="1:12" x14ac:dyDescent="0.45">
      <c r="F217" s="6">
        <v>2024</v>
      </c>
      <c r="G217" s="149">
        <f>COUNTIFS(E5:E209,"",$K$5:$K$209,("*2024*"))</f>
        <v>0</v>
      </c>
      <c r="H217" s="126">
        <f t="shared" si="1"/>
        <v>0</v>
      </c>
      <c r="I217" s="127">
        <f t="shared" si="0"/>
        <v>0</v>
      </c>
    </row>
    <row r="218" spans="1:12" x14ac:dyDescent="0.45">
      <c r="F218" s="6">
        <v>2025</v>
      </c>
      <c r="G218" s="149">
        <f>COUNTIFS(E5:E209,"",$K$5:$K$209,("*2025*"))</f>
        <v>0</v>
      </c>
      <c r="H218" s="126">
        <f t="shared" si="1"/>
        <v>0</v>
      </c>
      <c r="I218" s="127">
        <f t="shared" si="0"/>
        <v>0</v>
      </c>
    </row>
    <row r="219" spans="1:12" x14ac:dyDescent="0.45">
      <c r="F219" s="6">
        <v>2026</v>
      </c>
      <c r="G219" s="149">
        <f>COUNTIFS(E5:E209,"",$K$5:$K$209,("*2026*"))</f>
        <v>0</v>
      </c>
      <c r="H219" s="126">
        <f t="shared" si="1"/>
        <v>0</v>
      </c>
      <c r="I219" s="127">
        <f t="shared" si="0"/>
        <v>0</v>
      </c>
    </row>
    <row r="220" spans="1:12" x14ac:dyDescent="0.45">
      <c r="F220" s="6">
        <v>2027</v>
      </c>
      <c r="G220" s="149">
        <f>COUNTIFS(E5:E209,"",$K$5:$K$209,("*2027*"))</f>
        <v>0</v>
      </c>
      <c r="H220" s="126">
        <f t="shared" si="1"/>
        <v>0</v>
      </c>
      <c r="I220" s="127">
        <f t="shared" si="0"/>
        <v>0</v>
      </c>
    </row>
    <row r="221" spans="1:12" x14ac:dyDescent="0.45">
      <c r="F221" s="6">
        <v>2028</v>
      </c>
      <c r="G221" s="149">
        <f>COUNTIFS(E5:E209,"",$K$5:$K$209,("*2028*"))</f>
        <v>0</v>
      </c>
      <c r="H221" s="126">
        <f t="shared" si="1"/>
        <v>0</v>
      </c>
      <c r="I221" s="127">
        <f t="shared" si="0"/>
        <v>0</v>
      </c>
    </row>
    <row r="222" spans="1:12" x14ac:dyDescent="0.45">
      <c r="F222" s="6">
        <v>2029</v>
      </c>
      <c r="G222" s="149">
        <f>COUNTIFS(E5:E209,"",$K$5:$K$209,("*2029*"))</f>
        <v>0</v>
      </c>
      <c r="H222" s="126">
        <f t="shared" si="1"/>
        <v>0</v>
      </c>
      <c r="I222" s="127">
        <f t="shared" si="0"/>
        <v>0</v>
      </c>
    </row>
    <row r="223" spans="1:12" x14ac:dyDescent="0.45">
      <c r="F223" s="6">
        <v>2030</v>
      </c>
      <c r="G223" s="149">
        <f>COUNTIFS(E5:E209,"",$K$5:$K$209,("*2030*"))</f>
        <v>0</v>
      </c>
      <c r="H223" s="126">
        <f t="shared" si="1"/>
        <v>0</v>
      </c>
      <c r="I223" s="127">
        <f t="shared" si="0"/>
        <v>0</v>
      </c>
    </row>
    <row r="224" spans="1:12" x14ac:dyDescent="0.45">
      <c r="F224" s="151" t="s">
        <v>1952</v>
      </c>
      <c r="G224" s="149">
        <f>COUNTIFS(E5:E209,"",F5:F209,"No",K5:K209,"")</f>
        <v>0</v>
      </c>
      <c r="H224" s="126">
        <f t="shared" si="1"/>
        <v>0</v>
      </c>
      <c r="I224" s="127">
        <f t="shared" si="0"/>
        <v>0</v>
      </c>
    </row>
    <row r="225" spans="6:9" x14ac:dyDescent="0.45">
      <c r="F225" s="151" t="s">
        <v>1951</v>
      </c>
      <c r="G225" s="149">
        <f>COUNTIFS(E5:E209,"",F5:F209,"")</f>
        <v>190</v>
      </c>
      <c r="H225" s="126">
        <f t="shared" si="1"/>
        <v>1</v>
      </c>
      <c r="I225" s="127">
        <f t="shared" si="0"/>
        <v>1</v>
      </c>
    </row>
    <row r="226" spans="6:9" x14ac:dyDescent="0.45">
      <c r="F226" s="151" t="s">
        <v>1937</v>
      </c>
      <c r="G226" s="156">
        <f>SUM(G211:G225)</f>
        <v>190</v>
      </c>
      <c r="H226" s="154"/>
      <c r="I226" s="155">
        <f>SUM(I211:I225)</f>
        <v>1</v>
      </c>
    </row>
  </sheetData>
  <sheetProtection algorithmName="SHA-512" hashValue="Ihz0L3OGcUvtk3H0cE2QlxYtzH+Y5rYzAfnvDx4Sx9D41PPFs495u53aDp3gmx/VhCSJSEdPJ2rm3Y4VEL/v4w==" saltValue="RhwY29Jch7/SaPoRbPphjw==" spinCount="100000" sheet="1" objects="1" scenarios="1" autoFilter="0"/>
  <autoFilter ref="A4:N209"/>
  <mergeCells count="1">
    <mergeCell ref="H3:K3"/>
  </mergeCells>
  <conditionalFormatting sqref="L5:L209">
    <cfRule type="cellIs" dxfId="3"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Tables!$D$2:$D$6</xm:f>
          </x14:formula1>
          <xm:sqref>J5:J209</xm:sqref>
        </x14:dataValidation>
        <x14:dataValidation type="list" allowBlank="1" showInputMessage="1" showErrorMessage="1">
          <x14:formula1>
            <xm:f>Tables!$C$2:$C$8</xm:f>
          </x14:formula1>
          <xm:sqref>I5:I209</xm:sqref>
        </x14:dataValidation>
        <x14:dataValidation type="list" allowBlank="1" showInputMessage="1" showErrorMessage="1">
          <x14:formula1>
            <xm:f>Tables!$B$2:$B$6</xm:f>
          </x14:formula1>
          <xm:sqref>H5:H209</xm:sqref>
        </x14:dataValidation>
        <x14:dataValidation type="list" allowBlank="1" showInputMessage="1" showErrorMessage="1">
          <x14:formula1>
            <xm:f>Tables!$A$2:$A$4</xm:f>
          </x14:formula1>
          <xm:sqref>F5:F209</xm:sqref>
        </x14:dataValidation>
        <x14:dataValidation type="list" allowBlank="1" showInputMessage="1" showErrorMessage="1">
          <x14:formula1>
            <xm:f>Tables!$A$2</xm:f>
          </x14:formula1>
          <xm:sqref>L5:L209</xm:sqref>
        </x14:dataValidation>
        <x14:dataValidation type="list" allowBlank="1" showInputMessage="1" showErrorMessage="1">
          <x14:formula1>
            <xm:f>Tables!$E$2:$E$47</xm:f>
          </x14:formula1>
          <xm:sqref>K5:K209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5" width="10.73046875" style="6" customWidth="1"/>
    <col min="6" max="6" width="16.9296875" style="6" bestFit="1" customWidth="1"/>
    <col min="7" max="7" width="53.796875" style="6" customWidth="1"/>
    <col min="8" max="8" width="20.796875" style="6" customWidth="1"/>
    <col min="9" max="9" width="22.265625" style="6" bestFit="1" customWidth="1"/>
    <col min="10" max="13" width="16.59765625" style="6" customWidth="1"/>
    <col min="14" max="14" width="18.59765625" style="6" customWidth="1"/>
    <col min="15" max="16384" width="9.06640625" style="25"/>
  </cols>
  <sheetData>
    <row r="1" spans="1:14" s="85" customFormat="1" ht="21" x14ac:dyDescent="0.65">
      <c r="A1" s="10" t="s">
        <v>663</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101" t="s">
        <v>0</v>
      </c>
      <c r="B4" s="101" t="s">
        <v>1</v>
      </c>
      <c r="C4" s="99"/>
      <c r="D4" s="99" t="s">
        <v>2</v>
      </c>
      <c r="E4" s="117" t="s">
        <v>1935</v>
      </c>
      <c r="F4" s="30" t="s">
        <v>3</v>
      </c>
      <c r="G4" s="31" t="s">
        <v>2059</v>
      </c>
      <c r="H4" s="31" t="s">
        <v>7</v>
      </c>
      <c r="I4" s="31" t="s">
        <v>8</v>
      </c>
      <c r="J4" s="31" t="s">
        <v>9</v>
      </c>
      <c r="K4" s="31" t="s">
        <v>10</v>
      </c>
      <c r="L4" s="280" t="s">
        <v>2042</v>
      </c>
    </row>
    <row r="5" spans="1:14" s="54" customFormat="1" ht="23.65" thickBot="1" x14ac:dyDescent="0.4">
      <c r="A5" s="282" t="s">
        <v>664</v>
      </c>
      <c r="B5" s="283" t="s">
        <v>665</v>
      </c>
      <c r="C5" s="113">
        <v>1</v>
      </c>
      <c r="D5" s="83" t="s">
        <v>666</v>
      </c>
      <c r="E5" s="139"/>
      <c r="F5" s="1"/>
      <c r="G5" s="84"/>
      <c r="H5" s="84"/>
      <c r="I5" s="84"/>
      <c r="J5" s="84"/>
      <c r="K5" s="84"/>
      <c r="L5" s="293"/>
    </row>
    <row r="6" spans="1:14" s="54" customFormat="1" ht="12" thickBot="1" x14ac:dyDescent="0.4">
      <c r="A6" s="284"/>
      <c r="B6" s="285"/>
      <c r="C6" s="69">
        <v>2</v>
      </c>
      <c r="D6" s="70" t="s">
        <v>667</v>
      </c>
      <c r="E6" s="140" t="s">
        <v>4</v>
      </c>
      <c r="F6" s="17"/>
      <c r="G6" s="26"/>
      <c r="H6" s="26"/>
      <c r="I6" s="26"/>
      <c r="J6" s="26"/>
      <c r="K6" s="26"/>
      <c r="L6" s="293"/>
    </row>
    <row r="7" spans="1:14" s="54" customFormat="1" ht="12" thickBot="1" x14ac:dyDescent="0.4">
      <c r="A7" s="284"/>
      <c r="B7" s="285"/>
      <c r="C7" s="78">
        <v>3</v>
      </c>
      <c r="D7" s="71" t="s">
        <v>668</v>
      </c>
      <c r="E7" s="139"/>
      <c r="F7" s="1"/>
      <c r="G7" s="44"/>
      <c r="H7" s="44"/>
      <c r="I7" s="44"/>
      <c r="J7" s="44"/>
      <c r="K7" s="44"/>
      <c r="L7" s="293"/>
    </row>
    <row r="8" spans="1:14" s="54" customFormat="1" ht="12" thickBot="1" x14ac:dyDescent="0.4">
      <c r="A8" s="284"/>
      <c r="B8" s="285"/>
      <c r="C8" s="78">
        <v>4</v>
      </c>
      <c r="D8" s="71" t="s">
        <v>669</v>
      </c>
      <c r="E8" s="139"/>
      <c r="F8" s="1"/>
      <c r="G8" s="44"/>
      <c r="H8" s="44"/>
      <c r="I8" s="44"/>
      <c r="J8" s="44"/>
      <c r="K8" s="44"/>
      <c r="L8" s="293"/>
    </row>
    <row r="9" spans="1:14" s="54" customFormat="1" ht="23.65" thickBot="1" x14ac:dyDescent="0.4">
      <c r="A9" s="284"/>
      <c r="B9" s="285"/>
      <c r="C9" s="78">
        <v>5</v>
      </c>
      <c r="D9" s="71" t="s">
        <v>670</v>
      </c>
      <c r="E9" s="139"/>
      <c r="F9" s="1"/>
      <c r="G9" s="44"/>
      <c r="H9" s="44"/>
      <c r="I9" s="44"/>
      <c r="J9" s="44"/>
      <c r="K9" s="44"/>
      <c r="L9" s="293"/>
    </row>
    <row r="10" spans="1:14" s="54" customFormat="1" ht="23.65" thickBot="1" x14ac:dyDescent="0.4">
      <c r="A10" s="284"/>
      <c r="B10" s="286"/>
      <c r="C10" s="78">
        <v>6</v>
      </c>
      <c r="D10" s="71" t="s">
        <v>671</v>
      </c>
      <c r="E10" s="139"/>
      <c r="F10" s="1"/>
      <c r="G10" s="44"/>
      <c r="H10" s="44"/>
      <c r="I10" s="44"/>
      <c r="J10" s="44"/>
      <c r="K10" s="44"/>
      <c r="L10" s="293"/>
    </row>
    <row r="11" spans="1:14" s="54" customFormat="1" ht="23.65" thickBot="1" x14ac:dyDescent="0.4">
      <c r="A11" s="284"/>
      <c r="B11" s="283" t="s">
        <v>672</v>
      </c>
      <c r="C11" s="78">
        <v>7</v>
      </c>
      <c r="D11" s="71" t="s">
        <v>673</v>
      </c>
      <c r="E11" s="139"/>
      <c r="F11" s="1"/>
      <c r="G11" s="44"/>
      <c r="H11" s="44"/>
      <c r="I11" s="44"/>
      <c r="J11" s="44"/>
      <c r="K11" s="44"/>
      <c r="L11" s="293"/>
    </row>
    <row r="12" spans="1:14" s="54" customFormat="1" ht="23.65" thickBot="1" x14ac:dyDescent="0.4">
      <c r="A12" s="284"/>
      <c r="B12" s="285"/>
      <c r="C12" s="78">
        <v>8</v>
      </c>
      <c r="D12" s="71" t="s">
        <v>674</v>
      </c>
      <c r="E12" s="139"/>
      <c r="F12" s="1"/>
      <c r="G12" s="44"/>
      <c r="H12" s="44"/>
      <c r="I12" s="44"/>
      <c r="J12" s="44"/>
      <c r="K12" s="44"/>
      <c r="L12" s="293"/>
    </row>
    <row r="13" spans="1:14" s="54" customFormat="1" ht="12" thickBot="1" x14ac:dyDescent="0.4">
      <c r="A13" s="284"/>
      <c r="B13" s="285"/>
      <c r="C13" s="78">
        <v>9</v>
      </c>
      <c r="D13" s="71" t="s">
        <v>675</v>
      </c>
      <c r="E13" s="139"/>
      <c r="F13" s="1"/>
      <c r="G13" s="44"/>
      <c r="H13" s="44"/>
      <c r="I13" s="44"/>
      <c r="J13" s="44"/>
      <c r="K13" s="44"/>
      <c r="L13" s="293"/>
    </row>
    <row r="14" spans="1:14" s="54" customFormat="1" ht="23.65" thickBot="1" x14ac:dyDescent="0.4">
      <c r="A14" s="284"/>
      <c r="B14" s="285"/>
      <c r="C14" s="78">
        <v>10</v>
      </c>
      <c r="D14" s="71" t="s">
        <v>676</v>
      </c>
      <c r="E14" s="139"/>
      <c r="F14" s="1"/>
      <c r="G14" s="44"/>
      <c r="H14" s="44"/>
      <c r="I14" s="44"/>
      <c r="J14" s="44"/>
      <c r="K14" s="44"/>
      <c r="L14" s="293"/>
    </row>
    <row r="15" spans="1:14" s="54" customFormat="1" ht="12" thickBot="1" x14ac:dyDescent="0.4">
      <c r="A15" s="284"/>
      <c r="B15" s="285"/>
      <c r="C15" s="78">
        <v>11</v>
      </c>
      <c r="D15" s="71" t="s">
        <v>677</v>
      </c>
      <c r="E15" s="139"/>
      <c r="F15" s="1"/>
      <c r="G15" s="44"/>
      <c r="H15" s="44"/>
      <c r="I15" s="44"/>
      <c r="J15" s="44"/>
      <c r="K15" s="44"/>
      <c r="L15" s="293"/>
    </row>
    <row r="16" spans="1:14" s="54" customFormat="1" ht="12" thickBot="1" x14ac:dyDescent="0.4">
      <c r="A16" s="284"/>
      <c r="B16" s="285"/>
      <c r="C16" s="78">
        <v>12</v>
      </c>
      <c r="D16" s="71" t="s">
        <v>678</v>
      </c>
      <c r="E16" s="139"/>
      <c r="F16" s="1"/>
      <c r="G16" s="44"/>
      <c r="H16" s="44"/>
      <c r="I16" s="44"/>
      <c r="J16" s="44"/>
      <c r="K16" s="44"/>
      <c r="L16" s="293"/>
    </row>
    <row r="17" spans="1:12" s="54" customFormat="1" ht="12" thickBot="1" x14ac:dyDescent="0.4">
      <c r="A17" s="284"/>
      <c r="B17" s="286"/>
      <c r="C17" s="78">
        <v>13</v>
      </c>
      <c r="D17" s="71" t="s">
        <v>679</v>
      </c>
      <c r="E17" s="139"/>
      <c r="F17" s="1"/>
      <c r="G17" s="44"/>
      <c r="H17" s="44"/>
      <c r="I17" s="44"/>
      <c r="J17" s="44"/>
      <c r="K17" s="44"/>
      <c r="L17" s="293"/>
    </row>
    <row r="18" spans="1:12" s="54" customFormat="1" ht="12" thickBot="1" x14ac:dyDescent="0.4">
      <c r="A18" s="284"/>
      <c r="B18" s="283" t="s">
        <v>680</v>
      </c>
      <c r="C18" s="78">
        <v>14</v>
      </c>
      <c r="D18" s="71" t="s">
        <v>681</v>
      </c>
      <c r="E18" s="139"/>
      <c r="F18" s="1"/>
      <c r="G18" s="44"/>
      <c r="H18" s="44"/>
      <c r="I18" s="44"/>
      <c r="J18" s="44"/>
      <c r="K18" s="44"/>
      <c r="L18" s="293"/>
    </row>
    <row r="19" spans="1:12" s="54" customFormat="1" ht="12" thickBot="1" x14ac:dyDescent="0.4">
      <c r="A19" s="287"/>
      <c r="B19" s="286"/>
      <c r="C19" s="78">
        <v>15</v>
      </c>
      <c r="D19" s="71" t="s">
        <v>682</v>
      </c>
      <c r="E19" s="139"/>
      <c r="F19" s="1"/>
      <c r="G19" s="44"/>
      <c r="H19" s="44"/>
      <c r="I19" s="44"/>
      <c r="J19" s="44"/>
      <c r="K19" s="44"/>
      <c r="L19" s="293"/>
    </row>
    <row r="20" spans="1:12" s="54" customFormat="1" ht="23.65" thickBot="1" x14ac:dyDescent="0.4">
      <c r="A20" s="282" t="s">
        <v>683</v>
      </c>
      <c r="B20" s="283" t="s">
        <v>684</v>
      </c>
      <c r="C20" s="78">
        <v>16</v>
      </c>
      <c r="D20" s="71" t="s">
        <v>685</v>
      </c>
      <c r="E20" s="139"/>
      <c r="F20" s="1"/>
      <c r="G20" s="44"/>
      <c r="H20" s="44"/>
      <c r="I20" s="44"/>
      <c r="J20" s="44"/>
      <c r="K20" s="44"/>
      <c r="L20" s="293"/>
    </row>
    <row r="21" spans="1:12" s="54" customFormat="1" ht="12" thickBot="1" x14ac:dyDescent="0.4">
      <c r="A21" s="284"/>
      <c r="B21" s="285"/>
      <c r="C21" s="78">
        <v>17</v>
      </c>
      <c r="D21" s="71" t="s">
        <v>686</v>
      </c>
      <c r="E21" s="139"/>
      <c r="F21" s="1"/>
      <c r="G21" s="44"/>
      <c r="H21" s="44"/>
      <c r="I21" s="44"/>
      <c r="J21" s="44"/>
      <c r="K21" s="44"/>
      <c r="L21" s="293"/>
    </row>
    <row r="22" spans="1:12" s="54" customFormat="1" ht="23.65" thickBot="1" x14ac:dyDescent="0.4">
      <c r="A22" s="284"/>
      <c r="B22" s="285"/>
      <c r="C22" s="78">
        <v>18</v>
      </c>
      <c r="D22" s="71" t="s">
        <v>687</v>
      </c>
      <c r="E22" s="139"/>
      <c r="F22" s="1"/>
      <c r="G22" s="44"/>
      <c r="H22" s="44"/>
      <c r="I22" s="44"/>
      <c r="J22" s="44"/>
      <c r="K22" s="44"/>
      <c r="L22" s="293"/>
    </row>
    <row r="23" spans="1:12" s="54" customFormat="1" ht="12" thickBot="1" x14ac:dyDescent="0.4">
      <c r="A23" s="284"/>
      <c r="B23" s="285"/>
      <c r="C23" s="78">
        <v>19</v>
      </c>
      <c r="D23" s="71" t="s">
        <v>688</v>
      </c>
      <c r="E23" s="139"/>
      <c r="F23" s="1"/>
      <c r="G23" s="44"/>
      <c r="H23" s="44"/>
      <c r="I23" s="44"/>
      <c r="J23" s="44"/>
      <c r="K23" s="44"/>
      <c r="L23" s="293"/>
    </row>
    <row r="24" spans="1:12" s="54" customFormat="1" ht="23.65" thickBot="1" x14ac:dyDescent="0.4">
      <c r="A24" s="284"/>
      <c r="B24" s="285"/>
      <c r="C24" s="78">
        <v>20</v>
      </c>
      <c r="D24" s="71" t="s">
        <v>689</v>
      </c>
      <c r="E24" s="139"/>
      <c r="F24" s="1"/>
      <c r="G24" s="44"/>
      <c r="H24" s="44"/>
      <c r="I24" s="44"/>
      <c r="J24" s="44"/>
      <c r="K24" s="44"/>
      <c r="L24" s="293"/>
    </row>
    <row r="25" spans="1:12" s="54" customFormat="1" ht="23.65" thickBot="1" x14ac:dyDescent="0.4">
      <c r="A25" s="284"/>
      <c r="B25" s="286"/>
      <c r="C25" s="78">
        <v>21</v>
      </c>
      <c r="D25" s="71" t="s">
        <v>690</v>
      </c>
      <c r="E25" s="139"/>
      <c r="F25" s="1"/>
      <c r="G25" s="44"/>
      <c r="H25" s="44"/>
      <c r="I25" s="44"/>
      <c r="J25" s="44"/>
      <c r="K25" s="44"/>
      <c r="L25" s="293"/>
    </row>
    <row r="26" spans="1:12" s="54" customFormat="1" ht="12" thickBot="1" x14ac:dyDescent="0.4">
      <c r="A26" s="284"/>
      <c r="B26" s="283" t="s">
        <v>691</v>
      </c>
      <c r="C26" s="78">
        <v>22</v>
      </c>
      <c r="D26" s="71" t="s">
        <v>692</v>
      </c>
      <c r="E26" s="139"/>
      <c r="F26" s="1"/>
      <c r="G26" s="44"/>
      <c r="H26" s="44"/>
      <c r="I26" s="44"/>
      <c r="J26" s="44"/>
      <c r="K26" s="44"/>
      <c r="L26" s="293"/>
    </row>
    <row r="27" spans="1:12" s="54" customFormat="1" ht="12" thickBot="1" x14ac:dyDescent="0.4">
      <c r="A27" s="287"/>
      <c r="B27" s="286"/>
      <c r="C27" s="78">
        <v>23</v>
      </c>
      <c r="D27" s="71" t="s">
        <v>693</v>
      </c>
      <c r="E27" s="139"/>
      <c r="F27" s="1"/>
      <c r="G27" s="44"/>
      <c r="H27" s="44"/>
      <c r="I27" s="44"/>
      <c r="J27" s="44"/>
      <c r="K27" s="44"/>
      <c r="L27" s="293"/>
    </row>
    <row r="28" spans="1:12" s="54" customFormat="1" ht="12" thickBot="1" x14ac:dyDescent="0.4">
      <c r="A28" s="282" t="s">
        <v>694</v>
      </c>
      <c r="B28" s="283" t="s">
        <v>695</v>
      </c>
      <c r="C28" s="69">
        <v>24</v>
      </c>
      <c r="D28" s="70" t="s">
        <v>696</v>
      </c>
      <c r="E28" s="140" t="s">
        <v>4</v>
      </c>
      <c r="F28" s="17"/>
      <c r="G28" s="26"/>
      <c r="H28" s="26"/>
      <c r="I28" s="26"/>
      <c r="J28" s="26"/>
      <c r="K28" s="26"/>
      <c r="L28" s="293"/>
    </row>
    <row r="29" spans="1:12" s="54" customFormat="1" ht="12" thickBot="1" x14ac:dyDescent="0.4">
      <c r="A29" s="284"/>
      <c r="B29" s="285"/>
      <c r="C29" s="78">
        <v>25</v>
      </c>
      <c r="D29" s="71" t="s">
        <v>697</v>
      </c>
      <c r="E29" s="139"/>
      <c r="F29" s="1"/>
      <c r="G29" s="44"/>
      <c r="H29" s="44"/>
      <c r="I29" s="44"/>
      <c r="J29" s="44"/>
      <c r="K29" s="44"/>
      <c r="L29" s="293"/>
    </row>
    <row r="30" spans="1:12" s="54" customFormat="1" ht="23.65" thickBot="1" x14ac:dyDescent="0.4">
      <c r="A30" s="284"/>
      <c r="B30" s="285"/>
      <c r="C30" s="78">
        <v>26</v>
      </c>
      <c r="D30" s="71" t="s">
        <v>698</v>
      </c>
      <c r="E30" s="139"/>
      <c r="F30" s="1"/>
      <c r="G30" s="44"/>
      <c r="H30" s="44"/>
      <c r="I30" s="44"/>
      <c r="J30" s="44"/>
      <c r="K30" s="44"/>
      <c r="L30" s="293"/>
    </row>
    <row r="31" spans="1:12" s="54" customFormat="1" ht="12" thickBot="1" x14ac:dyDescent="0.4">
      <c r="A31" s="284"/>
      <c r="B31" s="285"/>
      <c r="C31" s="78">
        <v>27</v>
      </c>
      <c r="D31" s="71" t="s">
        <v>699</v>
      </c>
      <c r="E31" s="139"/>
      <c r="F31" s="1"/>
      <c r="G31" s="44"/>
      <c r="H31" s="44"/>
      <c r="I31" s="44"/>
      <c r="J31" s="44"/>
      <c r="K31" s="44"/>
      <c r="L31" s="293"/>
    </row>
    <row r="32" spans="1:12" s="54" customFormat="1" ht="23.65" thickBot="1" x14ac:dyDescent="0.4">
      <c r="A32" s="284"/>
      <c r="B32" s="285"/>
      <c r="C32" s="78">
        <v>28</v>
      </c>
      <c r="D32" s="71" t="s">
        <v>700</v>
      </c>
      <c r="E32" s="139"/>
      <c r="F32" s="1"/>
      <c r="G32" s="44"/>
      <c r="H32" s="44"/>
      <c r="I32" s="44"/>
      <c r="J32" s="44"/>
      <c r="K32" s="44"/>
      <c r="L32" s="293"/>
    </row>
    <row r="33" spans="1:12" s="54" customFormat="1" ht="12" thickBot="1" x14ac:dyDescent="0.4">
      <c r="A33" s="284"/>
      <c r="B33" s="285"/>
      <c r="C33" s="78">
        <v>29</v>
      </c>
      <c r="D33" s="71" t="s">
        <v>701</v>
      </c>
      <c r="E33" s="139"/>
      <c r="F33" s="1"/>
      <c r="G33" s="44"/>
      <c r="H33" s="44"/>
      <c r="I33" s="44"/>
      <c r="J33" s="44"/>
      <c r="K33" s="44"/>
      <c r="L33" s="293"/>
    </row>
    <row r="34" spans="1:12" s="54" customFormat="1" ht="12" thickBot="1" x14ac:dyDescent="0.4">
      <c r="A34" s="284"/>
      <c r="B34" s="285"/>
      <c r="C34" s="78">
        <v>30</v>
      </c>
      <c r="D34" s="71" t="s">
        <v>702</v>
      </c>
      <c r="E34" s="139"/>
      <c r="F34" s="1"/>
      <c r="G34" s="44"/>
      <c r="H34" s="44"/>
      <c r="I34" s="44"/>
      <c r="J34" s="44"/>
      <c r="K34" s="44"/>
      <c r="L34" s="293"/>
    </row>
    <row r="35" spans="1:12" s="54" customFormat="1" ht="12" thickBot="1" x14ac:dyDescent="0.4">
      <c r="A35" s="284"/>
      <c r="B35" s="286"/>
      <c r="C35" s="78">
        <v>31</v>
      </c>
      <c r="D35" s="71" t="s">
        <v>703</v>
      </c>
      <c r="E35" s="139"/>
      <c r="F35" s="1"/>
      <c r="G35" s="44"/>
      <c r="H35" s="44"/>
      <c r="I35" s="44"/>
      <c r="J35" s="44"/>
      <c r="K35" s="44"/>
      <c r="L35" s="293"/>
    </row>
    <row r="36" spans="1:12" s="54" customFormat="1" ht="12" thickBot="1" x14ac:dyDescent="0.4">
      <c r="A36" s="284"/>
      <c r="B36" s="283" t="s">
        <v>704</v>
      </c>
      <c r="C36" s="78">
        <v>32</v>
      </c>
      <c r="D36" s="71" t="s">
        <v>705</v>
      </c>
      <c r="E36" s="139"/>
      <c r="F36" s="1"/>
      <c r="G36" s="44"/>
      <c r="H36" s="44"/>
      <c r="I36" s="44"/>
      <c r="J36" s="44"/>
      <c r="K36" s="44"/>
      <c r="L36" s="293"/>
    </row>
    <row r="37" spans="1:12" s="54" customFormat="1" ht="12" thickBot="1" x14ac:dyDescent="0.4">
      <c r="A37" s="284"/>
      <c r="B37" s="285"/>
      <c r="C37" s="78">
        <v>33</v>
      </c>
      <c r="D37" s="71" t="s">
        <v>706</v>
      </c>
      <c r="E37" s="139"/>
      <c r="F37" s="1"/>
      <c r="G37" s="44"/>
      <c r="H37" s="44"/>
      <c r="I37" s="44"/>
      <c r="J37" s="44"/>
      <c r="K37" s="44"/>
      <c r="L37" s="293"/>
    </row>
    <row r="38" spans="1:12" s="54" customFormat="1" ht="23.65" thickBot="1" x14ac:dyDescent="0.4">
      <c r="A38" s="284"/>
      <c r="B38" s="285"/>
      <c r="C38" s="78">
        <v>34</v>
      </c>
      <c r="D38" s="71" t="s">
        <v>707</v>
      </c>
      <c r="E38" s="139"/>
      <c r="F38" s="1"/>
      <c r="G38" s="44"/>
      <c r="H38" s="44"/>
      <c r="I38" s="44"/>
      <c r="J38" s="44"/>
      <c r="K38" s="44"/>
      <c r="L38" s="293"/>
    </row>
    <row r="39" spans="1:12" s="54" customFormat="1" ht="12" thickBot="1" x14ac:dyDescent="0.4">
      <c r="A39" s="284"/>
      <c r="B39" s="285"/>
      <c r="C39" s="78">
        <v>35</v>
      </c>
      <c r="D39" s="71" t="s">
        <v>708</v>
      </c>
      <c r="E39" s="139"/>
      <c r="F39" s="1"/>
      <c r="G39" s="44"/>
      <c r="H39" s="44"/>
      <c r="I39" s="44"/>
      <c r="J39" s="44"/>
      <c r="K39" s="44"/>
      <c r="L39" s="293"/>
    </row>
    <row r="40" spans="1:12" s="54" customFormat="1" ht="12" thickBot="1" x14ac:dyDescent="0.4">
      <c r="A40" s="284"/>
      <c r="B40" s="285"/>
      <c r="C40" s="78">
        <v>36</v>
      </c>
      <c r="D40" s="71" t="s">
        <v>709</v>
      </c>
      <c r="E40" s="139"/>
      <c r="F40" s="1"/>
      <c r="G40" s="44"/>
      <c r="H40" s="44"/>
      <c r="I40" s="44"/>
      <c r="J40" s="44"/>
      <c r="K40" s="44"/>
      <c r="L40" s="293"/>
    </row>
    <row r="41" spans="1:12" s="54" customFormat="1" ht="12" thickBot="1" x14ac:dyDescent="0.4">
      <c r="A41" s="284"/>
      <c r="B41" s="285"/>
      <c r="C41" s="78">
        <v>37</v>
      </c>
      <c r="D41" s="71" t="s">
        <v>710</v>
      </c>
      <c r="E41" s="139"/>
      <c r="F41" s="1"/>
      <c r="G41" s="44"/>
      <c r="H41" s="44"/>
      <c r="I41" s="44"/>
      <c r="J41" s="44"/>
      <c r="K41" s="44"/>
      <c r="L41" s="293"/>
    </row>
    <row r="42" spans="1:12" s="54" customFormat="1" ht="12" thickBot="1" x14ac:dyDescent="0.4">
      <c r="A42" s="284"/>
      <c r="B42" s="285"/>
      <c r="C42" s="78">
        <v>38</v>
      </c>
      <c r="D42" s="71" t="s">
        <v>711</v>
      </c>
      <c r="E42" s="139"/>
      <c r="F42" s="1"/>
      <c r="G42" s="44"/>
      <c r="H42" s="44"/>
      <c r="I42" s="44"/>
      <c r="J42" s="44"/>
      <c r="K42" s="44"/>
      <c r="L42" s="293"/>
    </row>
    <row r="43" spans="1:12" s="54" customFormat="1" ht="12" thickBot="1" x14ac:dyDescent="0.4">
      <c r="A43" s="284"/>
      <c r="B43" s="285"/>
      <c r="C43" s="78">
        <v>39</v>
      </c>
      <c r="D43" s="71" t="s">
        <v>712</v>
      </c>
      <c r="E43" s="139"/>
      <c r="F43" s="1"/>
      <c r="G43" s="44"/>
      <c r="H43" s="44"/>
      <c r="I43" s="44"/>
      <c r="J43" s="44"/>
      <c r="K43" s="44"/>
      <c r="L43" s="293"/>
    </row>
    <row r="44" spans="1:12" s="54" customFormat="1" ht="12" thickBot="1" x14ac:dyDescent="0.4">
      <c r="A44" s="284"/>
      <c r="B44" s="285"/>
      <c r="C44" s="78">
        <v>40</v>
      </c>
      <c r="D44" s="71" t="s">
        <v>713</v>
      </c>
      <c r="E44" s="139"/>
      <c r="F44" s="1"/>
      <c r="G44" s="44"/>
      <c r="H44" s="44"/>
      <c r="I44" s="44"/>
      <c r="J44" s="44"/>
      <c r="K44" s="44"/>
      <c r="L44" s="293"/>
    </row>
    <row r="45" spans="1:12" s="54" customFormat="1" ht="23.65" thickBot="1" x14ac:dyDescent="0.4">
      <c r="A45" s="284"/>
      <c r="B45" s="286"/>
      <c r="C45" s="78">
        <v>41</v>
      </c>
      <c r="D45" s="71" t="s">
        <v>714</v>
      </c>
      <c r="E45" s="139"/>
      <c r="F45" s="1"/>
      <c r="G45" s="44"/>
      <c r="H45" s="44"/>
      <c r="I45" s="44"/>
      <c r="J45" s="44"/>
      <c r="K45" s="44"/>
      <c r="L45" s="293"/>
    </row>
    <row r="46" spans="1:12" s="54" customFormat="1" ht="12" thickBot="1" x14ac:dyDescent="0.4">
      <c r="A46" s="284"/>
      <c r="B46" s="283" t="s">
        <v>715</v>
      </c>
      <c r="C46" s="78">
        <v>42</v>
      </c>
      <c r="D46" s="71" t="s">
        <v>716</v>
      </c>
      <c r="E46" s="139"/>
      <c r="F46" s="1"/>
      <c r="G46" s="44"/>
      <c r="H46" s="44"/>
      <c r="I46" s="44"/>
      <c r="J46" s="44"/>
      <c r="K46" s="44"/>
      <c r="L46" s="293"/>
    </row>
    <row r="47" spans="1:12" s="54" customFormat="1" ht="12" thickBot="1" x14ac:dyDescent="0.4">
      <c r="A47" s="284"/>
      <c r="B47" s="286"/>
      <c r="C47" s="78">
        <v>43</v>
      </c>
      <c r="D47" s="71" t="s">
        <v>717</v>
      </c>
      <c r="E47" s="139"/>
      <c r="F47" s="1"/>
      <c r="G47" s="44"/>
      <c r="H47" s="44"/>
      <c r="I47" s="44"/>
      <c r="J47" s="44"/>
      <c r="K47" s="44"/>
      <c r="L47" s="293"/>
    </row>
    <row r="48" spans="1:12" s="54" customFormat="1" ht="23.65" thickBot="1" x14ac:dyDescent="0.4">
      <c r="A48" s="284"/>
      <c r="B48" s="283" t="s">
        <v>718</v>
      </c>
      <c r="C48" s="78">
        <v>44</v>
      </c>
      <c r="D48" s="71" t="s">
        <v>719</v>
      </c>
      <c r="E48" s="139"/>
      <c r="F48" s="1"/>
      <c r="G48" s="44"/>
      <c r="H48" s="44"/>
      <c r="I48" s="44"/>
      <c r="J48" s="44"/>
      <c r="K48" s="44"/>
      <c r="L48" s="293"/>
    </row>
    <row r="49" spans="1:12" s="54" customFormat="1" ht="23.65" thickBot="1" x14ac:dyDescent="0.4">
      <c r="A49" s="284"/>
      <c r="B49" s="285"/>
      <c r="C49" s="78">
        <v>45</v>
      </c>
      <c r="D49" s="71" t="s">
        <v>720</v>
      </c>
      <c r="E49" s="139"/>
      <c r="F49" s="1"/>
      <c r="G49" s="44"/>
      <c r="H49" s="44"/>
      <c r="I49" s="44"/>
      <c r="J49" s="44"/>
      <c r="K49" s="44"/>
      <c r="L49" s="293"/>
    </row>
    <row r="50" spans="1:12" s="54" customFormat="1" ht="23.65" thickBot="1" x14ac:dyDescent="0.4">
      <c r="A50" s="284"/>
      <c r="B50" s="286"/>
      <c r="C50" s="78">
        <v>46</v>
      </c>
      <c r="D50" s="71" t="s">
        <v>721</v>
      </c>
      <c r="E50" s="139"/>
      <c r="F50" s="1"/>
      <c r="G50" s="44"/>
      <c r="H50" s="44"/>
      <c r="I50" s="44"/>
      <c r="J50" s="44"/>
      <c r="K50" s="44"/>
      <c r="L50" s="293"/>
    </row>
    <row r="51" spans="1:12" s="54" customFormat="1" ht="23.65" thickBot="1" x14ac:dyDescent="0.4">
      <c r="A51" s="284"/>
      <c r="B51" s="283" t="s">
        <v>722</v>
      </c>
      <c r="C51" s="78">
        <v>47</v>
      </c>
      <c r="D51" s="71" t="s">
        <v>723</v>
      </c>
      <c r="E51" s="139"/>
      <c r="F51" s="1"/>
      <c r="G51" s="44"/>
      <c r="H51" s="44"/>
      <c r="I51" s="44"/>
      <c r="J51" s="44"/>
      <c r="K51" s="44"/>
      <c r="L51" s="293"/>
    </row>
    <row r="52" spans="1:12" s="54" customFormat="1" ht="12" thickBot="1" x14ac:dyDescent="0.4">
      <c r="A52" s="287"/>
      <c r="B52" s="286"/>
      <c r="C52" s="78">
        <v>48</v>
      </c>
      <c r="D52" s="71" t="s">
        <v>724</v>
      </c>
      <c r="E52" s="139"/>
      <c r="F52" s="1"/>
      <c r="G52" s="44"/>
      <c r="H52" s="44"/>
      <c r="I52" s="44"/>
      <c r="J52" s="44"/>
      <c r="K52" s="44"/>
      <c r="L52" s="293"/>
    </row>
    <row r="53" spans="1:12" s="54" customFormat="1" ht="23.65" thickBot="1" x14ac:dyDescent="0.4">
      <c r="A53" s="282" t="s">
        <v>725</v>
      </c>
      <c r="B53" s="283" t="s">
        <v>726</v>
      </c>
      <c r="C53" s="78">
        <v>49</v>
      </c>
      <c r="D53" s="71" t="s">
        <v>727</v>
      </c>
      <c r="E53" s="139"/>
      <c r="F53" s="1"/>
      <c r="G53" s="44"/>
      <c r="H53" s="44"/>
      <c r="I53" s="44"/>
      <c r="J53" s="44"/>
      <c r="K53" s="44"/>
      <c r="L53" s="293"/>
    </row>
    <row r="54" spans="1:12" s="54" customFormat="1" ht="12" thickBot="1" x14ac:dyDescent="0.4">
      <c r="A54" s="284"/>
      <c r="B54" s="285"/>
      <c r="C54" s="78">
        <v>50</v>
      </c>
      <c r="D54" s="71" t="s">
        <v>728</v>
      </c>
      <c r="E54" s="139"/>
      <c r="F54" s="1"/>
      <c r="G54" s="44"/>
      <c r="H54" s="44"/>
      <c r="I54" s="44"/>
      <c r="J54" s="44"/>
      <c r="K54" s="44"/>
      <c r="L54" s="293"/>
    </row>
    <row r="55" spans="1:12" s="54" customFormat="1" ht="12" thickBot="1" x14ac:dyDescent="0.4">
      <c r="A55" s="284"/>
      <c r="B55" s="285"/>
      <c r="C55" s="78">
        <v>51</v>
      </c>
      <c r="D55" s="71" t="s">
        <v>729</v>
      </c>
      <c r="E55" s="139"/>
      <c r="F55" s="1"/>
      <c r="G55" s="44"/>
      <c r="H55" s="44"/>
      <c r="I55" s="44"/>
      <c r="J55" s="44"/>
      <c r="K55" s="44"/>
      <c r="L55" s="293"/>
    </row>
    <row r="56" spans="1:12" s="54" customFormat="1" ht="12" thickBot="1" x14ac:dyDescent="0.4">
      <c r="A56" s="284"/>
      <c r="B56" s="285"/>
      <c r="C56" s="78">
        <v>52</v>
      </c>
      <c r="D56" s="71" t="s">
        <v>730</v>
      </c>
      <c r="E56" s="139"/>
      <c r="F56" s="1"/>
      <c r="G56" s="44"/>
      <c r="H56" s="44"/>
      <c r="I56" s="44"/>
      <c r="J56" s="44"/>
      <c r="K56" s="44"/>
      <c r="L56" s="293"/>
    </row>
    <row r="57" spans="1:12" s="54" customFormat="1" ht="12" thickBot="1" x14ac:dyDescent="0.4">
      <c r="A57" s="284"/>
      <c r="B57" s="285"/>
      <c r="C57" s="78">
        <v>53</v>
      </c>
      <c r="D57" s="71" t="s">
        <v>731</v>
      </c>
      <c r="E57" s="139"/>
      <c r="F57" s="1"/>
      <c r="G57" s="44"/>
      <c r="H57" s="44"/>
      <c r="I57" s="44"/>
      <c r="J57" s="44"/>
      <c r="K57" s="44"/>
      <c r="L57" s="293"/>
    </row>
    <row r="58" spans="1:12" s="54" customFormat="1" ht="23.65" thickBot="1" x14ac:dyDescent="0.4">
      <c r="A58" s="284"/>
      <c r="B58" s="285"/>
      <c r="C58" s="78">
        <v>54</v>
      </c>
      <c r="D58" s="71" t="s">
        <v>732</v>
      </c>
      <c r="E58" s="139"/>
      <c r="F58" s="1"/>
      <c r="G58" s="44"/>
      <c r="H58" s="44"/>
      <c r="I58" s="44"/>
      <c r="J58" s="44"/>
      <c r="K58" s="44"/>
      <c r="L58" s="293"/>
    </row>
    <row r="59" spans="1:12" s="54" customFormat="1" ht="23.65" thickBot="1" x14ac:dyDescent="0.4">
      <c r="A59" s="284"/>
      <c r="B59" s="285"/>
      <c r="C59" s="78">
        <v>55</v>
      </c>
      <c r="D59" s="71" t="s">
        <v>733</v>
      </c>
      <c r="E59" s="139"/>
      <c r="F59" s="1"/>
      <c r="G59" s="44"/>
      <c r="H59" s="44"/>
      <c r="I59" s="44"/>
      <c r="J59" s="44"/>
      <c r="K59" s="44"/>
      <c r="L59" s="293"/>
    </row>
    <row r="60" spans="1:12" s="54" customFormat="1" ht="23.65" thickBot="1" x14ac:dyDescent="0.4">
      <c r="A60" s="284"/>
      <c r="B60" s="285"/>
      <c r="C60" s="78">
        <v>56</v>
      </c>
      <c r="D60" s="71" t="s">
        <v>734</v>
      </c>
      <c r="E60" s="139"/>
      <c r="F60" s="1"/>
      <c r="G60" s="44"/>
      <c r="H60" s="44"/>
      <c r="I60" s="44"/>
      <c r="J60" s="44"/>
      <c r="K60" s="44"/>
      <c r="L60" s="293"/>
    </row>
    <row r="61" spans="1:12" s="54" customFormat="1" ht="12" thickBot="1" x14ac:dyDescent="0.4">
      <c r="A61" s="284"/>
      <c r="B61" s="286"/>
      <c r="C61" s="78">
        <v>57</v>
      </c>
      <c r="D61" s="71" t="s">
        <v>735</v>
      </c>
      <c r="E61" s="139"/>
      <c r="F61" s="1"/>
      <c r="G61" s="44"/>
      <c r="H61" s="44"/>
      <c r="I61" s="44"/>
      <c r="J61" s="44"/>
      <c r="K61" s="44"/>
      <c r="L61" s="293"/>
    </row>
    <row r="62" spans="1:12" s="54" customFormat="1" ht="12" thickBot="1" x14ac:dyDescent="0.4">
      <c r="A62" s="284"/>
      <c r="B62" s="283" t="s">
        <v>736</v>
      </c>
      <c r="C62" s="78">
        <v>58</v>
      </c>
      <c r="D62" s="71" t="s">
        <v>737</v>
      </c>
      <c r="E62" s="139"/>
      <c r="F62" s="1"/>
      <c r="G62" s="44"/>
      <c r="H62" s="44"/>
      <c r="I62" s="44"/>
      <c r="J62" s="44"/>
      <c r="K62" s="44"/>
      <c r="L62" s="293"/>
    </row>
    <row r="63" spans="1:12" s="54" customFormat="1" ht="23.65" thickBot="1" x14ac:dyDescent="0.4">
      <c r="A63" s="284"/>
      <c r="B63" s="285"/>
      <c r="C63" s="78">
        <v>59</v>
      </c>
      <c r="D63" s="71" t="s">
        <v>738</v>
      </c>
      <c r="E63" s="139"/>
      <c r="F63" s="1"/>
      <c r="G63" s="44"/>
      <c r="H63" s="44"/>
      <c r="I63" s="44"/>
      <c r="J63" s="44"/>
      <c r="K63" s="44"/>
      <c r="L63" s="293"/>
    </row>
    <row r="64" spans="1:12" s="54" customFormat="1" ht="12" thickBot="1" x14ac:dyDescent="0.4">
      <c r="A64" s="284"/>
      <c r="B64" s="286"/>
      <c r="C64" s="78">
        <v>60</v>
      </c>
      <c r="D64" s="71" t="s">
        <v>739</v>
      </c>
      <c r="E64" s="139"/>
      <c r="F64" s="1"/>
      <c r="G64" s="44"/>
      <c r="H64" s="44"/>
      <c r="I64" s="44"/>
      <c r="J64" s="44"/>
      <c r="K64" s="44"/>
      <c r="L64" s="293"/>
    </row>
    <row r="65" spans="1:12" s="54" customFormat="1" ht="23.65" thickBot="1" x14ac:dyDescent="0.4">
      <c r="A65" s="284"/>
      <c r="B65" s="283" t="s">
        <v>740</v>
      </c>
      <c r="C65" s="78">
        <v>61</v>
      </c>
      <c r="D65" s="71" t="s">
        <v>741</v>
      </c>
      <c r="E65" s="139"/>
      <c r="F65" s="1"/>
      <c r="G65" s="44"/>
      <c r="H65" s="44"/>
      <c r="I65" s="44"/>
      <c r="J65" s="44"/>
      <c r="K65" s="44"/>
      <c r="L65" s="293"/>
    </row>
    <row r="66" spans="1:12" s="54" customFormat="1" ht="12" thickBot="1" x14ac:dyDescent="0.4">
      <c r="A66" s="284"/>
      <c r="B66" s="285"/>
      <c r="C66" s="78">
        <v>62</v>
      </c>
      <c r="D66" s="71" t="s">
        <v>742</v>
      </c>
      <c r="E66" s="139"/>
      <c r="F66" s="1"/>
      <c r="G66" s="44"/>
      <c r="H66" s="44"/>
      <c r="I66" s="44"/>
      <c r="J66" s="44"/>
      <c r="K66" s="44"/>
      <c r="L66" s="293"/>
    </row>
    <row r="67" spans="1:12" s="54" customFormat="1" ht="12" thickBot="1" x14ac:dyDescent="0.4">
      <c r="A67" s="284"/>
      <c r="B67" s="286"/>
      <c r="C67" s="78">
        <v>63</v>
      </c>
      <c r="D67" s="71" t="s">
        <v>743</v>
      </c>
      <c r="E67" s="139"/>
      <c r="F67" s="1"/>
      <c r="G67" s="44"/>
      <c r="H67" s="44"/>
      <c r="I67" s="44"/>
      <c r="J67" s="44"/>
      <c r="K67" s="44"/>
      <c r="L67" s="293"/>
    </row>
    <row r="68" spans="1:12" s="54" customFormat="1" ht="12" thickBot="1" x14ac:dyDescent="0.4">
      <c r="A68" s="284"/>
      <c r="B68" s="283" t="s">
        <v>744</v>
      </c>
      <c r="C68" s="78">
        <v>64</v>
      </c>
      <c r="D68" s="71" t="s">
        <v>745</v>
      </c>
      <c r="E68" s="139"/>
      <c r="F68" s="1"/>
      <c r="G68" s="44"/>
      <c r="H68" s="44"/>
      <c r="I68" s="44"/>
      <c r="J68" s="44"/>
      <c r="K68" s="44"/>
      <c r="L68" s="293"/>
    </row>
    <row r="69" spans="1:12" s="54" customFormat="1" ht="12" thickBot="1" x14ac:dyDescent="0.4">
      <c r="A69" s="287"/>
      <c r="B69" s="286"/>
      <c r="C69" s="78">
        <v>65</v>
      </c>
      <c r="D69" s="71" t="s">
        <v>746</v>
      </c>
      <c r="E69" s="139"/>
      <c r="F69" s="1"/>
      <c r="G69" s="44"/>
      <c r="H69" s="44"/>
      <c r="I69" s="44"/>
      <c r="J69" s="44"/>
      <c r="K69" s="44"/>
      <c r="L69" s="293"/>
    </row>
    <row r="70" spans="1:12" s="54" customFormat="1" ht="23.65" thickBot="1" x14ac:dyDescent="0.4">
      <c r="A70" s="282" t="s">
        <v>747</v>
      </c>
      <c r="B70" s="283" t="s">
        <v>748</v>
      </c>
      <c r="C70" s="78">
        <v>66</v>
      </c>
      <c r="D70" s="71" t="s">
        <v>749</v>
      </c>
      <c r="E70" s="139"/>
      <c r="F70" s="1"/>
      <c r="G70" s="44"/>
      <c r="H70" s="44"/>
      <c r="I70" s="44"/>
      <c r="J70" s="44"/>
      <c r="K70" s="44"/>
      <c r="L70" s="293"/>
    </row>
    <row r="71" spans="1:12" s="54" customFormat="1" ht="12" thickBot="1" x14ac:dyDescent="0.4">
      <c r="A71" s="284"/>
      <c r="B71" s="286"/>
      <c r="C71" s="78">
        <v>67</v>
      </c>
      <c r="D71" s="71" t="s">
        <v>750</v>
      </c>
      <c r="E71" s="139"/>
      <c r="F71" s="1"/>
      <c r="G71" s="44"/>
      <c r="H71" s="44"/>
      <c r="I71" s="44"/>
      <c r="J71" s="44"/>
      <c r="K71" s="44"/>
      <c r="L71" s="293"/>
    </row>
    <row r="72" spans="1:12" s="54" customFormat="1" ht="23.65" thickBot="1" x14ac:dyDescent="0.4">
      <c r="A72" s="284"/>
      <c r="B72" s="283" t="s">
        <v>751</v>
      </c>
      <c r="C72" s="78">
        <v>68</v>
      </c>
      <c r="D72" s="71" t="s">
        <v>752</v>
      </c>
      <c r="E72" s="139"/>
      <c r="F72" s="1"/>
      <c r="G72" s="44"/>
      <c r="H72" s="44"/>
      <c r="I72" s="44"/>
      <c r="J72" s="44"/>
      <c r="K72" s="44"/>
      <c r="L72" s="293"/>
    </row>
    <row r="73" spans="1:12" s="54" customFormat="1" ht="23.65" thickBot="1" x14ac:dyDescent="0.4">
      <c r="A73" s="284"/>
      <c r="B73" s="286"/>
      <c r="C73" s="78">
        <v>69</v>
      </c>
      <c r="D73" s="71" t="s">
        <v>753</v>
      </c>
      <c r="E73" s="139"/>
      <c r="F73" s="1"/>
      <c r="G73" s="44"/>
      <c r="H73" s="44"/>
      <c r="I73" s="44"/>
      <c r="J73" s="44"/>
      <c r="K73" s="44"/>
      <c r="L73" s="293"/>
    </row>
    <row r="74" spans="1:12" s="54" customFormat="1" ht="23.65" thickBot="1" x14ac:dyDescent="0.4">
      <c r="A74" s="284"/>
      <c r="B74" s="283" t="s">
        <v>754</v>
      </c>
      <c r="C74" s="78">
        <v>70</v>
      </c>
      <c r="D74" s="71" t="s">
        <v>755</v>
      </c>
      <c r="E74" s="139"/>
      <c r="F74" s="1"/>
      <c r="G74" s="44"/>
      <c r="H74" s="44"/>
      <c r="I74" s="44"/>
      <c r="J74" s="44"/>
      <c r="K74" s="44"/>
      <c r="L74" s="293"/>
    </row>
    <row r="75" spans="1:12" s="54" customFormat="1" ht="23.65" thickBot="1" x14ac:dyDescent="0.4">
      <c r="A75" s="284"/>
      <c r="B75" s="286"/>
      <c r="C75" s="78">
        <v>71</v>
      </c>
      <c r="D75" s="71" t="s">
        <v>756</v>
      </c>
      <c r="E75" s="139"/>
      <c r="F75" s="1"/>
      <c r="G75" s="44"/>
      <c r="H75" s="44"/>
      <c r="I75" s="44"/>
      <c r="J75" s="44"/>
      <c r="K75" s="44"/>
      <c r="L75" s="293"/>
    </row>
    <row r="76" spans="1:12" s="54" customFormat="1" ht="23.65" thickBot="1" x14ac:dyDescent="0.4">
      <c r="A76" s="284"/>
      <c r="B76" s="283" t="s">
        <v>757</v>
      </c>
      <c r="C76" s="78">
        <v>72</v>
      </c>
      <c r="D76" s="71" t="s">
        <v>758</v>
      </c>
      <c r="E76" s="139"/>
      <c r="F76" s="1"/>
      <c r="G76" s="44"/>
      <c r="H76" s="44"/>
      <c r="I76" s="44"/>
      <c r="J76" s="44"/>
      <c r="K76" s="44"/>
      <c r="L76" s="293"/>
    </row>
    <row r="77" spans="1:12" s="54" customFormat="1" ht="12" thickBot="1" x14ac:dyDescent="0.4">
      <c r="A77" s="287"/>
      <c r="B77" s="286"/>
      <c r="C77" s="78">
        <v>73</v>
      </c>
      <c r="D77" s="71" t="s">
        <v>759</v>
      </c>
      <c r="E77" s="139"/>
      <c r="F77" s="1"/>
      <c r="G77" s="44"/>
      <c r="H77" s="44"/>
      <c r="I77" s="44"/>
      <c r="J77" s="44"/>
      <c r="K77" s="44"/>
      <c r="L77" s="293"/>
    </row>
    <row r="78" spans="1:12" s="54" customFormat="1" ht="12" thickBot="1" x14ac:dyDescent="0.4">
      <c r="A78" s="282" t="s">
        <v>760</v>
      </c>
      <c r="B78" s="283" t="s">
        <v>761</v>
      </c>
      <c r="C78" s="78">
        <v>74</v>
      </c>
      <c r="D78" s="71" t="s">
        <v>762</v>
      </c>
      <c r="E78" s="139"/>
      <c r="F78" s="1"/>
      <c r="G78" s="44"/>
      <c r="H78" s="44"/>
      <c r="I78" s="44"/>
      <c r="J78" s="44"/>
      <c r="K78" s="44"/>
      <c r="L78" s="293"/>
    </row>
    <row r="79" spans="1:12" s="54" customFormat="1" ht="23.65" thickBot="1" x14ac:dyDescent="0.4">
      <c r="A79" s="284"/>
      <c r="B79" s="285"/>
      <c r="C79" s="78">
        <v>75</v>
      </c>
      <c r="D79" s="71" t="s">
        <v>763</v>
      </c>
      <c r="E79" s="139"/>
      <c r="F79" s="1"/>
      <c r="G79" s="44"/>
      <c r="H79" s="44"/>
      <c r="I79" s="44"/>
      <c r="J79" s="44"/>
      <c r="K79" s="44"/>
      <c r="L79" s="293"/>
    </row>
    <row r="80" spans="1:12" s="54" customFormat="1" ht="13.9" thickBot="1" x14ac:dyDescent="0.4">
      <c r="A80" s="284"/>
      <c r="B80" s="288"/>
      <c r="C80" s="78">
        <v>76</v>
      </c>
      <c r="D80" s="71" t="s">
        <v>764</v>
      </c>
      <c r="E80" s="139"/>
      <c r="F80" s="1"/>
      <c r="G80" s="44"/>
      <c r="H80" s="44"/>
      <c r="I80" s="44"/>
      <c r="J80" s="44"/>
      <c r="K80" s="44"/>
      <c r="L80" s="293"/>
    </row>
    <row r="81" spans="1:12" s="54" customFormat="1" ht="12" thickBot="1" x14ac:dyDescent="0.4">
      <c r="A81" s="284"/>
      <c r="B81" s="283" t="s">
        <v>765</v>
      </c>
      <c r="C81" s="78">
        <v>77</v>
      </c>
      <c r="D81" s="109" t="s">
        <v>766</v>
      </c>
      <c r="E81" s="141"/>
      <c r="F81" s="1"/>
      <c r="G81" s="44"/>
      <c r="H81" s="44"/>
      <c r="I81" s="44"/>
      <c r="J81" s="44"/>
      <c r="K81" s="44"/>
      <c r="L81" s="293"/>
    </row>
    <row r="82" spans="1:12" s="54" customFormat="1" ht="13.9" thickBot="1" x14ac:dyDescent="0.4">
      <c r="A82" s="284"/>
      <c r="B82" s="289"/>
      <c r="C82" s="78">
        <v>78</v>
      </c>
      <c r="D82" s="109" t="s">
        <v>767</v>
      </c>
      <c r="E82" s="141"/>
      <c r="F82" s="1"/>
      <c r="G82" s="44"/>
      <c r="H82" s="44"/>
      <c r="I82" s="44"/>
      <c r="J82" s="44"/>
      <c r="K82" s="44"/>
      <c r="L82" s="293"/>
    </row>
    <row r="83" spans="1:12" s="54" customFormat="1" ht="13.9" thickBot="1" x14ac:dyDescent="0.4">
      <c r="A83" s="287"/>
      <c r="B83" s="290"/>
      <c r="C83" s="78">
        <v>79</v>
      </c>
      <c r="D83" s="109" t="s">
        <v>768</v>
      </c>
      <c r="E83" s="141"/>
      <c r="F83" s="1"/>
      <c r="G83" s="44"/>
      <c r="H83" s="44"/>
      <c r="I83" s="44"/>
      <c r="J83" s="44"/>
      <c r="K83" s="44"/>
      <c r="L83" s="293"/>
    </row>
    <row r="84" spans="1:12" s="54" customFormat="1" ht="12" thickBot="1" x14ac:dyDescent="0.4">
      <c r="A84" s="282" t="s">
        <v>769</v>
      </c>
      <c r="B84" s="291" t="s">
        <v>770</v>
      </c>
      <c r="C84" s="78">
        <v>80</v>
      </c>
      <c r="D84" s="109" t="s">
        <v>771</v>
      </c>
      <c r="E84" s="141"/>
      <c r="F84" s="1"/>
      <c r="G84" s="44"/>
      <c r="H84" s="44"/>
      <c r="I84" s="44"/>
      <c r="J84" s="44"/>
      <c r="K84" s="44"/>
      <c r="L84" s="293"/>
    </row>
    <row r="85" spans="1:12" s="54" customFormat="1" ht="23.65" thickBot="1" x14ac:dyDescent="0.4">
      <c r="A85" s="284"/>
      <c r="B85" s="289"/>
      <c r="C85" s="78">
        <v>81</v>
      </c>
      <c r="D85" s="109" t="s">
        <v>772</v>
      </c>
      <c r="E85" s="141"/>
      <c r="F85" s="1"/>
      <c r="G85" s="44"/>
      <c r="H85" s="44"/>
      <c r="I85" s="44"/>
      <c r="J85" s="44"/>
      <c r="K85" s="44"/>
      <c r="L85" s="293"/>
    </row>
    <row r="86" spans="1:12" s="54" customFormat="1" ht="23.65" thickBot="1" x14ac:dyDescent="0.4">
      <c r="A86" s="284"/>
      <c r="B86" s="289"/>
      <c r="C86" s="78">
        <v>82</v>
      </c>
      <c r="D86" s="109" t="s">
        <v>773</v>
      </c>
      <c r="E86" s="141"/>
      <c r="F86" s="1"/>
      <c r="G86" s="44"/>
      <c r="H86" s="44"/>
      <c r="I86" s="44"/>
      <c r="J86" s="44"/>
      <c r="K86" s="44"/>
      <c r="L86" s="293"/>
    </row>
    <row r="87" spans="1:12" s="54" customFormat="1" ht="13.9" thickBot="1" x14ac:dyDescent="0.4">
      <c r="A87" s="284"/>
      <c r="B87" s="289"/>
      <c r="C87" s="78">
        <v>83</v>
      </c>
      <c r="D87" s="109" t="s">
        <v>774</v>
      </c>
      <c r="E87" s="141"/>
      <c r="F87" s="1"/>
      <c r="G87" s="44"/>
      <c r="H87" s="44"/>
      <c r="I87" s="44"/>
      <c r="J87" s="44"/>
      <c r="K87" s="44"/>
      <c r="L87" s="293"/>
    </row>
    <row r="88" spans="1:12" s="54" customFormat="1" ht="23.65" thickBot="1" x14ac:dyDescent="0.4">
      <c r="A88" s="284"/>
      <c r="B88" s="289"/>
      <c r="C88" s="78">
        <v>84</v>
      </c>
      <c r="D88" s="109" t="s">
        <v>775</v>
      </c>
      <c r="E88" s="141"/>
      <c r="F88" s="1"/>
      <c r="G88" s="44"/>
      <c r="H88" s="44"/>
      <c r="I88" s="44"/>
      <c r="J88" s="44"/>
      <c r="K88" s="44"/>
      <c r="L88" s="293"/>
    </row>
    <row r="89" spans="1:12" s="54" customFormat="1" ht="12" thickBot="1" x14ac:dyDescent="0.4">
      <c r="A89" s="284"/>
      <c r="B89" s="286"/>
      <c r="C89" s="78">
        <v>85</v>
      </c>
      <c r="D89" s="71" t="s">
        <v>776</v>
      </c>
      <c r="E89" s="139"/>
      <c r="F89" s="1"/>
      <c r="G89" s="44"/>
      <c r="H89" s="44"/>
      <c r="I89" s="44"/>
      <c r="J89" s="44"/>
      <c r="K89" s="44"/>
      <c r="L89" s="293"/>
    </row>
    <row r="90" spans="1:12" s="54" customFormat="1" ht="12" thickBot="1" x14ac:dyDescent="0.4">
      <c r="A90" s="284"/>
      <c r="B90" s="292" t="s">
        <v>777</v>
      </c>
      <c r="C90" s="78">
        <v>86</v>
      </c>
      <c r="D90" s="71" t="s">
        <v>778</v>
      </c>
      <c r="E90" s="139"/>
      <c r="F90" s="1"/>
      <c r="G90" s="44"/>
      <c r="H90" s="44"/>
      <c r="I90" s="44"/>
      <c r="J90" s="44"/>
      <c r="K90" s="44"/>
      <c r="L90" s="293"/>
    </row>
    <row r="91" spans="1:12" s="54" customFormat="1" ht="12" thickBot="1" x14ac:dyDescent="0.4">
      <c r="A91" s="284"/>
      <c r="B91" s="283" t="s">
        <v>779</v>
      </c>
      <c r="C91" s="78">
        <v>87</v>
      </c>
      <c r="D91" s="71" t="s">
        <v>780</v>
      </c>
      <c r="E91" s="139"/>
      <c r="F91" s="1"/>
      <c r="G91" s="44"/>
      <c r="H91" s="44"/>
      <c r="I91" s="44"/>
      <c r="J91" s="44"/>
      <c r="K91" s="44"/>
      <c r="L91" s="293"/>
    </row>
    <row r="92" spans="1:12" s="54" customFormat="1" ht="12" thickBot="1" x14ac:dyDescent="0.4">
      <c r="A92" s="284"/>
      <c r="B92" s="285"/>
      <c r="C92" s="78">
        <v>88</v>
      </c>
      <c r="D92" s="71" t="s">
        <v>781</v>
      </c>
      <c r="E92" s="139"/>
      <c r="F92" s="1"/>
      <c r="G92" s="44"/>
      <c r="H92" s="44"/>
      <c r="I92" s="44"/>
      <c r="J92" s="44"/>
      <c r="K92" s="44"/>
      <c r="L92" s="293"/>
    </row>
    <row r="93" spans="1:12" s="54" customFormat="1" ht="12" thickBot="1" x14ac:dyDescent="0.4">
      <c r="A93" s="284"/>
      <c r="B93" s="285"/>
      <c r="C93" s="78">
        <v>89</v>
      </c>
      <c r="D93" s="71" t="s">
        <v>782</v>
      </c>
      <c r="E93" s="139"/>
      <c r="F93" s="1"/>
      <c r="G93" s="44"/>
      <c r="H93" s="44"/>
      <c r="I93" s="44"/>
      <c r="J93" s="44"/>
      <c r="K93" s="44"/>
      <c r="L93" s="293"/>
    </row>
    <row r="94" spans="1:12" s="54" customFormat="1" ht="23.65" thickBot="1" x14ac:dyDescent="0.4">
      <c r="A94" s="287"/>
      <c r="B94" s="286"/>
      <c r="C94" s="78">
        <v>90</v>
      </c>
      <c r="D94" s="71" t="s">
        <v>783</v>
      </c>
      <c r="E94" s="139"/>
      <c r="F94" s="1"/>
      <c r="G94" s="44"/>
      <c r="H94" s="44"/>
      <c r="I94" s="44"/>
      <c r="J94" s="44"/>
      <c r="K94" s="44"/>
      <c r="L94" s="293"/>
    </row>
    <row r="95" spans="1:12" s="54" customFormat="1" ht="12" thickBot="1" x14ac:dyDescent="0.4">
      <c r="A95" s="282" t="s">
        <v>784</v>
      </c>
      <c r="B95" s="283" t="s">
        <v>199</v>
      </c>
      <c r="C95" s="78">
        <v>91</v>
      </c>
      <c r="D95" s="71" t="s">
        <v>785</v>
      </c>
      <c r="E95" s="139"/>
      <c r="F95" s="1"/>
      <c r="G95" s="44"/>
      <c r="H95" s="44"/>
      <c r="I95" s="44"/>
      <c r="J95" s="44"/>
      <c r="K95" s="44"/>
      <c r="L95" s="293"/>
    </row>
    <row r="96" spans="1:12" s="54" customFormat="1" ht="12" thickBot="1" x14ac:dyDescent="0.4">
      <c r="A96" s="284"/>
      <c r="B96" s="285"/>
      <c r="C96" s="78">
        <v>92</v>
      </c>
      <c r="D96" s="71" t="s">
        <v>786</v>
      </c>
      <c r="E96" s="139"/>
      <c r="F96" s="1"/>
      <c r="G96" s="44"/>
      <c r="H96" s="44"/>
      <c r="I96" s="44"/>
      <c r="J96" s="44"/>
      <c r="K96" s="44"/>
      <c r="L96" s="293"/>
    </row>
    <row r="97" spans="1:12" s="54" customFormat="1" ht="12" thickBot="1" x14ac:dyDescent="0.4">
      <c r="A97" s="284"/>
      <c r="B97" s="285"/>
      <c r="C97" s="78">
        <v>93</v>
      </c>
      <c r="D97" s="71" t="s">
        <v>203</v>
      </c>
      <c r="E97" s="139"/>
      <c r="F97" s="1"/>
      <c r="G97" s="44"/>
      <c r="H97" s="44"/>
      <c r="I97" s="44"/>
      <c r="J97" s="44"/>
      <c r="K97" s="44"/>
      <c r="L97" s="293"/>
    </row>
    <row r="98" spans="1:12" s="54" customFormat="1" ht="12" thickBot="1" x14ac:dyDescent="0.4">
      <c r="A98" s="284"/>
      <c r="B98" s="285"/>
      <c r="C98" s="78">
        <v>94</v>
      </c>
      <c r="D98" s="71" t="s">
        <v>204</v>
      </c>
      <c r="E98" s="139"/>
      <c r="F98" s="1"/>
      <c r="G98" s="44"/>
      <c r="H98" s="44"/>
      <c r="I98" s="44"/>
      <c r="J98" s="44"/>
      <c r="K98" s="44"/>
      <c r="L98" s="293"/>
    </row>
    <row r="99" spans="1:12" s="54" customFormat="1" ht="23.65" thickBot="1" x14ac:dyDescent="0.4">
      <c r="A99" s="284"/>
      <c r="B99" s="285"/>
      <c r="C99" s="78">
        <v>95</v>
      </c>
      <c r="D99" s="71" t="s">
        <v>787</v>
      </c>
      <c r="E99" s="139"/>
      <c r="F99" s="1"/>
      <c r="G99" s="44"/>
      <c r="H99" s="44"/>
      <c r="I99" s="44"/>
      <c r="J99" s="44"/>
      <c r="K99" s="44"/>
      <c r="L99" s="293"/>
    </row>
    <row r="100" spans="1:12" s="54" customFormat="1" ht="12" thickBot="1" x14ac:dyDescent="0.4">
      <c r="A100" s="284"/>
      <c r="B100" s="285"/>
      <c r="C100" s="78">
        <v>96</v>
      </c>
      <c r="D100" s="71" t="s">
        <v>788</v>
      </c>
      <c r="E100" s="139"/>
      <c r="F100" s="1"/>
      <c r="G100" s="44"/>
      <c r="H100" s="44"/>
      <c r="I100" s="44"/>
      <c r="J100" s="44"/>
      <c r="K100" s="44"/>
      <c r="L100" s="293"/>
    </row>
    <row r="101" spans="1:12" s="54" customFormat="1" ht="23.65" thickBot="1" x14ac:dyDescent="0.4">
      <c r="A101" s="284"/>
      <c r="B101" s="285"/>
      <c r="C101" s="78">
        <v>97</v>
      </c>
      <c r="D101" s="71" t="s">
        <v>789</v>
      </c>
      <c r="E101" s="139"/>
      <c r="F101" s="1"/>
      <c r="G101" s="44"/>
      <c r="H101" s="44"/>
      <c r="I101" s="44"/>
      <c r="J101" s="44"/>
      <c r="K101" s="44"/>
      <c r="L101" s="293"/>
    </row>
    <row r="102" spans="1:12" s="54" customFormat="1" ht="12" thickBot="1" x14ac:dyDescent="0.4">
      <c r="A102" s="284"/>
      <c r="B102" s="286"/>
      <c r="C102" s="78">
        <v>98</v>
      </c>
      <c r="D102" s="71" t="s">
        <v>790</v>
      </c>
      <c r="E102" s="139"/>
      <c r="F102" s="1"/>
      <c r="G102" s="44"/>
      <c r="H102" s="44"/>
      <c r="I102" s="44"/>
      <c r="J102" s="44"/>
      <c r="K102" s="44"/>
      <c r="L102" s="293"/>
    </row>
    <row r="103" spans="1:12" s="54" customFormat="1" ht="12" thickBot="1" x14ac:dyDescent="0.4">
      <c r="A103" s="284"/>
      <c r="B103" s="283" t="s">
        <v>202</v>
      </c>
      <c r="C103" s="78">
        <v>99</v>
      </c>
      <c r="D103" s="71" t="s">
        <v>791</v>
      </c>
      <c r="E103" s="139"/>
      <c r="F103" s="1"/>
      <c r="G103" s="44"/>
      <c r="H103" s="44"/>
      <c r="I103" s="44"/>
      <c r="J103" s="44"/>
      <c r="K103" s="44"/>
      <c r="L103" s="293"/>
    </row>
    <row r="104" spans="1:12" s="54" customFormat="1" ht="12" thickBot="1" x14ac:dyDescent="0.4">
      <c r="A104" s="284"/>
      <c r="B104" s="286"/>
      <c r="C104" s="78">
        <v>100</v>
      </c>
      <c r="D104" s="71" t="s">
        <v>792</v>
      </c>
      <c r="E104" s="139"/>
      <c r="F104" s="1"/>
      <c r="G104" s="44"/>
      <c r="H104" s="44"/>
      <c r="I104" s="44"/>
      <c r="J104" s="44"/>
      <c r="K104" s="44"/>
      <c r="L104" s="293"/>
    </row>
    <row r="105" spans="1:12" s="54" customFormat="1" ht="12" thickBot="1" x14ac:dyDescent="0.4">
      <c r="A105" s="284"/>
      <c r="B105" s="283" t="s">
        <v>208</v>
      </c>
      <c r="C105" s="78">
        <v>101</v>
      </c>
      <c r="D105" s="71" t="s">
        <v>209</v>
      </c>
      <c r="E105" s="139"/>
      <c r="F105" s="1"/>
      <c r="G105" s="44"/>
      <c r="H105" s="44"/>
      <c r="I105" s="44"/>
      <c r="J105" s="44"/>
      <c r="K105" s="44"/>
      <c r="L105" s="293"/>
    </row>
    <row r="106" spans="1:12" s="54" customFormat="1" ht="23.65" thickBot="1" x14ac:dyDescent="0.4">
      <c r="A106" s="287"/>
      <c r="B106" s="286"/>
      <c r="C106" s="78">
        <v>102</v>
      </c>
      <c r="D106" s="71" t="s">
        <v>210</v>
      </c>
      <c r="E106" s="139"/>
      <c r="F106" s="1"/>
      <c r="G106" s="44"/>
      <c r="H106" s="44"/>
      <c r="I106" s="44"/>
      <c r="J106" s="44"/>
      <c r="K106" s="44"/>
      <c r="L106" s="293"/>
    </row>
    <row r="107" spans="1:12" s="54" customFormat="1" ht="23.65" thickBot="1" x14ac:dyDescent="0.4">
      <c r="A107" s="282" t="s">
        <v>211</v>
      </c>
      <c r="B107" s="283" t="s">
        <v>212</v>
      </c>
      <c r="C107" s="78">
        <v>103</v>
      </c>
      <c r="D107" s="71" t="s">
        <v>793</v>
      </c>
      <c r="E107" s="139"/>
      <c r="F107" s="1"/>
      <c r="G107" s="44"/>
      <c r="H107" s="44"/>
      <c r="I107" s="44"/>
      <c r="J107" s="44"/>
      <c r="K107" s="44"/>
      <c r="L107" s="293"/>
    </row>
    <row r="108" spans="1:12" s="54" customFormat="1" ht="12" thickBot="1" x14ac:dyDescent="0.4">
      <c r="A108" s="284"/>
      <c r="B108" s="285"/>
      <c r="C108" s="78">
        <v>104</v>
      </c>
      <c r="D108" s="71" t="s">
        <v>215</v>
      </c>
      <c r="E108" s="139"/>
      <c r="F108" s="1"/>
      <c r="G108" s="44"/>
      <c r="H108" s="44"/>
      <c r="I108" s="44"/>
      <c r="J108" s="44"/>
      <c r="K108" s="44"/>
      <c r="L108" s="293"/>
    </row>
    <row r="109" spans="1:12" s="54" customFormat="1" ht="12" thickBot="1" x14ac:dyDescent="0.4">
      <c r="A109" s="284"/>
      <c r="B109" s="286"/>
      <c r="C109" s="78">
        <v>105</v>
      </c>
      <c r="D109" s="71" t="s">
        <v>216</v>
      </c>
      <c r="E109" s="139"/>
      <c r="F109" s="1"/>
      <c r="G109" s="44"/>
      <c r="H109" s="44"/>
      <c r="I109" s="44"/>
      <c r="J109" s="44"/>
      <c r="K109" s="44"/>
      <c r="L109" s="293"/>
    </row>
    <row r="110" spans="1:12" s="54" customFormat="1" ht="12" thickBot="1" x14ac:dyDescent="0.4">
      <c r="A110" s="284"/>
      <c r="B110" s="283" t="s">
        <v>221</v>
      </c>
      <c r="C110" s="69">
        <v>106</v>
      </c>
      <c r="D110" s="70" t="s">
        <v>222</v>
      </c>
      <c r="E110" s="140" t="s">
        <v>4</v>
      </c>
      <c r="F110" s="17"/>
      <c r="G110" s="26"/>
      <c r="H110" s="26"/>
      <c r="I110" s="26"/>
      <c r="J110" s="26"/>
      <c r="K110" s="26"/>
      <c r="L110" s="293"/>
    </row>
    <row r="111" spans="1:12" s="54" customFormat="1" ht="23.65" thickBot="1" x14ac:dyDescent="0.4">
      <c r="A111" s="284"/>
      <c r="B111" s="285"/>
      <c r="C111" s="78">
        <v>107</v>
      </c>
      <c r="D111" s="71" t="s">
        <v>223</v>
      </c>
      <c r="E111" s="139"/>
      <c r="F111" s="1"/>
      <c r="G111" s="44"/>
      <c r="H111" s="44"/>
      <c r="I111" s="44"/>
      <c r="J111" s="44"/>
      <c r="K111" s="44"/>
      <c r="L111" s="293"/>
    </row>
    <row r="112" spans="1:12" s="54" customFormat="1" ht="23.65" thickBot="1" x14ac:dyDescent="0.4">
      <c r="A112" s="284"/>
      <c r="B112" s="286"/>
      <c r="C112" s="78">
        <v>108</v>
      </c>
      <c r="D112" s="71" t="s">
        <v>794</v>
      </c>
      <c r="E112" s="139"/>
      <c r="F112" s="1"/>
      <c r="G112" s="44"/>
      <c r="H112" s="44"/>
      <c r="I112" s="44"/>
      <c r="J112" s="44"/>
      <c r="K112" s="44"/>
      <c r="L112" s="293"/>
    </row>
    <row r="113" spans="1:12" s="54" customFormat="1" ht="23.65" thickBot="1" x14ac:dyDescent="0.4">
      <c r="A113" s="284"/>
      <c r="B113" s="283" t="s">
        <v>226</v>
      </c>
      <c r="C113" s="78">
        <v>109</v>
      </c>
      <c r="D113" s="71" t="s">
        <v>795</v>
      </c>
      <c r="E113" s="139"/>
      <c r="F113" s="1"/>
      <c r="G113" s="44"/>
      <c r="H113" s="44"/>
      <c r="I113" s="44"/>
      <c r="J113" s="44"/>
      <c r="K113" s="44"/>
      <c r="L113" s="293"/>
    </row>
    <row r="114" spans="1:12" s="54" customFormat="1" ht="23.65" thickBot="1" x14ac:dyDescent="0.4">
      <c r="A114" s="284"/>
      <c r="B114" s="285"/>
      <c r="C114" s="78">
        <v>110</v>
      </c>
      <c r="D114" s="71" t="s">
        <v>228</v>
      </c>
      <c r="E114" s="139"/>
      <c r="F114" s="1"/>
      <c r="G114" s="44"/>
      <c r="H114" s="44"/>
      <c r="I114" s="44"/>
      <c r="J114" s="44"/>
      <c r="K114" s="44"/>
      <c r="L114" s="293"/>
    </row>
    <row r="115" spans="1:12" s="54" customFormat="1" ht="12" thickBot="1" x14ac:dyDescent="0.4">
      <c r="A115" s="284"/>
      <c r="B115" s="286"/>
      <c r="C115" s="78">
        <v>111</v>
      </c>
      <c r="D115" s="71" t="s">
        <v>624</v>
      </c>
      <c r="E115" s="139"/>
      <c r="F115" s="1"/>
      <c r="G115" s="44"/>
      <c r="H115" s="44"/>
      <c r="I115" s="44"/>
      <c r="J115" s="44"/>
      <c r="K115" s="44"/>
      <c r="L115" s="293"/>
    </row>
    <row r="116" spans="1:12" s="54" customFormat="1" ht="23.65" thickBot="1" x14ac:dyDescent="0.4">
      <c r="A116" s="284"/>
      <c r="B116" s="283" t="s">
        <v>229</v>
      </c>
      <c r="C116" s="78">
        <v>112</v>
      </c>
      <c r="D116" s="71" t="s">
        <v>796</v>
      </c>
      <c r="E116" s="139"/>
      <c r="F116" s="1"/>
      <c r="G116" s="44"/>
      <c r="H116" s="44"/>
      <c r="I116" s="44"/>
      <c r="J116" s="44"/>
      <c r="K116" s="44"/>
      <c r="L116" s="293"/>
    </row>
    <row r="117" spans="1:12" s="54" customFormat="1" ht="12" thickBot="1" x14ac:dyDescent="0.4">
      <c r="A117" s="284"/>
      <c r="B117" s="285"/>
      <c r="C117" s="78">
        <v>113</v>
      </c>
      <c r="D117" s="71" t="s">
        <v>632</v>
      </c>
      <c r="E117" s="139"/>
      <c r="F117" s="1"/>
      <c r="G117" s="44"/>
      <c r="H117" s="44"/>
      <c r="I117" s="44"/>
      <c r="J117" s="44"/>
      <c r="K117" s="44"/>
      <c r="L117" s="293"/>
    </row>
    <row r="118" spans="1:12" s="54" customFormat="1" ht="12" thickBot="1" x14ac:dyDescent="0.4">
      <c r="A118" s="287"/>
      <c r="B118" s="286"/>
      <c r="C118" s="78">
        <v>114</v>
      </c>
      <c r="D118" s="71" t="s">
        <v>633</v>
      </c>
      <c r="E118" s="139"/>
      <c r="F118" s="1"/>
      <c r="G118" s="44"/>
      <c r="H118" s="44"/>
      <c r="I118" s="44"/>
      <c r="J118" s="44"/>
      <c r="K118" s="44"/>
      <c r="L118" s="293"/>
    </row>
    <row r="119" spans="1:12" s="54" customFormat="1" ht="23.65" thickBot="1" x14ac:dyDescent="0.4">
      <c r="A119" s="282" t="s">
        <v>233</v>
      </c>
      <c r="B119" s="283" t="s">
        <v>234</v>
      </c>
      <c r="C119" s="78">
        <v>115</v>
      </c>
      <c r="D119" s="71" t="s">
        <v>235</v>
      </c>
      <c r="E119" s="139"/>
      <c r="F119" s="1"/>
      <c r="G119" s="44"/>
      <c r="H119" s="44"/>
      <c r="I119" s="44"/>
      <c r="J119" s="44"/>
      <c r="K119" s="44"/>
      <c r="L119" s="293"/>
    </row>
    <row r="120" spans="1:12" s="54" customFormat="1" ht="23.65" thickBot="1" x14ac:dyDescent="0.4">
      <c r="A120" s="284"/>
      <c r="B120" s="285"/>
      <c r="C120" s="78">
        <v>116</v>
      </c>
      <c r="D120" s="71" t="s">
        <v>797</v>
      </c>
      <c r="E120" s="139"/>
      <c r="F120" s="1"/>
      <c r="G120" s="44"/>
      <c r="H120" s="44"/>
      <c r="I120" s="44"/>
      <c r="J120" s="44"/>
      <c r="K120" s="44"/>
      <c r="L120" s="293"/>
    </row>
    <row r="121" spans="1:12" s="54" customFormat="1" ht="23.65" thickBot="1" x14ac:dyDescent="0.4">
      <c r="A121" s="284"/>
      <c r="B121" s="285"/>
      <c r="C121" s="78">
        <v>117</v>
      </c>
      <c r="D121" s="71" t="s">
        <v>237</v>
      </c>
      <c r="E121" s="139"/>
      <c r="F121" s="1"/>
      <c r="G121" s="44"/>
      <c r="H121" s="44"/>
      <c r="I121" s="44"/>
      <c r="J121" s="44"/>
      <c r="K121" s="44"/>
      <c r="L121" s="293"/>
    </row>
    <row r="122" spans="1:12" s="54" customFormat="1" ht="23.65" thickBot="1" x14ac:dyDescent="0.4">
      <c r="A122" s="284"/>
      <c r="B122" s="286"/>
      <c r="C122" s="78">
        <v>118</v>
      </c>
      <c r="D122" s="71" t="s">
        <v>798</v>
      </c>
      <c r="E122" s="139"/>
      <c r="F122" s="1"/>
      <c r="G122" s="44"/>
      <c r="H122" s="44"/>
      <c r="I122" s="44"/>
      <c r="J122" s="44"/>
      <c r="K122" s="44"/>
      <c r="L122" s="293"/>
    </row>
    <row r="123" spans="1:12" s="54" customFormat="1" ht="12" thickBot="1" x14ac:dyDescent="0.4">
      <c r="A123" s="284"/>
      <c r="B123" s="283" t="s">
        <v>239</v>
      </c>
      <c r="C123" s="78">
        <v>119</v>
      </c>
      <c r="D123" s="71" t="s">
        <v>799</v>
      </c>
      <c r="E123" s="139"/>
      <c r="F123" s="1"/>
      <c r="G123" s="44"/>
      <c r="H123" s="44"/>
      <c r="I123" s="44"/>
      <c r="J123" s="44"/>
      <c r="K123" s="44"/>
      <c r="L123" s="293"/>
    </row>
    <row r="124" spans="1:12" s="54" customFormat="1" ht="23.65" thickBot="1" x14ac:dyDescent="0.4">
      <c r="A124" s="284"/>
      <c r="B124" s="286"/>
      <c r="C124" s="78">
        <v>120</v>
      </c>
      <c r="D124" s="71" t="s">
        <v>800</v>
      </c>
      <c r="E124" s="139"/>
      <c r="F124" s="1"/>
      <c r="G124" s="44"/>
      <c r="H124" s="44"/>
      <c r="I124" s="44"/>
      <c r="J124" s="44"/>
      <c r="K124" s="44"/>
      <c r="L124" s="293"/>
    </row>
    <row r="125" spans="1:12" s="54" customFormat="1" ht="23.65" thickBot="1" x14ac:dyDescent="0.4">
      <c r="A125" s="284"/>
      <c r="B125" s="283" t="s">
        <v>242</v>
      </c>
      <c r="C125" s="78">
        <v>121</v>
      </c>
      <c r="D125" s="71" t="s">
        <v>801</v>
      </c>
      <c r="E125" s="139"/>
      <c r="F125" s="1"/>
      <c r="G125" s="44"/>
      <c r="H125" s="44"/>
      <c r="I125" s="44"/>
      <c r="J125" s="44"/>
      <c r="K125" s="44"/>
      <c r="L125" s="293"/>
    </row>
    <row r="126" spans="1:12" s="54" customFormat="1" ht="12" thickBot="1" x14ac:dyDescent="0.4">
      <c r="A126" s="284"/>
      <c r="B126" s="286"/>
      <c r="C126" s="78">
        <v>122</v>
      </c>
      <c r="D126" s="71" t="s">
        <v>244</v>
      </c>
      <c r="E126" s="139"/>
      <c r="F126" s="1"/>
      <c r="G126" s="44"/>
      <c r="H126" s="44"/>
      <c r="I126" s="44"/>
      <c r="J126" s="44"/>
      <c r="K126" s="44"/>
      <c r="L126" s="293"/>
    </row>
    <row r="127" spans="1:12" s="54" customFormat="1" ht="12" thickBot="1" x14ac:dyDescent="0.4">
      <c r="A127" s="284"/>
      <c r="B127" s="283" t="s">
        <v>245</v>
      </c>
      <c r="C127" s="69">
        <v>123</v>
      </c>
      <c r="D127" s="70" t="s">
        <v>802</v>
      </c>
      <c r="E127" s="140" t="s">
        <v>4</v>
      </c>
      <c r="F127" s="17"/>
      <c r="G127" s="26"/>
      <c r="H127" s="26"/>
      <c r="I127" s="26"/>
      <c r="J127" s="26"/>
      <c r="K127" s="26"/>
      <c r="L127" s="293"/>
    </row>
    <row r="128" spans="1:12" s="54" customFormat="1" ht="23.65" thickBot="1" x14ac:dyDescent="0.4">
      <c r="A128" s="284"/>
      <c r="B128" s="285"/>
      <c r="C128" s="69">
        <v>124</v>
      </c>
      <c r="D128" s="70" t="s">
        <v>803</v>
      </c>
      <c r="E128" s="140" t="s">
        <v>4</v>
      </c>
      <c r="F128" s="17"/>
      <c r="G128" s="26"/>
      <c r="H128" s="26"/>
      <c r="I128" s="26"/>
      <c r="J128" s="26"/>
      <c r="K128" s="26"/>
      <c r="L128" s="293"/>
    </row>
    <row r="129" spans="1:12" s="54" customFormat="1" ht="12" thickBot="1" x14ac:dyDescent="0.4">
      <c r="A129" s="284"/>
      <c r="B129" s="285"/>
      <c r="C129" s="78">
        <v>125</v>
      </c>
      <c r="D129" s="71" t="s">
        <v>804</v>
      </c>
      <c r="E129" s="139"/>
      <c r="F129" s="1"/>
      <c r="G129" s="44"/>
      <c r="H129" s="44"/>
      <c r="I129" s="44"/>
      <c r="J129" s="44"/>
      <c r="K129" s="44"/>
      <c r="L129" s="293"/>
    </row>
    <row r="130" spans="1:12" s="54" customFormat="1" ht="23.65" thickBot="1" x14ac:dyDescent="0.4">
      <c r="A130" s="284"/>
      <c r="B130" s="285"/>
      <c r="C130" s="69">
        <v>126</v>
      </c>
      <c r="D130" s="70" t="s">
        <v>805</v>
      </c>
      <c r="E130" s="140" t="s">
        <v>4</v>
      </c>
      <c r="F130" s="17"/>
      <c r="G130" s="26"/>
      <c r="H130" s="26"/>
      <c r="I130" s="26"/>
      <c r="J130" s="26"/>
      <c r="K130" s="26"/>
      <c r="L130" s="293"/>
    </row>
    <row r="131" spans="1:12" s="54" customFormat="1" ht="23.65" thickBot="1" x14ac:dyDescent="0.4">
      <c r="A131" s="284"/>
      <c r="B131" s="285"/>
      <c r="C131" s="69">
        <v>127</v>
      </c>
      <c r="D131" s="70" t="s">
        <v>806</v>
      </c>
      <c r="E131" s="140" t="s">
        <v>4</v>
      </c>
      <c r="F131" s="17"/>
      <c r="G131" s="26"/>
      <c r="H131" s="26"/>
      <c r="I131" s="26"/>
      <c r="J131" s="26"/>
      <c r="K131" s="26"/>
      <c r="L131" s="293"/>
    </row>
    <row r="132" spans="1:12" s="54" customFormat="1" ht="23.65" thickBot="1" x14ac:dyDescent="0.4">
      <c r="A132" s="284"/>
      <c r="B132" s="285"/>
      <c r="C132" s="69">
        <v>128</v>
      </c>
      <c r="D132" s="70" t="s">
        <v>807</v>
      </c>
      <c r="E132" s="140" t="s">
        <v>4</v>
      </c>
      <c r="F132" s="17"/>
      <c r="G132" s="26"/>
      <c r="H132" s="26"/>
      <c r="I132" s="26"/>
      <c r="J132" s="26"/>
      <c r="K132" s="26"/>
      <c r="L132" s="293"/>
    </row>
    <row r="133" spans="1:12" s="54" customFormat="1" ht="23.65" thickBot="1" x14ac:dyDescent="0.4">
      <c r="A133" s="284"/>
      <c r="B133" s="285"/>
      <c r="C133" s="69">
        <v>129</v>
      </c>
      <c r="D133" s="70" t="s">
        <v>808</v>
      </c>
      <c r="E133" s="140" t="s">
        <v>4</v>
      </c>
      <c r="F133" s="17"/>
      <c r="G133" s="26"/>
      <c r="H133" s="26"/>
      <c r="I133" s="26"/>
      <c r="J133" s="26"/>
      <c r="K133" s="26"/>
      <c r="L133" s="293"/>
    </row>
    <row r="134" spans="1:12" s="54" customFormat="1" ht="23.65" thickBot="1" x14ac:dyDescent="0.4">
      <c r="A134" s="287"/>
      <c r="B134" s="286"/>
      <c r="C134" s="78">
        <v>130</v>
      </c>
      <c r="D134" s="71" t="s">
        <v>809</v>
      </c>
      <c r="E134" s="139"/>
      <c r="F134" s="1"/>
      <c r="G134" s="44"/>
      <c r="H134" s="44"/>
      <c r="I134" s="44"/>
      <c r="J134" s="44"/>
      <c r="K134" s="44"/>
      <c r="L134" s="293"/>
    </row>
    <row r="135" spans="1:12" s="54" customFormat="1" ht="23.65" thickBot="1" x14ac:dyDescent="0.4">
      <c r="A135" s="282" t="s">
        <v>253</v>
      </c>
      <c r="B135" s="283" t="s">
        <v>810</v>
      </c>
      <c r="C135" s="69">
        <v>131</v>
      </c>
      <c r="D135" s="70" t="s">
        <v>811</v>
      </c>
      <c r="E135" s="140" t="s">
        <v>4</v>
      </c>
      <c r="F135" s="17"/>
      <c r="G135" s="26"/>
      <c r="H135" s="26"/>
      <c r="I135" s="26"/>
      <c r="J135" s="26"/>
      <c r="K135" s="26"/>
      <c r="L135" s="293"/>
    </row>
    <row r="136" spans="1:12" s="54" customFormat="1" ht="12" thickBot="1" x14ac:dyDescent="0.4">
      <c r="A136" s="284"/>
      <c r="B136" s="286"/>
      <c r="C136" s="69">
        <v>132</v>
      </c>
      <c r="D136" s="70" t="s">
        <v>812</v>
      </c>
      <c r="E136" s="140" t="s">
        <v>4</v>
      </c>
      <c r="F136" s="17"/>
      <c r="G136" s="26"/>
      <c r="H136" s="26"/>
      <c r="I136" s="26"/>
      <c r="J136" s="26"/>
      <c r="K136" s="26"/>
      <c r="L136" s="293"/>
    </row>
    <row r="137" spans="1:12" s="54" customFormat="1" ht="12" thickBot="1" x14ac:dyDescent="0.4">
      <c r="A137" s="284"/>
      <c r="B137" s="283" t="s">
        <v>257</v>
      </c>
      <c r="C137" s="78">
        <v>133</v>
      </c>
      <c r="D137" s="71" t="s">
        <v>813</v>
      </c>
      <c r="E137" s="139"/>
      <c r="F137" s="1"/>
      <c r="G137" s="44"/>
      <c r="H137" s="44"/>
      <c r="I137" s="44"/>
      <c r="J137" s="44"/>
      <c r="K137" s="44"/>
      <c r="L137" s="293"/>
    </row>
    <row r="138" spans="1:12" s="54" customFormat="1" ht="23.65" thickBot="1" x14ac:dyDescent="0.4">
      <c r="A138" s="284"/>
      <c r="B138" s="285"/>
      <c r="C138" s="78">
        <v>134</v>
      </c>
      <c r="D138" s="71" t="s">
        <v>814</v>
      </c>
      <c r="E138" s="139"/>
      <c r="F138" s="1"/>
      <c r="G138" s="44"/>
      <c r="H138" s="44"/>
      <c r="I138" s="44"/>
      <c r="J138" s="44"/>
      <c r="K138" s="44"/>
      <c r="L138" s="293"/>
    </row>
    <row r="139" spans="1:12" s="54" customFormat="1" ht="12" thickBot="1" x14ac:dyDescent="0.4">
      <c r="A139" s="284"/>
      <c r="B139" s="285"/>
      <c r="C139" s="78">
        <v>135</v>
      </c>
      <c r="D139" s="71" t="s">
        <v>815</v>
      </c>
      <c r="E139" s="139"/>
      <c r="F139" s="1"/>
      <c r="G139" s="44"/>
      <c r="H139" s="44"/>
      <c r="I139" s="44"/>
      <c r="J139" s="44"/>
      <c r="K139" s="44"/>
      <c r="L139" s="293"/>
    </row>
    <row r="140" spans="1:12" s="54" customFormat="1" ht="12" thickBot="1" x14ac:dyDescent="0.4">
      <c r="A140" s="284"/>
      <c r="B140" s="285"/>
      <c r="C140" s="78">
        <v>136</v>
      </c>
      <c r="D140" s="71" t="s">
        <v>260</v>
      </c>
      <c r="E140" s="139"/>
      <c r="F140" s="1"/>
      <c r="G140" s="44"/>
      <c r="H140" s="44"/>
      <c r="I140" s="44"/>
      <c r="J140" s="44"/>
      <c r="K140" s="44"/>
      <c r="L140" s="293"/>
    </row>
    <row r="141" spans="1:12" s="54" customFormat="1" ht="12" thickBot="1" x14ac:dyDescent="0.4">
      <c r="A141" s="284"/>
      <c r="B141" s="285"/>
      <c r="C141" s="78">
        <v>137</v>
      </c>
      <c r="D141" s="71" t="s">
        <v>261</v>
      </c>
      <c r="E141" s="139"/>
      <c r="F141" s="1"/>
      <c r="G141" s="44"/>
      <c r="H141" s="44"/>
      <c r="I141" s="44"/>
      <c r="J141" s="44"/>
      <c r="K141" s="44"/>
      <c r="L141" s="293"/>
    </row>
    <row r="142" spans="1:12" s="54" customFormat="1" ht="23.65" thickBot="1" x14ac:dyDescent="0.4">
      <c r="A142" s="284"/>
      <c r="B142" s="285"/>
      <c r="C142" s="78">
        <v>138</v>
      </c>
      <c r="D142" s="71" t="s">
        <v>816</v>
      </c>
      <c r="E142" s="139"/>
      <c r="F142" s="1"/>
      <c r="G142" s="44"/>
      <c r="H142" s="44"/>
      <c r="I142" s="44"/>
      <c r="J142" s="44"/>
      <c r="K142" s="44"/>
      <c r="L142" s="293"/>
    </row>
    <row r="143" spans="1:12" s="54" customFormat="1" ht="12" thickBot="1" x14ac:dyDescent="0.4">
      <c r="A143" s="284"/>
      <c r="B143" s="285"/>
      <c r="C143" s="78">
        <v>139</v>
      </c>
      <c r="D143" s="71" t="s">
        <v>817</v>
      </c>
      <c r="E143" s="139"/>
      <c r="F143" s="1"/>
      <c r="G143" s="44"/>
      <c r="H143" s="44"/>
      <c r="I143" s="44"/>
      <c r="J143" s="44"/>
      <c r="K143" s="44"/>
      <c r="L143" s="293"/>
    </row>
    <row r="144" spans="1:12" s="54" customFormat="1" ht="12" thickBot="1" x14ac:dyDescent="0.4">
      <c r="A144" s="284"/>
      <c r="B144" s="285"/>
      <c r="C144" s="78">
        <v>140</v>
      </c>
      <c r="D144" s="71" t="s">
        <v>263</v>
      </c>
      <c r="E144" s="139"/>
      <c r="F144" s="1"/>
      <c r="G144" s="44"/>
      <c r="H144" s="44"/>
      <c r="I144" s="44"/>
      <c r="J144" s="44"/>
      <c r="K144" s="44"/>
      <c r="L144" s="293"/>
    </row>
    <row r="145" spans="1:14" s="54" customFormat="1" ht="12" thickBot="1" x14ac:dyDescent="0.4">
      <c r="A145" s="284"/>
      <c r="B145" s="285"/>
      <c r="C145" s="78">
        <v>141</v>
      </c>
      <c r="D145" s="71" t="s">
        <v>818</v>
      </c>
      <c r="E145" s="139"/>
      <c r="F145" s="1"/>
      <c r="G145" s="44"/>
      <c r="H145" s="44"/>
      <c r="I145" s="44"/>
      <c r="J145" s="44"/>
      <c r="K145" s="44"/>
      <c r="L145" s="293"/>
    </row>
    <row r="146" spans="1:14" s="54" customFormat="1" ht="12" thickBot="1" x14ac:dyDescent="0.4">
      <c r="A146" s="284"/>
      <c r="B146" s="285"/>
      <c r="C146" s="78">
        <v>142</v>
      </c>
      <c r="D146" s="71" t="s">
        <v>264</v>
      </c>
      <c r="E146" s="139"/>
      <c r="F146" s="1"/>
      <c r="G146" s="44"/>
      <c r="H146" s="44"/>
      <c r="I146" s="44"/>
      <c r="J146" s="44"/>
      <c r="K146" s="44"/>
      <c r="L146" s="293"/>
    </row>
    <row r="147" spans="1:14" s="54" customFormat="1" ht="12" thickBot="1" x14ac:dyDescent="0.4">
      <c r="A147" s="284"/>
      <c r="B147" s="285"/>
      <c r="C147" s="78">
        <v>143</v>
      </c>
      <c r="D147" s="71" t="s">
        <v>265</v>
      </c>
      <c r="E147" s="139"/>
      <c r="F147" s="1"/>
      <c r="G147" s="44"/>
      <c r="H147" s="44"/>
      <c r="I147" s="44"/>
      <c r="J147" s="44"/>
      <c r="K147" s="44"/>
      <c r="L147" s="293"/>
    </row>
    <row r="148" spans="1:14" s="54" customFormat="1" ht="12" thickBot="1" x14ac:dyDescent="0.4">
      <c r="A148" s="284"/>
      <c r="B148" s="286"/>
      <c r="C148" s="78">
        <v>144</v>
      </c>
      <c r="D148" s="71" t="s">
        <v>266</v>
      </c>
      <c r="E148" s="139"/>
      <c r="F148" s="1"/>
      <c r="G148" s="44"/>
      <c r="H148" s="44"/>
      <c r="I148" s="44"/>
      <c r="J148" s="44"/>
      <c r="K148" s="44"/>
      <c r="L148" s="293"/>
    </row>
    <row r="149" spans="1:14" s="54" customFormat="1" ht="23.65" thickBot="1" x14ac:dyDescent="0.4">
      <c r="A149" s="284"/>
      <c r="B149" s="283" t="s">
        <v>267</v>
      </c>
      <c r="C149" s="78">
        <v>145</v>
      </c>
      <c r="D149" s="71" t="s">
        <v>819</v>
      </c>
      <c r="E149" s="139"/>
      <c r="F149" s="1"/>
      <c r="G149" s="44"/>
      <c r="H149" s="44"/>
      <c r="I149" s="44"/>
      <c r="J149" s="44"/>
      <c r="K149" s="44"/>
      <c r="L149" s="293"/>
    </row>
    <row r="150" spans="1:14" s="54" customFormat="1" ht="12" thickBot="1" x14ac:dyDescent="0.4">
      <c r="A150" s="284"/>
      <c r="B150" s="285"/>
      <c r="C150" s="78">
        <v>146</v>
      </c>
      <c r="D150" s="71" t="s">
        <v>820</v>
      </c>
      <c r="E150" s="139"/>
      <c r="F150" s="1"/>
      <c r="G150" s="44"/>
      <c r="H150" s="44"/>
      <c r="I150" s="44"/>
      <c r="J150" s="44"/>
      <c r="K150" s="44"/>
      <c r="L150" s="293"/>
    </row>
    <row r="151" spans="1:14" s="54" customFormat="1" ht="12" thickBot="1" x14ac:dyDescent="0.4">
      <c r="A151" s="284"/>
      <c r="B151" s="285"/>
      <c r="C151" s="78">
        <v>147</v>
      </c>
      <c r="D151" s="71" t="s">
        <v>269</v>
      </c>
      <c r="E151" s="139"/>
      <c r="F151" s="1"/>
      <c r="G151" s="44"/>
      <c r="H151" s="44"/>
      <c r="I151" s="44"/>
      <c r="J151" s="44"/>
      <c r="K151" s="44"/>
      <c r="L151" s="293"/>
    </row>
    <row r="152" spans="1:14" s="54" customFormat="1" ht="12" thickBot="1" x14ac:dyDescent="0.4">
      <c r="A152" s="284"/>
      <c r="B152" s="285"/>
      <c r="C152" s="78">
        <v>148</v>
      </c>
      <c r="D152" s="71" t="s">
        <v>821</v>
      </c>
      <c r="E152" s="139"/>
      <c r="F152" s="1"/>
      <c r="G152" s="44"/>
      <c r="H152" s="44"/>
      <c r="I152" s="44"/>
      <c r="J152" s="44"/>
      <c r="K152" s="44"/>
      <c r="L152" s="293"/>
    </row>
    <row r="153" spans="1:14" s="54" customFormat="1" ht="12" thickBot="1" x14ac:dyDescent="0.4">
      <c r="A153" s="284"/>
      <c r="B153" s="285"/>
      <c r="C153" s="69">
        <v>149</v>
      </c>
      <c r="D153" s="70" t="s">
        <v>822</v>
      </c>
      <c r="E153" s="140" t="s">
        <v>4</v>
      </c>
      <c r="F153" s="17"/>
      <c r="G153" s="26"/>
      <c r="H153" s="26"/>
      <c r="I153" s="26"/>
      <c r="J153" s="26"/>
      <c r="K153" s="26"/>
      <c r="L153" s="293"/>
    </row>
    <row r="154" spans="1:14" s="54" customFormat="1" ht="12" thickBot="1" x14ac:dyDescent="0.4">
      <c r="A154" s="287"/>
      <c r="B154" s="286"/>
      <c r="C154" s="69">
        <v>150</v>
      </c>
      <c r="D154" s="70" t="s">
        <v>272</v>
      </c>
      <c r="E154" s="140" t="s">
        <v>4</v>
      </c>
      <c r="F154" s="17"/>
      <c r="G154" s="26"/>
      <c r="H154" s="26"/>
      <c r="I154" s="26"/>
      <c r="J154" s="26"/>
      <c r="K154" s="26"/>
      <c r="L154" s="293"/>
    </row>
    <row r="155" spans="1:14" x14ac:dyDescent="0.45">
      <c r="N155" s="294"/>
    </row>
    <row r="156" spans="1:14" x14ac:dyDescent="0.45">
      <c r="B156" s="151" t="s">
        <v>1950</v>
      </c>
      <c r="C156" s="7">
        <f>C154</f>
        <v>150</v>
      </c>
      <c r="D156" s="151" t="s">
        <v>1953</v>
      </c>
      <c r="E156" s="124">
        <f>C156-(E157+E158)</f>
        <v>137</v>
      </c>
      <c r="F156" s="125" t="s">
        <v>1936</v>
      </c>
      <c r="G156" s="150">
        <f>COUNTIFS(E5:E154,"",F5:F154,"Yes")</f>
        <v>0</v>
      </c>
      <c r="H156" s="126">
        <f>I156</f>
        <v>0</v>
      </c>
      <c r="I156" s="127">
        <f>IFERROR((G156/$E$156),0)</f>
        <v>0</v>
      </c>
      <c r="N156" s="294"/>
    </row>
    <row r="157" spans="1:14" x14ac:dyDescent="0.45">
      <c r="D157" s="151" t="s">
        <v>6</v>
      </c>
      <c r="E157" s="6">
        <f>COUNTIFS(E5:E154,"",F5:F154,"N/A")</f>
        <v>0</v>
      </c>
      <c r="F157" s="6">
        <v>2019</v>
      </c>
      <c r="G157" s="149">
        <f>COUNTIFS(E5:E154,"",$K$5:$K$154,("*2019*"))</f>
        <v>0</v>
      </c>
      <c r="H157" s="126">
        <f>H156+I157</f>
        <v>0</v>
      </c>
      <c r="I157" s="127">
        <f t="shared" ref="I157:I170" si="0">IFERROR((G157/$E$156),0)</f>
        <v>0</v>
      </c>
      <c r="N157" s="294"/>
    </row>
    <row r="158" spans="1:14" x14ac:dyDescent="0.45">
      <c r="D158" s="151" t="s">
        <v>1935</v>
      </c>
      <c r="E158" s="6">
        <f>COUNTIF(E5:E154,"Yes")</f>
        <v>13</v>
      </c>
      <c r="F158" s="6">
        <v>2020</v>
      </c>
      <c r="G158" s="149">
        <f>COUNTIFS(E5:E154,"",$K$5:$K$154,("*2020*"))</f>
        <v>0</v>
      </c>
      <c r="H158" s="126">
        <f>H157+I158</f>
        <v>0</v>
      </c>
      <c r="I158" s="127">
        <f t="shared" si="0"/>
        <v>0</v>
      </c>
      <c r="N158" s="294"/>
    </row>
    <row r="159" spans="1:14" x14ac:dyDescent="0.45">
      <c r="F159" s="6">
        <v>2021</v>
      </c>
      <c r="G159" s="149">
        <f>COUNTIFS(E5:E154,"",$K$5:$K$154,("*2021*"))</f>
        <v>0</v>
      </c>
      <c r="H159" s="126">
        <f t="shared" ref="H159:H170" si="1">H158+I159</f>
        <v>0</v>
      </c>
      <c r="I159" s="127">
        <f t="shared" si="0"/>
        <v>0</v>
      </c>
      <c r="N159" s="294"/>
    </row>
    <row r="160" spans="1:14" x14ac:dyDescent="0.45">
      <c r="F160" s="6">
        <v>2022</v>
      </c>
      <c r="G160" s="149">
        <f>COUNTIFS(E5:E154,"",$K$5:$K$154,("*2022*"))</f>
        <v>0</v>
      </c>
      <c r="H160" s="126">
        <f t="shared" si="1"/>
        <v>0</v>
      </c>
      <c r="I160" s="127">
        <f t="shared" si="0"/>
        <v>0</v>
      </c>
      <c r="N160" s="294"/>
    </row>
    <row r="161" spans="6:14" x14ac:dyDescent="0.45">
      <c r="F161" s="6">
        <v>2023</v>
      </c>
      <c r="G161" s="149">
        <f>COUNTIFS(E5:E154,"",$K$5:$K$154,("*2023*"))</f>
        <v>0</v>
      </c>
      <c r="H161" s="126">
        <f t="shared" si="1"/>
        <v>0</v>
      </c>
      <c r="I161" s="127">
        <f t="shared" si="0"/>
        <v>0</v>
      </c>
      <c r="N161" s="294"/>
    </row>
    <row r="162" spans="6:14" x14ac:dyDescent="0.45">
      <c r="F162" s="6">
        <v>2024</v>
      </c>
      <c r="G162" s="149">
        <f>COUNTIFS(E5:E154,"",$K$5:$K$154,("*2024*"))</f>
        <v>0</v>
      </c>
      <c r="H162" s="126">
        <f t="shared" si="1"/>
        <v>0</v>
      </c>
      <c r="I162" s="127">
        <f t="shared" si="0"/>
        <v>0</v>
      </c>
      <c r="N162" s="294"/>
    </row>
    <row r="163" spans="6:14" x14ac:dyDescent="0.45">
      <c r="F163" s="6">
        <v>2025</v>
      </c>
      <c r="G163" s="149">
        <f>COUNTIFS(E5:E154,"",$K$5:$K$154,("*2025*"))</f>
        <v>0</v>
      </c>
      <c r="H163" s="126">
        <f t="shared" si="1"/>
        <v>0</v>
      </c>
      <c r="I163" s="127">
        <f t="shared" si="0"/>
        <v>0</v>
      </c>
      <c r="N163" s="294"/>
    </row>
    <row r="164" spans="6:14" x14ac:dyDescent="0.45">
      <c r="F164" s="6">
        <v>2026</v>
      </c>
      <c r="G164" s="149">
        <f>COUNTIFS(E5:E154,"",$K$5:$K$154,("*2026*"))</f>
        <v>0</v>
      </c>
      <c r="H164" s="126">
        <f t="shared" si="1"/>
        <v>0</v>
      </c>
      <c r="I164" s="127">
        <f t="shared" si="0"/>
        <v>0</v>
      </c>
      <c r="N164" s="294"/>
    </row>
    <row r="165" spans="6:14" x14ac:dyDescent="0.45">
      <c r="F165" s="6">
        <v>2027</v>
      </c>
      <c r="G165" s="149">
        <f>COUNTIFS(E5:E154,"",$K$5:$K$154,("*2027*"))</f>
        <v>0</v>
      </c>
      <c r="H165" s="126">
        <f t="shared" si="1"/>
        <v>0</v>
      </c>
      <c r="I165" s="127">
        <f t="shared" si="0"/>
        <v>0</v>
      </c>
      <c r="N165" s="294"/>
    </row>
    <row r="166" spans="6:14" x14ac:dyDescent="0.45">
      <c r="F166" s="6">
        <v>2028</v>
      </c>
      <c r="G166" s="149">
        <f>COUNTIFS(E5:E154,"",$K$5:$K$154,("*2028*"))</f>
        <v>0</v>
      </c>
      <c r="H166" s="126">
        <f t="shared" si="1"/>
        <v>0</v>
      </c>
      <c r="I166" s="127">
        <f t="shared" si="0"/>
        <v>0</v>
      </c>
      <c r="N166" s="294"/>
    </row>
    <row r="167" spans="6:14" x14ac:dyDescent="0.45">
      <c r="F167" s="6">
        <v>2029</v>
      </c>
      <c r="G167" s="149">
        <f>COUNTIFS(E5:E154,"",$K$5:$K$154,("*2029*"))</f>
        <v>0</v>
      </c>
      <c r="H167" s="126">
        <f t="shared" si="1"/>
        <v>0</v>
      </c>
      <c r="I167" s="127">
        <f t="shared" si="0"/>
        <v>0</v>
      </c>
      <c r="N167" s="294"/>
    </row>
    <row r="168" spans="6:14" x14ac:dyDescent="0.45">
      <c r="F168" s="6">
        <v>2030</v>
      </c>
      <c r="G168" s="149">
        <f>COUNTIFS(E5:E154,"",$K$5:$K$154,("*2030*"))</f>
        <v>0</v>
      </c>
      <c r="H168" s="126">
        <f t="shared" si="1"/>
        <v>0</v>
      </c>
      <c r="I168" s="127">
        <f t="shared" si="0"/>
        <v>0</v>
      </c>
      <c r="N168" s="294"/>
    </row>
    <row r="169" spans="6:14" x14ac:dyDescent="0.45">
      <c r="F169" s="151" t="s">
        <v>1952</v>
      </c>
      <c r="G169" s="149">
        <f>COUNTIFS(E5:E154,"",F5:F154,"No",K5:K154,"")</f>
        <v>0</v>
      </c>
      <c r="H169" s="126">
        <f t="shared" si="1"/>
        <v>0</v>
      </c>
      <c r="I169" s="127">
        <f t="shared" si="0"/>
        <v>0</v>
      </c>
      <c r="N169" s="294"/>
    </row>
    <row r="170" spans="6:14" x14ac:dyDescent="0.45">
      <c r="F170" s="151" t="s">
        <v>1951</v>
      </c>
      <c r="G170" s="149">
        <f>COUNTIFS(E5:E154,"",F5:F154,"")</f>
        <v>137</v>
      </c>
      <c r="H170" s="126">
        <f t="shared" si="1"/>
        <v>1</v>
      </c>
      <c r="I170" s="127">
        <f t="shared" si="0"/>
        <v>1</v>
      </c>
      <c r="N170" s="294"/>
    </row>
    <row r="171" spans="6:14" x14ac:dyDescent="0.45">
      <c r="F171" s="151" t="s">
        <v>1937</v>
      </c>
      <c r="G171" s="156">
        <f>SUM(G156:G170)</f>
        <v>137</v>
      </c>
      <c r="H171" s="154"/>
      <c r="I171" s="155">
        <f>SUM(I156:I170)</f>
        <v>1</v>
      </c>
      <c r="N171" s="294"/>
    </row>
    <row r="172" spans="6:14" x14ac:dyDescent="0.45">
      <c r="N172" s="294"/>
    </row>
    <row r="173" spans="6:14" x14ac:dyDescent="0.45">
      <c r="N173" s="294"/>
    </row>
    <row r="174" spans="6:14" x14ac:dyDescent="0.45">
      <c r="N174" s="294"/>
    </row>
    <row r="175" spans="6:14" x14ac:dyDescent="0.45">
      <c r="N175" s="294"/>
    </row>
    <row r="176" spans="6:14" x14ac:dyDescent="0.45">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Gl52ysrColVF7ArNIRqFh2ilI0u6McETs5zGKxuAeRrQY5sMcUCE0BXkha62wVWnM+LrhYdLVLN7Uhu0NOHUCA==" saltValue="AX8HlAGnxrpfyU64s6IKFw==" spinCount="100000" sheet="1" objects="1" scenarios="1" autoFilter="0"/>
  <autoFilter ref="A4:N154"/>
  <sortState ref="A4:M154">
    <sortCondition ref="C4"/>
  </sortState>
  <mergeCells count="1">
    <mergeCell ref="H3:K3"/>
  </mergeCells>
  <conditionalFormatting sqref="L5:L154">
    <cfRule type="cellIs" dxfId="2"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Tables!$D$2:$D$6</xm:f>
          </x14:formula1>
          <xm:sqref>J4 J6:J154</xm:sqref>
        </x14:dataValidation>
        <x14:dataValidation type="list" allowBlank="1" showInputMessage="1" showErrorMessage="1">
          <x14:formula1>
            <xm:f>Tables!$C$2:$C$8</xm:f>
          </x14:formula1>
          <xm:sqref>I4 I6:I154</xm:sqref>
        </x14:dataValidation>
        <x14:dataValidation type="list" allowBlank="1" showInputMessage="1" showErrorMessage="1">
          <x14:formula1>
            <xm:f>Tables!$B$2:$B$6</xm:f>
          </x14:formula1>
          <xm:sqref>H4 H6:H154</xm:sqref>
        </x14:dataValidation>
        <x14:dataValidation type="list" allowBlank="1" showInputMessage="1" showErrorMessage="1">
          <x14:formula1>
            <xm:f>Tables!$A$2:$A$4</xm:f>
          </x14:formula1>
          <xm:sqref>F4:F154</xm:sqref>
        </x14:dataValidation>
        <x14:dataValidation type="list" allowBlank="1" showInputMessage="1" showErrorMessage="1">
          <x14:formula1>
            <xm:f>Tables!$A$2</xm:f>
          </x14:formula1>
          <xm:sqref>L5:L154</xm:sqref>
        </x14:dataValidation>
        <x14:dataValidation type="list" allowBlank="1" showInputMessage="1" showErrorMessage="1">
          <x14:formula1>
            <xm:f>Tables!$E$2:$E$47</xm:f>
          </x14:formula1>
          <xm:sqref>K4</xm:sqref>
        </x14:dataValidation>
        <x14:dataValidation type="list" allowBlank="1" showInputMessage="1" showErrorMessage="1">
          <x14:formula1>
            <xm:f>Tables!$E$2:$E$47</xm:f>
          </x14:formula1>
          <xm:sqref>K6:K154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3:G162"/>
  <sheetViews>
    <sheetView topLeftCell="A154" workbookViewId="0">
      <selection activeCell="B161" sqref="B161"/>
    </sheetView>
  </sheetViews>
  <sheetFormatPr defaultRowHeight="14.25" x14ac:dyDescent="0.45"/>
  <cols>
    <col min="2" max="2" width="31.33203125" bestFit="1" customWidth="1"/>
    <col min="3" max="3" width="11.796875" customWidth="1"/>
    <col min="4" max="4" width="5" bestFit="1" customWidth="1"/>
    <col min="5" max="6" width="10.73046875" customWidth="1"/>
    <col min="7" max="7" width="12.796875" customWidth="1"/>
  </cols>
  <sheetData>
    <row r="3" spans="2:7" ht="28.5" x14ac:dyDescent="0.45">
      <c r="B3" s="169" t="s">
        <v>1960</v>
      </c>
      <c r="C3" s="179" t="s">
        <v>1968</v>
      </c>
      <c r="D3" s="179" t="s">
        <v>6</v>
      </c>
      <c r="E3" s="179" t="s">
        <v>2017</v>
      </c>
      <c r="F3" s="179" t="s">
        <v>2018</v>
      </c>
      <c r="G3" s="179" t="s">
        <v>2019</v>
      </c>
    </row>
    <row r="5" spans="2:7" x14ac:dyDescent="0.45">
      <c r="B5" t="s">
        <v>2020</v>
      </c>
      <c r="C5">
        <f>COUNTIF('Workings - 1'!C5:C21,"Yes")</f>
        <v>1</v>
      </c>
      <c r="D5">
        <f>COUNTIF('Workings - 1'!E5:E21,"N/A")</f>
        <v>0</v>
      </c>
      <c r="E5">
        <f>COUNT('Workings - 1'!A5:A21)</f>
        <v>17</v>
      </c>
      <c r="F5">
        <f>E5-D5-C5</f>
        <v>16</v>
      </c>
      <c r="G5" s="180">
        <f>COUNTIF('Workings - 1'!D5:D21,"yes")/F5</f>
        <v>0</v>
      </c>
    </row>
    <row r="6" spans="2:7" x14ac:dyDescent="0.45">
      <c r="B6" t="s">
        <v>1556</v>
      </c>
      <c r="C6">
        <f>COUNTIF('Workings - 1'!C22:C33,"Yes")</f>
        <v>0</v>
      </c>
      <c r="D6">
        <f>COUNTIF('Workings - 1'!E22:E33,"N/A")</f>
        <v>0</v>
      </c>
      <c r="E6">
        <f>COUNT('Workings - 1'!A22:A33)</f>
        <v>12</v>
      </c>
      <c r="F6">
        <f t="shared" ref="F6:F14" si="0">E6-D6-C6</f>
        <v>12</v>
      </c>
      <c r="G6" s="180">
        <f>COUNTIF('Workings - 1'!D22:D33,"yes")/F6</f>
        <v>0</v>
      </c>
    </row>
    <row r="7" spans="2:7" x14ac:dyDescent="0.45">
      <c r="B7" t="s">
        <v>1573</v>
      </c>
      <c r="C7">
        <f>COUNTIF('Workings - 1'!C34:C40,"Yes")</f>
        <v>0</v>
      </c>
      <c r="D7">
        <f>COUNTIF('Workings - 1'!E34:E40,"N/A")</f>
        <v>0</v>
      </c>
      <c r="E7">
        <f>COUNT('Workings - 1'!A34:A40)</f>
        <v>7</v>
      </c>
      <c r="F7">
        <f t="shared" si="0"/>
        <v>7</v>
      </c>
      <c r="G7" s="180">
        <f>COUNTIF('Workings - 1'!D34:D40,"yes")/F7</f>
        <v>0</v>
      </c>
    </row>
    <row r="8" spans="2:7" x14ac:dyDescent="0.45">
      <c r="B8" t="s">
        <v>1584</v>
      </c>
      <c r="C8">
        <f>COUNTIF('Workings - 1'!C41:C67,"Yes")</f>
        <v>1</v>
      </c>
      <c r="D8">
        <f>COUNTIF('Workings - 1'!E41:E67,"N/A")</f>
        <v>0</v>
      </c>
      <c r="E8">
        <f>COUNT('Workings - 1'!A41:A67)</f>
        <v>27</v>
      </c>
      <c r="F8">
        <f t="shared" si="0"/>
        <v>26</v>
      </c>
      <c r="G8" s="180">
        <f>COUNTIF('Workings - 1'!D41:D67,"yes")/F8</f>
        <v>0</v>
      </c>
    </row>
    <row r="9" spans="2:7" x14ac:dyDescent="0.45">
      <c r="B9" t="s">
        <v>364</v>
      </c>
      <c r="C9">
        <f>COUNTIF('Workings - 1'!C68:C74,"Yes")</f>
        <v>1</v>
      </c>
      <c r="D9">
        <f>COUNTIF('Workings - 1'!E68:E74,"N/A")</f>
        <v>0</v>
      </c>
      <c r="E9">
        <f>COUNT('Workings - 1'!A68:A74)</f>
        <v>7</v>
      </c>
      <c r="F9">
        <f t="shared" si="0"/>
        <v>6</v>
      </c>
      <c r="G9" s="180">
        <f>COUNTIF('Workings - 1'!D68:D74,"yes")/F9</f>
        <v>0</v>
      </c>
    </row>
    <row r="10" spans="2:7" x14ac:dyDescent="0.45">
      <c r="B10" t="s">
        <v>1109</v>
      </c>
      <c r="C10">
        <f>COUNTIF('Workings - 1'!C75:C76,"Yes")</f>
        <v>0</v>
      </c>
      <c r="D10">
        <f>COUNTIF('Workings - 1'!E75:E76,"N/A")</f>
        <v>0</v>
      </c>
      <c r="E10">
        <f>COUNT('Workings - 1'!A75:A76)</f>
        <v>2</v>
      </c>
      <c r="F10">
        <f t="shared" si="0"/>
        <v>2</v>
      </c>
      <c r="G10" s="180">
        <f>COUNTIF('Workings - 1'!D75:D76,"yes")/F10</f>
        <v>0</v>
      </c>
    </row>
    <row r="11" spans="2:7" x14ac:dyDescent="0.45">
      <c r="B11" t="s">
        <v>1630</v>
      </c>
      <c r="C11">
        <f>COUNTIF('Workings - 1'!C77:C83,"Yes")</f>
        <v>0</v>
      </c>
      <c r="D11">
        <f>COUNTIF('Workings - 1'!E77:E83,"N/A")</f>
        <v>0</v>
      </c>
      <c r="E11">
        <f>COUNT('Workings - 1'!A77:A83)</f>
        <v>7</v>
      </c>
      <c r="F11">
        <f t="shared" si="0"/>
        <v>7</v>
      </c>
      <c r="G11" s="180">
        <f>COUNTIF('Workings - 1'!D77:D83,"yes")/F11</f>
        <v>0</v>
      </c>
    </row>
    <row r="12" spans="2:7" x14ac:dyDescent="0.45">
      <c r="B12" t="s">
        <v>211</v>
      </c>
      <c r="C12">
        <f>COUNTIF('Workings - 1'!C84:C89,"Yes")</f>
        <v>1</v>
      </c>
      <c r="D12">
        <f>COUNTIF('Workings - 1'!E84:E89,"N/A")</f>
        <v>0</v>
      </c>
      <c r="E12">
        <f>COUNT('Workings - 1'!A84:A89)</f>
        <v>6</v>
      </c>
      <c r="F12">
        <f t="shared" si="0"/>
        <v>5</v>
      </c>
      <c r="G12" s="180">
        <f>COUNTIF('Workings - 1'!D84:D89,"yes")/F12</f>
        <v>0</v>
      </c>
    </row>
    <row r="13" spans="2:7" x14ac:dyDescent="0.45">
      <c r="B13" t="s">
        <v>2021</v>
      </c>
      <c r="C13">
        <f>COUNTIF('Workings - 1'!C90:C102,"Yes")</f>
        <v>7</v>
      </c>
      <c r="D13">
        <f>COUNTIF('Workings - 1'!E90:E102,"N/A")</f>
        <v>0</v>
      </c>
      <c r="E13">
        <f>COUNT('Workings - 1'!A90:A102)</f>
        <v>13</v>
      </c>
      <c r="F13">
        <f t="shared" si="0"/>
        <v>6</v>
      </c>
      <c r="G13" s="180">
        <f>COUNTIF('Workings - 1'!D90:D102,"yes")/F13</f>
        <v>0</v>
      </c>
    </row>
    <row r="14" spans="2:7" x14ac:dyDescent="0.45">
      <c r="B14" t="s">
        <v>253</v>
      </c>
      <c r="C14">
        <f>COUNTIF('Workings - 1'!C103:C117,"Yes")</f>
        <v>4</v>
      </c>
      <c r="D14">
        <f>COUNTIF('Workings - 1'!E103:E117,"N/A")</f>
        <v>0</v>
      </c>
      <c r="E14">
        <f>COUNT('Workings - 1'!A103:A117)</f>
        <v>15</v>
      </c>
      <c r="F14">
        <f t="shared" si="0"/>
        <v>11</v>
      </c>
      <c r="G14" s="180">
        <f>COUNTIF('Workings - 1'!D103:D117,"yes")/F14</f>
        <v>0</v>
      </c>
    </row>
    <row r="15" spans="2:7" x14ac:dyDescent="0.45">
      <c r="B15" s="181" t="s">
        <v>1937</v>
      </c>
      <c r="C15" s="181">
        <f>SUM(C5:C14)</f>
        <v>15</v>
      </c>
      <c r="D15" s="181">
        <f>SUM(D5:D14)</f>
        <v>0</v>
      </c>
      <c r="E15" s="181">
        <f>SUM(E5:E14)</f>
        <v>113</v>
      </c>
      <c r="F15" s="181">
        <f>SUM(F5:F14)</f>
        <v>98</v>
      </c>
      <c r="G15" s="182">
        <f>COUNTIF('Workings - 1'!D5:D117,"yes")/F15</f>
        <v>0</v>
      </c>
    </row>
    <row r="17" spans="2:7" ht="28.5" x14ac:dyDescent="0.45">
      <c r="B17" s="169" t="s">
        <v>1961</v>
      </c>
      <c r="C17" s="179" t="s">
        <v>1968</v>
      </c>
      <c r="D17" s="179" t="s">
        <v>6</v>
      </c>
      <c r="E17" s="179" t="s">
        <v>2017</v>
      </c>
      <c r="F17" s="179" t="s">
        <v>2018</v>
      </c>
      <c r="G17" s="179" t="s">
        <v>2019</v>
      </c>
    </row>
    <row r="19" spans="2:7" x14ac:dyDescent="0.45">
      <c r="B19" t="s">
        <v>2020</v>
      </c>
      <c r="C19">
        <f>COUNTIF('Workings - 1'!C122:C144,"Yes")</f>
        <v>2</v>
      </c>
      <c r="D19">
        <f>COUNTIF('Workings - 1'!E122:E144,"N/A")</f>
        <v>0</v>
      </c>
      <c r="E19">
        <f>COUNT('Workings - 1'!A122:A144)</f>
        <v>23</v>
      </c>
      <c r="F19">
        <f>E19-D19-C19</f>
        <v>21</v>
      </c>
      <c r="G19" s="180">
        <f>COUNTIF('Workings - 1'!D122:D144,"yes")/F19</f>
        <v>0</v>
      </c>
    </row>
    <row r="20" spans="2:7" x14ac:dyDescent="0.45">
      <c r="B20" t="s">
        <v>1092</v>
      </c>
      <c r="C20">
        <f>COUNTIF('Workings - 1'!C145:C160,"Yes")</f>
        <v>0</v>
      </c>
      <c r="D20">
        <f>COUNTIF('Workings - 1'!E145:E160,"N/A")</f>
        <v>0</v>
      </c>
      <c r="E20">
        <f>COUNT('Workings - 1'!A145:A160)</f>
        <v>16</v>
      </c>
      <c r="F20">
        <f t="shared" ref="F20:F26" si="1">E20-D20-C20</f>
        <v>16</v>
      </c>
      <c r="G20" s="180">
        <f>COUNTIF('Workings - 1'!D145:D160,"yes")/F20</f>
        <v>0</v>
      </c>
    </row>
    <row r="21" spans="2:7" x14ac:dyDescent="0.45">
      <c r="B21" t="s">
        <v>1112</v>
      </c>
      <c r="C21">
        <f>COUNTIF('Workings - 1'!C161:C174,"Yes")</f>
        <v>0</v>
      </c>
      <c r="D21">
        <f>COUNTIF('Workings - 1'!E161:E174,"N/A")</f>
        <v>0</v>
      </c>
      <c r="E21">
        <f>COUNT('Workings - 1'!A161:A174)</f>
        <v>14</v>
      </c>
      <c r="F21">
        <f t="shared" si="1"/>
        <v>14</v>
      </c>
      <c r="G21" s="180">
        <f>COUNTIF('Workings - 1'!D161:D174,"yes")/F21</f>
        <v>0</v>
      </c>
    </row>
    <row r="22" spans="2:7" x14ac:dyDescent="0.45">
      <c r="B22" t="s">
        <v>1128</v>
      </c>
      <c r="C22">
        <f>COUNTIF('Workings - 1'!C175:C216,"Yes")</f>
        <v>2</v>
      </c>
      <c r="D22">
        <f>COUNTIF('Workings - 1'!E175:E216,"N/A")</f>
        <v>0</v>
      </c>
      <c r="E22">
        <f>COUNT('Workings - 1'!A175:A216)</f>
        <v>42</v>
      </c>
      <c r="F22">
        <f t="shared" si="1"/>
        <v>40</v>
      </c>
      <c r="G22" s="180">
        <f>COUNTIF('Workings - 1'!D175:D216,"yes")/F22</f>
        <v>0</v>
      </c>
    </row>
    <row r="23" spans="2:7" x14ac:dyDescent="0.45">
      <c r="B23" t="s">
        <v>1630</v>
      </c>
      <c r="C23">
        <f>COUNTIF('Workings - 1'!C217:C228,"Yes")</f>
        <v>0</v>
      </c>
      <c r="D23">
        <f>COUNTIF('Workings - 1'!E217:E228,"N/A")</f>
        <v>0</v>
      </c>
      <c r="E23">
        <f>COUNT('Workings - 1'!A217:A228)</f>
        <v>12</v>
      </c>
      <c r="F23">
        <f t="shared" si="1"/>
        <v>12</v>
      </c>
      <c r="G23" s="180">
        <f>COUNTIF('Workings - 1'!D217:D228,"yes")/F23</f>
        <v>0</v>
      </c>
    </row>
    <row r="24" spans="2:7" x14ac:dyDescent="0.45">
      <c r="B24" t="s">
        <v>211</v>
      </c>
      <c r="C24">
        <f>COUNTIF('Workings - 1'!C229:C241,"Yes")</f>
        <v>1</v>
      </c>
      <c r="D24">
        <f>COUNTIF('Workings - 1'!E229:E241,"N/A")</f>
        <v>0</v>
      </c>
      <c r="E24">
        <f>COUNT('Workings - 1'!A229:A241)</f>
        <v>13</v>
      </c>
      <c r="F24">
        <f t="shared" si="1"/>
        <v>12</v>
      </c>
      <c r="G24" s="180">
        <f>COUNTIF('Workings - 1'!D229:D241,"yes")/F24</f>
        <v>0</v>
      </c>
    </row>
    <row r="25" spans="2:7" x14ac:dyDescent="0.45">
      <c r="B25" t="s">
        <v>2021</v>
      </c>
      <c r="C25">
        <f>COUNTIF('Workings - 1'!C242:C258,"Yes")</f>
        <v>6</v>
      </c>
      <c r="D25">
        <f>COUNTIF('Workings - 1'!E242:E258,"N/A")</f>
        <v>0</v>
      </c>
      <c r="E25">
        <f>COUNT('Workings - 1'!A242:A258)</f>
        <v>17</v>
      </c>
      <c r="F25">
        <f t="shared" si="1"/>
        <v>11</v>
      </c>
      <c r="G25" s="180">
        <f>COUNTIF('Workings - 1'!D242:D258,"yes")/F25</f>
        <v>0</v>
      </c>
    </row>
    <row r="26" spans="2:7" x14ac:dyDescent="0.45">
      <c r="B26" t="s">
        <v>253</v>
      </c>
      <c r="C26">
        <f>COUNTIF('Workings - 1'!C259:C276,"Yes")</f>
        <v>4</v>
      </c>
      <c r="D26">
        <f>COUNTIF('Workings - 1'!E259:E276,"N/A")</f>
        <v>0</v>
      </c>
      <c r="E26">
        <f>COUNT('Workings - 1'!A259:A276)</f>
        <v>18</v>
      </c>
      <c r="F26">
        <f t="shared" si="1"/>
        <v>14</v>
      </c>
      <c r="G26" s="180">
        <f>COUNTIF('Workings - 1'!D259:D276,"yes")/F26</f>
        <v>0</v>
      </c>
    </row>
    <row r="27" spans="2:7" x14ac:dyDescent="0.45">
      <c r="B27" s="167" t="s">
        <v>1937</v>
      </c>
      <c r="C27" s="181">
        <f>SUM(C17:C26)</f>
        <v>15</v>
      </c>
      <c r="D27" s="167">
        <f>SUM(D19:D26)</f>
        <v>0</v>
      </c>
      <c r="E27" s="167">
        <f>SUM(E19:E26)</f>
        <v>155</v>
      </c>
      <c r="F27" s="167">
        <f>SUM(F19:F26)</f>
        <v>140</v>
      </c>
      <c r="G27" s="182">
        <f>COUNTIF('Workings - 1'!D122:D276,"yes")/F27</f>
        <v>0</v>
      </c>
    </row>
    <row r="29" spans="2:7" ht="28.5" x14ac:dyDescent="0.45">
      <c r="B29" s="169" t="s">
        <v>1962</v>
      </c>
      <c r="C29" s="179" t="s">
        <v>1968</v>
      </c>
      <c r="D29" s="179" t="s">
        <v>6</v>
      </c>
      <c r="E29" s="179" t="s">
        <v>2017</v>
      </c>
      <c r="F29" s="179" t="s">
        <v>2018</v>
      </c>
      <c r="G29" s="179" t="s">
        <v>2019</v>
      </c>
    </row>
    <row r="30" spans="2:7" x14ac:dyDescent="0.45">
      <c r="D30" s="179" t="s">
        <v>6</v>
      </c>
    </row>
    <row r="31" spans="2:7" x14ac:dyDescent="0.45">
      <c r="B31" t="s">
        <v>2020</v>
      </c>
      <c r="C31">
        <f>COUNTIF('Workings - 1'!C281:C294,"Yes")</f>
        <v>1</v>
      </c>
      <c r="D31">
        <f>COUNTIF('Workings - 1'!E281:E294,"N/A")</f>
        <v>0</v>
      </c>
      <c r="E31">
        <f>COUNT('Workings - 1'!A281:A294)</f>
        <v>14</v>
      </c>
      <c r="F31">
        <f>E31-D31-C31</f>
        <v>13</v>
      </c>
      <c r="G31" s="180">
        <f>COUNTIF('Workings - 1'!D281:D294,"yes")/F31</f>
        <v>0</v>
      </c>
    </row>
    <row r="32" spans="2:7" x14ac:dyDescent="0.45">
      <c r="B32" t="s">
        <v>2022</v>
      </c>
      <c r="C32">
        <f>COUNTIF('Workings - 1'!C295:C327,"Yes")</f>
        <v>1</v>
      </c>
      <c r="D32">
        <f>COUNTIF('Workings - 1'!E295:E327,"N/A")</f>
        <v>0</v>
      </c>
      <c r="E32">
        <f>COUNT('Workings - 1'!A295:A327)</f>
        <v>33</v>
      </c>
      <c r="F32">
        <f t="shared" ref="F32:F39" si="2">E32-D32-C32</f>
        <v>32</v>
      </c>
      <c r="G32" s="180">
        <f>COUNTIF('Workings - 1'!D295:D327,"yes")/F32</f>
        <v>0</v>
      </c>
    </row>
    <row r="33" spans="2:7" x14ac:dyDescent="0.45">
      <c r="B33" t="s">
        <v>1719</v>
      </c>
      <c r="C33">
        <f>COUNTIF('Workings - 1'!C328:C342,"Yes")</f>
        <v>0</v>
      </c>
      <c r="D33">
        <f>COUNTIF('Workings - 1'!E328:E342,"N/A")</f>
        <v>0</v>
      </c>
      <c r="E33">
        <f>COUNT('Workings - 1'!A328:A342)</f>
        <v>15</v>
      </c>
      <c r="F33">
        <f t="shared" si="2"/>
        <v>15</v>
      </c>
      <c r="G33" s="180">
        <f>COUNTIF('Workings - 1'!D328:D342,"yes")/F33</f>
        <v>0</v>
      </c>
    </row>
    <row r="34" spans="2:7" x14ac:dyDescent="0.45">
      <c r="B34" t="s">
        <v>1306</v>
      </c>
      <c r="C34">
        <f>COUNTIF('Workings - 1'!C343:C388,"Yes")</f>
        <v>3</v>
      </c>
      <c r="D34">
        <f>COUNTIF('Workings - 1'!E343:E388,"N/A")</f>
        <v>0</v>
      </c>
      <c r="E34">
        <f>COUNT('Workings - 1'!A343:A388)</f>
        <v>46</v>
      </c>
      <c r="F34">
        <f t="shared" si="2"/>
        <v>43</v>
      </c>
      <c r="G34" s="180">
        <f>COUNTIF('Workings - 1'!D343:D388,"yes")/F34</f>
        <v>0</v>
      </c>
    </row>
    <row r="35" spans="2:7" x14ac:dyDescent="0.45">
      <c r="B35" t="s">
        <v>1787</v>
      </c>
      <c r="C35">
        <f>COUNTIF('Workings - 1'!C389:C410,"Yes")</f>
        <v>0</v>
      </c>
      <c r="D35">
        <f>COUNTIF('Workings - 1'!E389:E410,"N/A")</f>
        <v>0</v>
      </c>
      <c r="E35">
        <f>COUNT('Workings - 1'!A389:A410)</f>
        <v>22</v>
      </c>
      <c r="F35">
        <f t="shared" si="2"/>
        <v>22</v>
      </c>
      <c r="G35" s="180">
        <f>COUNTIF('Workings - 1'!D389:D410,"yes")/F35</f>
        <v>0</v>
      </c>
    </row>
    <row r="36" spans="2:7" x14ac:dyDescent="0.45">
      <c r="B36" t="s">
        <v>1630</v>
      </c>
      <c r="C36">
        <f>COUNTIF('Workings - 1'!C411:C429,"Yes")</f>
        <v>0</v>
      </c>
      <c r="D36">
        <f>COUNTIF('Workings - 1'!E411:E429,"N/A")</f>
        <v>0</v>
      </c>
      <c r="E36">
        <f>COUNT('Workings - 1'!A411:A429)</f>
        <v>19</v>
      </c>
      <c r="F36">
        <f t="shared" si="2"/>
        <v>19</v>
      </c>
      <c r="G36" s="180">
        <f>COUNTIF('Workings - 1'!D411:D429,"yes")/F36</f>
        <v>0</v>
      </c>
    </row>
    <row r="37" spans="2:7" x14ac:dyDescent="0.45">
      <c r="B37" t="s">
        <v>211</v>
      </c>
      <c r="C37">
        <f>COUNTIF('Workings - 1'!C430:C441,"Yes")</f>
        <v>1</v>
      </c>
      <c r="D37">
        <f>COUNTIF('Workings - 1'!E430:E441,"N/A")</f>
        <v>0</v>
      </c>
      <c r="E37">
        <f>COUNT('Workings - 1'!A430:A441)</f>
        <v>12</v>
      </c>
      <c r="F37">
        <f t="shared" si="2"/>
        <v>11</v>
      </c>
      <c r="G37" s="180">
        <f>COUNTIF('Workings - 1'!D430:D441,"yes")/F37</f>
        <v>0</v>
      </c>
    </row>
    <row r="38" spans="2:7" x14ac:dyDescent="0.45">
      <c r="B38" t="s">
        <v>2021</v>
      </c>
      <c r="C38">
        <f>COUNTIF('Workings - 1'!C442:C458,"Yes")</f>
        <v>6</v>
      </c>
      <c r="D38">
        <f>COUNTIF('Workings - 1'!E442:E458,"N/A")</f>
        <v>0</v>
      </c>
      <c r="E38">
        <f>COUNT('Workings - 1'!A442:A458)</f>
        <v>17</v>
      </c>
      <c r="F38">
        <f t="shared" si="2"/>
        <v>11</v>
      </c>
      <c r="G38" s="180">
        <f>COUNTIF('Workings - 1'!D442:D458,"yes")/F38</f>
        <v>0</v>
      </c>
    </row>
    <row r="39" spans="2:7" x14ac:dyDescent="0.45">
      <c r="B39" t="s">
        <v>253</v>
      </c>
      <c r="C39">
        <f>COUNTIF('Workings - 1'!C459:C477,"Yes")</f>
        <v>4</v>
      </c>
      <c r="D39">
        <f>COUNTIF('Workings - 1'!E459:E477,"N/A")</f>
        <v>0</v>
      </c>
      <c r="E39">
        <f>COUNT('Workings - 1'!A459:A477)</f>
        <v>19</v>
      </c>
      <c r="F39">
        <f t="shared" si="2"/>
        <v>15</v>
      </c>
      <c r="G39" s="180">
        <f>COUNTIF('Workings - 1'!D459:D477,"yes")/F39</f>
        <v>0</v>
      </c>
    </row>
    <row r="40" spans="2:7" x14ac:dyDescent="0.45">
      <c r="B40" s="167" t="s">
        <v>1937</v>
      </c>
      <c r="C40" s="181">
        <f>SUM(C31:C39)</f>
        <v>16</v>
      </c>
      <c r="D40" s="167">
        <f>SUM(D31:D39)</f>
        <v>0</v>
      </c>
      <c r="E40" s="167">
        <f>SUM(E31:E39)</f>
        <v>197</v>
      </c>
      <c r="F40" s="167">
        <f>SUM(F31:F39)</f>
        <v>181</v>
      </c>
      <c r="G40" s="182">
        <f>COUNTIF('Workings - 1'!D281:D477,"yes")/F40</f>
        <v>0</v>
      </c>
    </row>
    <row r="42" spans="2:7" ht="28.5" x14ac:dyDescent="0.45">
      <c r="B42" s="169" t="s">
        <v>1963</v>
      </c>
      <c r="C42" s="179" t="s">
        <v>1968</v>
      </c>
      <c r="D42" s="179" t="s">
        <v>6</v>
      </c>
      <c r="E42" s="179" t="s">
        <v>2017</v>
      </c>
      <c r="F42" s="179" t="s">
        <v>2018</v>
      </c>
      <c r="G42" s="179" t="s">
        <v>2019</v>
      </c>
    </row>
    <row r="44" spans="2:7" x14ac:dyDescent="0.45">
      <c r="B44" t="s">
        <v>429</v>
      </c>
      <c r="C44">
        <f>COUNTIF('Workings - 1'!C482:C513,"Yes")</f>
        <v>0</v>
      </c>
      <c r="D44">
        <f>COUNTIF('Workings - 1'!E482:E513,"N/A")</f>
        <v>0</v>
      </c>
      <c r="E44">
        <f>COUNT('Workings - 1'!A482:A513)</f>
        <v>32</v>
      </c>
      <c r="F44">
        <f>E44-D44-C44</f>
        <v>32</v>
      </c>
      <c r="G44" s="180">
        <f>COUNTIF('Workings - 1'!D482:D513,"yes")/F44</f>
        <v>0</v>
      </c>
    </row>
    <row r="45" spans="2:7" x14ac:dyDescent="0.45">
      <c r="B45" t="s">
        <v>2023</v>
      </c>
      <c r="C45">
        <f>COUNTIF('Workings - 1'!C514:C518,"Yes")</f>
        <v>0</v>
      </c>
      <c r="D45">
        <f>COUNTIF('Workings - 1'!E514:E518,"N/A")</f>
        <v>0</v>
      </c>
      <c r="E45">
        <f>COUNT('Workings - 1'!A514:A518)</f>
        <v>5</v>
      </c>
      <c r="F45">
        <f t="shared" ref="F45:F54" si="3">E45-D45-C45</f>
        <v>5</v>
      </c>
      <c r="G45" s="180">
        <f>COUNTIF('Workings - 1'!D514:D518,"yes")/F45</f>
        <v>0</v>
      </c>
    </row>
    <row r="46" spans="2:7" x14ac:dyDescent="0.45">
      <c r="B46" t="s">
        <v>478</v>
      </c>
      <c r="C46">
        <f>COUNTIF('Workings - 1'!C519:C534,"Yes")</f>
        <v>0</v>
      </c>
      <c r="D46">
        <f>COUNTIF('Workings - 1'!E519:E534,"N/A")</f>
        <v>0</v>
      </c>
      <c r="E46">
        <f>COUNT('Workings - 1'!A519:A534)</f>
        <v>16</v>
      </c>
      <c r="F46">
        <f t="shared" si="3"/>
        <v>16</v>
      </c>
      <c r="G46" s="180">
        <f>COUNTIF('Workings - 1'!D519:D534,"yes")/F46</f>
        <v>0</v>
      </c>
    </row>
    <row r="47" spans="2:7" x14ac:dyDescent="0.45">
      <c r="B47" t="s">
        <v>2020</v>
      </c>
      <c r="C47">
        <f>COUNTIF('Workings - 1'!C535:C550,"Yes")</f>
        <v>1</v>
      </c>
      <c r="D47">
        <f>COUNTIF('Workings - 1'!E535:E550,"N/A")</f>
        <v>0</v>
      </c>
      <c r="E47">
        <f>COUNT('Workings - 1'!A535:A550)</f>
        <v>16</v>
      </c>
      <c r="F47">
        <f t="shared" si="3"/>
        <v>15</v>
      </c>
      <c r="G47" s="180">
        <f>COUNTIF('Workings - 1'!D535:D550,"yes")/F47</f>
        <v>0</v>
      </c>
    </row>
    <row r="48" spans="2:7" x14ac:dyDescent="0.45">
      <c r="B48" t="s">
        <v>516</v>
      </c>
      <c r="C48">
        <f>COUNTIF('Workings - 1'!C551:C579,"Yes")</f>
        <v>1</v>
      </c>
      <c r="D48">
        <f>COUNTIF('Workings - 1'!E551:E579,"N/A")</f>
        <v>0</v>
      </c>
      <c r="E48">
        <f>COUNT('Workings - 1'!A551:A579)</f>
        <v>29</v>
      </c>
      <c r="F48">
        <f t="shared" si="3"/>
        <v>28</v>
      </c>
      <c r="G48" s="180">
        <f>COUNTIF('Workings - 1'!D551:D579,"yes")/F48</f>
        <v>0</v>
      </c>
    </row>
    <row r="49" spans="2:7" x14ac:dyDescent="0.45">
      <c r="B49" t="s">
        <v>2024</v>
      </c>
      <c r="C49">
        <f>COUNTIF('Workings - 1'!C580:C614,"Yes")</f>
        <v>1</v>
      </c>
      <c r="D49">
        <f>COUNTIF('Workings - 1'!E580:E614,"N/A")</f>
        <v>0</v>
      </c>
      <c r="E49">
        <f>COUNT('Workings - 1'!A580:A614)</f>
        <v>35</v>
      </c>
      <c r="F49">
        <f t="shared" si="3"/>
        <v>34</v>
      </c>
      <c r="G49" s="180">
        <f>COUNTIF('Workings - 1'!D580:D614,"yes")/F49</f>
        <v>0</v>
      </c>
    </row>
    <row r="50" spans="2:7" x14ac:dyDescent="0.45">
      <c r="B50" t="s">
        <v>591</v>
      </c>
      <c r="C50">
        <f>COUNTIF('Workings - 1'!C615:C622,"Yes")</f>
        <v>0</v>
      </c>
      <c r="D50">
        <f>COUNTIF('Workings - 1'!E615:E622,"N/A")</f>
        <v>0</v>
      </c>
      <c r="E50">
        <f>COUNT('Workings - 1'!A615:A622)</f>
        <v>8</v>
      </c>
      <c r="F50">
        <f t="shared" si="3"/>
        <v>8</v>
      </c>
      <c r="G50" s="180">
        <f>COUNTIF('Workings - 1'!D615:D622,"yes")/F50</f>
        <v>0</v>
      </c>
    </row>
    <row r="51" spans="2:7" x14ac:dyDescent="0.45">
      <c r="B51" t="s">
        <v>2025</v>
      </c>
      <c r="C51">
        <f>COUNTIF('Workings - 1'!C623:C643,"Yes")</f>
        <v>2</v>
      </c>
      <c r="D51">
        <f>COUNTIF('Workings - 1'!E623:E643,"N/A")</f>
        <v>0</v>
      </c>
      <c r="E51">
        <f>COUNT('Workings - 1'!A623:A643)</f>
        <v>21</v>
      </c>
      <c r="F51">
        <f t="shared" si="3"/>
        <v>19</v>
      </c>
      <c r="G51" s="180">
        <f>COUNTIF('Workings - 1'!D623:D643,"yes")/F51</f>
        <v>0</v>
      </c>
    </row>
    <row r="52" spans="2:7" x14ac:dyDescent="0.45">
      <c r="B52" t="s">
        <v>211</v>
      </c>
      <c r="C52">
        <f>COUNTIF('Workings - 1'!C644:C666,"Yes")</f>
        <v>6</v>
      </c>
      <c r="D52">
        <f>COUNTIF('Workings - 1'!E644:E666,"N/A")</f>
        <v>0</v>
      </c>
      <c r="E52">
        <f>COUNT('Workings - 1'!A644:A666)</f>
        <v>23</v>
      </c>
      <c r="F52">
        <f t="shared" si="3"/>
        <v>17</v>
      </c>
      <c r="G52" s="180">
        <f>COUNTIF('Workings - 1'!D644:D666,"yes")/F52</f>
        <v>0</v>
      </c>
    </row>
    <row r="53" spans="2:7" x14ac:dyDescent="0.45">
      <c r="B53" t="s">
        <v>392</v>
      </c>
      <c r="C53">
        <f>COUNTIF('Workings - 1'!C667:C671,"Yes")</f>
        <v>2</v>
      </c>
      <c r="D53">
        <f>COUNTIF('Workings - 1'!E667:E671,"N/A")</f>
        <v>0</v>
      </c>
      <c r="E53">
        <f>COUNT('Workings - 1'!A667:A671)</f>
        <v>5</v>
      </c>
      <c r="F53">
        <f>E53-D53-C53</f>
        <v>3</v>
      </c>
      <c r="G53" s="180">
        <f>COUNTIF('Workings - 1'!D667:D671,"yes")/F53</f>
        <v>0</v>
      </c>
    </row>
    <row r="54" spans="2:7" x14ac:dyDescent="0.45">
      <c r="B54" t="s">
        <v>253</v>
      </c>
      <c r="C54">
        <f>COUNTIF('Workings - 1'!C672:C686,"Yes")</f>
        <v>2</v>
      </c>
      <c r="D54">
        <f>COUNTIF('Workings - 1'!E672:E686,"N/A")</f>
        <v>0</v>
      </c>
      <c r="E54">
        <f>COUNT('Workings - 1'!A672:A686)</f>
        <v>15</v>
      </c>
      <c r="F54">
        <f t="shared" si="3"/>
        <v>13</v>
      </c>
      <c r="G54" s="180">
        <f>COUNTIF('Workings - 1'!D672:D686,"yes")/F54</f>
        <v>0</v>
      </c>
    </row>
    <row r="55" spans="2:7" x14ac:dyDescent="0.45">
      <c r="B55" s="167" t="s">
        <v>1937</v>
      </c>
      <c r="C55" s="167">
        <f>SUM(C44:C54)</f>
        <v>15</v>
      </c>
      <c r="D55" s="167">
        <f>SUM(D44:D54)</f>
        <v>0</v>
      </c>
      <c r="E55" s="167">
        <f>SUM(E44:E54)</f>
        <v>205</v>
      </c>
      <c r="F55" s="167">
        <f>SUM(F44:F54)</f>
        <v>190</v>
      </c>
      <c r="G55" s="182">
        <f>COUNTIF('Workings - 1'!D482:D686,"yes")/F55</f>
        <v>0</v>
      </c>
    </row>
    <row r="57" spans="2:7" ht="28.5" x14ac:dyDescent="0.45">
      <c r="B57" s="169" t="s">
        <v>1964</v>
      </c>
      <c r="C57" s="179" t="s">
        <v>1968</v>
      </c>
      <c r="D57" s="179" t="s">
        <v>6</v>
      </c>
      <c r="E57" s="179" t="s">
        <v>2017</v>
      </c>
      <c r="F57" s="179" t="s">
        <v>2018</v>
      </c>
      <c r="G57" s="179" t="s">
        <v>2019</v>
      </c>
    </row>
    <row r="59" spans="2:7" x14ac:dyDescent="0.45">
      <c r="B59" t="s">
        <v>2020</v>
      </c>
      <c r="C59">
        <f>COUNTIF('Workings - 1'!C691:C696,"Yes")</f>
        <v>2</v>
      </c>
      <c r="D59">
        <f>COUNTIF('Workings - 1'!E691:E696,"N/A")</f>
        <v>0</v>
      </c>
      <c r="E59">
        <f>COUNT('Workings - 1'!A691:A696)</f>
        <v>6</v>
      </c>
      <c r="F59">
        <f>E59-D59-C59</f>
        <v>4</v>
      </c>
      <c r="G59" s="180">
        <f>COUNTIF('Workings - 1'!D691:D696,"yes")/F59</f>
        <v>0</v>
      </c>
    </row>
    <row r="60" spans="2:7" x14ac:dyDescent="0.45">
      <c r="B60" t="s">
        <v>920</v>
      </c>
      <c r="C60">
        <f>COUNTIF('Workings - 1'!C697:C728,"Yes")</f>
        <v>1</v>
      </c>
      <c r="D60">
        <f>COUNTIF('Workings - 1'!E697:E728,"N/A")</f>
        <v>0</v>
      </c>
      <c r="E60">
        <f>COUNT('Workings - 1'!A697:A728)</f>
        <v>32</v>
      </c>
      <c r="F60">
        <f t="shared" ref="F60:F67" si="4">E60-D60-C60</f>
        <v>31</v>
      </c>
      <c r="G60" s="180">
        <f>COUNTIF('Workings - 1'!D697:D728,"yes")/F60</f>
        <v>0</v>
      </c>
    </row>
    <row r="61" spans="2:7" x14ac:dyDescent="0.45">
      <c r="B61" t="s">
        <v>960</v>
      </c>
      <c r="C61">
        <f>COUNTIF('Workings - 1'!C729:C744,"Yes")</f>
        <v>0</v>
      </c>
      <c r="D61">
        <f>COUNTIF('Workings - 1'!E729:E744,"N/A")</f>
        <v>0</v>
      </c>
      <c r="E61">
        <f>COUNT('Workings - 1'!A729:A744)</f>
        <v>16</v>
      </c>
      <c r="F61">
        <f t="shared" si="4"/>
        <v>16</v>
      </c>
      <c r="G61" s="180">
        <f>COUNTIF('Workings - 1'!D729:D744,"yes")/F61</f>
        <v>0</v>
      </c>
    </row>
    <row r="62" spans="2:7" x14ac:dyDescent="0.45">
      <c r="B62" t="s">
        <v>982</v>
      </c>
      <c r="C62">
        <f>COUNTIF('Workings - 1'!C745:C762,"Yes")</f>
        <v>0</v>
      </c>
      <c r="D62">
        <f>COUNTIF('Workings - 1'!E745:E762,"N/A")</f>
        <v>0</v>
      </c>
      <c r="E62">
        <f>COUNT('Workings - 1'!A745:A762)</f>
        <v>18</v>
      </c>
      <c r="F62">
        <f t="shared" si="4"/>
        <v>18</v>
      </c>
      <c r="G62" s="180">
        <f>COUNTIF('Workings - 1'!D745:D762,"yes")/F62</f>
        <v>0</v>
      </c>
    </row>
    <row r="63" spans="2:7" x14ac:dyDescent="0.45">
      <c r="B63" t="s">
        <v>1004</v>
      </c>
      <c r="C63">
        <f>COUNTIF('Workings - 1'!C763:C773,"Yes")</f>
        <v>0</v>
      </c>
      <c r="D63">
        <f>COUNTIF('Workings - 1'!E763:E773,"N/A")</f>
        <v>0</v>
      </c>
      <c r="E63">
        <f>COUNT('Workings - 1'!A763:A773)</f>
        <v>11</v>
      </c>
      <c r="F63">
        <f t="shared" si="4"/>
        <v>11</v>
      </c>
      <c r="G63" s="180">
        <f>COUNTIF('Workings - 1'!D763:D773,"yes")/F63</f>
        <v>0</v>
      </c>
    </row>
    <row r="64" spans="2:7" x14ac:dyDescent="0.45">
      <c r="B64" t="s">
        <v>1630</v>
      </c>
      <c r="C64">
        <f>COUNTIF('Workings - 1'!C774:C790,"Yes")</f>
        <v>0</v>
      </c>
      <c r="D64">
        <f>COUNTIF('Workings - 1'!E774:E790,"N/A")</f>
        <v>0</v>
      </c>
      <c r="E64">
        <f>COUNT('Workings - 1'!A774:A790)</f>
        <v>17</v>
      </c>
      <c r="F64">
        <f t="shared" si="4"/>
        <v>17</v>
      </c>
      <c r="G64" s="180">
        <f>COUNTIF('Workings - 1'!D774:D790,"yes")/F64</f>
        <v>0</v>
      </c>
    </row>
    <row r="65" spans="2:7" x14ac:dyDescent="0.45">
      <c r="B65" t="s">
        <v>211</v>
      </c>
      <c r="C65">
        <f>COUNTIF('Workings - 1'!C791:C804,"Yes")</f>
        <v>1</v>
      </c>
      <c r="D65">
        <f>COUNTIF('Workings - 1'!E791:E804,"N/A")</f>
        <v>0</v>
      </c>
      <c r="E65">
        <f>COUNT('Workings - 1'!A791:A804)</f>
        <v>14</v>
      </c>
      <c r="F65">
        <f t="shared" si="4"/>
        <v>13</v>
      </c>
      <c r="G65" s="180">
        <f>COUNTIF('Workings - 1'!D791:D804,"yes")/F65</f>
        <v>0</v>
      </c>
    </row>
    <row r="66" spans="2:7" x14ac:dyDescent="0.45">
      <c r="B66" t="s">
        <v>2021</v>
      </c>
      <c r="C66">
        <f>COUNTIF('Workings - 1'!C805:C821,"Yes")</f>
        <v>6</v>
      </c>
      <c r="D66">
        <f>COUNTIF('Workings - 1'!E805:E821,"N/A")</f>
        <v>0</v>
      </c>
      <c r="E66">
        <f>COUNT('Workings - 1'!A805:A821)</f>
        <v>17</v>
      </c>
      <c r="F66">
        <f t="shared" si="4"/>
        <v>11</v>
      </c>
      <c r="G66" s="180">
        <f>COUNTIF('Workings - 1'!D805:D821,"yes")/F66</f>
        <v>0</v>
      </c>
    </row>
    <row r="67" spans="2:7" x14ac:dyDescent="0.45">
      <c r="B67" t="s">
        <v>253</v>
      </c>
      <c r="C67">
        <f>COUNTIF('Workings - 1'!C822:C840,"Yes")</f>
        <v>4</v>
      </c>
      <c r="D67">
        <f>COUNTIF('Workings - 1'!E822:E840,"N/A")</f>
        <v>0</v>
      </c>
      <c r="E67">
        <f>COUNT('Workings - 1'!A822:A840)</f>
        <v>19</v>
      </c>
      <c r="F67">
        <f t="shared" si="4"/>
        <v>15</v>
      </c>
      <c r="G67" s="180">
        <f>COUNTIF('Workings - 1'!D822:D840,"yes")/F67</f>
        <v>0</v>
      </c>
    </row>
    <row r="68" spans="2:7" x14ac:dyDescent="0.45">
      <c r="B68" s="167" t="s">
        <v>1937</v>
      </c>
      <c r="C68" s="167">
        <f>SUM(C59:C67)</f>
        <v>14</v>
      </c>
      <c r="D68" s="167">
        <f>SUM(D59:D67)</f>
        <v>0</v>
      </c>
      <c r="E68" s="167">
        <f>SUM(E59:E67)</f>
        <v>150</v>
      </c>
      <c r="F68" s="167">
        <f>SUM(F59:F67)</f>
        <v>136</v>
      </c>
      <c r="G68" s="182">
        <f>COUNTIF('Workings - 1'!D691:D840,"yes")/F68</f>
        <v>0</v>
      </c>
    </row>
    <row r="70" spans="2:7" ht="28.5" x14ac:dyDescent="0.45">
      <c r="B70" s="169" t="s">
        <v>1965</v>
      </c>
      <c r="C70" s="179" t="s">
        <v>1968</v>
      </c>
      <c r="D70" s="179" t="s">
        <v>6</v>
      </c>
      <c r="E70" s="179" t="s">
        <v>2017</v>
      </c>
      <c r="F70" s="179" t="s">
        <v>2018</v>
      </c>
      <c r="G70" s="179" t="s">
        <v>2019</v>
      </c>
    </row>
    <row r="72" spans="2:7" x14ac:dyDescent="0.45">
      <c r="B72" t="s">
        <v>2020</v>
      </c>
      <c r="C72">
        <f>COUNTIF('Workings - 1'!C845:C858,"Yes")</f>
        <v>1</v>
      </c>
      <c r="D72">
        <f>COUNTIF('Workings - 1'!E845:E858,"N/A")</f>
        <v>0</v>
      </c>
      <c r="E72">
        <f>COUNT('Workings - 1'!A845:A858)</f>
        <v>14</v>
      </c>
      <c r="F72">
        <f>E72-D72-C72</f>
        <v>13</v>
      </c>
      <c r="G72" s="180">
        <f>COUNTIF('Workings - 1'!D845:D858,"yes")/F72</f>
        <v>0</v>
      </c>
    </row>
    <row r="73" spans="2:7" x14ac:dyDescent="0.45">
      <c r="B73" t="s">
        <v>2026</v>
      </c>
      <c r="C73">
        <f>COUNTIF('Workings - 1'!C859:C872,"Yes")</f>
        <v>0</v>
      </c>
      <c r="D73">
        <f>COUNTIF('Workings - 1'!E859:E872,"N/A")</f>
        <v>0</v>
      </c>
      <c r="E73">
        <f>COUNT('Workings - 1'!A859:A872)</f>
        <v>14</v>
      </c>
      <c r="F73">
        <f t="shared" ref="F73:F83" si="5">E73-D73-C73</f>
        <v>14</v>
      </c>
      <c r="G73" s="180">
        <f>COUNTIF('Workings - 1'!D859:D872,"yes")/F73</f>
        <v>0</v>
      </c>
    </row>
    <row r="74" spans="2:7" x14ac:dyDescent="0.45">
      <c r="B74" t="s">
        <v>1418</v>
      </c>
      <c r="C74">
        <f>COUNTIF('Workings - 1'!C873:C884,"Yes")</f>
        <v>0</v>
      </c>
      <c r="D74">
        <f>COUNTIF('Workings - 1'!E873:E884,"N/A")</f>
        <v>0</v>
      </c>
      <c r="E74">
        <f>COUNT('Workings - 1'!A873:A884)</f>
        <v>12</v>
      </c>
      <c r="F74">
        <f t="shared" si="5"/>
        <v>12</v>
      </c>
      <c r="G74" s="180">
        <f>COUNTIF('Workings - 1'!D873:D884,"yes")/F74</f>
        <v>0</v>
      </c>
    </row>
    <row r="75" spans="2:7" x14ac:dyDescent="0.45">
      <c r="B75" t="s">
        <v>1438</v>
      </c>
      <c r="C75">
        <f>COUNTIF('Workings - 1'!C885:C891,"Yes")</f>
        <v>0</v>
      </c>
      <c r="D75">
        <f>COUNTIF('Workings - 1'!E885:E891,"N/A")</f>
        <v>0</v>
      </c>
      <c r="E75">
        <f>COUNT('Workings - 1'!A885:A891)</f>
        <v>7</v>
      </c>
      <c r="F75">
        <f t="shared" si="5"/>
        <v>7</v>
      </c>
      <c r="G75" s="180">
        <f>COUNTIF('Workings - 1'!D885:D891,"yes")/F75</f>
        <v>0</v>
      </c>
    </row>
    <row r="76" spans="2:7" x14ac:dyDescent="0.45">
      <c r="B76" t="s">
        <v>1448</v>
      </c>
      <c r="C76">
        <f>COUNTIF('Workings - 1'!C892:C907,"Yes")</f>
        <v>0</v>
      </c>
      <c r="D76">
        <f>COUNTIF('Workings - 1'!E892:E907,"N/A")</f>
        <v>0</v>
      </c>
      <c r="E76">
        <f>COUNT('Workings - 1'!A892:A907)</f>
        <v>16</v>
      </c>
      <c r="F76">
        <f t="shared" si="5"/>
        <v>16</v>
      </c>
      <c r="G76" s="180">
        <f>COUNTIF('Workings - 1'!D892:D907,"yes")/F76</f>
        <v>0</v>
      </c>
    </row>
    <row r="77" spans="2:7" x14ac:dyDescent="0.45">
      <c r="B77" t="s">
        <v>1468</v>
      </c>
      <c r="C77">
        <f>COUNTIF('Workings - 1'!C908:C915,"Yes")</f>
        <v>0</v>
      </c>
      <c r="D77">
        <f>COUNTIF('Workings - 1'!E908:E915,"N/A")</f>
        <v>0</v>
      </c>
      <c r="E77">
        <f>COUNT('Workings - 1'!A908:A915)</f>
        <v>8</v>
      </c>
      <c r="F77">
        <f t="shared" si="5"/>
        <v>8</v>
      </c>
      <c r="G77" s="180">
        <f>COUNTIF('Workings - 1'!D908:D915,"yes")/F77</f>
        <v>0</v>
      </c>
    </row>
    <row r="78" spans="2:7" x14ac:dyDescent="0.45">
      <c r="B78" t="s">
        <v>1480</v>
      </c>
      <c r="C78">
        <f>COUNTIF('Workings - 1'!C916:C924,"Yes")</f>
        <v>0</v>
      </c>
      <c r="D78">
        <f>COUNTIF('Workings - 1'!E916:E924,"N/A")</f>
        <v>0</v>
      </c>
      <c r="E78">
        <f>COUNT('Workings - 1'!A916:A924)</f>
        <v>9</v>
      </c>
      <c r="F78">
        <f t="shared" si="5"/>
        <v>9</v>
      </c>
      <c r="G78" s="180">
        <f>COUNTIF('Workings - 1'!D916:D924,"yes")/F78</f>
        <v>0</v>
      </c>
    </row>
    <row r="79" spans="2:7" x14ac:dyDescent="0.45">
      <c r="B79" t="s">
        <v>1494</v>
      </c>
      <c r="C79">
        <f>COUNTIF('Workings - 1'!C925:C931,"Yes")</f>
        <v>0</v>
      </c>
      <c r="D79">
        <f>COUNTIF('Workings - 1'!E925:E931,"N/A")</f>
        <v>0</v>
      </c>
      <c r="E79">
        <f>COUNT('Workings - 1'!A925:A931)</f>
        <v>7</v>
      </c>
      <c r="F79">
        <f t="shared" si="5"/>
        <v>7</v>
      </c>
      <c r="G79" s="180">
        <f>COUNTIF('Workings - 1'!D925:D931,"yes")/F79</f>
        <v>0</v>
      </c>
    </row>
    <row r="80" spans="2:7" x14ac:dyDescent="0.45">
      <c r="B80" t="s">
        <v>1630</v>
      </c>
      <c r="C80">
        <f>COUNTIF('Workings - 1'!C932:C945,"Yes")</f>
        <v>1</v>
      </c>
      <c r="D80">
        <f>COUNTIF('Workings - 1'!E932:E945,"N/A")</f>
        <v>0</v>
      </c>
      <c r="E80">
        <f>COUNT('Workings - 1'!A932:A945)</f>
        <v>14</v>
      </c>
      <c r="F80">
        <f t="shared" si="5"/>
        <v>13</v>
      </c>
      <c r="G80" s="180">
        <f>COUNTIF('Workings - 1'!D932:D945,"yes")/F80</f>
        <v>0</v>
      </c>
    </row>
    <row r="81" spans="2:7" x14ac:dyDescent="0.45">
      <c r="B81" t="s">
        <v>211</v>
      </c>
      <c r="C81">
        <f>COUNTIF('Workings - 1'!C946:C957,"Yes")</f>
        <v>1</v>
      </c>
      <c r="D81">
        <f>COUNTIF('Workings - 1'!E946:E957,"N/A")</f>
        <v>0</v>
      </c>
      <c r="E81">
        <f>COUNT('Workings - 1'!A946:A957)</f>
        <v>12</v>
      </c>
      <c r="F81">
        <f>E81-D81-C81</f>
        <v>11</v>
      </c>
      <c r="G81" s="180">
        <f>COUNTIF('Workings - 1'!D946:D957,"yes")/F81</f>
        <v>0</v>
      </c>
    </row>
    <row r="82" spans="2:7" x14ac:dyDescent="0.45">
      <c r="B82" t="s">
        <v>392</v>
      </c>
      <c r="C82">
        <f>COUNTIF('Workings - 1'!C958:C973,"Yes")</f>
        <v>6</v>
      </c>
      <c r="D82">
        <f>COUNTIF('Workings - 1'!E958:E973,"N/A")</f>
        <v>0</v>
      </c>
      <c r="E82">
        <f>COUNT('Workings - 1'!A958:A973)</f>
        <v>16</v>
      </c>
      <c r="F82">
        <f t="shared" si="5"/>
        <v>10</v>
      </c>
      <c r="G82" s="180">
        <f>COUNTIF('Workings - 1'!D958:D973,"yes")/F82</f>
        <v>0</v>
      </c>
    </row>
    <row r="83" spans="2:7" x14ac:dyDescent="0.45">
      <c r="B83" t="s">
        <v>253</v>
      </c>
      <c r="C83">
        <f>COUNTIF('Workings - 1'!C974:C992,"Yes")</f>
        <v>4</v>
      </c>
      <c r="D83">
        <f>COUNTIF('Workings - 1'!E974:E992,"N/A")</f>
        <v>0</v>
      </c>
      <c r="E83">
        <f>COUNT('Workings - 1'!A974:A992)</f>
        <v>19</v>
      </c>
      <c r="F83">
        <f t="shared" si="5"/>
        <v>15</v>
      </c>
      <c r="G83" s="180">
        <f>COUNTIF('Workings - 1'!D974:D992,"yes")/F83</f>
        <v>0</v>
      </c>
    </row>
    <row r="84" spans="2:7" x14ac:dyDescent="0.45">
      <c r="B84" s="167" t="s">
        <v>1937</v>
      </c>
      <c r="C84" s="167">
        <f>SUM(C72:C83)</f>
        <v>13</v>
      </c>
      <c r="D84" s="167">
        <f>SUM(D72:D83)</f>
        <v>0</v>
      </c>
      <c r="E84" s="167">
        <f>SUM(E72:E83)</f>
        <v>148</v>
      </c>
      <c r="F84" s="167">
        <f>SUM(F72:F83)</f>
        <v>135</v>
      </c>
      <c r="G84" s="182">
        <f>COUNTIF('Workings - 1'!D845:D992,"yes")/F84</f>
        <v>0</v>
      </c>
    </row>
    <row r="86" spans="2:7" ht="28.5" x14ac:dyDescent="0.45">
      <c r="B86" s="169" t="s">
        <v>1946</v>
      </c>
      <c r="C86" s="179" t="s">
        <v>1968</v>
      </c>
      <c r="D86" s="179" t="s">
        <v>6</v>
      </c>
      <c r="E86" s="179" t="s">
        <v>2017</v>
      </c>
      <c r="F86" s="179" t="s">
        <v>2018</v>
      </c>
      <c r="G86" s="179" t="s">
        <v>2019</v>
      </c>
    </row>
    <row r="88" spans="2:7" x14ac:dyDescent="0.45">
      <c r="B88" t="s">
        <v>2020</v>
      </c>
      <c r="C88">
        <f>COUNTIF('Workings - 1'!C997:C1012,"Yes")</f>
        <v>1</v>
      </c>
      <c r="D88">
        <f>COUNTIF('Workings - 1'!E997:E1012,"N/A")</f>
        <v>0</v>
      </c>
      <c r="E88">
        <f>COUNT('Workings - 1'!A997:A1012)</f>
        <v>16</v>
      </c>
      <c r="F88">
        <f>E88-D88-C88</f>
        <v>15</v>
      </c>
      <c r="G88" s="180">
        <f>COUNTIF('Workings - 1'!D997:D1012,"yes")/F88</f>
        <v>0</v>
      </c>
    </row>
    <row r="89" spans="2:7" x14ac:dyDescent="0.45">
      <c r="B89" t="s">
        <v>683</v>
      </c>
      <c r="C89">
        <f>COUNTIF('Workings - 1'!C1013:C1019,"Yes")</f>
        <v>0</v>
      </c>
      <c r="D89">
        <f>COUNTIF('Workings - 1'!E1013:E1019,"N/A")</f>
        <v>0</v>
      </c>
      <c r="E89">
        <f>COUNT('Workings - 1'!A1013:A1019)</f>
        <v>7</v>
      </c>
      <c r="F89">
        <f t="shared" ref="F89:F96" si="6">E89-D89-C89</f>
        <v>7</v>
      </c>
      <c r="G89" s="180">
        <f>COUNTIF('Workings - 1'!D1013:D1019,"yes")/F89</f>
        <v>0</v>
      </c>
    </row>
    <row r="90" spans="2:7" x14ac:dyDescent="0.45">
      <c r="B90" t="s">
        <v>694</v>
      </c>
      <c r="C90">
        <f>COUNTIF('Workings - 1'!C1020:C1044,"Yes")</f>
        <v>1</v>
      </c>
      <c r="D90">
        <f>COUNTIF('Workings - 1'!E1020:E1044,"N/A")</f>
        <v>0</v>
      </c>
      <c r="E90">
        <f>COUNT('Workings - 1'!A1020:A1044)</f>
        <v>25</v>
      </c>
      <c r="F90">
        <f t="shared" si="6"/>
        <v>24</v>
      </c>
      <c r="G90" s="180">
        <f>COUNTIF('Workings - 1'!D1020:D1044,"yes")/F90</f>
        <v>0</v>
      </c>
    </row>
    <row r="91" spans="2:7" x14ac:dyDescent="0.45">
      <c r="B91" t="s">
        <v>725</v>
      </c>
      <c r="C91">
        <f>COUNTIF('Workings - 1'!C1045:C1061,"Yes")</f>
        <v>0</v>
      </c>
      <c r="D91">
        <f>COUNTIF('Workings - 1'!E1045:E1061,"N/A")</f>
        <v>0</v>
      </c>
      <c r="E91">
        <f>COUNT('Workings - 1'!A1045:A1061)</f>
        <v>17</v>
      </c>
      <c r="F91">
        <f t="shared" si="6"/>
        <v>17</v>
      </c>
      <c r="G91" s="180">
        <f>COUNTIF('Workings - 1'!D1045:D1061,"yes")/F91</f>
        <v>0</v>
      </c>
    </row>
    <row r="92" spans="2:7" x14ac:dyDescent="0.45">
      <c r="B92" t="s">
        <v>747</v>
      </c>
      <c r="C92">
        <f>COUNTIF('Workings - 1'!C1062:C1069,"Yes")</f>
        <v>0</v>
      </c>
      <c r="D92">
        <f>COUNTIF('Workings - 1'!E1062:E1069,"N/A")</f>
        <v>0</v>
      </c>
      <c r="E92">
        <f>COUNT('Workings - 1'!A1062:A1069)</f>
        <v>8</v>
      </c>
      <c r="F92">
        <f t="shared" si="6"/>
        <v>8</v>
      </c>
      <c r="G92" s="180">
        <f>COUNTIF('Workings - 1'!D1062:D1069,"yes")/F92</f>
        <v>0</v>
      </c>
    </row>
    <row r="93" spans="2:7" x14ac:dyDescent="0.45">
      <c r="B93" t="s">
        <v>760</v>
      </c>
      <c r="C93">
        <f>COUNTIF('Workings - 1'!C1070:C1075,"Yes")</f>
        <v>0</v>
      </c>
      <c r="D93">
        <f>COUNTIF('Workings - 1'!E1070:E1075,"N/A")</f>
        <v>0</v>
      </c>
      <c r="E93">
        <f>COUNT('Workings - 1'!A1070:A1075)</f>
        <v>6</v>
      </c>
      <c r="F93">
        <f t="shared" si="6"/>
        <v>6</v>
      </c>
      <c r="G93" s="180">
        <f>COUNTIF('Workings - 1'!D1070:D1075,"yes")/F93</f>
        <v>0</v>
      </c>
    </row>
    <row r="94" spans="2:7" x14ac:dyDescent="0.45">
      <c r="B94" t="s">
        <v>769</v>
      </c>
      <c r="C94">
        <f>COUNTIF('Workings - 1'!C1076:C1086,"Yes")</f>
        <v>0</v>
      </c>
      <c r="D94">
        <f>COUNTIF('Workings - 1'!E1076:E1086,"N/A")</f>
        <v>0</v>
      </c>
      <c r="E94">
        <f>COUNT('Workings - 1'!A1076:A1086)</f>
        <v>11</v>
      </c>
      <c r="F94">
        <f t="shared" si="6"/>
        <v>11</v>
      </c>
      <c r="G94" s="180">
        <f>COUNTIF('Workings - 1'!D1076:D1086,"yes")/F94</f>
        <v>0</v>
      </c>
    </row>
    <row r="95" spans="2:7" x14ac:dyDescent="0.45">
      <c r="B95" t="s">
        <v>1630</v>
      </c>
      <c r="C95">
        <f>COUNTIF('Workings - 1'!C1087:C1098,"Yes")</f>
        <v>0</v>
      </c>
      <c r="D95">
        <f>COUNTIF('Workings - 1'!E1087:E1098,"N/A")</f>
        <v>0</v>
      </c>
      <c r="E95">
        <f>COUNT('Workings - 1'!A1087:A1098)</f>
        <v>12</v>
      </c>
      <c r="F95">
        <f t="shared" si="6"/>
        <v>12</v>
      </c>
      <c r="G95" s="180">
        <f>COUNTIF('Workings - 1'!D1087:D1098,"yes")/F95</f>
        <v>0</v>
      </c>
    </row>
    <row r="96" spans="2:7" x14ac:dyDescent="0.45">
      <c r="B96" t="s">
        <v>211</v>
      </c>
      <c r="C96">
        <f>COUNTIF('Workings - 1'!C1099:C1110,"Yes")</f>
        <v>1</v>
      </c>
      <c r="D96">
        <f>COUNTIF('Workings - 1'!E1099:E1110,"N/A")</f>
        <v>0</v>
      </c>
      <c r="E96">
        <f>COUNT('Workings - 1'!A1099:A1110)</f>
        <v>12</v>
      </c>
      <c r="F96">
        <f t="shared" si="6"/>
        <v>11</v>
      </c>
      <c r="G96" s="180">
        <f>COUNTIF('Workings - 1'!D1099:D1110,"yes")/F96</f>
        <v>0</v>
      </c>
    </row>
    <row r="97" spans="2:7" x14ac:dyDescent="0.45">
      <c r="B97" t="s">
        <v>2021</v>
      </c>
      <c r="C97">
        <f>COUNTIF('Workings - 1'!C1111:C1126,"Yes")</f>
        <v>6</v>
      </c>
      <c r="D97">
        <f>COUNTIF('Workings - 1'!E1111:E1126,"N/A")</f>
        <v>0</v>
      </c>
      <c r="E97">
        <f>COUNT('Workings - 1'!A1111:A1126)</f>
        <v>16</v>
      </c>
      <c r="F97">
        <f>E97-D97-C97</f>
        <v>10</v>
      </c>
      <c r="G97" s="180">
        <f>COUNTIF('Workings - 1'!D1111:D1126,"yes")/F97</f>
        <v>0</v>
      </c>
    </row>
    <row r="98" spans="2:7" x14ac:dyDescent="0.45">
      <c r="B98" t="s">
        <v>253</v>
      </c>
      <c r="C98">
        <f>COUNTIF('Workings - 1'!C1127:C1146,"Yes")</f>
        <v>4</v>
      </c>
      <c r="D98">
        <f>COUNTIF('Workings - 1'!E1127:E1146,"N/A")</f>
        <v>0</v>
      </c>
      <c r="E98">
        <f>COUNT('Workings - 1'!A1127:A1146)</f>
        <v>20</v>
      </c>
      <c r="F98">
        <f>E98-D98-C98</f>
        <v>16</v>
      </c>
      <c r="G98" s="180">
        <f>COUNTIF('Workings - 1'!D1127:D1146,"yes")/F98</f>
        <v>0</v>
      </c>
    </row>
    <row r="99" spans="2:7" x14ac:dyDescent="0.45">
      <c r="B99" s="167" t="s">
        <v>1937</v>
      </c>
      <c r="C99" s="167">
        <f>SUM(C88:C98)</f>
        <v>13</v>
      </c>
      <c r="D99" s="167">
        <f t="shared" ref="D99:F99" si="7">SUM(D88:D98)</f>
        <v>0</v>
      </c>
      <c r="E99" s="167">
        <f t="shared" si="7"/>
        <v>150</v>
      </c>
      <c r="F99" s="167">
        <f t="shared" si="7"/>
        <v>137</v>
      </c>
      <c r="G99" s="182">
        <f>COUNTIF('Workings - 1'!D997:D1146,"yes")/F99</f>
        <v>0</v>
      </c>
    </row>
    <row r="101" spans="2:7" ht="28.5" x14ac:dyDescent="0.45">
      <c r="B101" s="169" t="s">
        <v>1944</v>
      </c>
      <c r="C101" s="179" t="s">
        <v>1968</v>
      </c>
      <c r="D101" s="179" t="s">
        <v>6</v>
      </c>
      <c r="E101" s="179" t="s">
        <v>2017</v>
      </c>
      <c r="F101" s="179" t="s">
        <v>2018</v>
      </c>
      <c r="G101" s="179" t="s">
        <v>2019</v>
      </c>
    </row>
    <row r="103" spans="2:7" x14ac:dyDescent="0.45">
      <c r="B103" t="s">
        <v>2027</v>
      </c>
      <c r="C103">
        <f>COUNTIF('Workings - 1'!C1151:C1164,"Yes")</f>
        <v>0</v>
      </c>
      <c r="D103">
        <f>COUNTIF('Workings - 1'!E1151:E1164,"N/A")</f>
        <v>0</v>
      </c>
      <c r="E103">
        <f>COUNT('Workings - 1'!A1151:A1164)</f>
        <v>14</v>
      </c>
      <c r="F103">
        <f>E103-D103-C103</f>
        <v>14</v>
      </c>
      <c r="G103" s="180">
        <f>COUNTIF('Workings - 1'!D1151:D1164,"yes")/F103</f>
        <v>0</v>
      </c>
    </row>
    <row r="104" spans="2:7" x14ac:dyDescent="0.45">
      <c r="B104" t="s">
        <v>1869</v>
      </c>
      <c r="C104">
        <f>COUNTIF('Workings - 1'!C1165:C1172,"Yes")</f>
        <v>4</v>
      </c>
      <c r="D104">
        <f>COUNTIF('Workings - 1'!E1165:E1172,"N/A")</f>
        <v>0</v>
      </c>
      <c r="E104">
        <f>COUNT('Workings - 1'!A1165:A1172)</f>
        <v>8</v>
      </c>
      <c r="F104">
        <f t="shared" ref="F104:F109" si="8">E104-D104-C104</f>
        <v>4</v>
      </c>
      <c r="G104" s="180">
        <f>COUNTIF('Workings - 1'!D1165:D1172,"yes")/F104</f>
        <v>0</v>
      </c>
    </row>
    <row r="105" spans="2:7" x14ac:dyDescent="0.45">
      <c r="B105" t="s">
        <v>1881</v>
      </c>
      <c r="C105">
        <f>COUNTIF('Workings - 1'!C1173:C1188,"Yes")</f>
        <v>0</v>
      </c>
      <c r="D105">
        <f>COUNTIF('Workings - 1'!E1173:E1188,"N/A")</f>
        <v>0</v>
      </c>
      <c r="E105">
        <f>COUNT('Workings - 1'!A1173:A1188)</f>
        <v>16</v>
      </c>
      <c r="F105">
        <f t="shared" si="8"/>
        <v>16</v>
      </c>
      <c r="G105" s="180">
        <f>COUNTIF('Workings - 1'!D1173:D1188,"yes")/F105</f>
        <v>0</v>
      </c>
    </row>
    <row r="106" spans="2:7" x14ac:dyDescent="0.45">
      <c r="B106" t="s">
        <v>1630</v>
      </c>
      <c r="C106">
        <f>COUNTIF('Workings - 1'!C1189:C1195,"Yes")</f>
        <v>0</v>
      </c>
      <c r="D106">
        <f>COUNTIF('Workings - 1'!E1189:E1195,"N/A")</f>
        <v>0</v>
      </c>
      <c r="E106">
        <f>COUNT('Workings - 1'!A1189:A1195)</f>
        <v>7</v>
      </c>
      <c r="F106">
        <f t="shared" si="8"/>
        <v>7</v>
      </c>
      <c r="G106" s="180">
        <f>COUNTIF('Workings - 1'!D1189:D1195,"yes")/F106</f>
        <v>0</v>
      </c>
    </row>
    <row r="107" spans="2:7" x14ac:dyDescent="0.45">
      <c r="B107" t="s">
        <v>211</v>
      </c>
      <c r="C107">
        <f>COUNTIF('Workings - 1'!C1196:C1212,"Yes")</f>
        <v>2</v>
      </c>
      <c r="D107">
        <f>COUNTIF('Workings - 1'!E1196:E1212,"N/A")</f>
        <v>0</v>
      </c>
      <c r="E107">
        <f>COUNT('Workings - 1'!A1196:A1212)</f>
        <v>17</v>
      </c>
      <c r="F107">
        <f t="shared" si="8"/>
        <v>15</v>
      </c>
      <c r="G107" s="180">
        <f>COUNTIF('Workings - 1'!D1196:D1212,"yes")/F107</f>
        <v>0</v>
      </c>
    </row>
    <row r="108" spans="2:7" x14ac:dyDescent="0.45">
      <c r="B108" t="s">
        <v>2021</v>
      </c>
      <c r="C108">
        <f>COUNTIF('Workings - 1'!C1213:C1227,"Yes")</f>
        <v>6</v>
      </c>
      <c r="D108">
        <f>COUNTIF('Workings - 1'!E1213:E1227,"N/A")</f>
        <v>0</v>
      </c>
      <c r="E108">
        <f>COUNT('Workings - 1'!A1213:A1227)</f>
        <v>15</v>
      </c>
      <c r="F108">
        <f t="shared" si="8"/>
        <v>9</v>
      </c>
      <c r="G108" s="180">
        <f>COUNTIF('Workings - 1'!D1213:D1227,"yes")/F108</f>
        <v>0</v>
      </c>
    </row>
    <row r="109" spans="2:7" x14ac:dyDescent="0.45">
      <c r="B109" t="s">
        <v>253</v>
      </c>
      <c r="C109">
        <f>COUNTIF('Workings - 1'!C1228:C1234,"Yes")</f>
        <v>2</v>
      </c>
      <c r="D109">
        <f>COUNTIF('Workings - 1'!E1228:E1234,"N/A")</f>
        <v>0</v>
      </c>
      <c r="E109">
        <f>COUNT('Workings - 1'!A1228:A1234)</f>
        <v>7</v>
      </c>
      <c r="F109">
        <f t="shared" si="8"/>
        <v>5</v>
      </c>
      <c r="G109" s="180">
        <f>COUNTIF('Workings - 1'!D1228:D1234,"yes")/F109</f>
        <v>0</v>
      </c>
    </row>
    <row r="110" spans="2:7" x14ac:dyDescent="0.45">
      <c r="B110" s="167" t="s">
        <v>1937</v>
      </c>
      <c r="C110" s="167">
        <f>SUM(C103:C109)</f>
        <v>14</v>
      </c>
      <c r="D110" s="167">
        <f t="shared" ref="D110:F110" si="9">SUM(D103:D109)</f>
        <v>0</v>
      </c>
      <c r="E110" s="167">
        <f t="shared" si="9"/>
        <v>84</v>
      </c>
      <c r="F110" s="167">
        <f t="shared" si="9"/>
        <v>70</v>
      </c>
      <c r="G110" s="182">
        <f>COUNTIF('Workings - 1'!D1151:D1234,"yes")/F110</f>
        <v>0</v>
      </c>
    </row>
    <row r="112" spans="2:7" ht="28.5" x14ac:dyDescent="0.45">
      <c r="B112" s="169" t="s">
        <v>1966</v>
      </c>
      <c r="C112" s="179" t="s">
        <v>1968</v>
      </c>
      <c r="D112" s="179" t="s">
        <v>6</v>
      </c>
      <c r="E112" s="179" t="s">
        <v>2017</v>
      </c>
      <c r="F112" s="179" t="s">
        <v>2018</v>
      </c>
      <c r="G112" s="179" t="s">
        <v>2019</v>
      </c>
    </row>
    <row r="114" spans="2:7" x14ac:dyDescent="0.45">
      <c r="B114" t="s">
        <v>824</v>
      </c>
      <c r="C114">
        <f>COUNTIF('Workings - 1'!C1239:C1251,"Yes")</f>
        <v>2</v>
      </c>
      <c r="D114">
        <f>COUNTIF('Workings - 1'!E1239:E1251,"N/A")</f>
        <v>0</v>
      </c>
      <c r="E114">
        <f>COUNT('Workings - 1'!A1239:A1251)</f>
        <v>13</v>
      </c>
      <c r="F114">
        <f>E114-D114-C114</f>
        <v>11</v>
      </c>
      <c r="G114" s="180">
        <f>COUNTIF('Workings - 1'!D1239:D1251,"yes")/F114</f>
        <v>0</v>
      </c>
    </row>
    <row r="115" spans="2:7" x14ac:dyDescent="0.45">
      <c r="B115" t="s">
        <v>842</v>
      </c>
      <c r="C115">
        <f>COUNTIF('Workings - 1'!C1252:C1259,"Yes")</f>
        <v>1</v>
      </c>
      <c r="D115">
        <f>COUNTIF('Workings - 1'!E1252:E1259,"N/A")</f>
        <v>0</v>
      </c>
      <c r="E115">
        <f>COUNT('Workings - 1'!A1252:A1259)</f>
        <v>8</v>
      </c>
      <c r="F115">
        <f t="shared" ref="F115:F120" si="10">E115-D115-C115</f>
        <v>7</v>
      </c>
      <c r="G115" s="180">
        <f>COUNTIF('Workings - 1'!D1252:D1259,"yes")/F115</f>
        <v>0</v>
      </c>
    </row>
    <row r="116" spans="2:7" x14ac:dyDescent="0.45">
      <c r="B116" t="s">
        <v>852</v>
      </c>
      <c r="C116">
        <f>COUNTIF('Workings - 1'!C1260:C1266,"Yes")</f>
        <v>0</v>
      </c>
      <c r="D116">
        <f>COUNTIF('Workings - 1'!E1260:E1266,"N/A")</f>
        <v>0</v>
      </c>
      <c r="E116">
        <f>COUNT('Workings - 1'!A1260:A1266)</f>
        <v>7</v>
      </c>
      <c r="F116">
        <f t="shared" si="10"/>
        <v>7</v>
      </c>
      <c r="G116" s="180">
        <f>COUNTIF('Workings - 1'!D1260:D1266,"yes")/F116</f>
        <v>0</v>
      </c>
    </row>
    <row r="117" spans="2:7" x14ac:dyDescent="0.45">
      <c r="B117" t="s">
        <v>863</v>
      </c>
      <c r="C117">
        <f>COUNTIF('Workings - 1'!C1267:C1278,"Yes")</f>
        <v>0</v>
      </c>
      <c r="D117">
        <f>COUNTIF('Workings - 1'!E1267:E1278,"N/A")</f>
        <v>0</v>
      </c>
      <c r="E117">
        <f>COUNT('Workings - 1'!A1267:A1278)</f>
        <v>12</v>
      </c>
      <c r="F117">
        <f t="shared" si="10"/>
        <v>12</v>
      </c>
      <c r="G117" s="180">
        <f>COUNTIF('Workings - 1'!D1267:D1278,"yes")/F117</f>
        <v>0</v>
      </c>
    </row>
    <row r="118" spans="2:7" x14ac:dyDescent="0.45">
      <c r="B118" t="s">
        <v>211</v>
      </c>
      <c r="C118">
        <f>COUNTIF('Workings - 1'!C1279:C1291,"Yes")</f>
        <v>0</v>
      </c>
      <c r="D118">
        <f>COUNTIF('Workings - 1'!E1279:E1291,"N/A")</f>
        <v>0</v>
      </c>
      <c r="E118">
        <f>COUNT('Workings - 1'!A1279:A1291)</f>
        <v>13</v>
      </c>
      <c r="F118">
        <f t="shared" si="10"/>
        <v>13</v>
      </c>
      <c r="G118" s="180">
        <f>COUNTIF('Workings - 1'!D1279:D1291,"yes")/F118</f>
        <v>0</v>
      </c>
    </row>
    <row r="119" spans="2:7" x14ac:dyDescent="0.45">
      <c r="B119" t="s">
        <v>392</v>
      </c>
      <c r="C119">
        <f>COUNTIF('Workings - 1'!C1292:C1297,"Yes")</f>
        <v>1</v>
      </c>
      <c r="D119">
        <f>COUNTIF('Workings - 1'!E1292:E1297,"N/A")</f>
        <v>0</v>
      </c>
      <c r="E119">
        <f>COUNT('Workings - 1'!A1292:A1297)</f>
        <v>6</v>
      </c>
      <c r="F119">
        <f t="shared" si="10"/>
        <v>5</v>
      </c>
      <c r="G119" s="180">
        <f>COUNTIF('Workings - 1'!D1292:D1297,"yes")/F119</f>
        <v>0</v>
      </c>
    </row>
    <row r="120" spans="2:7" x14ac:dyDescent="0.45">
      <c r="B120" t="s">
        <v>253</v>
      </c>
      <c r="C120">
        <f>COUNTIF('Workings - 1'!C1298:C1310,"Yes")</f>
        <v>8</v>
      </c>
      <c r="D120">
        <f>COUNTIF('Workings - 1'!E1298:E1310,"N/A")</f>
        <v>0</v>
      </c>
      <c r="E120">
        <f>COUNT('Workings - 1'!A1298:A1310)</f>
        <v>13</v>
      </c>
      <c r="F120">
        <f t="shared" si="10"/>
        <v>5</v>
      </c>
      <c r="G120" s="180">
        <f>COUNTIF('Workings - 1'!D1298:D1310,"yes")/F120</f>
        <v>0</v>
      </c>
    </row>
    <row r="121" spans="2:7" x14ac:dyDescent="0.45">
      <c r="B121" s="167" t="s">
        <v>1937</v>
      </c>
      <c r="C121" s="167">
        <f>SUM(C114:C120)</f>
        <v>12</v>
      </c>
      <c r="D121" s="167">
        <f t="shared" ref="D121:F121" si="11">SUM(D114:D120)</f>
        <v>0</v>
      </c>
      <c r="E121" s="167">
        <f t="shared" si="11"/>
        <v>72</v>
      </c>
      <c r="F121" s="167">
        <f t="shared" si="11"/>
        <v>60</v>
      </c>
      <c r="G121" s="182">
        <f>COUNTIF('Workings - 1'!D1239:D1310,"yes")/F121</f>
        <v>0</v>
      </c>
    </row>
    <row r="123" spans="2:7" ht="28.5" x14ac:dyDescent="0.45">
      <c r="B123" s="169" t="s">
        <v>1967</v>
      </c>
      <c r="C123" s="179" t="s">
        <v>1968</v>
      </c>
      <c r="D123" s="179" t="s">
        <v>6</v>
      </c>
      <c r="E123" s="179" t="s">
        <v>2017</v>
      </c>
      <c r="F123" s="179" t="s">
        <v>2018</v>
      </c>
      <c r="G123" s="179" t="s">
        <v>2019</v>
      </c>
    </row>
    <row r="125" spans="2:7" x14ac:dyDescent="0.45">
      <c r="B125" t="s">
        <v>2020</v>
      </c>
      <c r="C125">
        <f>COUNTIF('Workings - 1'!C1315:C1331,"Yes")</f>
        <v>0</v>
      </c>
      <c r="D125">
        <f>COUNTIF('Workings - 1'!E1315:E1331,"N/A")</f>
        <v>0</v>
      </c>
      <c r="E125">
        <f>COUNT('Workings - 1'!A1315:A1331)</f>
        <v>17</v>
      </c>
      <c r="F125">
        <f>E125-D125-C125</f>
        <v>17</v>
      </c>
      <c r="G125" s="180">
        <f>COUNTIF('Workings - 1'!D1315:D1331,"yes")/F125</f>
        <v>0</v>
      </c>
    </row>
    <row r="126" spans="2:7" x14ac:dyDescent="0.45">
      <c r="B126" t="s">
        <v>98</v>
      </c>
      <c r="C126">
        <f>COUNTIF('Workings - 1'!C1332:C1345,"Yes")</f>
        <v>1</v>
      </c>
      <c r="D126">
        <f>COUNTIF('Workings - 1'!E1332:E1345,"N/A")</f>
        <v>0</v>
      </c>
      <c r="E126">
        <f>COUNT('Workings - 1'!A1332:A1345)</f>
        <v>14</v>
      </c>
      <c r="F126">
        <f t="shared" ref="F126:F133" si="12">E126-D126-C126</f>
        <v>13</v>
      </c>
      <c r="G126" s="180">
        <f>COUNTIF('Workings - 1'!D1332:D1345,"yes")/F126</f>
        <v>0</v>
      </c>
    </row>
    <row r="127" spans="2:7" x14ac:dyDescent="0.45">
      <c r="B127" t="s">
        <v>121</v>
      </c>
      <c r="C127">
        <f>COUNTIF('Workings - 1'!C1346:C1353,"Yes")</f>
        <v>1</v>
      </c>
      <c r="D127">
        <f>COUNTIF('Workings - 1'!E1346:E1353,"N/A")</f>
        <v>0</v>
      </c>
      <c r="E127">
        <f>COUNT('Workings - 1'!A1346:A1353)</f>
        <v>8</v>
      </c>
      <c r="F127">
        <f t="shared" si="12"/>
        <v>7</v>
      </c>
      <c r="G127" s="180">
        <f>COUNTIF('Workings - 1'!D1346:D1353,"yes")/F127</f>
        <v>0</v>
      </c>
    </row>
    <row r="128" spans="2:7" x14ac:dyDescent="0.45">
      <c r="B128" t="s">
        <v>133</v>
      </c>
      <c r="C128">
        <f>COUNTIF('Workings - 1'!C1354:C1364,"Yes")</f>
        <v>0</v>
      </c>
      <c r="D128">
        <f>COUNTIF('Workings - 1'!E1354:E1364,"N/A")</f>
        <v>0</v>
      </c>
      <c r="E128">
        <f>COUNT('Workings - 1'!A1354:A1364)</f>
        <v>11</v>
      </c>
      <c r="F128">
        <f t="shared" si="12"/>
        <v>11</v>
      </c>
      <c r="G128" s="180">
        <f>COUNTIF('Workings - 1'!D1354:D1364,"yes")/F128</f>
        <v>0</v>
      </c>
    </row>
    <row r="129" spans="2:7" x14ac:dyDescent="0.45">
      <c r="B129" t="s">
        <v>146</v>
      </c>
      <c r="C129">
        <f>COUNTIF('Workings - 1'!C1365:C1376,"Yes")</f>
        <v>0</v>
      </c>
      <c r="D129">
        <f>COUNTIF('Workings - 1'!E1365:E1376,"N/A")</f>
        <v>0</v>
      </c>
      <c r="E129">
        <f>COUNT('Workings - 1'!A1365:A1376)</f>
        <v>12</v>
      </c>
      <c r="F129">
        <f t="shared" si="12"/>
        <v>12</v>
      </c>
      <c r="G129" s="180">
        <f>COUNTIF('Workings - 1'!D1365:D1376,"yes")/F129</f>
        <v>0</v>
      </c>
    </row>
    <row r="130" spans="2:7" x14ac:dyDescent="0.45">
      <c r="B130" t="s">
        <v>161</v>
      </c>
      <c r="C130">
        <f>COUNTIF('Workings - 1'!C1377:C1402,"Yes")</f>
        <v>1</v>
      </c>
      <c r="D130">
        <f>COUNTIF('Workings - 1'!E1377:E1402,"N/A")</f>
        <v>0</v>
      </c>
      <c r="E130">
        <f>COUNT('Workings - 1'!A1377:A1402)</f>
        <v>26</v>
      </c>
      <c r="F130">
        <f t="shared" si="12"/>
        <v>25</v>
      </c>
      <c r="G130" s="180">
        <f>COUNTIF('Workings - 1'!D1377:D1402,"yes")/F130</f>
        <v>0</v>
      </c>
    </row>
    <row r="131" spans="2:7" x14ac:dyDescent="0.45">
      <c r="B131" t="s">
        <v>2025</v>
      </c>
      <c r="C131">
        <f>COUNTIF('Workings - 1'!C1403:C1411,"Yes")</f>
        <v>0</v>
      </c>
      <c r="D131">
        <f>COUNTIF('Workings - 1'!E1403:E1411,"N/A")</f>
        <v>0</v>
      </c>
      <c r="E131">
        <f>COUNT('Workings - 1'!A1403:A1411)</f>
        <v>9</v>
      </c>
      <c r="F131">
        <f t="shared" si="12"/>
        <v>9</v>
      </c>
      <c r="G131" s="180">
        <f>COUNTIF('Workings - 1'!D1403:D1411,"yes")/F131</f>
        <v>0</v>
      </c>
    </row>
    <row r="132" spans="2:7" x14ac:dyDescent="0.45">
      <c r="B132" t="s">
        <v>211</v>
      </c>
      <c r="C132">
        <f>COUNTIF('Workings - 1'!C1412:C1426,"Yes")</f>
        <v>1</v>
      </c>
      <c r="D132">
        <f>COUNTIF('Workings - 1'!E1412:E1426,"N/A")</f>
        <v>0</v>
      </c>
      <c r="E132">
        <f>COUNT('Workings - 1'!A1412:A1426)</f>
        <v>15</v>
      </c>
      <c r="F132">
        <f t="shared" si="12"/>
        <v>14</v>
      </c>
      <c r="G132" s="180">
        <f>COUNTIF('Workings - 1'!D1412:D1426,"yes")/F132</f>
        <v>0</v>
      </c>
    </row>
    <row r="133" spans="2:7" x14ac:dyDescent="0.45">
      <c r="B133" t="s">
        <v>2021</v>
      </c>
      <c r="C133">
        <f>COUNTIF('Workings - 1'!C1427:C1441,"Yes")</f>
        <v>6</v>
      </c>
      <c r="D133">
        <f>COUNTIF('Workings - 1'!E1427:E1441,"N/A")</f>
        <v>0</v>
      </c>
      <c r="E133">
        <f>COUNT('Workings - 1'!A1427:A1441)</f>
        <v>15</v>
      </c>
      <c r="F133">
        <f t="shared" si="12"/>
        <v>9</v>
      </c>
      <c r="G133" s="180">
        <f>COUNTIF('Workings - 1'!D1427:D1441,"yes")/F133</f>
        <v>0</v>
      </c>
    </row>
    <row r="134" spans="2:7" x14ac:dyDescent="0.45">
      <c r="B134" t="s">
        <v>253</v>
      </c>
      <c r="C134">
        <f>COUNTIF('Workings - 1'!C1442:C1457,"Yes")</f>
        <v>4</v>
      </c>
      <c r="D134">
        <f>COUNTIF('Workings - 1'!E1442:E1457,"N/A")</f>
        <v>0</v>
      </c>
      <c r="E134">
        <f>COUNT('Workings - 1'!A1442:A1457)</f>
        <v>16</v>
      </c>
      <c r="F134">
        <f>E134-D134-C134</f>
        <v>12</v>
      </c>
      <c r="G134" s="180">
        <f>COUNTIF('Workings - 1'!D1442:D1457,"yes")/F134</f>
        <v>0</v>
      </c>
    </row>
    <row r="135" spans="2:7" x14ac:dyDescent="0.45">
      <c r="B135" s="167" t="s">
        <v>1937</v>
      </c>
      <c r="C135" s="167">
        <f>SUM(C125:C134)</f>
        <v>14</v>
      </c>
      <c r="D135" s="167">
        <f t="shared" ref="D135:F135" si="13">SUM(D125:D134)</f>
        <v>0</v>
      </c>
      <c r="E135" s="167">
        <f t="shared" si="13"/>
        <v>143</v>
      </c>
      <c r="F135" s="167">
        <f t="shared" si="13"/>
        <v>129</v>
      </c>
      <c r="G135" s="182">
        <f>COUNTIF('Workings - 1'!D1315:D1457,"yes")/F135</f>
        <v>0</v>
      </c>
    </row>
    <row r="137" spans="2:7" ht="28.5" x14ac:dyDescent="0.45">
      <c r="B137" s="169" t="s">
        <v>1939</v>
      </c>
      <c r="C137" s="179" t="s">
        <v>1968</v>
      </c>
      <c r="D137" s="179" t="s">
        <v>6</v>
      </c>
      <c r="E137" s="179" t="s">
        <v>2017</v>
      </c>
      <c r="F137" s="179" t="s">
        <v>2018</v>
      </c>
      <c r="G137" s="179" t="s">
        <v>2019</v>
      </c>
    </row>
    <row r="139" spans="2:7" x14ac:dyDescent="0.45">
      <c r="B139" t="s">
        <v>2020</v>
      </c>
      <c r="C139">
        <f>COUNTIF('Workings - 1'!C1462:C1479,"Yes")</f>
        <v>2</v>
      </c>
      <c r="D139">
        <f>COUNTIF('Workings - 1'!E1462:E1479,"N/A")</f>
        <v>0</v>
      </c>
      <c r="E139">
        <f>COUNT('Workings - 1'!A1462:A1479)</f>
        <v>18</v>
      </c>
      <c r="F139">
        <f>E139-D139-C139</f>
        <v>16</v>
      </c>
      <c r="G139" s="180">
        <f>COUNTIF('Workings - 1'!D1462:D1479,"yes")/F139</f>
        <v>0</v>
      </c>
    </row>
    <row r="140" spans="2:7" x14ac:dyDescent="0.45">
      <c r="B140" t="s">
        <v>298</v>
      </c>
      <c r="C140">
        <f>COUNTIF('Workings - 1'!C1480:C1486,"Yes")</f>
        <v>0</v>
      </c>
      <c r="D140">
        <f>COUNTIF('Workings - 1'!E1480:E1486,"N/A")</f>
        <v>0</v>
      </c>
      <c r="E140">
        <f>COUNT('Workings - 1'!A1480:A1486)</f>
        <v>7</v>
      </c>
      <c r="F140">
        <f t="shared" ref="F140:F149" si="14">E140-D140-C140</f>
        <v>7</v>
      </c>
      <c r="G140" s="180">
        <f>COUNTIF('Workings - 1'!D1480:D1486,"yes")/F140</f>
        <v>0</v>
      </c>
    </row>
    <row r="141" spans="2:7" x14ac:dyDescent="0.45">
      <c r="B141" t="s">
        <v>307</v>
      </c>
      <c r="C141">
        <f>COUNTIF('Workings - 1'!C1487:C1493,"Yes")</f>
        <v>0</v>
      </c>
      <c r="D141">
        <f>COUNTIF('Workings - 1'!E1487:E1493,"N/A")</f>
        <v>0</v>
      </c>
      <c r="E141">
        <f>COUNT('Workings - 1'!A1487:A1493)</f>
        <v>7</v>
      </c>
      <c r="F141">
        <f t="shared" si="14"/>
        <v>7</v>
      </c>
      <c r="G141" s="180">
        <f>COUNTIF('Workings - 1'!D1487:D1493,"yes")/F141</f>
        <v>0</v>
      </c>
    </row>
    <row r="142" spans="2:7" x14ac:dyDescent="0.45">
      <c r="B142" t="s">
        <v>318</v>
      </c>
      <c r="C142">
        <f>COUNTIF('Workings - 1'!C1494:C1510,"Yes")</f>
        <v>2</v>
      </c>
      <c r="D142">
        <f>COUNTIF('Workings - 1'!E1494:E1510,"N/A")</f>
        <v>0</v>
      </c>
      <c r="E142">
        <f>COUNT('Workings - 1'!A1494:A1510)</f>
        <v>17</v>
      </c>
      <c r="F142">
        <f t="shared" si="14"/>
        <v>15</v>
      </c>
      <c r="G142" s="180">
        <f>COUNTIF('Workings - 1'!D1494:D1510,"yes")/F142</f>
        <v>0</v>
      </c>
    </row>
    <row r="143" spans="2:7" x14ac:dyDescent="0.45">
      <c r="B143" t="s">
        <v>340</v>
      </c>
      <c r="C143">
        <f>COUNTIF('Workings - 1'!C1511:C1520,"Yes")</f>
        <v>0</v>
      </c>
      <c r="D143">
        <f>COUNTIF('Workings - 1'!E1511:E1520,"N/A")</f>
        <v>0</v>
      </c>
      <c r="E143">
        <f>COUNT('Workings - 1'!A1511:A1520)</f>
        <v>10</v>
      </c>
      <c r="F143">
        <f t="shared" si="14"/>
        <v>10</v>
      </c>
      <c r="G143" s="180">
        <f>COUNTIF('Workings - 1'!D1511:D1520,"yes")/F143</f>
        <v>0</v>
      </c>
    </row>
    <row r="144" spans="2:7" x14ac:dyDescent="0.45">
      <c r="B144" t="s">
        <v>353</v>
      </c>
      <c r="C144">
        <f>COUNTIF('Workings - 1'!C1521:C1528,"Yes")</f>
        <v>0</v>
      </c>
      <c r="D144">
        <f>COUNTIF('Workings - 1'!E1521:E1528,"N/A")</f>
        <v>0</v>
      </c>
      <c r="E144">
        <f>COUNT('Workings - 1'!A1521:A1528)</f>
        <v>8</v>
      </c>
      <c r="F144">
        <f t="shared" si="14"/>
        <v>8</v>
      </c>
      <c r="G144" s="180">
        <f>COUNTIF('Workings - 1'!D1521:D1528,"yes")/F144</f>
        <v>0</v>
      </c>
    </row>
    <row r="145" spans="2:7" x14ac:dyDescent="0.45">
      <c r="B145" t="s">
        <v>364</v>
      </c>
      <c r="C145">
        <f>COUNTIF('Workings - 1'!C1529:C1537,"Yes")</f>
        <v>0</v>
      </c>
      <c r="D145">
        <f>COUNTIF('Workings - 1'!E1529:E1537,"N/A")</f>
        <v>0</v>
      </c>
      <c r="E145">
        <f>COUNT('Workings - 1'!A1529:A1537)</f>
        <v>9</v>
      </c>
      <c r="F145">
        <f t="shared" si="14"/>
        <v>9</v>
      </c>
      <c r="G145" s="180">
        <f>COUNTIF('Workings - 1'!D1529:D1537,"yes")/F145</f>
        <v>0</v>
      </c>
    </row>
    <row r="146" spans="2:7" x14ac:dyDescent="0.45">
      <c r="B146" t="s">
        <v>2025</v>
      </c>
      <c r="C146">
        <f>COUNTIF('Workings - 1'!C1538:C1543,"Yes")</f>
        <v>0</v>
      </c>
      <c r="D146">
        <f>COUNTIF('Workings - 1'!E1538:E1543,"N/A")</f>
        <v>0</v>
      </c>
      <c r="E146">
        <f>COUNT('Workings - 1'!A1538:A1543)</f>
        <v>6</v>
      </c>
      <c r="F146">
        <f t="shared" si="14"/>
        <v>6</v>
      </c>
      <c r="G146" s="180">
        <f>COUNTIF('Workings - 1'!D1538:D1543,"yes")/F146</f>
        <v>0</v>
      </c>
    </row>
    <row r="147" spans="2:7" x14ac:dyDescent="0.45">
      <c r="B147" t="s">
        <v>211</v>
      </c>
      <c r="C147">
        <f>COUNTIF('Workings - 1'!C1544:C1551,"Yes")</f>
        <v>2</v>
      </c>
      <c r="D147">
        <f>COUNTIF('Workings - 1'!E1544:E1551,"N/A")</f>
        <v>0</v>
      </c>
      <c r="E147">
        <f>COUNT('Workings - 1'!A1544:A1551)</f>
        <v>8</v>
      </c>
      <c r="F147">
        <f t="shared" si="14"/>
        <v>6</v>
      </c>
      <c r="G147" s="180">
        <f>COUNTIF('Workings - 1'!D1544:D1551,"yes")/F147</f>
        <v>0</v>
      </c>
    </row>
    <row r="148" spans="2:7" x14ac:dyDescent="0.45">
      <c r="B148" t="s">
        <v>392</v>
      </c>
      <c r="C148">
        <f>COUNTIF('Workings - 1'!C1552:C1557,"Yes")</f>
        <v>0</v>
      </c>
      <c r="D148">
        <f>COUNTIF('Workings - 1'!E1552:E1557,"N/A")</f>
        <v>0</v>
      </c>
      <c r="E148">
        <f>COUNT('Workings - 1'!A1552:A1557)</f>
        <v>6</v>
      </c>
      <c r="F148">
        <f t="shared" si="14"/>
        <v>6</v>
      </c>
      <c r="G148" s="180">
        <f>COUNTIF('Workings - 1'!D1552:D1557,"yes")/F148</f>
        <v>0</v>
      </c>
    </row>
    <row r="149" spans="2:7" x14ac:dyDescent="0.45">
      <c r="B149" t="s">
        <v>253</v>
      </c>
      <c r="C149">
        <f>COUNTIF('Workings - 1'!C1558:C1585,"Yes")</f>
        <v>10</v>
      </c>
      <c r="D149">
        <f>COUNTIF('Workings - 1'!E1558:E1585,"N/A")</f>
        <v>0</v>
      </c>
      <c r="E149">
        <f>COUNT('Workings - 1'!A1558:A1585)</f>
        <v>28</v>
      </c>
      <c r="F149">
        <f t="shared" si="14"/>
        <v>18</v>
      </c>
      <c r="G149" s="180">
        <f>COUNTIF('Workings - 1'!D1558:D1585,"yes")/F149</f>
        <v>0</v>
      </c>
    </row>
    <row r="150" spans="2:7" x14ac:dyDescent="0.45">
      <c r="B150" s="167" t="s">
        <v>1937</v>
      </c>
      <c r="C150" s="167">
        <f>SUM(C139:C149)</f>
        <v>16</v>
      </c>
      <c r="D150" s="167">
        <f>SUM(D139:D149)</f>
        <v>0</v>
      </c>
      <c r="E150" s="167">
        <f>SUM(E139:E149)</f>
        <v>124</v>
      </c>
      <c r="F150" s="167">
        <f>SUM(F139:F149)</f>
        <v>108</v>
      </c>
      <c r="G150" s="182">
        <f>COUNTIF('Workings - 1'!D1462:D1585,"yes")/F150</f>
        <v>0</v>
      </c>
    </row>
    <row r="152" spans="2:7" ht="28.5" x14ac:dyDescent="0.45">
      <c r="B152" s="169" t="s">
        <v>1882</v>
      </c>
      <c r="C152" s="179" t="s">
        <v>1968</v>
      </c>
      <c r="D152" s="179" t="s">
        <v>6</v>
      </c>
      <c r="E152" s="179" t="s">
        <v>2017</v>
      </c>
      <c r="F152" s="179" t="s">
        <v>2018</v>
      </c>
      <c r="G152" s="179" t="s">
        <v>2019</v>
      </c>
    </row>
    <row r="154" spans="2:7" x14ac:dyDescent="0.45">
      <c r="B154" t="s">
        <v>2020</v>
      </c>
      <c r="C154">
        <f>COUNTIF('Workings - 1'!C1590:C1596,"Yes")</f>
        <v>2</v>
      </c>
      <c r="D154">
        <f>COUNTIF('Workings - 1'!E1590:E1596,"N/A")</f>
        <v>0</v>
      </c>
      <c r="E154">
        <f>COUNT('Workings - 1'!A1590:A1596)</f>
        <v>7</v>
      </c>
      <c r="F154">
        <f>E154-D154-C154</f>
        <v>5</v>
      </c>
      <c r="G154" s="180">
        <f>COUNTIF('Workings - 1'!D1590:D1596,"yes")/F154</f>
        <v>0</v>
      </c>
    </row>
    <row r="155" spans="2:7" x14ac:dyDescent="0.45">
      <c r="B155" t="s">
        <v>1218</v>
      </c>
      <c r="C155">
        <f>COUNTIF('Workings - 1'!C1597:C1645,"Yes")</f>
        <v>3</v>
      </c>
      <c r="D155">
        <f>COUNTIF('Workings - 1'!E1597:E1645,"N/A")</f>
        <v>0</v>
      </c>
      <c r="E155">
        <f>COUNT('Workings - 1'!A1597:A1645)</f>
        <v>49</v>
      </c>
      <c r="F155">
        <f t="shared" ref="F155:F161" si="15">E155-D155-C155</f>
        <v>46</v>
      </c>
      <c r="G155" s="180">
        <f>COUNTIF('Workings - 1'!D1597:D1645,"yes")/F155</f>
        <v>0</v>
      </c>
    </row>
    <row r="156" spans="2:7" x14ac:dyDescent="0.45">
      <c r="B156" t="s">
        <v>1279</v>
      </c>
      <c r="C156">
        <f>COUNTIF('Workings - 1'!C1646:C1666,"Yes")</f>
        <v>1</v>
      </c>
      <c r="D156">
        <f>COUNTIF('Workings - 1'!E1646:E1666,"N/A")</f>
        <v>0</v>
      </c>
      <c r="E156">
        <f>COUNT('Workings - 1'!A1646:A1666)</f>
        <v>21</v>
      </c>
      <c r="F156">
        <f t="shared" si="15"/>
        <v>20</v>
      </c>
      <c r="G156" s="180">
        <f>COUNTIF('Workings - 1'!D1646:D1666,"yes")/F156</f>
        <v>0</v>
      </c>
    </row>
    <row r="157" spans="2:7" x14ac:dyDescent="0.45">
      <c r="B157" t="s">
        <v>982</v>
      </c>
      <c r="C157">
        <f>COUNTIF('Workings - 1'!C1667:C1696,"Yes")</f>
        <v>0</v>
      </c>
      <c r="D157">
        <f>COUNTIF('Workings - 1'!E1667:E1696,"N/A")</f>
        <v>0</v>
      </c>
      <c r="E157">
        <f>COUNT('Workings - 1'!A1667:A1696)</f>
        <v>30</v>
      </c>
      <c r="F157">
        <f t="shared" si="15"/>
        <v>30</v>
      </c>
      <c r="G157" s="180">
        <f>COUNTIF('Workings - 1'!D1667:D1696,"yes")/F157</f>
        <v>0</v>
      </c>
    </row>
    <row r="158" spans="2:7" x14ac:dyDescent="0.45">
      <c r="B158" t="s">
        <v>1630</v>
      </c>
      <c r="C158">
        <f>COUNTIF('Workings - 1'!C1697:C1707,"Yes")</f>
        <v>0</v>
      </c>
      <c r="D158">
        <f>COUNTIF('Workings - 1'!E1697:E1707,"N/A")</f>
        <v>0</v>
      </c>
      <c r="E158">
        <f>COUNT('Workings - 1'!A1697:A1707)</f>
        <v>11</v>
      </c>
      <c r="F158">
        <f t="shared" si="15"/>
        <v>11</v>
      </c>
      <c r="G158" s="180">
        <f>COUNTIF('Workings - 1'!D1697:D1707,"yes")/F158</f>
        <v>0</v>
      </c>
    </row>
    <row r="159" spans="2:7" x14ac:dyDescent="0.45">
      <c r="B159" t="s">
        <v>211</v>
      </c>
      <c r="C159">
        <f>COUNTIF('Workings - 1'!C1708:C1720,"Yes")</f>
        <v>1</v>
      </c>
      <c r="D159">
        <f>COUNTIF('Workings - 1'!E1708:E1720,"N/A")</f>
        <v>0</v>
      </c>
      <c r="E159">
        <f>COUNT('Workings - 1'!A1708:A1720)</f>
        <v>13</v>
      </c>
      <c r="F159">
        <f t="shared" si="15"/>
        <v>12</v>
      </c>
      <c r="G159" s="180">
        <f>COUNTIF('Workings - 1'!D1708:D1720,"yes")/F159</f>
        <v>0</v>
      </c>
    </row>
    <row r="160" spans="2:7" x14ac:dyDescent="0.45">
      <c r="B160" t="s">
        <v>392</v>
      </c>
      <c r="C160">
        <f>COUNTIF('Workings - 1'!C1721:C1735,"Yes")</f>
        <v>5</v>
      </c>
      <c r="D160">
        <f>COUNTIF('Workings - 1'!E1721:E1735,"N/A")</f>
        <v>0</v>
      </c>
      <c r="E160">
        <f>COUNT('Workings - 1'!A1721:A1735)</f>
        <v>15</v>
      </c>
      <c r="F160">
        <f t="shared" si="15"/>
        <v>10</v>
      </c>
      <c r="G160" s="180">
        <f>COUNTIF('Workings - 1'!D1721:D1735,"yes")/F160</f>
        <v>0</v>
      </c>
    </row>
    <row r="161" spans="2:7" x14ac:dyDescent="0.45">
      <c r="B161" t="s">
        <v>253</v>
      </c>
      <c r="C161">
        <f>COUNTIF('Workings - 1'!C1736:C1756,"Yes")</f>
        <v>4</v>
      </c>
      <c r="D161">
        <f>COUNTIF('Workings - 1'!E1736:E1756,"N/A")</f>
        <v>0</v>
      </c>
      <c r="E161">
        <f>COUNT('Workings - 1'!A1736:A1756)</f>
        <v>21</v>
      </c>
      <c r="F161">
        <f t="shared" si="15"/>
        <v>17</v>
      </c>
      <c r="G161" s="180">
        <f>COUNTIF('Workings - 1'!D1736:D1756,"yes")/F161</f>
        <v>0</v>
      </c>
    </row>
    <row r="162" spans="2:7" x14ac:dyDescent="0.45">
      <c r="B162" s="167" t="s">
        <v>1937</v>
      </c>
      <c r="C162" s="167">
        <f>SUM(C154:C161)</f>
        <v>16</v>
      </c>
      <c r="D162" s="167">
        <f t="shared" ref="D162:F162" si="16">SUM(D154:D161)</f>
        <v>0</v>
      </c>
      <c r="E162" s="167">
        <f t="shared" si="16"/>
        <v>167</v>
      </c>
      <c r="F162" s="167">
        <f t="shared" si="16"/>
        <v>151</v>
      </c>
      <c r="G162" s="182">
        <f>COUNTIF('Workings - 1'!D1590:D1756,"yes")/F162</f>
        <v>0</v>
      </c>
    </row>
  </sheetData>
  <sheetProtection algorithmName="SHA-512" hashValue="VNB+CaoN5duq3W1mM7cZeuen9j0S6kFZgbchNnYtlyBU/nI5KL1GbU+3w3mbPw0zTqod7NoVk1z8gjleJk1l7A==" saltValue="cFAA+MT/1h20xhSgX0YF1Q==" spinCount="100000" sheet="1" objects="1" scenarios="1" autoFilter="0"/>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6" width="22.59765625" style="6" customWidth="1"/>
    <col min="7" max="7" width="53.796875" style="6" customWidth="1"/>
    <col min="8" max="8" width="20.796875" style="6" customWidth="1"/>
    <col min="9" max="9" width="11.86328125" style="6" bestFit="1" customWidth="1"/>
    <col min="10" max="13" width="16.59765625" style="6" customWidth="1"/>
    <col min="14" max="14" width="18.59765625" style="6" customWidth="1"/>
    <col min="15" max="16384" width="9.06640625" style="25"/>
  </cols>
  <sheetData>
    <row r="1" spans="1:14" s="85" customFormat="1" ht="21" x14ac:dyDescent="0.65">
      <c r="A1" s="10" t="s">
        <v>823</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23.65" thickBot="1" x14ac:dyDescent="0.4">
      <c r="A5" s="35" t="s">
        <v>824</v>
      </c>
      <c r="B5" s="36" t="s">
        <v>825</v>
      </c>
      <c r="C5" s="49">
        <v>1</v>
      </c>
      <c r="D5" s="50" t="s">
        <v>826</v>
      </c>
      <c r="E5" s="136" t="s">
        <v>4</v>
      </c>
      <c r="F5" s="17"/>
      <c r="G5" s="26"/>
      <c r="H5" s="26"/>
      <c r="I5" s="26"/>
      <c r="J5" s="26"/>
      <c r="K5" s="26"/>
      <c r="L5" s="293"/>
    </row>
    <row r="6" spans="1:14" s="54" customFormat="1" ht="23.65" thickBot="1" x14ac:dyDescent="0.4">
      <c r="A6" s="37"/>
      <c r="B6" s="38"/>
      <c r="C6" s="47">
        <v>2</v>
      </c>
      <c r="D6" s="48" t="s">
        <v>827</v>
      </c>
      <c r="E6" s="137"/>
      <c r="F6" s="1"/>
      <c r="G6" s="44"/>
      <c r="H6" s="44"/>
      <c r="I6" s="44"/>
      <c r="J6" s="44"/>
      <c r="K6" s="44"/>
      <c r="L6" s="293"/>
    </row>
    <row r="7" spans="1:14" s="54" customFormat="1" ht="23.65" thickBot="1" x14ac:dyDescent="0.4">
      <c r="A7" s="37"/>
      <c r="B7" s="38"/>
      <c r="C7" s="49">
        <v>3</v>
      </c>
      <c r="D7" s="50" t="s">
        <v>828</v>
      </c>
      <c r="E7" s="136" t="s">
        <v>4</v>
      </c>
      <c r="F7" s="17"/>
      <c r="G7" s="26"/>
      <c r="H7" s="26"/>
      <c r="I7" s="26"/>
      <c r="J7" s="26"/>
      <c r="K7" s="26"/>
      <c r="L7" s="293"/>
    </row>
    <row r="8" spans="1:14" s="54" customFormat="1" ht="12" thickBot="1" x14ac:dyDescent="0.4">
      <c r="A8" s="37"/>
      <c r="B8" s="36" t="s">
        <v>829</v>
      </c>
      <c r="C8" s="47">
        <v>4</v>
      </c>
      <c r="D8" s="48" t="s">
        <v>830</v>
      </c>
      <c r="E8" s="137"/>
      <c r="F8" s="1"/>
      <c r="G8" s="44"/>
      <c r="H8" s="44"/>
      <c r="I8" s="44"/>
      <c r="J8" s="44"/>
      <c r="K8" s="44"/>
      <c r="L8" s="293"/>
    </row>
    <row r="9" spans="1:14" s="54" customFormat="1" ht="12" thickBot="1" x14ac:dyDescent="0.4">
      <c r="A9" s="37"/>
      <c r="B9" s="38"/>
      <c r="C9" s="47">
        <v>5</v>
      </c>
      <c r="D9" s="48" t="s">
        <v>831</v>
      </c>
      <c r="E9" s="137"/>
      <c r="F9" s="1"/>
      <c r="G9" s="44"/>
      <c r="H9" s="44"/>
      <c r="I9" s="44"/>
      <c r="J9" s="44"/>
      <c r="K9" s="44"/>
      <c r="L9" s="293"/>
    </row>
    <row r="10" spans="1:14" s="54" customFormat="1" ht="12" thickBot="1" x14ac:dyDescent="0.4">
      <c r="A10" s="37"/>
      <c r="B10" s="38"/>
      <c r="C10" s="47">
        <v>6</v>
      </c>
      <c r="D10" s="48" t="s">
        <v>832</v>
      </c>
      <c r="E10" s="137"/>
      <c r="F10" s="1"/>
      <c r="G10" s="44"/>
      <c r="H10" s="44"/>
      <c r="I10" s="44"/>
      <c r="J10" s="44"/>
      <c r="K10" s="44"/>
      <c r="L10" s="293"/>
    </row>
    <row r="11" spans="1:14" s="54" customFormat="1" ht="12" thickBot="1" x14ac:dyDescent="0.4">
      <c r="A11" s="37"/>
      <c r="B11" s="36" t="s">
        <v>833</v>
      </c>
      <c r="C11" s="47">
        <v>7</v>
      </c>
      <c r="D11" s="48" t="s">
        <v>834</v>
      </c>
      <c r="E11" s="137"/>
      <c r="F11" s="1"/>
      <c r="G11" s="44"/>
      <c r="H11" s="44"/>
      <c r="I11" s="44"/>
      <c r="J11" s="44"/>
      <c r="K11" s="44"/>
      <c r="L11" s="293"/>
    </row>
    <row r="12" spans="1:14" s="54" customFormat="1" ht="23.65" thickBot="1" x14ac:dyDescent="0.4">
      <c r="A12" s="37"/>
      <c r="B12" s="38"/>
      <c r="C12" s="47">
        <v>8</v>
      </c>
      <c r="D12" s="48" t="s">
        <v>835</v>
      </c>
      <c r="E12" s="137"/>
      <c r="F12" s="1"/>
      <c r="G12" s="44"/>
      <c r="H12" s="44"/>
      <c r="I12" s="44"/>
      <c r="J12" s="44"/>
      <c r="K12" s="44"/>
      <c r="L12" s="293"/>
    </row>
    <row r="13" spans="1:14" s="54" customFormat="1" ht="12" thickBot="1" x14ac:dyDescent="0.4">
      <c r="A13" s="37"/>
      <c r="B13" s="38"/>
      <c r="C13" s="47">
        <v>9</v>
      </c>
      <c r="D13" s="48" t="s">
        <v>836</v>
      </c>
      <c r="E13" s="137"/>
      <c r="F13" s="1"/>
      <c r="G13" s="44"/>
      <c r="H13" s="44"/>
      <c r="I13" s="44"/>
      <c r="J13" s="44"/>
      <c r="K13" s="44"/>
      <c r="L13" s="293"/>
    </row>
    <row r="14" spans="1:14" s="54" customFormat="1" ht="12" thickBot="1" x14ac:dyDescent="0.4">
      <c r="A14" s="37"/>
      <c r="B14" s="38"/>
      <c r="C14" s="47">
        <v>10</v>
      </c>
      <c r="D14" s="48" t="s">
        <v>837</v>
      </c>
      <c r="E14" s="137"/>
      <c r="F14" s="1"/>
      <c r="G14" s="44"/>
      <c r="H14" s="44"/>
      <c r="I14" s="44"/>
      <c r="J14" s="44"/>
      <c r="K14" s="44"/>
      <c r="L14" s="293"/>
    </row>
    <row r="15" spans="1:14" s="54" customFormat="1" ht="12" thickBot="1" x14ac:dyDescent="0.4">
      <c r="A15" s="37"/>
      <c r="B15" s="38"/>
      <c r="C15" s="47">
        <v>11</v>
      </c>
      <c r="D15" s="86" t="s">
        <v>838</v>
      </c>
      <c r="E15" s="137"/>
      <c r="F15" s="1"/>
      <c r="G15" s="44"/>
      <c r="H15" s="44"/>
      <c r="I15" s="44"/>
      <c r="J15" s="44"/>
      <c r="K15" s="44"/>
      <c r="L15" s="293"/>
    </row>
    <row r="16" spans="1:14" s="54" customFormat="1" ht="12" thickBot="1" x14ac:dyDescent="0.4">
      <c r="A16" s="37"/>
      <c r="B16" s="36" t="s">
        <v>839</v>
      </c>
      <c r="C16" s="47">
        <v>12</v>
      </c>
      <c r="D16" s="86" t="s">
        <v>840</v>
      </c>
      <c r="E16" s="137"/>
      <c r="F16" s="1"/>
      <c r="G16" s="44"/>
      <c r="H16" s="44"/>
      <c r="I16" s="44"/>
      <c r="J16" s="44"/>
      <c r="K16" s="44"/>
      <c r="L16" s="293"/>
    </row>
    <row r="17" spans="1:12" s="54" customFormat="1" ht="35.25" thickBot="1" x14ac:dyDescent="0.4">
      <c r="A17" s="37"/>
      <c r="B17" s="38"/>
      <c r="C17" s="47">
        <v>13</v>
      </c>
      <c r="D17" s="48" t="s">
        <v>841</v>
      </c>
      <c r="E17" s="137"/>
      <c r="F17" s="1"/>
      <c r="G17" s="44"/>
      <c r="H17" s="44"/>
      <c r="I17" s="44"/>
      <c r="J17" s="44"/>
      <c r="K17" s="44"/>
      <c r="L17" s="293"/>
    </row>
    <row r="18" spans="1:12" s="54" customFormat="1" ht="23.65" thickBot="1" x14ac:dyDescent="0.4">
      <c r="A18" s="35" t="s">
        <v>842</v>
      </c>
      <c r="B18" s="36" t="s">
        <v>843</v>
      </c>
      <c r="C18" s="47">
        <v>14</v>
      </c>
      <c r="D18" s="48" t="s">
        <v>844</v>
      </c>
      <c r="E18" s="137"/>
      <c r="F18" s="1"/>
      <c r="G18" s="44"/>
      <c r="H18" s="44"/>
      <c r="I18" s="44"/>
      <c r="J18" s="44"/>
      <c r="K18" s="44"/>
      <c r="L18" s="293"/>
    </row>
    <row r="19" spans="1:12" s="54" customFormat="1" ht="23.65" thickBot="1" x14ac:dyDescent="0.4">
      <c r="A19" s="37"/>
      <c r="B19" s="38"/>
      <c r="C19" s="47">
        <v>15</v>
      </c>
      <c r="D19" s="48" t="s">
        <v>845</v>
      </c>
      <c r="E19" s="137"/>
      <c r="F19" s="1"/>
      <c r="G19" s="44"/>
      <c r="H19" s="44"/>
      <c r="I19" s="44"/>
      <c r="J19" s="44"/>
      <c r="K19" s="44"/>
      <c r="L19" s="293"/>
    </row>
    <row r="20" spans="1:12" s="54" customFormat="1" ht="23.65" thickBot="1" x14ac:dyDescent="0.4">
      <c r="A20" s="37"/>
      <c r="B20" s="38"/>
      <c r="C20" s="49">
        <v>16</v>
      </c>
      <c r="D20" s="50" t="s">
        <v>846</v>
      </c>
      <c r="E20" s="136" t="s">
        <v>4</v>
      </c>
      <c r="F20" s="17"/>
      <c r="G20" s="26"/>
      <c r="H20" s="26"/>
      <c r="I20" s="26"/>
      <c r="J20" s="26"/>
      <c r="K20" s="26"/>
      <c r="L20" s="293"/>
    </row>
    <row r="21" spans="1:12" s="54" customFormat="1" ht="23.65" thickBot="1" x14ac:dyDescent="0.4">
      <c r="A21" s="37"/>
      <c r="B21" s="38"/>
      <c r="C21" s="47">
        <v>17</v>
      </c>
      <c r="D21" s="48" t="s">
        <v>847</v>
      </c>
      <c r="E21" s="137"/>
      <c r="F21" s="1"/>
      <c r="G21" s="44"/>
      <c r="H21" s="44"/>
      <c r="I21" s="44"/>
      <c r="J21" s="44"/>
      <c r="K21" s="44"/>
      <c r="L21" s="293"/>
    </row>
    <row r="22" spans="1:12" s="54" customFormat="1" ht="93.4" thickBot="1" x14ac:dyDescent="0.4">
      <c r="A22" s="37"/>
      <c r="B22" s="38"/>
      <c r="C22" s="47">
        <v>18</v>
      </c>
      <c r="D22" s="48" t="s">
        <v>848</v>
      </c>
      <c r="E22" s="137"/>
      <c r="F22" s="1"/>
      <c r="G22" s="44"/>
      <c r="H22" s="44"/>
      <c r="I22" s="44"/>
      <c r="J22" s="44"/>
      <c r="K22" s="44"/>
      <c r="L22" s="293"/>
    </row>
    <row r="23" spans="1:12" s="54" customFormat="1" ht="23.65" thickBot="1" x14ac:dyDescent="0.4">
      <c r="A23" s="37"/>
      <c r="B23" s="38"/>
      <c r="C23" s="47">
        <v>19</v>
      </c>
      <c r="D23" s="48" t="s">
        <v>849</v>
      </c>
      <c r="E23" s="137"/>
      <c r="F23" s="1"/>
      <c r="G23" s="44"/>
      <c r="H23" s="44"/>
      <c r="I23" s="44"/>
      <c r="J23" s="44"/>
      <c r="K23" s="44"/>
      <c r="L23" s="293"/>
    </row>
    <row r="24" spans="1:12" s="54" customFormat="1" ht="23.65" thickBot="1" x14ac:dyDescent="0.4">
      <c r="A24" s="37"/>
      <c r="B24" s="38"/>
      <c r="C24" s="47">
        <v>20</v>
      </c>
      <c r="D24" s="48" t="s">
        <v>850</v>
      </c>
      <c r="E24" s="137"/>
      <c r="F24" s="1"/>
      <c r="G24" s="44"/>
      <c r="H24" s="44"/>
      <c r="I24" s="44"/>
      <c r="J24" s="44"/>
      <c r="K24" s="44"/>
      <c r="L24" s="293"/>
    </row>
    <row r="25" spans="1:12" s="54" customFormat="1" ht="23.65" thickBot="1" x14ac:dyDescent="0.4">
      <c r="A25" s="37"/>
      <c r="B25" s="41"/>
      <c r="C25" s="47">
        <v>21</v>
      </c>
      <c r="D25" s="48" t="s">
        <v>851</v>
      </c>
      <c r="E25" s="137"/>
      <c r="F25" s="1"/>
      <c r="G25" s="44"/>
      <c r="H25" s="44"/>
      <c r="I25" s="44"/>
      <c r="J25" s="44"/>
      <c r="K25" s="44"/>
      <c r="L25" s="293"/>
    </row>
    <row r="26" spans="1:12" s="54" customFormat="1" ht="23.65" thickBot="1" x14ac:dyDescent="0.4">
      <c r="A26" s="35" t="s">
        <v>852</v>
      </c>
      <c r="B26" s="52" t="s">
        <v>853</v>
      </c>
      <c r="C26" s="47">
        <v>22</v>
      </c>
      <c r="D26" s="48" t="s">
        <v>854</v>
      </c>
      <c r="E26" s="137"/>
      <c r="F26" s="1"/>
      <c r="G26" s="44"/>
      <c r="H26" s="44"/>
      <c r="I26" s="44"/>
      <c r="J26" s="44"/>
      <c r="K26" s="44"/>
      <c r="L26" s="293"/>
    </row>
    <row r="27" spans="1:12" s="54" customFormat="1" ht="23.65" thickBot="1" x14ac:dyDescent="0.4">
      <c r="A27" s="37"/>
      <c r="B27" s="38"/>
      <c r="C27" s="47">
        <v>23</v>
      </c>
      <c r="D27" s="48" t="s">
        <v>855</v>
      </c>
      <c r="E27" s="137"/>
      <c r="F27" s="1"/>
      <c r="G27" s="44"/>
      <c r="H27" s="44"/>
      <c r="I27" s="44"/>
      <c r="J27" s="44"/>
      <c r="K27" s="44"/>
      <c r="L27" s="293"/>
    </row>
    <row r="28" spans="1:12" s="98" customFormat="1" ht="12" thickBot="1" x14ac:dyDescent="0.4">
      <c r="A28" s="37"/>
      <c r="B28" s="92"/>
      <c r="C28" s="93">
        <v>24</v>
      </c>
      <c r="D28" s="94" t="s">
        <v>856</v>
      </c>
      <c r="E28" s="118"/>
      <c r="F28" s="1"/>
      <c r="G28" s="44"/>
      <c r="H28" s="44"/>
      <c r="I28" s="44"/>
      <c r="J28" s="44"/>
      <c r="K28" s="44"/>
      <c r="L28" s="293"/>
    </row>
    <row r="29" spans="1:12" s="54" customFormat="1" ht="12" thickBot="1" x14ac:dyDescent="0.4">
      <c r="A29" s="37"/>
      <c r="B29" s="36" t="s">
        <v>857</v>
      </c>
      <c r="C29" s="47">
        <v>25</v>
      </c>
      <c r="D29" s="48" t="s">
        <v>858</v>
      </c>
      <c r="E29" s="137"/>
      <c r="F29" s="1"/>
      <c r="G29" s="44"/>
      <c r="H29" s="44"/>
      <c r="I29" s="44"/>
      <c r="J29" s="44"/>
      <c r="K29" s="44"/>
      <c r="L29" s="293"/>
    </row>
    <row r="30" spans="1:12" s="54" customFormat="1" ht="23.65" thickBot="1" x14ac:dyDescent="0.4">
      <c r="A30" s="37"/>
      <c r="B30" s="38"/>
      <c r="C30" s="47">
        <v>26</v>
      </c>
      <c r="D30" s="48" t="s">
        <v>859</v>
      </c>
      <c r="E30" s="137"/>
      <c r="F30" s="1"/>
      <c r="G30" s="44"/>
      <c r="H30" s="44"/>
      <c r="I30" s="44"/>
      <c r="J30" s="44"/>
      <c r="K30" s="44"/>
      <c r="L30" s="293"/>
    </row>
    <row r="31" spans="1:12" s="54" customFormat="1" ht="23.65" thickBot="1" x14ac:dyDescent="0.4">
      <c r="A31" s="37"/>
      <c r="B31" s="36" t="s">
        <v>860</v>
      </c>
      <c r="C31" s="47">
        <v>27</v>
      </c>
      <c r="D31" s="48" t="s">
        <v>861</v>
      </c>
      <c r="E31" s="137"/>
      <c r="F31" s="1"/>
      <c r="G31" s="44"/>
      <c r="H31" s="44"/>
      <c r="I31" s="44"/>
      <c r="J31" s="44"/>
      <c r="K31" s="44"/>
      <c r="L31" s="293"/>
    </row>
    <row r="32" spans="1:12" s="54" customFormat="1" ht="23.65" thickBot="1" x14ac:dyDescent="0.4">
      <c r="A32" s="37"/>
      <c r="B32" s="41"/>
      <c r="C32" s="47">
        <v>28</v>
      </c>
      <c r="D32" s="48" t="s">
        <v>862</v>
      </c>
      <c r="E32" s="137"/>
      <c r="F32" s="1"/>
      <c r="G32" s="44"/>
      <c r="H32" s="44"/>
      <c r="I32" s="44"/>
      <c r="J32" s="44"/>
      <c r="K32" s="44"/>
      <c r="L32" s="293"/>
    </row>
    <row r="33" spans="1:12" s="54" customFormat="1" ht="35.25" thickBot="1" x14ac:dyDescent="0.4">
      <c r="A33" s="35" t="s">
        <v>863</v>
      </c>
      <c r="B33" s="36" t="s">
        <v>864</v>
      </c>
      <c r="C33" s="47">
        <v>29</v>
      </c>
      <c r="D33" s="48" t="s">
        <v>865</v>
      </c>
      <c r="E33" s="137"/>
      <c r="F33" s="1"/>
      <c r="G33" s="44"/>
      <c r="H33" s="44"/>
      <c r="I33" s="44"/>
      <c r="J33" s="44"/>
      <c r="K33" s="44"/>
      <c r="L33" s="293"/>
    </row>
    <row r="34" spans="1:12" s="54" customFormat="1" ht="12" thickBot="1" x14ac:dyDescent="0.4">
      <c r="A34" s="37"/>
      <c r="B34" s="38"/>
      <c r="C34" s="47">
        <v>30</v>
      </c>
      <c r="D34" s="48" t="s">
        <v>866</v>
      </c>
      <c r="E34" s="137"/>
      <c r="F34" s="1"/>
      <c r="G34" s="44"/>
      <c r="H34" s="44"/>
      <c r="I34" s="44"/>
      <c r="J34" s="44"/>
      <c r="K34" s="44"/>
      <c r="L34" s="293"/>
    </row>
    <row r="35" spans="1:12" s="54" customFormat="1" ht="12" thickBot="1" x14ac:dyDescent="0.4">
      <c r="A35" s="37"/>
      <c r="B35" s="38"/>
      <c r="C35" s="47">
        <v>31</v>
      </c>
      <c r="D35" s="48" t="s">
        <v>867</v>
      </c>
      <c r="E35" s="137"/>
      <c r="F35" s="1"/>
      <c r="G35" s="44"/>
      <c r="H35" s="44"/>
      <c r="I35" s="44"/>
      <c r="J35" s="44"/>
      <c r="K35" s="44"/>
      <c r="L35" s="293"/>
    </row>
    <row r="36" spans="1:12" s="54" customFormat="1" ht="12" thickBot="1" x14ac:dyDescent="0.4">
      <c r="A36" s="37"/>
      <c r="B36" s="38"/>
      <c r="C36" s="47">
        <v>32</v>
      </c>
      <c r="D36" s="48" t="s">
        <v>868</v>
      </c>
      <c r="E36" s="137"/>
      <c r="F36" s="1"/>
      <c r="G36" s="44"/>
      <c r="H36" s="44"/>
      <c r="I36" s="44"/>
      <c r="J36" s="44"/>
      <c r="K36" s="44"/>
      <c r="L36" s="293"/>
    </row>
    <row r="37" spans="1:12" s="54" customFormat="1" ht="23.65" thickBot="1" x14ac:dyDescent="0.4">
      <c r="A37" s="37"/>
      <c r="B37" s="38"/>
      <c r="C37" s="47">
        <v>33</v>
      </c>
      <c r="D37" s="48" t="s">
        <v>869</v>
      </c>
      <c r="E37" s="137"/>
      <c r="F37" s="1"/>
      <c r="G37" s="44"/>
      <c r="H37" s="44"/>
      <c r="I37" s="44"/>
      <c r="J37" s="44"/>
      <c r="K37" s="44"/>
      <c r="L37" s="293"/>
    </row>
    <row r="38" spans="1:12" s="54" customFormat="1" ht="12" thickBot="1" x14ac:dyDescent="0.4">
      <c r="A38" s="37"/>
      <c r="B38" s="38"/>
      <c r="C38" s="47">
        <v>34</v>
      </c>
      <c r="D38" s="48" t="s">
        <v>870</v>
      </c>
      <c r="E38" s="137"/>
      <c r="F38" s="1"/>
      <c r="G38" s="44"/>
      <c r="H38" s="44"/>
      <c r="I38" s="44"/>
      <c r="J38" s="44"/>
      <c r="K38" s="44"/>
      <c r="L38" s="293"/>
    </row>
    <row r="39" spans="1:12" s="54" customFormat="1" ht="12" thickBot="1" x14ac:dyDescent="0.4">
      <c r="A39" s="37"/>
      <c r="B39" s="36" t="s">
        <v>871</v>
      </c>
      <c r="C39" s="47">
        <v>35</v>
      </c>
      <c r="D39" s="48" t="s">
        <v>872</v>
      </c>
      <c r="E39" s="137"/>
      <c r="F39" s="1"/>
      <c r="G39" s="44"/>
      <c r="H39" s="44"/>
      <c r="I39" s="44"/>
      <c r="J39" s="44"/>
      <c r="K39" s="44"/>
      <c r="L39" s="293"/>
    </row>
    <row r="40" spans="1:12" s="54" customFormat="1" ht="23.65" thickBot="1" x14ac:dyDescent="0.4">
      <c r="A40" s="37"/>
      <c r="B40" s="38"/>
      <c r="C40" s="47">
        <v>36</v>
      </c>
      <c r="D40" s="48" t="s">
        <v>873</v>
      </c>
      <c r="E40" s="137"/>
      <c r="F40" s="1"/>
      <c r="G40" s="44"/>
      <c r="H40" s="44"/>
      <c r="I40" s="44"/>
      <c r="J40" s="44"/>
      <c r="K40" s="44"/>
      <c r="L40" s="293"/>
    </row>
    <row r="41" spans="1:12" s="54" customFormat="1" ht="23.65" thickBot="1" x14ac:dyDescent="0.4">
      <c r="A41" s="37"/>
      <c r="B41" s="38"/>
      <c r="C41" s="47">
        <v>37</v>
      </c>
      <c r="D41" s="48" t="s">
        <v>874</v>
      </c>
      <c r="E41" s="137"/>
      <c r="F41" s="1"/>
      <c r="G41" s="44"/>
      <c r="H41" s="44"/>
      <c r="I41" s="44"/>
      <c r="J41" s="44"/>
      <c r="K41" s="44"/>
      <c r="L41" s="293"/>
    </row>
    <row r="42" spans="1:12" s="54" customFormat="1" ht="12" thickBot="1" x14ac:dyDescent="0.4">
      <c r="A42" s="37"/>
      <c r="B42" s="38"/>
      <c r="C42" s="47">
        <v>38</v>
      </c>
      <c r="D42" s="48" t="s">
        <v>875</v>
      </c>
      <c r="E42" s="137"/>
      <c r="F42" s="1"/>
      <c r="G42" s="44"/>
      <c r="H42" s="44"/>
      <c r="I42" s="44"/>
      <c r="J42" s="44"/>
      <c r="K42" s="44"/>
      <c r="L42" s="293"/>
    </row>
    <row r="43" spans="1:12" s="54" customFormat="1" ht="23.65" thickBot="1" x14ac:dyDescent="0.4">
      <c r="A43" s="37"/>
      <c r="B43" s="38"/>
      <c r="C43" s="47">
        <v>39</v>
      </c>
      <c r="D43" s="48" t="s">
        <v>876</v>
      </c>
      <c r="E43" s="137"/>
      <c r="F43" s="1"/>
      <c r="G43" s="44"/>
      <c r="H43" s="44"/>
      <c r="I43" s="44"/>
      <c r="J43" s="44"/>
      <c r="K43" s="44"/>
      <c r="L43" s="293"/>
    </row>
    <row r="44" spans="1:12" s="54" customFormat="1" ht="23.65" thickBot="1" x14ac:dyDescent="0.4">
      <c r="A44" s="37"/>
      <c r="B44" s="36" t="s">
        <v>877</v>
      </c>
      <c r="C44" s="47">
        <v>40</v>
      </c>
      <c r="D44" s="48" t="s">
        <v>878</v>
      </c>
      <c r="E44" s="137"/>
      <c r="F44" s="1"/>
      <c r="G44" s="44"/>
      <c r="H44" s="44"/>
      <c r="I44" s="44"/>
      <c r="J44" s="44"/>
      <c r="K44" s="44"/>
      <c r="L44" s="293"/>
    </row>
    <row r="45" spans="1:12" s="54" customFormat="1" ht="12" thickBot="1" x14ac:dyDescent="0.4">
      <c r="A45" s="35" t="s">
        <v>211</v>
      </c>
      <c r="B45" s="36" t="s">
        <v>879</v>
      </c>
      <c r="C45" s="47">
        <v>41</v>
      </c>
      <c r="D45" s="48" t="s">
        <v>880</v>
      </c>
      <c r="E45" s="137"/>
      <c r="F45" s="1"/>
      <c r="G45" s="44"/>
      <c r="H45" s="44"/>
      <c r="I45" s="44"/>
      <c r="J45" s="44"/>
      <c r="K45" s="44"/>
      <c r="L45" s="293"/>
    </row>
    <row r="46" spans="1:12" s="54" customFormat="1" ht="12" thickBot="1" x14ac:dyDescent="0.4">
      <c r="A46" s="37"/>
      <c r="B46" s="38"/>
      <c r="C46" s="47">
        <v>42</v>
      </c>
      <c r="D46" s="48" t="s">
        <v>881</v>
      </c>
      <c r="E46" s="137"/>
      <c r="F46" s="1"/>
      <c r="G46" s="44"/>
      <c r="H46" s="44"/>
      <c r="I46" s="44"/>
      <c r="J46" s="44"/>
      <c r="K46" s="44"/>
      <c r="L46" s="293"/>
    </row>
    <row r="47" spans="1:12" s="54" customFormat="1" ht="12" thickBot="1" x14ac:dyDescent="0.4">
      <c r="A47" s="37"/>
      <c r="B47" s="38"/>
      <c r="C47" s="47">
        <v>43</v>
      </c>
      <c r="D47" s="48" t="s">
        <v>882</v>
      </c>
      <c r="E47" s="137"/>
      <c r="F47" s="1"/>
      <c r="G47" s="44"/>
      <c r="H47" s="44"/>
      <c r="I47" s="44"/>
      <c r="J47" s="44"/>
      <c r="K47" s="44"/>
      <c r="L47" s="293"/>
    </row>
    <row r="48" spans="1:12" s="54" customFormat="1" ht="12" thickBot="1" x14ac:dyDescent="0.4">
      <c r="A48" s="37"/>
      <c r="B48" s="38"/>
      <c r="C48" s="47">
        <v>44</v>
      </c>
      <c r="D48" s="48" t="s">
        <v>883</v>
      </c>
      <c r="E48" s="137"/>
      <c r="F48" s="1"/>
      <c r="G48" s="44"/>
      <c r="H48" s="44"/>
      <c r="I48" s="44"/>
      <c r="J48" s="44"/>
      <c r="K48" s="44"/>
      <c r="L48" s="293"/>
    </row>
    <row r="49" spans="1:12" s="54" customFormat="1" ht="12" thickBot="1" x14ac:dyDescent="0.4">
      <c r="A49" s="37"/>
      <c r="B49" s="38"/>
      <c r="C49" s="47">
        <v>45</v>
      </c>
      <c r="D49" s="48" t="s">
        <v>884</v>
      </c>
      <c r="E49" s="137"/>
      <c r="F49" s="1"/>
      <c r="G49" s="44"/>
      <c r="H49" s="44"/>
      <c r="I49" s="44"/>
      <c r="J49" s="44"/>
      <c r="K49" s="44"/>
      <c r="L49" s="293"/>
    </row>
    <row r="50" spans="1:12" s="54" customFormat="1" ht="12" thickBot="1" x14ac:dyDescent="0.4">
      <c r="A50" s="37"/>
      <c r="B50" s="38"/>
      <c r="C50" s="47">
        <v>46</v>
      </c>
      <c r="D50" s="48" t="s">
        <v>885</v>
      </c>
      <c r="E50" s="137"/>
      <c r="F50" s="1"/>
      <c r="G50" s="44"/>
      <c r="H50" s="44"/>
      <c r="I50" s="44"/>
      <c r="J50" s="44"/>
      <c r="K50" s="44"/>
      <c r="L50" s="293"/>
    </row>
    <row r="51" spans="1:12" s="54" customFormat="1" ht="23.65" thickBot="1" x14ac:dyDescent="0.4">
      <c r="A51" s="37"/>
      <c r="B51" s="38"/>
      <c r="C51" s="47">
        <v>47</v>
      </c>
      <c r="D51" s="48" t="s">
        <v>886</v>
      </c>
      <c r="E51" s="137"/>
      <c r="F51" s="1"/>
      <c r="G51" s="44"/>
      <c r="H51" s="44"/>
      <c r="I51" s="44"/>
      <c r="J51" s="44"/>
      <c r="K51" s="44"/>
      <c r="L51" s="293"/>
    </row>
    <row r="52" spans="1:12" s="54" customFormat="1" ht="12" thickBot="1" x14ac:dyDescent="0.4">
      <c r="A52" s="37"/>
      <c r="B52" s="38"/>
      <c r="C52" s="47">
        <v>48</v>
      </c>
      <c r="D52" s="48" t="s">
        <v>887</v>
      </c>
      <c r="E52" s="137"/>
      <c r="F52" s="1"/>
      <c r="G52" s="44"/>
      <c r="H52" s="44"/>
      <c r="I52" s="44"/>
      <c r="J52" s="44"/>
      <c r="K52" s="44"/>
      <c r="L52" s="293"/>
    </row>
    <row r="53" spans="1:12" s="54" customFormat="1" ht="12" thickBot="1" x14ac:dyDescent="0.4">
      <c r="A53" s="37"/>
      <c r="B53" s="38"/>
      <c r="C53" s="47">
        <v>49</v>
      </c>
      <c r="D53" s="48" t="s">
        <v>888</v>
      </c>
      <c r="E53" s="137"/>
      <c r="F53" s="1"/>
      <c r="G53" s="44"/>
      <c r="H53" s="44"/>
      <c r="I53" s="44"/>
      <c r="J53" s="44"/>
      <c r="K53" s="44"/>
      <c r="L53" s="293"/>
    </row>
    <row r="54" spans="1:12" s="54" customFormat="1" ht="12" thickBot="1" x14ac:dyDescent="0.4">
      <c r="A54" s="37"/>
      <c r="B54" s="38"/>
      <c r="C54" s="47">
        <v>50</v>
      </c>
      <c r="D54" s="48" t="s">
        <v>889</v>
      </c>
      <c r="E54" s="137"/>
      <c r="F54" s="1"/>
      <c r="G54" s="44"/>
      <c r="H54" s="44"/>
      <c r="I54" s="44"/>
      <c r="J54" s="44"/>
      <c r="K54" s="44"/>
      <c r="L54" s="293"/>
    </row>
    <row r="55" spans="1:12" s="54" customFormat="1" ht="12" thickBot="1" x14ac:dyDescent="0.4">
      <c r="A55" s="37"/>
      <c r="B55" s="38"/>
      <c r="C55" s="47">
        <v>51</v>
      </c>
      <c r="D55" s="48" t="s">
        <v>890</v>
      </c>
      <c r="E55" s="137"/>
      <c r="F55" s="1"/>
      <c r="G55" s="44"/>
      <c r="H55" s="44"/>
      <c r="I55" s="44"/>
      <c r="J55" s="44"/>
      <c r="K55" s="44"/>
      <c r="L55" s="293"/>
    </row>
    <row r="56" spans="1:12" s="54" customFormat="1" ht="12" thickBot="1" x14ac:dyDescent="0.4">
      <c r="A56" s="37"/>
      <c r="B56" s="38"/>
      <c r="C56" s="47">
        <v>52</v>
      </c>
      <c r="D56" s="48" t="s">
        <v>891</v>
      </c>
      <c r="E56" s="137"/>
      <c r="F56" s="1"/>
      <c r="G56" s="44"/>
      <c r="H56" s="44"/>
      <c r="I56" s="44"/>
      <c r="J56" s="44"/>
      <c r="K56" s="44"/>
      <c r="L56" s="293"/>
    </row>
    <row r="57" spans="1:12" s="54" customFormat="1" ht="23.65" thickBot="1" x14ac:dyDescent="0.4">
      <c r="A57" s="37"/>
      <c r="B57" s="38"/>
      <c r="C57" s="47">
        <v>53</v>
      </c>
      <c r="D57" s="48" t="s">
        <v>892</v>
      </c>
      <c r="E57" s="137"/>
      <c r="F57" s="1"/>
      <c r="G57" s="44"/>
      <c r="H57" s="44"/>
      <c r="I57" s="44"/>
      <c r="J57" s="44"/>
      <c r="K57" s="44"/>
      <c r="L57" s="293"/>
    </row>
    <row r="58" spans="1:12" s="54" customFormat="1" ht="12" thickBot="1" x14ac:dyDescent="0.4">
      <c r="A58" s="35" t="s">
        <v>392</v>
      </c>
      <c r="B58" s="36" t="s">
        <v>234</v>
      </c>
      <c r="C58" s="49">
        <v>54</v>
      </c>
      <c r="D58" s="95" t="s">
        <v>893</v>
      </c>
      <c r="E58" s="136" t="s">
        <v>4</v>
      </c>
      <c r="F58" s="17"/>
      <c r="G58" s="26"/>
      <c r="H58" s="26"/>
      <c r="I58" s="26"/>
      <c r="J58" s="26"/>
      <c r="K58" s="26"/>
      <c r="L58" s="293"/>
    </row>
    <row r="59" spans="1:12" s="54" customFormat="1" ht="12" thickBot="1" x14ac:dyDescent="0.4">
      <c r="A59" s="37"/>
      <c r="B59" s="38"/>
      <c r="C59" s="47">
        <v>55</v>
      </c>
      <c r="D59" s="89" t="s">
        <v>894</v>
      </c>
      <c r="E59" s="137"/>
      <c r="F59" s="1"/>
      <c r="G59" s="44"/>
      <c r="H59" s="44"/>
      <c r="I59" s="44"/>
      <c r="J59" s="44"/>
      <c r="K59" s="44"/>
      <c r="L59" s="293"/>
    </row>
    <row r="60" spans="1:12" s="54" customFormat="1" ht="23.65" thickBot="1" x14ac:dyDescent="0.4">
      <c r="A60" s="37"/>
      <c r="B60" s="38"/>
      <c r="C60" s="47">
        <v>56</v>
      </c>
      <c r="D60" s="96" t="s">
        <v>395</v>
      </c>
      <c r="E60" s="137"/>
      <c r="F60" s="1"/>
      <c r="G60" s="44"/>
      <c r="H60" s="44"/>
      <c r="I60" s="44"/>
      <c r="J60" s="44"/>
      <c r="K60" s="44"/>
      <c r="L60" s="293"/>
    </row>
    <row r="61" spans="1:12" s="54" customFormat="1" ht="23.65" thickBot="1" x14ac:dyDescent="0.4">
      <c r="A61" s="37"/>
      <c r="B61" s="38"/>
      <c r="C61" s="47">
        <v>57</v>
      </c>
      <c r="D61" s="96" t="s">
        <v>895</v>
      </c>
      <c r="E61" s="137"/>
      <c r="F61" s="1"/>
      <c r="G61" s="44"/>
      <c r="H61" s="44"/>
      <c r="I61" s="44"/>
      <c r="J61" s="44"/>
      <c r="K61" s="44"/>
      <c r="L61" s="293"/>
    </row>
    <row r="62" spans="1:12" s="54" customFormat="1" ht="12" thickBot="1" x14ac:dyDescent="0.4">
      <c r="A62" s="37"/>
      <c r="B62" s="36" t="s">
        <v>239</v>
      </c>
      <c r="C62" s="47">
        <v>58</v>
      </c>
      <c r="D62" s="96" t="s">
        <v>896</v>
      </c>
      <c r="E62" s="137"/>
      <c r="F62" s="1"/>
      <c r="G62" s="44"/>
      <c r="H62" s="44"/>
      <c r="I62" s="44"/>
      <c r="J62" s="44"/>
      <c r="K62" s="44"/>
      <c r="L62" s="293"/>
    </row>
    <row r="63" spans="1:12" s="54" customFormat="1" ht="23.65" thickBot="1" x14ac:dyDescent="0.4">
      <c r="A63" s="37"/>
      <c r="B63" s="38"/>
      <c r="C63" s="47">
        <v>59</v>
      </c>
      <c r="D63" s="96" t="s">
        <v>897</v>
      </c>
      <c r="E63" s="137"/>
      <c r="F63" s="1"/>
      <c r="G63" s="44"/>
      <c r="H63" s="44"/>
      <c r="I63" s="44"/>
      <c r="J63" s="44"/>
      <c r="K63" s="44"/>
      <c r="L63" s="293"/>
    </row>
    <row r="64" spans="1:12" s="54" customFormat="1" ht="23.65" thickBot="1" x14ac:dyDescent="0.4">
      <c r="A64" s="35" t="s">
        <v>253</v>
      </c>
      <c r="B64" s="36" t="s">
        <v>245</v>
      </c>
      <c r="C64" s="49">
        <v>60</v>
      </c>
      <c r="D64" s="97" t="s">
        <v>898</v>
      </c>
      <c r="E64" s="136" t="s">
        <v>4</v>
      </c>
      <c r="F64" s="17"/>
      <c r="G64" s="26"/>
      <c r="H64" s="26"/>
      <c r="I64" s="26"/>
      <c r="J64" s="26"/>
      <c r="K64" s="26"/>
      <c r="L64" s="293"/>
    </row>
    <row r="65" spans="1:14" s="54" customFormat="1" ht="23.65" thickBot="1" x14ac:dyDescent="0.4">
      <c r="A65" s="37"/>
      <c r="B65" s="38"/>
      <c r="C65" s="49">
        <v>61</v>
      </c>
      <c r="D65" s="97" t="s">
        <v>899</v>
      </c>
      <c r="E65" s="136" t="s">
        <v>4</v>
      </c>
      <c r="F65" s="17"/>
      <c r="G65" s="26"/>
      <c r="H65" s="26"/>
      <c r="I65" s="26"/>
      <c r="J65" s="26"/>
      <c r="K65" s="26"/>
      <c r="L65" s="293"/>
    </row>
    <row r="66" spans="1:14" s="54" customFormat="1" ht="23.65" thickBot="1" x14ac:dyDescent="0.4">
      <c r="A66" s="37"/>
      <c r="B66" s="38"/>
      <c r="C66" s="47">
        <v>62</v>
      </c>
      <c r="D66" s="96" t="s">
        <v>900</v>
      </c>
      <c r="E66" s="137"/>
      <c r="F66" s="1"/>
      <c r="G66" s="44"/>
      <c r="H66" s="44"/>
      <c r="I66" s="44"/>
      <c r="J66" s="44"/>
      <c r="K66" s="44"/>
      <c r="L66" s="293"/>
    </row>
    <row r="67" spans="1:14" s="54" customFormat="1" ht="23.65" thickBot="1" x14ac:dyDescent="0.4">
      <c r="A67" s="37"/>
      <c r="B67" s="38"/>
      <c r="C67" s="49">
        <v>63</v>
      </c>
      <c r="D67" s="97" t="s">
        <v>901</v>
      </c>
      <c r="E67" s="136" t="s">
        <v>4</v>
      </c>
      <c r="F67" s="17"/>
      <c r="G67" s="26"/>
      <c r="H67" s="26"/>
      <c r="I67" s="26"/>
      <c r="J67" s="26"/>
      <c r="K67" s="26"/>
      <c r="L67" s="293"/>
    </row>
    <row r="68" spans="1:14" s="54" customFormat="1" ht="12" thickBot="1" x14ac:dyDescent="0.4">
      <c r="A68" s="37"/>
      <c r="B68" s="38"/>
      <c r="C68" s="49">
        <v>64</v>
      </c>
      <c r="D68" s="97" t="s">
        <v>902</v>
      </c>
      <c r="E68" s="136" t="s">
        <v>4</v>
      </c>
      <c r="F68" s="17"/>
      <c r="G68" s="26"/>
      <c r="H68" s="26"/>
      <c r="I68" s="26"/>
      <c r="J68" s="26"/>
      <c r="K68" s="26"/>
      <c r="L68" s="293"/>
    </row>
    <row r="69" spans="1:14" s="54" customFormat="1" ht="23.65" thickBot="1" x14ac:dyDescent="0.4">
      <c r="A69" s="37"/>
      <c r="B69" s="38"/>
      <c r="C69" s="49">
        <v>65</v>
      </c>
      <c r="D69" s="97" t="s">
        <v>903</v>
      </c>
      <c r="E69" s="136" t="s">
        <v>4</v>
      </c>
      <c r="F69" s="17"/>
      <c r="G69" s="26"/>
      <c r="H69" s="26"/>
      <c r="I69" s="26"/>
      <c r="J69" s="26"/>
      <c r="K69" s="26"/>
      <c r="L69" s="293"/>
    </row>
    <row r="70" spans="1:14" s="54" customFormat="1" ht="12" thickBot="1" x14ac:dyDescent="0.4">
      <c r="A70" s="37"/>
      <c r="B70" s="38"/>
      <c r="C70" s="49">
        <v>66</v>
      </c>
      <c r="D70" s="97" t="s">
        <v>405</v>
      </c>
      <c r="E70" s="136" t="s">
        <v>4</v>
      </c>
      <c r="F70" s="17"/>
      <c r="G70" s="26"/>
      <c r="H70" s="26"/>
      <c r="I70" s="26"/>
      <c r="J70" s="26"/>
      <c r="K70" s="26"/>
      <c r="L70" s="293"/>
    </row>
    <row r="71" spans="1:14" s="54" customFormat="1" ht="23.65" thickBot="1" x14ac:dyDescent="0.4">
      <c r="A71" s="37"/>
      <c r="B71" s="41"/>
      <c r="C71" s="47">
        <v>67</v>
      </c>
      <c r="D71" s="96" t="s">
        <v>904</v>
      </c>
      <c r="E71" s="137"/>
      <c r="F71" s="1"/>
      <c r="G71" s="44"/>
      <c r="H71" s="44"/>
      <c r="I71" s="44"/>
      <c r="J71" s="44"/>
      <c r="K71" s="44"/>
      <c r="L71" s="293"/>
    </row>
    <row r="72" spans="1:14" s="54" customFormat="1" ht="12" thickBot="1" x14ac:dyDescent="0.4">
      <c r="A72" s="37"/>
      <c r="B72" s="36" t="s">
        <v>905</v>
      </c>
      <c r="C72" s="49">
        <v>68</v>
      </c>
      <c r="D72" s="97" t="s">
        <v>906</v>
      </c>
      <c r="E72" s="136" t="s">
        <v>4</v>
      </c>
      <c r="F72" s="17"/>
      <c r="G72" s="26"/>
      <c r="H72" s="26"/>
      <c r="I72" s="26"/>
      <c r="J72" s="26"/>
      <c r="K72" s="26"/>
      <c r="L72" s="293"/>
    </row>
    <row r="73" spans="1:14" s="54" customFormat="1" ht="12" thickBot="1" x14ac:dyDescent="0.4">
      <c r="A73" s="37"/>
      <c r="B73" s="38"/>
      <c r="C73" s="49">
        <v>69</v>
      </c>
      <c r="D73" s="97" t="s">
        <v>907</v>
      </c>
      <c r="E73" s="136" t="s">
        <v>4</v>
      </c>
      <c r="F73" s="17"/>
      <c r="G73" s="26"/>
      <c r="H73" s="26"/>
      <c r="I73" s="26"/>
      <c r="J73" s="26"/>
      <c r="K73" s="26"/>
      <c r="L73" s="293"/>
    </row>
    <row r="74" spans="1:14" s="54" customFormat="1" ht="12" thickBot="1" x14ac:dyDescent="0.4">
      <c r="A74" s="37"/>
      <c r="B74" s="38"/>
      <c r="C74" s="47">
        <v>70</v>
      </c>
      <c r="D74" s="96" t="s">
        <v>908</v>
      </c>
      <c r="E74" s="137"/>
      <c r="F74" s="1"/>
      <c r="G74" s="44"/>
      <c r="H74" s="44"/>
      <c r="I74" s="44"/>
      <c r="J74" s="44"/>
      <c r="K74" s="44"/>
      <c r="L74" s="293"/>
    </row>
    <row r="75" spans="1:14" s="54" customFormat="1" ht="12" thickBot="1" x14ac:dyDescent="0.4">
      <c r="A75" s="37"/>
      <c r="B75" s="36" t="s">
        <v>257</v>
      </c>
      <c r="C75" s="47">
        <v>71</v>
      </c>
      <c r="D75" s="96" t="s">
        <v>909</v>
      </c>
      <c r="E75" s="137"/>
      <c r="F75" s="1"/>
      <c r="G75" s="44"/>
      <c r="H75" s="44"/>
      <c r="I75" s="44"/>
      <c r="J75" s="44"/>
      <c r="K75" s="44"/>
      <c r="L75" s="293"/>
    </row>
    <row r="76" spans="1:14" s="54" customFormat="1" ht="12" thickBot="1" x14ac:dyDescent="0.4">
      <c r="A76" s="45"/>
      <c r="B76" s="41"/>
      <c r="C76" s="47">
        <v>72</v>
      </c>
      <c r="D76" s="96" t="s">
        <v>910</v>
      </c>
      <c r="E76" s="137"/>
      <c r="F76" s="1"/>
      <c r="G76" s="44"/>
      <c r="H76" s="44"/>
      <c r="I76" s="44"/>
      <c r="J76" s="44"/>
      <c r="K76" s="44"/>
      <c r="L76" s="293"/>
    </row>
    <row r="77" spans="1:14" x14ac:dyDescent="0.45">
      <c r="N77" s="294"/>
    </row>
    <row r="78" spans="1:14" x14ac:dyDescent="0.45">
      <c r="B78" s="151" t="s">
        <v>1950</v>
      </c>
      <c r="C78" s="7">
        <f>C76</f>
        <v>72</v>
      </c>
      <c r="D78" s="151" t="s">
        <v>1953</v>
      </c>
      <c r="E78" s="124">
        <f>C78-(E79+E80)</f>
        <v>60</v>
      </c>
      <c r="F78" s="125" t="s">
        <v>1936</v>
      </c>
      <c r="G78" s="150">
        <f>COUNTIFS(E5:E76,"",F5:F76,"Yes")</f>
        <v>0</v>
      </c>
      <c r="H78" s="126">
        <f>I78</f>
        <v>0</v>
      </c>
      <c r="I78" s="127">
        <f>IFERROR((G78/$E$78),0)</f>
        <v>0</v>
      </c>
      <c r="N78" s="294"/>
    </row>
    <row r="79" spans="1:14" x14ac:dyDescent="0.45">
      <c r="D79" s="151" t="s">
        <v>6</v>
      </c>
      <c r="E79" s="6">
        <f>COUNTIFS(E5:E76,"",F5:F76,"N/A")</f>
        <v>0</v>
      </c>
      <c r="F79" s="6">
        <v>2019</v>
      </c>
      <c r="G79" s="149">
        <f>COUNTIFS(E5:E76,"",$K$5:$K$76,("*2019*"))</f>
        <v>0</v>
      </c>
      <c r="H79" s="126">
        <f>H78+I79</f>
        <v>0</v>
      </c>
      <c r="I79" s="127">
        <f t="shared" ref="I79:I92" si="0">IFERROR((G79/$E$78),0)</f>
        <v>0</v>
      </c>
      <c r="N79" s="294"/>
    </row>
    <row r="80" spans="1:14" x14ac:dyDescent="0.45">
      <c r="D80" s="151" t="s">
        <v>1935</v>
      </c>
      <c r="E80" s="6">
        <f>COUNTIF(E5:E76,"Yes")</f>
        <v>12</v>
      </c>
      <c r="F80" s="6">
        <v>2020</v>
      </c>
      <c r="G80" s="149">
        <f>COUNTIFS(E5:E76,"",$K$5:$K$76,("*2020*"))</f>
        <v>0</v>
      </c>
      <c r="H80" s="126">
        <f>H79+I80</f>
        <v>0</v>
      </c>
      <c r="I80" s="127">
        <f t="shared" si="0"/>
        <v>0</v>
      </c>
      <c r="N80" s="294"/>
    </row>
    <row r="81" spans="6:14" x14ac:dyDescent="0.45">
      <c r="F81" s="6">
        <v>2021</v>
      </c>
      <c r="G81" s="149">
        <f>COUNTIFS(E5:E76,"",$K$5:$K$76,("*2021*"))</f>
        <v>0</v>
      </c>
      <c r="H81" s="126">
        <f t="shared" ref="H81:H92" si="1">H80+I81</f>
        <v>0</v>
      </c>
      <c r="I81" s="127">
        <f t="shared" si="0"/>
        <v>0</v>
      </c>
      <c r="N81" s="294"/>
    </row>
    <row r="82" spans="6:14" x14ac:dyDescent="0.45">
      <c r="F82" s="6">
        <v>2022</v>
      </c>
      <c r="G82" s="149">
        <f>COUNTIFS(E5:E76,"",$K$5:$K$76,("*2022*"))</f>
        <v>0</v>
      </c>
      <c r="H82" s="126">
        <f t="shared" si="1"/>
        <v>0</v>
      </c>
      <c r="I82" s="127">
        <f t="shared" si="0"/>
        <v>0</v>
      </c>
      <c r="N82" s="294"/>
    </row>
    <row r="83" spans="6:14" x14ac:dyDescent="0.45">
      <c r="F83" s="6">
        <v>2023</v>
      </c>
      <c r="G83" s="149">
        <f>COUNTIFS(E5:E76,"",$K$5:$K$76,("*2023*"))</f>
        <v>0</v>
      </c>
      <c r="H83" s="126">
        <f t="shared" si="1"/>
        <v>0</v>
      </c>
      <c r="I83" s="127">
        <f t="shared" si="0"/>
        <v>0</v>
      </c>
      <c r="N83" s="294"/>
    </row>
    <row r="84" spans="6:14" x14ac:dyDescent="0.45">
      <c r="F84" s="6">
        <v>2024</v>
      </c>
      <c r="G84" s="149">
        <f>COUNTIFS(E5:E76,"",$K$5:$K$76,("*2024*"))</f>
        <v>0</v>
      </c>
      <c r="H84" s="126">
        <f t="shared" si="1"/>
        <v>0</v>
      </c>
      <c r="I84" s="127">
        <f t="shared" si="0"/>
        <v>0</v>
      </c>
      <c r="N84" s="294"/>
    </row>
    <row r="85" spans="6:14" x14ac:dyDescent="0.45">
      <c r="F85" s="6">
        <v>2025</v>
      </c>
      <c r="G85" s="149">
        <f>COUNTIFS(E5:E76,"",$K$5:$K$76,("*2025*"))</f>
        <v>0</v>
      </c>
      <c r="H85" s="126">
        <f t="shared" si="1"/>
        <v>0</v>
      </c>
      <c r="I85" s="127">
        <f t="shared" si="0"/>
        <v>0</v>
      </c>
      <c r="N85" s="294"/>
    </row>
    <row r="86" spans="6:14" x14ac:dyDescent="0.45">
      <c r="F86" s="6">
        <v>2026</v>
      </c>
      <c r="G86" s="149">
        <f>COUNTIFS(E5:E76,"",$K$5:$K$76,("*2026*"))</f>
        <v>0</v>
      </c>
      <c r="H86" s="126">
        <f t="shared" si="1"/>
        <v>0</v>
      </c>
      <c r="I86" s="127">
        <f t="shared" si="0"/>
        <v>0</v>
      </c>
      <c r="N86" s="294"/>
    </row>
    <row r="87" spans="6:14" x14ac:dyDescent="0.45">
      <c r="F87" s="6">
        <v>2027</v>
      </c>
      <c r="G87" s="149">
        <f>COUNTIFS(E5:E76,"",$K$5:$K$76,("*2027*"))</f>
        <v>0</v>
      </c>
      <c r="H87" s="126">
        <f t="shared" si="1"/>
        <v>0</v>
      </c>
      <c r="I87" s="127">
        <f t="shared" si="0"/>
        <v>0</v>
      </c>
      <c r="N87" s="294"/>
    </row>
    <row r="88" spans="6:14" x14ac:dyDescent="0.45">
      <c r="F88" s="6">
        <v>2028</v>
      </c>
      <c r="G88" s="149">
        <f>COUNTIFS(E5:E76,"",$K$5:$K$76,("*2028*"))</f>
        <v>0</v>
      </c>
      <c r="H88" s="126">
        <f t="shared" si="1"/>
        <v>0</v>
      </c>
      <c r="I88" s="127">
        <f t="shared" si="0"/>
        <v>0</v>
      </c>
      <c r="N88" s="294"/>
    </row>
    <row r="89" spans="6:14" x14ac:dyDescent="0.45">
      <c r="F89" s="6">
        <v>2029</v>
      </c>
      <c r="G89" s="149">
        <f>COUNTIFS(E5:E76,"",$K$5:$K$76,("*2029*"))</f>
        <v>0</v>
      </c>
      <c r="H89" s="126">
        <f t="shared" si="1"/>
        <v>0</v>
      </c>
      <c r="I89" s="127">
        <f t="shared" si="0"/>
        <v>0</v>
      </c>
      <c r="N89" s="294"/>
    </row>
    <row r="90" spans="6:14" x14ac:dyDescent="0.45">
      <c r="F90" s="6">
        <v>2030</v>
      </c>
      <c r="G90" s="149">
        <f>COUNTIFS(E5:E76,"",$K$5:$K$76,("*2030*"))</f>
        <v>0</v>
      </c>
      <c r="H90" s="126">
        <f t="shared" si="1"/>
        <v>0</v>
      </c>
      <c r="I90" s="127">
        <f t="shared" si="0"/>
        <v>0</v>
      </c>
      <c r="N90" s="294"/>
    </row>
    <row r="91" spans="6:14" x14ac:dyDescent="0.45">
      <c r="F91" s="151" t="s">
        <v>1952</v>
      </c>
      <c r="G91" s="149">
        <f>COUNTIFS(E5:E76,"",F5:F76,"No",K5:K76,"")</f>
        <v>0</v>
      </c>
      <c r="H91" s="126">
        <f t="shared" si="1"/>
        <v>0</v>
      </c>
      <c r="I91" s="127">
        <f t="shared" si="0"/>
        <v>0</v>
      </c>
      <c r="N91" s="294"/>
    </row>
    <row r="92" spans="6:14" x14ac:dyDescent="0.45">
      <c r="F92" s="151" t="s">
        <v>1951</v>
      </c>
      <c r="G92" s="149">
        <f>COUNTIFS(E5:E76,"",F5:F76,"")</f>
        <v>60</v>
      </c>
      <c r="H92" s="126">
        <f t="shared" si="1"/>
        <v>1</v>
      </c>
      <c r="I92" s="127">
        <f t="shared" si="0"/>
        <v>1</v>
      </c>
      <c r="N92" s="294"/>
    </row>
    <row r="93" spans="6:14" x14ac:dyDescent="0.45">
      <c r="F93" s="151" t="s">
        <v>1937</v>
      </c>
      <c r="G93" s="156">
        <f>SUM(G78:G92)</f>
        <v>60</v>
      </c>
      <c r="H93" s="154"/>
      <c r="I93" s="155">
        <f>SUM(I78:I92)</f>
        <v>1</v>
      </c>
      <c r="N93" s="294"/>
    </row>
    <row r="94" spans="6:14" x14ac:dyDescent="0.45">
      <c r="N94" s="294"/>
    </row>
    <row r="95" spans="6:14" x14ac:dyDescent="0.45">
      <c r="N95" s="294"/>
    </row>
    <row r="96" spans="6:14" x14ac:dyDescent="0.45">
      <c r="N96" s="294"/>
    </row>
    <row r="97" spans="14:14" x14ac:dyDescent="0.45">
      <c r="N97" s="294"/>
    </row>
    <row r="98" spans="14:14" x14ac:dyDescent="0.45">
      <c r="N98" s="294"/>
    </row>
    <row r="99" spans="14:14" x14ac:dyDescent="0.45">
      <c r="N99" s="294"/>
    </row>
    <row r="100" spans="14:14" x14ac:dyDescent="0.45">
      <c r="N100" s="294"/>
    </row>
    <row r="101" spans="14:14" x14ac:dyDescent="0.45">
      <c r="N101" s="294"/>
    </row>
    <row r="102" spans="14:14" x14ac:dyDescent="0.45">
      <c r="N102" s="294"/>
    </row>
    <row r="103" spans="14:14" x14ac:dyDescent="0.45">
      <c r="N103" s="294"/>
    </row>
    <row r="104" spans="14:14" x14ac:dyDescent="0.45">
      <c r="N104" s="294"/>
    </row>
    <row r="105" spans="14:14" x14ac:dyDescent="0.45">
      <c r="N105" s="294"/>
    </row>
    <row r="106" spans="14:14" x14ac:dyDescent="0.45">
      <c r="N106" s="294"/>
    </row>
    <row r="107" spans="14:14" x14ac:dyDescent="0.45">
      <c r="N107" s="294"/>
    </row>
    <row r="108" spans="14:14" x14ac:dyDescent="0.45">
      <c r="N108" s="294"/>
    </row>
    <row r="109" spans="14:14" x14ac:dyDescent="0.45">
      <c r="N109" s="294"/>
    </row>
    <row r="110" spans="14:14" x14ac:dyDescent="0.45">
      <c r="N110" s="294"/>
    </row>
    <row r="111" spans="14:14" x14ac:dyDescent="0.45">
      <c r="N111" s="294"/>
    </row>
    <row r="112" spans="14:14" x14ac:dyDescent="0.45">
      <c r="N112" s="294"/>
    </row>
    <row r="113" spans="14:14" x14ac:dyDescent="0.45">
      <c r="N113" s="294"/>
    </row>
    <row r="114" spans="14:14" x14ac:dyDescent="0.45">
      <c r="N114" s="294"/>
    </row>
    <row r="115" spans="14:14" x14ac:dyDescent="0.45">
      <c r="N115" s="294"/>
    </row>
    <row r="116" spans="14:14" x14ac:dyDescent="0.45">
      <c r="N116" s="294"/>
    </row>
    <row r="117" spans="14:14" x14ac:dyDescent="0.45">
      <c r="N117" s="294"/>
    </row>
    <row r="118" spans="14:14" x14ac:dyDescent="0.45">
      <c r="N118" s="294"/>
    </row>
    <row r="119" spans="14:14" x14ac:dyDescent="0.45">
      <c r="N119" s="294"/>
    </row>
    <row r="120" spans="14:14" x14ac:dyDescent="0.45">
      <c r="N120" s="294"/>
    </row>
    <row r="121" spans="14:14" x14ac:dyDescent="0.45">
      <c r="N121" s="294"/>
    </row>
    <row r="122" spans="14:14" x14ac:dyDescent="0.45">
      <c r="N122" s="294"/>
    </row>
    <row r="123" spans="14:14" x14ac:dyDescent="0.45">
      <c r="N123" s="294"/>
    </row>
    <row r="124" spans="14:14" x14ac:dyDescent="0.45">
      <c r="N124" s="294"/>
    </row>
    <row r="125" spans="14:14" x14ac:dyDescent="0.45">
      <c r="N125" s="294"/>
    </row>
    <row r="126" spans="14:14" x14ac:dyDescent="0.45">
      <c r="N126" s="294"/>
    </row>
    <row r="127" spans="14:14" x14ac:dyDescent="0.45">
      <c r="N127" s="294"/>
    </row>
    <row r="128" spans="14:14" x14ac:dyDescent="0.45">
      <c r="N128" s="294"/>
    </row>
    <row r="129" spans="14:14" x14ac:dyDescent="0.45">
      <c r="N129" s="294"/>
    </row>
    <row r="130" spans="14:14" x14ac:dyDescent="0.45">
      <c r="N130" s="294"/>
    </row>
    <row r="131" spans="14:14" x14ac:dyDescent="0.45">
      <c r="N131" s="294"/>
    </row>
    <row r="132" spans="14:14" x14ac:dyDescent="0.45">
      <c r="N132" s="294"/>
    </row>
    <row r="133" spans="14:14" x14ac:dyDescent="0.45">
      <c r="N133" s="294"/>
    </row>
    <row r="134" spans="14:14" x14ac:dyDescent="0.45">
      <c r="N134" s="294"/>
    </row>
    <row r="135" spans="14:14" x14ac:dyDescent="0.45">
      <c r="N135" s="294"/>
    </row>
    <row r="136" spans="14:14" x14ac:dyDescent="0.45">
      <c r="N136" s="294"/>
    </row>
    <row r="137" spans="14:14" x14ac:dyDescent="0.45">
      <c r="N137" s="294"/>
    </row>
    <row r="138" spans="14:14" x14ac:dyDescent="0.45">
      <c r="N138" s="294"/>
    </row>
    <row r="139" spans="14:14" x14ac:dyDescent="0.45">
      <c r="N139" s="294"/>
    </row>
    <row r="140" spans="14:14" x14ac:dyDescent="0.45">
      <c r="N140" s="294"/>
    </row>
    <row r="141" spans="14:14" x14ac:dyDescent="0.45">
      <c r="N141" s="294"/>
    </row>
    <row r="142" spans="14:14" x14ac:dyDescent="0.45">
      <c r="N142" s="294"/>
    </row>
    <row r="143" spans="14:14" x14ac:dyDescent="0.45">
      <c r="N143" s="294"/>
    </row>
    <row r="144" spans="14:14" x14ac:dyDescent="0.45">
      <c r="N144" s="294"/>
    </row>
    <row r="145" spans="14:14" x14ac:dyDescent="0.45">
      <c r="N145" s="294"/>
    </row>
    <row r="146" spans="14:14" x14ac:dyDescent="0.45">
      <c r="N146" s="294"/>
    </row>
    <row r="147" spans="14:14" x14ac:dyDescent="0.45">
      <c r="N147" s="294"/>
    </row>
    <row r="148" spans="14:14" x14ac:dyDescent="0.45">
      <c r="N148" s="294"/>
    </row>
    <row r="149" spans="14:14" x14ac:dyDescent="0.45">
      <c r="N149" s="294"/>
    </row>
    <row r="150" spans="14:14" x14ac:dyDescent="0.45">
      <c r="N150" s="294"/>
    </row>
    <row r="151" spans="14:14" x14ac:dyDescent="0.45">
      <c r="N151" s="294"/>
    </row>
    <row r="152" spans="14:14" x14ac:dyDescent="0.45">
      <c r="N152" s="294"/>
    </row>
    <row r="153" spans="14:14" x14ac:dyDescent="0.45">
      <c r="N153" s="294"/>
    </row>
    <row r="154" spans="14:14" x14ac:dyDescent="0.45">
      <c r="N154" s="294"/>
    </row>
    <row r="155" spans="14:14" x14ac:dyDescent="0.45">
      <c r="N155" s="294"/>
    </row>
    <row r="156" spans="14:14" x14ac:dyDescent="0.45">
      <c r="N156" s="294"/>
    </row>
    <row r="157" spans="14:14" x14ac:dyDescent="0.45">
      <c r="N157" s="294"/>
    </row>
    <row r="158" spans="14:14" x14ac:dyDescent="0.45">
      <c r="N158" s="294"/>
    </row>
    <row r="159" spans="14:14" x14ac:dyDescent="0.45">
      <c r="N159" s="294"/>
    </row>
    <row r="160" spans="14:14" x14ac:dyDescent="0.45">
      <c r="N160" s="294"/>
    </row>
    <row r="161" spans="14:14" x14ac:dyDescent="0.45">
      <c r="N161" s="294"/>
    </row>
    <row r="162" spans="14:14" x14ac:dyDescent="0.45">
      <c r="N162" s="294"/>
    </row>
    <row r="163" spans="14:14" x14ac:dyDescent="0.45">
      <c r="N163" s="294"/>
    </row>
    <row r="164" spans="14:14" x14ac:dyDescent="0.45">
      <c r="N164" s="294"/>
    </row>
    <row r="165" spans="14:14" x14ac:dyDescent="0.45">
      <c r="N165" s="294"/>
    </row>
    <row r="166" spans="14:14" x14ac:dyDescent="0.45">
      <c r="N166" s="294"/>
    </row>
    <row r="167" spans="14:14" x14ac:dyDescent="0.45">
      <c r="N167" s="294"/>
    </row>
    <row r="168" spans="14:14" x14ac:dyDescent="0.45">
      <c r="N168" s="294"/>
    </row>
    <row r="169" spans="14:14" x14ac:dyDescent="0.45">
      <c r="N169" s="294"/>
    </row>
    <row r="170" spans="14:14" x14ac:dyDescent="0.45">
      <c r="N170" s="294"/>
    </row>
    <row r="171" spans="14:14" x14ac:dyDescent="0.45">
      <c r="N171" s="294"/>
    </row>
    <row r="172" spans="14:14" x14ac:dyDescent="0.45">
      <c r="N172" s="294"/>
    </row>
    <row r="173" spans="14:14" x14ac:dyDescent="0.45">
      <c r="N173" s="294"/>
    </row>
    <row r="174" spans="14:14" x14ac:dyDescent="0.45">
      <c r="N174" s="294"/>
    </row>
    <row r="175" spans="14:14" x14ac:dyDescent="0.45">
      <c r="N175" s="294"/>
    </row>
    <row r="176" spans="14:14" x14ac:dyDescent="0.45">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oTCWbrgc8Z5g4OeaWLvc9ktAPxif/9T5431J9eJa34F75nhDAYsYuOr/C4/QHrk7G9dYDc7mo7igQg2mwM7pRQ==" saltValue="bmwZWU+WIqdS8WEau9C0pQ==" spinCount="100000" sheet="1" objects="1" scenarios="1" autoFilter="0"/>
  <autoFilter ref="A4:N76"/>
  <mergeCells count="1">
    <mergeCell ref="H3:K3"/>
  </mergeCells>
  <conditionalFormatting sqref="L5:L76">
    <cfRule type="cellIs" dxfId="1"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Tables!$A$2:$A$4</xm:f>
          </x14:formula1>
          <xm:sqref>F5:F76</xm:sqref>
        </x14:dataValidation>
        <x14:dataValidation type="list" allowBlank="1" showInputMessage="1" showErrorMessage="1">
          <x14:formula1>
            <xm:f>Tables!$B$2:$B$6</xm:f>
          </x14:formula1>
          <xm:sqref>H5:H76</xm:sqref>
        </x14:dataValidation>
        <x14:dataValidation type="list" allowBlank="1" showInputMessage="1" showErrorMessage="1">
          <x14:formula1>
            <xm:f>Tables!$C$2:$C$8</xm:f>
          </x14:formula1>
          <xm:sqref>I5:I76</xm:sqref>
        </x14:dataValidation>
        <x14:dataValidation type="list" allowBlank="1" showInputMessage="1" showErrorMessage="1">
          <x14:formula1>
            <xm:f>Tables!$D$2:$D$6</xm:f>
          </x14:formula1>
          <xm:sqref>J5:J76</xm:sqref>
        </x14:dataValidation>
        <x14:dataValidation type="list" allowBlank="1" showInputMessage="1" showErrorMessage="1">
          <x14:formula1>
            <xm:f>Tables!$A$2</xm:f>
          </x14:formula1>
          <xm:sqref>L5:L76</xm:sqref>
        </x14:dataValidation>
        <x14:dataValidation type="list" allowBlank="1" showInputMessage="1" showErrorMessage="1">
          <x14:formula1>
            <xm:f>Tables!$E$2:$E$47</xm:f>
          </x14:formula1>
          <xm:sqref>K5:K76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209"/>
  <sheetViews>
    <sheetView workbookViewId="0">
      <pane ySplit="4" topLeftCell="A5" activePane="bottomLeft" state="frozen"/>
      <selection activeCell="G3" sqref="G3"/>
      <selection pane="bottomLeft"/>
    </sheetView>
  </sheetViews>
  <sheetFormatPr defaultColWidth="9.06640625" defaultRowHeight="14.25" x14ac:dyDescent="0.45"/>
  <cols>
    <col min="1" max="1" width="18.265625" style="6" customWidth="1"/>
    <col min="2" max="2" width="29.73046875" style="6" customWidth="1"/>
    <col min="3" max="3" width="9.06640625" style="7"/>
    <col min="4" max="4" width="95.73046875" style="6" customWidth="1"/>
    <col min="5" max="5" width="21.73046875" style="6" customWidth="1"/>
    <col min="6" max="6" width="15" style="6" bestFit="1" customWidth="1"/>
    <col min="7" max="7" width="53.796875" style="6" customWidth="1"/>
    <col min="8" max="8" width="20.796875" style="6" customWidth="1"/>
    <col min="9" max="9" width="16.53125" style="6" bestFit="1" customWidth="1"/>
    <col min="10" max="13" width="16.59765625" style="6" customWidth="1"/>
    <col min="14" max="14" width="18.59765625" style="6" customWidth="1"/>
    <col min="15" max="16384" width="9.06640625" style="25"/>
  </cols>
  <sheetData>
    <row r="1" spans="1:14" s="85" customFormat="1" ht="21" x14ac:dyDescent="0.65">
      <c r="A1" s="10" t="s">
        <v>1377</v>
      </c>
      <c r="B1" s="8"/>
      <c r="C1" s="9"/>
      <c r="D1" s="8"/>
      <c r="E1" s="8"/>
      <c r="F1" s="8"/>
      <c r="G1" s="8"/>
      <c r="H1" s="8"/>
      <c r="I1" s="8"/>
      <c r="J1" s="8"/>
      <c r="K1" s="8"/>
      <c r="L1" s="8"/>
      <c r="M1" s="8"/>
      <c r="N1" s="8"/>
    </row>
    <row r="3" spans="1:14" s="104" customFormat="1" ht="13.5" thickBot="1" x14ac:dyDescent="0.45">
      <c r="A3" s="102"/>
      <c r="B3" s="102"/>
      <c r="C3" s="103"/>
      <c r="D3" s="102"/>
      <c r="E3" s="102"/>
      <c r="F3" s="102"/>
      <c r="G3" s="102"/>
      <c r="H3" s="327" t="s">
        <v>74</v>
      </c>
      <c r="I3" s="327"/>
      <c r="J3" s="327"/>
      <c r="K3" s="328"/>
      <c r="L3" s="102"/>
    </row>
    <row r="4" spans="1:14" s="104" customFormat="1" ht="39.75" thickBot="1" x14ac:dyDescent="0.45">
      <c r="A4" s="99" t="s">
        <v>0</v>
      </c>
      <c r="B4" s="100" t="s">
        <v>1</v>
      </c>
      <c r="C4" s="100"/>
      <c r="D4" s="100" t="s">
        <v>2</v>
      </c>
      <c r="E4" s="117" t="s">
        <v>1935</v>
      </c>
      <c r="F4" s="107" t="s">
        <v>3</v>
      </c>
      <c r="G4" s="107" t="s">
        <v>2059</v>
      </c>
      <c r="H4" s="107" t="s">
        <v>7</v>
      </c>
      <c r="I4" s="107" t="s">
        <v>8</v>
      </c>
      <c r="J4" s="107" t="s">
        <v>9</v>
      </c>
      <c r="K4" s="107" t="s">
        <v>10</v>
      </c>
      <c r="L4" s="280" t="s">
        <v>2042</v>
      </c>
    </row>
    <row r="5" spans="1:14" s="54" customFormat="1" ht="23.65" thickBot="1" x14ac:dyDescent="0.4">
      <c r="A5" s="35" t="s">
        <v>664</v>
      </c>
      <c r="B5" s="36" t="s">
        <v>1378</v>
      </c>
      <c r="C5" s="47">
        <v>1</v>
      </c>
      <c r="D5" s="48" t="s">
        <v>1379</v>
      </c>
      <c r="E5" s="137"/>
      <c r="F5" s="1"/>
      <c r="G5" s="44"/>
      <c r="H5" s="44"/>
      <c r="I5" s="44"/>
      <c r="J5" s="44"/>
      <c r="K5" s="44"/>
      <c r="L5" s="293"/>
    </row>
    <row r="6" spans="1:14" s="54" customFormat="1" ht="23.65" thickBot="1" x14ac:dyDescent="0.4">
      <c r="A6" s="37"/>
      <c r="B6" s="38"/>
      <c r="C6" s="53">
        <v>2</v>
      </c>
      <c r="D6" s="51" t="s">
        <v>1380</v>
      </c>
      <c r="E6" s="135"/>
      <c r="F6" s="1"/>
      <c r="G6" s="44"/>
      <c r="H6" s="44"/>
      <c r="I6" s="44"/>
      <c r="J6" s="44"/>
      <c r="K6" s="44"/>
      <c r="L6" s="293"/>
    </row>
    <row r="7" spans="1:14" s="54" customFormat="1" ht="12" thickBot="1" x14ac:dyDescent="0.4">
      <c r="A7" s="37"/>
      <c r="B7" s="38"/>
      <c r="C7" s="49">
        <v>3</v>
      </c>
      <c r="D7" s="50" t="s">
        <v>1381</v>
      </c>
      <c r="E7" s="136" t="s">
        <v>4</v>
      </c>
      <c r="F7" s="17"/>
      <c r="G7" s="26"/>
      <c r="H7" s="26"/>
      <c r="I7" s="26"/>
      <c r="J7" s="26"/>
      <c r="K7" s="26"/>
      <c r="L7" s="293"/>
    </row>
    <row r="8" spans="1:14" s="54" customFormat="1" ht="12" thickBot="1" x14ac:dyDescent="0.4">
      <c r="A8" s="37"/>
      <c r="B8" s="38"/>
      <c r="C8" s="47">
        <v>4</v>
      </c>
      <c r="D8" s="48" t="s">
        <v>1382</v>
      </c>
      <c r="E8" s="137"/>
      <c r="F8" s="1"/>
      <c r="G8" s="44"/>
      <c r="H8" s="44"/>
      <c r="I8" s="44"/>
      <c r="J8" s="44"/>
      <c r="K8" s="44"/>
      <c r="L8" s="293"/>
    </row>
    <row r="9" spans="1:14" s="54" customFormat="1" ht="12" thickBot="1" x14ac:dyDescent="0.4">
      <c r="A9" s="37"/>
      <c r="B9" s="36" t="s">
        <v>1383</v>
      </c>
      <c r="C9" s="47">
        <v>5</v>
      </c>
      <c r="D9" s="48" t="s">
        <v>1384</v>
      </c>
      <c r="E9" s="137"/>
      <c r="F9" s="1"/>
      <c r="G9" s="44"/>
      <c r="H9" s="44"/>
      <c r="I9" s="44"/>
      <c r="J9" s="44"/>
      <c r="K9" s="44"/>
      <c r="L9" s="293"/>
    </row>
    <row r="10" spans="1:14" s="54" customFormat="1" ht="12" thickBot="1" x14ac:dyDescent="0.4">
      <c r="A10" s="37"/>
      <c r="B10" s="38"/>
      <c r="C10" s="47">
        <v>6</v>
      </c>
      <c r="D10" s="48" t="s">
        <v>1385</v>
      </c>
      <c r="E10" s="137"/>
      <c r="F10" s="1"/>
      <c r="G10" s="44"/>
      <c r="H10" s="44"/>
      <c r="I10" s="44"/>
      <c r="J10" s="44"/>
      <c r="K10" s="44"/>
      <c r="L10" s="293"/>
    </row>
    <row r="11" spans="1:14" s="54" customFormat="1" ht="23.65" thickBot="1" x14ac:dyDescent="0.4">
      <c r="A11" s="37"/>
      <c r="B11" s="41"/>
      <c r="C11" s="47">
        <v>7</v>
      </c>
      <c r="D11" s="48" t="s">
        <v>1386</v>
      </c>
      <c r="E11" s="137"/>
      <c r="F11" s="1"/>
      <c r="G11" s="44"/>
      <c r="H11" s="44"/>
      <c r="I11" s="44"/>
      <c r="J11" s="44"/>
      <c r="K11" s="44"/>
      <c r="L11" s="293"/>
    </row>
    <row r="12" spans="1:14" s="54" customFormat="1" ht="12" thickBot="1" x14ac:dyDescent="0.4">
      <c r="A12" s="37"/>
      <c r="B12" s="38" t="s">
        <v>1387</v>
      </c>
      <c r="C12" s="47">
        <v>8</v>
      </c>
      <c r="D12" s="48" t="s">
        <v>1388</v>
      </c>
      <c r="E12" s="137"/>
      <c r="F12" s="1"/>
      <c r="G12" s="44"/>
      <c r="H12" s="44"/>
      <c r="I12" s="44"/>
      <c r="J12" s="44"/>
      <c r="K12" s="44"/>
      <c r="L12" s="293"/>
    </row>
    <row r="13" spans="1:14" s="54" customFormat="1" ht="23.65" thickBot="1" x14ac:dyDescent="0.4">
      <c r="A13" s="37"/>
      <c r="B13" s="38"/>
      <c r="C13" s="47">
        <v>9</v>
      </c>
      <c r="D13" s="48" t="s">
        <v>1389</v>
      </c>
      <c r="E13" s="137"/>
      <c r="F13" s="1"/>
      <c r="G13" s="44"/>
      <c r="H13" s="44"/>
      <c r="I13" s="44"/>
      <c r="J13" s="44"/>
      <c r="K13" s="44"/>
      <c r="L13" s="293"/>
    </row>
    <row r="14" spans="1:14" s="54" customFormat="1" ht="12" thickBot="1" x14ac:dyDescent="0.4">
      <c r="A14" s="37"/>
      <c r="B14" s="41"/>
      <c r="C14" s="47">
        <v>10</v>
      </c>
      <c r="D14" s="48" t="s">
        <v>1390</v>
      </c>
      <c r="E14" s="137"/>
      <c r="F14" s="1"/>
      <c r="G14" s="44"/>
      <c r="H14" s="44"/>
      <c r="I14" s="44"/>
      <c r="J14" s="44"/>
      <c r="K14" s="44"/>
      <c r="L14" s="293"/>
    </row>
    <row r="15" spans="1:14" s="54" customFormat="1" ht="12" thickBot="1" x14ac:dyDescent="0.4">
      <c r="A15" s="37"/>
      <c r="B15" s="36" t="s">
        <v>1391</v>
      </c>
      <c r="C15" s="47">
        <v>11</v>
      </c>
      <c r="D15" s="86" t="s">
        <v>1392</v>
      </c>
      <c r="E15" s="137"/>
      <c r="F15" s="1"/>
      <c r="G15" s="44"/>
      <c r="H15" s="44"/>
      <c r="I15" s="44"/>
      <c r="J15" s="44"/>
      <c r="K15" s="44"/>
      <c r="L15" s="293"/>
    </row>
    <row r="16" spans="1:14" s="54" customFormat="1" ht="12" thickBot="1" x14ac:dyDescent="0.4">
      <c r="A16" s="37"/>
      <c r="B16" s="38"/>
      <c r="C16" s="47">
        <v>12</v>
      </c>
      <c r="D16" s="86" t="s">
        <v>1393</v>
      </c>
      <c r="E16" s="137"/>
      <c r="F16" s="1"/>
      <c r="G16" s="44"/>
      <c r="H16" s="44"/>
      <c r="I16" s="44"/>
      <c r="J16" s="44"/>
      <c r="K16" s="44"/>
      <c r="L16" s="293"/>
    </row>
    <row r="17" spans="1:12" s="54" customFormat="1" ht="12" thickBot="1" x14ac:dyDescent="0.4">
      <c r="A17" s="37"/>
      <c r="B17" s="38"/>
      <c r="C17" s="47">
        <v>13</v>
      </c>
      <c r="D17" s="48" t="s">
        <v>1394</v>
      </c>
      <c r="E17" s="137"/>
      <c r="F17" s="1"/>
      <c r="G17" s="44"/>
      <c r="H17" s="44"/>
      <c r="I17" s="44"/>
      <c r="J17" s="44"/>
      <c r="K17" s="44"/>
      <c r="L17" s="293"/>
    </row>
    <row r="18" spans="1:12" s="54" customFormat="1" ht="12" thickBot="1" x14ac:dyDescent="0.4">
      <c r="A18" s="37"/>
      <c r="B18" s="59" t="s">
        <v>1395</v>
      </c>
      <c r="C18" s="47">
        <v>14</v>
      </c>
      <c r="D18" s="48" t="s">
        <v>1396</v>
      </c>
      <c r="E18" s="137"/>
      <c r="F18" s="1"/>
      <c r="G18" s="44"/>
      <c r="H18" s="44"/>
      <c r="I18" s="44"/>
      <c r="J18" s="44"/>
      <c r="K18" s="44"/>
      <c r="L18" s="293"/>
    </row>
    <row r="19" spans="1:12" s="54" customFormat="1" ht="23.65" thickBot="1" x14ac:dyDescent="0.4">
      <c r="A19" s="87" t="s">
        <v>1397</v>
      </c>
      <c r="B19" s="59" t="s">
        <v>1398</v>
      </c>
      <c r="C19" s="47">
        <v>15</v>
      </c>
      <c r="D19" s="48" t="s">
        <v>1399</v>
      </c>
      <c r="E19" s="137"/>
      <c r="F19" s="1"/>
      <c r="G19" s="44"/>
      <c r="H19" s="44"/>
      <c r="I19" s="44"/>
      <c r="J19" s="44"/>
      <c r="K19" s="44"/>
      <c r="L19" s="293"/>
    </row>
    <row r="20" spans="1:12" s="54" customFormat="1" ht="12" thickBot="1" x14ac:dyDescent="0.4">
      <c r="A20" s="37"/>
      <c r="B20" s="59" t="s">
        <v>1400</v>
      </c>
      <c r="C20" s="47">
        <v>16</v>
      </c>
      <c r="D20" s="48" t="s">
        <v>1401</v>
      </c>
      <c r="E20" s="137"/>
      <c r="F20" s="1"/>
      <c r="G20" s="44"/>
      <c r="H20" s="44"/>
      <c r="I20" s="44"/>
      <c r="J20" s="44"/>
      <c r="K20" s="44"/>
      <c r="L20" s="293"/>
    </row>
    <row r="21" spans="1:12" s="54" customFormat="1" ht="23.65" thickBot="1" x14ac:dyDescent="0.4">
      <c r="A21" s="37"/>
      <c r="B21" s="38" t="s">
        <v>1402</v>
      </c>
      <c r="C21" s="47">
        <v>17</v>
      </c>
      <c r="D21" s="48" t="s">
        <v>1403</v>
      </c>
      <c r="E21" s="137"/>
      <c r="F21" s="1"/>
      <c r="G21" s="44"/>
      <c r="H21" s="44"/>
      <c r="I21" s="44"/>
      <c r="J21" s="44"/>
      <c r="K21" s="44"/>
      <c r="L21" s="293"/>
    </row>
    <row r="22" spans="1:12" s="54" customFormat="1" ht="12" thickBot="1" x14ac:dyDescent="0.4">
      <c r="A22" s="37"/>
      <c r="B22" s="38"/>
      <c r="C22" s="47">
        <v>18</v>
      </c>
      <c r="D22" s="48" t="s">
        <v>1404</v>
      </c>
      <c r="E22" s="137"/>
      <c r="F22" s="1"/>
      <c r="G22" s="44"/>
      <c r="H22" s="44"/>
      <c r="I22" s="44"/>
      <c r="J22" s="44"/>
      <c r="K22" s="44"/>
      <c r="L22" s="293"/>
    </row>
    <row r="23" spans="1:12" s="54" customFormat="1" ht="12" thickBot="1" x14ac:dyDescent="0.4">
      <c r="A23" s="37"/>
      <c r="B23" s="38"/>
      <c r="C23" s="47">
        <v>19</v>
      </c>
      <c r="D23" s="48" t="s">
        <v>1405</v>
      </c>
      <c r="E23" s="137"/>
      <c r="F23" s="1"/>
      <c r="G23" s="44"/>
      <c r="H23" s="44"/>
      <c r="I23" s="44"/>
      <c r="J23" s="44"/>
      <c r="K23" s="44"/>
      <c r="L23" s="293"/>
    </row>
    <row r="24" spans="1:12" s="54" customFormat="1" ht="12" thickBot="1" x14ac:dyDescent="0.4">
      <c r="A24" s="37"/>
      <c r="B24" s="41"/>
      <c r="C24" s="47">
        <v>20</v>
      </c>
      <c r="D24" s="48" t="s">
        <v>1406</v>
      </c>
      <c r="E24" s="137"/>
      <c r="F24" s="1"/>
      <c r="G24" s="44"/>
      <c r="H24" s="44"/>
      <c r="I24" s="44"/>
      <c r="J24" s="44"/>
      <c r="K24" s="44"/>
      <c r="L24" s="293"/>
    </row>
    <row r="25" spans="1:12" s="54" customFormat="1" ht="12" thickBot="1" x14ac:dyDescent="0.4">
      <c r="A25" s="37"/>
      <c r="B25" s="36" t="s">
        <v>1407</v>
      </c>
      <c r="C25" s="47">
        <v>21</v>
      </c>
      <c r="D25" s="48" t="s">
        <v>1408</v>
      </c>
      <c r="E25" s="137"/>
      <c r="F25" s="1"/>
      <c r="G25" s="44"/>
      <c r="H25" s="44"/>
      <c r="I25" s="44"/>
      <c r="J25" s="44"/>
      <c r="K25" s="44"/>
      <c r="L25" s="293"/>
    </row>
    <row r="26" spans="1:12" s="54" customFormat="1" ht="23.65" thickBot="1" x14ac:dyDescent="0.4">
      <c r="A26" s="37"/>
      <c r="B26" s="38"/>
      <c r="C26" s="47">
        <v>22</v>
      </c>
      <c r="D26" s="48" t="s">
        <v>1409</v>
      </c>
      <c r="E26" s="137"/>
      <c r="F26" s="1"/>
      <c r="G26" s="44"/>
      <c r="H26" s="44"/>
      <c r="I26" s="44"/>
      <c r="J26" s="44"/>
      <c r="K26" s="44"/>
      <c r="L26" s="293"/>
    </row>
    <row r="27" spans="1:12" s="54" customFormat="1" ht="12" thickBot="1" x14ac:dyDescent="0.4">
      <c r="A27" s="37"/>
      <c r="B27" s="51"/>
      <c r="C27" s="47">
        <v>23</v>
      </c>
      <c r="D27" s="48" t="s">
        <v>1410</v>
      </c>
      <c r="E27" s="137"/>
      <c r="F27" s="1"/>
      <c r="G27" s="44"/>
      <c r="H27" s="44"/>
      <c r="I27" s="44"/>
      <c r="J27" s="44"/>
      <c r="K27" s="44"/>
      <c r="L27" s="293"/>
    </row>
    <row r="28" spans="1:12" s="54" customFormat="1" ht="12" thickBot="1" x14ac:dyDescent="0.4">
      <c r="A28" s="37"/>
      <c r="B28" s="36" t="s">
        <v>1411</v>
      </c>
      <c r="C28" s="47">
        <v>24</v>
      </c>
      <c r="D28" s="48" t="s">
        <v>1412</v>
      </c>
      <c r="E28" s="137"/>
      <c r="F28" s="1"/>
      <c r="G28" s="44"/>
      <c r="H28" s="44"/>
      <c r="I28" s="44"/>
      <c r="J28" s="44"/>
      <c r="K28" s="44"/>
      <c r="L28" s="293"/>
    </row>
    <row r="29" spans="1:12" s="54" customFormat="1" ht="23.65" thickBot="1" x14ac:dyDescent="0.4">
      <c r="A29" s="37"/>
      <c r="B29" s="38"/>
      <c r="C29" s="47">
        <v>25</v>
      </c>
      <c r="D29" s="48" t="s">
        <v>1413</v>
      </c>
      <c r="E29" s="137"/>
      <c r="F29" s="1"/>
      <c r="G29" s="44"/>
      <c r="H29" s="44"/>
      <c r="I29" s="44"/>
      <c r="J29" s="44"/>
      <c r="K29" s="44"/>
      <c r="L29" s="293"/>
    </row>
    <row r="30" spans="1:12" s="54" customFormat="1" ht="12" thickBot="1" x14ac:dyDescent="0.4">
      <c r="A30" s="37"/>
      <c r="B30" s="36" t="s">
        <v>1414</v>
      </c>
      <c r="C30" s="47">
        <v>26</v>
      </c>
      <c r="D30" s="48" t="s">
        <v>1415</v>
      </c>
      <c r="E30" s="137"/>
      <c r="F30" s="1"/>
      <c r="G30" s="44"/>
      <c r="H30" s="44"/>
      <c r="I30" s="44"/>
      <c r="J30" s="44"/>
      <c r="K30" s="44"/>
      <c r="L30" s="293"/>
    </row>
    <row r="31" spans="1:12" s="54" customFormat="1" ht="12" thickBot="1" x14ac:dyDescent="0.4">
      <c r="A31" s="37"/>
      <c r="B31" s="52"/>
      <c r="C31" s="53">
        <v>27</v>
      </c>
      <c r="D31" s="51" t="s">
        <v>1416</v>
      </c>
      <c r="E31" s="135"/>
      <c r="F31" s="1"/>
      <c r="G31" s="44"/>
      <c r="H31" s="44"/>
      <c r="I31" s="44"/>
      <c r="J31" s="44"/>
      <c r="K31" s="44"/>
      <c r="L31" s="293"/>
    </row>
    <row r="32" spans="1:12" s="54" customFormat="1" ht="12" thickBot="1" x14ac:dyDescent="0.4">
      <c r="A32" s="37"/>
      <c r="B32" s="51"/>
      <c r="C32" s="47">
        <v>28</v>
      </c>
      <c r="D32" s="48" t="s">
        <v>1417</v>
      </c>
      <c r="E32" s="137"/>
      <c r="F32" s="1"/>
      <c r="G32" s="44"/>
      <c r="H32" s="44"/>
      <c r="I32" s="44"/>
      <c r="J32" s="44"/>
      <c r="K32" s="44"/>
      <c r="L32" s="293"/>
    </row>
    <row r="33" spans="1:12" s="54" customFormat="1" ht="12" thickBot="1" x14ac:dyDescent="0.4">
      <c r="A33" s="37" t="s">
        <v>1418</v>
      </c>
      <c r="B33" s="36" t="s">
        <v>1419</v>
      </c>
      <c r="C33" s="47">
        <v>29</v>
      </c>
      <c r="D33" s="48" t="s">
        <v>1420</v>
      </c>
      <c r="E33" s="137"/>
      <c r="F33" s="1"/>
      <c r="G33" s="44"/>
      <c r="H33" s="44"/>
      <c r="I33" s="44"/>
      <c r="J33" s="44"/>
      <c r="K33" s="44"/>
      <c r="L33" s="293"/>
    </row>
    <row r="34" spans="1:12" s="54" customFormat="1" ht="12" thickBot="1" x14ac:dyDescent="0.4">
      <c r="A34" s="37"/>
      <c r="B34" s="38"/>
      <c r="C34" s="47">
        <v>30</v>
      </c>
      <c r="D34" s="48" t="s">
        <v>1421</v>
      </c>
      <c r="E34" s="137"/>
      <c r="F34" s="1"/>
      <c r="G34" s="44"/>
      <c r="H34" s="44"/>
      <c r="I34" s="44"/>
      <c r="J34" s="44"/>
      <c r="K34" s="44"/>
      <c r="L34" s="293"/>
    </row>
    <row r="35" spans="1:12" s="54" customFormat="1" ht="12" thickBot="1" x14ac:dyDescent="0.4">
      <c r="A35" s="37"/>
      <c r="B35" s="52"/>
      <c r="C35" s="47">
        <v>31</v>
      </c>
      <c r="D35" s="48" t="s">
        <v>1422</v>
      </c>
      <c r="E35" s="137"/>
      <c r="F35" s="1"/>
      <c r="G35" s="44"/>
      <c r="H35" s="44"/>
      <c r="I35" s="44"/>
      <c r="J35" s="44"/>
      <c r="K35" s="44"/>
      <c r="L35" s="293"/>
    </row>
    <row r="36" spans="1:12" s="54" customFormat="1" ht="12" thickBot="1" x14ac:dyDescent="0.4">
      <c r="A36" s="37"/>
      <c r="B36" s="38"/>
      <c r="C36" s="47">
        <v>32</v>
      </c>
      <c r="D36" s="48" t="s">
        <v>1423</v>
      </c>
      <c r="E36" s="137"/>
      <c r="F36" s="1"/>
      <c r="G36" s="44"/>
      <c r="H36" s="44"/>
      <c r="I36" s="44"/>
      <c r="J36" s="44"/>
      <c r="K36" s="44"/>
      <c r="L36" s="293"/>
    </row>
    <row r="37" spans="1:12" s="54" customFormat="1" ht="23.65" thickBot="1" x14ac:dyDescent="0.4">
      <c r="A37" s="37"/>
      <c r="B37" s="59" t="s">
        <v>1424</v>
      </c>
      <c r="C37" s="47">
        <v>33</v>
      </c>
      <c r="D37" s="48" t="s">
        <v>1425</v>
      </c>
      <c r="E37" s="137"/>
      <c r="F37" s="1"/>
      <c r="G37" s="44"/>
      <c r="H37" s="44"/>
      <c r="I37" s="44"/>
      <c r="J37" s="44"/>
      <c r="K37" s="44"/>
      <c r="L37" s="293"/>
    </row>
    <row r="38" spans="1:12" s="54" customFormat="1" ht="23.65" thickBot="1" x14ac:dyDescent="0.4">
      <c r="A38" s="37"/>
      <c r="B38" s="59" t="s">
        <v>1426</v>
      </c>
      <c r="C38" s="47">
        <v>34</v>
      </c>
      <c r="D38" s="48" t="s">
        <v>1427</v>
      </c>
      <c r="E38" s="137"/>
      <c r="F38" s="1"/>
      <c r="G38" s="44"/>
      <c r="H38" s="44"/>
      <c r="I38" s="44"/>
      <c r="J38" s="44"/>
      <c r="K38" s="44"/>
      <c r="L38" s="293"/>
    </row>
    <row r="39" spans="1:12" s="54" customFormat="1" ht="23.65" thickBot="1" x14ac:dyDescent="0.4">
      <c r="A39" s="37"/>
      <c r="B39" s="59" t="s">
        <v>1428</v>
      </c>
      <c r="C39" s="47">
        <v>35</v>
      </c>
      <c r="D39" s="48" t="s">
        <v>1429</v>
      </c>
      <c r="E39" s="137"/>
      <c r="F39" s="1"/>
      <c r="G39" s="44"/>
      <c r="H39" s="44"/>
      <c r="I39" s="44"/>
      <c r="J39" s="44"/>
      <c r="K39" s="44"/>
      <c r="L39" s="293"/>
    </row>
    <row r="40" spans="1:12" s="54" customFormat="1" ht="12" thickBot="1" x14ac:dyDescent="0.4">
      <c r="A40" s="37"/>
      <c r="B40" s="59" t="s">
        <v>1430</v>
      </c>
      <c r="C40" s="47">
        <v>36</v>
      </c>
      <c r="D40" s="48" t="s">
        <v>1431</v>
      </c>
      <c r="E40" s="137"/>
      <c r="F40" s="1"/>
      <c r="G40" s="44"/>
      <c r="H40" s="44"/>
      <c r="I40" s="44"/>
      <c r="J40" s="44"/>
      <c r="K40" s="44"/>
      <c r="L40" s="293"/>
    </row>
    <row r="41" spans="1:12" s="54" customFormat="1" ht="12" thickBot="1" x14ac:dyDescent="0.4">
      <c r="A41" s="37"/>
      <c r="B41" s="59" t="s">
        <v>1432</v>
      </c>
      <c r="C41" s="47">
        <v>37</v>
      </c>
      <c r="D41" s="48" t="s">
        <v>1433</v>
      </c>
      <c r="E41" s="137"/>
      <c r="F41" s="1"/>
      <c r="G41" s="44"/>
      <c r="H41" s="44"/>
      <c r="I41" s="44"/>
      <c r="J41" s="44"/>
      <c r="K41" s="44"/>
      <c r="L41" s="293"/>
    </row>
    <row r="42" spans="1:12" s="54" customFormat="1" ht="12" thickBot="1" x14ac:dyDescent="0.4">
      <c r="A42" s="37"/>
      <c r="B42" s="36" t="s">
        <v>1434</v>
      </c>
      <c r="C42" s="47">
        <v>38</v>
      </c>
      <c r="D42" s="48" t="s">
        <v>1435</v>
      </c>
      <c r="E42" s="137"/>
      <c r="F42" s="1"/>
      <c r="G42" s="44"/>
      <c r="H42" s="44"/>
      <c r="I42" s="44"/>
      <c r="J42" s="44"/>
      <c r="K42" s="44"/>
      <c r="L42" s="293"/>
    </row>
    <row r="43" spans="1:12" s="54" customFormat="1" ht="12" thickBot="1" x14ac:dyDescent="0.4">
      <c r="A43" s="37"/>
      <c r="B43" s="38"/>
      <c r="C43" s="47">
        <v>39</v>
      </c>
      <c r="D43" s="48" t="s">
        <v>1436</v>
      </c>
      <c r="E43" s="137"/>
      <c r="F43" s="1"/>
      <c r="G43" s="44"/>
      <c r="H43" s="44"/>
      <c r="I43" s="44"/>
      <c r="J43" s="44"/>
      <c r="K43" s="44"/>
      <c r="L43" s="293"/>
    </row>
    <row r="44" spans="1:12" s="54" customFormat="1" ht="12" thickBot="1" x14ac:dyDescent="0.4">
      <c r="A44" s="37"/>
      <c r="B44" s="38"/>
      <c r="C44" s="47">
        <v>40</v>
      </c>
      <c r="D44" s="48" t="s">
        <v>1437</v>
      </c>
      <c r="E44" s="137"/>
      <c r="F44" s="1"/>
      <c r="G44" s="44"/>
      <c r="H44" s="44"/>
      <c r="I44" s="44"/>
      <c r="J44" s="44"/>
      <c r="K44" s="44"/>
      <c r="L44" s="293"/>
    </row>
    <row r="45" spans="1:12" s="54" customFormat="1" ht="23.65" thickBot="1" x14ac:dyDescent="0.4">
      <c r="A45" s="35" t="s">
        <v>1438</v>
      </c>
      <c r="B45" s="36" t="s">
        <v>1439</v>
      </c>
      <c r="C45" s="47">
        <v>41</v>
      </c>
      <c r="D45" s="48" t="s">
        <v>1440</v>
      </c>
      <c r="E45" s="137"/>
      <c r="F45" s="1"/>
      <c r="G45" s="44"/>
      <c r="H45" s="44"/>
      <c r="I45" s="44"/>
      <c r="J45" s="44"/>
      <c r="K45" s="44"/>
      <c r="L45" s="293"/>
    </row>
    <row r="46" spans="1:12" s="54" customFormat="1" ht="12" thickBot="1" x14ac:dyDescent="0.4">
      <c r="A46" s="37"/>
      <c r="B46" s="38"/>
      <c r="C46" s="47">
        <v>42</v>
      </c>
      <c r="D46" s="48" t="s">
        <v>1441</v>
      </c>
      <c r="E46" s="137"/>
      <c r="F46" s="1"/>
      <c r="G46" s="44"/>
      <c r="H46" s="44"/>
      <c r="I46" s="44"/>
      <c r="J46" s="44"/>
      <c r="K46" s="44"/>
      <c r="L46" s="293"/>
    </row>
    <row r="47" spans="1:12" s="54" customFormat="1" ht="23.65" thickBot="1" x14ac:dyDescent="0.4">
      <c r="A47" s="37"/>
      <c r="B47" s="38"/>
      <c r="C47" s="47">
        <v>43</v>
      </c>
      <c r="D47" s="48" t="s">
        <v>1442</v>
      </c>
      <c r="E47" s="137"/>
      <c r="F47" s="1"/>
      <c r="G47" s="44"/>
      <c r="H47" s="44"/>
      <c r="I47" s="44"/>
      <c r="J47" s="44"/>
      <c r="K47" s="44"/>
      <c r="L47" s="293"/>
    </row>
    <row r="48" spans="1:12" s="54" customFormat="1" ht="12" thickBot="1" x14ac:dyDescent="0.4">
      <c r="A48" s="37"/>
      <c r="B48" s="38"/>
      <c r="C48" s="47">
        <v>44</v>
      </c>
      <c r="D48" s="48" t="s">
        <v>1443</v>
      </c>
      <c r="E48" s="137"/>
      <c r="F48" s="1"/>
      <c r="G48" s="44"/>
      <c r="H48" s="44"/>
      <c r="I48" s="44"/>
      <c r="J48" s="44"/>
      <c r="K48" s="44"/>
      <c r="L48" s="293"/>
    </row>
    <row r="49" spans="1:12" s="54" customFormat="1" ht="23.65" thickBot="1" x14ac:dyDescent="0.4">
      <c r="A49" s="37"/>
      <c r="B49" s="36" t="s">
        <v>1444</v>
      </c>
      <c r="C49" s="47">
        <v>45</v>
      </c>
      <c r="D49" s="48" t="s">
        <v>1445</v>
      </c>
      <c r="E49" s="137"/>
      <c r="F49" s="1"/>
      <c r="G49" s="44"/>
      <c r="H49" s="44"/>
      <c r="I49" s="44"/>
      <c r="J49" s="44"/>
      <c r="K49" s="44"/>
      <c r="L49" s="293"/>
    </row>
    <row r="50" spans="1:12" s="54" customFormat="1" ht="23.65" thickBot="1" x14ac:dyDescent="0.4">
      <c r="A50" s="37"/>
      <c r="B50" s="38"/>
      <c r="C50" s="47">
        <v>46</v>
      </c>
      <c r="D50" s="48" t="s">
        <v>1446</v>
      </c>
      <c r="E50" s="137"/>
      <c r="F50" s="1"/>
      <c r="G50" s="44"/>
      <c r="H50" s="44"/>
      <c r="I50" s="44"/>
      <c r="J50" s="44"/>
      <c r="K50" s="44"/>
      <c r="L50" s="293"/>
    </row>
    <row r="51" spans="1:12" s="54" customFormat="1" ht="12" thickBot="1" x14ac:dyDescent="0.4">
      <c r="A51" s="37"/>
      <c r="B51" s="38"/>
      <c r="C51" s="47">
        <v>47</v>
      </c>
      <c r="D51" s="48" t="s">
        <v>1447</v>
      </c>
      <c r="E51" s="137"/>
      <c r="F51" s="1"/>
      <c r="G51" s="44"/>
      <c r="H51" s="44"/>
      <c r="I51" s="44"/>
      <c r="J51" s="44"/>
      <c r="K51" s="44"/>
      <c r="L51" s="293"/>
    </row>
    <row r="52" spans="1:12" s="54" customFormat="1" ht="23.65" thickBot="1" x14ac:dyDescent="0.4">
      <c r="A52" s="35" t="s">
        <v>1448</v>
      </c>
      <c r="B52" s="36" t="s">
        <v>1449</v>
      </c>
      <c r="C52" s="47">
        <v>48</v>
      </c>
      <c r="D52" s="48" t="s">
        <v>1450</v>
      </c>
      <c r="E52" s="137"/>
      <c r="F52" s="1"/>
      <c r="G52" s="44"/>
      <c r="H52" s="44"/>
      <c r="I52" s="44"/>
      <c r="J52" s="44"/>
      <c r="K52" s="44"/>
      <c r="L52" s="293"/>
    </row>
    <row r="53" spans="1:12" s="54" customFormat="1" ht="12" thickBot="1" x14ac:dyDescent="0.4">
      <c r="A53" s="37"/>
      <c r="B53" s="38"/>
      <c r="C53" s="47">
        <v>49</v>
      </c>
      <c r="D53" s="48" t="s">
        <v>1451</v>
      </c>
      <c r="E53" s="137"/>
      <c r="F53" s="1"/>
      <c r="G53" s="44"/>
      <c r="H53" s="44"/>
      <c r="I53" s="44"/>
      <c r="J53" s="44"/>
      <c r="K53" s="44"/>
      <c r="L53" s="293"/>
    </row>
    <row r="54" spans="1:12" s="54" customFormat="1" ht="12" thickBot="1" x14ac:dyDescent="0.4">
      <c r="A54" s="37"/>
      <c r="B54" s="41"/>
      <c r="C54" s="47">
        <v>50</v>
      </c>
      <c r="D54" s="48" t="s">
        <v>1452</v>
      </c>
      <c r="E54" s="137"/>
      <c r="F54" s="1"/>
      <c r="G54" s="44"/>
      <c r="H54" s="44"/>
      <c r="I54" s="44"/>
      <c r="J54" s="44"/>
      <c r="K54" s="44"/>
      <c r="L54" s="293"/>
    </row>
    <row r="55" spans="1:12" s="54" customFormat="1" ht="12" thickBot="1" x14ac:dyDescent="0.4">
      <c r="A55" s="37"/>
      <c r="B55" s="36" t="s">
        <v>1453</v>
      </c>
      <c r="C55" s="47">
        <v>51</v>
      </c>
      <c r="D55" s="48" t="s">
        <v>1454</v>
      </c>
      <c r="E55" s="137"/>
      <c r="F55" s="1"/>
      <c r="G55" s="44"/>
      <c r="H55" s="44"/>
      <c r="I55" s="44"/>
      <c r="J55" s="44"/>
      <c r="K55" s="44"/>
      <c r="L55" s="293"/>
    </row>
    <row r="56" spans="1:12" s="54" customFormat="1" ht="23.65" thickBot="1" x14ac:dyDescent="0.4">
      <c r="A56" s="37"/>
      <c r="B56" s="38"/>
      <c r="C56" s="47">
        <v>52</v>
      </c>
      <c r="D56" s="48" t="s">
        <v>1455</v>
      </c>
      <c r="E56" s="137"/>
      <c r="F56" s="1"/>
      <c r="G56" s="44"/>
      <c r="H56" s="44"/>
      <c r="I56" s="44"/>
      <c r="J56" s="44"/>
      <c r="K56" s="44"/>
      <c r="L56" s="293"/>
    </row>
    <row r="57" spans="1:12" s="54" customFormat="1" ht="12" thickBot="1" x14ac:dyDescent="0.4">
      <c r="A57" s="37"/>
      <c r="B57" s="36" t="s">
        <v>1456</v>
      </c>
      <c r="C57" s="47">
        <v>53</v>
      </c>
      <c r="D57" s="48" t="s">
        <v>1457</v>
      </c>
      <c r="E57" s="137"/>
      <c r="F57" s="1"/>
      <c r="G57" s="44"/>
      <c r="H57" s="44"/>
      <c r="I57" s="44"/>
      <c r="J57" s="44"/>
      <c r="K57" s="44"/>
      <c r="L57" s="293"/>
    </row>
    <row r="58" spans="1:12" s="54" customFormat="1" ht="12" thickBot="1" x14ac:dyDescent="0.4">
      <c r="A58" s="37"/>
      <c r="B58" s="38"/>
      <c r="C58" s="53">
        <v>54</v>
      </c>
      <c r="D58" s="51" t="s">
        <v>1416</v>
      </c>
      <c r="E58" s="135"/>
      <c r="F58" s="1"/>
      <c r="G58" s="44"/>
      <c r="H58" s="44"/>
      <c r="I58" s="44"/>
      <c r="J58" s="44"/>
      <c r="K58" s="44"/>
      <c r="L58" s="293"/>
    </row>
    <row r="59" spans="1:12" s="54" customFormat="1" ht="12" thickBot="1" x14ac:dyDescent="0.4">
      <c r="A59" s="37"/>
      <c r="B59" s="38"/>
      <c r="C59" s="47">
        <v>55</v>
      </c>
      <c r="D59" s="48" t="s">
        <v>1417</v>
      </c>
      <c r="E59" s="137"/>
      <c r="F59" s="1"/>
      <c r="G59" s="44"/>
      <c r="H59" s="44"/>
      <c r="I59" s="44"/>
      <c r="J59" s="44"/>
      <c r="K59" s="44"/>
      <c r="L59" s="293"/>
    </row>
    <row r="60" spans="1:12" s="54" customFormat="1" ht="12" thickBot="1" x14ac:dyDescent="0.4">
      <c r="A60" s="37"/>
      <c r="B60" s="36" t="s">
        <v>1458</v>
      </c>
      <c r="C60" s="47">
        <v>56</v>
      </c>
      <c r="D60" s="48" t="s">
        <v>1459</v>
      </c>
      <c r="E60" s="137"/>
      <c r="F60" s="1"/>
      <c r="G60" s="44"/>
      <c r="H60" s="44"/>
      <c r="I60" s="44"/>
      <c r="J60" s="44"/>
      <c r="K60" s="44"/>
      <c r="L60" s="293"/>
    </row>
    <row r="61" spans="1:12" s="54" customFormat="1" ht="23.65" thickBot="1" x14ac:dyDescent="0.4">
      <c r="A61" s="37"/>
      <c r="B61" s="38"/>
      <c r="C61" s="47">
        <v>57</v>
      </c>
      <c r="D61" s="48" t="s">
        <v>1460</v>
      </c>
      <c r="E61" s="137"/>
      <c r="F61" s="1"/>
      <c r="G61" s="44"/>
      <c r="H61" s="44"/>
      <c r="I61" s="44"/>
      <c r="J61" s="44"/>
      <c r="K61" s="44"/>
      <c r="L61" s="293"/>
    </row>
    <row r="62" spans="1:12" s="54" customFormat="1" ht="12" thickBot="1" x14ac:dyDescent="0.4">
      <c r="A62" s="37"/>
      <c r="B62" s="38"/>
      <c r="C62" s="47">
        <v>58</v>
      </c>
      <c r="D62" s="48" t="s">
        <v>1461</v>
      </c>
      <c r="E62" s="137"/>
      <c r="F62" s="1"/>
      <c r="G62" s="44"/>
      <c r="H62" s="44"/>
      <c r="I62" s="44"/>
      <c r="J62" s="44"/>
      <c r="K62" s="44"/>
      <c r="L62" s="293"/>
    </row>
    <row r="63" spans="1:12" s="54" customFormat="1" ht="12" thickBot="1" x14ac:dyDescent="0.4">
      <c r="A63" s="37"/>
      <c r="B63" s="38"/>
      <c r="C63" s="53">
        <v>59</v>
      </c>
      <c r="D63" s="51" t="s">
        <v>1462</v>
      </c>
      <c r="E63" s="135"/>
      <c r="F63" s="1"/>
      <c r="G63" s="44"/>
      <c r="H63" s="44"/>
      <c r="I63" s="44"/>
      <c r="J63" s="44"/>
      <c r="K63" s="44"/>
      <c r="L63" s="293"/>
    </row>
    <row r="64" spans="1:12" s="54" customFormat="1" ht="12" thickBot="1" x14ac:dyDescent="0.4">
      <c r="A64" s="37"/>
      <c r="B64" s="36" t="s">
        <v>1463</v>
      </c>
      <c r="C64" s="47">
        <v>60</v>
      </c>
      <c r="D64" s="88" t="s">
        <v>1464</v>
      </c>
      <c r="E64" s="137"/>
      <c r="F64" s="1"/>
      <c r="G64" s="44"/>
      <c r="H64" s="44"/>
      <c r="I64" s="44"/>
      <c r="J64" s="44"/>
      <c r="K64" s="44"/>
      <c r="L64" s="293"/>
    </row>
    <row r="65" spans="1:12" s="54" customFormat="1" ht="12" thickBot="1" x14ac:dyDescent="0.4">
      <c r="A65" s="37"/>
      <c r="B65" s="38"/>
      <c r="C65" s="47">
        <v>61</v>
      </c>
      <c r="D65" s="89" t="s">
        <v>1465</v>
      </c>
      <c r="E65" s="137"/>
      <c r="F65" s="1"/>
      <c r="G65" s="44"/>
      <c r="H65" s="44"/>
      <c r="I65" s="44"/>
      <c r="J65" s="44"/>
      <c r="K65" s="44"/>
      <c r="L65" s="293"/>
    </row>
    <row r="66" spans="1:12" s="54" customFormat="1" ht="12" thickBot="1" x14ac:dyDescent="0.4">
      <c r="A66" s="37"/>
      <c r="B66" s="38"/>
      <c r="C66" s="47">
        <v>62</v>
      </c>
      <c r="D66" s="48" t="s">
        <v>1466</v>
      </c>
      <c r="E66" s="137"/>
      <c r="F66" s="1"/>
      <c r="G66" s="44"/>
      <c r="H66" s="44"/>
      <c r="I66" s="44"/>
      <c r="J66" s="44"/>
      <c r="K66" s="44"/>
      <c r="L66" s="293"/>
    </row>
    <row r="67" spans="1:12" s="54" customFormat="1" ht="12" thickBot="1" x14ac:dyDescent="0.4">
      <c r="A67" s="37"/>
      <c r="B67" s="38"/>
      <c r="C67" s="47">
        <v>63</v>
      </c>
      <c r="D67" s="48" t="s">
        <v>1467</v>
      </c>
      <c r="E67" s="137"/>
      <c r="F67" s="1"/>
      <c r="G67" s="44"/>
      <c r="H67" s="44"/>
      <c r="I67" s="44"/>
      <c r="J67" s="44"/>
      <c r="K67" s="44"/>
      <c r="L67" s="293"/>
    </row>
    <row r="68" spans="1:12" s="54" customFormat="1" ht="12" thickBot="1" x14ac:dyDescent="0.4">
      <c r="A68" s="35" t="s">
        <v>1468</v>
      </c>
      <c r="B68" s="36" t="s">
        <v>1469</v>
      </c>
      <c r="C68" s="47">
        <v>64</v>
      </c>
      <c r="D68" s="48" t="s">
        <v>1470</v>
      </c>
      <c r="E68" s="137"/>
      <c r="F68" s="1"/>
      <c r="G68" s="44"/>
      <c r="H68" s="44"/>
      <c r="I68" s="44"/>
      <c r="J68" s="44"/>
      <c r="K68" s="44"/>
      <c r="L68" s="293"/>
    </row>
    <row r="69" spans="1:12" s="54" customFormat="1" ht="12" thickBot="1" x14ac:dyDescent="0.4">
      <c r="A69" s="37"/>
      <c r="B69" s="38"/>
      <c r="C69" s="47">
        <v>65</v>
      </c>
      <c r="D69" s="48" t="s">
        <v>1471</v>
      </c>
      <c r="E69" s="137"/>
      <c r="F69" s="1"/>
      <c r="G69" s="44"/>
      <c r="H69" s="44"/>
      <c r="I69" s="44"/>
      <c r="J69" s="44"/>
      <c r="K69" s="44"/>
      <c r="L69" s="293"/>
    </row>
    <row r="70" spans="1:12" s="54" customFormat="1" ht="12" thickBot="1" x14ac:dyDescent="0.4">
      <c r="A70" s="37"/>
      <c r="B70" s="36" t="s">
        <v>1472</v>
      </c>
      <c r="C70" s="47">
        <v>66</v>
      </c>
      <c r="D70" s="48" t="s">
        <v>1473</v>
      </c>
      <c r="E70" s="137"/>
      <c r="F70" s="1"/>
      <c r="G70" s="44"/>
      <c r="H70" s="44"/>
      <c r="I70" s="44"/>
      <c r="J70" s="44"/>
      <c r="K70" s="44"/>
      <c r="L70" s="293"/>
    </row>
    <row r="71" spans="1:12" s="54" customFormat="1" ht="12" thickBot="1" x14ac:dyDescent="0.4">
      <c r="A71" s="37"/>
      <c r="B71" s="38"/>
      <c r="C71" s="47">
        <v>67</v>
      </c>
      <c r="D71" s="48" t="s">
        <v>1474</v>
      </c>
      <c r="E71" s="137"/>
      <c r="F71" s="1"/>
      <c r="G71" s="44"/>
      <c r="H71" s="44"/>
      <c r="I71" s="44"/>
      <c r="J71" s="44"/>
      <c r="K71" s="44"/>
      <c r="L71" s="293"/>
    </row>
    <row r="72" spans="1:12" s="54" customFormat="1" ht="12" thickBot="1" x14ac:dyDescent="0.4">
      <c r="A72" s="37"/>
      <c r="B72" s="38"/>
      <c r="C72" s="47">
        <v>68</v>
      </c>
      <c r="D72" s="48" t="s">
        <v>1475</v>
      </c>
      <c r="E72" s="137"/>
      <c r="F72" s="1"/>
      <c r="G72" s="44"/>
      <c r="H72" s="44"/>
      <c r="I72" s="44"/>
      <c r="J72" s="44"/>
      <c r="K72" s="44"/>
      <c r="L72" s="293"/>
    </row>
    <row r="73" spans="1:12" s="54" customFormat="1" ht="23.65" thickBot="1" x14ac:dyDescent="0.4">
      <c r="A73" s="37"/>
      <c r="B73" s="38"/>
      <c r="C73" s="47">
        <v>69</v>
      </c>
      <c r="D73" s="48" t="s">
        <v>1476</v>
      </c>
      <c r="E73" s="137"/>
      <c r="F73" s="1"/>
      <c r="G73" s="44"/>
      <c r="H73" s="44"/>
      <c r="I73" s="44"/>
      <c r="J73" s="44"/>
      <c r="K73" s="44"/>
      <c r="L73" s="293"/>
    </row>
    <row r="74" spans="1:12" s="54" customFormat="1" ht="12" thickBot="1" x14ac:dyDescent="0.4">
      <c r="A74" s="37"/>
      <c r="B74" s="36" t="s">
        <v>1477</v>
      </c>
      <c r="C74" s="47">
        <v>70</v>
      </c>
      <c r="D74" s="48" t="s">
        <v>1478</v>
      </c>
      <c r="E74" s="137"/>
      <c r="F74" s="1"/>
      <c r="G74" s="44"/>
      <c r="H74" s="44"/>
      <c r="I74" s="44"/>
      <c r="J74" s="44"/>
      <c r="K74" s="44"/>
      <c r="L74" s="293"/>
    </row>
    <row r="75" spans="1:12" s="54" customFormat="1" ht="12" thickBot="1" x14ac:dyDescent="0.4">
      <c r="A75" s="37"/>
      <c r="B75" s="38"/>
      <c r="C75" s="47">
        <v>71</v>
      </c>
      <c r="D75" s="48" t="s">
        <v>1479</v>
      </c>
      <c r="E75" s="137"/>
      <c r="F75" s="1"/>
      <c r="G75" s="44"/>
      <c r="H75" s="44"/>
      <c r="I75" s="44"/>
      <c r="J75" s="44"/>
      <c r="K75" s="44"/>
      <c r="L75" s="293"/>
    </row>
    <row r="76" spans="1:12" s="54" customFormat="1" ht="23.65" thickBot="1" x14ac:dyDescent="0.4">
      <c r="A76" s="35" t="s">
        <v>1480</v>
      </c>
      <c r="B76" s="36" t="s">
        <v>1481</v>
      </c>
      <c r="C76" s="47">
        <v>72</v>
      </c>
      <c r="D76" s="48" t="s">
        <v>1482</v>
      </c>
      <c r="E76" s="137"/>
      <c r="F76" s="1"/>
      <c r="G76" s="44"/>
      <c r="H76" s="44"/>
      <c r="I76" s="44"/>
      <c r="J76" s="44"/>
      <c r="K76" s="44"/>
      <c r="L76" s="293"/>
    </row>
    <row r="77" spans="1:12" s="54" customFormat="1" ht="12" thickBot="1" x14ac:dyDescent="0.4">
      <c r="A77" s="37"/>
      <c r="B77" s="41"/>
      <c r="C77" s="47">
        <v>73</v>
      </c>
      <c r="D77" s="48" t="s">
        <v>1483</v>
      </c>
      <c r="E77" s="137"/>
      <c r="F77" s="1"/>
      <c r="G77" s="44"/>
      <c r="H77" s="44"/>
      <c r="I77" s="44"/>
      <c r="J77" s="44"/>
      <c r="K77" s="44"/>
      <c r="L77" s="293"/>
    </row>
    <row r="78" spans="1:12" s="54" customFormat="1" ht="35.25" thickBot="1" x14ac:dyDescent="0.4">
      <c r="A78" s="37"/>
      <c r="B78" s="59" t="s">
        <v>1484</v>
      </c>
      <c r="C78" s="47">
        <v>74</v>
      </c>
      <c r="D78" s="48" t="s">
        <v>1485</v>
      </c>
      <c r="E78" s="137"/>
      <c r="F78" s="1"/>
      <c r="G78" s="44"/>
      <c r="H78" s="44"/>
      <c r="I78" s="44"/>
      <c r="J78" s="44"/>
      <c r="K78" s="44"/>
      <c r="L78" s="293"/>
    </row>
    <row r="79" spans="1:12" s="54" customFormat="1" ht="23.65" thickBot="1" x14ac:dyDescent="0.4">
      <c r="A79" s="37"/>
      <c r="B79" s="38" t="s">
        <v>1486</v>
      </c>
      <c r="C79" s="47">
        <v>75</v>
      </c>
      <c r="D79" s="48" t="s">
        <v>1487</v>
      </c>
      <c r="E79" s="137"/>
      <c r="F79" s="1"/>
      <c r="G79" s="44"/>
      <c r="H79" s="44"/>
      <c r="I79" s="44"/>
      <c r="J79" s="44"/>
      <c r="K79" s="44"/>
      <c r="L79" s="293"/>
    </row>
    <row r="80" spans="1:12" s="54" customFormat="1" ht="12" thickBot="1" x14ac:dyDescent="0.4">
      <c r="A80" s="37"/>
      <c r="B80" s="38"/>
      <c r="C80" s="47">
        <v>76</v>
      </c>
      <c r="D80" s="48" t="s">
        <v>1488</v>
      </c>
      <c r="E80" s="137"/>
      <c r="F80" s="1"/>
      <c r="G80" s="44"/>
      <c r="H80" s="44"/>
      <c r="I80" s="44"/>
      <c r="J80" s="44"/>
      <c r="K80" s="44"/>
      <c r="L80" s="293"/>
    </row>
    <row r="81" spans="1:12" s="54" customFormat="1" ht="12" thickBot="1" x14ac:dyDescent="0.4">
      <c r="A81" s="37"/>
      <c r="B81" s="59" t="s">
        <v>1489</v>
      </c>
      <c r="C81" s="47">
        <v>77</v>
      </c>
      <c r="D81" s="48" t="s">
        <v>1490</v>
      </c>
      <c r="E81" s="137"/>
      <c r="F81" s="1"/>
      <c r="G81" s="44"/>
      <c r="H81" s="44"/>
      <c r="I81" s="44"/>
      <c r="J81" s="44"/>
      <c r="K81" s="44"/>
      <c r="L81" s="293"/>
    </row>
    <row r="82" spans="1:12" s="54" customFormat="1" ht="23.65" thickBot="1" x14ac:dyDescent="0.4">
      <c r="A82" s="37"/>
      <c r="B82" s="36" t="s">
        <v>779</v>
      </c>
      <c r="C82" s="47">
        <v>78</v>
      </c>
      <c r="D82" s="48" t="s">
        <v>1491</v>
      </c>
      <c r="E82" s="137"/>
      <c r="F82" s="1"/>
      <c r="G82" s="44"/>
      <c r="H82" s="44"/>
      <c r="I82" s="44"/>
      <c r="J82" s="44"/>
      <c r="K82" s="44"/>
      <c r="L82" s="293"/>
    </row>
    <row r="83" spans="1:12" s="54" customFormat="1" ht="12" thickBot="1" x14ac:dyDescent="0.4">
      <c r="A83" s="37"/>
      <c r="B83" s="38"/>
      <c r="C83" s="47">
        <v>79</v>
      </c>
      <c r="D83" s="48" t="s">
        <v>1492</v>
      </c>
      <c r="E83" s="137"/>
      <c r="F83" s="1"/>
      <c r="G83" s="44"/>
      <c r="H83" s="44"/>
      <c r="I83" s="44"/>
      <c r="J83" s="44"/>
      <c r="K83" s="44"/>
      <c r="L83" s="293"/>
    </row>
    <row r="84" spans="1:12" s="54" customFormat="1" ht="12" thickBot="1" x14ac:dyDescent="0.4">
      <c r="A84" s="37"/>
      <c r="B84" s="38"/>
      <c r="C84" s="47">
        <v>80</v>
      </c>
      <c r="D84" s="48" t="s">
        <v>1493</v>
      </c>
      <c r="E84" s="137"/>
      <c r="F84" s="1"/>
      <c r="G84" s="44"/>
      <c r="H84" s="44"/>
      <c r="I84" s="44"/>
      <c r="J84" s="44"/>
      <c r="K84" s="44"/>
      <c r="L84" s="293"/>
    </row>
    <row r="85" spans="1:12" s="54" customFormat="1" ht="12" thickBot="1" x14ac:dyDescent="0.4">
      <c r="A85" s="35" t="s">
        <v>1494</v>
      </c>
      <c r="B85" s="36" t="s">
        <v>1495</v>
      </c>
      <c r="C85" s="47">
        <v>81</v>
      </c>
      <c r="D85" s="48" t="s">
        <v>1496</v>
      </c>
      <c r="E85" s="137"/>
      <c r="F85" s="1"/>
      <c r="G85" s="44"/>
      <c r="H85" s="44"/>
      <c r="I85" s="44"/>
      <c r="J85" s="44"/>
      <c r="K85" s="44"/>
      <c r="L85" s="293"/>
    </row>
    <row r="86" spans="1:12" s="54" customFormat="1" ht="12" thickBot="1" x14ac:dyDescent="0.4">
      <c r="A86" s="37"/>
      <c r="B86" s="38"/>
      <c r="C86" s="47">
        <v>82</v>
      </c>
      <c r="D86" s="48" t="s">
        <v>946</v>
      </c>
      <c r="E86" s="137"/>
      <c r="F86" s="1"/>
      <c r="G86" s="44"/>
      <c r="H86" s="44"/>
      <c r="I86" s="44"/>
      <c r="J86" s="44"/>
      <c r="K86" s="44"/>
      <c r="L86" s="293"/>
    </row>
    <row r="87" spans="1:12" s="54" customFormat="1" ht="12" thickBot="1" x14ac:dyDescent="0.4">
      <c r="A87" s="37"/>
      <c r="B87" s="38"/>
      <c r="C87" s="47">
        <v>83</v>
      </c>
      <c r="D87" s="48" t="s">
        <v>1497</v>
      </c>
      <c r="E87" s="137"/>
      <c r="F87" s="1"/>
      <c r="G87" s="44"/>
      <c r="H87" s="44"/>
      <c r="I87" s="44"/>
      <c r="J87" s="44"/>
      <c r="K87" s="44"/>
      <c r="L87" s="293"/>
    </row>
    <row r="88" spans="1:12" s="54" customFormat="1" ht="12" thickBot="1" x14ac:dyDescent="0.4">
      <c r="A88" s="37"/>
      <c r="B88" s="38"/>
      <c r="C88" s="47">
        <v>84</v>
      </c>
      <c r="D88" s="48" t="s">
        <v>1498</v>
      </c>
      <c r="E88" s="137"/>
      <c r="F88" s="1"/>
      <c r="G88" s="44"/>
      <c r="H88" s="44"/>
      <c r="I88" s="44"/>
      <c r="J88" s="44"/>
      <c r="K88" s="44"/>
      <c r="L88" s="293"/>
    </row>
    <row r="89" spans="1:12" s="54" customFormat="1" ht="12" thickBot="1" x14ac:dyDescent="0.4">
      <c r="A89" s="37"/>
      <c r="B89" s="38"/>
      <c r="C89" s="47">
        <v>85</v>
      </c>
      <c r="D89" s="48" t="s">
        <v>1499</v>
      </c>
      <c r="E89" s="137"/>
      <c r="F89" s="1"/>
      <c r="G89" s="44"/>
      <c r="H89" s="44"/>
      <c r="I89" s="44"/>
      <c r="J89" s="44"/>
      <c r="K89" s="44"/>
      <c r="L89" s="293"/>
    </row>
    <row r="90" spans="1:12" s="54" customFormat="1" ht="23.65" thickBot="1" x14ac:dyDescent="0.4">
      <c r="A90" s="37"/>
      <c r="B90" s="36" t="s">
        <v>1500</v>
      </c>
      <c r="C90" s="47">
        <v>86</v>
      </c>
      <c r="D90" s="48" t="s">
        <v>1501</v>
      </c>
      <c r="E90" s="137"/>
      <c r="F90" s="1"/>
      <c r="G90" s="44"/>
      <c r="H90" s="44"/>
      <c r="I90" s="44"/>
      <c r="J90" s="44"/>
      <c r="K90" s="44"/>
      <c r="L90" s="293"/>
    </row>
    <row r="91" spans="1:12" s="54" customFormat="1" ht="23.65" thickBot="1" x14ac:dyDescent="0.4">
      <c r="A91" s="37"/>
      <c r="B91" s="52"/>
      <c r="C91" s="47">
        <v>87</v>
      </c>
      <c r="D91" s="48" t="s">
        <v>1502</v>
      </c>
      <c r="E91" s="137"/>
      <c r="F91" s="1"/>
      <c r="G91" s="44"/>
      <c r="H91" s="44"/>
      <c r="I91" s="44"/>
      <c r="J91" s="44"/>
      <c r="K91" s="44"/>
      <c r="L91" s="293"/>
    </row>
    <row r="92" spans="1:12" s="54" customFormat="1" ht="12" thickBot="1" x14ac:dyDescent="0.4">
      <c r="A92" s="35" t="s">
        <v>784</v>
      </c>
      <c r="B92" s="90" t="s">
        <v>199</v>
      </c>
      <c r="C92" s="47">
        <v>88</v>
      </c>
      <c r="D92" s="48" t="s">
        <v>1503</v>
      </c>
      <c r="E92" s="137"/>
      <c r="F92" s="1"/>
      <c r="G92" s="44"/>
      <c r="H92" s="44"/>
      <c r="I92" s="44"/>
      <c r="J92" s="44"/>
      <c r="K92" s="44"/>
      <c r="L92" s="293"/>
    </row>
    <row r="93" spans="1:12" s="54" customFormat="1" ht="12" thickBot="1" x14ac:dyDescent="0.4">
      <c r="A93" s="37"/>
      <c r="B93" s="52"/>
      <c r="C93" s="47">
        <v>89</v>
      </c>
      <c r="D93" s="48" t="s">
        <v>1504</v>
      </c>
      <c r="E93" s="137"/>
      <c r="F93" s="1"/>
      <c r="G93" s="44"/>
      <c r="H93" s="44"/>
      <c r="I93" s="44"/>
      <c r="J93" s="44"/>
      <c r="K93" s="44"/>
      <c r="L93" s="293"/>
    </row>
    <row r="94" spans="1:12" s="54" customFormat="1" ht="12" thickBot="1" x14ac:dyDescent="0.4">
      <c r="A94" s="37"/>
      <c r="B94" s="52"/>
      <c r="C94" s="47">
        <v>90</v>
      </c>
      <c r="D94" s="48" t="s">
        <v>203</v>
      </c>
      <c r="E94" s="137"/>
      <c r="F94" s="1"/>
      <c r="G94" s="44"/>
      <c r="H94" s="44"/>
      <c r="I94" s="44"/>
      <c r="J94" s="44"/>
      <c r="K94" s="44"/>
      <c r="L94" s="293"/>
    </row>
    <row r="95" spans="1:12" s="54" customFormat="1" ht="12" thickBot="1" x14ac:dyDescent="0.4">
      <c r="A95" s="37"/>
      <c r="B95" s="52"/>
      <c r="C95" s="47">
        <v>91</v>
      </c>
      <c r="D95" s="48" t="s">
        <v>1505</v>
      </c>
      <c r="E95" s="137"/>
      <c r="F95" s="1"/>
      <c r="G95" s="44"/>
      <c r="H95" s="44"/>
      <c r="I95" s="44"/>
      <c r="J95" s="44"/>
      <c r="K95" s="44"/>
      <c r="L95" s="293"/>
    </row>
    <row r="96" spans="1:12" s="54" customFormat="1" ht="23.65" thickBot="1" x14ac:dyDescent="0.4">
      <c r="A96" s="37"/>
      <c r="B96" s="55"/>
      <c r="C96" s="53">
        <v>92</v>
      </c>
      <c r="D96" s="51" t="s">
        <v>787</v>
      </c>
      <c r="E96" s="135"/>
      <c r="F96" s="1"/>
      <c r="G96" s="44"/>
      <c r="H96" s="44"/>
      <c r="I96" s="44"/>
      <c r="J96" s="44"/>
      <c r="K96" s="44"/>
      <c r="L96" s="293"/>
    </row>
    <row r="97" spans="1:12" s="54" customFormat="1" ht="12" thickBot="1" x14ac:dyDescent="0.4">
      <c r="A97" s="37"/>
      <c r="B97" s="55"/>
      <c r="C97" s="47">
        <v>93</v>
      </c>
      <c r="D97" s="48" t="s">
        <v>788</v>
      </c>
      <c r="E97" s="137"/>
      <c r="F97" s="1"/>
      <c r="G97" s="44"/>
      <c r="H97" s="44"/>
      <c r="I97" s="44"/>
      <c r="J97" s="44"/>
      <c r="K97" s="44"/>
      <c r="L97" s="293"/>
    </row>
    <row r="98" spans="1:12" s="54" customFormat="1" ht="23.65" thickBot="1" x14ac:dyDescent="0.4">
      <c r="A98" s="37"/>
      <c r="B98" s="55"/>
      <c r="C98" s="47">
        <v>94</v>
      </c>
      <c r="D98" s="48" t="s">
        <v>1506</v>
      </c>
      <c r="E98" s="137"/>
      <c r="F98" s="1"/>
      <c r="G98" s="44"/>
      <c r="H98" s="44"/>
      <c r="I98" s="44"/>
      <c r="J98" s="44"/>
      <c r="K98" s="44"/>
      <c r="L98" s="293"/>
    </row>
    <row r="99" spans="1:12" s="54" customFormat="1" ht="12" thickBot="1" x14ac:dyDescent="0.4">
      <c r="A99" s="37"/>
      <c r="B99" s="55"/>
      <c r="C99" s="47">
        <v>95</v>
      </c>
      <c r="D99" s="48" t="s">
        <v>1507</v>
      </c>
      <c r="E99" s="137"/>
      <c r="F99" s="1"/>
      <c r="G99" s="44"/>
      <c r="H99" s="44"/>
      <c r="I99" s="44"/>
      <c r="J99" s="44"/>
      <c r="K99" s="44"/>
      <c r="L99" s="293"/>
    </row>
    <row r="100" spans="1:12" s="54" customFormat="1" ht="12" thickBot="1" x14ac:dyDescent="0.4">
      <c r="A100" s="37"/>
      <c r="B100" s="38"/>
      <c r="C100" s="47">
        <v>96</v>
      </c>
      <c r="D100" s="48" t="s">
        <v>1508</v>
      </c>
      <c r="E100" s="137"/>
      <c r="F100" s="1"/>
      <c r="G100" s="44"/>
      <c r="H100" s="44"/>
      <c r="I100" s="44"/>
      <c r="J100" s="44"/>
      <c r="K100" s="44"/>
      <c r="L100" s="293"/>
    </row>
    <row r="101" spans="1:12" s="54" customFormat="1" ht="12" thickBot="1" x14ac:dyDescent="0.4">
      <c r="A101" s="37"/>
      <c r="B101" s="36" t="s">
        <v>202</v>
      </c>
      <c r="C101" s="47">
        <v>97</v>
      </c>
      <c r="D101" s="48" t="s">
        <v>1509</v>
      </c>
      <c r="E101" s="137"/>
      <c r="F101" s="1"/>
      <c r="G101" s="44"/>
      <c r="H101" s="44"/>
      <c r="I101" s="44"/>
      <c r="J101" s="44"/>
      <c r="K101" s="44"/>
      <c r="L101" s="293"/>
    </row>
    <row r="102" spans="1:12" s="54" customFormat="1" ht="12" thickBot="1" x14ac:dyDescent="0.4">
      <c r="A102" s="37"/>
      <c r="B102" s="38"/>
      <c r="C102" s="47">
        <v>98</v>
      </c>
      <c r="D102" s="48" t="s">
        <v>1510</v>
      </c>
      <c r="E102" s="137"/>
      <c r="F102" s="1"/>
      <c r="G102" s="44"/>
      <c r="H102" s="44"/>
      <c r="I102" s="44"/>
      <c r="J102" s="44"/>
      <c r="K102" s="44"/>
      <c r="L102" s="293"/>
    </row>
    <row r="103" spans="1:12" s="54" customFormat="1" ht="23.65" thickBot="1" x14ac:dyDescent="0.4">
      <c r="A103" s="37"/>
      <c r="B103" s="38"/>
      <c r="C103" s="49">
        <v>99</v>
      </c>
      <c r="D103" s="50" t="s">
        <v>1511</v>
      </c>
      <c r="E103" s="136" t="s">
        <v>4</v>
      </c>
      <c r="F103" s="17"/>
      <c r="G103" s="26"/>
      <c r="H103" s="26"/>
      <c r="I103" s="26"/>
      <c r="J103" s="26"/>
      <c r="K103" s="26"/>
      <c r="L103" s="293"/>
    </row>
    <row r="104" spans="1:12" s="54" customFormat="1" ht="12" thickBot="1" x14ac:dyDescent="0.4">
      <c r="A104" s="57"/>
      <c r="B104" s="36" t="s">
        <v>208</v>
      </c>
      <c r="C104" s="47">
        <v>100</v>
      </c>
      <c r="D104" s="48" t="s">
        <v>1512</v>
      </c>
      <c r="E104" s="137"/>
      <c r="F104" s="1"/>
      <c r="G104" s="44"/>
      <c r="H104" s="44"/>
      <c r="I104" s="44"/>
      <c r="J104" s="44"/>
      <c r="K104" s="44"/>
      <c r="L104" s="293"/>
    </row>
    <row r="105" spans="1:12" s="54" customFormat="1" ht="23.65" thickBot="1" x14ac:dyDescent="0.4">
      <c r="A105" s="57"/>
      <c r="B105" s="38"/>
      <c r="C105" s="47">
        <v>101</v>
      </c>
      <c r="D105" s="48" t="s">
        <v>210</v>
      </c>
      <c r="E105" s="137"/>
      <c r="F105" s="1"/>
      <c r="G105" s="44"/>
      <c r="H105" s="44"/>
      <c r="I105" s="44"/>
      <c r="J105" s="44"/>
      <c r="K105" s="44"/>
      <c r="L105" s="293"/>
    </row>
    <row r="106" spans="1:12" s="54" customFormat="1" ht="23.65" thickBot="1" x14ac:dyDescent="0.4">
      <c r="A106" s="91" t="s">
        <v>211</v>
      </c>
      <c r="B106" s="36" t="s">
        <v>212</v>
      </c>
      <c r="C106" s="47">
        <v>102</v>
      </c>
      <c r="D106" s="48" t="s">
        <v>1513</v>
      </c>
      <c r="E106" s="137"/>
      <c r="F106" s="1"/>
      <c r="G106" s="44"/>
      <c r="H106" s="44"/>
      <c r="I106" s="44"/>
      <c r="J106" s="44"/>
      <c r="K106" s="44"/>
      <c r="L106" s="293"/>
    </row>
    <row r="107" spans="1:12" s="54" customFormat="1" ht="12" thickBot="1" x14ac:dyDescent="0.4">
      <c r="A107" s="57"/>
      <c r="B107" s="38"/>
      <c r="C107" s="47">
        <v>103</v>
      </c>
      <c r="D107" s="48" t="s">
        <v>215</v>
      </c>
      <c r="E107" s="137"/>
      <c r="F107" s="1"/>
      <c r="G107" s="44"/>
      <c r="H107" s="44"/>
      <c r="I107" s="44"/>
      <c r="J107" s="44"/>
      <c r="K107" s="44"/>
      <c r="L107" s="293"/>
    </row>
    <row r="108" spans="1:12" s="54" customFormat="1" ht="12" thickBot="1" x14ac:dyDescent="0.4">
      <c r="A108" s="57"/>
      <c r="B108" s="38"/>
      <c r="C108" s="47">
        <v>104</v>
      </c>
      <c r="D108" s="48" t="s">
        <v>216</v>
      </c>
      <c r="E108" s="137"/>
      <c r="F108" s="1"/>
      <c r="G108" s="44"/>
      <c r="H108" s="44"/>
      <c r="I108" s="44"/>
      <c r="J108" s="44"/>
      <c r="K108" s="44"/>
      <c r="L108" s="293"/>
    </row>
    <row r="109" spans="1:12" s="54" customFormat="1" ht="12" thickBot="1" x14ac:dyDescent="0.4">
      <c r="A109" s="57"/>
      <c r="B109" s="36" t="s">
        <v>221</v>
      </c>
      <c r="C109" s="49">
        <v>105</v>
      </c>
      <c r="D109" s="50" t="s">
        <v>222</v>
      </c>
      <c r="E109" s="136" t="s">
        <v>4</v>
      </c>
      <c r="F109" s="17"/>
      <c r="G109" s="26"/>
      <c r="H109" s="26"/>
      <c r="I109" s="26"/>
      <c r="J109" s="26"/>
      <c r="K109" s="26"/>
      <c r="L109" s="293"/>
    </row>
    <row r="110" spans="1:12" s="54" customFormat="1" ht="23.65" thickBot="1" x14ac:dyDescent="0.4">
      <c r="A110" s="57"/>
      <c r="B110" s="38"/>
      <c r="C110" s="47">
        <v>106</v>
      </c>
      <c r="D110" s="48" t="s">
        <v>223</v>
      </c>
      <c r="E110" s="137"/>
      <c r="F110" s="1"/>
      <c r="G110" s="44"/>
      <c r="H110" s="44"/>
      <c r="I110" s="44"/>
      <c r="J110" s="44"/>
      <c r="K110" s="44"/>
      <c r="L110" s="293"/>
    </row>
    <row r="111" spans="1:12" s="54" customFormat="1" ht="12" thickBot="1" x14ac:dyDescent="0.4">
      <c r="A111" s="57"/>
      <c r="B111" s="41"/>
      <c r="C111" s="47">
        <v>107</v>
      </c>
      <c r="D111" s="48" t="s">
        <v>1514</v>
      </c>
      <c r="E111" s="137"/>
      <c r="F111" s="1"/>
      <c r="G111" s="44"/>
      <c r="H111" s="44"/>
      <c r="I111" s="44"/>
      <c r="J111" s="44"/>
      <c r="K111" s="44"/>
      <c r="L111" s="293"/>
    </row>
    <row r="112" spans="1:12" s="54" customFormat="1" ht="23.65" thickBot="1" x14ac:dyDescent="0.4">
      <c r="A112" s="57"/>
      <c r="B112" s="36" t="s">
        <v>226</v>
      </c>
      <c r="C112" s="47">
        <v>108</v>
      </c>
      <c r="D112" s="48" t="s">
        <v>227</v>
      </c>
      <c r="E112" s="137"/>
      <c r="F112" s="1"/>
      <c r="G112" s="44"/>
      <c r="H112" s="44"/>
      <c r="I112" s="44"/>
      <c r="J112" s="44"/>
      <c r="K112" s="44"/>
      <c r="L112" s="293"/>
    </row>
    <row r="113" spans="1:12" s="54" customFormat="1" ht="23.65" thickBot="1" x14ac:dyDescent="0.4">
      <c r="A113" s="57"/>
      <c r="B113" s="38"/>
      <c r="C113" s="47">
        <v>109</v>
      </c>
      <c r="D113" s="48" t="s">
        <v>1515</v>
      </c>
      <c r="E113" s="137"/>
      <c r="F113" s="1"/>
      <c r="G113" s="44"/>
      <c r="H113" s="44"/>
      <c r="I113" s="44"/>
      <c r="J113" s="44"/>
      <c r="K113" s="44"/>
      <c r="L113" s="293"/>
    </row>
    <row r="114" spans="1:12" s="54" customFormat="1" ht="12" thickBot="1" x14ac:dyDescent="0.4">
      <c r="A114" s="57"/>
      <c r="B114" s="38"/>
      <c r="C114" s="47">
        <v>110</v>
      </c>
      <c r="D114" s="48" t="s">
        <v>624</v>
      </c>
      <c r="E114" s="137"/>
      <c r="F114" s="1"/>
      <c r="G114" s="44"/>
      <c r="H114" s="44"/>
      <c r="I114" s="44"/>
      <c r="J114" s="44"/>
      <c r="K114" s="44"/>
      <c r="L114" s="293"/>
    </row>
    <row r="115" spans="1:12" s="54" customFormat="1" ht="23.65" thickBot="1" x14ac:dyDescent="0.4">
      <c r="A115" s="57"/>
      <c r="B115" s="36" t="s">
        <v>229</v>
      </c>
      <c r="C115" s="47">
        <v>111</v>
      </c>
      <c r="D115" s="48" t="s">
        <v>1516</v>
      </c>
      <c r="E115" s="137"/>
      <c r="F115" s="1"/>
      <c r="G115" s="44"/>
      <c r="H115" s="44"/>
      <c r="I115" s="44"/>
      <c r="J115" s="44"/>
      <c r="K115" s="44"/>
      <c r="L115" s="293"/>
    </row>
    <row r="116" spans="1:12" s="54" customFormat="1" ht="12" thickBot="1" x14ac:dyDescent="0.4">
      <c r="A116" s="57"/>
      <c r="B116" s="38"/>
      <c r="C116" s="47">
        <v>112</v>
      </c>
      <c r="D116" s="48" t="s">
        <v>632</v>
      </c>
      <c r="E116" s="137"/>
      <c r="F116" s="1"/>
      <c r="G116" s="44"/>
      <c r="H116" s="44"/>
      <c r="I116" s="44"/>
      <c r="J116" s="44"/>
      <c r="K116" s="44"/>
      <c r="L116" s="293"/>
    </row>
    <row r="117" spans="1:12" s="54" customFormat="1" ht="12" thickBot="1" x14ac:dyDescent="0.4">
      <c r="A117" s="37"/>
      <c r="B117" s="38"/>
      <c r="C117" s="47">
        <v>113</v>
      </c>
      <c r="D117" s="48" t="s">
        <v>633</v>
      </c>
      <c r="E117" s="137"/>
      <c r="F117" s="1"/>
      <c r="G117" s="44"/>
      <c r="H117" s="44"/>
      <c r="I117" s="44"/>
      <c r="J117" s="44"/>
      <c r="K117" s="44"/>
      <c r="L117" s="293"/>
    </row>
    <row r="118" spans="1:12" s="54" customFormat="1" ht="23.65" thickBot="1" x14ac:dyDescent="0.4">
      <c r="A118" s="35" t="s">
        <v>233</v>
      </c>
      <c r="B118" s="36" t="s">
        <v>234</v>
      </c>
      <c r="C118" s="47">
        <v>114</v>
      </c>
      <c r="D118" s="48" t="s">
        <v>235</v>
      </c>
      <c r="E118" s="137"/>
      <c r="F118" s="1"/>
      <c r="G118" s="44"/>
      <c r="H118" s="44"/>
      <c r="I118" s="44"/>
      <c r="J118" s="44"/>
      <c r="K118" s="44"/>
      <c r="L118" s="293"/>
    </row>
    <row r="119" spans="1:12" s="54" customFormat="1" ht="12" thickBot="1" x14ac:dyDescent="0.4">
      <c r="A119" s="57"/>
      <c r="B119" s="38"/>
      <c r="C119" s="47">
        <v>115</v>
      </c>
      <c r="D119" s="48" t="s">
        <v>1355</v>
      </c>
      <c r="E119" s="137"/>
      <c r="F119" s="1"/>
      <c r="G119" s="44"/>
      <c r="H119" s="44"/>
      <c r="I119" s="44"/>
      <c r="J119" s="44"/>
      <c r="K119" s="44"/>
      <c r="L119" s="293"/>
    </row>
    <row r="120" spans="1:12" s="54" customFormat="1" ht="23.65" thickBot="1" x14ac:dyDescent="0.4">
      <c r="A120" s="57"/>
      <c r="B120" s="38"/>
      <c r="C120" s="47">
        <v>116</v>
      </c>
      <c r="D120" s="48" t="s">
        <v>237</v>
      </c>
      <c r="E120" s="137"/>
      <c r="F120" s="1"/>
      <c r="G120" s="44"/>
      <c r="H120" s="44"/>
      <c r="I120" s="44"/>
      <c r="J120" s="44"/>
      <c r="K120" s="44"/>
      <c r="L120" s="293"/>
    </row>
    <row r="121" spans="1:12" s="54" customFormat="1" ht="23.65" thickBot="1" x14ac:dyDescent="0.4">
      <c r="A121" s="57"/>
      <c r="B121" s="38"/>
      <c r="C121" s="47">
        <v>117</v>
      </c>
      <c r="D121" s="48" t="s">
        <v>1517</v>
      </c>
      <c r="E121" s="137"/>
      <c r="F121" s="1"/>
      <c r="G121" s="44"/>
      <c r="H121" s="44"/>
      <c r="I121" s="44"/>
      <c r="J121" s="44"/>
      <c r="K121" s="44"/>
      <c r="L121" s="293"/>
    </row>
    <row r="122" spans="1:12" s="54" customFormat="1" ht="12" thickBot="1" x14ac:dyDescent="0.4">
      <c r="A122" s="57"/>
      <c r="B122" s="36" t="s">
        <v>239</v>
      </c>
      <c r="C122" s="47">
        <v>118</v>
      </c>
      <c r="D122" s="48" t="s">
        <v>240</v>
      </c>
      <c r="E122" s="137"/>
      <c r="F122" s="1"/>
      <c r="G122" s="44"/>
      <c r="H122" s="44"/>
      <c r="I122" s="44"/>
      <c r="J122" s="44"/>
      <c r="K122" s="44"/>
      <c r="L122" s="293"/>
    </row>
    <row r="123" spans="1:12" s="54" customFormat="1" ht="23.65" thickBot="1" x14ac:dyDescent="0.4">
      <c r="A123" s="57"/>
      <c r="B123" s="38"/>
      <c r="C123" s="47">
        <v>119</v>
      </c>
      <c r="D123" s="48" t="s">
        <v>1518</v>
      </c>
      <c r="E123" s="137"/>
      <c r="F123" s="1"/>
      <c r="G123" s="44"/>
      <c r="H123" s="44"/>
      <c r="I123" s="44"/>
      <c r="J123" s="44"/>
      <c r="K123" s="44"/>
      <c r="L123" s="293"/>
    </row>
    <row r="124" spans="1:12" s="54" customFormat="1" ht="23.65" thickBot="1" x14ac:dyDescent="0.4">
      <c r="A124" s="57"/>
      <c r="B124" s="36" t="s">
        <v>242</v>
      </c>
      <c r="C124" s="47">
        <v>120</v>
      </c>
      <c r="D124" s="48" t="s">
        <v>801</v>
      </c>
      <c r="E124" s="137"/>
      <c r="F124" s="1"/>
      <c r="G124" s="44"/>
      <c r="H124" s="44"/>
      <c r="I124" s="44"/>
      <c r="J124" s="44"/>
      <c r="K124" s="44"/>
      <c r="L124" s="293"/>
    </row>
    <row r="125" spans="1:12" s="54" customFormat="1" ht="12" thickBot="1" x14ac:dyDescent="0.4">
      <c r="A125" s="57"/>
      <c r="B125" s="38"/>
      <c r="C125" s="47">
        <v>121</v>
      </c>
      <c r="D125" s="48" t="s">
        <v>244</v>
      </c>
      <c r="E125" s="137"/>
      <c r="F125" s="1"/>
      <c r="G125" s="44"/>
      <c r="H125" s="44"/>
      <c r="I125" s="44"/>
      <c r="J125" s="44"/>
      <c r="K125" s="44"/>
      <c r="L125" s="293"/>
    </row>
    <row r="126" spans="1:12" s="54" customFormat="1" ht="12" thickBot="1" x14ac:dyDescent="0.4">
      <c r="A126" s="57"/>
      <c r="B126" s="36" t="s">
        <v>245</v>
      </c>
      <c r="C126" s="49">
        <v>122</v>
      </c>
      <c r="D126" s="50" t="s">
        <v>1519</v>
      </c>
      <c r="E126" s="136" t="s">
        <v>4</v>
      </c>
      <c r="F126" s="17"/>
      <c r="G126" s="26"/>
      <c r="H126" s="26"/>
      <c r="I126" s="26"/>
      <c r="J126" s="26"/>
      <c r="K126" s="26"/>
      <c r="L126" s="293"/>
    </row>
    <row r="127" spans="1:12" s="54" customFormat="1" ht="23.65" thickBot="1" x14ac:dyDescent="0.4">
      <c r="A127" s="57"/>
      <c r="B127" s="38"/>
      <c r="C127" s="49">
        <v>123</v>
      </c>
      <c r="D127" s="50" t="s">
        <v>1520</v>
      </c>
      <c r="E127" s="136" t="s">
        <v>4</v>
      </c>
      <c r="F127" s="17"/>
      <c r="G127" s="26"/>
      <c r="H127" s="26"/>
      <c r="I127" s="26"/>
      <c r="J127" s="26"/>
      <c r="K127" s="26"/>
      <c r="L127" s="293"/>
    </row>
    <row r="128" spans="1:12" s="54" customFormat="1" ht="23.65" thickBot="1" x14ac:dyDescent="0.4">
      <c r="A128" s="57"/>
      <c r="B128" s="38"/>
      <c r="C128" s="47">
        <v>124</v>
      </c>
      <c r="D128" s="48" t="s">
        <v>1521</v>
      </c>
      <c r="E128" s="137"/>
      <c r="F128" s="1"/>
      <c r="G128" s="44"/>
      <c r="H128" s="44"/>
      <c r="I128" s="44"/>
      <c r="J128" s="44"/>
      <c r="K128" s="44"/>
      <c r="L128" s="293"/>
    </row>
    <row r="129" spans="1:12" s="54" customFormat="1" ht="23.65" thickBot="1" x14ac:dyDescent="0.4">
      <c r="A129" s="57"/>
      <c r="B129" s="38"/>
      <c r="C129" s="49">
        <v>125</v>
      </c>
      <c r="D129" s="50" t="s">
        <v>1522</v>
      </c>
      <c r="E129" s="136" t="s">
        <v>4</v>
      </c>
      <c r="F129" s="17"/>
      <c r="G129" s="26"/>
      <c r="H129" s="26"/>
      <c r="I129" s="26"/>
      <c r="J129" s="26"/>
      <c r="K129" s="26"/>
      <c r="L129" s="293"/>
    </row>
    <row r="130" spans="1:12" s="54" customFormat="1" ht="12" thickBot="1" x14ac:dyDescent="0.4">
      <c r="A130" s="57"/>
      <c r="B130" s="38"/>
      <c r="C130" s="49">
        <v>126</v>
      </c>
      <c r="D130" s="50" t="s">
        <v>1523</v>
      </c>
      <c r="E130" s="136" t="s">
        <v>4</v>
      </c>
      <c r="F130" s="17"/>
      <c r="G130" s="26"/>
      <c r="H130" s="26"/>
      <c r="I130" s="26"/>
      <c r="J130" s="26"/>
      <c r="K130" s="26"/>
      <c r="L130" s="293"/>
    </row>
    <row r="131" spans="1:12" s="54" customFormat="1" ht="23.65" thickBot="1" x14ac:dyDescent="0.4">
      <c r="A131" s="57"/>
      <c r="B131" s="38"/>
      <c r="C131" s="49">
        <v>127</v>
      </c>
      <c r="D131" s="50" t="s">
        <v>1050</v>
      </c>
      <c r="E131" s="136" t="s">
        <v>4</v>
      </c>
      <c r="F131" s="17"/>
      <c r="G131" s="26"/>
      <c r="H131" s="26"/>
      <c r="I131" s="26"/>
      <c r="J131" s="26"/>
      <c r="K131" s="26"/>
      <c r="L131" s="293"/>
    </row>
    <row r="132" spans="1:12" s="54" customFormat="1" ht="23.65" thickBot="1" x14ac:dyDescent="0.4">
      <c r="A132" s="37"/>
      <c r="B132" s="38"/>
      <c r="C132" s="49">
        <v>128</v>
      </c>
      <c r="D132" s="50" t="s">
        <v>808</v>
      </c>
      <c r="E132" s="136" t="s">
        <v>4</v>
      </c>
      <c r="F132" s="17"/>
      <c r="G132" s="26"/>
      <c r="H132" s="26"/>
      <c r="I132" s="26"/>
      <c r="J132" s="26"/>
      <c r="K132" s="26"/>
      <c r="L132" s="293"/>
    </row>
    <row r="133" spans="1:12" s="54" customFormat="1" ht="23.65" thickBot="1" x14ac:dyDescent="0.4">
      <c r="A133" s="37"/>
      <c r="B133" s="38"/>
      <c r="C133" s="47">
        <v>129</v>
      </c>
      <c r="D133" s="48" t="s">
        <v>809</v>
      </c>
      <c r="E133" s="137"/>
      <c r="F133" s="1"/>
      <c r="G133" s="44"/>
      <c r="H133" s="44"/>
      <c r="I133" s="44"/>
      <c r="J133" s="44"/>
      <c r="K133" s="44"/>
      <c r="L133" s="293"/>
    </row>
    <row r="134" spans="1:12" s="54" customFormat="1" ht="12" thickBot="1" x14ac:dyDescent="0.4">
      <c r="A134" s="35" t="s">
        <v>253</v>
      </c>
      <c r="B134" s="36" t="s">
        <v>1524</v>
      </c>
      <c r="C134" s="49">
        <v>130</v>
      </c>
      <c r="D134" s="50" t="s">
        <v>1525</v>
      </c>
      <c r="E134" s="136" t="s">
        <v>4</v>
      </c>
      <c r="F134" s="17"/>
      <c r="G134" s="26"/>
      <c r="H134" s="26"/>
      <c r="I134" s="26"/>
      <c r="J134" s="26"/>
      <c r="K134" s="26"/>
      <c r="L134" s="293"/>
    </row>
    <row r="135" spans="1:12" s="54" customFormat="1" ht="12" thickBot="1" x14ac:dyDescent="0.4">
      <c r="A135" s="37"/>
      <c r="B135" s="38"/>
      <c r="C135" s="49">
        <v>131</v>
      </c>
      <c r="D135" s="50" t="s">
        <v>1526</v>
      </c>
      <c r="E135" s="136" t="s">
        <v>4</v>
      </c>
      <c r="F135" s="17"/>
      <c r="G135" s="26"/>
      <c r="H135" s="26"/>
      <c r="I135" s="26"/>
      <c r="J135" s="26"/>
      <c r="K135" s="26"/>
      <c r="L135" s="293"/>
    </row>
    <row r="136" spans="1:12" s="54" customFormat="1" ht="12" thickBot="1" x14ac:dyDescent="0.4">
      <c r="A136" s="37"/>
      <c r="B136" s="36" t="s">
        <v>257</v>
      </c>
      <c r="C136" s="47">
        <v>132</v>
      </c>
      <c r="D136" s="48" t="s">
        <v>1527</v>
      </c>
      <c r="E136" s="137"/>
      <c r="F136" s="1"/>
      <c r="G136" s="44"/>
      <c r="H136" s="44"/>
      <c r="I136" s="44"/>
      <c r="J136" s="44"/>
      <c r="K136" s="44"/>
      <c r="L136" s="293"/>
    </row>
    <row r="137" spans="1:12" s="54" customFormat="1" ht="12" thickBot="1" x14ac:dyDescent="0.4">
      <c r="A137" s="37"/>
      <c r="B137" s="38"/>
      <c r="C137" s="47">
        <v>133</v>
      </c>
      <c r="D137" s="48" t="s">
        <v>1528</v>
      </c>
      <c r="E137" s="137"/>
      <c r="F137" s="1"/>
      <c r="G137" s="44"/>
      <c r="H137" s="44"/>
      <c r="I137" s="44"/>
      <c r="J137" s="44"/>
      <c r="K137" s="44"/>
      <c r="L137" s="293"/>
    </row>
    <row r="138" spans="1:12" s="54" customFormat="1" ht="12" thickBot="1" x14ac:dyDescent="0.4">
      <c r="A138" s="37"/>
      <c r="B138" s="38"/>
      <c r="C138" s="53">
        <v>134</v>
      </c>
      <c r="D138" s="51" t="s">
        <v>260</v>
      </c>
      <c r="E138" s="135"/>
      <c r="F138" s="1"/>
      <c r="G138" s="44"/>
      <c r="H138" s="44"/>
      <c r="I138" s="44"/>
      <c r="J138" s="44"/>
      <c r="K138" s="44"/>
      <c r="L138" s="293"/>
    </row>
    <row r="139" spans="1:12" s="54" customFormat="1" ht="12" thickBot="1" x14ac:dyDescent="0.4">
      <c r="A139" s="37"/>
      <c r="B139" s="38"/>
      <c r="C139" s="47">
        <v>135</v>
      </c>
      <c r="D139" s="48" t="s">
        <v>261</v>
      </c>
      <c r="E139" s="137"/>
      <c r="F139" s="1"/>
      <c r="G139" s="44"/>
      <c r="H139" s="44"/>
      <c r="I139" s="44"/>
      <c r="J139" s="44"/>
      <c r="K139" s="44"/>
      <c r="L139" s="293"/>
    </row>
    <row r="140" spans="1:12" s="54" customFormat="1" ht="23.65" thickBot="1" x14ac:dyDescent="0.4">
      <c r="A140" s="37"/>
      <c r="B140" s="38"/>
      <c r="C140" s="47">
        <v>136</v>
      </c>
      <c r="D140" s="48" t="s">
        <v>1529</v>
      </c>
      <c r="E140" s="137"/>
      <c r="F140" s="1"/>
      <c r="G140" s="44"/>
      <c r="H140" s="44"/>
      <c r="I140" s="44"/>
      <c r="J140" s="44"/>
      <c r="K140" s="44"/>
      <c r="L140" s="293"/>
    </row>
    <row r="141" spans="1:12" s="54" customFormat="1" ht="12" thickBot="1" x14ac:dyDescent="0.4">
      <c r="A141" s="37"/>
      <c r="B141" s="38"/>
      <c r="C141" s="47">
        <v>137</v>
      </c>
      <c r="D141" s="48" t="s">
        <v>817</v>
      </c>
      <c r="E141" s="137"/>
      <c r="F141" s="1"/>
      <c r="G141" s="44"/>
      <c r="H141" s="44"/>
      <c r="I141" s="44"/>
      <c r="J141" s="44"/>
      <c r="K141" s="44"/>
      <c r="L141" s="293"/>
    </row>
    <row r="142" spans="1:12" s="54" customFormat="1" ht="12" thickBot="1" x14ac:dyDescent="0.4">
      <c r="A142" s="37"/>
      <c r="B142" s="38"/>
      <c r="C142" s="47">
        <v>138</v>
      </c>
      <c r="D142" s="48" t="s">
        <v>263</v>
      </c>
      <c r="E142" s="137"/>
      <c r="F142" s="1"/>
      <c r="G142" s="44"/>
      <c r="H142" s="44"/>
      <c r="I142" s="44"/>
      <c r="J142" s="44"/>
      <c r="K142" s="44"/>
      <c r="L142" s="293"/>
    </row>
    <row r="143" spans="1:12" s="54" customFormat="1" ht="12" thickBot="1" x14ac:dyDescent="0.4">
      <c r="A143" s="37"/>
      <c r="B143" s="38"/>
      <c r="C143" s="47">
        <v>139</v>
      </c>
      <c r="D143" s="48" t="s">
        <v>818</v>
      </c>
      <c r="E143" s="137"/>
      <c r="F143" s="1"/>
      <c r="G143" s="44"/>
      <c r="H143" s="44"/>
      <c r="I143" s="44"/>
      <c r="J143" s="44"/>
      <c r="K143" s="44"/>
      <c r="L143" s="293"/>
    </row>
    <row r="144" spans="1:12" s="54" customFormat="1" ht="12" thickBot="1" x14ac:dyDescent="0.4">
      <c r="A144" s="37"/>
      <c r="B144" s="38"/>
      <c r="C144" s="47">
        <v>140</v>
      </c>
      <c r="D144" s="48" t="s">
        <v>264</v>
      </c>
      <c r="E144" s="137"/>
      <c r="F144" s="1"/>
      <c r="G144" s="44"/>
      <c r="H144" s="44"/>
      <c r="I144" s="44"/>
      <c r="J144" s="44"/>
      <c r="K144" s="44"/>
      <c r="L144" s="293"/>
    </row>
    <row r="145" spans="1:14" s="54" customFormat="1" ht="12" thickBot="1" x14ac:dyDescent="0.4">
      <c r="A145" s="37"/>
      <c r="B145" s="38"/>
      <c r="C145" s="47">
        <v>141</v>
      </c>
      <c r="D145" s="48" t="s">
        <v>265</v>
      </c>
      <c r="E145" s="137"/>
      <c r="F145" s="1"/>
      <c r="G145" s="44"/>
      <c r="H145" s="44"/>
      <c r="I145" s="44"/>
      <c r="J145" s="44"/>
      <c r="K145" s="44"/>
      <c r="L145" s="293"/>
    </row>
    <row r="146" spans="1:14" s="54" customFormat="1" ht="12" thickBot="1" x14ac:dyDescent="0.4">
      <c r="A146" s="37"/>
      <c r="B146" s="38"/>
      <c r="C146" s="47">
        <v>142</v>
      </c>
      <c r="D146" s="48" t="s">
        <v>266</v>
      </c>
      <c r="E146" s="137"/>
      <c r="F146" s="1"/>
      <c r="G146" s="44"/>
      <c r="H146" s="44"/>
      <c r="I146" s="44"/>
      <c r="J146" s="44"/>
      <c r="K146" s="44"/>
      <c r="L146" s="293"/>
    </row>
    <row r="147" spans="1:14" s="54" customFormat="1" ht="23.65" thickBot="1" x14ac:dyDescent="0.4">
      <c r="A147" s="37"/>
      <c r="B147" s="36" t="s">
        <v>267</v>
      </c>
      <c r="C147" s="47">
        <v>143</v>
      </c>
      <c r="D147" s="48" t="s">
        <v>1530</v>
      </c>
      <c r="E147" s="137"/>
      <c r="F147" s="1"/>
      <c r="G147" s="44"/>
      <c r="H147" s="44"/>
      <c r="I147" s="44"/>
      <c r="J147" s="44"/>
      <c r="K147" s="44"/>
      <c r="L147" s="293"/>
    </row>
    <row r="148" spans="1:14" s="54" customFormat="1" ht="12" thickBot="1" x14ac:dyDescent="0.4">
      <c r="A148" s="37"/>
      <c r="B148" s="38"/>
      <c r="C148" s="47">
        <v>144</v>
      </c>
      <c r="D148" s="48" t="s">
        <v>1531</v>
      </c>
      <c r="E148" s="137"/>
      <c r="F148" s="1"/>
      <c r="G148" s="44"/>
      <c r="H148" s="44"/>
      <c r="I148" s="44"/>
      <c r="J148" s="44"/>
      <c r="K148" s="44"/>
      <c r="L148" s="293"/>
    </row>
    <row r="149" spans="1:14" s="54" customFormat="1" ht="12" thickBot="1" x14ac:dyDescent="0.4">
      <c r="A149" s="37"/>
      <c r="B149" s="38"/>
      <c r="C149" s="47">
        <v>145</v>
      </c>
      <c r="D149" s="48" t="s">
        <v>269</v>
      </c>
      <c r="E149" s="137"/>
      <c r="F149" s="1"/>
      <c r="G149" s="44"/>
      <c r="H149" s="44"/>
      <c r="I149" s="44"/>
      <c r="J149" s="44"/>
      <c r="K149" s="44"/>
      <c r="L149" s="293"/>
    </row>
    <row r="150" spans="1:14" s="54" customFormat="1" ht="12" thickBot="1" x14ac:dyDescent="0.4">
      <c r="A150" s="37"/>
      <c r="B150" s="38"/>
      <c r="C150" s="47">
        <v>146</v>
      </c>
      <c r="D150" s="48" t="s">
        <v>1532</v>
      </c>
      <c r="E150" s="137"/>
      <c r="F150" s="1"/>
      <c r="G150" s="44"/>
      <c r="H150" s="44"/>
      <c r="I150" s="44"/>
      <c r="J150" s="44"/>
      <c r="K150" s="44"/>
      <c r="L150" s="293"/>
    </row>
    <row r="151" spans="1:14" s="54" customFormat="1" ht="12" thickBot="1" x14ac:dyDescent="0.4">
      <c r="A151" s="37"/>
      <c r="B151" s="38"/>
      <c r="C151" s="49">
        <v>147</v>
      </c>
      <c r="D151" s="50" t="s">
        <v>1533</v>
      </c>
      <c r="E151" s="136" t="s">
        <v>4</v>
      </c>
      <c r="F151" s="17"/>
      <c r="G151" s="26"/>
      <c r="H151" s="26"/>
      <c r="I151" s="26"/>
      <c r="J151" s="26"/>
      <c r="K151" s="26"/>
      <c r="L151" s="293"/>
    </row>
    <row r="152" spans="1:14" s="54" customFormat="1" ht="12" thickBot="1" x14ac:dyDescent="0.4">
      <c r="A152" s="45"/>
      <c r="B152" s="41"/>
      <c r="C152" s="49">
        <v>148</v>
      </c>
      <c r="D152" s="50" t="s">
        <v>272</v>
      </c>
      <c r="E152" s="136" t="s">
        <v>4</v>
      </c>
      <c r="F152" s="17"/>
      <c r="G152" s="26"/>
      <c r="H152" s="26"/>
      <c r="I152" s="26"/>
      <c r="J152" s="26"/>
      <c r="K152" s="26"/>
      <c r="L152" s="293"/>
    </row>
    <row r="153" spans="1:14" x14ac:dyDescent="0.45">
      <c r="N153" s="294"/>
    </row>
    <row r="154" spans="1:14" x14ac:dyDescent="0.45">
      <c r="B154" s="151" t="s">
        <v>1950</v>
      </c>
      <c r="C154" s="7">
        <f>C152</f>
        <v>148</v>
      </c>
      <c r="D154" s="151" t="s">
        <v>1953</v>
      </c>
      <c r="E154" s="124">
        <f>C154-(E155+E156)</f>
        <v>135</v>
      </c>
      <c r="F154" s="125" t="s">
        <v>1936</v>
      </c>
      <c r="G154" s="150">
        <f>COUNTIFS(E5:E152,"",F5:F152,"Yes")</f>
        <v>0</v>
      </c>
      <c r="H154" s="126">
        <f>I154</f>
        <v>0</v>
      </c>
      <c r="I154" s="127">
        <f>IFERROR((G154/$E$154),0)</f>
        <v>0</v>
      </c>
      <c r="N154" s="294"/>
    </row>
    <row r="155" spans="1:14" x14ac:dyDescent="0.45">
      <c r="D155" s="151" t="s">
        <v>6</v>
      </c>
      <c r="E155" s="6">
        <f>COUNTIFS(E5:E152,"",F5:F152,"N/A")</f>
        <v>0</v>
      </c>
      <c r="F155" s="6">
        <v>2019</v>
      </c>
      <c r="G155" s="149">
        <f>COUNTIFS(E5:E152,"",$K$5:$K$152,("*2019*"))</f>
        <v>0</v>
      </c>
      <c r="H155" s="126">
        <f>H154+I155</f>
        <v>0</v>
      </c>
      <c r="I155" s="127">
        <f t="shared" ref="I155:I168" si="0">IFERROR((G155/$E$154),0)</f>
        <v>0</v>
      </c>
      <c r="N155" s="294"/>
    </row>
    <row r="156" spans="1:14" x14ac:dyDescent="0.45">
      <c r="D156" s="151" t="s">
        <v>1935</v>
      </c>
      <c r="E156" s="6">
        <f>COUNTIF(E5:E152,"Yes")</f>
        <v>13</v>
      </c>
      <c r="F156" s="6">
        <v>2020</v>
      </c>
      <c r="G156" s="149">
        <f>COUNTIFS(E5:E152,"",$K$5:$K$152,("*2020*"))</f>
        <v>0</v>
      </c>
      <c r="H156" s="126">
        <f>H155+I156</f>
        <v>0</v>
      </c>
      <c r="I156" s="127">
        <f t="shared" si="0"/>
        <v>0</v>
      </c>
      <c r="N156" s="294"/>
    </row>
    <row r="157" spans="1:14" x14ac:dyDescent="0.45">
      <c r="F157" s="6">
        <v>2021</v>
      </c>
      <c r="G157" s="149">
        <f>COUNTIFS(E5:E152,"",$K$5:$K$152,("*2021*"))</f>
        <v>0</v>
      </c>
      <c r="H157" s="126">
        <f t="shared" ref="H157:H168" si="1">H156+I157</f>
        <v>0</v>
      </c>
      <c r="I157" s="127">
        <f t="shared" si="0"/>
        <v>0</v>
      </c>
      <c r="N157" s="294"/>
    </row>
    <row r="158" spans="1:14" x14ac:dyDescent="0.45">
      <c r="F158" s="6">
        <v>2022</v>
      </c>
      <c r="G158" s="149">
        <f>COUNTIFS(E5:E152,"",$K$5:$K$152,("*2022*"))</f>
        <v>0</v>
      </c>
      <c r="H158" s="126">
        <f t="shared" si="1"/>
        <v>0</v>
      </c>
      <c r="I158" s="127">
        <f t="shared" si="0"/>
        <v>0</v>
      </c>
      <c r="N158" s="294"/>
    </row>
    <row r="159" spans="1:14" x14ac:dyDescent="0.45">
      <c r="F159" s="6">
        <v>2023</v>
      </c>
      <c r="G159" s="149">
        <f>COUNTIFS(E5:E152,"",$K$5:$K$152,("*2023*"))</f>
        <v>0</v>
      </c>
      <c r="H159" s="126">
        <f t="shared" si="1"/>
        <v>0</v>
      </c>
      <c r="I159" s="127">
        <f t="shared" si="0"/>
        <v>0</v>
      </c>
      <c r="N159" s="294"/>
    </row>
    <row r="160" spans="1:14" x14ac:dyDescent="0.45">
      <c r="F160" s="6">
        <v>2024</v>
      </c>
      <c r="G160" s="149">
        <f>COUNTIFS(E5:E152,"",$K$5:$K$152,("*2024*"))</f>
        <v>0</v>
      </c>
      <c r="H160" s="126">
        <f t="shared" si="1"/>
        <v>0</v>
      </c>
      <c r="I160" s="127">
        <f t="shared" si="0"/>
        <v>0</v>
      </c>
      <c r="N160" s="294"/>
    </row>
    <row r="161" spans="6:14" x14ac:dyDescent="0.45">
      <c r="F161" s="6">
        <v>2025</v>
      </c>
      <c r="G161" s="149">
        <f>COUNTIFS(E5:E152,"",$K$5:$K$152,("*2025*"))</f>
        <v>0</v>
      </c>
      <c r="H161" s="126">
        <f t="shared" si="1"/>
        <v>0</v>
      </c>
      <c r="I161" s="127">
        <f t="shared" si="0"/>
        <v>0</v>
      </c>
      <c r="N161" s="294"/>
    </row>
    <row r="162" spans="6:14" x14ac:dyDescent="0.45">
      <c r="F162" s="6">
        <v>2026</v>
      </c>
      <c r="G162" s="149">
        <f>COUNTIFS(E5:E152,"",$K$5:$K$152,("*2026*"))</f>
        <v>0</v>
      </c>
      <c r="H162" s="126">
        <f t="shared" si="1"/>
        <v>0</v>
      </c>
      <c r="I162" s="127">
        <f t="shared" si="0"/>
        <v>0</v>
      </c>
      <c r="N162" s="294"/>
    </row>
    <row r="163" spans="6:14" x14ac:dyDescent="0.45">
      <c r="F163" s="6">
        <v>2027</v>
      </c>
      <c r="G163" s="149">
        <f>COUNTIFS(E5:E152,"",$K$5:$K$152,("*2027*"))</f>
        <v>0</v>
      </c>
      <c r="H163" s="126">
        <f t="shared" si="1"/>
        <v>0</v>
      </c>
      <c r="I163" s="127">
        <f t="shared" si="0"/>
        <v>0</v>
      </c>
      <c r="N163" s="294"/>
    </row>
    <row r="164" spans="6:14" x14ac:dyDescent="0.45">
      <c r="F164" s="6">
        <v>2028</v>
      </c>
      <c r="G164" s="149">
        <f>COUNTIFS(E5:E152,"",$K$5:$K$152,("*2028*"))</f>
        <v>0</v>
      </c>
      <c r="H164" s="126">
        <f t="shared" si="1"/>
        <v>0</v>
      </c>
      <c r="I164" s="127">
        <f t="shared" si="0"/>
        <v>0</v>
      </c>
      <c r="N164" s="294"/>
    </row>
    <row r="165" spans="6:14" x14ac:dyDescent="0.45">
      <c r="F165" s="6">
        <v>2029</v>
      </c>
      <c r="G165" s="149">
        <f>COUNTIFS(E5:E152,"",$K$5:$K$152,("*2029*"))</f>
        <v>0</v>
      </c>
      <c r="H165" s="126">
        <f t="shared" si="1"/>
        <v>0</v>
      </c>
      <c r="I165" s="127">
        <f t="shared" si="0"/>
        <v>0</v>
      </c>
      <c r="N165" s="294"/>
    </row>
    <row r="166" spans="6:14" x14ac:dyDescent="0.45">
      <c r="F166" s="6">
        <v>2030</v>
      </c>
      <c r="G166" s="149">
        <f>COUNTIFS(E5:E152,"",$K$5:$K$152,("*2030*"))</f>
        <v>0</v>
      </c>
      <c r="H166" s="126">
        <f t="shared" si="1"/>
        <v>0</v>
      </c>
      <c r="I166" s="127">
        <f t="shared" si="0"/>
        <v>0</v>
      </c>
      <c r="N166" s="294"/>
    </row>
    <row r="167" spans="6:14" x14ac:dyDescent="0.45">
      <c r="F167" s="151" t="s">
        <v>1952</v>
      </c>
      <c r="G167" s="149">
        <f>COUNTIFS(E5:E152,"",F5:F152,"No",K5:K152,"")</f>
        <v>0</v>
      </c>
      <c r="H167" s="126">
        <f t="shared" si="1"/>
        <v>0</v>
      </c>
      <c r="I167" s="127">
        <f t="shared" si="0"/>
        <v>0</v>
      </c>
      <c r="N167" s="294"/>
    </row>
    <row r="168" spans="6:14" x14ac:dyDescent="0.45">
      <c r="F168" s="151" t="s">
        <v>1951</v>
      </c>
      <c r="G168" s="149">
        <f>COUNTIFS(E5:E152,"",F5:F152,"")</f>
        <v>135</v>
      </c>
      <c r="H168" s="126">
        <f t="shared" si="1"/>
        <v>1</v>
      </c>
      <c r="I168" s="127">
        <f t="shared" si="0"/>
        <v>1</v>
      </c>
      <c r="N168" s="294"/>
    </row>
    <row r="169" spans="6:14" x14ac:dyDescent="0.45">
      <c r="F169" s="151" t="s">
        <v>1937</v>
      </c>
      <c r="G169" s="156">
        <f>SUM(G154:G168)</f>
        <v>135</v>
      </c>
      <c r="H169" s="154"/>
      <c r="I169" s="155">
        <f>SUM(I154:I168)</f>
        <v>1</v>
      </c>
      <c r="N169" s="294"/>
    </row>
    <row r="170" spans="6:14" x14ac:dyDescent="0.45">
      <c r="N170" s="294"/>
    </row>
    <row r="171" spans="6:14" x14ac:dyDescent="0.45">
      <c r="N171" s="294"/>
    </row>
    <row r="172" spans="6:14" x14ac:dyDescent="0.45">
      <c r="N172" s="294"/>
    </row>
    <row r="173" spans="6:14" x14ac:dyDescent="0.45">
      <c r="N173" s="294"/>
    </row>
    <row r="174" spans="6:14" x14ac:dyDescent="0.45">
      <c r="N174" s="294"/>
    </row>
    <row r="175" spans="6:14" x14ac:dyDescent="0.45">
      <c r="N175" s="294"/>
    </row>
    <row r="176" spans="6:14" x14ac:dyDescent="0.45">
      <c r="N176" s="294"/>
    </row>
    <row r="177" spans="14:14" x14ac:dyDescent="0.45">
      <c r="N177" s="294"/>
    </row>
    <row r="178" spans="14:14" x14ac:dyDescent="0.45">
      <c r="N178" s="294"/>
    </row>
    <row r="179" spans="14:14" x14ac:dyDescent="0.45">
      <c r="N179" s="294"/>
    </row>
    <row r="180" spans="14:14" x14ac:dyDescent="0.45">
      <c r="N180" s="294"/>
    </row>
    <row r="181" spans="14:14" x14ac:dyDescent="0.45">
      <c r="N181" s="294"/>
    </row>
    <row r="182" spans="14:14" x14ac:dyDescent="0.45">
      <c r="N182" s="294"/>
    </row>
    <row r="183" spans="14:14" x14ac:dyDescent="0.45">
      <c r="N183" s="294"/>
    </row>
    <row r="184" spans="14:14" x14ac:dyDescent="0.45">
      <c r="N184" s="294"/>
    </row>
    <row r="185" spans="14:14" x14ac:dyDescent="0.45">
      <c r="N185" s="294"/>
    </row>
    <row r="186" spans="14:14" x14ac:dyDescent="0.45">
      <c r="N186" s="294"/>
    </row>
    <row r="187" spans="14:14" x14ac:dyDescent="0.45">
      <c r="N187" s="294"/>
    </row>
    <row r="188" spans="14:14" x14ac:dyDescent="0.45">
      <c r="N188" s="294"/>
    </row>
    <row r="189" spans="14:14" x14ac:dyDescent="0.45">
      <c r="N189" s="294"/>
    </row>
    <row r="190" spans="14:14" x14ac:dyDescent="0.45">
      <c r="N190" s="294"/>
    </row>
    <row r="191" spans="14:14" x14ac:dyDescent="0.45">
      <c r="N191" s="294"/>
    </row>
    <row r="192" spans="14:14" x14ac:dyDescent="0.45">
      <c r="N192" s="294"/>
    </row>
    <row r="193" spans="14:14" x14ac:dyDescent="0.45">
      <c r="N193" s="294"/>
    </row>
    <row r="194" spans="14:14" x14ac:dyDescent="0.45">
      <c r="N194" s="294"/>
    </row>
    <row r="195" spans="14:14" x14ac:dyDescent="0.45">
      <c r="N195" s="294"/>
    </row>
    <row r="196" spans="14:14" x14ac:dyDescent="0.45">
      <c r="N196" s="294"/>
    </row>
    <row r="197" spans="14:14" x14ac:dyDescent="0.45">
      <c r="N197" s="294"/>
    </row>
    <row r="198" spans="14:14" x14ac:dyDescent="0.45">
      <c r="N198" s="294"/>
    </row>
    <row r="199" spans="14:14" x14ac:dyDescent="0.45">
      <c r="N199" s="294"/>
    </row>
    <row r="200" spans="14:14" x14ac:dyDescent="0.45">
      <c r="N200" s="294"/>
    </row>
    <row r="201" spans="14:14" x14ac:dyDescent="0.45">
      <c r="N201" s="294"/>
    </row>
    <row r="202" spans="14:14" x14ac:dyDescent="0.45">
      <c r="N202" s="294"/>
    </row>
    <row r="203" spans="14:14" x14ac:dyDescent="0.45">
      <c r="N203" s="294"/>
    </row>
    <row r="204" spans="14:14" x14ac:dyDescent="0.45">
      <c r="N204" s="294"/>
    </row>
    <row r="205" spans="14:14" x14ac:dyDescent="0.45">
      <c r="N205" s="294"/>
    </row>
    <row r="206" spans="14:14" x14ac:dyDescent="0.45">
      <c r="N206" s="294"/>
    </row>
    <row r="207" spans="14:14" x14ac:dyDescent="0.45">
      <c r="N207" s="294"/>
    </row>
    <row r="208" spans="14:14" x14ac:dyDescent="0.45">
      <c r="N208" s="294"/>
    </row>
    <row r="209" spans="14:14" x14ac:dyDescent="0.45">
      <c r="N209" s="294"/>
    </row>
  </sheetData>
  <sheetProtection algorithmName="SHA-512" hashValue="iY4v8lq2zt6LVTtc37UULIzMFqYQEaVOsKdb/A91uqkby50FvJIqFgnM7owFMqajX2gxRA6qtEt9NHbAsK1ZCA==" saltValue="swu85CcnBi0jzDS4lumYuw==" spinCount="100000" sheet="1" objects="1" scenarios="1" autoFilter="0"/>
  <autoFilter ref="A4:N152"/>
  <mergeCells count="1">
    <mergeCell ref="H3:K3"/>
  </mergeCells>
  <conditionalFormatting sqref="L5:L152">
    <cfRule type="cellIs" dxfId="0" priority="1" operator="equal">
      <formula>"Not Completed"</formula>
    </cfRule>
  </conditionalFormatting>
  <pageMargins left="0.70866141732283472" right="0.70866141732283472" top="0.74803149606299213" bottom="0.74803149606299213" header="0.31496062992125984" footer="0.31496062992125984"/>
  <pageSetup paperSize="9" scale="53" fitToHeight="5" orientation="landscape"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Tables!$A$2:$A$4</xm:f>
          </x14:formula1>
          <xm:sqref>F5:F152</xm:sqref>
        </x14:dataValidation>
        <x14:dataValidation type="list" allowBlank="1" showInputMessage="1" showErrorMessage="1">
          <x14:formula1>
            <xm:f>Tables!$B$2:$B$6</xm:f>
          </x14:formula1>
          <xm:sqref>H5:H152</xm:sqref>
        </x14:dataValidation>
        <x14:dataValidation type="list" allowBlank="1" showInputMessage="1" showErrorMessage="1">
          <x14:formula1>
            <xm:f>Tables!$C$2:$C$8</xm:f>
          </x14:formula1>
          <xm:sqref>I5:I152</xm:sqref>
        </x14:dataValidation>
        <x14:dataValidation type="list" allowBlank="1" showInputMessage="1" showErrorMessage="1">
          <x14:formula1>
            <xm:f>Tables!$D$2:$D$6</xm:f>
          </x14:formula1>
          <xm:sqref>J5:J152</xm:sqref>
        </x14:dataValidation>
        <x14:dataValidation type="list" allowBlank="1" showInputMessage="1" showErrorMessage="1">
          <x14:formula1>
            <xm:f>Tables!$A$2</xm:f>
          </x14:formula1>
          <xm:sqref>L5:L152</xm:sqref>
        </x14:dataValidation>
        <x14:dataValidation type="list" allowBlank="1" showInputMessage="1" showErrorMessage="1">
          <x14:formula1>
            <xm:f>Tables!$E$2:$E$47</xm:f>
          </x14:formula1>
          <xm:sqref>K5:K152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workbookViewId="0">
      <selection activeCell="E2" sqref="E2:E3"/>
    </sheetView>
  </sheetViews>
  <sheetFormatPr defaultRowHeight="14.25" x14ac:dyDescent="0.45"/>
  <cols>
    <col min="1" max="1" width="8.53125" bestFit="1" customWidth="1"/>
    <col min="2" max="2" width="16.33203125" bestFit="1" customWidth="1"/>
    <col min="3" max="3" width="23" bestFit="1" customWidth="1"/>
    <col min="4" max="4" width="20.33203125" bestFit="1" customWidth="1"/>
    <col min="5" max="5" width="24.265625" bestFit="1" customWidth="1"/>
  </cols>
  <sheetData>
    <row r="1" spans="1:5" s="4" customFormat="1" x14ac:dyDescent="0.45">
      <c r="A1" s="4" t="s">
        <v>11</v>
      </c>
      <c r="B1" s="2" t="s">
        <v>7</v>
      </c>
      <c r="C1" s="2" t="s">
        <v>8</v>
      </c>
      <c r="D1" s="2" t="s">
        <v>9</v>
      </c>
      <c r="E1" s="2" t="s">
        <v>10</v>
      </c>
    </row>
    <row r="2" spans="1:5" x14ac:dyDescent="0.45">
      <c r="A2" t="s">
        <v>4</v>
      </c>
      <c r="B2" s="5" t="s">
        <v>65</v>
      </c>
      <c r="C2" s="3" t="s">
        <v>12</v>
      </c>
      <c r="D2" s="5" t="s">
        <v>70</v>
      </c>
      <c r="E2" s="3" t="s">
        <v>19</v>
      </c>
    </row>
    <row r="3" spans="1:5" x14ac:dyDescent="0.45">
      <c r="A3" t="s">
        <v>5</v>
      </c>
      <c r="B3" s="5" t="s">
        <v>66</v>
      </c>
      <c r="C3" s="3" t="s">
        <v>13</v>
      </c>
      <c r="D3" s="5" t="s">
        <v>71</v>
      </c>
      <c r="E3" s="3" t="s">
        <v>20</v>
      </c>
    </row>
    <row r="4" spans="1:5" x14ac:dyDescent="0.45">
      <c r="A4" t="s">
        <v>6</v>
      </c>
      <c r="B4" s="5" t="s">
        <v>67</v>
      </c>
      <c r="C4" s="3" t="s">
        <v>14</v>
      </c>
      <c r="D4" s="5" t="s">
        <v>67</v>
      </c>
      <c r="E4" s="3" t="s">
        <v>21</v>
      </c>
    </row>
    <row r="5" spans="1:5" x14ac:dyDescent="0.45">
      <c r="B5" s="5" t="s">
        <v>68</v>
      </c>
      <c r="C5" s="3" t="s">
        <v>15</v>
      </c>
      <c r="D5" s="5" t="s">
        <v>72</v>
      </c>
      <c r="E5" s="3" t="s">
        <v>22</v>
      </c>
    </row>
    <row r="6" spans="1:5" x14ac:dyDescent="0.45">
      <c r="B6" s="5" t="s">
        <v>69</v>
      </c>
      <c r="C6" s="3" t="s">
        <v>16</v>
      </c>
      <c r="D6" s="5" t="s">
        <v>73</v>
      </c>
      <c r="E6" s="3" t="s">
        <v>23</v>
      </c>
    </row>
    <row r="7" spans="1:5" x14ac:dyDescent="0.45">
      <c r="B7" s="3"/>
      <c r="C7" s="3" t="s">
        <v>17</v>
      </c>
      <c r="D7" s="3"/>
      <c r="E7" s="3" t="s">
        <v>24</v>
      </c>
    </row>
    <row r="8" spans="1:5" x14ac:dyDescent="0.45">
      <c r="B8" s="3"/>
      <c r="C8" s="3" t="s">
        <v>18</v>
      </c>
      <c r="D8" s="3"/>
      <c r="E8" s="3" t="s">
        <v>25</v>
      </c>
    </row>
    <row r="9" spans="1:5" x14ac:dyDescent="0.45">
      <c r="B9" s="3"/>
      <c r="C9" s="3"/>
      <c r="D9" s="3"/>
      <c r="E9" s="3" t="s">
        <v>26</v>
      </c>
    </row>
    <row r="10" spans="1:5" x14ac:dyDescent="0.45">
      <c r="B10" s="3"/>
      <c r="C10" s="3"/>
      <c r="D10" s="3"/>
      <c r="E10" s="3" t="s">
        <v>27</v>
      </c>
    </row>
    <row r="11" spans="1:5" x14ac:dyDescent="0.45">
      <c r="B11" s="3"/>
      <c r="C11" s="3"/>
      <c r="D11" s="3"/>
      <c r="E11" s="3" t="s">
        <v>28</v>
      </c>
    </row>
    <row r="12" spans="1:5" x14ac:dyDescent="0.45">
      <c r="B12" s="3"/>
      <c r="C12" s="3"/>
      <c r="D12" s="3"/>
      <c r="E12" s="3" t="s">
        <v>29</v>
      </c>
    </row>
    <row r="13" spans="1:5" x14ac:dyDescent="0.45">
      <c r="B13" s="3"/>
      <c r="C13" s="3"/>
      <c r="D13" s="3"/>
      <c r="E13" s="3" t="s">
        <v>30</v>
      </c>
    </row>
    <row r="14" spans="1:5" x14ac:dyDescent="0.45">
      <c r="B14" s="3"/>
      <c r="C14" s="3"/>
      <c r="D14" s="3"/>
      <c r="E14" s="3" t="s">
        <v>31</v>
      </c>
    </row>
    <row r="15" spans="1:5" x14ac:dyDescent="0.45">
      <c r="B15" s="3"/>
      <c r="C15" s="3"/>
      <c r="D15" s="3"/>
      <c r="E15" s="3" t="s">
        <v>32</v>
      </c>
    </row>
    <row r="16" spans="1:5" x14ac:dyDescent="0.45">
      <c r="B16" s="3"/>
      <c r="C16" s="3"/>
      <c r="D16" s="3"/>
      <c r="E16" s="3" t="s">
        <v>33</v>
      </c>
    </row>
    <row r="17" spans="2:5" x14ac:dyDescent="0.45">
      <c r="B17" s="3"/>
      <c r="C17" s="3"/>
      <c r="D17" s="3"/>
      <c r="E17" s="3" t="s">
        <v>34</v>
      </c>
    </row>
    <row r="18" spans="2:5" x14ac:dyDescent="0.45">
      <c r="B18" s="3"/>
      <c r="C18" s="3"/>
      <c r="D18" s="3"/>
      <c r="E18" s="3" t="s">
        <v>35</v>
      </c>
    </row>
    <row r="19" spans="2:5" x14ac:dyDescent="0.45">
      <c r="B19" s="3"/>
      <c r="C19" s="3"/>
      <c r="D19" s="3"/>
      <c r="E19" s="3" t="s">
        <v>36</v>
      </c>
    </row>
    <row r="20" spans="2:5" x14ac:dyDescent="0.45">
      <c r="B20" s="3"/>
      <c r="C20" s="3"/>
      <c r="D20" s="3"/>
      <c r="E20" s="3" t="s">
        <v>37</v>
      </c>
    </row>
    <row r="21" spans="2:5" x14ac:dyDescent="0.45">
      <c r="B21" s="3"/>
      <c r="C21" s="3"/>
      <c r="D21" s="3"/>
      <c r="E21" s="3" t="s">
        <v>38</v>
      </c>
    </row>
    <row r="22" spans="2:5" x14ac:dyDescent="0.45">
      <c r="B22" s="3"/>
      <c r="C22" s="3"/>
      <c r="D22" s="3"/>
      <c r="E22" s="3" t="s">
        <v>39</v>
      </c>
    </row>
    <row r="23" spans="2:5" x14ac:dyDescent="0.45">
      <c r="B23" s="3"/>
      <c r="C23" s="3"/>
      <c r="D23" s="3"/>
      <c r="E23" s="3" t="s">
        <v>40</v>
      </c>
    </row>
    <row r="24" spans="2:5" x14ac:dyDescent="0.45">
      <c r="B24" s="3"/>
      <c r="C24" s="3"/>
      <c r="D24" s="3"/>
      <c r="E24" s="3" t="s">
        <v>41</v>
      </c>
    </row>
    <row r="25" spans="2:5" x14ac:dyDescent="0.45">
      <c r="B25" s="3"/>
      <c r="C25" s="3"/>
      <c r="D25" s="3"/>
      <c r="E25" s="3" t="s">
        <v>42</v>
      </c>
    </row>
    <row r="26" spans="2:5" x14ac:dyDescent="0.45">
      <c r="B26" s="3"/>
      <c r="C26" s="3"/>
      <c r="D26" s="3"/>
      <c r="E26" s="3" t="s">
        <v>43</v>
      </c>
    </row>
    <row r="27" spans="2:5" x14ac:dyDescent="0.45">
      <c r="B27" s="3"/>
      <c r="C27" s="3"/>
      <c r="D27" s="3"/>
      <c r="E27" s="3" t="s">
        <v>44</v>
      </c>
    </row>
    <row r="28" spans="2:5" x14ac:dyDescent="0.45">
      <c r="B28" s="3"/>
      <c r="C28" s="3"/>
      <c r="D28" s="3"/>
      <c r="E28" s="3" t="s">
        <v>45</v>
      </c>
    </row>
    <row r="29" spans="2:5" x14ac:dyDescent="0.45">
      <c r="B29" s="3"/>
      <c r="C29" s="3"/>
      <c r="D29" s="3"/>
      <c r="E29" s="3" t="s">
        <v>46</v>
      </c>
    </row>
    <row r="30" spans="2:5" x14ac:dyDescent="0.45">
      <c r="B30" s="3"/>
      <c r="C30" s="3"/>
      <c r="D30" s="3"/>
      <c r="E30" s="3" t="s">
        <v>47</v>
      </c>
    </row>
    <row r="31" spans="2:5" x14ac:dyDescent="0.45">
      <c r="B31" s="3"/>
      <c r="C31" s="3"/>
      <c r="D31" s="3"/>
      <c r="E31" s="3" t="s">
        <v>48</v>
      </c>
    </row>
    <row r="32" spans="2:5" x14ac:dyDescent="0.45">
      <c r="B32" s="3"/>
      <c r="C32" s="3"/>
      <c r="D32" s="3"/>
      <c r="E32" s="3" t="s">
        <v>49</v>
      </c>
    </row>
    <row r="33" spans="2:5" x14ac:dyDescent="0.45">
      <c r="B33" s="3"/>
      <c r="C33" s="3"/>
      <c r="D33" s="3"/>
      <c r="E33" s="3" t="s">
        <v>50</v>
      </c>
    </row>
    <row r="34" spans="2:5" x14ac:dyDescent="0.45">
      <c r="B34" s="3"/>
      <c r="C34" s="3"/>
      <c r="D34" s="3"/>
      <c r="E34" s="3" t="s">
        <v>51</v>
      </c>
    </row>
    <row r="35" spans="2:5" x14ac:dyDescent="0.45">
      <c r="B35" s="3"/>
      <c r="C35" s="3"/>
      <c r="D35" s="3"/>
      <c r="E35" s="3" t="s">
        <v>52</v>
      </c>
    </row>
    <row r="36" spans="2:5" x14ac:dyDescent="0.45">
      <c r="B36" s="3"/>
      <c r="C36" s="3"/>
      <c r="D36" s="3"/>
      <c r="E36" s="3" t="s">
        <v>53</v>
      </c>
    </row>
    <row r="37" spans="2:5" x14ac:dyDescent="0.45">
      <c r="B37" s="3"/>
      <c r="C37" s="3"/>
      <c r="D37" s="3"/>
      <c r="E37" s="3" t="s">
        <v>54</v>
      </c>
    </row>
    <row r="38" spans="2:5" x14ac:dyDescent="0.45">
      <c r="B38" s="3"/>
      <c r="C38" s="3"/>
      <c r="D38" s="3"/>
      <c r="E38" s="3" t="s">
        <v>55</v>
      </c>
    </row>
    <row r="39" spans="2:5" x14ac:dyDescent="0.45">
      <c r="B39" s="3"/>
      <c r="C39" s="3"/>
      <c r="D39" s="3"/>
      <c r="E39" s="3" t="s">
        <v>56</v>
      </c>
    </row>
    <row r="40" spans="2:5" x14ac:dyDescent="0.45">
      <c r="B40" s="3"/>
      <c r="C40" s="3"/>
      <c r="D40" s="3"/>
      <c r="E40" s="3" t="s">
        <v>57</v>
      </c>
    </row>
    <row r="41" spans="2:5" x14ac:dyDescent="0.45">
      <c r="B41" s="3"/>
      <c r="C41" s="3"/>
      <c r="D41" s="3"/>
      <c r="E41" s="3" t="s">
        <v>58</v>
      </c>
    </row>
    <row r="42" spans="2:5" x14ac:dyDescent="0.45">
      <c r="B42" s="3"/>
      <c r="C42" s="3"/>
      <c r="D42" s="3"/>
      <c r="E42" s="3" t="s">
        <v>59</v>
      </c>
    </row>
    <row r="43" spans="2:5" x14ac:dyDescent="0.45">
      <c r="B43" s="3"/>
      <c r="C43" s="3"/>
      <c r="D43" s="3"/>
      <c r="E43" s="3" t="s">
        <v>60</v>
      </c>
    </row>
    <row r="44" spans="2:5" x14ac:dyDescent="0.45">
      <c r="B44" s="3"/>
      <c r="C44" s="3"/>
      <c r="D44" s="3"/>
      <c r="E44" s="3" t="s">
        <v>61</v>
      </c>
    </row>
    <row r="45" spans="2:5" x14ac:dyDescent="0.45">
      <c r="B45" s="3"/>
      <c r="C45" s="3"/>
      <c r="D45" s="3"/>
      <c r="E45" s="3" t="s">
        <v>62</v>
      </c>
    </row>
    <row r="46" spans="2:5" x14ac:dyDescent="0.45">
      <c r="B46" s="3"/>
      <c r="C46" s="3"/>
      <c r="D46" s="3"/>
      <c r="E46" s="3" t="s">
        <v>63</v>
      </c>
    </row>
    <row r="47" spans="2:5" x14ac:dyDescent="0.45">
      <c r="B47" s="3"/>
      <c r="C47" s="3"/>
      <c r="D47" s="3"/>
      <c r="E47" s="3" t="s">
        <v>64</v>
      </c>
    </row>
    <row r="48" spans="2:5" x14ac:dyDescent="0.45">
      <c r="B48" s="3"/>
      <c r="C48" s="3"/>
      <c r="D48" s="3"/>
    </row>
    <row r="49" spans="2:4" x14ac:dyDescent="0.45">
      <c r="B49" s="3"/>
      <c r="C49" s="3"/>
      <c r="D49" s="3"/>
    </row>
    <row r="50" spans="2:4" x14ac:dyDescent="0.45">
      <c r="B50" s="3"/>
      <c r="C50" s="3"/>
      <c r="D50" s="3"/>
    </row>
    <row r="51" spans="2:4" x14ac:dyDescent="0.45">
      <c r="B51" s="3"/>
      <c r="C51" s="3"/>
      <c r="D51" s="3"/>
    </row>
    <row r="52" spans="2:4" x14ac:dyDescent="0.45">
      <c r="B52" s="3"/>
      <c r="C52" s="3"/>
      <c r="D52" s="3"/>
    </row>
    <row r="53" spans="2:4" x14ac:dyDescent="0.45">
      <c r="B53" s="3"/>
      <c r="C53" s="3"/>
      <c r="D53" s="3"/>
    </row>
  </sheetData>
  <sheetProtection algorithmName="SHA-512" hashValue="lE925EonyLR5cTZOJ2UEkECCwMh+KBrOd3+XCL3Z6yhrWCAQKG+P3YK7Ori/zm+UZbb1UzwpRIDZQSkxPE3z7w==" saltValue="o9pnN/upb89zqIRhBa/tO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AH46"/>
  <sheetViews>
    <sheetView workbookViewId="0">
      <selection activeCell="E2" sqref="E2"/>
    </sheetView>
  </sheetViews>
  <sheetFormatPr defaultRowHeight="14.25" x14ac:dyDescent="0.45"/>
  <cols>
    <col min="2" max="2" width="19.33203125" bestFit="1" customWidth="1"/>
    <col min="3" max="3" width="12.53125" customWidth="1"/>
    <col min="4" max="4" width="11.59765625" customWidth="1"/>
    <col min="5" max="5" width="10.33203125" customWidth="1"/>
    <col min="6" max="6" width="8" customWidth="1"/>
    <col min="12" max="12" width="7.19921875" customWidth="1"/>
    <col min="13" max="13" width="8.46484375" customWidth="1"/>
    <col min="28" max="28" width="9.19921875" bestFit="1" customWidth="1"/>
    <col min="29" max="29" width="7.06640625" bestFit="1" customWidth="1"/>
    <col min="30" max="31" width="9.19921875" bestFit="1" customWidth="1"/>
    <col min="32" max="32" width="7.06640625" bestFit="1" customWidth="1"/>
  </cols>
  <sheetData>
    <row r="2" spans="2:16" ht="27.5" customHeight="1" x14ac:dyDescent="0.45">
      <c r="C2" s="179" t="s">
        <v>2029</v>
      </c>
      <c r="D2" s="179" t="s">
        <v>1957</v>
      </c>
      <c r="E2" s="179" t="s">
        <v>6</v>
      </c>
      <c r="F2" s="179" t="s">
        <v>2030</v>
      </c>
      <c r="G2" s="179" t="s">
        <v>1959</v>
      </c>
      <c r="H2" s="179" t="s">
        <v>1937</v>
      </c>
      <c r="K2" s="179" t="s">
        <v>2029</v>
      </c>
      <c r="L2" s="179" t="s">
        <v>1957</v>
      </c>
      <c r="M2" s="179" t="s">
        <v>6</v>
      </c>
      <c r="N2" s="179" t="s">
        <v>2031</v>
      </c>
      <c r="O2" s="179" t="s">
        <v>1959</v>
      </c>
      <c r="P2" s="179" t="s">
        <v>1937</v>
      </c>
    </row>
    <row r="3" spans="2:16" x14ac:dyDescent="0.45">
      <c r="B3" s="169" t="s">
        <v>1960</v>
      </c>
      <c r="C3">
        <f>'Workings - 1'!C3</f>
        <v>15</v>
      </c>
      <c r="D3">
        <f>'Workings - 1'!D3</f>
        <v>0</v>
      </c>
      <c r="E3">
        <f>'Workings - 1'!E3</f>
        <v>0</v>
      </c>
      <c r="F3">
        <f>'Workings - 1'!BC3</f>
        <v>98</v>
      </c>
      <c r="G3">
        <f>'Workings - 1'!BB3</f>
        <v>0</v>
      </c>
      <c r="H3">
        <f t="shared" ref="H3:H14" si="0">SUM(C3:G3)</f>
        <v>113</v>
      </c>
      <c r="J3" s="169" t="s">
        <v>1960</v>
      </c>
      <c r="K3" s="168">
        <f t="shared" ref="K3:K15" si="1">C3/H3</f>
        <v>0.13274336283185842</v>
      </c>
      <c r="L3" s="168">
        <f t="shared" ref="L3:L15" si="2">D3/H3</f>
        <v>0</v>
      </c>
      <c r="M3" s="168">
        <f t="shared" ref="M3:M15" si="3">E3/H3</f>
        <v>0</v>
      </c>
      <c r="N3" s="168">
        <f t="shared" ref="N3:N15" si="4">F3/H3</f>
        <v>0.86725663716814161</v>
      </c>
      <c r="O3" s="168">
        <f t="shared" ref="O3:O15" si="5">G3/H3</f>
        <v>0</v>
      </c>
      <c r="P3" s="183">
        <f t="shared" ref="P3:P15" si="6">SUM(K3:O3)</f>
        <v>1</v>
      </c>
    </row>
    <row r="4" spans="2:16" x14ac:dyDescent="0.45">
      <c r="B4" s="169" t="s">
        <v>1961</v>
      </c>
      <c r="C4">
        <f>'Workings - 1'!C120</f>
        <v>15</v>
      </c>
      <c r="D4">
        <f>'Workings - 1'!D120</f>
        <v>0</v>
      </c>
      <c r="E4">
        <f>'Workings - 1'!E120</f>
        <v>0</v>
      </c>
      <c r="F4">
        <f>'Workings - 1'!BC120</f>
        <v>140</v>
      </c>
      <c r="G4">
        <f>'Workings - 1'!BB120</f>
        <v>0</v>
      </c>
      <c r="H4">
        <f t="shared" si="0"/>
        <v>155</v>
      </c>
      <c r="J4" s="169" t="s">
        <v>1961</v>
      </c>
      <c r="K4" s="168">
        <f t="shared" si="1"/>
        <v>9.6774193548387094E-2</v>
      </c>
      <c r="L4" s="168">
        <f t="shared" si="2"/>
        <v>0</v>
      </c>
      <c r="M4" s="168">
        <f t="shared" si="3"/>
        <v>0</v>
      </c>
      <c r="N4" s="168">
        <f t="shared" si="4"/>
        <v>0.90322580645161288</v>
      </c>
      <c r="O4" s="168">
        <f t="shared" si="5"/>
        <v>0</v>
      </c>
      <c r="P4" s="183">
        <f t="shared" si="6"/>
        <v>1</v>
      </c>
    </row>
    <row r="5" spans="2:16" x14ac:dyDescent="0.45">
      <c r="B5" s="169" t="s">
        <v>1962</v>
      </c>
      <c r="C5">
        <f>'Workings - 1'!C279</f>
        <v>16</v>
      </c>
      <c r="D5">
        <f>'Workings - 1'!D279</f>
        <v>0</v>
      </c>
      <c r="E5">
        <f>'Workings - 1'!E279</f>
        <v>0</v>
      </c>
      <c r="F5">
        <f>'Workings - 1'!BC279</f>
        <v>181</v>
      </c>
      <c r="G5">
        <f>'Workings - 1'!BB279</f>
        <v>0</v>
      </c>
      <c r="H5">
        <f t="shared" si="0"/>
        <v>197</v>
      </c>
      <c r="J5" s="169" t="s">
        <v>1962</v>
      </c>
      <c r="K5" s="168">
        <f t="shared" si="1"/>
        <v>8.1218274111675121E-2</v>
      </c>
      <c r="L5" s="168">
        <f t="shared" si="2"/>
        <v>0</v>
      </c>
      <c r="M5" s="168">
        <f t="shared" si="3"/>
        <v>0</v>
      </c>
      <c r="N5" s="168">
        <f t="shared" si="4"/>
        <v>0.91878172588832485</v>
      </c>
      <c r="O5" s="168">
        <f t="shared" si="5"/>
        <v>0</v>
      </c>
      <c r="P5" s="183">
        <f t="shared" si="6"/>
        <v>1</v>
      </c>
    </row>
    <row r="6" spans="2:16" x14ac:dyDescent="0.45">
      <c r="B6" s="169" t="s">
        <v>1963</v>
      </c>
      <c r="C6">
        <f>'Workings - 1'!C480</f>
        <v>15</v>
      </c>
      <c r="D6">
        <f>'Workings - 1'!D480</f>
        <v>0</v>
      </c>
      <c r="E6">
        <f>'Workings - 1'!E480</f>
        <v>0</v>
      </c>
      <c r="F6">
        <f>'Workings - 1'!BC480</f>
        <v>190</v>
      </c>
      <c r="G6">
        <f>'Workings - 1'!BB480</f>
        <v>0</v>
      </c>
      <c r="H6">
        <f t="shared" si="0"/>
        <v>205</v>
      </c>
      <c r="J6" s="169" t="s">
        <v>1963</v>
      </c>
      <c r="K6" s="168">
        <f t="shared" si="1"/>
        <v>7.3170731707317069E-2</v>
      </c>
      <c r="L6" s="168">
        <f t="shared" si="2"/>
        <v>0</v>
      </c>
      <c r="M6" s="168">
        <f t="shared" si="3"/>
        <v>0</v>
      </c>
      <c r="N6" s="168">
        <f t="shared" si="4"/>
        <v>0.92682926829268297</v>
      </c>
      <c r="O6" s="168">
        <f t="shared" si="5"/>
        <v>0</v>
      </c>
      <c r="P6" s="183">
        <f t="shared" si="6"/>
        <v>1</v>
      </c>
    </row>
    <row r="7" spans="2:16" x14ac:dyDescent="0.45">
      <c r="B7" s="169" t="s">
        <v>1964</v>
      </c>
      <c r="C7">
        <f>'Workings - 1'!C689</f>
        <v>14</v>
      </c>
      <c r="D7">
        <f>'Workings - 1'!D689</f>
        <v>0</v>
      </c>
      <c r="E7">
        <f>'Workings - 1'!E689</f>
        <v>0</v>
      </c>
      <c r="F7">
        <f>'Workings - 1'!BC689</f>
        <v>136</v>
      </c>
      <c r="G7">
        <f>'Workings - 1'!BB689</f>
        <v>0</v>
      </c>
      <c r="H7">
        <f t="shared" si="0"/>
        <v>150</v>
      </c>
      <c r="J7" s="169" t="s">
        <v>1964</v>
      </c>
      <c r="K7" s="168">
        <f t="shared" si="1"/>
        <v>9.3333333333333338E-2</v>
      </c>
      <c r="L7" s="168">
        <f t="shared" si="2"/>
        <v>0</v>
      </c>
      <c r="M7" s="168">
        <f t="shared" si="3"/>
        <v>0</v>
      </c>
      <c r="N7" s="168">
        <f t="shared" si="4"/>
        <v>0.90666666666666662</v>
      </c>
      <c r="O7" s="168">
        <f t="shared" si="5"/>
        <v>0</v>
      </c>
      <c r="P7" s="183">
        <f t="shared" si="6"/>
        <v>1</v>
      </c>
    </row>
    <row r="8" spans="2:16" x14ac:dyDescent="0.45">
      <c r="B8" s="169" t="s">
        <v>1965</v>
      </c>
      <c r="C8">
        <f>'Workings - 1'!C843</f>
        <v>13</v>
      </c>
      <c r="D8">
        <f>'Workings - 1'!D843</f>
        <v>0</v>
      </c>
      <c r="E8">
        <f>'Workings - 1'!E843</f>
        <v>0</v>
      </c>
      <c r="F8">
        <f>'Workings - 1'!BC843</f>
        <v>135</v>
      </c>
      <c r="G8">
        <f>'Workings - 1'!BB843</f>
        <v>0</v>
      </c>
      <c r="H8">
        <f t="shared" si="0"/>
        <v>148</v>
      </c>
      <c r="J8" s="169" t="s">
        <v>1965</v>
      </c>
      <c r="K8" s="168">
        <f t="shared" si="1"/>
        <v>8.7837837837837843E-2</v>
      </c>
      <c r="L8" s="168">
        <f t="shared" si="2"/>
        <v>0</v>
      </c>
      <c r="M8" s="168">
        <f t="shared" si="3"/>
        <v>0</v>
      </c>
      <c r="N8" s="168">
        <f t="shared" si="4"/>
        <v>0.91216216216216217</v>
      </c>
      <c r="O8" s="168">
        <f t="shared" si="5"/>
        <v>0</v>
      </c>
      <c r="P8" s="183">
        <f t="shared" si="6"/>
        <v>1</v>
      </c>
    </row>
    <row r="9" spans="2:16" x14ac:dyDescent="0.45">
      <c r="B9" s="169" t="s">
        <v>1946</v>
      </c>
      <c r="C9">
        <f>'Workings - 1'!C995</f>
        <v>13</v>
      </c>
      <c r="D9">
        <f>'Workings - 1'!D995</f>
        <v>0</v>
      </c>
      <c r="E9">
        <f>'Workings - 1'!E995</f>
        <v>0</v>
      </c>
      <c r="F9">
        <f>'Workings - 1'!BC995</f>
        <v>137</v>
      </c>
      <c r="G9">
        <f>'Workings - 1'!BB995</f>
        <v>0</v>
      </c>
      <c r="H9">
        <f t="shared" si="0"/>
        <v>150</v>
      </c>
      <c r="J9" s="169" t="s">
        <v>1946</v>
      </c>
      <c r="K9" s="168">
        <f t="shared" si="1"/>
        <v>8.666666666666667E-2</v>
      </c>
      <c r="L9" s="168">
        <f t="shared" si="2"/>
        <v>0</v>
      </c>
      <c r="M9" s="168">
        <f t="shared" si="3"/>
        <v>0</v>
      </c>
      <c r="N9" s="168">
        <f t="shared" si="4"/>
        <v>0.91333333333333333</v>
      </c>
      <c r="O9" s="168">
        <f t="shared" si="5"/>
        <v>0</v>
      </c>
      <c r="P9" s="183">
        <f t="shared" si="6"/>
        <v>1</v>
      </c>
    </row>
    <row r="10" spans="2:16" x14ac:dyDescent="0.45">
      <c r="B10" s="169" t="s">
        <v>1944</v>
      </c>
      <c r="C10">
        <f>'Workings - 1'!C1149</f>
        <v>14</v>
      </c>
      <c r="D10">
        <f>'Workings - 1'!D1149</f>
        <v>0</v>
      </c>
      <c r="E10">
        <f>'Workings - 1'!E1149</f>
        <v>0</v>
      </c>
      <c r="F10">
        <f>'Workings - 1'!BC1149</f>
        <v>70</v>
      </c>
      <c r="G10">
        <f>'Workings - 1'!BB1149</f>
        <v>0</v>
      </c>
      <c r="H10">
        <f t="shared" si="0"/>
        <v>84</v>
      </c>
      <c r="J10" s="169" t="s">
        <v>1944</v>
      </c>
      <c r="K10" s="168">
        <f t="shared" si="1"/>
        <v>0.16666666666666666</v>
      </c>
      <c r="L10" s="168">
        <f t="shared" si="2"/>
        <v>0</v>
      </c>
      <c r="M10" s="168">
        <f t="shared" si="3"/>
        <v>0</v>
      </c>
      <c r="N10" s="168">
        <f t="shared" si="4"/>
        <v>0.83333333333333337</v>
      </c>
      <c r="O10" s="168">
        <f t="shared" si="5"/>
        <v>0</v>
      </c>
      <c r="P10" s="183">
        <f t="shared" si="6"/>
        <v>1</v>
      </c>
    </row>
    <row r="11" spans="2:16" x14ac:dyDescent="0.45">
      <c r="B11" s="169" t="s">
        <v>1966</v>
      </c>
      <c r="C11">
        <f>'Workings - 1'!C1237</f>
        <v>12</v>
      </c>
      <c r="D11">
        <f>'Workings - 1'!D1237</f>
        <v>0</v>
      </c>
      <c r="E11">
        <f>'Workings - 1'!E1237</f>
        <v>0</v>
      </c>
      <c r="F11">
        <f>'Workings - 1'!BC1237</f>
        <v>60</v>
      </c>
      <c r="G11">
        <f>'Workings - 1'!BB1237</f>
        <v>0</v>
      </c>
      <c r="H11">
        <f t="shared" si="0"/>
        <v>72</v>
      </c>
      <c r="J11" s="169" t="s">
        <v>1966</v>
      </c>
      <c r="K11" s="168">
        <f t="shared" si="1"/>
        <v>0.16666666666666666</v>
      </c>
      <c r="L11" s="168">
        <f t="shared" si="2"/>
        <v>0</v>
      </c>
      <c r="M11" s="168">
        <f t="shared" si="3"/>
        <v>0</v>
      </c>
      <c r="N11" s="168">
        <f t="shared" si="4"/>
        <v>0.83333333333333337</v>
      </c>
      <c r="O11" s="168">
        <f t="shared" si="5"/>
        <v>0</v>
      </c>
      <c r="P11" s="183">
        <f t="shared" si="6"/>
        <v>1</v>
      </c>
    </row>
    <row r="12" spans="2:16" x14ac:dyDescent="0.45">
      <c r="B12" s="169" t="s">
        <v>1967</v>
      </c>
      <c r="C12">
        <f>'Workings - 1'!C1313</f>
        <v>14</v>
      </c>
      <c r="D12">
        <f>'Workings - 1'!D1313</f>
        <v>0</v>
      </c>
      <c r="E12">
        <f>'Workings - 1'!E1313</f>
        <v>0</v>
      </c>
      <c r="F12">
        <f>'Workings - 1'!BC1313</f>
        <v>129</v>
      </c>
      <c r="G12">
        <f>'Workings - 1'!BB1313</f>
        <v>0</v>
      </c>
      <c r="H12">
        <f t="shared" si="0"/>
        <v>143</v>
      </c>
      <c r="J12" s="169" t="s">
        <v>1967</v>
      </c>
      <c r="K12" s="168">
        <f t="shared" si="1"/>
        <v>9.7902097902097904E-2</v>
      </c>
      <c r="L12" s="168">
        <f t="shared" si="2"/>
        <v>0</v>
      </c>
      <c r="M12" s="168">
        <f t="shared" si="3"/>
        <v>0</v>
      </c>
      <c r="N12" s="168">
        <f t="shared" si="4"/>
        <v>0.90209790209790208</v>
      </c>
      <c r="O12" s="168">
        <f t="shared" si="5"/>
        <v>0</v>
      </c>
      <c r="P12" s="183">
        <f t="shared" si="6"/>
        <v>1</v>
      </c>
    </row>
    <row r="13" spans="2:16" x14ac:dyDescent="0.45">
      <c r="B13" s="169" t="s">
        <v>1939</v>
      </c>
      <c r="C13">
        <f>'Workings - 1'!C1460</f>
        <v>16</v>
      </c>
      <c r="D13">
        <f>'Workings - 1'!D1460</f>
        <v>0</v>
      </c>
      <c r="E13">
        <f>'Workings - 1'!E1460</f>
        <v>0</v>
      </c>
      <c r="F13">
        <f>'Workings - 1'!BC1460</f>
        <v>108</v>
      </c>
      <c r="G13">
        <f>'Workings - 1'!BB1460</f>
        <v>0</v>
      </c>
      <c r="H13">
        <f t="shared" si="0"/>
        <v>124</v>
      </c>
      <c r="J13" s="169" t="s">
        <v>1939</v>
      </c>
      <c r="K13" s="168">
        <f t="shared" si="1"/>
        <v>0.12903225806451613</v>
      </c>
      <c r="L13" s="168">
        <f t="shared" si="2"/>
        <v>0</v>
      </c>
      <c r="M13" s="168">
        <f t="shared" si="3"/>
        <v>0</v>
      </c>
      <c r="N13" s="168">
        <f t="shared" si="4"/>
        <v>0.87096774193548387</v>
      </c>
      <c r="O13" s="168">
        <f t="shared" si="5"/>
        <v>0</v>
      </c>
      <c r="P13" s="183">
        <f t="shared" si="6"/>
        <v>1</v>
      </c>
    </row>
    <row r="14" spans="2:16" x14ac:dyDescent="0.45">
      <c r="B14" s="169" t="s">
        <v>1882</v>
      </c>
      <c r="C14">
        <f>'Workings - 1'!C1588</f>
        <v>16</v>
      </c>
      <c r="D14">
        <f>'Workings - 1'!D1588</f>
        <v>0</v>
      </c>
      <c r="E14">
        <f>'Workings - 1'!E1588</f>
        <v>0</v>
      </c>
      <c r="F14">
        <f>'Workings - 1'!BC1588</f>
        <v>151</v>
      </c>
      <c r="G14">
        <f>'Workings - 1'!BB1588</f>
        <v>0</v>
      </c>
      <c r="H14">
        <f t="shared" si="0"/>
        <v>167</v>
      </c>
      <c r="J14" s="169" t="s">
        <v>1882</v>
      </c>
      <c r="K14" s="168">
        <f t="shared" si="1"/>
        <v>9.580838323353294E-2</v>
      </c>
      <c r="L14" s="168">
        <f t="shared" si="2"/>
        <v>0</v>
      </c>
      <c r="M14" s="168">
        <f t="shared" si="3"/>
        <v>0</v>
      </c>
      <c r="N14" s="168">
        <f t="shared" si="4"/>
        <v>0.90419161676646709</v>
      </c>
      <c r="O14" s="168">
        <f t="shared" si="5"/>
        <v>0</v>
      </c>
      <c r="P14" s="183">
        <f t="shared" si="6"/>
        <v>1</v>
      </c>
    </row>
    <row r="15" spans="2:16" x14ac:dyDescent="0.45">
      <c r="B15" s="167" t="s">
        <v>1937</v>
      </c>
      <c r="C15" s="167">
        <f>SUM(C3:C14)</f>
        <v>173</v>
      </c>
      <c r="D15" s="167">
        <f t="shared" ref="D15:G15" si="7">SUM(D3:D14)</f>
        <v>0</v>
      </c>
      <c r="E15" s="167">
        <f t="shared" si="7"/>
        <v>0</v>
      </c>
      <c r="F15" s="167">
        <f t="shared" si="7"/>
        <v>1535</v>
      </c>
      <c r="G15" s="167">
        <f t="shared" si="7"/>
        <v>0</v>
      </c>
      <c r="H15" s="167">
        <f>SUM(H3:H14)</f>
        <v>1708</v>
      </c>
      <c r="J15" s="167" t="s">
        <v>1937</v>
      </c>
      <c r="K15" s="184">
        <f t="shared" si="1"/>
        <v>0.10128805620608899</v>
      </c>
      <c r="L15" s="184">
        <f t="shared" si="2"/>
        <v>0</v>
      </c>
      <c r="M15" s="184">
        <f t="shared" si="3"/>
        <v>0</v>
      </c>
      <c r="N15" s="184">
        <f t="shared" si="4"/>
        <v>0.89871194379391106</v>
      </c>
      <c r="O15" s="184">
        <f t="shared" si="5"/>
        <v>0</v>
      </c>
      <c r="P15" s="184">
        <f t="shared" si="6"/>
        <v>1</v>
      </c>
    </row>
    <row r="18" spans="2:34" ht="42.5" customHeight="1" x14ac:dyDescent="0.45">
      <c r="C18" s="171" t="s">
        <v>2029</v>
      </c>
      <c r="D18" s="171" t="s">
        <v>1957</v>
      </c>
      <c r="E18" s="171" t="s">
        <v>1970</v>
      </c>
      <c r="F18" s="171" t="s">
        <v>1972</v>
      </c>
      <c r="G18" s="171" t="s">
        <v>1974</v>
      </c>
      <c r="H18" s="171" t="s">
        <v>1976</v>
      </c>
      <c r="I18" s="171" t="s">
        <v>1978</v>
      </c>
      <c r="J18" s="171" t="s">
        <v>1980</v>
      </c>
      <c r="K18" s="171" t="s">
        <v>1982</v>
      </c>
      <c r="L18" s="171" t="s">
        <v>1984</v>
      </c>
      <c r="M18" s="171" t="s">
        <v>1986</v>
      </c>
      <c r="N18" s="171" t="s">
        <v>1988</v>
      </c>
      <c r="O18" s="171" t="s">
        <v>1990</v>
      </c>
      <c r="P18" s="171" t="s">
        <v>1992</v>
      </c>
      <c r="Q18" s="171" t="s">
        <v>1994</v>
      </c>
      <c r="R18" s="171" t="s">
        <v>1996</v>
      </c>
      <c r="S18" s="171" t="s">
        <v>1998</v>
      </c>
      <c r="T18" s="171" t="s">
        <v>2000</v>
      </c>
      <c r="U18" s="171" t="s">
        <v>2002</v>
      </c>
      <c r="V18" s="171" t="s">
        <v>2004</v>
      </c>
      <c r="W18" s="171" t="s">
        <v>2006</v>
      </c>
      <c r="X18" s="171" t="s">
        <v>2008</v>
      </c>
      <c r="Y18" s="171" t="s">
        <v>2010</v>
      </c>
      <c r="Z18" s="171" t="s">
        <v>2012</v>
      </c>
      <c r="AA18" s="171" t="s">
        <v>2014</v>
      </c>
      <c r="AB18" s="171" t="s">
        <v>6</v>
      </c>
      <c r="AC18" s="171" t="s">
        <v>2030</v>
      </c>
      <c r="AD18" s="171" t="s">
        <v>1937</v>
      </c>
    </row>
    <row r="19" spans="2:34" x14ac:dyDescent="0.45">
      <c r="B19" s="169" t="s">
        <v>1960</v>
      </c>
      <c r="C19">
        <f>'Workings - 1'!C3</f>
        <v>15</v>
      </c>
      <c r="D19">
        <f>'Workings - 1'!D3</f>
        <v>0</v>
      </c>
      <c r="E19">
        <f>'Workings - 1'!H3</f>
        <v>0</v>
      </c>
      <c r="F19">
        <f>'Workings - 1'!J3</f>
        <v>0</v>
      </c>
      <c r="G19">
        <f>'Workings - 1'!L3</f>
        <v>0</v>
      </c>
      <c r="H19">
        <f>'Workings - 1'!N3</f>
        <v>0</v>
      </c>
      <c r="I19">
        <f>'Workings - 1'!P3</f>
        <v>0</v>
      </c>
      <c r="J19">
        <f>'Workings - 1'!R3</f>
        <v>0</v>
      </c>
      <c r="K19">
        <f>'Workings - 1'!T3</f>
        <v>0</v>
      </c>
      <c r="L19">
        <f>'Workings - 1'!V3</f>
        <v>0</v>
      </c>
      <c r="M19">
        <f>'Workings - 1'!X3</f>
        <v>0</v>
      </c>
      <c r="N19">
        <f>'Workings - 1'!Z3</f>
        <v>0</v>
      </c>
      <c r="O19">
        <f>'Workings - 1'!AB3</f>
        <v>0</v>
      </c>
      <c r="P19">
        <f>'Workings - 1'!AD3</f>
        <v>0</v>
      </c>
      <c r="Q19">
        <f>'Workings - 1'!AF3</f>
        <v>0</v>
      </c>
      <c r="R19">
        <f>'Workings - 1'!AH3</f>
        <v>0</v>
      </c>
      <c r="S19">
        <f>'Workings - 1'!AJ3</f>
        <v>0</v>
      </c>
      <c r="T19">
        <f>'Workings - 1'!AL3</f>
        <v>0</v>
      </c>
      <c r="U19">
        <f>'Workings - 1'!AN3</f>
        <v>0</v>
      </c>
      <c r="V19">
        <f>'Workings - 1'!AP3</f>
        <v>0</v>
      </c>
      <c r="W19">
        <f>'Workings - 1'!AR3</f>
        <v>0</v>
      </c>
      <c r="X19">
        <f>'Workings - 1'!AT3</f>
        <v>0</v>
      </c>
      <c r="Y19">
        <f>'Workings - 1'!AV3</f>
        <v>0</v>
      </c>
      <c r="Z19">
        <f>'Workings - 1'!AX3</f>
        <v>0</v>
      </c>
      <c r="AA19">
        <f>'Workings - 1'!AZ3</f>
        <v>0</v>
      </c>
      <c r="AB19">
        <f>'Workings - 1'!E3</f>
        <v>0</v>
      </c>
      <c r="AC19">
        <f>'Workings - 1'!BC3</f>
        <v>98</v>
      </c>
      <c r="AD19" s="176">
        <f t="shared" ref="AD19:AD30" si="8">SUM(C19:AC19)</f>
        <v>113</v>
      </c>
      <c r="AE19" s="185"/>
      <c r="AF19" s="185"/>
      <c r="AG19" s="185"/>
      <c r="AH19" s="185"/>
    </row>
    <row r="20" spans="2:34" x14ac:dyDescent="0.45">
      <c r="B20" s="169" t="s">
        <v>1961</v>
      </c>
      <c r="C20">
        <f>'Workings - 1'!C120</f>
        <v>15</v>
      </c>
      <c r="D20">
        <f>'Workings - 1'!D120</f>
        <v>0</v>
      </c>
      <c r="E20">
        <f>'Workings - 1'!H120</f>
        <v>0</v>
      </c>
      <c r="F20">
        <f>'Workings - 1'!J120</f>
        <v>0</v>
      </c>
      <c r="G20">
        <f>'Workings - 1'!L120</f>
        <v>0</v>
      </c>
      <c r="H20">
        <f>'Workings - 1'!N120</f>
        <v>0</v>
      </c>
      <c r="I20">
        <f>'Workings - 1'!P120</f>
        <v>0</v>
      </c>
      <c r="J20">
        <f>'Workings - 1'!R120</f>
        <v>0</v>
      </c>
      <c r="K20">
        <f>'Workings - 1'!T120</f>
        <v>0</v>
      </c>
      <c r="L20">
        <f>'Workings - 1'!V120</f>
        <v>0</v>
      </c>
      <c r="M20">
        <f>'Workings - 1'!X120</f>
        <v>0</v>
      </c>
      <c r="N20">
        <f>'Workings - 1'!Z120</f>
        <v>0</v>
      </c>
      <c r="O20">
        <f>'Workings - 1'!AB120</f>
        <v>0</v>
      </c>
      <c r="P20">
        <f>'Workings - 1'!AD120</f>
        <v>0</v>
      </c>
      <c r="Q20">
        <f>'Workings - 1'!AF120</f>
        <v>0</v>
      </c>
      <c r="R20">
        <f>'Workings - 1'!AH120</f>
        <v>0</v>
      </c>
      <c r="S20">
        <f>'Workings - 1'!AJ120</f>
        <v>0</v>
      </c>
      <c r="T20">
        <f>'Workings - 1'!AL120</f>
        <v>0</v>
      </c>
      <c r="U20">
        <f>'Workings - 1'!AN120</f>
        <v>0</v>
      </c>
      <c r="V20">
        <f>'Workings - 1'!AP120</f>
        <v>0</v>
      </c>
      <c r="W20">
        <f>'Workings - 1'!AR120</f>
        <v>0</v>
      </c>
      <c r="X20">
        <f>'Workings - 1'!AT120</f>
        <v>0</v>
      </c>
      <c r="Y20">
        <f>'Workings - 1'!AV120</f>
        <v>0</v>
      </c>
      <c r="Z20">
        <f>'Workings - 1'!AX120</f>
        <v>0</v>
      </c>
      <c r="AA20">
        <f>'Workings - 1'!AZ120</f>
        <v>0</v>
      </c>
      <c r="AB20">
        <f>'Workings - 1'!E120</f>
        <v>0</v>
      </c>
      <c r="AC20">
        <f>'Workings - 1'!BC120</f>
        <v>140</v>
      </c>
      <c r="AD20" s="176">
        <f t="shared" si="8"/>
        <v>155</v>
      </c>
    </row>
    <row r="21" spans="2:34" x14ac:dyDescent="0.45">
      <c r="B21" s="169" t="s">
        <v>1962</v>
      </c>
      <c r="C21">
        <f>'Workings - 1'!C279</f>
        <v>16</v>
      </c>
      <c r="D21">
        <f>'Workings - 1'!D279</f>
        <v>0</v>
      </c>
      <c r="E21">
        <f>'Workings - 1'!H279</f>
        <v>0</v>
      </c>
      <c r="F21">
        <f>'Workings - 1'!J279</f>
        <v>0</v>
      </c>
      <c r="G21">
        <f>'Workings - 1'!L279</f>
        <v>0</v>
      </c>
      <c r="H21">
        <f>'Workings - 1'!N279</f>
        <v>0</v>
      </c>
      <c r="I21">
        <f>'Workings - 1'!P279</f>
        <v>0</v>
      </c>
      <c r="J21">
        <f>'Workings - 1'!R279</f>
        <v>0</v>
      </c>
      <c r="K21">
        <f>'Workings - 1'!T279</f>
        <v>0</v>
      </c>
      <c r="L21">
        <f>'Workings - 1'!V279</f>
        <v>0</v>
      </c>
      <c r="M21">
        <f>'Workings - 1'!X279</f>
        <v>0</v>
      </c>
      <c r="N21">
        <f>'Workings - 1'!Z279</f>
        <v>0</v>
      </c>
      <c r="O21">
        <f>'Workings - 1'!AB279</f>
        <v>0</v>
      </c>
      <c r="P21">
        <f>'Workings - 1'!AD279</f>
        <v>0</v>
      </c>
      <c r="Q21">
        <f>'Workings - 1'!AF279</f>
        <v>0</v>
      </c>
      <c r="R21">
        <f>'Workings - 1'!AH279</f>
        <v>0</v>
      </c>
      <c r="S21">
        <f>'Workings - 1'!AJ279</f>
        <v>0</v>
      </c>
      <c r="T21">
        <f>'Workings - 1'!AL279</f>
        <v>0</v>
      </c>
      <c r="U21">
        <f>'Workings - 1'!AN279</f>
        <v>0</v>
      </c>
      <c r="V21">
        <f>'Workings - 1'!AP279</f>
        <v>0</v>
      </c>
      <c r="W21">
        <f>'Workings - 1'!AR279</f>
        <v>0</v>
      </c>
      <c r="X21">
        <f>'Workings - 1'!AT279</f>
        <v>0</v>
      </c>
      <c r="Y21">
        <f>'Workings - 1'!AV279</f>
        <v>0</v>
      </c>
      <c r="Z21">
        <f>'Workings - 1'!AX279</f>
        <v>0</v>
      </c>
      <c r="AA21">
        <f>'Workings - 1'!AZ279</f>
        <v>0</v>
      </c>
      <c r="AB21">
        <f>'Workings - 1'!E279</f>
        <v>0</v>
      </c>
      <c r="AC21">
        <f>'Workings - 1'!BC279</f>
        <v>181</v>
      </c>
      <c r="AD21" s="176">
        <f t="shared" si="8"/>
        <v>197</v>
      </c>
    </row>
    <row r="22" spans="2:34" x14ac:dyDescent="0.45">
      <c r="B22" s="169" t="s">
        <v>1963</v>
      </c>
      <c r="C22">
        <f>'Workings - 1'!C480</f>
        <v>15</v>
      </c>
      <c r="D22">
        <f>'Workings - 1'!D480</f>
        <v>0</v>
      </c>
      <c r="E22">
        <f>'Workings - 1'!H480</f>
        <v>0</v>
      </c>
      <c r="F22">
        <f>'Workings - 1'!J480</f>
        <v>0</v>
      </c>
      <c r="G22">
        <f>'Workings - 1'!L480</f>
        <v>0</v>
      </c>
      <c r="H22">
        <f>'Workings - 1'!N480</f>
        <v>0</v>
      </c>
      <c r="I22">
        <f>'Workings - 1'!P480</f>
        <v>0</v>
      </c>
      <c r="J22">
        <f>'Workings - 1'!R480</f>
        <v>0</v>
      </c>
      <c r="K22">
        <f>'Workings - 1'!T480</f>
        <v>0</v>
      </c>
      <c r="L22">
        <f>'Workings - 1'!V480</f>
        <v>0</v>
      </c>
      <c r="M22">
        <f>'Workings - 1'!X480</f>
        <v>0</v>
      </c>
      <c r="N22">
        <f>'Workings - 1'!Z480</f>
        <v>0</v>
      </c>
      <c r="O22">
        <f>'Workings - 1'!AB480</f>
        <v>0</v>
      </c>
      <c r="P22">
        <f>'Workings - 1'!AD480</f>
        <v>0</v>
      </c>
      <c r="Q22">
        <f>'Workings - 1'!AF480</f>
        <v>0</v>
      </c>
      <c r="R22">
        <f>'Workings - 1'!AH480</f>
        <v>0</v>
      </c>
      <c r="S22">
        <f>'Workings - 1'!AJ480</f>
        <v>0</v>
      </c>
      <c r="T22">
        <f>'Workings - 1'!AL480</f>
        <v>0</v>
      </c>
      <c r="U22">
        <f>'Workings - 1'!AN480</f>
        <v>0</v>
      </c>
      <c r="V22">
        <f>'Workings - 1'!AP480</f>
        <v>0</v>
      </c>
      <c r="W22">
        <f>'Workings - 1'!AR480</f>
        <v>0</v>
      </c>
      <c r="X22">
        <f>'Workings - 1'!AT480</f>
        <v>0</v>
      </c>
      <c r="Y22">
        <f>'Workings - 1'!AV480</f>
        <v>0</v>
      </c>
      <c r="Z22">
        <f>'Workings - 1'!AX480</f>
        <v>0</v>
      </c>
      <c r="AA22">
        <f>'Workings - 1'!AZ480</f>
        <v>0</v>
      </c>
      <c r="AB22">
        <f>'Workings - 1'!E480</f>
        <v>0</v>
      </c>
      <c r="AC22">
        <f>'Workings - 1'!BC480</f>
        <v>190</v>
      </c>
      <c r="AD22" s="176">
        <f t="shared" si="8"/>
        <v>205</v>
      </c>
    </row>
    <row r="23" spans="2:34" x14ac:dyDescent="0.45">
      <c r="B23" s="169" t="s">
        <v>1964</v>
      </c>
      <c r="C23">
        <f>'Workings - 1'!C689</f>
        <v>14</v>
      </c>
      <c r="D23">
        <f>'Workings - 1'!D689</f>
        <v>0</v>
      </c>
      <c r="E23">
        <f>'Workings - 1'!H689</f>
        <v>0</v>
      </c>
      <c r="F23">
        <f>'Workings - 1'!J689</f>
        <v>0</v>
      </c>
      <c r="G23">
        <f>'Workings - 1'!L689</f>
        <v>0</v>
      </c>
      <c r="H23">
        <f>'Workings - 1'!N689</f>
        <v>0</v>
      </c>
      <c r="I23">
        <f>'Workings - 1'!P689</f>
        <v>0</v>
      </c>
      <c r="J23">
        <f>'Workings - 1'!R689</f>
        <v>0</v>
      </c>
      <c r="K23">
        <f>'Workings - 1'!T689</f>
        <v>0</v>
      </c>
      <c r="L23">
        <f>'Workings - 1'!V689</f>
        <v>0</v>
      </c>
      <c r="M23">
        <f>'Workings - 1'!X689</f>
        <v>0</v>
      </c>
      <c r="N23">
        <f>'Workings - 1'!Z689</f>
        <v>0</v>
      </c>
      <c r="O23">
        <f>'Workings - 1'!AB689</f>
        <v>0</v>
      </c>
      <c r="P23">
        <f>'Workings - 1'!AD689</f>
        <v>0</v>
      </c>
      <c r="Q23">
        <f>'Workings - 1'!AF689</f>
        <v>0</v>
      </c>
      <c r="R23">
        <f>'Workings - 1'!AH689</f>
        <v>0</v>
      </c>
      <c r="S23">
        <f>'Workings - 1'!AJ689</f>
        <v>0</v>
      </c>
      <c r="T23">
        <f>'Workings - 1'!AL689</f>
        <v>0</v>
      </c>
      <c r="U23">
        <f>'Workings - 1'!AN689</f>
        <v>0</v>
      </c>
      <c r="V23">
        <f>'Workings - 1'!AP689</f>
        <v>0</v>
      </c>
      <c r="W23">
        <f>'Workings - 1'!AR689</f>
        <v>0</v>
      </c>
      <c r="X23">
        <f>'Workings - 1'!AT689</f>
        <v>0</v>
      </c>
      <c r="Y23">
        <f>'Workings - 1'!AV689</f>
        <v>0</v>
      </c>
      <c r="Z23">
        <f>'Workings - 1'!AX689</f>
        <v>0</v>
      </c>
      <c r="AA23">
        <f>'Workings - 1'!AZ689</f>
        <v>0</v>
      </c>
      <c r="AB23">
        <f>'Workings - 1'!E689</f>
        <v>0</v>
      </c>
      <c r="AC23">
        <f>'Workings - 1'!BC689</f>
        <v>136</v>
      </c>
      <c r="AD23" s="176">
        <f t="shared" si="8"/>
        <v>150</v>
      </c>
    </row>
    <row r="24" spans="2:34" x14ac:dyDescent="0.45">
      <c r="B24" s="169" t="s">
        <v>1965</v>
      </c>
      <c r="C24">
        <f>'Workings - 1'!C843</f>
        <v>13</v>
      </c>
      <c r="D24">
        <f>'Workings - 1'!D843</f>
        <v>0</v>
      </c>
      <c r="E24">
        <f>'Workings - 1'!H843</f>
        <v>0</v>
      </c>
      <c r="F24">
        <f>'Workings - 1'!J843</f>
        <v>0</v>
      </c>
      <c r="G24">
        <f>'Workings - 1'!L843</f>
        <v>0</v>
      </c>
      <c r="H24">
        <f>'Workings - 1'!N843</f>
        <v>0</v>
      </c>
      <c r="I24">
        <f>'Workings - 1'!P843</f>
        <v>0</v>
      </c>
      <c r="J24">
        <f>'Workings - 1'!R843</f>
        <v>0</v>
      </c>
      <c r="K24">
        <f>'Workings - 1'!T843</f>
        <v>0</v>
      </c>
      <c r="L24">
        <f>'Workings - 1'!V843</f>
        <v>0</v>
      </c>
      <c r="M24">
        <f>'Workings - 1'!X843</f>
        <v>0</v>
      </c>
      <c r="N24">
        <f>'Workings - 1'!Z843</f>
        <v>0</v>
      </c>
      <c r="O24">
        <f>'Workings - 1'!AB843</f>
        <v>0</v>
      </c>
      <c r="P24">
        <f>'Workings - 1'!AD843</f>
        <v>0</v>
      </c>
      <c r="Q24">
        <f>'Workings - 1'!AF843</f>
        <v>0</v>
      </c>
      <c r="R24">
        <f>'Workings - 1'!AH843</f>
        <v>0</v>
      </c>
      <c r="S24">
        <f>'Workings - 1'!AJ843</f>
        <v>0</v>
      </c>
      <c r="T24">
        <f>'Workings - 1'!AL843</f>
        <v>0</v>
      </c>
      <c r="U24">
        <f>'Workings - 1'!AN843</f>
        <v>0</v>
      </c>
      <c r="V24">
        <f>'Workings - 1'!AP843</f>
        <v>0</v>
      </c>
      <c r="W24">
        <f>'Workings - 1'!AR843</f>
        <v>0</v>
      </c>
      <c r="X24">
        <f>'Workings - 1'!AT843</f>
        <v>0</v>
      </c>
      <c r="Y24">
        <f>'Workings - 1'!AV843</f>
        <v>0</v>
      </c>
      <c r="Z24">
        <f>'Workings - 1'!AX843</f>
        <v>0</v>
      </c>
      <c r="AA24">
        <f>'Workings - 1'!AZ843</f>
        <v>0</v>
      </c>
      <c r="AB24">
        <f>'Workings - 1'!E843</f>
        <v>0</v>
      </c>
      <c r="AC24">
        <f>'Workings - 1'!BC843</f>
        <v>135</v>
      </c>
      <c r="AD24" s="176">
        <f t="shared" si="8"/>
        <v>148</v>
      </c>
    </row>
    <row r="25" spans="2:34" x14ac:dyDescent="0.45">
      <c r="B25" s="169" t="s">
        <v>1946</v>
      </c>
      <c r="C25">
        <f>'Workings - 1'!C995</f>
        <v>13</v>
      </c>
      <c r="D25">
        <f>'Workings - 1'!D995</f>
        <v>0</v>
      </c>
      <c r="E25">
        <f>'Workings - 1'!H995</f>
        <v>0</v>
      </c>
      <c r="F25">
        <f>'Workings - 1'!J995</f>
        <v>0</v>
      </c>
      <c r="G25">
        <f>'Workings - 1'!L995</f>
        <v>0</v>
      </c>
      <c r="H25">
        <f>'Workings - 1'!N995</f>
        <v>0</v>
      </c>
      <c r="I25">
        <f>'Workings - 1'!P995</f>
        <v>0</v>
      </c>
      <c r="J25">
        <f>'Workings - 1'!R995</f>
        <v>0</v>
      </c>
      <c r="K25">
        <f>'Workings - 1'!T995</f>
        <v>0</v>
      </c>
      <c r="L25">
        <f>'Workings - 1'!V995</f>
        <v>0</v>
      </c>
      <c r="M25">
        <f>'Workings - 1'!X995</f>
        <v>0</v>
      </c>
      <c r="N25">
        <f>'Workings - 1'!Z995</f>
        <v>0</v>
      </c>
      <c r="O25">
        <f>'Workings - 1'!AB995</f>
        <v>0</v>
      </c>
      <c r="P25">
        <f>'Workings - 1'!AD995</f>
        <v>0</v>
      </c>
      <c r="Q25">
        <f>'Workings - 1'!AF995</f>
        <v>0</v>
      </c>
      <c r="R25">
        <f>'Workings - 1'!AH995</f>
        <v>0</v>
      </c>
      <c r="S25">
        <f>'Workings - 1'!AJ995</f>
        <v>0</v>
      </c>
      <c r="T25">
        <f>'Workings - 1'!AL995</f>
        <v>0</v>
      </c>
      <c r="U25">
        <f>'Workings - 1'!AN995</f>
        <v>0</v>
      </c>
      <c r="V25">
        <f>'Workings - 1'!AP995</f>
        <v>0</v>
      </c>
      <c r="W25">
        <f>'Workings - 1'!AR995</f>
        <v>0</v>
      </c>
      <c r="X25">
        <f>'Workings - 1'!AT995</f>
        <v>0</v>
      </c>
      <c r="Y25">
        <f>'Workings - 1'!AV995</f>
        <v>0</v>
      </c>
      <c r="Z25">
        <f>'Workings - 1'!AX995</f>
        <v>0</v>
      </c>
      <c r="AA25">
        <f>'Workings - 1'!AZ995</f>
        <v>0</v>
      </c>
      <c r="AB25">
        <f>'Workings - 1'!E995</f>
        <v>0</v>
      </c>
      <c r="AC25">
        <f>'Workings - 1'!BC995</f>
        <v>137</v>
      </c>
      <c r="AD25" s="176">
        <f t="shared" si="8"/>
        <v>150</v>
      </c>
    </row>
    <row r="26" spans="2:34" x14ac:dyDescent="0.45">
      <c r="B26" s="169" t="s">
        <v>1944</v>
      </c>
      <c r="C26">
        <f>'Workings - 1'!C1149</f>
        <v>14</v>
      </c>
      <c r="D26">
        <f>'Workings - 1'!D1149</f>
        <v>0</v>
      </c>
      <c r="E26">
        <f>'Workings - 1'!H1149</f>
        <v>0</v>
      </c>
      <c r="F26">
        <f>'Workings - 1'!J1149</f>
        <v>0</v>
      </c>
      <c r="G26">
        <f>'Workings - 1'!L1149</f>
        <v>0</v>
      </c>
      <c r="H26">
        <f>'Workings - 1'!N1149</f>
        <v>0</v>
      </c>
      <c r="I26">
        <f>'Workings - 1'!P1149</f>
        <v>0</v>
      </c>
      <c r="J26">
        <f>'Workings - 1'!R1149</f>
        <v>0</v>
      </c>
      <c r="K26">
        <f>'Workings - 1'!T1149</f>
        <v>0</v>
      </c>
      <c r="L26">
        <f>'Workings - 1'!V1149</f>
        <v>0</v>
      </c>
      <c r="M26">
        <f>'Workings - 1'!X1149</f>
        <v>0</v>
      </c>
      <c r="N26">
        <f>'Workings - 1'!Z1149</f>
        <v>0</v>
      </c>
      <c r="O26">
        <f>'Workings - 1'!AB1149</f>
        <v>0</v>
      </c>
      <c r="P26">
        <f>'Workings - 1'!AD1149</f>
        <v>0</v>
      </c>
      <c r="Q26">
        <f>'Workings - 1'!AF1149</f>
        <v>0</v>
      </c>
      <c r="R26">
        <f>'Workings - 1'!AH1149</f>
        <v>0</v>
      </c>
      <c r="S26">
        <f>'Workings - 1'!AJ1149</f>
        <v>0</v>
      </c>
      <c r="T26">
        <f>'Workings - 1'!AL1149</f>
        <v>0</v>
      </c>
      <c r="U26">
        <f>'Workings - 1'!AN1149</f>
        <v>0</v>
      </c>
      <c r="V26">
        <f>'Workings - 1'!AP1149</f>
        <v>0</v>
      </c>
      <c r="W26">
        <f>'Workings - 1'!AR1149</f>
        <v>0</v>
      </c>
      <c r="X26">
        <f>'Workings - 1'!AT1149</f>
        <v>0</v>
      </c>
      <c r="Y26">
        <f>'Workings - 1'!AV1149</f>
        <v>0</v>
      </c>
      <c r="Z26">
        <f>'Workings - 1'!AX1149</f>
        <v>0</v>
      </c>
      <c r="AA26">
        <f>'Workings - 1'!AZ1149</f>
        <v>0</v>
      </c>
      <c r="AB26">
        <f>'Workings - 1'!E1149</f>
        <v>0</v>
      </c>
      <c r="AC26">
        <f>'Workings - 1'!BC1149</f>
        <v>70</v>
      </c>
      <c r="AD26" s="176">
        <f t="shared" si="8"/>
        <v>84</v>
      </c>
    </row>
    <row r="27" spans="2:34" x14ac:dyDescent="0.45">
      <c r="B27" s="169" t="s">
        <v>1966</v>
      </c>
      <c r="C27">
        <f>'Workings - 1'!C1237</f>
        <v>12</v>
      </c>
      <c r="D27">
        <f>'Workings - 1'!D1237</f>
        <v>0</v>
      </c>
      <c r="E27">
        <f>'Workings - 1'!H1237</f>
        <v>0</v>
      </c>
      <c r="F27">
        <f>'Workings - 1'!J1237</f>
        <v>0</v>
      </c>
      <c r="G27">
        <f>'Workings - 1'!L1237</f>
        <v>0</v>
      </c>
      <c r="H27">
        <f>'Workings - 1'!N1237</f>
        <v>0</v>
      </c>
      <c r="I27">
        <f>'Workings - 1'!P1237</f>
        <v>0</v>
      </c>
      <c r="J27">
        <f>'Workings - 1'!R1237</f>
        <v>0</v>
      </c>
      <c r="K27">
        <f>'Workings - 1'!T1237</f>
        <v>0</v>
      </c>
      <c r="L27">
        <f>'Workings - 1'!V1237</f>
        <v>0</v>
      </c>
      <c r="M27">
        <f>'Workings - 1'!X1237</f>
        <v>0</v>
      </c>
      <c r="N27">
        <f>'Workings - 1'!Z1237</f>
        <v>0</v>
      </c>
      <c r="O27">
        <f>'Workings - 1'!AB1237</f>
        <v>0</v>
      </c>
      <c r="P27">
        <f>'Workings - 1'!AD1237</f>
        <v>0</v>
      </c>
      <c r="Q27">
        <f>'Workings - 1'!AF1237</f>
        <v>0</v>
      </c>
      <c r="R27">
        <f>'Workings - 1'!AH1237</f>
        <v>0</v>
      </c>
      <c r="S27">
        <f>'Workings - 1'!AJ1237</f>
        <v>0</v>
      </c>
      <c r="T27">
        <f>'Workings - 1'!AL1237</f>
        <v>0</v>
      </c>
      <c r="U27">
        <f>'Workings - 1'!AN1237</f>
        <v>0</v>
      </c>
      <c r="V27">
        <f>'Workings - 1'!AP1237</f>
        <v>0</v>
      </c>
      <c r="W27">
        <f>'Workings - 1'!AR1237</f>
        <v>0</v>
      </c>
      <c r="X27">
        <f>'Workings - 1'!AT1237</f>
        <v>0</v>
      </c>
      <c r="Y27">
        <f>'Workings - 1'!AV1237</f>
        <v>0</v>
      </c>
      <c r="Z27">
        <f>'Workings - 1'!AX1237</f>
        <v>0</v>
      </c>
      <c r="AA27">
        <f>'Workings - 1'!AZ1237</f>
        <v>0</v>
      </c>
      <c r="AB27">
        <f>'Workings - 1'!E1237</f>
        <v>0</v>
      </c>
      <c r="AC27">
        <f>'Workings - 1'!BC1237</f>
        <v>60</v>
      </c>
      <c r="AD27" s="176">
        <f t="shared" si="8"/>
        <v>72</v>
      </c>
    </row>
    <row r="28" spans="2:34" x14ac:dyDescent="0.45">
      <c r="B28" s="169" t="s">
        <v>1967</v>
      </c>
      <c r="C28">
        <f>'Workings - 1'!C1313</f>
        <v>14</v>
      </c>
      <c r="D28">
        <f>'Workings - 1'!D1313</f>
        <v>0</v>
      </c>
      <c r="E28">
        <f>'Workings - 1'!H1313</f>
        <v>0</v>
      </c>
      <c r="F28">
        <f>'Workings - 1'!J1313</f>
        <v>0</v>
      </c>
      <c r="G28">
        <f>'Workings - 1'!L1313</f>
        <v>0</v>
      </c>
      <c r="H28">
        <f>'Workings - 1'!N1313</f>
        <v>0</v>
      </c>
      <c r="I28">
        <f>'Workings - 1'!P1313</f>
        <v>0</v>
      </c>
      <c r="J28">
        <f>'Workings - 1'!R1313</f>
        <v>0</v>
      </c>
      <c r="K28">
        <f>'Workings - 1'!T1313</f>
        <v>0</v>
      </c>
      <c r="L28">
        <f>'Workings - 1'!V1313</f>
        <v>0</v>
      </c>
      <c r="M28">
        <f>'Workings - 1'!X1313</f>
        <v>0</v>
      </c>
      <c r="N28">
        <f>'Workings - 1'!Z1313</f>
        <v>0</v>
      </c>
      <c r="O28">
        <f>'Workings - 1'!AB1313</f>
        <v>0</v>
      </c>
      <c r="P28">
        <f>'Workings - 1'!AD1313</f>
        <v>0</v>
      </c>
      <c r="Q28">
        <f>'Workings - 1'!AF1313</f>
        <v>0</v>
      </c>
      <c r="R28">
        <f>'Workings - 1'!AH1313</f>
        <v>0</v>
      </c>
      <c r="S28">
        <f>'Workings - 1'!AJ1313</f>
        <v>0</v>
      </c>
      <c r="T28">
        <f>'Workings - 1'!AL1313</f>
        <v>0</v>
      </c>
      <c r="U28">
        <f>'Workings - 1'!AN1313</f>
        <v>0</v>
      </c>
      <c r="V28">
        <f>'Workings - 1'!AP1313</f>
        <v>0</v>
      </c>
      <c r="W28">
        <f>'Workings - 1'!AR1313</f>
        <v>0</v>
      </c>
      <c r="X28">
        <f>'Workings - 1'!AT1313</f>
        <v>0</v>
      </c>
      <c r="Y28">
        <f>'Workings - 1'!AV1313</f>
        <v>0</v>
      </c>
      <c r="Z28">
        <f>'Workings - 1'!AX1313</f>
        <v>0</v>
      </c>
      <c r="AA28">
        <f>'Workings - 1'!AZ1313</f>
        <v>0</v>
      </c>
      <c r="AB28">
        <f>'Workings - 1'!E1313</f>
        <v>0</v>
      </c>
      <c r="AC28">
        <f>'Workings - 1'!BC1313</f>
        <v>129</v>
      </c>
      <c r="AD28" s="176">
        <f t="shared" si="8"/>
        <v>143</v>
      </c>
    </row>
    <row r="29" spans="2:34" x14ac:dyDescent="0.45">
      <c r="B29" s="169" t="s">
        <v>1939</v>
      </c>
      <c r="C29">
        <f>'Workings - 1'!C1460</f>
        <v>16</v>
      </c>
      <c r="D29">
        <f>'Workings - 1'!D1460</f>
        <v>0</v>
      </c>
      <c r="E29">
        <f>'Workings - 1'!H1460</f>
        <v>0</v>
      </c>
      <c r="F29">
        <f>'Workings - 1'!J1460</f>
        <v>0</v>
      </c>
      <c r="G29">
        <f>'Workings - 1'!L1460</f>
        <v>0</v>
      </c>
      <c r="H29">
        <f>'Workings - 1'!N1460</f>
        <v>0</v>
      </c>
      <c r="I29">
        <f>'Workings - 1'!P1460</f>
        <v>0</v>
      </c>
      <c r="J29">
        <f>'Workings - 1'!R1460</f>
        <v>0</v>
      </c>
      <c r="K29">
        <f>'Workings - 1'!T1460</f>
        <v>0</v>
      </c>
      <c r="L29">
        <f>'Workings - 1'!V1460</f>
        <v>0</v>
      </c>
      <c r="M29">
        <f>'Workings - 1'!X1460</f>
        <v>0</v>
      </c>
      <c r="N29">
        <f>'Workings - 1'!Z1460</f>
        <v>0</v>
      </c>
      <c r="O29">
        <f>'Workings - 1'!AB1460</f>
        <v>0</v>
      </c>
      <c r="P29">
        <f>'Workings - 1'!AD1460</f>
        <v>0</v>
      </c>
      <c r="Q29">
        <f>'Workings - 1'!AF1460</f>
        <v>0</v>
      </c>
      <c r="R29">
        <f>'Workings - 1'!AH1460</f>
        <v>0</v>
      </c>
      <c r="S29">
        <f>'Workings - 1'!AJ1460</f>
        <v>0</v>
      </c>
      <c r="T29">
        <f>'Workings - 1'!AL1460</f>
        <v>0</v>
      </c>
      <c r="U29">
        <f>'Workings - 1'!AN1460</f>
        <v>0</v>
      </c>
      <c r="V29">
        <f>'Workings - 1'!AP1460</f>
        <v>0</v>
      </c>
      <c r="W29">
        <f>'Workings - 1'!AR1460</f>
        <v>0</v>
      </c>
      <c r="X29">
        <f>'Workings - 1'!AT1460</f>
        <v>0</v>
      </c>
      <c r="Y29">
        <f>'Workings - 1'!AV1460</f>
        <v>0</v>
      </c>
      <c r="Z29">
        <f>'Workings - 1'!AX1460</f>
        <v>0</v>
      </c>
      <c r="AA29">
        <f>'Workings - 1'!AZ1460</f>
        <v>0</v>
      </c>
      <c r="AB29">
        <f>'Workings - 1'!E1460</f>
        <v>0</v>
      </c>
      <c r="AC29">
        <f>'Workings - 1'!BC1460</f>
        <v>108</v>
      </c>
      <c r="AD29" s="176">
        <f t="shared" si="8"/>
        <v>124</v>
      </c>
    </row>
    <row r="30" spans="2:34" x14ac:dyDescent="0.45">
      <c r="B30" s="169" t="s">
        <v>1882</v>
      </c>
      <c r="C30">
        <f>'Workings - 1'!C1588</f>
        <v>16</v>
      </c>
      <c r="D30">
        <f>'Workings - 1'!D1588</f>
        <v>0</v>
      </c>
      <c r="E30">
        <f>'Workings - 1'!H1588</f>
        <v>0</v>
      </c>
      <c r="F30">
        <f>'Workings - 1'!J1588</f>
        <v>0</v>
      </c>
      <c r="G30">
        <f>'Workings - 1'!L1588</f>
        <v>0</v>
      </c>
      <c r="H30">
        <f>'Workings - 1'!N1588</f>
        <v>0</v>
      </c>
      <c r="I30">
        <f>'Workings - 1'!P1588</f>
        <v>0</v>
      </c>
      <c r="J30">
        <f>'Workings - 1'!R1588</f>
        <v>0</v>
      </c>
      <c r="K30">
        <f>'Workings - 1'!T1588</f>
        <v>0</v>
      </c>
      <c r="L30">
        <f>'Workings - 1'!V1588</f>
        <v>0</v>
      </c>
      <c r="M30">
        <f>'Workings - 1'!X1588</f>
        <v>0</v>
      </c>
      <c r="N30">
        <f>'Workings - 1'!Z1588</f>
        <v>0</v>
      </c>
      <c r="O30">
        <f>'Workings - 1'!AB1588</f>
        <v>0</v>
      </c>
      <c r="P30">
        <f>'Workings - 1'!AD1588</f>
        <v>0</v>
      </c>
      <c r="Q30">
        <f>'Workings - 1'!AF1588</f>
        <v>0</v>
      </c>
      <c r="R30">
        <f>'Workings - 1'!AH1588</f>
        <v>0</v>
      </c>
      <c r="S30">
        <f>'Workings - 1'!AJ1588</f>
        <v>0</v>
      </c>
      <c r="T30">
        <f>'Workings - 1'!AL1588</f>
        <v>0</v>
      </c>
      <c r="U30">
        <f>'Workings - 1'!AN1588</f>
        <v>0</v>
      </c>
      <c r="V30">
        <f>'Workings - 1'!AP1588</f>
        <v>0</v>
      </c>
      <c r="W30">
        <f>'Workings - 1'!AR1588</f>
        <v>0</v>
      </c>
      <c r="X30">
        <f>'Workings - 1'!AT1588</f>
        <v>0</v>
      </c>
      <c r="Y30">
        <f>'Workings - 1'!AV1588</f>
        <v>0</v>
      </c>
      <c r="Z30">
        <f>'Workings - 1'!AX1588</f>
        <v>0</v>
      </c>
      <c r="AA30">
        <f>'Workings - 1'!AZ1588</f>
        <v>0</v>
      </c>
      <c r="AB30">
        <f>'Workings - 1'!E1588</f>
        <v>0</v>
      </c>
      <c r="AC30">
        <f>'Workings - 1'!BC1588</f>
        <v>151</v>
      </c>
      <c r="AD30" s="176">
        <f t="shared" si="8"/>
        <v>167</v>
      </c>
    </row>
    <row r="31" spans="2:34" x14ac:dyDescent="0.45">
      <c r="B31" s="167" t="s">
        <v>1937</v>
      </c>
      <c r="C31" s="167">
        <f>SUM(C19:C30)</f>
        <v>173</v>
      </c>
      <c r="D31" s="167">
        <f>SUM(D19:D30)</f>
        <v>0</v>
      </c>
      <c r="E31" s="167">
        <f t="shared" ref="E31:AD31" si="9">SUM(E19:E30)</f>
        <v>0</v>
      </c>
      <c r="F31" s="167">
        <f t="shared" si="9"/>
        <v>0</v>
      </c>
      <c r="G31" s="167">
        <f t="shared" si="9"/>
        <v>0</v>
      </c>
      <c r="H31" s="167">
        <f t="shared" si="9"/>
        <v>0</v>
      </c>
      <c r="I31" s="167">
        <f t="shared" si="9"/>
        <v>0</v>
      </c>
      <c r="J31" s="167">
        <f t="shared" si="9"/>
        <v>0</v>
      </c>
      <c r="K31" s="167">
        <f t="shared" si="9"/>
        <v>0</v>
      </c>
      <c r="L31" s="167">
        <f t="shared" si="9"/>
        <v>0</v>
      </c>
      <c r="M31" s="167">
        <f t="shared" si="9"/>
        <v>0</v>
      </c>
      <c r="N31" s="167">
        <f t="shared" si="9"/>
        <v>0</v>
      </c>
      <c r="O31" s="167">
        <f t="shared" si="9"/>
        <v>0</v>
      </c>
      <c r="P31" s="167">
        <f t="shared" si="9"/>
        <v>0</v>
      </c>
      <c r="Q31" s="167">
        <f t="shared" si="9"/>
        <v>0</v>
      </c>
      <c r="R31" s="167">
        <f t="shared" si="9"/>
        <v>0</v>
      </c>
      <c r="S31" s="167">
        <f t="shared" si="9"/>
        <v>0</v>
      </c>
      <c r="T31" s="167">
        <f t="shared" si="9"/>
        <v>0</v>
      </c>
      <c r="U31" s="167">
        <f t="shared" si="9"/>
        <v>0</v>
      </c>
      <c r="V31" s="167">
        <f t="shared" si="9"/>
        <v>0</v>
      </c>
      <c r="W31" s="167">
        <f t="shared" si="9"/>
        <v>0</v>
      </c>
      <c r="X31" s="167">
        <f t="shared" si="9"/>
        <v>0</v>
      </c>
      <c r="Y31" s="167">
        <f t="shared" si="9"/>
        <v>0</v>
      </c>
      <c r="Z31" s="167">
        <f t="shared" si="9"/>
        <v>0</v>
      </c>
      <c r="AA31" s="167">
        <f t="shared" si="9"/>
        <v>0</v>
      </c>
      <c r="AB31" s="167">
        <f t="shared" si="9"/>
        <v>0</v>
      </c>
      <c r="AC31" s="167">
        <f t="shared" si="9"/>
        <v>1535</v>
      </c>
      <c r="AD31" s="167">
        <f t="shared" si="9"/>
        <v>1708</v>
      </c>
    </row>
    <row r="32" spans="2:34" s="148" customFormat="1" x14ac:dyDescent="0.45"/>
    <row r="34" spans="2:6" ht="57" x14ac:dyDescent="0.45">
      <c r="B34" s="148" t="s">
        <v>2032</v>
      </c>
      <c r="C34" s="179" t="s">
        <v>2033</v>
      </c>
      <c r="D34" s="179" t="s">
        <v>2034</v>
      </c>
      <c r="E34" s="179" t="s">
        <v>2035</v>
      </c>
      <c r="F34" s="179" t="s">
        <v>2036</v>
      </c>
    </row>
    <row r="35" spans="2:6" x14ac:dyDescent="0.45">
      <c r="B35" s="169" t="s">
        <v>1960</v>
      </c>
      <c r="C35" t="b">
        <f>IF(P2P!$E$4="Centrally Managed",TRUE,FALSE)</f>
        <v>1</v>
      </c>
      <c r="D35" t="b">
        <f>IF(P2P!$F$4="Do you currently meet this principle?",TRUE,FALSE)</f>
        <v>1</v>
      </c>
      <c r="E35" t="b">
        <f>IF(P2P!$K$4="Date expected to implement",TRUE,FALSE)</f>
        <v>1</v>
      </c>
      <c r="F35" t="b">
        <f>IF(P2P!C117=113,TRUE,FALSE)</f>
        <v>1</v>
      </c>
    </row>
    <row r="36" spans="2:6" x14ac:dyDescent="0.45">
      <c r="B36" s="169" t="s">
        <v>1961</v>
      </c>
      <c r="C36" t="b">
        <f>IF(O2C!$E$4="Centrally Managed",TRUE,FALSE)</f>
        <v>1</v>
      </c>
      <c r="D36" t="b">
        <f>IF(O2C!$F$4="Do you currently meet this principle?",TRUE,FALSE)</f>
        <v>1</v>
      </c>
      <c r="E36" t="b">
        <f>IF(O2C!$K$4="Date expected to implement",TRUE,FALSE)</f>
        <v>1</v>
      </c>
      <c r="F36" t="b">
        <f>IF(O2C!C159=O2C!C159,TRUE,FALSE)</f>
        <v>1</v>
      </c>
    </row>
    <row r="37" spans="2:6" x14ac:dyDescent="0.45">
      <c r="B37" s="169" t="s">
        <v>1962</v>
      </c>
      <c r="C37" t="b">
        <f>IF('R2R'!E4="Centrally Managed",TRUE,FALSE)</f>
        <v>1</v>
      </c>
      <c r="D37" t="b">
        <f>IF('R2R'!F4="Do you currently meet this principle?",TRUE,FALSE)</f>
        <v>1</v>
      </c>
      <c r="E37" t="b">
        <f>IF('R2R'!K4="Date expected to implement",TRUE,FALSE)</f>
        <v>1</v>
      </c>
      <c r="F37" t="b">
        <f>IF('R2R'!C201=197,TRUE,FALSE)</f>
        <v>1</v>
      </c>
    </row>
    <row r="38" spans="2:6" x14ac:dyDescent="0.45">
      <c r="B38" s="169" t="s">
        <v>1963</v>
      </c>
      <c r="C38" t="b">
        <f>IF(Grants!$E$4="Centrally Managed",TRUE,FALSE)</f>
        <v>1</v>
      </c>
      <c r="D38" t="b">
        <f>IF(Grants!$F$4="Do you currently meet this principle?",TRUE,FALSE)</f>
        <v>1</v>
      </c>
      <c r="E38" t="b">
        <f>IF(Grants!$K$4="Date expected to implement",TRUE,FALSE)</f>
        <v>1</v>
      </c>
      <c r="F38" t="b">
        <f>IF(Grants!C209=205,TRUE,FALSE)</f>
        <v>1</v>
      </c>
    </row>
    <row r="39" spans="2:6" x14ac:dyDescent="0.45">
      <c r="B39" s="169" t="s">
        <v>1964</v>
      </c>
      <c r="C39" t="b">
        <f>IF(NCA!$E$4="Centrally Managed",TRUE,FALSE)</f>
        <v>1</v>
      </c>
      <c r="D39" t="b">
        <f>IF(NCA!$F$4="Do you currently meet this principle?",TRUE,FALSE)</f>
        <v>1</v>
      </c>
      <c r="E39" t="b">
        <f>IF(NCA!$K$4="Date expected to implement",TRUE,FALSE)</f>
        <v>1</v>
      </c>
      <c r="F39" t="b">
        <f>IF(NCA!C154=150,TRUE,FALSE)</f>
        <v>1</v>
      </c>
    </row>
    <row r="40" spans="2:6" x14ac:dyDescent="0.45">
      <c r="B40" s="169" t="s">
        <v>1965</v>
      </c>
      <c r="C40" t="b">
        <f>IF(PA!$E$4="Centrally Managed",TRUE,FALSE)</f>
        <v>1</v>
      </c>
      <c r="D40" t="b">
        <f>IF(PA!$F$4="Do you currently meet this principle?",TRUE,FALSE)</f>
        <v>1</v>
      </c>
      <c r="E40" t="b">
        <f>IF(PA!$K$4="Date expected to implement",TRUE,FALSE)</f>
        <v>1</v>
      </c>
      <c r="F40" t="b">
        <f>IF(PA!C152=148,TRUE,FALSE)</f>
        <v>1</v>
      </c>
    </row>
    <row r="41" spans="2:6" x14ac:dyDescent="0.45">
      <c r="B41" s="169" t="s">
        <v>1946</v>
      </c>
      <c r="C41" t="b">
        <f>IF(Inventory!$E$4="Centrally Managed",TRUE,FALSE)</f>
        <v>1</v>
      </c>
      <c r="D41" t="b">
        <f>IF(Inventory!$F$4="Do you currently meet this principle?",TRUE,FALSE)</f>
        <v>1</v>
      </c>
      <c r="E41" t="b">
        <f>IF(Inventory!$K$4="Date expected to implement",TRUE,FALSE)</f>
        <v>1</v>
      </c>
      <c r="F41" t="b">
        <f>IF(Inventory!C154=150,TRUE,FALSE)</f>
        <v>1</v>
      </c>
    </row>
    <row r="42" spans="2:6" x14ac:dyDescent="0.45">
      <c r="B42" s="169" t="s">
        <v>1944</v>
      </c>
      <c r="C42" t="b">
        <f>IF(Tax!$E$4="Centrally Managed",TRUE,FALSE)</f>
        <v>1</v>
      </c>
      <c r="D42" t="b">
        <f>IF(Tax!$F$4="Do you currently meet this principle?",TRUE,FALSE)</f>
        <v>1</v>
      </c>
      <c r="E42" t="b">
        <f>IF(Tax!$K$4="Date expected to implement",TRUE,FALSE)</f>
        <v>1</v>
      </c>
      <c r="F42" t="b">
        <f>IF(Tax!C88=84,TRUE,FALSE)</f>
        <v>1</v>
      </c>
    </row>
    <row r="43" spans="2:6" x14ac:dyDescent="0.45">
      <c r="B43" s="169" t="s">
        <v>1966</v>
      </c>
      <c r="C43" t="b">
        <f>IF(IA!$E$4="Centrally Managed",TRUE,FALSE)</f>
        <v>1</v>
      </c>
      <c r="D43" t="b">
        <f>IF(IA!$F$4="Do you currently meet this principle?",TRUE,FALSE)</f>
        <v>1</v>
      </c>
      <c r="E43" t="b">
        <f>IF(IA!$K$4="Date expected to implement",TRUE,FALSE)</f>
        <v>1</v>
      </c>
      <c r="F43" t="b">
        <f>IF(IA!C76=72,TRUE,FALSE)</f>
        <v>1</v>
      </c>
    </row>
    <row r="44" spans="2:6" x14ac:dyDescent="0.45">
      <c r="B44" s="169" t="s">
        <v>1967</v>
      </c>
      <c r="C44" t="b">
        <f>IF(CM!$E$4="Centrally Managed",TRUE,FALSE)</f>
        <v>1</v>
      </c>
      <c r="D44" t="b">
        <f>IF(CM!$F$4="Do you currently meet this principle?",TRUE,FALSE)</f>
        <v>1</v>
      </c>
      <c r="E44" t="b">
        <f>IF(CM!$K$4="Date expected to implement",TRUE,FALSE)</f>
        <v>1</v>
      </c>
      <c r="F44" t="b">
        <f>IF(CM!C147=143,TRUE,FALSE)</f>
        <v>1</v>
      </c>
    </row>
    <row r="45" spans="2:6" x14ac:dyDescent="0.45">
      <c r="B45" s="169" t="s">
        <v>1939</v>
      </c>
      <c r="C45" t="b">
        <f>IF(Expenses!$E$4="Centrally Managed",TRUE,FALSE)</f>
        <v>1</v>
      </c>
      <c r="D45" t="b">
        <f>IF(Expenses!$F$4="Do you currently meet this principle?",TRUE,FALSE)</f>
        <v>1</v>
      </c>
      <c r="E45" t="b">
        <f>IF(Expenses!$K$4="Date expected to implement",TRUE,FALSE)</f>
        <v>1</v>
      </c>
      <c r="F45" t="b">
        <f>IF(Expenses!C128=124,TRUE,FALSE)</f>
        <v>1</v>
      </c>
    </row>
    <row r="46" spans="2:6" x14ac:dyDescent="0.45">
      <c r="B46" s="169" t="s">
        <v>1882</v>
      </c>
      <c r="C46" t="b">
        <f>IF(Payroll!$E$4="Centrally Managed",TRUE,FALSE)</f>
        <v>1</v>
      </c>
      <c r="D46" t="b">
        <f>IF(Payroll!$F$4="Do you currently meet this principle?",TRUE,FALSE)</f>
        <v>1</v>
      </c>
      <c r="E46" t="b">
        <f>IF(Payroll!$K$4="Date expected to implement",TRUE,FALSE)</f>
        <v>1</v>
      </c>
      <c r="F46" t="b">
        <f>IF(Payroll!C171=167,TRUE,FALSE)</f>
        <v>1</v>
      </c>
    </row>
  </sheetData>
  <sheetProtection algorithmName="SHA-512" hashValue="9YvEiRD+yuiNhpTyyj76SvQRLgWMFfsOzHidHWmvn15Z3IyqSdLK3QOA31B/hGG78h9bKfCUQaxwX7karZR9qg==" saltValue="fyax5bgXnRzI4MGegBDhJA==" spinCount="100000" sheet="1" objects="1" scenarios="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967"/>
  <sheetViews>
    <sheetView showGridLines="0" tabSelected="1" workbookViewId="0">
      <selection activeCell="B10" sqref="B10"/>
    </sheetView>
  </sheetViews>
  <sheetFormatPr defaultColWidth="15.1328125" defaultRowHeight="15" customHeight="1" x14ac:dyDescent="0.45"/>
  <cols>
    <col min="1" max="6" width="24.73046875" style="300" customWidth="1"/>
    <col min="7" max="26" width="8" style="300" customWidth="1"/>
    <col min="27" max="16384" width="15.1328125" style="300"/>
  </cols>
  <sheetData>
    <row r="1" spans="1:26" ht="12.75" customHeight="1" x14ac:dyDescent="0.45">
      <c r="A1" s="303" t="s">
        <v>2067</v>
      </c>
      <c r="B1" s="304"/>
      <c r="C1" s="304"/>
      <c r="D1" s="304"/>
      <c r="E1" s="304"/>
      <c r="F1" s="304"/>
      <c r="G1" s="299"/>
      <c r="H1" s="299"/>
      <c r="I1" s="299"/>
      <c r="J1" s="299"/>
      <c r="K1" s="299"/>
      <c r="L1" s="299"/>
      <c r="M1" s="299"/>
      <c r="N1" s="299"/>
      <c r="O1" s="299"/>
      <c r="P1" s="299"/>
      <c r="Q1" s="299"/>
      <c r="R1" s="299"/>
      <c r="S1" s="299"/>
      <c r="T1" s="299"/>
      <c r="U1" s="299"/>
      <c r="V1" s="299"/>
      <c r="W1" s="299"/>
      <c r="X1" s="299"/>
      <c r="Y1" s="299"/>
      <c r="Z1" s="299"/>
    </row>
    <row r="2" spans="1:26" ht="12.75" customHeight="1" x14ac:dyDescent="0.45">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row>
    <row r="3" spans="1:26" ht="12.75" customHeight="1" x14ac:dyDescent="0.45">
      <c r="A3" s="299" t="s">
        <v>2065</v>
      </c>
      <c r="B3" s="299"/>
      <c r="C3" s="299"/>
      <c r="D3" s="299"/>
      <c r="E3" s="299"/>
      <c r="F3" s="299"/>
      <c r="G3" s="299"/>
      <c r="H3" s="299"/>
      <c r="I3" s="299"/>
      <c r="J3" s="299"/>
      <c r="K3" s="299"/>
      <c r="L3" s="299"/>
      <c r="M3" s="299"/>
      <c r="N3" s="299"/>
      <c r="O3" s="299"/>
      <c r="P3" s="299"/>
      <c r="Q3" s="299"/>
      <c r="R3" s="299"/>
      <c r="S3" s="299"/>
      <c r="T3" s="299"/>
      <c r="U3" s="299"/>
      <c r="V3" s="299"/>
      <c r="W3" s="299"/>
      <c r="X3" s="299"/>
      <c r="Y3" s="299"/>
      <c r="Z3" s="299"/>
    </row>
    <row r="4" spans="1:26" ht="12.75" customHeight="1" x14ac:dyDescent="0.45">
      <c r="A4" s="308" t="s">
        <v>2068</v>
      </c>
      <c r="B4" s="308"/>
      <c r="C4" s="308"/>
      <c r="D4" s="308"/>
      <c r="E4" s="308"/>
      <c r="F4" s="308"/>
      <c r="G4" s="299"/>
      <c r="H4" s="299"/>
      <c r="I4" s="299"/>
      <c r="J4" s="299"/>
      <c r="K4" s="299"/>
      <c r="L4" s="299"/>
      <c r="M4" s="299"/>
      <c r="N4" s="299"/>
      <c r="O4" s="299"/>
      <c r="P4" s="299"/>
      <c r="Q4" s="299"/>
      <c r="R4" s="299"/>
      <c r="S4" s="299"/>
      <c r="T4" s="299"/>
      <c r="U4" s="299"/>
      <c r="V4" s="299"/>
      <c r="W4" s="299"/>
      <c r="X4" s="299"/>
      <c r="Y4" s="299"/>
      <c r="Z4" s="299"/>
    </row>
    <row r="5" spans="1:26" ht="12.75" customHeight="1" x14ac:dyDescent="0.45">
      <c r="A5" s="305" t="s">
        <v>2069</v>
      </c>
      <c r="B5" s="306"/>
      <c r="C5" s="306"/>
      <c r="D5" s="306"/>
      <c r="E5" s="306"/>
      <c r="F5" s="306"/>
      <c r="G5" s="299"/>
      <c r="H5" s="299"/>
      <c r="I5" s="299"/>
      <c r="J5" s="299"/>
      <c r="K5" s="299"/>
      <c r="L5" s="299"/>
      <c r="M5" s="299"/>
      <c r="N5" s="299"/>
      <c r="O5" s="299"/>
      <c r="P5" s="299"/>
      <c r="Q5" s="299"/>
      <c r="R5" s="299"/>
      <c r="S5" s="299"/>
      <c r="T5" s="299"/>
      <c r="U5" s="299"/>
      <c r="V5" s="299"/>
      <c r="W5" s="299"/>
      <c r="X5" s="299"/>
      <c r="Y5" s="299"/>
      <c r="Z5" s="299"/>
    </row>
    <row r="6" spans="1:26" ht="12.75" customHeight="1" x14ac:dyDescent="0.45">
      <c r="A6" s="305"/>
      <c r="B6" s="306"/>
      <c r="C6" s="306"/>
      <c r="D6" s="306"/>
      <c r="E6" s="306"/>
      <c r="F6" s="306"/>
      <c r="G6" s="299"/>
      <c r="H6" s="299"/>
      <c r="I6" s="299"/>
      <c r="J6" s="299"/>
      <c r="K6" s="299"/>
      <c r="L6" s="299"/>
      <c r="M6" s="299"/>
      <c r="N6" s="299"/>
      <c r="O6" s="299"/>
      <c r="P6" s="299"/>
      <c r="Q6" s="299"/>
      <c r="R6" s="299"/>
      <c r="S6" s="299"/>
      <c r="T6" s="299"/>
      <c r="U6" s="299"/>
      <c r="V6" s="299"/>
      <c r="W6" s="299"/>
      <c r="X6" s="299"/>
      <c r="Y6" s="299"/>
      <c r="Z6" s="299"/>
    </row>
    <row r="7" spans="1:26" ht="12.75" customHeight="1" x14ac:dyDescent="0.45">
      <c r="A7" s="301" t="s">
        <v>2066</v>
      </c>
      <c r="B7" s="302"/>
      <c r="C7" s="302"/>
      <c r="D7" s="302"/>
      <c r="E7" s="302"/>
      <c r="F7" s="302"/>
      <c r="G7" s="299"/>
      <c r="H7" s="299"/>
      <c r="I7" s="299"/>
      <c r="J7" s="299"/>
      <c r="K7" s="299"/>
      <c r="L7" s="299"/>
      <c r="M7" s="299"/>
      <c r="N7" s="299"/>
      <c r="O7" s="299"/>
      <c r="P7" s="299"/>
      <c r="Q7" s="299"/>
      <c r="R7" s="299"/>
      <c r="S7" s="299"/>
      <c r="T7" s="299"/>
      <c r="U7" s="299"/>
      <c r="V7" s="299"/>
      <c r="W7" s="299"/>
      <c r="X7" s="299"/>
      <c r="Y7" s="299"/>
      <c r="Z7" s="299"/>
    </row>
    <row r="8" spans="1:26" ht="12.75" customHeight="1" x14ac:dyDescent="0.45">
      <c r="A8" s="309" t="s">
        <v>2071</v>
      </c>
      <c r="B8" s="310"/>
      <c r="C8" s="310"/>
      <c r="D8" s="310"/>
      <c r="E8" s="310"/>
      <c r="F8" s="310"/>
      <c r="G8" s="299"/>
      <c r="H8" s="299"/>
      <c r="I8" s="299"/>
      <c r="J8" s="299"/>
      <c r="K8" s="299"/>
      <c r="L8" s="299"/>
      <c r="M8" s="299"/>
      <c r="N8" s="299"/>
      <c r="O8" s="299"/>
      <c r="P8" s="299"/>
      <c r="Q8" s="299"/>
      <c r="R8" s="299"/>
      <c r="S8" s="299"/>
      <c r="T8" s="299"/>
      <c r="U8" s="299"/>
      <c r="V8" s="299"/>
      <c r="W8" s="299"/>
      <c r="X8" s="299"/>
      <c r="Y8" s="299"/>
      <c r="Z8" s="299"/>
    </row>
    <row r="9" spans="1:26" ht="12.75" customHeight="1" x14ac:dyDescent="0.45">
      <c r="A9" s="305"/>
      <c r="B9" s="305"/>
      <c r="C9" s="305"/>
      <c r="D9" s="305"/>
      <c r="E9" s="305"/>
      <c r="F9" s="305"/>
      <c r="G9" s="299"/>
      <c r="H9" s="299"/>
      <c r="I9" s="299"/>
      <c r="J9" s="299"/>
      <c r="K9" s="299"/>
      <c r="L9" s="299"/>
      <c r="M9" s="299"/>
      <c r="N9" s="299"/>
      <c r="O9" s="299"/>
      <c r="P9" s="299"/>
      <c r="Q9" s="299"/>
      <c r="R9" s="299"/>
      <c r="S9" s="299"/>
      <c r="T9" s="299"/>
      <c r="U9" s="299"/>
      <c r="V9" s="299"/>
      <c r="W9" s="299"/>
      <c r="X9" s="299"/>
      <c r="Y9" s="299"/>
      <c r="Z9" s="299"/>
    </row>
    <row r="10" spans="1:26" ht="12.75" customHeight="1" x14ac:dyDescent="0.45">
      <c r="A10" s="307" t="s">
        <v>2070</v>
      </c>
      <c r="B10" s="299"/>
      <c r="C10" s="299"/>
      <c r="D10" s="299"/>
      <c r="E10" s="299"/>
      <c r="F10" s="299"/>
      <c r="G10" s="299"/>
      <c r="H10" s="299"/>
      <c r="I10" s="299"/>
      <c r="J10" s="299"/>
      <c r="K10" s="299"/>
      <c r="L10" s="299"/>
      <c r="M10" s="299"/>
      <c r="N10" s="299"/>
      <c r="O10" s="299"/>
      <c r="P10" s="299"/>
      <c r="Q10" s="299"/>
      <c r="R10" s="299"/>
      <c r="S10" s="299"/>
      <c r="T10" s="299"/>
      <c r="U10" s="299"/>
      <c r="V10" s="299"/>
      <c r="W10" s="299"/>
      <c r="X10" s="299"/>
      <c r="Y10" s="299"/>
      <c r="Z10" s="299"/>
    </row>
    <row r="11" spans="1:26" ht="12.75" customHeight="1" x14ac:dyDescent="0.45">
      <c r="A11" s="299"/>
      <c r="B11" s="299"/>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row>
    <row r="12" spans="1:26" ht="12.75" customHeight="1" x14ac:dyDescent="0.45">
      <c r="A12" s="299"/>
      <c r="B12" s="299"/>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row>
    <row r="13" spans="1:26" ht="12.75" customHeight="1" x14ac:dyDescent="0.45">
      <c r="A13" s="299"/>
      <c r="B13" s="299"/>
      <c r="C13" s="299"/>
      <c r="D13" s="299"/>
      <c r="E13" s="299"/>
      <c r="F13" s="299"/>
      <c r="G13" s="299"/>
      <c r="H13" s="299"/>
      <c r="I13" s="299"/>
      <c r="J13" s="299"/>
      <c r="K13" s="299"/>
      <c r="L13" s="299"/>
      <c r="M13" s="299"/>
      <c r="N13" s="299"/>
      <c r="O13" s="299"/>
      <c r="P13" s="299"/>
      <c r="Q13" s="299"/>
      <c r="R13" s="299"/>
      <c r="S13" s="299"/>
      <c r="T13" s="299"/>
      <c r="U13" s="299"/>
      <c r="V13" s="299"/>
      <c r="W13" s="299"/>
      <c r="X13" s="299"/>
      <c r="Y13" s="299"/>
      <c r="Z13" s="299"/>
    </row>
    <row r="14" spans="1:26" ht="12.75" customHeight="1" x14ac:dyDescent="0.45">
      <c r="A14" s="299"/>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row>
    <row r="15" spans="1:26" ht="12.75" customHeight="1" x14ac:dyDescent="0.45">
      <c r="A15" s="299"/>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row>
    <row r="16" spans="1:26" ht="12.75" customHeight="1" x14ac:dyDescent="0.45">
      <c r="A16" s="299"/>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row>
    <row r="17" spans="1:26" ht="12.75" customHeight="1" x14ac:dyDescent="0.45">
      <c r="A17" s="299"/>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row>
    <row r="18" spans="1:26" ht="12.75" customHeight="1" x14ac:dyDescent="0.45">
      <c r="A18" s="299"/>
      <c r="B18" s="299"/>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row>
    <row r="19" spans="1:26" ht="12.75" customHeight="1" x14ac:dyDescent="0.45">
      <c r="A19" s="299"/>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row>
    <row r="20" spans="1:26" ht="12.75" customHeight="1" x14ac:dyDescent="0.45">
      <c r="A20" s="299"/>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row>
    <row r="21" spans="1:26" ht="12.75" customHeight="1" x14ac:dyDescent="0.45">
      <c r="A21" s="299"/>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row>
    <row r="22" spans="1:26" ht="12.75" customHeight="1" x14ac:dyDescent="0.45">
      <c r="A22" s="299"/>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row>
    <row r="23" spans="1:26" ht="12.75" customHeight="1" x14ac:dyDescent="0.45">
      <c r="A23" s="299"/>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row>
    <row r="24" spans="1:26" ht="12.75" customHeight="1" x14ac:dyDescent="0.45">
      <c r="A24" s="299"/>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row>
    <row r="25" spans="1:26" ht="12.75" customHeight="1" x14ac:dyDescent="0.45">
      <c r="A25" s="299"/>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row>
    <row r="26" spans="1:26" ht="12.75" customHeight="1" x14ac:dyDescent="0.45">
      <c r="A26" s="299"/>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row>
    <row r="27" spans="1:26" ht="12.75" customHeight="1" x14ac:dyDescent="0.45">
      <c r="A27" s="299"/>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row>
    <row r="28" spans="1:26" ht="12.75" customHeight="1" x14ac:dyDescent="0.45">
      <c r="A28" s="299"/>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row>
    <row r="29" spans="1:26" ht="12.75" customHeight="1" x14ac:dyDescent="0.45">
      <c r="A29" s="299"/>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row>
    <row r="30" spans="1:26" ht="12.75" customHeight="1" x14ac:dyDescent="0.45">
      <c r="A30" s="299"/>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row>
    <row r="31" spans="1:26" ht="12.75" customHeight="1" x14ac:dyDescent="0.45">
      <c r="A31" s="299"/>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row>
    <row r="32" spans="1:26" ht="12.75" customHeight="1" x14ac:dyDescent="0.45">
      <c r="A32" s="299"/>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row>
    <row r="33" spans="1:26" ht="12.75" customHeight="1" x14ac:dyDescent="0.45">
      <c r="A33" s="299"/>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row>
    <row r="34" spans="1:26" ht="12.75" customHeight="1" x14ac:dyDescent="0.45">
      <c r="A34" s="299"/>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row>
    <row r="35" spans="1:26" ht="12.75" customHeight="1" x14ac:dyDescent="0.4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row>
    <row r="36" spans="1:26" ht="12.75" customHeight="1" x14ac:dyDescent="0.45">
      <c r="A36" s="299"/>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row>
    <row r="37" spans="1:26" ht="12.75" customHeight="1" x14ac:dyDescent="0.45">
      <c r="A37" s="299"/>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row>
    <row r="38" spans="1:26" ht="12.75" customHeight="1" x14ac:dyDescent="0.45">
      <c r="A38" s="299"/>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row>
    <row r="39" spans="1:26" ht="12.75" customHeight="1" x14ac:dyDescent="0.45">
      <c r="A39" s="299"/>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row>
    <row r="40" spans="1:26" ht="12.75" customHeight="1" x14ac:dyDescent="0.45">
      <c r="A40" s="299"/>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row>
    <row r="41" spans="1:26" ht="12.75" customHeight="1" x14ac:dyDescent="0.45">
      <c r="A41" s="299"/>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row>
    <row r="42" spans="1:26" ht="12.75" customHeight="1" x14ac:dyDescent="0.45">
      <c r="A42" s="299"/>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row>
    <row r="43" spans="1:26" ht="12.75" customHeight="1" x14ac:dyDescent="0.45">
      <c r="A43" s="299"/>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row>
    <row r="44" spans="1:26" ht="12.75" customHeight="1" x14ac:dyDescent="0.45">
      <c r="A44" s="299"/>
      <c r="B44" s="299"/>
      <c r="C44" s="299"/>
      <c r="D44" s="299"/>
      <c r="E44" s="299"/>
      <c r="F44" s="299"/>
      <c r="G44" s="299"/>
      <c r="H44" s="299"/>
      <c r="I44" s="299"/>
      <c r="J44" s="299"/>
      <c r="K44" s="299"/>
      <c r="L44" s="299"/>
      <c r="M44" s="299"/>
      <c r="N44" s="299"/>
      <c r="O44" s="299"/>
      <c r="P44" s="299"/>
      <c r="Q44" s="299"/>
      <c r="R44" s="299"/>
      <c r="S44" s="299"/>
      <c r="T44" s="299"/>
      <c r="U44" s="299"/>
      <c r="V44" s="299"/>
      <c r="W44" s="299"/>
      <c r="X44" s="299"/>
      <c r="Y44" s="299"/>
      <c r="Z44" s="299"/>
    </row>
    <row r="45" spans="1:26" ht="12.75" customHeight="1" x14ac:dyDescent="0.45">
      <c r="A45" s="299"/>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row>
    <row r="46" spans="1:26" ht="12.75" customHeight="1" x14ac:dyDescent="0.45">
      <c r="A46" s="299"/>
      <c r="B46" s="299"/>
      <c r="C46" s="299"/>
      <c r="D46" s="299"/>
      <c r="E46" s="299"/>
      <c r="F46" s="299"/>
      <c r="G46" s="299"/>
      <c r="H46" s="299"/>
      <c r="I46" s="299"/>
      <c r="J46" s="299"/>
      <c r="K46" s="299"/>
      <c r="L46" s="299"/>
      <c r="M46" s="299"/>
      <c r="N46" s="299"/>
      <c r="O46" s="299"/>
      <c r="P46" s="299"/>
      <c r="Q46" s="299"/>
      <c r="R46" s="299"/>
      <c r="S46" s="299"/>
      <c r="T46" s="299"/>
      <c r="U46" s="299"/>
      <c r="V46" s="299"/>
      <c r="W46" s="299"/>
      <c r="X46" s="299"/>
      <c r="Y46" s="299"/>
      <c r="Z46" s="299"/>
    </row>
    <row r="47" spans="1:26" ht="12.75" customHeight="1" x14ac:dyDescent="0.45">
      <c r="A47" s="299"/>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row>
    <row r="48" spans="1:26" ht="12.75" customHeight="1" x14ac:dyDescent="0.45">
      <c r="A48" s="299"/>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row>
    <row r="49" spans="1:26" ht="12.75" customHeight="1" x14ac:dyDescent="0.45">
      <c r="A49" s="299"/>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row>
    <row r="50" spans="1:26" ht="12.75" customHeight="1" x14ac:dyDescent="0.45">
      <c r="A50" s="299"/>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row>
    <row r="51" spans="1:26" ht="12.75" customHeight="1" x14ac:dyDescent="0.45">
      <c r="A51" s="299"/>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row>
    <row r="52" spans="1:26" ht="12.75" customHeight="1" x14ac:dyDescent="0.45">
      <c r="A52" s="299"/>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row>
    <row r="53" spans="1:26" ht="12.75" customHeight="1" x14ac:dyDescent="0.45">
      <c r="A53" s="299"/>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row>
    <row r="54" spans="1:26" ht="12.75" customHeight="1" x14ac:dyDescent="0.45">
      <c r="A54" s="299"/>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row>
    <row r="55" spans="1:26" ht="12.75" customHeight="1" x14ac:dyDescent="0.45">
      <c r="A55" s="299"/>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row>
    <row r="56" spans="1:26" ht="12.75" customHeight="1" x14ac:dyDescent="0.45">
      <c r="A56" s="299"/>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row>
    <row r="57" spans="1:26" ht="12.75" customHeight="1" x14ac:dyDescent="0.45">
      <c r="A57" s="299"/>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row>
    <row r="58" spans="1:26" ht="12.75" customHeight="1" x14ac:dyDescent="0.45">
      <c r="A58" s="299"/>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row>
    <row r="59" spans="1:26" ht="12.75" customHeight="1" x14ac:dyDescent="0.45">
      <c r="A59" s="299"/>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row>
    <row r="60" spans="1:26" ht="12.75" customHeight="1" x14ac:dyDescent="0.45">
      <c r="A60" s="299"/>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row>
    <row r="61" spans="1:26" ht="12.75" customHeight="1" x14ac:dyDescent="0.45">
      <c r="A61" s="299"/>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row>
    <row r="62" spans="1:26" ht="12.75" customHeight="1" x14ac:dyDescent="0.45">
      <c r="A62" s="299"/>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row>
    <row r="63" spans="1:26" ht="12.75" customHeight="1" x14ac:dyDescent="0.45">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row>
    <row r="64" spans="1:26" ht="12.75" customHeight="1" x14ac:dyDescent="0.45">
      <c r="A64" s="299"/>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row>
    <row r="65" spans="1:26" ht="12.75" customHeight="1" x14ac:dyDescent="0.45">
      <c r="A65" s="299"/>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row>
    <row r="66" spans="1:26" ht="12.75" customHeight="1" x14ac:dyDescent="0.45">
      <c r="A66" s="299"/>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row>
    <row r="67" spans="1:26" ht="12.75" customHeight="1" x14ac:dyDescent="0.45">
      <c r="A67" s="299"/>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row>
    <row r="68" spans="1:26" ht="12.75" customHeight="1" x14ac:dyDescent="0.45">
      <c r="A68" s="299"/>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row>
    <row r="69" spans="1:26" ht="12.75" customHeight="1" x14ac:dyDescent="0.45">
      <c r="A69" s="299"/>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row>
    <row r="70" spans="1:26" ht="12.75" customHeight="1" x14ac:dyDescent="0.45">
      <c r="A70" s="299"/>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row>
    <row r="71" spans="1:26" ht="12.75" customHeight="1" x14ac:dyDescent="0.45">
      <c r="A71" s="299"/>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row>
    <row r="72" spans="1:26" ht="12.75" customHeight="1" x14ac:dyDescent="0.45">
      <c r="A72" s="299"/>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row>
    <row r="73" spans="1:26" ht="12.75" customHeight="1" x14ac:dyDescent="0.45">
      <c r="A73" s="299"/>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row>
    <row r="74" spans="1:26" ht="12.75" customHeight="1" x14ac:dyDescent="0.45">
      <c r="A74" s="299"/>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row>
    <row r="75" spans="1:26" ht="12.75" customHeight="1" x14ac:dyDescent="0.45">
      <c r="A75" s="299"/>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row>
    <row r="76" spans="1:26" ht="12.75" customHeight="1" x14ac:dyDescent="0.45">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row>
    <row r="77" spans="1:26" ht="12.75" customHeight="1" x14ac:dyDescent="0.45">
      <c r="A77" s="299"/>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row>
    <row r="78" spans="1:26" ht="12.75" customHeight="1" x14ac:dyDescent="0.45">
      <c r="A78" s="299"/>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row>
    <row r="79" spans="1:26" ht="12.75" customHeight="1" x14ac:dyDescent="0.45">
      <c r="A79" s="299"/>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row>
    <row r="80" spans="1:26" ht="12.75" customHeight="1" x14ac:dyDescent="0.45">
      <c r="A80" s="299"/>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row>
    <row r="81" spans="1:26" ht="12.75" customHeight="1" x14ac:dyDescent="0.45">
      <c r="A81" s="299"/>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row>
    <row r="82" spans="1:26" ht="12.75" customHeight="1" x14ac:dyDescent="0.45">
      <c r="A82" s="299"/>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row>
    <row r="83" spans="1:26" ht="12.75" customHeight="1" x14ac:dyDescent="0.45">
      <c r="A83" s="299"/>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row>
    <row r="84" spans="1:26" ht="12.75" customHeight="1" x14ac:dyDescent="0.45">
      <c r="A84" s="299"/>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row>
    <row r="85" spans="1:26" ht="12.75" customHeight="1" x14ac:dyDescent="0.45">
      <c r="A85" s="299"/>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row>
    <row r="86" spans="1:26" ht="12.75" customHeight="1" x14ac:dyDescent="0.45">
      <c r="A86" s="299"/>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row>
    <row r="87" spans="1:26" ht="12.75" customHeight="1" x14ac:dyDescent="0.45">
      <c r="A87" s="299"/>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row>
    <row r="88" spans="1:26" ht="12.75" customHeight="1" x14ac:dyDescent="0.45">
      <c r="A88" s="299"/>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row>
    <row r="89" spans="1:26" ht="12.75" customHeight="1" x14ac:dyDescent="0.45">
      <c r="A89" s="299"/>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row>
    <row r="90" spans="1:26" ht="12.75" customHeight="1" x14ac:dyDescent="0.45">
      <c r="A90" s="299"/>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row>
    <row r="91" spans="1:26" ht="12.75" customHeight="1" x14ac:dyDescent="0.45">
      <c r="A91" s="299"/>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row>
    <row r="92" spans="1:26" ht="12.75" customHeight="1" x14ac:dyDescent="0.45">
      <c r="A92" s="299"/>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row>
    <row r="93" spans="1:26" ht="12.75" customHeight="1" x14ac:dyDescent="0.45">
      <c r="A93" s="299"/>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row>
    <row r="94" spans="1:26" ht="12.75" customHeight="1" x14ac:dyDescent="0.45">
      <c r="A94" s="299"/>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row>
    <row r="95" spans="1:26" ht="12.75" customHeight="1" x14ac:dyDescent="0.45">
      <c r="A95" s="299"/>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row>
    <row r="96" spans="1:26" ht="12.75" customHeight="1" x14ac:dyDescent="0.45">
      <c r="A96" s="299"/>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row>
    <row r="97" spans="1:26" ht="12.75" customHeight="1" x14ac:dyDescent="0.45">
      <c r="A97" s="299"/>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row>
    <row r="98" spans="1:26" ht="12.75" customHeight="1" x14ac:dyDescent="0.45">
      <c r="A98" s="299"/>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row>
    <row r="99" spans="1:26" ht="12.75" customHeight="1" x14ac:dyDescent="0.45">
      <c r="A99" s="299"/>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row>
    <row r="100" spans="1:26" ht="12.75" customHeight="1" x14ac:dyDescent="0.45">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row>
    <row r="101" spans="1:26" ht="12.75" customHeight="1" x14ac:dyDescent="0.45">
      <c r="A101" s="299"/>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row>
    <row r="102" spans="1:26" ht="12.75" customHeight="1" x14ac:dyDescent="0.45">
      <c r="A102" s="299"/>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row>
    <row r="103" spans="1:26" ht="12.75" customHeight="1" x14ac:dyDescent="0.45">
      <c r="A103" s="299"/>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row>
    <row r="104" spans="1:26" ht="12.75" customHeight="1" x14ac:dyDescent="0.45">
      <c r="A104" s="299"/>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row>
    <row r="105" spans="1:26" ht="12.75" customHeight="1" x14ac:dyDescent="0.45">
      <c r="A105" s="299"/>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row>
    <row r="106" spans="1:26" ht="12.75" customHeight="1" x14ac:dyDescent="0.45">
      <c r="A106" s="299"/>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row>
    <row r="107" spans="1:26" ht="12.75" customHeight="1" x14ac:dyDescent="0.45">
      <c r="A107" s="299"/>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row>
    <row r="108" spans="1:26" ht="12.75" customHeight="1" x14ac:dyDescent="0.45">
      <c r="A108" s="299"/>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row>
    <row r="109" spans="1:26" ht="12.75" customHeight="1" x14ac:dyDescent="0.45">
      <c r="A109" s="299"/>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row>
    <row r="110" spans="1:26" ht="12.75" customHeight="1" x14ac:dyDescent="0.45">
      <c r="A110" s="299"/>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row>
    <row r="111" spans="1:26" ht="12.75" customHeight="1" x14ac:dyDescent="0.45">
      <c r="A111" s="299"/>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row>
    <row r="112" spans="1:26" ht="12.75" customHeight="1" x14ac:dyDescent="0.45">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row>
    <row r="113" spans="1:26" ht="12.75" customHeight="1" x14ac:dyDescent="0.45">
      <c r="A113" s="299"/>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row>
    <row r="114" spans="1:26" ht="12.75" customHeight="1" x14ac:dyDescent="0.45">
      <c r="A114" s="299"/>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row>
    <row r="115" spans="1:26" ht="12.75" customHeight="1" x14ac:dyDescent="0.45">
      <c r="A115" s="299"/>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row>
    <row r="116" spans="1:26" ht="12.75" customHeight="1" x14ac:dyDescent="0.45">
      <c r="A116" s="299"/>
      <c r="B116" s="299"/>
      <c r="C116" s="299"/>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row>
    <row r="117" spans="1:26" ht="12.75" customHeight="1" x14ac:dyDescent="0.45">
      <c r="A117" s="299"/>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row>
    <row r="118" spans="1:26" ht="12.75" customHeight="1" x14ac:dyDescent="0.45">
      <c r="A118" s="299"/>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row>
    <row r="119" spans="1:26" ht="12.75" customHeight="1" x14ac:dyDescent="0.45">
      <c r="A119" s="299"/>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row>
    <row r="120" spans="1:26" ht="12.75" customHeight="1" x14ac:dyDescent="0.45">
      <c r="A120" s="299"/>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row>
    <row r="121" spans="1:26" ht="12.75" customHeight="1" x14ac:dyDescent="0.45">
      <c r="A121" s="299"/>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row>
    <row r="122" spans="1:26" ht="12.75" customHeight="1" x14ac:dyDescent="0.45">
      <c r="A122" s="299"/>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row>
    <row r="123" spans="1:26" ht="12.75" customHeight="1" x14ac:dyDescent="0.45">
      <c r="A123" s="299"/>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row>
    <row r="124" spans="1:26" ht="12.75" customHeight="1" x14ac:dyDescent="0.45">
      <c r="A124" s="299"/>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row>
    <row r="125" spans="1:26" ht="12.75" customHeight="1" x14ac:dyDescent="0.45">
      <c r="A125" s="299"/>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row>
    <row r="126" spans="1:26" ht="12.75" customHeight="1" x14ac:dyDescent="0.45">
      <c r="A126" s="299"/>
      <c r="B126" s="299"/>
      <c r="C126" s="299"/>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row>
    <row r="127" spans="1:26" ht="12.75" customHeight="1" x14ac:dyDescent="0.45">
      <c r="A127" s="299"/>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row>
    <row r="128" spans="1:26" ht="12.75" customHeight="1" x14ac:dyDescent="0.45">
      <c r="A128" s="299"/>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row>
    <row r="129" spans="1:26" ht="12.75" customHeight="1" x14ac:dyDescent="0.45">
      <c r="A129" s="299"/>
      <c r="B129" s="299"/>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row>
    <row r="130" spans="1:26" ht="12.75" customHeight="1" x14ac:dyDescent="0.45">
      <c r="A130" s="299"/>
      <c r="B130" s="299"/>
      <c r="C130" s="299"/>
      <c r="D130" s="299"/>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row>
    <row r="131" spans="1:26" ht="12.75" customHeight="1" x14ac:dyDescent="0.45">
      <c r="A131" s="299"/>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row>
    <row r="132" spans="1:26" ht="12.75" customHeight="1" x14ac:dyDescent="0.45">
      <c r="A132" s="299"/>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row>
    <row r="133" spans="1:26" ht="12.75" customHeight="1" x14ac:dyDescent="0.45">
      <c r="A133" s="299"/>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row>
    <row r="134" spans="1:26" ht="12.75" customHeight="1" x14ac:dyDescent="0.45">
      <c r="A134" s="299"/>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row>
    <row r="135" spans="1:26" ht="12.75" customHeight="1" x14ac:dyDescent="0.45">
      <c r="A135" s="299"/>
      <c r="B135" s="299"/>
      <c r="C135" s="299"/>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row>
    <row r="136" spans="1:26" ht="12.75" customHeight="1" x14ac:dyDescent="0.45">
      <c r="A136" s="299"/>
      <c r="B136" s="299"/>
      <c r="C136" s="299"/>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row>
    <row r="137" spans="1:26" ht="12.75" customHeight="1" x14ac:dyDescent="0.45">
      <c r="A137" s="299"/>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row>
    <row r="138" spans="1:26" ht="12.75" customHeight="1" x14ac:dyDescent="0.45">
      <c r="A138" s="299"/>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row>
    <row r="139" spans="1:26" ht="12.75" customHeight="1" x14ac:dyDescent="0.45">
      <c r="A139" s="299"/>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row>
    <row r="140" spans="1:26" ht="12.75" customHeight="1" x14ac:dyDescent="0.45">
      <c r="A140" s="299"/>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row>
    <row r="141" spans="1:26" ht="12.75" customHeight="1" x14ac:dyDescent="0.45">
      <c r="A141" s="299"/>
      <c r="B141" s="299"/>
      <c r="C141" s="299"/>
      <c r="D141" s="299"/>
      <c r="E141" s="299"/>
      <c r="F141" s="299"/>
      <c r="G141" s="299"/>
      <c r="H141" s="299"/>
      <c r="I141" s="299"/>
      <c r="J141" s="299"/>
      <c r="K141" s="299"/>
      <c r="L141" s="299"/>
      <c r="M141" s="299"/>
      <c r="N141" s="299"/>
      <c r="O141" s="299"/>
      <c r="P141" s="299"/>
      <c r="Q141" s="299"/>
      <c r="R141" s="299"/>
      <c r="S141" s="299"/>
      <c r="T141" s="299"/>
      <c r="U141" s="299"/>
      <c r="V141" s="299"/>
      <c r="W141" s="299"/>
      <c r="X141" s="299"/>
      <c r="Y141" s="299"/>
      <c r="Z141" s="299"/>
    </row>
    <row r="142" spans="1:26" ht="12.75" customHeight="1" x14ac:dyDescent="0.45">
      <c r="A142" s="299"/>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row>
    <row r="143" spans="1:26" ht="12.75" customHeight="1" x14ac:dyDescent="0.45">
      <c r="A143" s="299"/>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row>
    <row r="144" spans="1:26" ht="12.75" customHeight="1" x14ac:dyDescent="0.45">
      <c r="A144" s="299"/>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row>
    <row r="145" spans="1:26" ht="12.75" customHeight="1" x14ac:dyDescent="0.45">
      <c r="A145" s="299"/>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row>
    <row r="146" spans="1:26" ht="12.75" customHeight="1" x14ac:dyDescent="0.45">
      <c r="A146" s="299"/>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row>
    <row r="147" spans="1:26" ht="12.75" customHeight="1" x14ac:dyDescent="0.45">
      <c r="A147" s="299"/>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row>
    <row r="148" spans="1:26" ht="12.75" customHeight="1" x14ac:dyDescent="0.45">
      <c r="A148" s="299"/>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row>
    <row r="149" spans="1:26" ht="12.75" customHeight="1" x14ac:dyDescent="0.45">
      <c r="A149" s="299"/>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row>
    <row r="150" spans="1:26" ht="12.75" customHeight="1" x14ac:dyDescent="0.45">
      <c r="A150" s="299"/>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row>
    <row r="151" spans="1:26" ht="12.75" customHeight="1" x14ac:dyDescent="0.45">
      <c r="A151" s="299"/>
      <c r="B151" s="299"/>
      <c r="C151" s="299"/>
      <c r="D151" s="299"/>
      <c r="E151" s="299"/>
      <c r="F151" s="299"/>
      <c r="G151" s="299"/>
      <c r="H151" s="299"/>
      <c r="I151" s="299"/>
      <c r="J151" s="299"/>
      <c r="K151" s="299"/>
      <c r="L151" s="299"/>
      <c r="M151" s="299"/>
      <c r="N151" s="299"/>
      <c r="O151" s="299"/>
      <c r="P151" s="299"/>
      <c r="Q151" s="299"/>
      <c r="R151" s="299"/>
      <c r="S151" s="299"/>
      <c r="T151" s="299"/>
      <c r="U151" s="299"/>
      <c r="V151" s="299"/>
      <c r="W151" s="299"/>
      <c r="X151" s="299"/>
      <c r="Y151" s="299"/>
      <c r="Z151" s="299"/>
    </row>
    <row r="152" spans="1:26" ht="12.75" customHeight="1" x14ac:dyDescent="0.45">
      <c r="A152" s="299"/>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row>
    <row r="153" spans="1:26" ht="12.75" customHeight="1" x14ac:dyDescent="0.45">
      <c r="A153" s="299"/>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row>
    <row r="154" spans="1:26" ht="12.75" customHeight="1" x14ac:dyDescent="0.45">
      <c r="A154" s="299"/>
      <c r="B154" s="299"/>
      <c r="C154" s="299"/>
      <c r="D154" s="299"/>
      <c r="E154" s="299"/>
      <c r="F154" s="299"/>
      <c r="G154" s="299"/>
      <c r="H154" s="299"/>
      <c r="I154" s="299"/>
      <c r="J154" s="299"/>
      <c r="K154" s="299"/>
      <c r="L154" s="299"/>
      <c r="M154" s="299"/>
      <c r="N154" s="299"/>
      <c r="O154" s="299"/>
      <c r="P154" s="299"/>
      <c r="Q154" s="299"/>
      <c r="R154" s="299"/>
      <c r="S154" s="299"/>
      <c r="T154" s="299"/>
      <c r="U154" s="299"/>
      <c r="V154" s="299"/>
      <c r="W154" s="299"/>
      <c r="X154" s="299"/>
      <c r="Y154" s="299"/>
      <c r="Z154" s="299"/>
    </row>
    <row r="155" spans="1:26" ht="12.75" customHeight="1" x14ac:dyDescent="0.45">
      <c r="A155" s="299"/>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row>
    <row r="156" spans="1:26" ht="12.75" customHeight="1" x14ac:dyDescent="0.45">
      <c r="A156" s="299"/>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row>
    <row r="157" spans="1:26" ht="12.75" customHeight="1" x14ac:dyDescent="0.45">
      <c r="A157" s="299"/>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row>
    <row r="158" spans="1:26" ht="12.75" customHeight="1" x14ac:dyDescent="0.45">
      <c r="A158" s="299"/>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row>
    <row r="159" spans="1:26" ht="12.75" customHeight="1" x14ac:dyDescent="0.45">
      <c r="A159" s="299"/>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row>
    <row r="160" spans="1:26" ht="12.75" customHeight="1" x14ac:dyDescent="0.45">
      <c r="A160" s="299"/>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row>
    <row r="161" spans="1:26" ht="12.75" customHeight="1" x14ac:dyDescent="0.45">
      <c r="A161" s="299"/>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row>
    <row r="162" spans="1:26" ht="12.75" customHeight="1" x14ac:dyDescent="0.45">
      <c r="A162" s="299"/>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row>
    <row r="163" spans="1:26" ht="12.75" customHeight="1" x14ac:dyDescent="0.45">
      <c r="A163" s="299"/>
      <c r="B163" s="299"/>
      <c r="C163" s="299"/>
      <c r="D163" s="299"/>
      <c r="E163" s="299"/>
      <c r="F163" s="299"/>
      <c r="G163" s="299"/>
      <c r="H163" s="299"/>
      <c r="I163" s="299"/>
      <c r="J163" s="299"/>
      <c r="K163" s="299"/>
      <c r="L163" s="299"/>
      <c r="M163" s="299"/>
      <c r="N163" s="299"/>
      <c r="O163" s="299"/>
      <c r="P163" s="299"/>
      <c r="Q163" s="299"/>
      <c r="R163" s="299"/>
      <c r="S163" s="299"/>
      <c r="T163" s="299"/>
      <c r="U163" s="299"/>
      <c r="V163" s="299"/>
      <c r="W163" s="299"/>
      <c r="X163" s="299"/>
      <c r="Y163" s="299"/>
      <c r="Z163" s="299"/>
    </row>
    <row r="164" spans="1:26" ht="12.75" customHeight="1" x14ac:dyDescent="0.45">
      <c r="A164" s="299"/>
      <c r="B164" s="299"/>
      <c r="C164" s="299"/>
      <c r="D164" s="299"/>
      <c r="E164" s="299"/>
      <c r="F164" s="299"/>
      <c r="G164" s="299"/>
      <c r="H164" s="299"/>
      <c r="I164" s="299"/>
      <c r="J164" s="299"/>
      <c r="K164" s="299"/>
      <c r="L164" s="299"/>
      <c r="M164" s="299"/>
      <c r="N164" s="299"/>
      <c r="O164" s="299"/>
      <c r="P164" s="299"/>
      <c r="Q164" s="299"/>
      <c r="R164" s="299"/>
      <c r="S164" s="299"/>
      <c r="T164" s="299"/>
      <c r="U164" s="299"/>
      <c r="V164" s="299"/>
      <c r="W164" s="299"/>
      <c r="X164" s="299"/>
      <c r="Y164" s="299"/>
      <c r="Z164" s="299"/>
    </row>
    <row r="165" spans="1:26" ht="12.75" customHeight="1" x14ac:dyDescent="0.45">
      <c r="A165" s="299"/>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row>
    <row r="166" spans="1:26" ht="12.75" customHeight="1" x14ac:dyDescent="0.45">
      <c r="A166" s="299"/>
      <c r="B166" s="299"/>
      <c r="C166" s="299"/>
      <c r="D166" s="299"/>
      <c r="E166" s="299"/>
      <c r="F166" s="299"/>
      <c r="G166" s="299"/>
      <c r="H166" s="299"/>
      <c r="I166" s="299"/>
      <c r="J166" s="299"/>
      <c r="K166" s="299"/>
      <c r="L166" s="299"/>
      <c r="M166" s="299"/>
      <c r="N166" s="299"/>
      <c r="O166" s="299"/>
      <c r="P166" s="299"/>
      <c r="Q166" s="299"/>
      <c r="R166" s="299"/>
      <c r="S166" s="299"/>
      <c r="T166" s="299"/>
      <c r="U166" s="299"/>
      <c r="V166" s="299"/>
      <c r="W166" s="299"/>
      <c r="X166" s="299"/>
      <c r="Y166" s="299"/>
      <c r="Z166" s="299"/>
    </row>
    <row r="167" spans="1:26" ht="12.75" customHeight="1" x14ac:dyDescent="0.45">
      <c r="A167" s="299"/>
      <c r="B167" s="299"/>
      <c r="C167" s="299"/>
      <c r="D167" s="299"/>
      <c r="E167" s="299"/>
      <c r="F167" s="299"/>
      <c r="G167" s="299"/>
      <c r="H167" s="299"/>
      <c r="I167" s="299"/>
      <c r="J167" s="299"/>
      <c r="K167" s="299"/>
      <c r="L167" s="299"/>
      <c r="M167" s="299"/>
      <c r="N167" s="299"/>
      <c r="O167" s="299"/>
      <c r="P167" s="299"/>
      <c r="Q167" s="299"/>
      <c r="R167" s="299"/>
      <c r="S167" s="299"/>
      <c r="T167" s="299"/>
      <c r="U167" s="299"/>
      <c r="V167" s="299"/>
      <c r="W167" s="299"/>
      <c r="X167" s="299"/>
      <c r="Y167" s="299"/>
      <c r="Z167" s="299"/>
    </row>
    <row r="168" spans="1:26" ht="12.75" customHeight="1" x14ac:dyDescent="0.45">
      <c r="A168" s="299"/>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row>
    <row r="169" spans="1:26" ht="12.75" customHeight="1" x14ac:dyDescent="0.45">
      <c r="A169" s="299"/>
      <c r="B169" s="299"/>
      <c r="C169" s="299"/>
      <c r="D169" s="299"/>
      <c r="E169" s="299"/>
      <c r="F169" s="299"/>
      <c r="G169" s="299"/>
      <c r="H169" s="299"/>
      <c r="I169" s="299"/>
      <c r="J169" s="299"/>
      <c r="K169" s="299"/>
      <c r="L169" s="299"/>
      <c r="M169" s="299"/>
      <c r="N169" s="299"/>
      <c r="O169" s="299"/>
      <c r="P169" s="299"/>
      <c r="Q169" s="299"/>
      <c r="R169" s="299"/>
      <c r="S169" s="299"/>
      <c r="T169" s="299"/>
      <c r="U169" s="299"/>
      <c r="V169" s="299"/>
      <c r="W169" s="299"/>
      <c r="X169" s="299"/>
      <c r="Y169" s="299"/>
      <c r="Z169" s="299"/>
    </row>
    <row r="170" spans="1:26" ht="12.75" customHeight="1" x14ac:dyDescent="0.45">
      <c r="A170" s="299"/>
      <c r="B170" s="299"/>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row>
    <row r="171" spans="1:26" ht="12.75" customHeight="1" x14ac:dyDescent="0.45">
      <c r="A171" s="299"/>
      <c r="B171" s="299"/>
      <c r="C171" s="299"/>
      <c r="D171" s="299"/>
      <c r="E171" s="299"/>
      <c r="F171" s="299"/>
      <c r="G171" s="299"/>
      <c r="H171" s="299"/>
      <c r="I171" s="299"/>
      <c r="J171" s="299"/>
      <c r="K171" s="299"/>
      <c r="L171" s="299"/>
      <c r="M171" s="299"/>
      <c r="N171" s="299"/>
      <c r="O171" s="299"/>
      <c r="P171" s="299"/>
      <c r="Q171" s="299"/>
      <c r="R171" s="299"/>
      <c r="S171" s="299"/>
      <c r="T171" s="299"/>
      <c r="U171" s="299"/>
      <c r="V171" s="299"/>
      <c r="W171" s="299"/>
      <c r="X171" s="299"/>
      <c r="Y171" s="299"/>
      <c r="Z171" s="299"/>
    </row>
    <row r="172" spans="1:26" ht="12.75" customHeight="1" x14ac:dyDescent="0.45">
      <c r="A172" s="299"/>
      <c r="B172" s="299"/>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row>
    <row r="173" spans="1:26" ht="12.75" customHeight="1" x14ac:dyDescent="0.45">
      <c r="A173" s="299"/>
      <c r="B173" s="299"/>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row>
    <row r="174" spans="1:26" ht="12.75" customHeight="1" x14ac:dyDescent="0.45">
      <c r="A174" s="299"/>
      <c r="B174" s="299"/>
      <c r="C174" s="299"/>
      <c r="D174" s="299"/>
      <c r="E174" s="299"/>
      <c r="F174" s="299"/>
      <c r="G174" s="299"/>
      <c r="H174" s="299"/>
      <c r="I174" s="299"/>
      <c r="J174" s="299"/>
      <c r="K174" s="299"/>
      <c r="L174" s="299"/>
      <c r="M174" s="299"/>
      <c r="N174" s="299"/>
      <c r="O174" s="299"/>
      <c r="P174" s="299"/>
      <c r="Q174" s="299"/>
      <c r="R174" s="299"/>
      <c r="S174" s="299"/>
      <c r="T174" s="299"/>
      <c r="U174" s="299"/>
      <c r="V174" s="299"/>
      <c r="W174" s="299"/>
      <c r="X174" s="299"/>
      <c r="Y174" s="299"/>
      <c r="Z174" s="299"/>
    </row>
    <row r="175" spans="1:26" ht="12.75" customHeight="1" x14ac:dyDescent="0.45">
      <c r="A175" s="299"/>
      <c r="B175" s="299"/>
      <c r="C175" s="299"/>
      <c r="D175" s="299"/>
      <c r="E175" s="299"/>
      <c r="F175" s="299"/>
      <c r="G175" s="299"/>
      <c r="H175" s="299"/>
      <c r="I175" s="299"/>
      <c r="J175" s="299"/>
      <c r="K175" s="299"/>
      <c r="L175" s="299"/>
      <c r="M175" s="299"/>
      <c r="N175" s="299"/>
      <c r="O175" s="299"/>
      <c r="P175" s="299"/>
      <c r="Q175" s="299"/>
      <c r="R175" s="299"/>
      <c r="S175" s="299"/>
      <c r="T175" s="299"/>
      <c r="U175" s="299"/>
      <c r="V175" s="299"/>
      <c r="W175" s="299"/>
      <c r="X175" s="299"/>
      <c r="Y175" s="299"/>
      <c r="Z175" s="299"/>
    </row>
    <row r="176" spans="1:26" ht="12.75" customHeight="1" x14ac:dyDescent="0.45">
      <c r="A176" s="299"/>
      <c r="B176" s="299"/>
      <c r="C176" s="299"/>
      <c r="D176" s="299"/>
      <c r="E176" s="299"/>
      <c r="F176" s="299"/>
      <c r="G176" s="299"/>
      <c r="H176" s="299"/>
      <c r="I176" s="299"/>
      <c r="J176" s="299"/>
      <c r="K176" s="299"/>
      <c r="L176" s="299"/>
      <c r="M176" s="299"/>
      <c r="N176" s="299"/>
      <c r="O176" s="299"/>
      <c r="P176" s="299"/>
      <c r="Q176" s="299"/>
      <c r="R176" s="299"/>
      <c r="S176" s="299"/>
      <c r="T176" s="299"/>
      <c r="U176" s="299"/>
      <c r="V176" s="299"/>
      <c r="W176" s="299"/>
      <c r="X176" s="299"/>
      <c r="Y176" s="299"/>
      <c r="Z176" s="299"/>
    </row>
    <row r="177" spans="1:26" ht="12.75" customHeight="1" x14ac:dyDescent="0.45">
      <c r="A177" s="299"/>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row>
    <row r="178" spans="1:26" ht="12.75" customHeight="1" x14ac:dyDescent="0.45">
      <c r="A178" s="299"/>
      <c r="B178" s="299"/>
      <c r="C178" s="299"/>
      <c r="D178" s="299"/>
      <c r="E178" s="299"/>
      <c r="F178" s="299"/>
      <c r="G178" s="299"/>
      <c r="H178" s="299"/>
      <c r="I178" s="299"/>
      <c r="J178" s="299"/>
      <c r="K178" s="299"/>
      <c r="L178" s="299"/>
      <c r="M178" s="299"/>
      <c r="N178" s="299"/>
      <c r="O178" s="299"/>
      <c r="P178" s="299"/>
      <c r="Q178" s="299"/>
      <c r="R178" s="299"/>
      <c r="S178" s="299"/>
      <c r="T178" s="299"/>
      <c r="U178" s="299"/>
      <c r="V178" s="299"/>
      <c r="W178" s="299"/>
      <c r="X178" s="299"/>
      <c r="Y178" s="299"/>
      <c r="Z178" s="299"/>
    </row>
    <row r="179" spans="1:26" ht="12.75" customHeight="1" x14ac:dyDescent="0.45">
      <c r="A179" s="299"/>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row>
    <row r="180" spans="1:26" ht="12.75" customHeight="1" x14ac:dyDescent="0.45">
      <c r="A180" s="299"/>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row>
    <row r="181" spans="1:26" ht="12.75" customHeight="1" x14ac:dyDescent="0.45">
      <c r="A181" s="299"/>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row>
    <row r="182" spans="1:26" ht="12.75" customHeight="1" x14ac:dyDescent="0.45">
      <c r="A182" s="299"/>
      <c r="B182" s="299"/>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row>
    <row r="183" spans="1:26" ht="12.75" customHeight="1" x14ac:dyDescent="0.45">
      <c r="A183" s="299"/>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row>
    <row r="184" spans="1:26" ht="12.75" customHeight="1" x14ac:dyDescent="0.45">
      <c r="A184" s="299"/>
      <c r="B184" s="299"/>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299"/>
      <c r="Y184" s="299"/>
      <c r="Z184" s="299"/>
    </row>
    <row r="185" spans="1:26" ht="12.75" customHeight="1" x14ac:dyDescent="0.45">
      <c r="A185" s="299"/>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row>
    <row r="186" spans="1:26" ht="12.75" customHeight="1" x14ac:dyDescent="0.45">
      <c r="A186" s="299"/>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row>
    <row r="187" spans="1:26" ht="12.75" customHeight="1" x14ac:dyDescent="0.45">
      <c r="A187" s="299"/>
      <c r="B187" s="299"/>
      <c r="C187" s="299"/>
      <c r="D187" s="299"/>
      <c r="E187" s="299"/>
      <c r="F187" s="299"/>
      <c r="G187" s="299"/>
      <c r="H187" s="299"/>
      <c r="I187" s="299"/>
      <c r="J187" s="299"/>
      <c r="K187" s="299"/>
      <c r="L187" s="299"/>
      <c r="M187" s="299"/>
      <c r="N187" s="299"/>
      <c r="O187" s="299"/>
      <c r="P187" s="299"/>
      <c r="Q187" s="299"/>
      <c r="R187" s="299"/>
      <c r="S187" s="299"/>
      <c r="T187" s="299"/>
      <c r="U187" s="299"/>
      <c r="V187" s="299"/>
      <c r="W187" s="299"/>
      <c r="X187" s="299"/>
      <c r="Y187" s="299"/>
      <c r="Z187" s="299"/>
    </row>
    <row r="188" spans="1:26" ht="12.75" customHeight="1" x14ac:dyDescent="0.45">
      <c r="A188" s="299"/>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row>
    <row r="189" spans="1:26" ht="12.75" customHeight="1" x14ac:dyDescent="0.45">
      <c r="A189" s="299"/>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row>
    <row r="190" spans="1:26" ht="12.75" customHeight="1" x14ac:dyDescent="0.45">
      <c r="A190" s="299"/>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row>
    <row r="191" spans="1:26" ht="12.75" customHeight="1" x14ac:dyDescent="0.45">
      <c r="A191" s="299"/>
      <c r="B191" s="299"/>
      <c r="C191" s="299"/>
      <c r="D191" s="299"/>
      <c r="E191" s="299"/>
      <c r="F191" s="299"/>
      <c r="G191" s="299"/>
      <c r="H191" s="299"/>
      <c r="I191" s="299"/>
      <c r="J191" s="299"/>
      <c r="K191" s="299"/>
      <c r="L191" s="299"/>
      <c r="M191" s="299"/>
      <c r="N191" s="299"/>
      <c r="O191" s="299"/>
      <c r="P191" s="299"/>
      <c r="Q191" s="299"/>
      <c r="R191" s="299"/>
      <c r="S191" s="299"/>
      <c r="T191" s="299"/>
      <c r="U191" s="299"/>
      <c r="V191" s="299"/>
      <c r="W191" s="299"/>
      <c r="X191" s="299"/>
      <c r="Y191" s="299"/>
      <c r="Z191" s="299"/>
    </row>
    <row r="192" spans="1:26" ht="12.75" customHeight="1" x14ac:dyDescent="0.45">
      <c r="A192" s="299"/>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row>
    <row r="193" spans="1:26" ht="12.75" customHeight="1" x14ac:dyDescent="0.45">
      <c r="A193" s="299"/>
      <c r="B193" s="299"/>
      <c r="C193" s="299"/>
      <c r="D193" s="299"/>
      <c r="E193" s="299"/>
      <c r="F193" s="299"/>
      <c r="G193" s="299"/>
      <c r="H193" s="299"/>
      <c r="I193" s="299"/>
      <c r="J193" s="299"/>
      <c r="K193" s="299"/>
      <c r="L193" s="299"/>
      <c r="M193" s="299"/>
      <c r="N193" s="299"/>
      <c r="O193" s="299"/>
      <c r="P193" s="299"/>
      <c r="Q193" s="299"/>
      <c r="R193" s="299"/>
      <c r="S193" s="299"/>
      <c r="T193" s="299"/>
      <c r="U193" s="299"/>
      <c r="V193" s="299"/>
      <c r="W193" s="299"/>
      <c r="X193" s="299"/>
      <c r="Y193" s="299"/>
      <c r="Z193" s="299"/>
    </row>
    <row r="194" spans="1:26" ht="12.75" customHeight="1" x14ac:dyDescent="0.45">
      <c r="A194" s="299"/>
      <c r="B194" s="299"/>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row>
    <row r="195" spans="1:26" ht="12.75" customHeight="1" x14ac:dyDescent="0.45">
      <c r="A195" s="299"/>
      <c r="B195" s="299"/>
      <c r="C195" s="299"/>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row>
    <row r="196" spans="1:26" ht="12.75" customHeight="1" x14ac:dyDescent="0.45">
      <c r="A196" s="299"/>
      <c r="B196" s="299"/>
      <c r="C196" s="299"/>
      <c r="D196" s="299"/>
      <c r="E196" s="299"/>
      <c r="F196" s="299"/>
      <c r="G196" s="299"/>
      <c r="H196" s="299"/>
      <c r="I196" s="299"/>
      <c r="J196" s="299"/>
      <c r="K196" s="299"/>
      <c r="L196" s="299"/>
      <c r="M196" s="299"/>
      <c r="N196" s="299"/>
      <c r="O196" s="299"/>
      <c r="P196" s="299"/>
      <c r="Q196" s="299"/>
      <c r="R196" s="299"/>
      <c r="S196" s="299"/>
      <c r="T196" s="299"/>
      <c r="U196" s="299"/>
      <c r="V196" s="299"/>
      <c r="W196" s="299"/>
      <c r="X196" s="299"/>
      <c r="Y196" s="299"/>
      <c r="Z196" s="299"/>
    </row>
    <row r="197" spans="1:26" ht="12.75" customHeight="1" x14ac:dyDescent="0.45">
      <c r="A197" s="299"/>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row>
    <row r="198" spans="1:26" ht="12.75" customHeight="1" x14ac:dyDescent="0.45">
      <c r="A198" s="299"/>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row>
    <row r="199" spans="1:26" ht="12.75" customHeight="1" x14ac:dyDescent="0.45">
      <c r="A199" s="299"/>
      <c r="B199" s="299"/>
      <c r="C199" s="299"/>
      <c r="D199" s="299"/>
      <c r="E199" s="299"/>
      <c r="F199" s="299"/>
      <c r="G199" s="299"/>
      <c r="H199" s="299"/>
      <c r="I199" s="299"/>
      <c r="J199" s="299"/>
      <c r="K199" s="299"/>
      <c r="L199" s="299"/>
      <c r="M199" s="299"/>
      <c r="N199" s="299"/>
      <c r="O199" s="299"/>
      <c r="P199" s="299"/>
      <c r="Q199" s="299"/>
      <c r="R199" s="299"/>
      <c r="S199" s="299"/>
      <c r="T199" s="299"/>
      <c r="U199" s="299"/>
      <c r="V199" s="299"/>
      <c r="W199" s="299"/>
      <c r="X199" s="299"/>
      <c r="Y199" s="299"/>
      <c r="Z199" s="299"/>
    </row>
    <row r="200" spans="1:26" ht="12.75" customHeight="1" x14ac:dyDescent="0.45">
      <c r="A200" s="299"/>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row>
    <row r="201" spans="1:26" ht="12.75" customHeight="1" x14ac:dyDescent="0.45">
      <c r="A201" s="299"/>
      <c r="B201" s="299"/>
      <c r="C201" s="299"/>
      <c r="D201" s="299"/>
      <c r="E201" s="299"/>
      <c r="F201" s="299"/>
      <c r="G201" s="299"/>
      <c r="H201" s="299"/>
      <c r="I201" s="299"/>
      <c r="J201" s="299"/>
      <c r="K201" s="299"/>
      <c r="L201" s="299"/>
      <c r="M201" s="299"/>
      <c r="N201" s="299"/>
      <c r="O201" s="299"/>
      <c r="P201" s="299"/>
      <c r="Q201" s="299"/>
      <c r="R201" s="299"/>
      <c r="S201" s="299"/>
      <c r="T201" s="299"/>
      <c r="U201" s="299"/>
      <c r="V201" s="299"/>
      <c r="W201" s="299"/>
      <c r="X201" s="299"/>
      <c r="Y201" s="299"/>
      <c r="Z201" s="299"/>
    </row>
    <row r="202" spans="1:26" ht="12.75" customHeight="1" x14ac:dyDescent="0.45">
      <c r="A202" s="299"/>
      <c r="B202" s="299"/>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row>
    <row r="203" spans="1:26" ht="12.75" customHeight="1" x14ac:dyDescent="0.45">
      <c r="A203" s="299"/>
      <c r="B203" s="299"/>
      <c r="C203" s="299"/>
      <c r="D203" s="299"/>
      <c r="E203" s="299"/>
      <c r="F203" s="299"/>
      <c r="G203" s="299"/>
      <c r="H203" s="299"/>
      <c r="I203" s="299"/>
      <c r="J203" s="299"/>
      <c r="K203" s="299"/>
      <c r="L203" s="299"/>
      <c r="M203" s="299"/>
      <c r="N203" s="299"/>
      <c r="O203" s="299"/>
      <c r="P203" s="299"/>
      <c r="Q203" s="299"/>
      <c r="R203" s="299"/>
      <c r="S203" s="299"/>
      <c r="T203" s="299"/>
      <c r="U203" s="299"/>
      <c r="V203" s="299"/>
      <c r="W203" s="299"/>
      <c r="X203" s="299"/>
      <c r="Y203" s="299"/>
      <c r="Z203" s="299"/>
    </row>
    <row r="204" spans="1:26" ht="12.75" customHeight="1" x14ac:dyDescent="0.45">
      <c r="A204" s="299"/>
      <c r="B204" s="299"/>
      <c r="C204" s="299"/>
      <c r="D204" s="299"/>
      <c r="E204" s="299"/>
      <c r="F204" s="299"/>
      <c r="G204" s="299"/>
      <c r="H204" s="299"/>
      <c r="I204" s="299"/>
      <c r="J204" s="299"/>
      <c r="K204" s="299"/>
      <c r="L204" s="299"/>
      <c r="M204" s="299"/>
      <c r="N204" s="299"/>
      <c r="O204" s="299"/>
      <c r="P204" s="299"/>
      <c r="Q204" s="299"/>
      <c r="R204" s="299"/>
      <c r="S204" s="299"/>
      <c r="T204" s="299"/>
      <c r="U204" s="299"/>
      <c r="V204" s="299"/>
      <c r="W204" s="299"/>
      <c r="X204" s="299"/>
      <c r="Y204" s="299"/>
      <c r="Z204" s="299"/>
    </row>
    <row r="205" spans="1:26" ht="12.75" customHeight="1" x14ac:dyDescent="0.45">
      <c r="A205" s="299"/>
      <c r="B205" s="299"/>
      <c r="C205" s="299"/>
      <c r="D205" s="299"/>
      <c r="E205" s="299"/>
      <c r="F205" s="299"/>
      <c r="G205" s="299"/>
      <c r="H205" s="299"/>
      <c r="I205" s="299"/>
      <c r="J205" s="299"/>
      <c r="K205" s="299"/>
      <c r="L205" s="299"/>
      <c r="M205" s="299"/>
      <c r="N205" s="299"/>
      <c r="O205" s="299"/>
      <c r="P205" s="299"/>
      <c r="Q205" s="299"/>
      <c r="R205" s="299"/>
      <c r="S205" s="299"/>
      <c r="T205" s="299"/>
      <c r="U205" s="299"/>
      <c r="V205" s="299"/>
      <c r="W205" s="299"/>
      <c r="X205" s="299"/>
      <c r="Y205" s="299"/>
      <c r="Z205" s="299"/>
    </row>
    <row r="206" spans="1:26" ht="12.75" customHeight="1" x14ac:dyDescent="0.45">
      <c r="A206" s="299"/>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row>
    <row r="207" spans="1:26" ht="12.75" customHeight="1" x14ac:dyDescent="0.45">
      <c r="A207" s="299"/>
      <c r="B207" s="299"/>
      <c r="C207" s="299"/>
      <c r="D207" s="299"/>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row>
    <row r="208" spans="1:26" ht="12.75" customHeight="1" x14ac:dyDescent="0.45">
      <c r="A208" s="299"/>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row>
    <row r="209" spans="1:26" ht="12.75" customHeight="1" x14ac:dyDescent="0.45">
      <c r="A209" s="299"/>
      <c r="B209" s="299"/>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row>
    <row r="210" spans="1:26" ht="12.75" customHeight="1" x14ac:dyDescent="0.45">
      <c r="A210" s="299"/>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row>
    <row r="211" spans="1:26" ht="12.75" customHeight="1" x14ac:dyDescent="0.45">
      <c r="A211" s="299"/>
      <c r="B211" s="299"/>
      <c r="C211" s="299"/>
      <c r="D211" s="299"/>
      <c r="E211" s="299"/>
      <c r="F211" s="299"/>
      <c r="G211" s="299"/>
      <c r="H211" s="299"/>
      <c r="I211" s="299"/>
      <c r="J211" s="299"/>
      <c r="K211" s="299"/>
      <c r="L211" s="299"/>
      <c r="M211" s="299"/>
      <c r="N211" s="299"/>
      <c r="O211" s="299"/>
      <c r="P211" s="299"/>
      <c r="Q211" s="299"/>
      <c r="R211" s="299"/>
      <c r="S211" s="299"/>
      <c r="T211" s="299"/>
      <c r="U211" s="299"/>
      <c r="V211" s="299"/>
      <c r="W211" s="299"/>
      <c r="X211" s="299"/>
      <c r="Y211" s="299"/>
      <c r="Z211" s="299"/>
    </row>
    <row r="212" spans="1:26" ht="12.75" customHeight="1" x14ac:dyDescent="0.45">
      <c r="A212" s="299"/>
      <c r="B212" s="299"/>
      <c r="C212" s="299"/>
      <c r="D212" s="299"/>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row>
    <row r="213" spans="1:26" ht="12.75" customHeight="1" x14ac:dyDescent="0.45">
      <c r="A213" s="299"/>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row>
    <row r="214" spans="1:26" ht="12.75" customHeight="1" x14ac:dyDescent="0.45">
      <c r="A214" s="299"/>
      <c r="B214" s="299"/>
      <c r="C214" s="299"/>
      <c r="D214" s="299"/>
      <c r="E214" s="299"/>
      <c r="F214" s="299"/>
      <c r="G214" s="299"/>
      <c r="H214" s="299"/>
      <c r="I214" s="299"/>
      <c r="J214" s="299"/>
      <c r="K214" s="299"/>
      <c r="L214" s="299"/>
      <c r="M214" s="299"/>
      <c r="N214" s="299"/>
      <c r="O214" s="299"/>
      <c r="P214" s="299"/>
      <c r="Q214" s="299"/>
      <c r="R214" s="299"/>
      <c r="S214" s="299"/>
      <c r="T214" s="299"/>
      <c r="U214" s="299"/>
      <c r="V214" s="299"/>
      <c r="W214" s="299"/>
      <c r="X214" s="299"/>
      <c r="Y214" s="299"/>
      <c r="Z214" s="299"/>
    </row>
    <row r="215" spans="1:26" ht="12.75" customHeight="1" x14ac:dyDescent="0.45">
      <c r="A215" s="299"/>
      <c r="B215" s="299"/>
      <c r="C215" s="299"/>
      <c r="D215" s="299"/>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row>
    <row r="216" spans="1:26" ht="12.75" customHeight="1" x14ac:dyDescent="0.45">
      <c r="A216" s="299"/>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row>
    <row r="217" spans="1:26" ht="12.75" customHeight="1" x14ac:dyDescent="0.45">
      <c r="A217" s="299"/>
      <c r="B217" s="299"/>
      <c r="C217" s="299"/>
      <c r="D217" s="299"/>
      <c r="E217" s="299"/>
      <c r="F217" s="299"/>
      <c r="G217" s="299"/>
      <c r="H217" s="299"/>
      <c r="I217" s="299"/>
      <c r="J217" s="299"/>
      <c r="K217" s="299"/>
      <c r="L217" s="299"/>
      <c r="M217" s="299"/>
      <c r="N217" s="299"/>
      <c r="O217" s="299"/>
      <c r="P217" s="299"/>
      <c r="Q217" s="299"/>
      <c r="R217" s="299"/>
      <c r="S217" s="299"/>
      <c r="T217" s="299"/>
      <c r="U217" s="299"/>
      <c r="V217" s="299"/>
      <c r="W217" s="299"/>
      <c r="X217" s="299"/>
      <c r="Y217" s="299"/>
      <c r="Z217" s="299"/>
    </row>
    <row r="218" spans="1:26" ht="12.75" customHeight="1" x14ac:dyDescent="0.45">
      <c r="A218" s="299"/>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row>
    <row r="219" spans="1:26" ht="12.75" customHeight="1" x14ac:dyDescent="0.45">
      <c r="A219" s="299"/>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row>
    <row r="220" spans="1:26" ht="12.75" customHeight="1" x14ac:dyDescent="0.45">
      <c r="A220" s="299"/>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row>
    <row r="221" spans="1:26" ht="12.75" customHeight="1" x14ac:dyDescent="0.45">
      <c r="A221" s="299"/>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row>
    <row r="222" spans="1:26" ht="12.75" customHeight="1" x14ac:dyDescent="0.45">
      <c r="A222" s="299"/>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row>
    <row r="223" spans="1:26" ht="12.75" customHeight="1" x14ac:dyDescent="0.45">
      <c r="A223" s="299"/>
      <c r="B223" s="299"/>
      <c r="C223" s="299"/>
      <c r="D223" s="299"/>
      <c r="E223" s="299"/>
      <c r="F223" s="299"/>
      <c r="G223" s="299"/>
      <c r="H223" s="299"/>
      <c r="I223" s="299"/>
      <c r="J223" s="299"/>
      <c r="K223" s="299"/>
      <c r="L223" s="299"/>
      <c r="M223" s="299"/>
      <c r="N223" s="299"/>
      <c r="O223" s="299"/>
      <c r="P223" s="299"/>
      <c r="Q223" s="299"/>
      <c r="R223" s="299"/>
      <c r="S223" s="299"/>
      <c r="T223" s="299"/>
      <c r="U223" s="299"/>
      <c r="V223" s="299"/>
      <c r="W223" s="299"/>
      <c r="X223" s="299"/>
      <c r="Y223" s="299"/>
      <c r="Z223" s="299"/>
    </row>
    <row r="224" spans="1:26" ht="12.75" customHeight="1" x14ac:dyDescent="0.45">
      <c r="A224" s="299"/>
      <c r="B224" s="299"/>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row>
    <row r="225" spans="1:26" ht="12.75" customHeight="1" x14ac:dyDescent="0.45">
      <c r="A225" s="299"/>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row>
    <row r="226" spans="1:26" ht="12.75" customHeight="1" x14ac:dyDescent="0.45">
      <c r="A226" s="299"/>
      <c r="B226" s="299"/>
      <c r="C226" s="299"/>
      <c r="D226" s="299"/>
      <c r="E226" s="299"/>
      <c r="F226" s="299"/>
      <c r="G226" s="299"/>
      <c r="H226" s="299"/>
      <c r="I226" s="299"/>
      <c r="J226" s="299"/>
      <c r="K226" s="299"/>
      <c r="L226" s="299"/>
      <c r="M226" s="299"/>
      <c r="N226" s="299"/>
      <c r="O226" s="299"/>
      <c r="P226" s="299"/>
      <c r="Q226" s="299"/>
      <c r="R226" s="299"/>
      <c r="S226" s="299"/>
      <c r="T226" s="299"/>
      <c r="U226" s="299"/>
      <c r="V226" s="299"/>
      <c r="W226" s="299"/>
      <c r="X226" s="299"/>
      <c r="Y226" s="299"/>
      <c r="Z226" s="299"/>
    </row>
    <row r="227" spans="1:26" ht="12.75" customHeight="1" x14ac:dyDescent="0.45">
      <c r="A227" s="299"/>
      <c r="B227" s="299"/>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row>
    <row r="228" spans="1:26" ht="12.75" customHeight="1" x14ac:dyDescent="0.45">
      <c r="A228" s="299"/>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row>
    <row r="229" spans="1:26" ht="12.75" customHeight="1" x14ac:dyDescent="0.45">
      <c r="A229" s="299"/>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row>
    <row r="230" spans="1:26" ht="12.75" customHeight="1" x14ac:dyDescent="0.45">
      <c r="A230" s="299"/>
      <c r="B230" s="299"/>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row>
    <row r="231" spans="1:26" ht="12.75" customHeight="1" x14ac:dyDescent="0.45">
      <c r="A231" s="299"/>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row>
    <row r="232" spans="1:26" ht="12.75" customHeight="1" x14ac:dyDescent="0.45">
      <c r="A232" s="299"/>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row>
    <row r="233" spans="1:26" ht="12.75" customHeight="1" x14ac:dyDescent="0.45">
      <c r="A233" s="299"/>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row>
    <row r="234" spans="1:26" ht="12.75" customHeight="1" x14ac:dyDescent="0.45">
      <c r="A234" s="299"/>
      <c r="B234" s="299"/>
      <c r="C234" s="299"/>
      <c r="D234" s="299"/>
      <c r="E234" s="299"/>
      <c r="F234" s="299"/>
      <c r="G234" s="299"/>
      <c r="H234" s="299"/>
      <c r="I234" s="299"/>
      <c r="J234" s="299"/>
      <c r="K234" s="299"/>
      <c r="L234" s="299"/>
      <c r="M234" s="299"/>
      <c r="N234" s="299"/>
      <c r="O234" s="299"/>
      <c r="P234" s="299"/>
      <c r="Q234" s="299"/>
      <c r="R234" s="299"/>
      <c r="S234" s="299"/>
      <c r="T234" s="299"/>
      <c r="U234" s="299"/>
      <c r="V234" s="299"/>
      <c r="W234" s="299"/>
      <c r="X234" s="299"/>
      <c r="Y234" s="299"/>
      <c r="Z234" s="299"/>
    </row>
    <row r="235" spans="1:26" ht="12.75" customHeight="1" x14ac:dyDescent="0.45">
      <c r="A235" s="299"/>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row>
    <row r="236" spans="1:26" ht="12.75" customHeight="1" x14ac:dyDescent="0.45">
      <c r="A236" s="299"/>
      <c r="B236" s="299"/>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row>
    <row r="237" spans="1:26" ht="12.75" customHeight="1" x14ac:dyDescent="0.45">
      <c r="A237" s="299"/>
      <c r="B237" s="299"/>
      <c r="C237" s="299"/>
      <c r="D237" s="299"/>
      <c r="E237" s="299"/>
      <c r="F237" s="299"/>
      <c r="G237" s="299"/>
      <c r="H237" s="299"/>
      <c r="I237" s="299"/>
      <c r="J237" s="299"/>
      <c r="K237" s="299"/>
      <c r="L237" s="299"/>
      <c r="M237" s="299"/>
      <c r="N237" s="299"/>
      <c r="O237" s="299"/>
      <c r="P237" s="299"/>
      <c r="Q237" s="299"/>
      <c r="R237" s="299"/>
      <c r="S237" s="299"/>
      <c r="T237" s="299"/>
      <c r="U237" s="299"/>
      <c r="V237" s="299"/>
      <c r="W237" s="299"/>
      <c r="X237" s="299"/>
      <c r="Y237" s="299"/>
      <c r="Z237" s="299"/>
    </row>
    <row r="238" spans="1:26" ht="12.75" customHeight="1" x14ac:dyDescent="0.45">
      <c r="A238" s="299"/>
      <c r="B238" s="299"/>
      <c r="C238" s="299"/>
      <c r="D238" s="299"/>
      <c r="E238" s="299"/>
      <c r="F238" s="299"/>
      <c r="G238" s="299"/>
      <c r="H238" s="299"/>
      <c r="I238" s="299"/>
      <c r="J238" s="299"/>
      <c r="K238" s="299"/>
      <c r="L238" s="299"/>
      <c r="M238" s="299"/>
      <c r="N238" s="299"/>
      <c r="O238" s="299"/>
      <c r="P238" s="299"/>
      <c r="Q238" s="299"/>
      <c r="R238" s="299"/>
      <c r="S238" s="299"/>
      <c r="T238" s="299"/>
      <c r="U238" s="299"/>
      <c r="V238" s="299"/>
      <c r="W238" s="299"/>
      <c r="X238" s="299"/>
      <c r="Y238" s="299"/>
      <c r="Z238" s="299"/>
    </row>
    <row r="239" spans="1:26" ht="12.75" customHeight="1" x14ac:dyDescent="0.45">
      <c r="A239" s="299"/>
      <c r="B239" s="299"/>
      <c r="C239" s="299"/>
      <c r="D239" s="299"/>
      <c r="E239" s="299"/>
      <c r="F239" s="299"/>
      <c r="G239" s="299"/>
      <c r="H239" s="299"/>
      <c r="I239" s="299"/>
      <c r="J239" s="299"/>
      <c r="K239" s="299"/>
      <c r="L239" s="299"/>
      <c r="M239" s="299"/>
      <c r="N239" s="299"/>
      <c r="O239" s="299"/>
      <c r="P239" s="299"/>
      <c r="Q239" s="299"/>
      <c r="R239" s="299"/>
      <c r="S239" s="299"/>
      <c r="T239" s="299"/>
      <c r="U239" s="299"/>
      <c r="V239" s="299"/>
      <c r="W239" s="299"/>
      <c r="X239" s="299"/>
      <c r="Y239" s="299"/>
      <c r="Z239" s="299"/>
    </row>
    <row r="240" spans="1:26" ht="12.75" customHeight="1" x14ac:dyDescent="0.45">
      <c r="A240" s="299"/>
      <c r="B240" s="299"/>
      <c r="C240" s="299"/>
      <c r="D240" s="299"/>
      <c r="E240" s="299"/>
      <c r="F240" s="299"/>
      <c r="G240" s="299"/>
      <c r="H240" s="299"/>
      <c r="I240" s="299"/>
      <c r="J240" s="299"/>
      <c r="K240" s="299"/>
      <c r="L240" s="299"/>
      <c r="M240" s="299"/>
      <c r="N240" s="299"/>
      <c r="O240" s="299"/>
      <c r="P240" s="299"/>
      <c r="Q240" s="299"/>
      <c r="R240" s="299"/>
      <c r="S240" s="299"/>
      <c r="T240" s="299"/>
      <c r="U240" s="299"/>
      <c r="V240" s="299"/>
      <c r="W240" s="299"/>
      <c r="X240" s="299"/>
      <c r="Y240" s="299"/>
      <c r="Z240" s="299"/>
    </row>
    <row r="241" spans="1:26" ht="12.75" customHeight="1" x14ac:dyDescent="0.45">
      <c r="A241" s="299"/>
      <c r="B241" s="299"/>
      <c r="C241" s="299"/>
      <c r="D241" s="299"/>
      <c r="E241" s="299"/>
      <c r="F241" s="299"/>
      <c r="G241" s="299"/>
      <c r="H241" s="299"/>
      <c r="I241" s="299"/>
      <c r="J241" s="299"/>
      <c r="K241" s="299"/>
      <c r="L241" s="299"/>
      <c r="M241" s="299"/>
      <c r="N241" s="299"/>
      <c r="O241" s="299"/>
      <c r="P241" s="299"/>
      <c r="Q241" s="299"/>
      <c r="R241" s="299"/>
      <c r="S241" s="299"/>
      <c r="T241" s="299"/>
      <c r="U241" s="299"/>
      <c r="V241" s="299"/>
      <c r="W241" s="299"/>
      <c r="X241" s="299"/>
      <c r="Y241" s="299"/>
      <c r="Z241" s="299"/>
    </row>
    <row r="242" spans="1:26" ht="12.75" customHeight="1" x14ac:dyDescent="0.45">
      <c r="A242" s="299"/>
      <c r="B242" s="299"/>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row>
    <row r="243" spans="1:26" ht="12.75" customHeight="1" x14ac:dyDescent="0.45">
      <c r="A243" s="299"/>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row>
    <row r="244" spans="1:26" ht="12.75" customHeight="1" x14ac:dyDescent="0.45">
      <c r="A244" s="299"/>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row>
    <row r="245" spans="1:26" ht="12.75" customHeight="1" x14ac:dyDescent="0.45">
      <c r="A245" s="299"/>
      <c r="B245" s="29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row>
    <row r="246" spans="1:26" ht="12.75" customHeight="1" x14ac:dyDescent="0.45">
      <c r="A246" s="299"/>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row>
    <row r="247" spans="1:26" ht="12.75" customHeight="1" x14ac:dyDescent="0.45">
      <c r="A247" s="299"/>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row>
    <row r="248" spans="1:26" ht="12.75" customHeight="1" x14ac:dyDescent="0.45">
      <c r="A248" s="299"/>
      <c r="B248" s="299"/>
      <c r="C248" s="299"/>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row>
    <row r="249" spans="1:26" ht="12.75" customHeight="1" x14ac:dyDescent="0.45">
      <c r="A249" s="299"/>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row>
    <row r="250" spans="1:26" ht="12.75" customHeight="1" x14ac:dyDescent="0.45">
      <c r="A250" s="299"/>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row>
    <row r="251" spans="1:26" ht="12.75" customHeight="1" x14ac:dyDescent="0.45">
      <c r="A251" s="299"/>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row>
    <row r="252" spans="1:26" ht="12.75" customHeight="1" x14ac:dyDescent="0.45">
      <c r="A252" s="299"/>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row>
    <row r="253" spans="1:26" ht="12.75" customHeight="1" x14ac:dyDescent="0.45">
      <c r="A253" s="299"/>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row>
    <row r="254" spans="1:26" ht="12.75" customHeight="1" x14ac:dyDescent="0.45">
      <c r="A254" s="299"/>
      <c r="B254" s="299"/>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row>
    <row r="255" spans="1:26" ht="12.75" customHeight="1" x14ac:dyDescent="0.45">
      <c r="A255" s="299"/>
      <c r="B255" s="299"/>
      <c r="C255" s="299"/>
      <c r="D255" s="299"/>
      <c r="E255" s="299"/>
      <c r="F255" s="299"/>
      <c r="G255" s="299"/>
      <c r="H255" s="299"/>
      <c r="I255" s="299"/>
      <c r="J255" s="299"/>
      <c r="K255" s="299"/>
      <c r="L255" s="299"/>
      <c r="M255" s="299"/>
      <c r="N255" s="299"/>
      <c r="O255" s="299"/>
      <c r="P255" s="299"/>
      <c r="Q255" s="299"/>
      <c r="R255" s="299"/>
      <c r="S255" s="299"/>
      <c r="T255" s="299"/>
      <c r="U255" s="299"/>
      <c r="V255" s="299"/>
      <c r="W255" s="299"/>
      <c r="X255" s="299"/>
      <c r="Y255" s="299"/>
      <c r="Z255" s="299"/>
    </row>
    <row r="256" spans="1:26" ht="12.75" customHeight="1" x14ac:dyDescent="0.45">
      <c r="A256" s="299"/>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row>
    <row r="257" spans="1:26" ht="12.75" customHeight="1" x14ac:dyDescent="0.45">
      <c r="A257" s="299"/>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row>
    <row r="258" spans="1:26" ht="12.75" customHeight="1" x14ac:dyDescent="0.45">
      <c r="A258" s="299"/>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row>
    <row r="259" spans="1:26" ht="12.75" customHeight="1" x14ac:dyDescent="0.45">
      <c r="A259" s="299"/>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row>
    <row r="260" spans="1:26" ht="12.75" customHeight="1" x14ac:dyDescent="0.45">
      <c r="A260" s="299"/>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row>
    <row r="261" spans="1:26" ht="12.75" customHeight="1" x14ac:dyDescent="0.45">
      <c r="A261" s="299"/>
      <c r="B261" s="299"/>
      <c r="C261" s="299"/>
      <c r="D261" s="299"/>
      <c r="E261" s="299"/>
      <c r="F261" s="299"/>
      <c r="G261" s="299"/>
      <c r="H261" s="299"/>
      <c r="I261" s="299"/>
      <c r="J261" s="299"/>
      <c r="K261" s="299"/>
      <c r="L261" s="299"/>
      <c r="M261" s="299"/>
      <c r="N261" s="299"/>
      <c r="O261" s="299"/>
      <c r="P261" s="299"/>
      <c r="Q261" s="299"/>
      <c r="R261" s="299"/>
      <c r="S261" s="299"/>
      <c r="T261" s="299"/>
      <c r="U261" s="299"/>
      <c r="V261" s="299"/>
      <c r="W261" s="299"/>
      <c r="X261" s="299"/>
      <c r="Y261" s="299"/>
      <c r="Z261" s="299"/>
    </row>
    <row r="262" spans="1:26" ht="12.75" customHeight="1" x14ac:dyDescent="0.45">
      <c r="A262" s="299"/>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row>
    <row r="263" spans="1:26" ht="12.75" customHeight="1" x14ac:dyDescent="0.45">
      <c r="A263" s="299"/>
      <c r="B263" s="299"/>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row>
    <row r="264" spans="1:26" ht="12.75" customHeight="1" x14ac:dyDescent="0.45">
      <c r="A264" s="299"/>
      <c r="B264" s="299"/>
      <c r="C264" s="299"/>
      <c r="D264" s="299"/>
      <c r="E264" s="299"/>
      <c r="F264" s="299"/>
      <c r="G264" s="299"/>
      <c r="H264" s="299"/>
      <c r="I264" s="299"/>
      <c r="J264" s="299"/>
      <c r="K264" s="299"/>
      <c r="L264" s="299"/>
      <c r="M264" s="299"/>
      <c r="N264" s="299"/>
      <c r="O264" s="299"/>
      <c r="P264" s="299"/>
      <c r="Q264" s="299"/>
      <c r="R264" s="299"/>
      <c r="S264" s="299"/>
      <c r="T264" s="299"/>
      <c r="U264" s="299"/>
      <c r="V264" s="299"/>
      <c r="W264" s="299"/>
      <c r="X264" s="299"/>
      <c r="Y264" s="299"/>
      <c r="Z264" s="299"/>
    </row>
    <row r="265" spans="1:26" ht="12.75" customHeight="1" x14ac:dyDescent="0.45">
      <c r="A265" s="299"/>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row>
    <row r="266" spans="1:26" ht="12.75" customHeight="1" x14ac:dyDescent="0.45">
      <c r="A266" s="299"/>
      <c r="B266" s="299"/>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row>
    <row r="267" spans="1:26" ht="12.75" customHeight="1" x14ac:dyDescent="0.45">
      <c r="A267" s="299"/>
      <c r="B267" s="299"/>
      <c r="C267" s="299"/>
      <c r="D267" s="299"/>
      <c r="E267" s="299"/>
      <c r="F267" s="299"/>
      <c r="G267" s="299"/>
      <c r="H267" s="299"/>
      <c r="I267" s="299"/>
      <c r="J267" s="299"/>
      <c r="K267" s="299"/>
      <c r="L267" s="299"/>
      <c r="M267" s="299"/>
      <c r="N267" s="299"/>
      <c r="O267" s="299"/>
      <c r="P267" s="299"/>
      <c r="Q267" s="299"/>
      <c r="R267" s="299"/>
      <c r="S267" s="299"/>
      <c r="T267" s="299"/>
      <c r="U267" s="299"/>
      <c r="V267" s="299"/>
      <c r="W267" s="299"/>
      <c r="X267" s="299"/>
      <c r="Y267" s="299"/>
      <c r="Z267" s="299"/>
    </row>
    <row r="268" spans="1:26" ht="12.75" customHeight="1" x14ac:dyDescent="0.45">
      <c r="A268" s="299"/>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row>
    <row r="269" spans="1:26" ht="12.75" customHeight="1" x14ac:dyDescent="0.45">
      <c r="A269" s="299"/>
      <c r="B269" s="299"/>
      <c r="C269" s="299"/>
      <c r="D269" s="299"/>
      <c r="E269" s="299"/>
      <c r="F269" s="299"/>
      <c r="G269" s="299"/>
      <c r="H269" s="299"/>
      <c r="I269" s="299"/>
      <c r="J269" s="299"/>
      <c r="K269" s="299"/>
      <c r="L269" s="299"/>
      <c r="M269" s="299"/>
      <c r="N269" s="299"/>
      <c r="O269" s="299"/>
      <c r="P269" s="299"/>
      <c r="Q269" s="299"/>
      <c r="R269" s="299"/>
      <c r="S269" s="299"/>
      <c r="T269" s="299"/>
      <c r="U269" s="299"/>
      <c r="V269" s="299"/>
      <c r="W269" s="299"/>
      <c r="X269" s="299"/>
      <c r="Y269" s="299"/>
      <c r="Z269" s="299"/>
    </row>
    <row r="270" spans="1:26" ht="12.75" customHeight="1" x14ac:dyDescent="0.45">
      <c r="A270" s="299"/>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row>
    <row r="271" spans="1:26" ht="12.75" customHeight="1" x14ac:dyDescent="0.45">
      <c r="A271" s="299"/>
      <c r="B271" s="299"/>
      <c r="C271" s="299"/>
      <c r="D271" s="299"/>
      <c r="E271" s="299"/>
      <c r="F271" s="299"/>
      <c r="G271" s="299"/>
      <c r="H271" s="299"/>
      <c r="I271" s="299"/>
      <c r="J271" s="299"/>
      <c r="K271" s="299"/>
      <c r="L271" s="299"/>
      <c r="M271" s="299"/>
      <c r="N271" s="299"/>
      <c r="O271" s="299"/>
      <c r="P271" s="299"/>
      <c r="Q271" s="299"/>
      <c r="R271" s="299"/>
      <c r="S271" s="299"/>
      <c r="T271" s="299"/>
      <c r="U271" s="299"/>
      <c r="V271" s="299"/>
      <c r="W271" s="299"/>
      <c r="X271" s="299"/>
      <c r="Y271" s="299"/>
      <c r="Z271" s="299"/>
    </row>
    <row r="272" spans="1:26" ht="12.75" customHeight="1" x14ac:dyDescent="0.45">
      <c r="A272" s="299"/>
      <c r="B272" s="299"/>
      <c r="C272" s="299"/>
      <c r="D272" s="299"/>
      <c r="E272" s="299"/>
      <c r="F272" s="299"/>
      <c r="G272" s="299"/>
      <c r="H272" s="299"/>
      <c r="I272" s="299"/>
      <c r="J272" s="299"/>
      <c r="K272" s="299"/>
      <c r="L272" s="299"/>
      <c r="M272" s="299"/>
      <c r="N272" s="299"/>
      <c r="O272" s="299"/>
      <c r="P272" s="299"/>
      <c r="Q272" s="299"/>
      <c r="R272" s="299"/>
      <c r="S272" s="299"/>
      <c r="T272" s="299"/>
      <c r="U272" s="299"/>
      <c r="V272" s="299"/>
      <c r="W272" s="299"/>
      <c r="X272" s="299"/>
      <c r="Y272" s="299"/>
      <c r="Z272" s="299"/>
    </row>
    <row r="273" spans="1:26" ht="12.75" customHeight="1" x14ac:dyDescent="0.45">
      <c r="A273" s="299"/>
      <c r="B273" s="299"/>
      <c r="C273" s="299"/>
      <c r="D273" s="299"/>
      <c r="E273" s="299"/>
      <c r="F273" s="299"/>
      <c r="G273" s="299"/>
      <c r="H273" s="299"/>
      <c r="I273" s="299"/>
      <c r="J273" s="299"/>
      <c r="K273" s="299"/>
      <c r="L273" s="299"/>
      <c r="M273" s="299"/>
      <c r="N273" s="299"/>
      <c r="O273" s="299"/>
      <c r="P273" s="299"/>
      <c r="Q273" s="299"/>
      <c r="R273" s="299"/>
      <c r="S273" s="299"/>
      <c r="T273" s="299"/>
      <c r="U273" s="299"/>
      <c r="V273" s="299"/>
      <c r="W273" s="299"/>
      <c r="X273" s="299"/>
      <c r="Y273" s="299"/>
      <c r="Z273" s="299"/>
    </row>
    <row r="274" spans="1:26" ht="12.75" customHeight="1" x14ac:dyDescent="0.45">
      <c r="A274" s="299"/>
      <c r="B274" s="299"/>
      <c r="C274" s="299"/>
      <c r="D274" s="299"/>
      <c r="E274" s="299"/>
      <c r="F274" s="299"/>
      <c r="G274" s="299"/>
      <c r="H274" s="299"/>
      <c r="I274" s="299"/>
      <c r="J274" s="299"/>
      <c r="K274" s="299"/>
      <c r="L274" s="299"/>
      <c r="M274" s="299"/>
      <c r="N274" s="299"/>
      <c r="O274" s="299"/>
      <c r="P274" s="299"/>
      <c r="Q274" s="299"/>
      <c r="R274" s="299"/>
      <c r="S274" s="299"/>
      <c r="T274" s="299"/>
      <c r="U274" s="299"/>
      <c r="V274" s="299"/>
      <c r="W274" s="299"/>
      <c r="X274" s="299"/>
      <c r="Y274" s="299"/>
      <c r="Z274" s="299"/>
    </row>
    <row r="275" spans="1:26" ht="12.75" customHeight="1" x14ac:dyDescent="0.45">
      <c r="A275" s="299"/>
      <c r="B275" s="299"/>
      <c r="C275" s="299"/>
      <c r="D275" s="299"/>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row>
    <row r="276" spans="1:26" ht="12.75" customHeight="1" x14ac:dyDescent="0.45">
      <c r="A276" s="299"/>
      <c r="B276" s="299"/>
      <c r="C276" s="299"/>
      <c r="D276" s="299"/>
      <c r="E276" s="299"/>
      <c r="F276" s="299"/>
      <c r="G276" s="299"/>
      <c r="H276" s="299"/>
      <c r="I276" s="299"/>
      <c r="J276" s="299"/>
      <c r="K276" s="299"/>
      <c r="L276" s="299"/>
      <c r="M276" s="299"/>
      <c r="N276" s="299"/>
      <c r="O276" s="299"/>
      <c r="P276" s="299"/>
      <c r="Q276" s="299"/>
      <c r="R276" s="299"/>
      <c r="S276" s="299"/>
      <c r="T276" s="299"/>
      <c r="U276" s="299"/>
      <c r="V276" s="299"/>
      <c r="W276" s="299"/>
      <c r="X276" s="299"/>
      <c r="Y276" s="299"/>
      <c r="Z276" s="299"/>
    </row>
    <row r="277" spans="1:26" ht="12.75" customHeight="1" x14ac:dyDescent="0.45">
      <c r="A277" s="299"/>
      <c r="B277" s="299"/>
      <c r="C277" s="299"/>
      <c r="D277" s="299"/>
      <c r="E277" s="299"/>
      <c r="F277" s="299"/>
      <c r="G277" s="299"/>
      <c r="H277" s="299"/>
      <c r="I277" s="299"/>
      <c r="J277" s="299"/>
      <c r="K277" s="299"/>
      <c r="L277" s="299"/>
      <c r="M277" s="299"/>
      <c r="N277" s="299"/>
      <c r="O277" s="299"/>
      <c r="P277" s="299"/>
      <c r="Q277" s="299"/>
      <c r="R277" s="299"/>
      <c r="S277" s="299"/>
      <c r="T277" s="299"/>
      <c r="U277" s="299"/>
      <c r="V277" s="299"/>
      <c r="W277" s="299"/>
      <c r="X277" s="299"/>
      <c r="Y277" s="299"/>
      <c r="Z277" s="299"/>
    </row>
    <row r="278" spans="1:26" ht="12.75" customHeight="1" x14ac:dyDescent="0.45">
      <c r="A278" s="299"/>
      <c r="B278" s="299"/>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row>
    <row r="279" spans="1:26" ht="12.75" customHeight="1" x14ac:dyDescent="0.45">
      <c r="A279" s="299"/>
      <c r="B279" s="299"/>
      <c r="C279" s="299"/>
      <c r="D279" s="299"/>
      <c r="E279" s="299"/>
      <c r="F279" s="299"/>
      <c r="G279" s="299"/>
      <c r="H279" s="299"/>
      <c r="I279" s="299"/>
      <c r="J279" s="299"/>
      <c r="K279" s="299"/>
      <c r="L279" s="299"/>
      <c r="M279" s="299"/>
      <c r="N279" s="299"/>
      <c r="O279" s="299"/>
      <c r="P279" s="299"/>
      <c r="Q279" s="299"/>
      <c r="R279" s="299"/>
      <c r="S279" s="299"/>
      <c r="T279" s="299"/>
      <c r="U279" s="299"/>
      <c r="V279" s="299"/>
      <c r="W279" s="299"/>
      <c r="X279" s="299"/>
      <c r="Y279" s="299"/>
      <c r="Z279" s="299"/>
    </row>
    <row r="280" spans="1:26" ht="12.75" customHeight="1" x14ac:dyDescent="0.45">
      <c r="A280" s="299"/>
      <c r="B280" s="299"/>
      <c r="C280" s="299"/>
      <c r="D280" s="299"/>
      <c r="E280" s="299"/>
      <c r="F280" s="299"/>
      <c r="G280" s="299"/>
      <c r="H280" s="299"/>
      <c r="I280" s="299"/>
      <c r="J280" s="299"/>
      <c r="K280" s="299"/>
      <c r="L280" s="299"/>
      <c r="M280" s="299"/>
      <c r="N280" s="299"/>
      <c r="O280" s="299"/>
      <c r="P280" s="299"/>
      <c r="Q280" s="299"/>
      <c r="R280" s="299"/>
      <c r="S280" s="299"/>
      <c r="T280" s="299"/>
      <c r="U280" s="299"/>
      <c r="V280" s="299"/>
      <c r="W280" s="299"/>
      <c r="X280" s="299"/>
      <c r="Y280" s="299"/>
      <c r="Z280" s="299"/>
    </row>
    <row r="281" spans="1:26" ht="12.75" customHeight="1" x14ac:dyDescent="0.45">
      <c r="A281" s="299"/>
      <c r="B281" s="299"/>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row>
    <row r="282" spans="1:26" ht="12.75" customHeight="1" x14ac:dyDescent="0.45">
      <c r="A282" s="299"/>
      <c r="B282" s="299"/>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row>
    <row r="283" spans="1:26" ht="12.75" customHeight="1" x14ac:dyDescent="0.45">
      <c r="A283" s="299"/>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row>
    <row r="284" spans="1:26" ht="12.75" customHeight="1" x14ac:dyDescent="0.45">
      <c r="A284" s="299"/>
      <c r="B284" s="299"/>
      <c r="C284" s="299"/>
      <c r="D284" s="299"/>
      <c r="E284" s="299"/>
      <c r="F284" s="299"/>
      <c r="G284" s="299"/>
      <c r="H284" s="299"/>
      <c r="I284" s="299"/>
      <c r="J284" s="299"/>
      <c r="K284" s="299"/>
      <c r="L284" s="299"/>
      <c r="M284" s="299"/>
      <c r="N284" s="299"/>
      <c r="O284" s="299"/>
      <c r="P284" s="299"/>
      <c r="Q284" s="299"/>
      <c r="R284" s="299"/>
      <c r="S284" s="299"/>
      <c r="T284" s="299"/>
      <c r="U284" s="299"/>
      <c r="V284" s="299"/>
      <c r="W284" s="299"/>
      <c r="X284" s="299"/>
      <c r="Y284" s="299"/>
      <c r="Z284" s="299"/>
    </row>
    <row r="285" spans="1:26" ht="12.75" customHeight="1" x14ac:dyDescent="0.45">
      <c r="A285" s="299"/>
      <c r="B285" s="299"/>
      <c r="C285" s="299"/>
      <c r="D285" s="299"/>
      <c r="E285" s="299"/>
      <c r="F285" s="299"/>
      <c r="G285" s="299"/>
      <c r="H285" s="299"/>
      <c r="I285" s="299"/>
      <c r="J285" s="299"/>
      <c r="K285" s="299"/>
      <c r="L285" s="299"/>
      <c r="M285" s="299"/>
      <c r="N285" s="299"/>
      <c r="O285" s="299"/>
      <c r="P285" s="299"/>
      <c r="Q285" s="299"/>
      <c r="R285" s="299"/>
      <c r="S285" s="299"/>
      <c r="T285" s="299"/>
      <c r="U285" s="299"/>
      <c r="V285" s="299"/>
      <c r="W285" s="299"/>
      <c r="X285" s="299"/>
      <c r="Y285" s="299"/>
      <c r="Z285" s="299"/>
    </row>
    <row r="286" spans="1:26" ht="12.75" customHeight="1" x14ac:dyDescent="0.45">
      <c r="A286" s="299"/>
      <c r="B286" s="299"/>
      <c r="C286" s="299"/>
      <c r="D286" s="299"/>
      <c r="E286" s="299"/>
      <c r="F286" s="299"/>
      <c r="G286" s="299"/>
      <c r="H286" s="299"/>
      <c r="I286" s="299"/>
      <c r="J286" s="299"/>
      <c r="K286" s="299"/>
      <c r="L286" s="299"/>
      <c r="M286" s="299"/>
      <c r="N286" s="299"/>
      <c r="O286" s="299"/>
      <c r="P286" s="299"/>
      <c r="Q286" s="299"/>
      <c r="R286" s="299"/>
      <c r="S286" s="299"/>
      <c r="T286" s="299"/>
      <c r="U286" s="299"/>
      <c r="V286" s="299"/>
      <c r="W286" s="299"/>
      <c r="X286" s="299"/>
      <c r="Y286" s="299"/>
      <c r="Z286" s="299"/>
    </row>
    <row r="287" spans="1:26" ht="12.75" customHeight="1" x14ac:dyDescent="0.45">
      <c r="A287" s="299"/>
      <c r="B287" s="299"/>
      <c r="C287" s="299"/>
      <c r="D287" s="299"/>
      <c r="E287" s="299"/>
      <c r="F287" s="299"/>
      <c r="G287" s="299"/>
      <c r="H287" s="299"/>
      <c r="I287" s="299"/>
      <c r="J287" s="299"/>
      <c r="K287" s="299"/>
      <c r="L287" s="299"/>
      <c r="M287" s="299"/>
      <c r="N287" s="299"/>
      <c r="O287" s="299"/>
      <c r="P287" s="299"/>
      <c r="Q287" s="299"/>
      <c r="R287" s="299"/>
      <c r="S287" s="299"/>
      <c r="T287" s="299"/>
      <c r="U287" s="299"/>
      <c r="V287" s="299"/>
      <c r="W287" s="299"/>
      <c r="X287" s="299"/>
      <c r="Y287" s="299"/>
      <c r="Z287" s="299"/>
    </row>
    <row r="288" spans="1:26" ht="12.75" customHeight="1" x14ac:dyDescent="0.45">
      <c r="A288" s="299"/>
      <c r="B288" s="299"/>
      <c r="C288" s="299"/>
      <c r="D288" s="299"/>
      <c r="E288" s="299"/>
      <c r="F288" s="299"/>
      <c r="G288" s="299"/>
      <c r="H288" s="299"/>
      <c r="I288" s="299"/>
      <c r="J288" s="299"/>
      <c r="K288" s="299"/>
      <c r="L288" s="299"/>
      <c r="M288" s="299"/>
      <c r="N288" s="299"/>
      <c r="O288" s="299"/>
      <c r="P288" s="299"/>
      <c r="Q288" s="299"/>
      <c r="R288" s="299"/>
      <c r="S288" s="299"/>
      <c r="T288" s="299"/>
      <c r="U288" s="299"/>
      <c r="V288" s="299"/>
      <c r="W288" s="299"/>
      <c r="X288" s="299"/>
      <c r="Y288" s="299"/>
      <c r="Z288" s="299"/>
    </row>
    <row r="289" spans="1:26" ht="12.75" customHeight="1" x14ac:dyDescent="0.45">
      <c r="A289" s="299"/>
      <c r="B289" s="299"/>
      <c r="C289" s="299"/>
      <c r="D289" s="299"/>
      <c r="E289" s="299"/>
      <c r="F289" s="299"/>
      <c r="G289" s="299"/>
      <c r="H289" s="299"/>
      <c r="I289" s="299"/>
      <c r="J289" s="299"/>
      <c r="K289" s="299"/>
      <c r="L289" s="299"/>
      <c r="M289" s="299"/>
      <c r="N289" s="299"/>
      <c r="O289" s="299"/>
      <c r="P289" s="299"/>
      <c r="Q289" s="299"/>
      <c r="R289" s="299"/>
      <c r="S289" s="299"/>
      <c r="T289" s="299"/>
      <c r="U289" s="299"/>
      <c r="V289" s="299"/>
      <c r="W289" s="299"/>
      <c r="X289" s="299"/>
      <c r="Y289" s="299"/>
      <c r="Z289" s="299"/>
    </row>
    <row r="290" spans="1:26" ht="12.75" customHeight="1" x14ac:dyDescent="0.45">
      <c r="A290" s="299"/>
      <c r="B290" s="299"/>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row>
    <row r="291" spans="1:26" ht="12.75" customHeight="1" x14ac:dyDescent="0.45">
      <c r="A291" s="299"/>
      <c r="B291" s="299"/>
      <c r="C291" s="299"/>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row>
    <row r="292" spans="1:26" ht="12.75" customHeight="1" x14ac:dyDescent="0.45">
      <c r="A292" s="299"/>
      <c r="B292" s="299"/>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row>
    <row r="293" spans="1:26" ht="12.75" customHeight="1" x14ac:dyDescent="0.45">
      <c r="A293" s="299"/>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row>
    <row r="294" spans="1:26" ht="12.75" customHeight="1" x14ac:dyDescent="0.45">
      <c r="A294" s="299"/>
      <c r="B294" s="299"/>
      <c r="C294" s="299"/>
      <c r="D294" s="299"/>
      <c r="E294" s="299"/>
      <c r="F294" s="299"/>
      <c r="G294" s="299"/>
      <c r="H294" s="299"/>
      <c r="I294" s="299"/>
      <c r="J294" s="299"/>
      <c r="K294" s="299"/>
      <c r="L294" s="299"/>
      <c r="M294" s="299"/>
      <c r="N294" s="299"/>
      <c r="O294" s="299"/>
      <c r="P294" s="299"/>
      <c r="Q294" s="299"/>
      <c r="R294" s="299"/>
      <c r="S294" s="299"/>
      <c r="T294" s="299"/>
      <c r="U294" s="299"/>
      <c r="V294" s="299"/>
      <c r="W294" s="299"/>
      <c r="X294" s="299"/>
      <c r="Y294" s="299"/>
      <c r="Z294" s="299"/>
    </row>
    <row r="295" spans="1:26" ht="12.75" customHeight="1" x14ac:dyDescent="0.45">
      <c r="A295" s="299"/>
      <c r="B295" s="299"/>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row>
    <row r="296" spans="1:26" ht="12.75" customHeight="1" x14ac:dyDescent="0.45">
      <c r="A296" s="299"/>
      <c r="B296" s="299"/>
      <c r="C296" s="299"/>
      <c r="D296" s="299"/>
      <c r="E296" s="299"/>
      <c r="F296" s="299"/>
      <c r="G296" s="299"/>
      <c r="H296" s="299"/>
      <c r="I296" s="299"/>
      <c r="J296" s="299"/>
      <c r="K296" s="299"/>
      <c r="L296" s="299"/>
      <c r="M296" s="299"/>
      <c r="N296" s="299"/>
      <c r="O296" s="299"/>
      <c r="P296" s="299"/>
      <c r="Q296" s="299"/>
      <c r="R296" s="299"/>
      <c r="S296" s="299"/>
      <c r="T296" s="299"/>
      <c r="U296" s="299"/>
      <c r="V296" s="299"/>
      <c r="W296" s="299"/>
      <c r="X296" s="299"/>
      <c r="Y296" s="299"/>
      <c r="Z296" s="299"/>
    </row>
    <row r="297" spans="1:26" ht="12.75" customHeight="1" x14ac:dyDescent="0.45">
      <c r="A297" s="299"/>
      <c r="B297" s="299"/>
      <c r="C297" s="299"/>
      <c r="D297" s="299"/>
      <c r="E297" s="299"/>
      <c r="F297" s="299"/>
      <c r="G297" s="299"/>
      <c r="H297" s="299"/>
      <c r="I297" s="299"/>
      <c r="J297" s="299"/>
      <c r="K297" s="299"/>
      <c r="L297" s="299"/>
      <c r="M297" s="299"/>
      <c r="N297" s="299"/>
      <c r="O297" s="299"/>
      <c r="P297" s="299"/>
      <c r="Q297" s="299"/>
      <c r="R297" s="299"/>
      <c r="S297" s="299"/>
      <c r="T297" s="299"/>
      <c r="U297" s="299"/>
      <c r="V297" s="299"/>
      <c r="W297" s="299"/>
      <c r="X297" s="299"/>
      <c r="Y297" s="299"/>
      <c r="Z297" s="299"/>
    </row>
    <row r="298" spans="1:26" ht="12.75" customHeight="1" x14ac:dyDescent="0.45">
      <c r="A298" s="299"/>
      <c r="B298" s="299"/>
      <c r="C298" s="299"/>
      <c r="D298" s="299"/>
      <c r="E298" s="299"/>
      <c r="F298" s="299"/>
      <c r="G298" s="299"/>
      <c r="H298" s="299"/>
      <c r="I298" s="299"/>
      <c r="J298" s="299"/>
      <c r="K298" s="299"/>
      <c r="L298" s="299"/>
      <c r="M298" s="299"/>
      <c r="N298" s="299"/>
      <c r="O298" s="299"/>
      <c r="P298" s="299"/>
      <c r="Q298" s="299"/>
      <c r="R298" s="299"/>
      <c r="S298" s="299"/>
      <c r="T298" s="299"/>
      <c r="U298" s="299"/>
      <c r="V298" s="299"/>
      <c r="W298" s="299"/>
      <c r="X298" s="299"/>
      <c r="Y298" s="299"/>
      <c r="Z298" s="299"/>
    </row>
    <row r="299" spans="1:26" ht="12.75" customHeight="1" x14ac:dyDescent="0.45">
      <c r="A299" s="299"/>
      <c r="B299" s="299"/>
      <c r="C299" s="299"/>
      <c r="D299" s="299"/>
      <c r="E299" s="299"/>
      <c r="F299" s="299"/>
      <c r="G299" s="299"/>
      <c r="H299" s="299"/>
      <c r="I299" s="299"/>
      <c r="J299" s="299"/>
      <c r="K299" s="299"/>
      <c r="L299" s="299"/>
      <c r="M299" s="299"/>
      <c r="N299" s="299"/>
      <c r="O299" s="299"/>
      <c r="P299" s="299"/>
      <c r="Q299" s="299"/>
      <c r="R299" s="299"/>
      <c r="S299" s="299"/>
      <c r="T299" s="299"/>
      <c r="U299" s="299"/>
      <c r="V299" s="299"/>
      <c r="W299" s="299"/>
      <c r="X299" s="299"/>
      <c r="Y299" s="299"/>
      <c r="Z299" s="299"/>
    </row>
    <row r="300" spans="1:26" ht="12.75" customHeight="1" x14ac:dyDescent="0.45">
      <c r="A300" s="299"/>
      <c r="B300" s="299"/>
      <c r="C300" s="299"/>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row>
    <row r="301" spans="1:26" ht="12.75" customHeight="1" x14ac:dyDescent="0.45">
      <c r="A301" s="299"/>
      <c r="B301" s="299"/>
      <c r="C301" s="299"/>
      <c r="D301" s="299"/>
      <c r="E301" s="299"/>
      <c r="F301" s="299"/>
      <c r="G301" s="299"/>
      <c r="H301" s="299"/>
      <c r="I301" s="299"/>
      <c r="J301" s="299"/>
      <c r="K301" s="299"/>
      <c r="L301" s="299"/>
      <c r="M301" s="299"/>
      <c r="N301" s="299"/>
      <c r="O301" s="299"/>
      <c r="P301" s="299"/>
      <c r="Q301" s="299"/>
      <c r="R301" s="299"/>
      <c r="S301" s="299"/>
      <c r="T301" s="299"/>
      <c r="U301" s="299"/>
      <c r="V301" s="299"/>
      <c r="W301" s="299"/>
      <c r="X301" s="299"/>
      <c r="Y301" s="299"/>
      <c r="Z301" s="299"/>
    </row>
    <row r="302" spans="1:26" ht="12.75" customHeight="1" x14ac:dyDescent="0.45">
      <c r="A302" s="299"/>
      <c r="B302" s="299"/>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row>
    <row r="303" spans="1:26" ht="12.75" customHeight="1" x14ac:dyDescent="0.45">
      <c r="A303" s="299"/>
      <c r="B303" s="299"/>
      <c r="C303" s="299"/>
      <c r="D303" s="299"/>
      <c r="E303" s="299"/>
      <c r="F303" s="299"/>
      <c r="G303" s="299"/>
      <c r="H303" s="299"/>
      <c r="I303" s="299"/>
      <c r="J303" s="299"/>
      <c r="K303" s="299"/>
      <c r="L303" s="299"/>
      <c r="M303" s="299"/>
      <c r="N303" s="299"/>
      <c r="O303" s="299"/>
      <c r="P303" s="299"/>
      <c r="Q303" s="299"/>
      <c r="R303" s="299"/>
      <c r="S303" s="299"/>
      <c r="T303" s="299"/>
      <c r="U303" s="299"/>
      <c r="V303" s="299"/>
      <c r="W303" s="299"/>
      <c r="X303" s="299"/>
      <c r="Y303" s="299"/>
      <c r="Z303" s="299"/>
    </row>
    <row r="304" spans="1:26" ht="12.75" customHeight="1" x14ac:dyDescent="0.45">
      <c r="A304" s="299"/>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row>
    <row r="305" spans="1:26" ht="12.75" customHeight="1" x14ac:dyDescent="0.45">
      <c r="A305" s="299"/>
      <c r="B305" s="299"/>
      <c r="C305" s="299"/>
      <c r="D305" s="299"/>
      <c r="E305" s="299"/>
      <c r="F305" s="299"/>
      <c r="G305" s="299"/>
      <c r="H305" s="299"/>
      <c r="I305" s="299"/>
      <c r="J305" s="299"/>
      <c r="K305" s="299"/>
      <c r="L305" s="299"/>
      <c r="M305" s="299"/>
      <c r="N305" s="299"/>
      <c r="O305" s="299"/>
      <c r="P305" s="299"/>
      <c r="Q305" s="299"/>
      <c r="R305" s="299"/>
      <c r="S305" s="299"/>
      <c r="T305" s="299"/>
      <c r="U305" s="299"/>
      <c r="V305" s="299"/>
      <c r="W305" s="299"/>
      <c r="X305" s="299"/>
      <c r="Y305" s="299"/>
      <c r="Z305" s="299"/>
    </row>
    <row r="306" spans="1:26" ht="12.75" customHeight="1" x14ac:dyDescent="0.45">
      <c r="A306" s="299"/>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row>
    <row r="307" spans="1:26" ht="12.75" customHeight="1" x14ac:dyDescent="0.45">
      <c r="A307" s="299"/>
      <c r="B307" s="299"/>
      <c r="C307" s="299"/>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row>
    <row r="308" spans="1:26" ht="12.75" customHeight="1" x14ac:dyDescent="0.45">
      <c r="A308" s="299"/>
      <c r="B308" s="299"/>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row>
    <row r="309" spans="1:26" ht="12.75" customHeight="1" x14ac:dyDescent="0.45">
      <c r="A309" s="299"/>
      <c r="B309" s="299"/>
      <c r="C309" s="299"/>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row>
    <row r="310" spans="1:26" ht="12.75" customHeight="1" x14ac:dyDescent="0.45">
      <c r="A310" s="299"/>
      <c r="B310" s="299"/>
      <c r="C310" s="299"/>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row>
    <row r="311" spans="1:26" ht="12.75" customHeight="1" x14ac:dyDescent="0.45">
      <c r="A311" s="299"/>
      <c r="B311" s="299"/>
      <c r="C311" s="299"/>
      <c r="D311" s="299"/>
      <c r="E311" s="299"/>
      <c r="F311" s="299"/>
      <c r="G311" s="299"/>
      <c r="H311" s="299"/>
      <c r="I311" s="299"/>
      <c r="J311" s="299"/>
      <c r="K311" s="299"/>
      <c r="L311" s="299"/>
      <c r="M311" s="299"/>
      <c r="N311" s="299"/>
      <c r="O311" s="299"/>
      <c r="P311" s="299"/>
      <c r="Q311" s="299"/>
      <c r="R311" s="299"/>
      <c r="S311" s="299"/>
      <c r="T311" s="299"/>
      <c r="U311" s="299"/>
      <c r="V311" s="299"/>
      <c r="W311" s="299"/>
      <c r="X311" s="299"/>
      <c r="Y311" s="299"/>
      <c r="Z311" s="299"/>
    </row>
    <row r="312" spans="1:26" ht="12.75" customHeight="1" x14ac:dyDescent="0.45">
      <c r="A312" s="299"/>
      <c r="B312" s="299"/>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row>
    <row r="313" spans="1:26" ht="12.75" customHeight="1" x14ac:dyDescent="0.45">
      <c r="A313" s="299"/>
      <c r="B313" s="299"/>
      <c r="C313" s="299"/>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row>
    <row r="314" spans="1:26" ht="12.75" customHeight="1" x14ac:dyDescent="0.45">
      <c r="A314" s="299"/>
      <c r="B314" s="299"/>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row>
    <row r="315" spans="1:26" ht="12.75" customHeight="1" x14ac:dyDescent="0.45">
      <c r="A315" s="299"/>
      <c r="B315" s="299"/>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row>
    <row r="316" spans="1:26" ht="12.75" customHeight="1" x14ac:dyDescent="0.45">
      <c r="A316" s="299"/>
      <c r="B316" s="299"/>
      <c r="C316" s="299"/>
      <c r="D316" s="299"/>
      <c r="E316" s="299"/>
      <c r="F316" s="299"/>
      <c r="G316" s="299"/>
      <c r="H316" s="299"/>
      <c r="I316" s="299"/>
      <c r="J316" s="299"/>
      <c r="K316" s="299"/>
      <c r="L316" s="299"/>
      <c r="M316" s="299"/>
      <c r="N316" s="299"/>
      <c r="O316" s="299"/>
      <c r="P316" s="299"/>
      <c r="Q316" s="299"/>
      <c r="R316" s="299"/>
      <c r="S316" s="299"/>
      <c r="T316" s="299"/>
      <c r="U316" s="299"/>
      <c r="V316" s="299"/>
      <c r="W316" s="299"/>
      <c r="X316" s="299"/>
      <c r="Y316" s="299"/>
      <c r="Z316" s="299"/>
    </row>
    <row r="317" spans="1:26" ht="12.75" customHeight="1" x14ac:dyDescent="0.45">
      <c r="A317" s="299"/>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row>
    <row r="318" spans="1:26" ht="12.75" customHeight="1" x14ac:dyDescent="0.45">
      <c r="A318" s="299"/>
      <c r="B318" s="299"/>
      <c r="C318" s="299"/>
      <c r="D318" s="299"/>
      <c r="E318" s="299"/>
      <c r="F318" s="299"/>
      <c r="G318" s="299"/>
      <c r="H318" s="299"/>
      <c r="I318" s="299"/>
      <c r="J318" s="299"/>
      <c r="K318" s="299"/>
      <c r="L318" s="299"/>
      <c r="M318" s="299"/>
      <c r="N318" s="299"/>
      <c r="O318" s="299"/>
      <c r="P318" s="299"/>
      <c r="Q318" s="299"/>
      <c r="R318" s="299"/>
      <c r="S318" s="299"/>
      <c r="T318" s="299"/>
      <c r="U318" s="299"/>
      <c r="V318" s="299"/>
      <c r="W318" s="299"/>
      <c r="X318" s="299"/>
      <c r="Y318" s="299"/>
      <c r="Z318" s="299"/>
    </row>
    <row r="319" spans="1:26" ht="12.75" customHeight="1" x14ac:dyDescent="0.45">
      <c r="A319" s="299"/>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row>
    <row r="320" spans="1:26" ht="12.75" customHeight="1" x14ac:dyDescent="0.45">
      <c r="A320" s="299"/>
      <c r="B320" s="299"/>
      <c r="C320" s="299"/>
      <c r="D320" s="299"/>
      <c r="E320" s="299"/>
      <c r="F320" s="299"/>
      <c r="G320" s="299"/>
      <c r="H320" s="299"/>
      <c r="I320" s="299"/>
      <c r="J320" s="299"/>
      <c r="K320" s="299"/>
      <c r="L320" s="299"/>
      <c r="M320" s="299"/>
      <c r="N320" s="299"/>
      <c r="O320" s="299"/>
      <c r="P320" s="299"/>
      <c r="Q320" s="299"/>
      <c r="R320" s="299"/>
      <c r="S320" s="299"/>
      <c r="T320" s="299"/>
      <c r="U320" s="299"/>
      <c r="V320" s="299"/>
      <c r="W320" s="299"/>
      <c r="X320" s="299"/>
      <c r="Y320" s="299"/>
      <c r="Z320" s="299"/>
    </row>
    <row r="321" spans="1:26" ht="12.75" customHeight="1" x14ac:dyDescent="0.45">
      <c r="A321" s="299"/>
      <c r="B321" s="299"/>
      <c r="C321" s="299"/>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row>
    <row r="322" spans="1:26" ht="12.75" customHeight="1" x14ac:dyDescent="0.45">
      <c r="A322" s="299"/>
      <c r="B322" s="299"/>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row>
    <row r="323" spans="1:26" ht="12.75" customHeight="1" x14ac:dyDescent="0.45">
      <c r="A323" s="299"/>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row>
    <row r="324" spans="1:26" ht="12.75" customHeight="1" x14ac:dyDescent="0.45">
      <c r="A324" s="299"/>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row>
    <row r="325" spans="1:26" ht="12.75" customHeight="1" x14ac:dyDescent="0.45">
      <c r="A325" s="299"/>
      <c r="B325" s="299"/>
      <c r="C325" s="299"/>
      <c r="D325" s="299"/>
      <c r="E325" s="299"/>
      <c r="F325" s="299"/>
      <c r="G325" s="299"/>
      <c r="H325" s="299"/>
      <c r="I325" s="299"/>
      <c r="J325" s="299"/>
      <c r="K325" s="299"/>
      <c r="L325" s="299"/>
      <c r="M325" s="299"/>
      <c r="N325" s="299"/>
      <c r="O325" s="299"/>
      <c r="P325" s="299"/>
      <c r="Q325" s="299"/>
      <c r="R325" s="299"/>
      <c r="S325" s="299"/>
      <c r="T325" s="299"/>
      <c r="U325" s="299"/>
      <c r="V325" s="299"/>
      <c r="W325" s="299"/>
      <c r="X325" s="299"/>
      <c r="Y325" s="299"/>
      <c r="Z325" s="299"/>
    </row>
    <row r="326" spans="1:26" ht="12.75" customHeight="1" x14ac:dyDescent="0.45">
      <c r="A326" s="299"/>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row>
    <row r="327" spans="1:26" ht="12.75" customHeight="1" x14ac:dyDescent="0.45">
      <c r="A327" s="299"/>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row>
    <row r="328" spans="1:26" ht="12.75" customHeight="1" x14ac:dyDescent="0.45">
      <c r="A328" s="299"/>
      <c r="B328" s="299"/>
      <c r="C328" s="299"/>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row>
    <row r="329" spans="1:26" ht="12.75" customHeight="1" x14ac:dyDescent="0.45">
      <c r="A329" s="299"/>
      <c r="B329" s="299"/>
      <c r="C329" s="299"/>
      <c r="D329" s="299"/>
      <c r="E329" s="299"/>
      <c r="F329" s="299"/>
      <c r="G329" s="299"/>
      <c r="H329" s="299"/>
      <c r="I329" s="299"/>
      <c r="J329" s="299"/>
      <c r="K329" s="299"/>
      <c r="L329" s="299"/>
      <c r="M329" s="299"/>
      <c r="N329" s="299"/>
      <c r="O329" s="299"/>
      <c r="P329" s="299"/>
      <c r="Q329" s="299"/>
      <c r="R329" s="299"/>
      <c r="S329" s="299"/>
      <c r="T329" s="299"/>
      <c r="U329" s="299"/>
      <c r="V329" s="299"/>
      <c r="W329" s="299"/>
      <c r="X329" s="299"/>
      <c r="Y329" s="299"/>
      <c r="Z329" s="299"/>
    </row>
    <row r="330" spans="1:26" ht="12.75" customHeight="1" x14ac:dyDescent="0.45">
      <c r="A330" s="299"/>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row>
    <row r="331" spans="1:26" ht="12.75" customHeight="1" x14ac:dyDescent="0.45">
      <c r="A331" s="299"/>
      <c r="B331" s="299"/>
      <c r="C331" s="299"/>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row>
    <row r="332" spans="1:26" ht="12.75" customHeight="1" x14ac:dyDescent="0.45">
      <c r="A332" s="299"/>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row>
    <row r="333" spans="1:26" ht="12.75" customHeight="1" x14ac:dyDescent="0.45">
      <c r="A333" s="299"/>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row>
    <row r="334" spans="1:26" ht="12.75" customHeight="1" x14ac:dyDescent="0.45">
      <c r="A334" s="299"/>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row>
    <row r="335" spans="1:26" ht="12.75" customHeight="1" x14ac:dyDescent="0.45">
      <c r="A335" s="299"/>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row>
    <row r="336" spans="1:26" ht="12.75" customHeight="1" x14ac:dyDescent="0.45">
      <c r="A336" s="299"/>
      <c r="B336" s="299"/>
      <c r="C336" s="299"/>
      <c r="D336" s="299"/>
      <c r="E336" s="299"/>
      <c r="F336" s="299"/>
      <c r="G336" s="299"/>
      <c r="H336" s="299"/>
      <c r="I336" s="299"/>
      <c r="J336" s="299"/>
      <c r="K336" s="299"/>
      <c r="L336" s="299"/>
      <c r="M336" s="299"/>
      <c r="N336" s="299"/>
      <c r="O336" s="299"/>
      <c r="P336" s="299"/>
      <c r="Q336" s="299"/>
      <c r="R336" s="299"/>
      <c r="S336" s="299"/>
      <c r="T336" s="299"/>
      <c r="U336" s="299"/>
      <c r="V336" s="299"/>
      <c r="W336" s="299"/>
      <c r="X336" s="299"/>
      <c r="Y336" s="299"/>
      <c r="Z336" s="299"/>
    </row>
    <row r="337" spans="1:26" ht="12.75" customHeight="1" x14ac:dyDescent="0.45">
      <c r="A337" s="299"/>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row>
    <row r="338" spans="1:26" ht="12.75" customHeight="1" x14ac:dyDescent="0.45">
      <c r="A338" s="299"/>
      <c r="B338" s="299"/>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row>
    <row r="339" spans="1:26" ht="12.75" customHeight="1" x14ac:dyDescent="0.45">
      <c r="A339" s="299"/>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row>
    <row r="340" spans="1:26" ht="12.75" customHeight="1" x14ac:dyDescent="0.45">
      <c r="A340" s="299"/>
      <c r="B340" s="299"/>
      <c r="C340" s="299"/>
      <c r="D340" s="299"/>
      <c r="E340" s="299"/>
      <c r="F340" s="299"/>
      <c r="G340" s="299"/>
      <c r="H340" s="299"/>
      <c r="I340" s="299"/>
      <c r="J340" s="299"/>
      <c r="K340" s="299"/>
      <c r="L340" s="299"/>
      <c r="M340" s="299"/>
      <c r="N340" s="299"/>
      <c r="O340" s="299"/>
      <c r="P340" s="299"/>
      <c r="Q340" s="299"/>
      <c r="R340" s="299"/>
      <c r="S340" s="299"/>
      <c r="T340" s="299"/>
      <c r="U340" s="299"/>
      <c r="V340" s="299"/>
      <c r="W340" s="299"/>
      <c r="X340" s="299"/>
      <c r="Y340" s="299"/>
      <c r="Z340" s="299"/>
    </row>
    <row r="341" spans="1:26" ht="12.75" customHeight="1" x14ac:dyDescent="0.45">
      <c r="A341" s="299"/>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row>
    <row r="342" spans="1:26" ht="12.75" customHeight="1" x14ac:dyDescent="0.45">
      <c r="A342" s="299"/>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row>
    <row r="343" spans="1:26" ht="12.75" customHeight="1" x14ac:dyDescent="0.45">
      <c r="A343" s="299"/>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row>
    <row r="344" spans="1:26" ht="12.75" customHeight="1" x14ac:dyDescent="0.45">
      <c r="A344" s="299"/>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row>
    <row r="345" spans="1:26" ht="12.75" customHeight="1" x14ac:dyDescent="0.45">
      <c r="A345" s="299"/>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row>
    <row r="346" spans="1:26" ht="12.75" customHeight="1" x14ac:dyDescent="0.45">
      <c r="A346" s="299"/>
      <c r="B346" s="299"/>
      <c r="C346" s="299"/>
      <c r="D346" s="299"/>
      <c r="E346" s="299"/>
      <c r="F346" s="299"/>
      <c r="G346" s="299"/>
      <c r="H346" s="299"/>
      <c r="I346" s="299"/>
      <c r="J346" s="299"/>
      <c r="K346" s="299"/>
      <c r="L346" s="299"/>
      <c r="M346" s="299"/>
      <c r="N346" s="299"/>
      <c r="O346" s="299"/>
      <c r="P346" s="299"/>
      <c r="Q346" s="299"/>
      <c r="R346" s="299"/>
      <c r="S346" s="299"/>
      <c r="T346" s="299"/>
      <c r="U346" s="299"/>
      <c r="V346" s="299"/>
      <c r="W346" s="299"/>
      <c r="X346" s="299"/>
      <c r="Y346" s="299"/>
      <c r="Z346" s="299"/>
    </row>
    <row r="347" spans="1:26" ht="12.75" customHeight="1" x14ac:dyDescent="0.45">
      <c r="A347" s="299"/>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row>
    <row r="348" spans="1:26" ht="12.75" customHeight="1" x14ac:dyDescent="0.45">
      <c r="A348" s="299"/>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row>
    <row r="349" spans="1:26" ht="12.75" customHeight="1" x14ac:dyDescent="0.45">
      <c r="A349" s="299"/>
      <c r="B349" s="299"/>
      <c r="C349" s="299"/>
      <c r="D349" s="299"/>
      <c r="E349" s="299"/>
      <c r="F349" s="299"/>
      <c r="G349" s="299"/>
      <c r="H349" s="299"/>
      <c r="I349" s="299"/>
      <c r="J349" s="299"/>
      <c r="K349" s="299"/>
      <c r="L349" s="299"/>
      <c r="M349" s="299"/>
      <c r="N349" s="299"/>
      <c r="O349" s="299"/>
      <c r="P349" s="299"/>
      <c r="Q349" s="299"/>
      <c r="R349" s="299"/>
      <c r="S349" s="299"/>
      <c r="T349" s="299"/>
      <c r="U349" s="299"/>
      <c r="V349" s="299"/>
      <c r="W349" s="299"/>
      <c r="X349" s="299"/>
      <c r="Y349" s="299"/>
      <c r="Z349" s="299"/>
    </row>
    <row r="350" spans="1:26" ht="12.75" customHeight="1" x14ac:dyDescent="0.45">
      <c r="A350" s="299"/>
      <c r="B350" s="299"/>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row>
    <row r="351" spans="1:26" ht="12.75" customHeight="1" x14ac:dyDescent="0.45">
      <c r="A351" s="299"/>
      <c r="B351" s="299"/>
      <c r="C351" s="299"/>
      <c r="D351" s="299"/>
      <c r="E351" s="299"/>
      <c r="F351" s="299"/>
      <c r="G351" s="299"/>
      <c r="H351" s="299"/>
      <c r="I351" s="299"/>
      <c r="J351" s="299"/>
      <c r="K351" s="299"/>
      <c r="L351" s="299"/>
      <c r="M351" s="299"/>
      <c r="N351" s="299"/>
      <c r="O351" s="299"/>
      <c r="P351" s="299"/>
      <c r="Q351" s="299"/>
      <c r="R351" s="299"/>
      <c r="S351" s="299"/>
      <c r="T351" s="299"/>
      <c r="U351" s="299"/>
      <c r="V351" s="299"/>
      <c r="W351" s="299"/>
      <c r="X351" s="299"/>
      <c r="Y351" s="299"/>
      <c r="Z351" s="299"/>
    </row>
    <row r="352" spans="1:26" ht="12.75" customHeight="1" x14ac:dyDescent="0.45">
      <c r="A352" s="299"/>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row>
    <row r="353" spans="1:26" ht="12.75" customHeight="1" x14ac:dyDescent="0.45">
      <c r="A353" s="299"/>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row>
    <row r="354" spans="1:26" ht="12.75" customHeight="1" x14ac:dyDescent="0.45">
      <c r="A354" s="299"/>
      <c r="B354" s="299"/>
      <c r="C354" s="299"/>
      <c r="D354" s="299"/>
      <c r="E354" s="299"/>
      <c r="F354" s="299"/>
      <c r="G354" s="299"/>
      <c r="H354" s="299"/>
      <c r="I354" s="299"/>
      <c r="J354" s="299"/>
      <c r="K354" s="299"/>
      <c r="L354" s="299"/>
      <c r="M354" s="299"/>
      <c r="N354" s="299"/>
      <c r="O354" s="299"/>
      <c r="P354" s="299"/>
      <c r="Q354" s="299"/>
      <c r="R354" s="299"/>
      <c r="S354" s="299"/>
      <c r="T354" s="299"/>
      <c r="U354" s="299"/>
      <c r="V354" s="299"/>
      <c r="W354" s="299"/>
      <c r="X354" s="299"/>
      <c r="Y354" s="299"/>
      <c r="Z354" s="299"/>
    </row>
    <row r="355" spans="1:26" ht="12.75" customHeight="1" x14ac:dyDescent="0.45">
      <c r="A355" s="299"/>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row>
    <row r="356" spans="1:26" ht="12.75" customHeight="1" x14ac:dyDescent="0.45">
      <c r="A356" s="299"/>
      <c r="B356" s="299"/>
      <c r="C356" s="299"/>
      <c r="D356" s="299"/>
      <c r="E356" s="299"/>
      <c r="F356" s="299"/>
      <c r="G356" s="299"/>
      <c r="H356" s="299"/>
      <c r="I356" s="299"/>
      <c r="J356" s="299"/>
      <c r="K356" s="299"/>
      <c r="L356" s="299"/>
      <c r="M356" s="299"/>
      <c r="N356" s="299"/>
      <c r="O356" s="299"/>
      <c r="P356" s="299"/>
      <c r="Q356" s="299"/>
      <c r="R356" s="299"/>
      <c r="S356" s="299"/>
      <c r="T356" s="299"/>
      <c r="U356" s="299"/>
      <c r="V356" s="299"/>
      <c r="W356" s="299"/>
      <c r="X356" s="299"/>
      <c r="Y356" s="299"/>
      <c r="Z356" s="299"/>
    </row>
    <row r="357" spans="1:26" ht="12.75" customHeight="1" x14ac:dyDescent="0.45">
      <c r="A357" s="299"/>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row>
    <row r="358" spans="1:26" ht="12.75" customHeight="1" x14ac:dyDescent="0.45">
      <c r="A358" s="299"/>
      <c r="B358" s="299"/>
      <c r="C358" s="299"/>
      <c r="D358" s="299"/>
      <c r="E358" s="299"/>
      <c r="F358" s="299"/>
      <c r="G358" s="299"/>
      <c r="H358" s="299"/>
      <c r="I358" s="299"/>
      <c r="J358" s="299"/>
      <c r="K358" s="299"/>
      <c r="L358" s="299"/>
      <c r="M358" s="299"/>
      <c r="N358" s="299"/>
      <c r="O358" s="299"/>
      <c r="P358" s="299"/>
      <c r="Q358" s="299"/>
      <c r="R358" s="299"/>
      <c r="S358" s="299"/>
      <c r="T358" s="299"/>
      <c r="U358" s="299"/>
      <c r="V358" s="299"/>
      <c r="W358" s="299"/>
      <c r="X358" s="299"/>
      <c r="Y358" s="299"/>
      <c r="Z358" s="299"/>
    </row>
    <row r="359" spans="1:26" ht="12.75" customHeight="1" x14ac:dyDescent="0.45">
      <c r="A359" s="299"/>
      <c r="B359" s="299"/>
      <c r="C359" s="299"/>
      <c r="D359" s="299"/>
      <c r="E359" s="299"/>
      <c r="F359" s="299"/>
      <c r="G359" s="299"/>
      <c r="H359" s="299"/>
      <c r="I359" s="299"/>
      <c r="J359" s="299"/>
      <c r="K359" s="299"/>
      <c r="L359" s="299"/>
      <c r="M359" s="299"/>
      <c r="N359" s="299"/>
      <c r="O359" s="299"/>
      <c r="P359" s="299"/>
      <c r="Q359" s="299"/>
      <c r="R359" s="299"/>
      <c r="S359" s="299"/>
      <c r="T359" s="299"/>
      <c r="U359" s="299"/>
      <c r="V359" s="299"/>
      <c r="W359" s="299"/>
      <c r="X359" s="299"/>
      <c r="Y359" s="299"/>
      <c r="Z359" s="299"/>
    </row>
    <row r="360" spans="1:26" ht="12.75" customHeight="1" x14ac:dyDescent="0.45">
      <c r="A360" s="299"/>
      <c r="B360" s="299"/>
      <c r="C360" s="299"/>
      <c r="D360" s="299"/>
      <c r="E360" s="299"/>
      <c r="F360" s="299"/>
      <c r="G360" s="299"/>
      <c r="H360" s="299"/>
      <c r="I360" s="299"/>
      <c r="J360" s="299"/>
      <c r="K360" s="299"/>
      <c r="L360" s="299"/>
      <c r="M360" s="299"/>
      <c r="N360" s="299"/>
      <c r="O360" s="299"/>
      <c r="P360" s="299"/>
      <c r="Q360" s="299"/>
      <c r="R360" s="299"/>
      <c r="S360" s="299"/>
      <c r="T360" s="299"/>
      <c r="U360" s="299"/>
      <c r="V360" s="299"/>
      <c r="W360" s="299"/>
      <c r="X360" s="299"/>
      <c r="Y360" s="299"/>
      <c r="Z360" s="299"/>
    </row>
    <row r="361" spans="1:26" ht="12.75" customHeight="1" x14ac:dyDescent="0.45">
      <c r="A361" s="299"/>
      <c r="B361" s="299"/>
      <c r="C361" s="299"/>
      <c r="D361" s="299"/>
      <c r="E361" s="299"/>
      <c r="F361" s="299"/>
      <c r="G361" s="299"/>
      <c r="H361" s="299"/>
      <c r="I361" s="299"/>
      <c r="J361" s="299"/>
      <c r="K361" s="299"/>
      <c r="L361" s="299"/>
      <c r="M361" s="299"/>
      <c r="N361" s="299"/>
      <c r="O361" s="299"/>
      <c r="P361" s="299"/>
      <c r="Q361" s="299"/>
      <c r="R361" s="299"/>
      <c r="S361" s="299"/>
      <c r="T361" s="299"/>
      <c r="U361" s="299"/>
      <c r="V361" s="299"/>
      <c r="W361" s="299"/>
      <c r="X361" s="299"/>
      <c r="Y361" s="299"/>
      <c r="Z361" s="299"/>
    </row>
    <row r="362" spans="1:26" ht="12.75" customHeight="1" x14ac:dyDescent="0.45">
      <c r="A362" s="299"/>
      <c r="B362" s="299"/>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row>
    <row r="363" spans="1:26" ht="12.75" customHeight="1" x14ac:dyDescent="0.45">
      <c r="A363" s="299"/>
      <c r="B363" s="299"/>
      <c r="C363" s="299"/>
      <c r="D363" s="299"/>
      <c r="E363" s="299"/>
      <c r="F363" s="299"/>
      <c r="G363" s="299"/>
      <c r="H363" s="299"/>
      <c r="I363" s="299"/>
      <c r="J363" s="299"/>
      <c r="K363" s="299"/>
      <c r="L363" s="299"/>
      <c r="M363" s="299"/>
      <c r="N363" s="299"/>
      <c r="O363" s="299"/>
      <c r="P363" s="299"/>
      <c r="Q363" s="299"/>
      <c r="R363" s="299"/>
      <c r="S363" s="299"/>
      <c r="T363" s="299"/>
      <c r="U363" s="299"/>
      <c r="V363" s="299"/>
      <c r="W363" s="299"/>
      <c r="X363" s="299"/>
      <c r="Y363" s="299"/>
      <c r="Z363" s="299"/>
    </row>
    <row r="364" spans="1:26" ht="12.75" customHeight="1" x14ac:dyDescent="0.45">
      <c r="A364" s="299"/>
      <c r="B364" s="299"/>
      <c r="C364" s="299"/>
      <c r="D364" s="299"/>
      <c r="E364" s="299"/>
      <c r="F364" s="299"/>
      <c r="G364" s="299"/>
      <c r="H364" s="299"/>
      <c r="I364" s="299"/>
      <c r="J364" s="299"/>
      <c r="K364" s="299"/>
      <c r="L364" s="299"/>
      <c r="M364" s="299"/>
      <c r="N364" s="299"/>
      <c r="O364" s="299"/>
      <c r="P364" s="299"/>
      <c r="Q364" s="299"/>
      <c r="R364" s="299"/>
      <c r="S364" s="299"/>
      <c r="T364" s="299"/>
      <c r="U364" s="299"/>
      <c r="V364" s="299"/>
      <c r="W364" s="299"/>
      <c r="X364" s="299"/>
      <c r="Y364" s="299"/>
      <c r="Z364" s="299"/>
    </row>
    <row r="365" spans="1:26" ht="12.75" customHeight="1" x14ac:dyDescent="0.45">
      <c r="A365" s="299"/>
      <c r="B365" s="299"/>
      <c r="C365" s="299"/>
      <c r="D365" s="299"/>
      <c r="E365" s="299"/>
      <c r="F365" s="299"/>
      <c r="G365" s="299"/>
      <c r="H365" s="299"/>
      <c r="I365" s="299"/>
      <c r="J365" s="299"/>
      <c r="K365" s="299"/>
      <c r="L365" s="299"/>
      <c r="M365" s="299"/>
      <c r="N365" s="299"/>
      <c r="O365" s="299"/>
      <c r="P365" s="299"/>
      <c r="Q365" s="299"/>
      <c r="R365" s="299"/>
      <c r="S365" s="299"/>
      <c r="T365" s="299"/>
      <c r="U365" s="299"/>
      <c r="V365" s="299"/>
      <c r="W365" s="299"/>
      <c r="X365" s="299"/>
      <c r="Y365" s="299"/>
      <c r="Z365" s="299"/>
    </row>
    <row r="366" spans="1:26" ht="12.75" customHeight="1" x14ac:dyDescent="0.45">
      <c r="A366" s="299"/>
      <c r="B366" s="299"/>
      <c r="C366" s="299"/>
      <c r="D366" s="299"/>
      <c r="E366" s="299"/>
      <c r="F366" s="299"/>
      <c r="G366" s="299"/>
      <c r="H366" s="299"/>
      <c r="I366" s="299"/>
      <c r="J366" s="299"/>
      <c r="K366" s="299"/>
      <c r="L366" s="299"/>
      <c r="M366" s="299"/>
      <c r="N366" s="299"/>
      <c r="O366" s="299"/>
      <c r="P366" s="299"/>
      <c r="Q366" s="299"/>
      <c r="R366" s="299"/>
      <c r="S366" s="299"/>
      <c r="T366" s="299"/>
      <c r="U366" s="299"/>
      <c r="V366" s="299"/>
      <c r="W366" s="299"/>
      <c r="X366" s="299"/>
      <c r="Y366" s="299"/>
      <c r="Z366" s="299"/>
    </row>
    <row r="367" spans="1:26" ht="12.75" customHeight="1" x14ac:dyDescent="0.45">
      <c r="A367" s="299"/>
      <c r="B367" s="299"/>
      <c r="C367" s="299"/>
      <c r="D367" s="299"/>
      <c r="E367" s="299"/>
      <c r="F367" s="299"/>
      <c r="G367" s="299"/>
      <c r="H367" s="299"/>
      <c r="I367" s="299"/>
      <c r="J367" s="299"/>
      <c r="K367" s="299"/>
      <c r="L367" s="299"/>
      <c r="M367" s="299"/>
      <c r="N367" s="299"/>
      <c r="O367" s="299"/>
      <c r="P367" s="299"/>
      <c r="Q367" s="299"/>
      <c r="R367" s="299"/>
      <c r="S367" s="299"/>
      <c r="T367" s="299"/>
      <c r="U367" s="299"/>
      <c r="V367" s="299"/>
      <c r="W367" s="299"/>
      <c r="X367" s="299"/>
      <c r="Y367" s="299"/>
      <c r="Z367" s="299"/>
    </row>
    <row r="368" spans="1:26" ht="12.75" customHeight="1" x14ac:dyDescent="0.45">
      <c r="A368" s="299"/>
      <c r="B368" s="299"/>
      <c r="C368" s="299"/>
      <c r="D368" s="299"/>
      <c r="E368" s="299"/>
      <c r="F368" s="299"/>
      <c r="G368" s="299"/>
      <c r="H368" s="299"/>
      <c r="I368" s="299"/>
      <c r="J368" s="299"/>
      <c r="K368" s="299"/>
      <c r="L368" s="299"/>
      <c r="M368" s="299"/>
      <c r="N368" s="299"/>
      <c r="O368" s="299"/>
      <c r="P368" s="299"/>
      <c r="Q368" s="299"/>
      <c r="R368" s="299"/>
      <c r="S368" s="299"/>
      <c r="T368" s="299"/>
      <c r="U368" s="299"/>
      <c r="V368" s="299"/>
      <c r="W368" s="299"/>
      <c r="X368" s="299"/>
      <c r="Y368" s="299"/>
      <c r="Z368" s="299"/>
    </row>
    <row r="369" spans="1:26" ht="12.75" customHeight="1" x14ac:dyDescent="0.45">
      <c r="A369" s="299"/>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row>
    <row r="370" spans="1:26" ht="12.75" customHeight="1" x14ac:dyDescent="0.45">
      <c r="A370" s="299"/>
      <c r="B370" s="299"/>
      <c r="C370" s="299"/>
      <c r="D370" s="299"/>
      <c r="E370" s="299"/>
      <c r="F370" s="299"/>
      <c r="G370" s="299"/>
      <c r="H370" s="299"/>
      <c r="I370" s="299"/>
      <c r="J370" s="299"/>
      <c r="K370" s="299"/>
      <c r="L370" s="299"/>
      <c r="M370" s="299"/>
      <c r="N370" s="299"/>
      <c r="O370" s="299"/>
      <c r="P370" s="299"/>
      <c r="Q370" s="299"/>
      <c r="R370" s="299"/>
      <c r="S370" s="299"/>
      <c r="T370" s="299"/>
      <c r="U370" s="299"/>
      <c r="V370" s="299"/>
      <c r="W370" s="299"/>
      <c r="X370" s="299"/>
      <c r="Y370" s="299"/>
      <c r="Z370" s="299"/>
    </row>
    <row r="371" spans="1:26" ht="12.75" customHeight="1" x14ac:dyDescent="0.45">
      <c r="A371" s="299"/>
      <c r="B371" s="299"/>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row>
    <row r="372" spans="1:26" ht="12.75" customHeight="1" x14ac:dyDescent="0.45">
      <c r="A372" s="299"/>
      <c r="B372" s="299"/>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row>
    <row r="373" spans="1:26" ht="12.75" customHeight="1" x14ac:dyDescent="0.45">
      <c r="A373" s="299"/>
      <c r="B373" s="299"/>
      <c r="C373" s="299"/>
      <c r="D373" s="299"/>
      <c r="E373" s="299"/>
      <c r="F373" s="299"/>
      <c r="G373" s="299"/>
      <c r="H373" s="299"/>
      <c r="I373" s="299"/>
      <c r="J373" s="299"/>
      <c r="K373" s="299"/>
      <c r="L373" s="299"/>
      <c r="M373" s="299"/>
      <c r="N373" s="299"/>
      <c r="O373" s="299"/>
      <c r="P373" s="299"/>
      <c r="Q373" s="299"/>
      <c r="R373" s="299"/>
      <c r="S373" s="299"/>
      <c r="T373" s="299"/>
      <c r="U373" s="299"/>
      <c r="V373" s="299"/>
      <c r="W373" s="299"/>
      <c r="X373" s="299"/>
      <c r="Y373" s="299"/>
      <c r="Z373" s="299"/>
    </row>
    <row r="374" spans="1:26" ht="12.75" customHeight="1" x14ac:dyDescent="0.45">
      <c r="A374" s="299"/>
      <c r="B374" s="299"/>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row>
    <row r="375" spans="1:26" ht="12.75" customHeight="1" x14ac:dyDescent="0.45">
      <c r="A375" s="299"/>
      <c r="B375" s="299"/>
      <c r="C375" s="299"/>
      <c r="D375" s="299"/>
      <c r="E375" s="299"/>
      <c r="F375" s="299"/>
      <c r="G375" s="299"/>
      <c r="H375" s="299"/>
      <c r="I375" s="299"/>
      <c r="J375" s="299"/>
      <c r="K375" s="299"/>
      <c r="L375" s="299"/>
      <c r="M375" s="299"/>
      <c r="N375" s="299"/>
      <c r="O375" s="299"/>
      <c r="P375" s="299"/>
      <c r="Q375" s="299"/>
      <c r="R375" s="299"/>
      <c r="S375" s="299"/>
      <c r="T375" s="299"/>
      <c r="U375" s="299"/>
      <c r="V375" s="299"/>
      <c r="W375" s="299"/>
      <c r="X375" s="299"/>
      <c r="Y375" s="299"/>
      <c r="Z375" s="299"/>
    </row>
    <row r="376" spans="1:26" ht="12.75" customHeight="1" x14ac:dyDescent="0.45">
      <c r="A376" s="299"/>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row>
    <row r="377" spans="1:26" ht="12.75" customHeight="1" x14ac:dyDescent="0.45">
      <c r="A377" s="299"/>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row>
    <row r="378" spans="1:26" ht="12.75" customHeight="1" x14ac:dyDescent="0.45">
      <c r="A378" s="299"/>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row>
    <row r="379" spans="1:26" ht="12.75" customHeight="1" x14ac:dyDescent="0.45">
      <c r="A379" s="299"/>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row>
    <row r="380" spans="1:26" ht="12.75" customHeight="1" x14ac:dyDescent="0.45">
      <c r="A380" s="299"/>
      <c r="B380" s="299"/>
      <c r="C380" s="299"/>
      <c r="D380" s="299"/>
      <c r="E380" s="299"/>
      <c r="F380" s="299"/>
      <c r="G380" s="299"/>
      <c r="H380" s="299"/>
      <c r="I380" s="299"/>
      <c r="J380" s="299"/>
      <c r="K380" s="299"/>
      <c r="L380" s="299"/>
      <c r="M380" s="299"/>
      <c r="N380" s="299"/>
      <c r="O380" s="299"/>
      <c r="P380" s="299"/>
      <c r="Q380" s="299"/>
      <c r="R380" s="299"/>
      <c r="S380" s="299"/>
      <c r="T380" s="299"/>
      <c r="U380" s="299"/>
      <c r="V380" s="299"/>
      <c r="W380" s="299"/>
      <c r="X380" s="299"/>
      <c r="Y380" s="299"/>
      <c r="Z380" s="299"/>
    </row>
    <row r="381" spans="1:26" ht="12.75" customHeight="1" x14ac:dyDescent="0.45">
      <c r="A381" s="299"/>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row>
    <row r="382" spans="1:26" ht="12.75" customHeight="1" x14ac:dyDescent="0.45">
      <c r="A382" s="299"/>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row>
    <row r="383" spans="1:26" ht="12.75" customHeight="1" x14ac:dyDescent="0.45">
      <c r="A383" s="299"/>
      <c r="B383" s="299"/>
      <c r="C383" s="299"/>
      <c r="D383" s="299"/>
      <c r="E383" s="299"/>
      <c r="F383" s="299"/>
      <c r="G383" s="299"/>
      <c r="H383" s="299"/>
      <c r="I383" s="299"/>
      <c r="J383" s="299"/>
      <c r="K383" s="299"/>
      <c r="L383" s="299"/>
      <c r="M383" s="299"/>
      <c r="N383" s="299"/>
      <c r="O383" s="299"/>
      <c r="P383" s="299"/>
      <c r="Q383" s="299"/>
      <c r="R383" s="299"/>
      <c r="S383" s="299"/>
      <c r="T383" s="299"/>
      <c r="U383" s="299"/>
      <c r="V383" s="299"/>
      <c r="W383" s="299"/>
      <c r="X383" s="299"/>
      <c r="Y383" s="299"/>
      <c r="Z383" s="299"/>
    </row>
    <row r="384" spans="1:26" ht="12.75" customHeight="1" x14ac:dyDescent="0.45">
      <c r="A384" s="299"/>
      <c r="B384" s="299"/>
      <c r="C384" s="299"/>
      <c r="D384" s="299"/>
      <c r="E384" s="299"/>
      <c r="F384" s="299"/>
      <c r="G384" s="299"/>
      <c r="H384" s="299"/>
      <c r="I384" s="299"/>
      <c r="J384" s="299"/>
      <c r="K384" s="299"/>
      <c r="L384" s="299"/>
      <c r="M384" s="299"/>
      <c r="N384" s="299"/>
      <c r="O384" s="299"/>
      <c r="P384" s="299"/>
      <c r="Q384" s="299"/>
      <c r="R384" s="299"/>
      <c r="S384" s="299"/>
      <c r="T384" s="299"/>
      <c r="U384" s="299"/>
      <c r="V384" s="299"/>
      <c r="W384" s="299"/>
      <c r="X384" s="299"/>
      <c r="Y384" s="299"/>
      <c r="Z384" s="299"/>
    </row>
    <row r="385" spans="1:26" ht="12.75" customHeight="1" x14ac:dyDescent="0.45">
      <c r="A385" s="299"/>
      <c r="B385" s="299"/>
      <c r="C385" s="299"/>
      <c r="D385" s="299"/>
      <c r="E385" s="299"/>
      <c r="F385" s="299"/>
      <c r="G385" s="299"/>
      <c r="H385" s="299"/>
      <c r="I385" s="299"/>
      <c r="J385" s="299"/>
      <c r="K385" s="299"/>
      <c r="L385" s="299"/>
      <c r="M385" s="299"/>
      <c r="N385" s="299"/>
      <c r="O385" s="299"/>
      <c r="P385" s="299"/>
      <c r="Q385" s="299"/>
      <c r="R385" s="299"/>
      <c r="S385" s="299"/>
      <c r="T385" s="299"/>
      <c r="U385" s="299"/>
      <c r="V385" s="299"/>
      <c r="W385" s="299"/>
      <c r="X385" s="299"/>
      <c r="Y385" s="299"/>
      <c r="Z385" s="299"/>
    </row>
    <row r="386" spans="1:26" ht="12.75" customHeight="1" x14ac:dyDescent="0.45">
      <c r="A386" s="299"/>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row>
    <row r="387" spans="1:26" ht="12.75" customHeight="1" x14ac:dyDescent="0.45">
      <c r="A387" s="299"/>
      <c r="B387" s="299"/>
      <c r="C387" s="299"/>
      <c r="D387" s="299"/>
      <c r="E387" s="299"/>
      <c r="F387" s="299"/>
      <c r="G387" s="299"/>
      <c r="H387" s="299"/>
      <c r="I387" s="299"/>
      <c r="J387" s="299"/>
      <c r="K387" s="299"/>
      <c r="L387" s="299"/>
      <c r="M387" s="299"/>
      <c r="N387" s="299"/>
      <c r="O387" s="299"/>
      <c r="P387" s="299"/>
      <c r="Q387" s="299"/>
      <c r="R387" s="299"/>
      <c r="S387" s="299"/>
      <c r="T387" s="299"/>
      <c r="U387" s="299"/>
      <c r="V387" s="299"/>
      <c r="W387" s="299"/>
      <c r="X387" s="299"/>
      <c r="Y387" s="299"/>
      <c r="Z387" s="299"/>
    </row>
    <row r="388" spans="1:26" ht="12.75" customHeight="1" x14ac:dyDescent="0.45">
      <c r="A388" s="299"/>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row>
    <row r="389" spans="1:26" ht="12.75" customHeight="1" x14ac:dyDescent="0.45">
      <c r="A389" s="299"/>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row>
    <row r="390" spans="1:26" ht="12.75" customHeight="1" x14ac:dyDescent="0.45">
      <c r="A390" s="299"/>
      <c r="B390" s="299"/>
      <c r="C390" s="299"/>
      <c r="D390" s="299"/>
      <c r="E390" s="299"/>
      <c r="F390" s="299"/>
      <c r="G390" s="299"/>
      <c r="H390" s="299"/>
      <c r="I390" s="299"/>
      <c r="J390" s="299"/>
      <c r="K390" s="299"/>
      <c r="L390" s="299"/>
      <c r="M390" s="299"/>
      <c r="N390" s="299"/>
      <c r="O390" s="299"/>
      <c r="P390" s="299"/>
      <c r="Q390" s="299"/>
      <c r="R390" s="299"/>
      <c r="S390" s="299"/>
      <c r="T390" s="299"/>
      <c r="U390" s="299"/>
      <c r="V390" s="299"/>
      <c r="W390" s="299"/>
      <c r="X390" s="299"/>
      <c r="Y390" s="299"/>
      <c r="Z390" s="299"/>
    </row>
    <row r="391" spans="1:26" ht="12.75" customHeight="1" x14ac:dyDescent="0.45">
      <c r="A391" s="299"/>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row>
    <row r="392" spans="1:26" ht="12.75" customHeight="1" x14ac:dyDescent="0.45">
      <c r="A392" s="299"/>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row>
    <row r="393" spans="1:26" ht="12.75" customHeight="1" x14ac:dyDescent="0.45">
      <c r="A393" s="299"/>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row>
    <row r="394" spans="1:26" ht="12.75" customHeight="1" x14ac:dyDescent="0.45">
      <c r="A394" s="299"/>
      <c r="B394" s="299"/>
      <c r="C394" s="299"/>
      <c r="D394" s="299"/>
      <c r="E394" s="299"/>
      <c r="F394" s="299"/>
      <c r="G394" s="299"/>
      <c r="H394" s="299"/>
      <c r="I394" s="299"/>
      <c r="J394" s="299"/>
      <c r="K394" s="299"/>
      <c r="L394" s="299"/>
      <c r="M394" s="299"/>
      <c r="N394" s="299"/>
      <c r="O394" s="299"/>
      <c r="P394" s="299"/>
      <c r="Q394" s="299"/>
      <c r="R394" s="299"/>
      <c r="S394" s="299"/>
      <c r="T394" s="299"/>
      <c r="U394" s="299"/>
      <c r="V394" s="299"/>
      <c r="W394" s="299"/>
      <c r="X394" s="299"/>
      <c r="Y394" s="299"/>
      <c r="Z394" s="299"/>
    </row>
    <row r="395" spans="1:26" ht="12.75" customHeight="1" x14ac:dyDescent="0.45">
      <c r="A395" s="299"/>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row>
    <row r="396" spans="1:26" ht="12.75" customHeight="1" x14ac:dyDescent="0.45">
      <c r="A396" s="299"/>
      <c r="B396" s="299"/>
      <c r="C396" s="299"/>
      <c r="D396" s="299"/>
      <c r="E396" s="299"/>
      <c r="F396" s="299"/>
      <c r="G396" s="299"/>
      <c r="H396" s="299"/>
      <c r="I396" s="299"/>
      <c r="J396" s="299"/>
      <c r="K396" s="299"/>
      <c r="L396" s="299"/>
      <c r="M396" s="299"/>
      <c r="N396" s="299"/>
      <c r="O396" s="299"/>
      <c r="P396" s="299"/>
      <c r="Q396" s="299"/>
      <c r="R396" s="299"/>
      <c r="S396" s="299"/>
      <c r="T396" s="299"/>
      <c r="U396" s="299"/>
      <c r="V396" s="299"/>
      <c r="W396" s="299"/>
      <c r="X396" s="299"/>
      <c r="Y396" s="299"/>
      <c r="Z396" s="299"/>
    </row>
    <row r="397" spans="1:26" ht="12.75" customHeight="1" x14ac:dyDescent="0.45">
      <c r="A397" s="299"/>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row>
    <row r="398" spans="1:26" ht="12.75" customHeight="1" x14ac:dyDescent="0.45">
      <c r="A398" s="299"/>
      <c r="B398" s="299"/>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row>
    <row r="399" spans="1:26" ht="12.75" customHeight="1" x14ac:dyDescent="0.45">
      <c r="A399" s="299"/>
      <c r="B399" s="299"/>
      <c r="C399" s="299"/>
      <c r="D399" s="299"/>
      <c r="E399" s="299"/>
      <c r="F399" s="299"/>
      <c r="G399" s="299"/>
      <c r="H399" s="299"/>
      <c r="I399" s="299"/>
      <c r="J399" s="299"/>
      <c r="K399" s="299"/>
      <c r="L399" s="299"/>
      <c r="M399" s="299"/>
      <c r="N399" s="299"/>
      <c r="O399" s="299"/>
      <c r="P399" s="299"/>
      <c r="Q399" s="299"/>
      <c r="R399" s="299"/>
      <c r="S399" s="299"/>
      <c r="T399" s="299"/>
      <c r="U399" s="299"/>
      <c r="V399" s="299"/>
      <c r="W399" s="299"/>
      <c r="X399" s="299"/>
      <c r="Y399" s="299"/>
      <c r="Z399" s="299"/>
    </row>
    <row r="400" spans="1:26" ht="12.75" customHeight="1" x14ac:dyDescent="0.45">
      <c r="A400" s="299"/>
      <c r="B400" s="299"/>
      <c r="C400" s="299"/>
      <c r="D400" s="299"/>
      <c r="E400" s="299"/>
      <c r="F400" s="299"/>
      <c r="G400" s="299"/>
      <c r="H400" s="299"/>
      <c r="I400" s="299"/>
      <c r="J400" s="299"/>
      <c r="K400" s="299"/>
      <c r="L400" s="299"/>
      <c r="M400" s="299"/>
      <c r="N400" s="299"/>
      <c r="O400" s="299"/>
      <c r="P400" s="299"/>
      <c r="Q400" s="299"/>
      <c r="R400" s="299"/>
      <c r="S400" s="299"/>
      <c r="T400" s="299"/>
      <c r="U400" s="299"/>
      <c r="V400" s="299"/>
      <c r="W400" s="299"/>
      <c r="X400" s="299"/>
      <c r="Y400" s="299"/>
      <c r="Z400" s="299"/>
    </row>
    <row r="401" spans="1:26" ht="12.75" customHeight="1" x14ac:dyDescent="0.45">
      <c r="A401" s="299"/>
      <c r="B401" s="299"/>
      <c r="C401" s="299"/>
      <c r="D401" s="299"/>
      <c r="E401" s="299"/>
      <c r="F401" s="299"/>
      <c r="G401" s="299"/>
      <c r="H401" s="299"/>
      <c r="I401" s="299"/>
      <c r="J401" s="299"/>
      <c r="K401" s="299"/>
      <c r="L401" s="299"/>
      <c r="M401" s="299"/>
      <c r="N401" s="299"/>
      <c r="O401" s="299"/>
      <c r="P401" s="299"/>
      <c r="Q401" s="299"/>
      <c r="R401" s="299"/>
      <c r="S401" s="299"/>
      <c r="T401" s="299"/>
      <c r="U401" s="299"/>
      <c r="V401" s="299"/>
      <c r="W401" s="299"/>
      <c r="X401" s="299"/>
      <c r="Y401" s="299"/>
      <c r="Z401" s="299"/>
    </row>
    <row r="402" spans="1:26" ht="12.75" customHeight="1" x14ac:dyDescent="0.45">
      <c r="A402" s="299"/>
      <c r="B402" s="299"/>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row>
    <row r="403" spans="1:26" ht="12.75" customHeight="1" x14ac:dyDescent="0.45">
      <c r="A403" s="299"/>
      <c r="B403" s="299"/>
      <c r="C403" s="299"/>
      <c r="D403" s="299"/>
      <c r="E403" s="299"/>
      <c r="F403" s="299"/>
      <c r="G403" s="299"/>
      <c r="H403" s="299"/>
      <c r="I403" s="299"/>
      <c r="J403" s="299"/>
      <c r="K403" s="299"/>
      <c r="L403" s="299"/>
      <c r="M403" s="299"/>
      <c r="N403" s="299"/>
      <c r="O403" s="299"/>
      <c r="P403" s="299"/>
      <c r="Q403" s="299"/>
      <c r="R403" s="299"/>
      <c r="S403" s="299"/>
      <c r="T403" s="299"/>
      <c r="U403" s="299"/>
      <c r="V403" s="299"/>
      <c r="W403" s="299"/>
      <c r="X403" s="299"/>
      <c r="Y403" s="299"/>
      <c r="Z403" s="299"/>
    </row>
    <row r="404" spans="1:26" ht="12.75" customHeight="1" x14ac:dyDescent="0.45">
      <c r="A404" s="299"/>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row>
    <row r="405" spans="1:26" ht="12.75" customHeight="1" x14ac:dyDescent="0.45">
      <c r="A405" s="299"/>
      <c r="B405" s="299"/>
      <c r="C405" s="299"/>
      <c r="D405" s="299"/>
      <c r="E405" s="299"/>
      <c r="F405" s="299"/>
      <c r="G405" s="299"/>
      <c r="H405" s="299"/>
      <c r="I405" s="299"/>
      <c r="J405" s="299"/>
      <c r="K405" s="299"/>
      <c r="L405" s="299"/>
      <c r="M405" s="299"/>
      <c r="N405" s="299"/>
      <c r="O405" s="299"/>
      <c r="P405" s="299"/>
      <c r="Q405" s="299"/>
      <c r="R405" s="299"/>
      <c r="S405" s="299"/>
      <c r="T405" s="299"/>
      <c r="U405" s="299"/>
      <c r="V405" s="299"/>
      <c r="W405" s="299"/>
      <c r="X405" s="299"/>
      <c r="Y405" s="299"/>
      <c r="Z405" s="299"/>
    </row>
    <row r="406" spans="1:26" ht="12.75" customHeight="1" x14ac:dyDescent="0.45">
      <c r="A406" s="299"/>
      <c r="B406" s="299"/>
      <c r="C406" s="299"/>
      <c r="D406" s="299"/>
      <c r="E406" s="299"/>
      <c r="F406" s="299"/>
      <c r="G406" s="299"/>
      <c r="H406" s="299"/>
      <c r="I406" s="299"/>
      <c r="J406" s="299"/>
      <c r="K406" s="299"/>
      <c r="L406" s="299"/>
      <c r="M406" s="299"/>
      <c r="N406" s="299"/>
      <c r="O406" s="299"/>
      <c r="P406" s="299"/>
      <c r="Q406" s="299"/>
      <c r="R406" s="299"/>
      <c r="S406" s="299"/>
      <c r="T406" s="299"/>
      <c r="U406" s="299"/>
      <c r="V406" s="299"/>
      <c r="W406" s="299"/>
      <c r="X406" s="299"/>
      <c r="Y406" s="299"/>
      <c r="Z406" s="299"/>
    </row>
    <row r="407" spans="1:26" ht="12.75" customHeight="1" x14ac:dyDescent="0.45">
      <c r="A407" s="299"/>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row>
    <row r="408" spans="1:26" ht="12.75" customHeight="1" x14ac:dyDescent="0.45">
      <c r="A408" s="299"/>
      <c r="B408" s="299"/>
      <c r="C408" s="299"/>
      <c r="D408" s="299"/>
      <c r="E408" s="299"/>
      <c r="F408" s="299"/>
      <c r="G408" s="299"/>
      <c r="H408" s="299"/>
      <c r="I408" s="299"/>
      <c r="J408" s="299"/>
      <c r="K408" s="299"/>
      <c r="L408" s="299"/>
      <c r="M408" s="299"/>
      <c r="N408" s="299"/>
      <c r="O408" s="299"/>
      <c r="P408" s="299"/>
      <c r="Q408" s="299"/>
      <c r="R408" s="299"/>
      <c r="S408" s="299"/>
      <c r="T408" s="299"/>
      <c r="U408" s="299"/>
      <c r="V408" s="299"/>
      <c r="W408" s="299"/>
      <c r="X408" s="299"/>
      <c r="Y408" s="299"/>
      <c r="Z408" s="299"/>
    </row>
    <row r="409" spans="1:26" ht="12.75" customHeight="1" x14ac:dyDescent="0.45">
      <c r="A409" s="299"/>
      <c r="B409" s="299"/>
      <c r="C409" s="299"/>
      <c r="D409" s="299"/>
      <c r="E409" s="299"/>
      <c r="F409" s="299"/>
      <c r="G409" s="299"/>
      <c r="H409" s="299"/>
      <c r="I409" s="299"/>
      <c r="J409" s="299"/>
      <c r="K409" s="299"/>
      <c r="L409" s="299"/>
      <c r="M409" s="299"/>
      <c r="N409" s="299"/>
      <c r="O409" s="299"/>
      <c r="P409" s="299"/>
      <c r="Q409" s="299"/>
      <c r="R409" s="299"/>
      <c r="S409" s="299"/>
      <c r="T409" s="299"/>
      <c r="U409" s="299"/>
      <c r="V409" s="299"/>
      <c r="W409" s="299"/>
      <c r="X409" s="299"/>
      <c r="Y409" s="299"/>
      <c r="Z409" s="299"/>
    </row>
    <row r="410" spans="1:26" ht="12.75" customHeight="1" x14ac:dyDescent="0.45">
      <c r="A410" s="299"/>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row>
    <row r="411" spans="1:26" ht="12.75" customHeight="1" x14ac:dyDescent="0.45">
      <c r="A411" s="299"/>
      <c r="B411" s="299"/>
      <c r="C411" s="299"/>
      <c r="D411" s="299"/>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row>
    <row r="412" spans="1:26" ht="12.75" customHeight="1" x14ac:dyDescent="0.45">
      <c r="A412" s="299"/>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row>
    <row r="413" spans="1:26" ht="12.75" customHeight="1" x14ac:dyDescent="0.45">
      <c r="A413" s="299"/>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row>
    <row r="414" spans="1:26" ht="12.75" customHeight="1" x14ac:dyDescent="0.45">
      <c r="A414" s="299"/>
      <c r="B414" s="299"/>
      <c r="C414" s="299"/>
      <c r="D414" s="299"/>
      <c r="E414" s="299"/>
      <c r="F414" s="299"/>
      <c r="G414" s="299"/>
      <c r="H414" s="299"/>
      <c r="I414" s="299"/>
      <c r="J414" s="299"/>
      <c r="K414" s="299"/>
      <c r="L414" s="299"/>
      <c r="M414" s="299"/>
      <c r="N414" s="299"/>
      <c r="O414" s="299"/>
      <c r="P414" s="299"/>
      <c r="Q414" s="299"/>
      <c r="R414" s="299"/>
      <c r="S414" s="299"/>
      <c r="T414" s="299"/>
      <c r="U414" s="299"/>
      <c r="V414" s="299"/>
      <c r="W414" s="299"/>
      <c r="X414" s="299"/>
      <c r="Y414" s="299"/>
      <c r="Z414" s="299"/>
    </row>
    <row r="415" spans="1:26" ht="12.75" customHeight="1" x14ac:dyDescent="0.45">
      <c r="A415" s="299"/>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row>
    <row r="416" spans="1:26" ht="12.75" customHeight="1" x14ac:dyDescent="0.45">
      <c r="A416" s="299"/>
      <c r="B416" s="299"/>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row>
    <row r="417" spans="1:26" ht="12.75" customHeight="1" x14ac:dyDescent="0.45">
      <c r="A417" s="299"/>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row>
    <row r="418" spans="1:26" ht="12.75" customHeight="1" x14ac:dyDescent="0.45">
      <c r="A418" s="299"/>
      <c r="B418" s="299"/>
      <c r="C418" s="299"/>
      <c r="D418" s="299"/>
      <c r="E418" s="299"/>
      <c r="F418" s="299"/>
      <c r="G418" s="299"/>
      <c r="H418" s="299"/>
      <c r="I418" s="299"/>
      <c r="J418" s="299"/>
      <c r="K418" s="299"/>
      <c r="L418" s="299"/>
      <c r="M418" s="299"/>
      <c r="N418" s="299"/>
      <c r="O418" s="299"/>
      <c r="P418" s="299"/>
      <c r="Q418" s="299"/>
      <c r="R418" s="299"/>
      <c r="S418" s="299"/>
      <c r="T418" s="299"/>
      <c r="U418" s="299"/>
      <c r="V418" s="299"/>
      <c r="W418" s="299"/>
      <c r="X418" s="299"/>
      <c r="Y418" s="299"/>
      <c r="Z418" s="299"/>
    </row>
    <row r="419" spans="1:26" ht="12.75" customHeight="1" x14ac:dyDescent="0.45">
      <c r="A419" s="299"/>
      <c r="B419" s="299"/>
      <c r="C419" s="299"/>
      <c r="D419" s="299"/>
      <c r="E419" s="299"/>
      <c r="F419" s="299"/>
      <c r="G419" s="299"/>
      <c r="H419" s="299"/>
      <c r="I419" s="299"/>
      <c r="J419" s="299"/>
      <c r="K419" s="299"/>
      <c r="L419" s="299"/>
      <c r="M419" s="299"/>
      <c r="N419" s="299"/>
      <c r="O419" s="299"/>
      <c r="P419" s="299"/>
      <c r="Q419" s="299"/>
      <c r="R419" s="299"/>
      <c r="S419" s="299"/>
      <c r="T419" s="299"/>
      <c r="U419" s="299"/>
      <c r="V419" s="299"/>
      <c r="W419" s="299"/>
      <c r="X419" s="299"/>
      <c r="Y419" s="299"/>
      <c r="Z419" s="299"/>
    </row>
    <row r="420" spans="1:26" ht="12.75" customHeight="1" x14ac:dyDescent="0.45">
      <c r="A420" s="299"/>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row>
    <row r="421" spans="1:26" ht="12.75" customHeight="1" x14ac:dyDescent="0.45">
      <c r="A421" s="299"/>
      <c r="B421" s="299"/>
      <c r="C421" s="299"/>
      <c r="D421" s="299"/>
      <c r="E421" s="299"/>
      <c r="F421" s="299"/>
      <c r="G421" s="299"/>
      <c r="H421" s="299"/>
      <c r="I421" s="299"/>
      <c r="J421" s="299"/>
      <c r="K421" s="299"/>
      <c r="L421" s="299"/>
      <c r="M421" s="299"/>
      <c r="N421" s="299"/>
      <c r="O421" s="299"/>
      <c r="P421" s="299"/>
      <c r="Q421" s="299"/>
      <c r="R421" s="299"/>
      <c r="S421" s="299"/>
      <c r="T421" s="299"/>
      <c r="U421" s="299"/>
      <c r="V421" s="299"/>
      <c r="W421" s="299"/>
      <c r="X421" s="299"/>
      <c r="Y421" s="299"/>
      <c r="Z421" s="299"/>
    </row>
    <row r="422" spans="1:26" ht="12.75" customHeight="1" x14ac:dyDescent="0.45">
      <c r="A422" s="299"/>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row>
    <row r="423" spans="1:26" ht="12.75" customHeight="1" x14ac:dyDescent="0.45">
      <c r="A423" s="299"/>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row>
    <row r="424" spans="1:26" ht="12.75" customHeight="1" x14ac:dyDescent="0.45">
      <c r="A424" s="299"/>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row>
    <row r="425" spans="1:26" ht="12.75" customHeight="1" x14ac:dyDescent="0.45">
      <c r="A425" s="299"/>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row>
    <row r="426" spans="1:26" ht="12.75" customHeight="1" x14ac:dyDescent="0.45">
      <c r="A426" s="299"/>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row>
    <row r="427" spans="1:26" ht="12.75" customHeight="1" x14ac:dyDescent="0.45">
      <c r="A427" s="299"/>
      <c r="B427" s="299"/>
      <c r="C427" s="299"/>
      <c r="D427" s="299"/>
      <c r="E427" s="299"/>
      <c r="F427" s="299"/>
      <c r="G427" s="299"/>
      <c r="H427" s="299"/>
      <c r="I427" s="299"/>
      <c r="J427" s="299"/>
      <c r="K427" s="299"/>
      <c r="L427" s="299"/>
      <c r="M427" s="299"/>
      <c r="N427" s="299"/>
      <c r="O427" s="299"/>
      <c r="P427" s="299"/>
      <c r="Q427" s="299"/>
      <c r="R427" s="299"/>
      <c r="S427" s="299"/>
      <c r="T427" s="299"/>
      <c r="U427" s="299"/>
      <c r="V427" s="299"/>
      <c r="W427" s="299"/>
      <c r="X427" s="299"/>
      <c r="Y427" s="299"/>
      <c r="Z427" s="299"/>
    </row>
    <row r="428" spans="1:26" ht="12.75" customHeight="1" x14ac:dyDescent="0.45">
      <c r="A428" s="299"/>
      <c r="B428" s="299"/>
      <c r="C428" s="299"/>
      <c r="D428" s="299"/>
      <c r="E428" s="299"/>
      <c r="F428" s="299"/>
      <c r="G428" s="299"/>
      <c r="H428" s="299"/>
      <c r="I428" s="299"/>
      <c r="J428" s="299"/>
      <c r="K428" s="299"/>
      <c r="L428" s="299"/>
      <c r="M428" s="299"/>
      <c r="N428" s="299"/>
      <c r="O428" s="299"/>
      <c r="P428" s="299"/>
      <c r="Q428" s="299"/>
      <c r="R428" s="299"/>
      <c r="S428" s="299"/>
      <c r="T428" s="299"/>
      <c r="U428" s="299"/>
      <c r="V428" s="299"/>
      <c r="W428" s="299"/>
      <c r="X428" s="299"/>
      <c r="Y428" s="299"/>
      <c r="Z428" s="299"/>
    </row>
    <row r="429" spans="1:26" ht="12.75" customHeight="1" x14ac:dyDescent="0.45">
      <c r="A429" s="299"/>
      <c r="B429" s="299"/>
      <c r="C429" s="299"/>
      <c r="D429" s="299"/>
      <c r="E429" s="299"/>
      <c r="F429" s="299"/>
      <c r="G429" s="299"/>
      <c r="H429" s="299"/>
      <c r="I429" s="299"/>
      <c r="J429" s="299"/>
      <c r="K429" s="299"/>
      <c r="L429" s="299"/>
      <c r="M429" s="299"/>
      <c r="N429" s="299"/>
      <c r="O429" s="299"/>
      <c r="P429" s="299"/>
      <c r="Q429" s="299"/>
      <c r="R429" s="299"/>
      <c r="S429" s="299"/>
      <c r="T429" s="299"/>
      <c r="U429" s="299"/>
      <c r="V429" s="299"/>
      <c r="W429" s="299"/>
      <c r="X429" s="299"/>
      <c r="Y429" s="299"/>
      <c r="Z429" s="299"/>
    </row>
    <row r="430" spans="1:26" ht="12.75" customHeight="1" x14ac:dyDescent="0.45">
      <c r="A430" s="299"/>
      <c r="B430" s="299"/>
      <c r="C430" s="299"/>
      <c r="D430" s="299"/>
      <c r="E430" s="299"/>
      <c r="F430" s="299"/>
      <c r="G430" s="299"/>
      <c r="H430" s="299"/>
      <c r="I430" s="299"/>
      <c r="J430" s="299"/>
      <c r="K430" s="299"/>
      <c r="L430" s="299"/>
      <c r="M430" s="299"/>
      <c r="N430" s="299"/>
      <c r="O430" s="299"/>
      <c r="P430" s="299"/>
      <c r="Q430" s="299"/>
      <c r="R430" s="299"/>
      <c r="S430" s="299"/>
      <c r="T430" s="299"/>
      <c r="U430" s="299"/>
      <c r="V430" s="299"/>
      <c r="W430" s="299"/>
      <c r="X430" s="299"/>
      <c r="Y430" s="299"/>
      <c r="Z430" s="299"/>
    </row>
    <row r="431" spans="1:26" ht="12.75" customHeight="1" x14ac:dyDescent="0.45">
      <c r="A431" s="299"/>
      <c r="B431" s="299"/>
      <c r="C431" s="299"/>
      <c r="D431" s="299"/>
      <c r="E431" s="299"/>
      <c r="F431" s="299"/>
      <c r="G431" s="299"/>
      <c r="H431" s="299"/>
      <c r="I431" s="299"/>
      <c r="J431" s="299"/>
      <c r="K431" s="299"/>
      <c r="L431" s="299"/>
      <c r="M431" s="299"/>
      <c r="N431" s="299"/>
      <c r="O431" s="299"/>
      <c r="P431" s="299"/>
      <c r="Q431" s="299"/>
      <c r="R431" s="299"/>
      <c r="S431" s="299"/>
      <c r="T431" s="299"/>
      <c r="U431" s="299"/>
      <c r="V431" s="299"/>
      <c r="W431" s="299"/>
      <c r="X431" s="299"/>
      <c r="Y431" s="299"/>
      <c r="Z431" s="299"/>
    </row>
    <row r="432" spans="1:26" ht="12.75" customHeight="1" x14ac:dyDescent="0.45">
      <c r="A432" s="299"/>
      <c r="B432" s="299"/>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row>
    <row r="433" spans="1:26" ht="12.75" customHeight="1" x14ac:dyDescent="0.45">
      <c r="A433" s="299"/>
      <c r="B433" s="299"/>
      <c r="C433" s="299"/>
      <c r="D433" s="299"/>
      <c r="E433" s="299"/>
      <c r="F433" s="299"/>
      <c r="G433" s="299"/>
      <c r="H433" s="299"/>
      <c r="I433" s="299"/>
      <c r="J433" s="299"/>
      <c r="K433" s="299"/>
      <c r="L433" s="299"/>
      <c r="M433" s="299"/>
      <c r="N433" s="299"/>
      <c r="O433" s="299"/>
      <c r="P433" s="299"/>
      <c r="Q433" s="299"/>
      <c r="R433" s="299"/>
      <c r="S433" s="299"/>
      <c r="T433" s="299"/>
      <c r="U433" s="299"/>
      <c r="V433" s="299"/>
      <c r="W433" s="299"/>
      <c r="X433" s="299"/>
      <c r="Y433" s="299"/>
      <c r="Z433" s="299"/>
    </row>
    <row r="434" spans="1:26" ht="12.75" customHeight="1" x14ac:dyDescent="0.45">
      <c r="A434" s="299"/>
      <c r="B434" s="299"/>
      <c r="C434" s="299"/>
      <c r="D434" s="299"/>
      <c r="E434" s="299"/>
      <c r="F434" s="299"/>
      <c r="G434" s="299"/>
      <c r="H434" s="299"/>
      <c r="I434" s="299"/>
      <c r="J434" s="299"/>
      <c r="K434" s="299"/>
      <c r="L434" s="299"/>
      <c r="M434" s="299"/>
      <c r="N434" s="299"/>
      <c r="O434" s="299"/>
      <c r="P434" s="299"/>
      <c r="Q434" s="299"/>
      <c r="R434" s="299"/>
      <c r="S434" s="299"/>
      <c r="T434" s="299"/>
      <c r="U434" s="299"/>
      <c r="V434" s="299"/>
      <c r="W434" s="299"/>
      <c r="X434" s="299"/>
      <c r="Y434" s="299"/>
      <c r="Z434" s="299"/>
    </row>
    <row r="435" spans="1:26" ht="12.75" customHeight="1" x14ac:dyDescent="0.45">
      <c r="A435" s="299"/>
      <c r="B435" s="299"/>
      <c r="C435" s="299"/>
      <c r="D435" s="299"/>
      <c r="E435" s="299"/>
      <c r="F435" s="299"/>
      <c r="G435" s="299"/>
      <c r="H435" s="299"/>
      <c r="I435" s="299"/>
      <c r="J435" s="299"/>
      <c r="K435" s="299"/>
      <c r="L435" s="299"/>
      <c r="M435" s="299"/>
      <c r="N435" s="299"/>
      <c r="O435" s="299"/>
      <c r="P435" s="299"/>
      <c r="Q435" s="299"/>
      <c r="R435" s="299"/>
      <c r="S435" s="299"/>
      <c r="T435" s="299"/>
      <c r="U435" s="299"/>
      <c r="V435" s="299"/>
      <c r="W435" s="299"/>
      <c r="X435" s="299"/>
      <c r="Y435" s="299"/>
      <c r="Z435" s="299"/>
    </row>
    <row r="436" spans="1:26" ht="12.75" customHeight="1" x14ac:dyDescent="0.45">
      <c r="A436" s="299"/>
      <c r="B436" s="299"/>
      <c r="C436" s="299"/>
      <c r="D436" s="299"/>
      <c r="E436" s="299"/>
      <c r="F436" s="299"/>
      <c r="G436" s="299"/>
      <c r="H436" s="299"/>
      <c r="I436" s="299"/>
      <c r="J436" s="299"/>
      <c r="K436" s="299"/>
      <c r="L436" s="299"/>
      <c r="M436" s="299"/>
      <c r="N436" s="299"/>
      <c r="O436" s="299"/>
      <c r="P436" s="299"/>
      <c r="Q436" s="299"/>
      <c r="R436" s="299"/>
      <c r="S436" s="299"/>
      <c r="T436" s="299"/>
      <c r="U436" s="299"/>
      <c r="V436" s="299"/>
      <c r="W436" s="299"/>
      <c r="X436" s="299"/>
      <c r="Y436" s="299"/>
      <c r="Z436" s="299"/>
    </row>
    <row r="437" spans="1:26" ht="12.75" customHeight="1" x14ac:dyDescent="0.45">
      <c r="A437" s="299"/>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row>
    <row r="438" spans="1:26" ht="12.75" customHeight="1" x14ac:dyDescent="0.45">
      <c r="A438" s="299"/>
      <c r="B438" s="299"/>
      <c r="C438" s="299"/>
      <c r="D438" s="299"/>
      <c r="E438" s="299"/>
      <c r="F438" s="299"/>
      <c r="G438" s="299"/>
      <c r="H438" s="299"/>
      <c r="I438" s="299"/>
      <c r="J438" s="299"/>
      <c r="K438" s="299"/>
      <c r="L438" s="299"/>
      <c r="M438" s="299"/>
      <c r="N438" s="299"/>
      <c r="O438" s="299"/>
      <c r="P438" s="299"/>
      <c r="Q438" s="299"/>
      <c r="R438" s="299"/>
      <c r="S438" s="299"/>
      <c r="T438" s="299"/>
      <c r="U438" s="299"/>
      <c r="V438" s="299"/>
      <c r="W438" s="299"/>
      <c r="X438" s="299"/>
      <c r="Y438" s="299"/>
      <c r="Z438" s="299"/>
    </row>
    <row r="439" spans="1:26" ht="12.75" customHeight="1" x14ac:dyDescent="0.45">
      <c r="A439" s="299"/>
      <c r="B439" s="299"/>
      <c r="C439" s="299"/>
      <c r="D439" s="299"/>
      <c r="E439" s="299"/>
      <c r="F439" s="299"/>
      <c r="G439" s="299"/>
      <c r="H439" s="299"/>
      <c r="I439" s="299"/>
      <c r="J439" s="299"/>
      <c r="K439" s="299"/>
      <c r="L439" s="299"/>
      <c r="M439" s="299"/>
      <c r="N439" s="299"/>
      <c r="O439" s="299"/>
      <c r="P439" s="299"/>
      <c r="Q439" s="299"/>
      <c r="R439" s="299"/>
      <c r="S439" s="299"/>
      <c r="T439" s="299"/>
      <c r="U439" s="299"/>
      <c r="V439" s="299"/>
      <c r="W439" s="299"/>
      <c r="X439" s="299"/>
      <c r="Y439" s="299"/>
      <c r="Z439" s="299"/>
    </row>
    <row r="440" spans="1:26" ht="12.75" customHeight="1" x14ac:dyDescent="0.45">
      <c r="A440" s="299"/>
      <c r="B440" s="299"/>
      <c r="C440" s="299"/>
      <c r="D440" s="299"/>
      <c r="E440" s="299"/>
      <c r="F440" s="299"/>
      <c r="G440" s="299"/>
      <c r="H440" s="299"/>
      <c r="I440" s="299"/>
      <c r="J440" s="299"/>
      <c r="K440" s="299"/>
      <c r="L440" s="299"/>
      <c r="M440" s="299"/>
      <c r="N440" s="299"/>
      <c r="O440" s="299"/>
      <c r="P440" s="299"/>
      <c r="Q440" s="299"/>
      <c r="R440" s="299"/>
      <c r="S440" s="299"/>
      <c r="T440" s="299"/>
      <c r="U440" s="299"/>
      <c r="V440" s="299"/>
      <c r="W440" s="299"/>
      <c r="X440" s="299"/>
      <c r="Y440" s="299"/>
      <c r="Z440" s="299"/>
    </row>
    <row r="441" spans="1:26" ht="12.75" customHeight="1" x14ac:dyDescent="0.45">
      <c r="A441" s="299"/>
      <c r="B441" s="299"/>
      <c r="C441" s="299"/>
      <c r="D441" s="299"/>
      <c r="E441" s="299"/>
      <c r="F441" s="299"/>
      <c r="G441" s="299"/>
      <c r="H441" s="299"/>
      <c r="I441" s="299"/>
      <c r="J441" s="299"/>
      <c r="K441" s="299"/>
      <c r="L441" s="299"/>
      <c r="M441" s="299"/>
      <c r="N441" s="299"/>
      <c r="O441" s="299"/>
      <c r="P441" s="299"/>
      <c r="Q441" s="299"/>
      <c r="R441" s="299"/>
      <c r="S441" s="299"/>
      <c r="T441" s="299"/>
      <c r="U441" s="299"/>
      <c r="V441" s="299"/>
      <c r="W441" s="299"/>
      <c r="X441" s="299"/>
      <c r="Y441" s="299"/>
      <c r="Z441" s="299"/>
    </row>
    <row r="442" spans="1:26" ht="12.75" customHeight="1" x14ac:dyDescent="0.45">
      <c r="A442" s="299"/>
      <c r="B442" s="299"/>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row>
    <row r="443" spans="1:26" ht="12.75" customHeight="1" x14ac:dyDescent="0.45">
      <c r="A443" s="299"/>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row>
    <row r="444" spans="1:26" ht="12.75" customHeight="1" x14ac:dyDescent="0.45">
      <c r="A444" s="299"/>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row>
    <row r="445" spans="1:26" ht="12.75" customHeight="1" x14ac:dyDescent="0.45">
      <c r="A445" s="299"/>
      <c r="B445" s="299"/>
      <c r="C445" s="299"/>
      <c r="D445" s="299"/>
      <c r="E445" s="299"/>
      <c r="F445" s="299"/>
      <c r="G445" s="299"/>
      <c r="H445" s="299"/>
      <c r="I445" s="299"/>
      <c r="J445" s="299"/>
      <c r="K445" s="299"/>
      <c r="L445" s="299"/>
      <c r="M445" s="299"/>
      <c r="N445" s="299"/>
      <c r="O445" s="299"/>
      <c r="P445" s="299"/>
      <c r="Q445" s="299"/>
      <c r="R445" s="299"/>
      <c r="S445" s="299"/>
      <c r="T445" s="299"/>
      <c r="U445" s="299"/>
      <c r="V445" s="299"/>
      <c r="W445" s="299"/>
      <c r="X445" s="299"/>
      <c r="Y445" s="299"/>
      <c r="Z445" s="299"/>
    </row>
    <row r="446" spans="1:26" ht="12.75" customHeight="1" x14ac:dyDescent="0.45">
      <c r="A446" s="299"/>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row>
    <row r="447" spans="1:26" ht="12.75" customHeight="1" x14ac:dyDescent="0.45">
      <c r="A447" s="299"/>
      <c r="B447" s="299"/>
      <c r="C447" s="299"/>
      <c r="D447" s="299"/>
      <c r="E447" s="299"/>
      <c r="F447" s="299"/>
      <c r="G447" s="299"/>
      <c r="H447" s="299"/>
      <c r="I447" s="299"/>
      <c r="J447" s="299"/>
      <c r="K447" s="299"/>
      <c r="L447" s="299"/>
      <c r="M447" s="299"/>
      <c r="N447" s="299"/>
      <c r="O447" s="299"/>
      <c r="P447" s="299"/>
      <c r="Q447" s="299"/>
      <c r="R447" s="299"/>
      <c r="S447" s="299"/>
      <c r="T447" s="299"/>
      <c r="U447" s="299"/>
      <c r="V447" s="299"/>
      <c r="W447" s="299"/>
      <c r="X447" s="299"/>
      <c r="Y447" s="299"/>
      <c r="Z447" s="299"/>
    </row>
    <row r="448" spans="1:26" ht="12.75" customHeight="1" x14ac:dyDescent="0.45">
      <c r="A448" s="299"/>
      <c r="B448" s="299"/>
      <c r="C448" s="299"/>
      <c r="D448" s="299"/>
      <c r="E448" s="299"/>
      <c r="F448" s="299"/>
      <c r="G448" s="299"/>
      <c r="H448" s="299"/>
      <c r="I448" s="299"/>
      <c r="J448" s="299"/>
      <c r="K448" s="299"/>
      <c r="L448" s="299"/>
      <c r="M448" s="299"/>
      <c r="N448" s="299"/>
      <c r="O448" s="299"/>
      <c r="P448" s="299"/>
      <c r="Q448" s="299"/>
      <c r="R448" s="299"/>
      <c r="S448" s="299"/>
      <c r="T448" s="299"/>
      <c r="U448" s="299"/>
      <c r="V448" s="299"/>
      <c r="W448" s="299"/>
      <c r="X448" s="299"/>
      <c r="Y448" s="299"/>
      <c r="Z448" s="299"/>
    </row>
    <row r="449" spans="1:26" ht="12.75" customHeight="1" x14ac:dyDescent="0.45">
      <c r="A449" s="299"/>
      <c r="B449" s="299"/>
      <c r="C449" s="299"/>
      <c r="D449" s="299"/>
      <c r="E449" s="299"/>
      <c r="F449" s="299"/>
      <c r="G449" s="299"/>
      <c r="H449" s="299"/>
      <c r="I449" s="299"/>
      <c r="J449" s="299"/>
      <c r="K449" s="299"/>
      <c r="L449" s="299"/>
      <c r="M449" s="299"/>
      <c r="N449" s="299"/>
      <c r="O449" s="299"/>
      <c r="P449" s="299"/>
      <c r="Q449" s="299"/>
      <c r="R449" s="299"/>
      <c r="S449" s="299"/>
      <c r="T449" s="299"/>
      <c r="U449" s="299"/>
      <c r="V449" s="299"/>
      <c r="W449" s="299"/>
      <c r="X449" s="299"/>
      <c r="Y449" s="299"/>
      <c r="Z449" s="299"/>
    </row>
    <row r="450" spans="1:26" ht="12.75" customHeight="1" x14ac:dyDescent="0.45">
      <c r="A450" s="299"/>
      <c r="B450" s="299"/>
      <c r="C450" s="299"/>
      <c r="D450" s="299"/>
      <c r="E450" s="299"/>
      <c r="F450" s="299"/>
      <c r="G450" s="299"/>
      <c r="H450" s="299"/>
      <c r="I450" s="299"/>
      <c r="J450" s="299"/>
      <c r="K450" s="299"/>
      <c r="L450" s="299"/>
      <c r="M450" s="299"/>
      <c r="N450" s="299"/>
      <c r="O450" s="299"/>
      <c r="P450" s="299"/>
      <c r="Q450" s="299"/>
      <c r="R450" s="299"/>
      <c r="S450" s="299"/>
      <c r="T450" s="299"/>
      <c r="U450" s="299"/>
      <c r="V450" s="299"/>
      <c r="W450" s="299"/>
      <c r="X450" s="299"/>
      <c r="Y450" s="299"/>
      <c r="Z450" s="299"/>
    </row>
    <row r="451" spans="1:26" ht="12.75" customHeight="1" x14ac:dyDescent="0.45">
      <c r="A451" s="299"/>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row>
    <row r="452" spans="1:26" ht="12.75" customHeight="1" x14ac:dyDescent="0.45">
      <c r="A452" s="299"/>
      <c r="B452" s="299"/>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row>
    <row r="453" spans="1:26" ht="12.75" customHeight="1" x14ac:dyDescent="0.45">
      <c r="A453" s="299"/>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row>
    <row r="454" spans="1:26" ht="12.75" customHeight="1" x14ac:dyDescent="0.45">
      <c r="A454" s="299"/>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row>
    <row r="455" spans="1:26" ht="12.75" customHeight="1" x14ac:dyDescent="0.45">
      <c r="A455" s="299"/>
      <c r="B455" s="299"/>
      <c r="C455" s="299"/>
      <c r="D455" s="299"/>
      <c r="E455" s="299"/>
      <c r="F455" s="299"/>
      <c r="G455" s="299"/>
      <c r="H455" s="299"/>
      <c r="I455" s="299"/>
      <c r="J455" s="299"/>
      <c r="K455" s="299"/>
      <c r="L455" s="299"/>
      <c r="M455" s="299"/>
      <c r="N455" s="299"/>
      <c r="O455" s="299"/>
      <c r="P455" s="299"/>
      <c r="Q455" s="299"/>
      <c r="R455" s="299"/>
      <c r="S455" s="299"/>
      <c r="T455" s="299"/>
      <c r="U455" s="299"/>
      <c r="V455" s="299"/>
      <c r="W455" s="299"/>
      <c r="X455" s="299"/>
      <c r="Y455" s="299"/>
      <c r="Z455" s="299"/>
    </row>
    <row r="456" spans="1:26" ht="12.75" customHeight="1" x14ac:dyDescent="0.45">
      <c r="A456" s="299"/>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row>
    <row r="457" spans="1:26" ht="12.75" customHeight="1" x14ac:dyDescent="0.45">
      <c r="A457" s="299"/>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row>
    <row r="458" spans="1:26" ht="12.75" customHeight="1" x14ac:dyDescent="0.45">
      <c r="A458" s="299"/>
      <c r="B458" s="299"/>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row>
    <row r="459" spans="1:26" ht="12.75" customHeight="1" x14ac:dyDescent="0.45">
      <c r="A459" s="299"/>
      <c r="B459" s="299"/>
      <c r="C459" s="299"/>
      <c r="D459" s="299"/>
      <c r="E459" s="299"/>
      <c r="F459" s="299"/>
      <c r="G459" s="299"/>
      <c r="H459" s="299"/>
      <c r="I459" s="299"/>
      <c r="J459" s="299"/>
      <c r="K459" s="299"/>
      <c r="L459" s="299"/>
      <c r="M459" s="299"/>
      <c r="N459" s="299"/>
      <c r="O459" s="299"/>
      <c r="P459" s="299"/>
      <c r="Q459" s="299"/>
      <c r="R459" s="299"/>
      <c r="S459" s="299"/>
      <c r="T459" s="299"/>
      <c r="U459" s="299"/>
      <c r="V459" s="299"/>
      <c r="W459" s="299"/>
      <c r="X459" s="299"/>
      <c r="Y459" s="299"/>
      <c r="Z459" s="299"/>
    </row>
    <row r="460" spans="1:26" ht="12.75" customHeight="1" x14ac:dyDescent="0.45">
      <c r="A460" s="299"/>
      <c r="B460" s="299"/>
      <c r="C460" s="299"/>
      <c r="D460" s="299"/>
      <c r="E460" s="299"/>
      <c r="F460" s="299"/>
      <c r="G460" s="299"/>
      <c r="H460" s="299"/>
      <c r="I460" s="299"/>
      <c r="J460" s="299"/>
      <c r="K460" s="299"/>
      <c r="L460" s="299"/>
      <c r="M460" s="299"/>
      <c r="N460" s="299"/>
      <c r="O460" s="299"/>
      <c r="P460" s="299"/>
      <c r="Q460" s="299"/>
      <c r="R460" s="299"/>
      <c r="S460" s="299"/>
      <c r="T460" s="299"/>
      <c r="U460" s="299"/>
      <c r="V460" s="299"/>
      <c r="W460" s="299"/>
      <c r="X460" s="299"/>
      <c r="Y460" s="299"/>
      <c r="Z460" s="299"/>
    </row>
    <row r="461" spans="1:26" ht="12.75" customHeight="1" x14ac:dyDescent="0.45">
      <c r="A461" s="299"/>
      <c r="B461" s="299"/>
      <c r="C461" s="299"/>
      <c r="D461" s="299"/>
      <c r="E461" s="299"/>
      <c r="F461" s="299"/>
      <c r="G461" s="299"/>
      <c r="H461" s="299"/>
      <c r="I461" s="299"/>
      <c r="J461" s="299"/>
      <c r="K461" s="299"/>
      <c r="L461" s="299"/>
      <c r="M461" s="299"/>
      <c r="N461" s="299"/>
      <c r="O461" s="299"/>
      <c r="P461" s="299"/>
      <c r="Q461" s="299"/>
      <c r="R461" s="299"/>
      <c r="S461" s="299"/>
      <c r="T461" s="299"/>
      <c r="U461" s="299"/>
      <c r="V461" s="299"/>
      <c r="W461" s="299"/>
      <c r="X461" s="299"/>
      <c r="Y461" s="299"/>
      <c r="Z461" s="299"/>
    </row>
    <row r="462" spans="1:26" ht="12.75" customHeight="1" x14ac:dyDescent="0.45">
      <c r="A462" s="299"/>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row>
    <row r="463" spans="1:26" ht="12.75" customHeight="1" x14ac:dyDescent="0.45">
      <c r="A463" s="299"/>
      <c r="B463" s="299"/>
      <c r="C463" s="299"/>
      <c r="D463" s="299"/>
      <c r="E463" s="299"/>
      <c r="F463" s="299"/>
      <c r="G463" s="299"/>
      <c r="H463" s="299"/>
      <c r="I463" s="299"/>
      <c r="J463" s="299"/>
      <c r="K463" s="299"/>
      <c r="L463" s="299"/>
      <c r="M463" s="299"/>
      <c r="N463" s="299"/>
      <c r="O463" s="299"/>
      <c r="P463" s="299"/>
      <c r="Q463" s="299"/>
      <c r="R463" s="299"/>
      <c r="S463" s="299"/>
      <c r="T463" s="299"/>
      <c r="U463" s="299"/>
      <c r="V463" s="299"/>
      <c r="W463" s="299"/>
      <c r="X463" s="299"/>
      <c r="Y463" s="299"/>
      <c r="Z463" s="299"/>
    </row>
    <row r="464" spans="1:26" ht="12.75" customHeight="1" x14ac:dyDescent="0.45">
      <c r="A464" s="299"/>
      <c r="B464" s="299"/>
      <c r="C464" s="299"/>
      <c r="D464" s="299"/>
      <c r="E464" s="299"/>
      <c r="F464" s="299"/>
      <c r="G464" s="299"/>
      <c r="H464" s="299"/>
      <c r="I464" s="299"/>
      <c r="J464" s="299"/>
      <c r="K464" s="299"/>
      <c r="L464" s="299"/>
      <c r="M464" s="299"/>
      <c r="N464" s="299"/>
      <c r="O464" s="299"/>
      <c r="P464" s="299"/>
      <c r="Q464" s="299"/>
      <c r="R464" s="299"/>
      <c r="S464" s="299"/>
      <c r="T464" s="299"/>
      <c r="U464" s="299"/>
      <c r="V464" s="299"/>
      <c r="W464" s="299"/>
      <c r="X464" s="299"/>
      <c r="Y464" s="299"/>
      <c r="Z464" s="299"/>
    </row>
    <row r="465" spans="1:26" ht="12.75" customHeight="1" x14ac:dyDescent="0.45">
      <c r="A465" s="299"/>
      <c r="B465" s="299"/>
      <c r="C465" s="299"/>
      <c r="D465" s="299"/>
      <c r="E465" s="299"/>
      <c r="F465" s="299"/>
      <c r="G465" s="299"/>
      <c r="H465" s="299"/>
      <c r="I465" s="299"/>
      <c r="J465" s="299"/>
      <c r="K465" s="299"/>
      <c r="L465" s="299"/>
      <c r="M465" s="299"/>
      <c r="N465" s="299"/>
      <c r="O465" s="299"/>
      <c r="P465" s="299"/>
      <c r="Q465" s="299"/>
      <c r="R465" s="299"/>
      <c r="S465" s="299"/>
      <c r="T465" s="299"/>
      <c r="U465" s="299"/>
      <c r="V465" s="299"/>
      <c r="W465" s="299"/>
      <c r="X465" s="299"/>
      <c r="Y465" s="299"/>
      <c r="Z465" s="299"/>
    </row>
    <row r="466" spans="1:26" ht="12.75" customHeight="1" x14ac:dyDescent="0.45">
      <c r="A466" s="299"/>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row>
    <row r="467" spans="1:26" ht="12.75" customHeight="1" x14ac:dyDescent="0.45">
      <c r="A467" s="299"/>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row>
    <row r="468" spans="1:26" ht="12.75" customHeight="1" x14ac:dyDescent="0.45">
      <c r="A468" s="299"/>
      <c r="B468" s="299"/>
      <c r="C468" s="299"/>
      <c r="D468" s="299"/>
      <c r="E468" s="299"/>
      <c r="F468" s="299"/>
      <c r="G468" s="299"/>
      <c r="H468" s="299"/>
      <c r="I468" s="299"/>
      <c r="J468" s="299"/>
      <c r="K468" s="299"/>
      <c r="L468" s="299"/>
      <c r="M468" s="299"/>
      <c r="N468" s="299"/>
      <c r="O468" s="299"/>
      <c r="P468" s="299"/>
      <c r="Q468" s="299"/>
      <c r="R468" s="299"/>
      <c r="S468" s="299"/>
      <c r="T468" s="299"/>
      <c r="U468" s="299"/>
      <c r="V468" s="299"/>
      <c r="W468" s="299"/>
      <c r="X468" s="299"/>
      <c r="Y468" s="299"/>
      <c r="Z468" s="299"/>
    </row>
    <row r="469" spans="1:26" ht="12.75" customHeight="1" x14ac:dyDescent="0.45">
      <c r="A469" s="299"/>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row>
    <row r="470" spans="1:26" ht="12.75" customHeight="1" x14ac:dyDescent="0.45">
      <c r="A470" s="299"/>
      <c r="B470" s="299"/>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row>
    <row r="471" spans="1:26" ht="12.75" customHeight="1" x14ac:dyDescent="0.45">
      <c r="A471" s="299"/>
      <c r="B471" s="299"/>
      <c r="C471" s="299"/>
      <c r="D471" s="299"/>
      <c r="E471" s="299"/>
      <c r="F471" s="299"/>
      <c r="G471" s="299"/>
      <c r="H471" s="299"/>
      <c r="I471" s="299"/>
      <c r="J471" s="299"/>
      <c r="K471" s="299"/>
      <c r="L471" s="299"/>
      <c r="M471" s="299"/>
      <c r="N471" s="299"/>
      <c r="O471" s="299"/>
      <c r="P471" s="299"/>
      <c r="Q471" s="299"/>
      <c r="R471" s="299"/>
      <c r="S471" s="299"/>
      <c r="T471" s="299"/>
      <c r="U471" s="299"/>
      <c r="V471" s="299"/>
      <c r="W471" s="299"/>
      <c r="X471" s="299"/>
      <c r="Y471" s="299"/>
      <c r="Z471" s="299"/>
    </row>
    <row r="472" spans="1:26" ht="12.75" customHeight="1" x14ac:dyDescent="0.45">
      <c r="A472" s="299"/>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row>
    <row r="473" spans="1:26" ht="12.75" customHeight="1" x14ac:dyDescent="0.45">
      <c r="A473" s="299"/>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row>
    <row r="474" spans="1:26" ht="12.75" customHeight="1" x14ac:dyDescent="0.45">
      <c r="A474" s="299"/>
      <c r="B474" s="299"/>
      <c r="C474" s="299"/>
      <c r="D474" s="299"/>
      <c r="E474" s="299"/>
      <c r="F474" s="299"/>
      <c r="G474" s="299"/>
      <c r="H474" s="299"/>
      <c r="I474" s="299"/>
      <c r="J474" s="299"/>
      <c r="K474" s="299"/>
      <c r="L474" s="299"/>
      <c r="M474" s="299"/>
      <c r="N474" s="299"/>
      <c r="O474" s="299"/>
      <c r="P474" s="299"/>
      <c r="Q474" s="299"/>
      <c r="R474" s="299"/>
      <c r="S474" s="299"/>
      <c r="T474" s="299"/>
      <c r="U474" s="299"/>
      <c r="V474" s="299"/>
      <c r="W474" s="299"/>
      <c r="X474" s="299"/>
      <c r="Y474" s="299"/>
      <c r="Z474" s="299"/>
    </row>
    <row r="475" spans="1:26" ht="12.75" customHeight="1" x14ac:dyDescent="0.45">
      <c r="A475" s="299"/>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row>
    <row r="476" spans="1:26" ht="12.75" customHeight="1" x14ac:dyDescent="0.45">
      <c r="A476" s="299"/>
      <c r="B476" s="299"/>
      <c r="C476" s="299"/>
      <c r="D476" s="299"/>
      <c r="E476" s="299"/>
      <c r="F476" s="299"/>
      <c r="G476" s="299"/>
      <c r="H476" s="299"/>
      <c r="I476" s="299"/>
      <c r="J476" s="299"/>
      <c r="K476" s="299"/>
      <c r="L476" s="299"/>
      <c r="M476" s="299"/>
      <c r="N476" s="299"/>
      <c r="O476" s="299"/>
      <c r="P476" s="299"/>
      <c r="Q476" s="299"/>
      <c r="R476" s="299"/>
      <c r="S476" s="299"/>
      <c r="T476" s="299"/>
      <c r="U476" s="299"/>
      <c r="V476" s="299"/>
      <c r="W476" s="299"/>
      <c r="X476" s="299"/>
      <c r="Y476" s="299"/>
      <c r="Z476" s="299"/>
    </row>
    <row r="477" spans="1:26" ht="12.75" customHeight="1" x14ac:dyDescent="0.45">
      <c r="A477" s="299"/>
      <c r="B477" s="299"/>
      <c r="C477" s="299"/>
      <c r="D477" s="299"/>
      <c r="E477" s="299"/>
      <c r="F477" s="299"/>
      <c r="G477" s="299"/>
      <c r="H477" s="299"/>
      <c r="I477" s="299"/>
      <c r="J477" s="299"/>
      <c r="K477" s="299"/>
      <c r="L477" s="299"/>
      <c r="M477" s="299"/>
      <c r="N477" s="299"/>
      <c r="O477" s="299"/>
      <c r="P477" s="299"/>
      <c r="Q477" s="299"/>
      <c r="R477" s="299"/>
      <c r="S477" s="299"/>
      <c r="T477" s="299"/>
      <c r="U477" s="299"/>
      <c r="V477" s="299"/>
      <c r="W477" s="299"/>
      <c r="X477" s="299"/>
      <c r="Y477" s="299"/>
      <c r="Z477" s="299"/>
    </row>
    <row r="478" spans="1:26" ht="12.75" customHeight="1" x14ac:dyDescent="0.45">
      <c r="A478" s="299"/>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row>
    <row r="479" spans="1:26" ht="12.75" customHeight="1" x14ac:dyDescent="0.45">
      <c r="A479" s="299"/>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row>
    <row r="480" spans="1:26" ht="12.75" customHeight="1" x14ac:dyDescent="0.45">
      <c r="A480" s="299"/>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row>
    <row r="481" spans="1:26" ht="12.75" customHeight="1" x14ac:dyDescent="0.45">
      <c r="A481" s="299"/>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row>
    <row r="482" spans="1:26" ht="12.75" customHeight="1" x14ac:dyDescent="0.45">
      <c r="A482" s="299"/>
      <c r="B482" s="299"/>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row>
    <row r="483" spans="1:26" ht="12.75" customHeight="1" x14ac:dyDescent="0.45">
      <c r="A483" s="299"/>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row>
    <row r="484" spans="1:26" ht="12.75" customHeight="1" x14ac:dyDescent="0.45">
      <c r="A484" s="299"/>
      <c r="B484" s="299"/>
      <c r="C484" s="299"/>
      <c r="D484" s="299"/>
      <c r="E484" s="299"/>
      <c r="F484" s="299"/>
      <c r="G484" s="299"/>
      <c r="H484" s="299"/>
      <c r="I484" s="299"/>
      <c r="J484" s="299"/>
      <c r="K484" s="299"/>
      <c r="L484" s="299"/>
      <c r="M484" s="299"/>
      <c r="N484" s="299"/>
      <c r="O484" s="299"/>
      <c r="P484" s="299"/>
      <c r="Q484" s="299"/>
      <c r="R484" s="299"/>
      <c r="S484" s="299"/>
      <c r="T484" s="299"/>
      <c r="U484" s="299"/>
      <c r="V484" s="299"/>
      <c r="W484" s="299"/>
      <c r="X484" s="299"/>
      <c r="Y484" s="299"/>
      <c r="Z484" s="299"/>
    </row>
    <row r="485" spans="1:26" ht="12.75" customHeight="1" x14ac:dyDescent="0.45">
      <c r="A485" s="299"/>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row>
    <row r="486" spans="1:26" ht="12.75" customHeight="1" x14ac:dyDescent="0.45">
      <c r="A486" s="299"/>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row>
    <row r="487" spans="1:26" ht="12.75" customHeight="1" x14ac:dyDescent="0.45">
      <c r="A487" s="299"/>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row>
    <row r="488" spans="1:26" ht="12.75" customHeight="1" x14ac:dyDescent="0.45">
      <c r="A488" s="299"/>
      <c r="B488" s="299"/>
      <c r="C488" s="299"/>
      <c r="D488" s="299"/>
      <c r="E488" s="299"/>
      <c r="F488" s="299"/>
      <c r="G488" s="299"/>
      <c r="H488" s="299"/>
      <c r="I488" s="299"/>
      <c r="J488" s="299"/>
      <c r="K488" s="299"/>
      <c r="L488" s="299"/>
      <c r="M488" s="299"/>
      <c r="N488" s="299"/>
      <c r="O488" s="299"/>
      <c r="P488" s="299"/>
      <c r="Q488" s="299"/>
      <c r="R488" s="299"/>
      <c r="S488" s="299"/>
      <c r="T488" s="299"/>
      <c r="U488" s="299"/>
      <c r="V488" s="299"/>
      <c r="W488" s="299"/>
      <c r="X488" s="299"/>
      <c r="Y488" s="299"/>
      <c r="Z488" s="299"/>
    </row>
    <row r="489" spans="1:26" ht="12.75" customHeight="1" x14ac:dyDescent="0.45">
      <c r="A489" s="299"/>
      <c r="B489" s="299"/>
      <c r="C489" s="299"/>
      <c r="D489" s="299"/>
      <c r="E489" s="299"/>
      <c r="F489" s="299"/>
      <c r="G489" s="299"/>
      <c r="H489" s="299"/>
      <c r="I489" s="299"/>
      <c r="J489" s="299"/>
      <c r="K489" s="299"/>
      <c r="L489" s="299"/>
      <c r="M489" s="299"/>
      <c r="N489" s="299"/>
      <c r="O489" s="299"/>
      <c r="P489" s="299"/>
      <c r="Q489" s="299"/>
      <c r="R489" s="299"/>
      <c r="S489" s="299"/>
      <c r="T489" s="299"/>
      <c r="U489" s="299"/>
      <c r="V489" s="299"/>
      <c r="W489" s="299"/>
      <c r="X489" s="299"/>
      <c r="Y489" s="299"/>
      <c r="Z489" s="299"/>
    </row>
    <row r="490" spans="1:26" ht="12.75" customHeight="1" x14ac:dyDescent="0.45">
      <c r="A490" s="299"/>
      <c r="B490" s="299"/>
      <c r="C490" s="299"/>
      <c r="D490" s="299"/>
      <c r="E490" s="299"/>
      <c r="F490" s="299"/>
      <c r="G490" s="299"/>
      <c r="H490" s="299"/>
      <c r="I490" s="299"/>
      <c r="J490" s="299"/>
      <c r="K490" s="299"/>
      <c r="L490" s="299"/>
      <c r="M490" s="299"/>
      <c r="N490" s="299"/>
      <c r="O490" s="299"/>
      <c r="P490" s="299"/>
      <c r="Q490" s="299"/>
      <c r="R490" s="299"/>
      <c r="S490" s="299"/>
      <c r="T490" s="299"/>
      <c r="U490" s="299"/>
      <c r="V490" s="299"/>
      <c r="W490" s="299"/>
      <c r="X490" s="299"/>
      <c r="Y490" s="299"/>
      <c r="Z490" s="299"/>
    </row>
    <row r="491" spans="1:26" ht="12.75" customHeight="1" x14ac:dyDescent="0.45">
      <c r="A491" s="299"/>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row>
    <row r="492" spans="1:26" ht="12.75" customHeight="1" x14ac:dyDescent="0.45">
      <c r="A492" s="299"/>
      <c r="B492" s="299"/>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row>
    <row r="493" spans="1:26" ht="12.75" customHeight="1" x14ac:dyDescent="0.45">
      <c r="A493" s="299"/>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row>
    <row r="494" spans="1:26" ht="12.75" customHeight="1" x14ac:dyDescent="0.45">
      <c r="A494" s="299"/>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row>
    <row r="495" spans="1:26" ht="12.75" customHeight="1" x14ac:dyDescent="0.45">
      <c r="A495" s="299"/>
      <c r="B495" s="299"/>
      <c r="C495" s="299"/>
      <c r="D495" s="299"/>
      <c r="E495" s="299"/>
      <c r="F495" s="299"/>
      <c r="G495" s="299"/>
      <c r="H495" s="299"/>
      <c r="I495" s="299"/>
      <c r="J495" s="299"/>
      <c r="K495" s="299"/>
      <c r="L495" s="299"/>
      <c r="M495" s="299"/>
      <c r="N495" s="299"/>
      <c r="O495" s="299"/>
      <c r="P495" s="299"/>
      <c r="Q495" s="299"/>
      <c r="R495" s="299"/>
      <c r="S495" s="299"/>
      <c r="T495" s="299"/>
      <c r="U495" s="299"/>
      <c r="V495" s="299"/>
      <c r="W495" s="299"/>
      <c r="X495" s="299"/>
      <c r="Y495" s="299"/>
      <c r="Z495" s="299"/>
    </row>
    <row r="496" spans="1:26" ht="12.75" customHeight="1" x14ac:dyDescent="0.45">
      <c r="A496" s="299"/>
      <c r="B496" s="299"/>
      <c r="C496" s="299"/>
      <c r="D496" s="299"/>
      <c r="E496" s="299"/>
      <c r="F496" s="299"/>
      <c r="G496" s="299"/>
      <c r="H496" s="299"/>
      <c r="I496" s="299"/>
      <c r="J496" s="299"/>
      <c r="K496" s="299"/>
      <c r="L496" s="299"/>
      <c r="M496" s="299"/>
      <c r="N496" s="299"/>
      <c r="O496" s="299"/>
      <c r="P496" s="299"/>
      <c r="Q496" s="299"/>
      <c r="R496" s="299"/>
      <c r="S496" s="299"/>
      <c r="T496" s="299"/>
      <c r="U496" s="299"/>
      <c r="V496" s="299"/>
      <c r="W496" s="299"/>
      <c r="X496" s="299"/>
      <c r="Y496" s="299"/>
      <c r="Z496" s="299"/>
    </row>
    <row r="497" spans="1:26" ht="12.75" customHeight="1" x14ac:dyDescent="0.45">
      <c r="A497" s="299"/>
      <c r="B497" s="299"/>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row>
    <row r="498" spans="1:26" ht="12.75" customHeight="1" x14ac:dyDescent="0.45">
      <c r="A498" s="299"/>
      <c r="B498" s="299"/>
      <c r="C498" s="299"/>
      <c r="D498" s="299"/>
      <c r="E498" s="299"/>
      <c r="F498" s="299"/>
      <c r="G498" s="299"/>
      <c r="H498" s="299"/>
      <c r="I498" s="299"/>
      <c r="J498" s="299"/>
      <c r="K498" s="299"/>
      <c r="L498" s="299"/>
      <c r="M498" s="299"/>
      <c r="N498" s="299"/>
      <c r="O498" s="299"/>
      <c r="P498" s="299"/>
      <c r="Q498" s="299"/>
      <c r="R498" s="299"/>
      <c r="S498" s="299"/>
      <c r="T498" s="299"/>
      <c r="U498" s="299"/>
      <c r="V498" s="299"/>
      <c r="W498" s="299"/>
      <c r="X498" s="299"/>
      <c r="Y498" s="299"/>
      <c r="Z498" s="299"/>
    </row>
    <row r="499" spans="1:26" ht="12.75" customHeight="1" x14ac:dyDescent="0.45">
      <c r="A499" s="299"/>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row>
    <row r="500" spans="1:26" ht="12.75" customHeight="1" x14ac:dyDescent="0.45">
      <c r="A500" s="299"/>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row>
    <row r="501" spans="1:26" ht="12.75" customHeight="1" x14ac:dyDescent="0.45">
      <c r="A501" s="299"/>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row>
    <row r="502" spans="1:26" ht="12.75" customHeight="1" x14ac:dyDescent="0.45">
      <c r="A502" s="299"/>
      <c r="B502" s="299"/>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row>
    <row r="503" spans="1:26" ht="12.75" customHeight="1" x14ac:dyDescent="0.45">
      <c r="A503" s="299"/>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row>
    <row r="504" spans="1:26" ht="12.75" customHeight="1" x14ac:dyDescent="0.45">
      <c r="A504" s="299"/>
      <c r="B504" s="299"/>
      <c r="C504" s="299"/>
      <c r="D504" s="299"/>
      <c r="E504" s="299"/>
      <c r="F504" s="299"/>
      <c r="G504" s="299"/>
      <c r="H504" s="299"/>
      <c r="I504" s="299"/>
      <c r="J504" s="299"/>
      <c r="K504" s="299"/>
      <c r="L504" s="299"/>
      <c r="M504" s="299"/>
      <c r="N504" s="299"/>
      <c r="O504" s="299"/>
      <c r="P504" s="299"/>
      <c r="Q504" s="299"/>
      <c r="R504" s="299"/>
      <c r="S504" s="299"/>
      <c r="T504" s="299"/>
      <c r="U504" s="299"/>
      <c r="V504" s="299"/>
      <c r="W504" s="299"/>
      <c r="X504" s="299"/>
      <c r="Y504" s="299"/>
      <c r="Z504" s="299"/>
    </row>
    <row r="505" spans="1:26" ht="12.75" customHeight="1" x14ac:dyDescent="0.45">
      <c r="A505" s="299"/>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row>
    <row r="506" spans="1:26" ht="12.75" customHeight="1" x14ac:dyDescent="0.45">
      <c r="A506" s="299"/>
      <c r="B506" s="299"/>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row>
    <row r="507" spans="1:26" ht="12.75" customHeight="1" x14ac:dyDescent="0.45">
      <c r="A507" s="299"/>
      <c r="B507" s="299"/>
      <c r="C507" s="299"/>
      <c r="D507" s="299"/>
      <c r="E507" s="299"/>
      <c r="F507" s="299"/>
      <c r="G507" s="299"/>
      <c r="H507" s="299"/>
      <c r="I507" s="299"/>
      <c r="J507" s="299"/>
      <c r="K507" s="299"/>
      <c r="L507" s="299"/>
      <c r="M507" s="299"/>
      <c r="N507" s="299"/>
      <c r="O507" s="299"/>
      <c r="P507" s="299"/>
      <c r="Q507" s="299"/>
      <c r="R507" s="299"/>
      <c r="S507" s="299"/>
      <c r="T507" s="299"/>
      <c r="U507" s="299"/>
      <c r="V507" s="299"/>
      <c r="W507" s="299"/>
      <c r="X507" s="299"/>
      <c r="Y507" s="299"/>
      <c r="Z507" s="299"/>
    </row>
    <row r="508" spans="1:26" ht="12.75" customHeight="1" x14ac:dyDescent="0.45">
      <c r="A508" s="299"/>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row>
    <row r="509" spans="1:26" ht="12.75" customHeight="1" x14ac:dyDescent="0.45">
      <c r="A509" s="299"/>
      <c r="B509" s="299"/>
      <c r="C509" s="299"/>
      <c r="D509" s="299"/>
      <c r="E509" s="299"/>
      <c r="F509" s="299"/>
      <c r="G509" s="299"/>
      <c r="H509" s="299"/>
      <c r="I509" s="299"/>
      <c r="J509" s="299"/>
      <c r="K509" s="299"/>
      <c r="L509" s="299"/>
      <c r="M509" s="299"/>
      <c r="N509" s="299"/>
      <c r="O509" s="299"/>
      <c r="P509" s="299"/>
      <c r="Q509" s="299"/>
      <c r="R509" s="299"/>
      <c r="S509" s="299"/>
      <c r="T509" s="299"/>
      <c r="U509" s="299"/>
      <c r="V509" s="299"/>
      <c r="W509" s="299"/>
      <c r="X509" s="299"/>
      <c r="Y509" s="299"/>
      <c r="Z509" s="299"/>
    </row>
    <row r="510" spans="1:26" ht="12.75" customHeight="1" x14ac:dyDescent="0.45">
      <c r="A510" s="299"/>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row>
    <row r="511" spans="1:26" ht="12.75" customHeight="1" x14ac:dyDescent="0.45">
      <c r="A511" s="299"/>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row>
    <row r="512" spans="1:26" ht="12.75" customHeight="1" x14ac:dyDescent="0.45">
      <c r="A512" s="299"/>
      <c r="B512" s="299"/>
      <c r="C512" s="299"/>
      <c r="D512" s="299"/>
      <c r="E512" s="299"/>
      <c r="F512" s="299"/>
      <c r="G512" s="299"/>
      <c r="H512" s="299"/>
      <c r="I512" s="299"/>
      <c r="J512" s="299"/>
      <c r="K512" s="299"/>
      <c r="L512" s="299"/>
      <c r="M512" s="299"/>
      <c r="N512" s="299"/>
      <c r="O512" s="299"/>
      <c r="P512" s="299"/>
      <c r="Q512" s="299"/>
      <c r="R512" s="299"/>
      <c r="S512" s="299"/>
      <c r="T512" s="299"/>
      <c r="U512" s="299"/>
      <c r="V512" s="299"/>
      <c r="W512" s="299"/>
      <c r="X512" s="299"/>
      <c r="Y512" s="299"/>
      <c r="Z512" s="299"/>
    </row>
    <row r="513" spans="1:26" ht="12.75" customHeight="1" x14ac:dyDescent="0.45">
      <c r="A513" s="299"/>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row>
    <row r="514" spans="1:26" ht="12.75" customHeight="1" x14ac:dyDescent="0.45">
      <c r="A514" s="299"/>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row>
    <row r="515" spans="1:26" ht="12.75" customHeight="1" x14ac:dyDescent="0.45">
      <c r="A515" s="299"/>
      <c r="B515" s="299"/>
      <c r="C515" s="299"/>
      <c r="D515" s="299"/>
      <c r="E515" s="299"/>
      <c r="F515" s="299"/>
      <c r="G515" s="299"/>
      <c r="H515" s="299"/>
      <c r="I515" s="299"/>
      <c r="J515" s="299"/>
      <c r="K515" s="299"/>
      <c r="L515" s="299"/>
      <c r="M515" s="299"/>
      <c r="N515" s="299"/>
      <c r="O515" s="299"/>
      <c r="P515" s="299"/>
      <c r="Q515" s="299"/>
      <c r="R515" s="299"/>
      <c r="S515" s="299"/>
      <c r="T515" s="299"/>
      <c r="U515" s="299"/>
      <c r="V515" s="299"/>
      <c r="W515" s="299"/>
      <c r="X515" s="299"/>
      <c r="Y515" s="299"/>
      <c r="Z515" s="299"/>
    </row>
    <row r="516" spans="1:26" ht="12.75" customHeight="1" x14ac:dyDescent="0.45">
      <c r="A516" s="299"/>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row>
    <row r="517" spans="1:26" ht="12.75" customHeight="1" x14ac:dyDescent="0.45">
      <c r="A517" s="299"/>
      <c r="B517" s="299"/>
      <c r="C517" s="299"/>
      <c r="D517" s="299"/>
      <c r="E517" s="299"/>
      <c r="F517" s="299"/>
      <c r="G517" s="299"/>
      <c r="H517" s="299"/>
      <c r="I517" s="299"/>
      <c r="J517" s="299"/>
      <c r="K517" s="299"/>
      <c r="L517" s="299"/>
      <c r="M517" s="299"/>
      <c r="N517" s="299"/>
      <c r="O517" s="299"/>
      <c r="P517" s="299"/>
      <c r="Q517" s="299"/>
      <c r="R517" s="299"/>
      <c r="S517" s="299"/>
      <c r="T517" s="299"/>
      <c r="U517" s="299"/>
      <c r="V517" s="299"/>
      <c r="W517" s="299"/>
      <c r="X517" s="299"/>
      <c r="Y517" s="299"/>
      <c r="Z517" s="299"/>
    </row>
    <row r="518" spans="1:26" ht="12.75" customHeight="1" x14ac:dyDescent="0.45">
      <c r="A518" s="299"/>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row>
    <row r="519" spans="1:26" ht="12.75" customHeight="1" x14ac:dyDescent="0.45">
      <c r="A519" s="299"/>
      <c r="B519" s="299"/>
      <c r="C519" s="299"/>
      <c r="D519" s="299"/>
      <c r="E519" s="299"/>
      <c r="F519" s="299"/>
      <c r="G519" s="299"/>
      <c r="H519" s="299"/>
      <c r="I519" s="299"/>
      <c r="J519" s="299"/>
      <c r="K519" s="299"/>
      <c r="L519" s="299"/>
      <c r="M519" s="299"/>
      <c r="N519" s="299"/>
      <c r="O519" s="299"/>
      <c r="P519" s="299"/>
      <c r="Q519" s="299"/>
      <c r="R519" s="299"/>
      <c r="S519" s="299"/>
      <c r="T519" s="299"/>
      <c r="U519" s="299"/>
      <c r="V519" s="299"/>
      <c r="W519" s="299"/>
      <c r="X519" s="299"/>
      <c r="Y519" s="299"/>
      <c r="Z519" s="299"/>
    </row>
    <row r="520" spans="1:26" ht="12.75" customHeight="1" x14ac:dyDescent="0.45">
      <c r="A520" s="299"/>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row>
    <row r="521" spans="1:26" ht="12.75" customHeight="1" x14ac:dyDescent="0.45">
      <c r="A521" s="299"/>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row>
    <row r="522" spans="1:26" ht="12.75" customHeight="1" x14ac:dyDescent="0.45">
      <c r="A522" s="299"/>
      <c r="B522" s="299"/>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row>
    <row r="523" spans="1:26" ht="12.75" customHeight="1" x14ac:dyDescent="0.45">
      <c r="A523" s="299"/>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row>
    <row r="524" spans="1:26" ht="12.75" customHeight="1" x14ac:dyDescent="0.45">
      <c r="A524" s="299"/>
      <c r="B524" s="299"/>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row>
    <row r="525" spans="1:26" ht="12.75" customHeight="1" x14ac:dyDescent="0.45">
      <c r="A525" s="299"/>
      <c r="B525" s="299"/>
      <c r="C525" s="299"/>
      <c r="D525" s="299"/>
      <c r="E525" s="299"/>
      <c r="F525" s="299"/>
      <c r="G525" s="299"/>
      <c r="H525" s="299"/>
      <c r="I525" s="299"/>
      <c r="J525" s="299"/>
      <c r="K525" s="299"/>
      <c r="L525" s="299"/>
      <c r="M525" s="299"/>
      <c r="N525" s="299"/>
      <c r="O525" s="299"/>
      <c r="P525" s="299"/>
      <c r="Q525" s="299"/>
      <c r="R525" s="299"/>
      <c r="S525" s="299"/>
      <c r="T525" s="299"/>
      <c r="U525" s="299"/>
      <c r="V525" s="299"/>
      <c r="W525" s="299"/>
      <c r="X525" s="299"/>
      <c r="Y525" s="299"/>
      <c r="Z525" s="299"/>
    </row>
    <row r="526" spans="1:26" ht="12.75" customHeight="1" x14ac:dyDescent="0.45">
      <c r="A526" s="299"/>
      <c r="B526" s="299"/>
      <c r="C526" s="299"/>
      <c r="D526" s="299"/>
      <c r="E526" s="299"/>
      <c r="F526" s="299"/>
      <c r="G526" s="299"/>
      <c r="H526" s="299"/>
      <c r="I526" s="299"/>
      <c r="J526" s="299"/>
      <c r="K526" s="299"/>
      <c r="L526" s="299"/>
      <c r="M526" s="299"/>
      <c r="N526" s="299"/>
      <c r="O526" s="299"/>
      <c r="P526" s="299"/>
      <c r="Q526" s="299"/>
      <c r="R526" s="299"/>
      <c r="S526" s="299"/>
      <c r="T526" s="299"/>
      <c r="U526" s="299"/>
      <c r="V526" s="299"/>
      <c r="W526" s="299"/>
      <c r="X526" s="299"/>
      <c r="Y526" s="299"/>
      <c r="Z526" s="299"/>
    </row>
    <row r="527" spans="1:26" ht="12.75" customHeight="1" x14ac:dyDescent="0.45">
      <c r="A527" s="299"/>
      <c r="B527" s="299"/>
      <c r="C527" s="299"/>
      <c r="D527" s="299"/>
      <c r="E527" s="299"/>
      <c r="F527" s="299"/>
      <c r="G527" s="299"/>
      <c r="H527" s="299"/>
      <c r="I527" s="299"/>
      <c r="J527" s="299"/>
      <c r="K527" s="299"/>
      <c r="L527" s="299"/>
      <c r="M527" s="299"/>
      <c r="N527" s="299"/>
      <c r="O527" s="299"/>
      <c r="P527" s="299"/>
      <c r="Q527" s="299"/>
      <c r="R527" s="299"/>
      <c r="S527" s="299"/>
      <c r="T527" s="299"/>
      <c r="U527" s="299"/>
      <c r="V527" s="299"/>
      <c r="W527" s="299"/>
      <c r="X527" s="299"/>
      <c r="Y527" s="299"/>
      <c r="Z527" s="299"/>
    </row>
    <row r="528" spans="1:26" ht="12.75" customHeight="1" x14ac:dyDescent="0.45">
      <c r="A528" s="299"/>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row>
    <row r="529" spans="1:26" ht="12.75" customHeight="1" x14ac:dyDescent="0.45">
      <c r="A529" s="299"/>
      <c r="B529" s="299"/>
      <c r="C529" s="299"/>
      <c r="D529" s="299"/>
      <c r="E529" s="299"/>
      <c r="F529" s="299"/>
      <c r="G529" s="299"/>
      <c r="H529" s="299"/>
      <c r="I529" s="299"/>
      <c r="J529" s="299"/>
      <c r="K529" s="299"/>
      <c r="L529" s="299"/>
      <c r="M529" s="299"/>
      <c r="N529" s="299"/>
      <c r="O529" s="299"/>
      <c r="P529" s="299"/>
      <c r="Q529" s="299"/>
      <c r="R529" s="299"/>
      <c r="S529" s="299"/>
      <c r="T529" s="299"/>
      <c r="U529" s="299"/>
      <c r="V529" s="299"/>
      <c r="W529" s="299"/>
      <c r="X529" s="299"/>
      <c r="Y529" s="299"/>
      <c r="Z529" s="299"/>
    </row>
    <row r="530" spans="1:26" ht="12.75" customHeight="1" x14ac:dyDescent="0.45">
      <c r="A530" s="299"/>
      <c r="B530" s="299"/>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row>
    <row r="531" spans="1:26" ht="12.75" customHeight="1" x14ac:dyDescent="0.45">
      <c r="A531" s="299"/>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row>
    <row r="532" spans="1:26" ht="12.75" customHeight="1" x14ac:dyDescent="0.45">
      <c r="A532" s="299"/>
      <c r="B532" s="299"/>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row>
    <row r="533" spans="1:26" ht="12.75" customHeight="1" x14ac:dyDescent="0.45">
      <c r="A533" s="299"/>
      <c r="B533" s="299"/>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row>
    <row r="534" spans="1:26" ht="12.75" customHeight="1" x14ac:dyDescent="0.45">
      <c r="A534" s="299"/>
      <c r="B534" s="299"/>
      <c r="C534" s="299"/>
      <c r="D534" s="299"/>
      <c r="E534" s="299"/>
      <c r="F534" s="299"/>
      <c r="G534" s="299"/>
      <c r="H534" s="299"/>
      <c r="I534" s="299"/>
      <c r="J534" s="299"/>
      <c r="K534" s="299"/>
      <c r="L534" s="299"/>
      <c r="M534" s="299"/>
      <c r="N534" s="299"/>
      <c r="O534" s="299"/>
      <c r="P534" s="299"/>
      <c r="Q534" s="299"/>
      <c r="R534" s="299"/>
      <c r="S534" s="299"/>
      <c r="T534" s="299"/>
      <c r="U534" s="299"/>
      <c r="V534" s="299"/>
      <c r="W534" s="299"/>
      <c r="X534" s="299"/>
      <c r="Y534" s="299"/>
      <c r="Z534" s="299"/>
    </row>
    <row r="535" spans="1:26" ht="12.75" customHeight="1" x14ac:dyDescent="0.45">
      <c r="A535" s="299"/>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row>
    <row r="536" spans="1:26" ht="12.75" customHeight="1" x14ac:dyDescent="0.45">
      <c r="A536" s="299"/>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row>
    <row r="537" spans="1:26" ht="12.75" customHeight="1" x14ac:dyDescent="0.45">
      <c r="A537" s="299"/>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row>
    <row r="538" spans="1:26" ht="12.75" customHeight="1" x14ac:dyDescent="0.45">
      <c r="A538" s="299"/>
      <c r="B538" s="299"/>
      <c r="C538" s="299"/>
      <c r="D538" s="299"/>
      <c r="E538" s="299"/>
      <c r="F538" s="299"/>
      <c r="G538" s="299"/>
      <c r="H538" s="299"/>
      <c r="I538" s="299"/>
      <c r="J538" s="299"/>
      <c r="K538" s="299"/>
      <c r="L538" s="299"/>
      <c r="M538" s="299"/>
      <c r="N538" s="299"/>
      <c r="O538" s="299"/>
      <c r="P538" s="299"/>
      <c r="Q538" s="299"/>
      <c r="R538" s="299"/>
      <c r="S538" s="299"/>
      <c r="T538" s="299"/>
      <c r="U538" s="299"/>
      <c r="V538" s="299"/>
      <c r="W538" s="299"/>
      <c r="X538" s="299"/>
      <c r="Y538" s="299"/>
      <c r="Z538" s="299"/>
    </row>
    <row r="539" spans="1:26" ht="12.75" customHeight="1" x14ac:dyDescent="0.45">
      <c r="A539" s="299"/>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row>
    <row r="540" spans="1:26" ht="12.75" customHeight="1" x14ac:dyDescent="0.45">
      <c r="A540" s="299"/>
      <c r="B540" s="299"/>
      <c r="C540" s="299"/>
      <c r="D540" s="299"/>
      <c r="E540" s="299"/>
      <c r="F540" s="299"/>
      <c r="G540" s="299"/>
      <c r="H540" s="299"/>
      <c r="I540" s="299"/>
      <c r="J540" s="299"/>
      <c r="K540" s="299"/>
      <c r="L540" s="299"/>
      <c r="M540" s="299"/>
      <c r="N540" s="299"/>
      <c r="O540" s="299"/>
      <c r="P540" s="299"/>
      <c r="Q540" s="299"/>
      <c r="R540" s="299"/>
      <c r="S540" s="299"/>
      <c r="T540" s="299"/>
      <c r="U540" s="299"/>
      <c r="V540" s="299"/>
      <c r="W540" s="299"/>
      <c r="X540" s="299"/>
      <c r="Y540" s="299"/>
      <c r="Z540" s="299"/>
    </row>
    <row r="541" spans="1:26" ht="12.75" customHeight="1" x14ac:dyDescent="0.45">
      <c r="A541" s="299"/>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row>
    <row r="542" spans="1:26" ht="12.75" customHeight="1" x14ac:dyDescent="0.45">
      <c r="A542" s="299"/>
      <c r="B542" s="299"/>
      <c r="C542" s="299"/>
      <c r="D542" s="299"/>
      <c r="E542" s="299"/>
      <c r="F542" s="299"/>
      <c r="G542" s="299"/>
      <c r="H542" s="299"/>
      <c r="I542" s="299"/>
      <c r="J542" s="299"/>
      <c r="K542" s="299"/>
      <c r="L542" s="299"/>
      <c r="M542" s="299"/>
      <c r="N542" s="299"/>
      <c r="O542" s="299"/>
      <c r="P542" s="299"/>
      <c r="Q542" s="299"/>
      <c r="R542" s="299"/>
      <c r="S542" s="299"/>
      <c r="T542" s="299"/>
      <c r="U542" s="299"/>
      <c r="V542" s="299"/>
      <c r="W542" s="299"/>
      <c r="X542" s="299"/>
      <c r="Y542" s="299"/>
      <c r="Z542" s="299"/>
    </row>
    <row r="543" spans="1:26" ht="12.75" customHeight="1" x14ac:dyDescent="0.45">
      <c r="A543" s="299"/>
      <c r="B543" s="299"/>
      <c r="C543" s="299"/>
      <c r="D543" s="299"/>
      <c r="E543" s="299"/>
      <c r="F543" s="299"/>
      <c r="G543" s="299"/>
      <c r="H543" s="299"/>
      <c r="I543" s="299"/>
      <c r="J543" s="299"/>
      <c r="K543" s="299"/>
      <c r="L543" s="299"/>
      <c r="M543" s="299"/>
      <c r="N543" s="299"/>
      <c r="O543" s="299"/>
      <c r="P543" s="299"/>
      <c r="Q543" s="299"/>
      <c r="R543" s="299"/>
      <c r="S543" s="299"/>
      <c r="T543" s="299"/>
      <c r="U543" s="299"/>
      <c r="V543" s="299"/>
      <c r="W543" s="299"/>
      <c r="X543" s="299"/>
      <c r="Y543" s="299"/>
      <c r="Z543" s="299"/>
    </row>
    <row r="544" spans="1:26" ht="12.75" customHeight="1" x14ac:dyDescent="0.45">
      <c r="A544" s="299"/>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row>
    <row r="545" spans="1:26" ht="12.75" customHeight="1" x14ac:dyDescent="0.45">
      <c r="A545" s="299"/>
      <c r="B545" s="299"/>
      <c r="C545" s="299"/>
      <c r="D545" s="299"/>
      <c r="E545" s="299"/>
      <c r="F545" s="299"/>
      <c r="G545" s="299"/>
      <c r="H545" s="299"/>
      <c r="I545" s="299"/>
      <c r="J545" s="299"/>
      <c r="K545" s="299"/>
      <c r="L545" s="299"/>
      <c r="M545" s="299"/>
      <c r="N545" s="299"/>
      <c r="O545" s="299"/>
      <c r="P545" s="299"/>
      <c r="Q545" s="299"/>
      <c r="R545" s="299"/>
      <c r="S545" s="299"/>
      <c r="T545" s="299"/>
      <c r="U545" s="299"/>
      <c r="V545" s="299"/>
      <c r="W545" s="299"/>
      <c r="X545" s="299"/>
      <c r="Y545" s="299"/>
      <c r="Z545" s="299"/>
    </row>
    <row r="546" spans="1:26" ht="12.75" customHeight="1" x14ac:dyDescent="0.45">
      <c r="A546" s="299"/>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row>
    <row r="547" spans="1:26" ht="12.75" customHeight="1" x14ac:dyDescent="0.45">
      <c r="A547" s="299"/>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row>
    <row r="548" spans="1:26" ht="12.75" customHeight="1" x14ac:dyDescent="0.45">
      <c r="A548" s="299"/>
      <c r="B548" s="299"/>
      <c r="C548" s="299"/>
      <c r="D548" s="299"/>
      <c r="E548" s="299"/>
      <c r="F548" s="299"/>
      <c r="G548" s="299"/>
      <c r="H548" s="299"/>
      <c r="I548" s="299"/>
      <c r="J548" s="299"/>
      <c r="K548" s="299"/>
      <c r="L548" s="299"/>
      <c r="M548" s="299"/>
      <c r="N548" s="299"/>
      <c r="O548" s="299"/>
      <c r="P548" s="299"/>
      <c r="Q548" s="299"/>
      <c r="R548" s="299"/>
      <c r="S548" s="299"/>
      <c r="T548" s="299"/>
      <c r="U548" s="299"/>
      <c r="V548" s="299"/>
      <c r="W548" s="299"/>
      <c r="X548" s="299"/>
      <c r="Y548" s="299"/>
      <c r="Z548" s="299"/>
    </row>
    <row r="549" spans="1:26" ht="12.75" customHeight="1" x14ac:dyDescent="0.45">
      <c r="A549" s="299"/>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row>
    <row r="550" spans="1:26" ht="12.75" customHeight="1" x14ac:dyDescent="0.45">
      <c r="A550" s="299"/>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row>
    <row r="551" spans="1:26" ht="12.75" customHeight="1" x14ac:dyDescent="0.45">
      <c r="A551" s="299"/>
      <c r="B551" s="299"/>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row>
    <row r="552" spans="1:26" ht="12.75" customHeight="1" x14ac:dyDescent="0.45">
      <c r="A552" s="299"/>
      <c r="B552" s="299"/>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row>
    <row r="553" spans="1:26" ht="12.75" customHeight="1" x14ac:dyDescent="0.45">
      <c r="A553" s="299"/>
      <c r="B553" s="299"/>
      <c r="C553" s="299"/>
      <c r="D553" s="299"/>
      <c r="E553" s="299"/>
      <c r="F553" s="299"/>
      <c r="G553" s="299"/>
      <c r="H553" s="299"/>
      <c r="I553" s="299"/>
      <c r="J553" s="299"/>
      <c r="K553" s="299"/>
      <c r="L553" s="299"/>
      <c r="M553" s="299"/>
      <c r="N553" s="299"/>
      <c r="O553" s="299"/>
      <c r="P553" s="299"/>
      <c r="Q553" s="299"/>
      <c r="R553" s="299"/>
      <c r="S553" s="299"/>
      <c r="T553" s="299"/>
      <c r="U553" s="299"/>
      <c r="V553" s="299"/>
      <c r="W553" s="299"/>
      <c r="X553" s="299"/>
      <c r="Y553" s="299"/>
      <c r="Z553" s="299"/>
    </row>
    <row r="554" spans="1:26" ht="12.75" customHeight="1" x14ac:dyDescent="0.45">
      <c r="A554" s="299"/>
      <c r="B554" s="299"/>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row>
    <row r="555" spans="1:26" ht="12.75" customHeight="1" x14ac:dyDescent="0.45">
      <c r="A555" s="299"/>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row>
    <row r="556" spans="1:26" ht="12.75" customHeight="1" x14ac:dyDescent="0.45">
      <c r="A556" s="299"/>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row>
    <row r="557" spans="1:26" ht="12.75" customHeight="1" x14ac:dyDescent="0.45">
      <c r="A557" s="299"/>
      <c r="B557" s="299"/>
      <c r="C557" s="299"/>
      <c r="D557" s="299"/>
      <c r="E557" s="299"/>
      <c r="F557" s="299"/>
      <c r="G557" s="299"/>
      <c r="H557" s="299"/>
      <c r="I557" s="299"/>
      <c r="J557" s="299"/>
      <c r="K557" s="299"/>
      <c r="L557" s="299"/>
      <c r="M557" s="299"/>
      <c r="N557" s="299"/>
      <c r="O557" s="299"/>
      <c r="P557" s="299"/>
      <c r="Q557" s="299"/>
      <c r="R557" s="299"/>
      <c r="S557" s="299"/>
      <c r="T557" s="299"/>
      <c r="U557" s="299"/>
      <c r="V557" s="299"/>
      <c r="W557" s="299"/>
      <c r="X557" s="299"/>
      <c r="Y557" s="299"/>
      <c r="Z557" s="299"/>
    </row>
    <row r="558" spans="1:26" ht="12.75" customHeight="1" x14ac:dyDescent="0.45">
      <c r="A558" s="299"/>
      <c r="B558" s="299"/>
      <c r="C558" s="299"/>
      <c r="D558" s="299"/>
      <c r="E558" s="299"/>
      <c r="F558" s="299"/>
      <c r="G558" s="299"/>
      <c r="H558" s="299"/>
      <c r="I558" s="299"/>
      <c r="J558" s="299"/>
      <c r="K558" s="299"/>
      <c r="L558" s="299"/>
      <c r="M558" s="299"/>
      <c r="N558" s="299"/>
      <c r="O558" s="299"/>
      <c r="P558" s="299"/>
      <c r="Q558" s="299"/>
      <c r="R558" s="299"/>
      <c r="S558" s="299"/>
      <c r="T558" s="299"/>
      <c r="U558" s="299"/>
      <c r="V558" s="299"/>
      <c r="W558" s="299"/>
      <c r="X558" s="299"/>
      <c r="Y558" s="299"/>
      <c r="Z558" s="299"/>
    </row>
    <row r="559" spans="1:26" ht="12.75" customHeight="1" x14ac:dyDescent="0.45">
      <c r="A559" s="299"/>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row>
    <row r="560" spans="1:26" ht="12.75" customHeight="1" x14ac:dyDescent="0.45">
      <c r="A560" s="299"/>
      <c r="B560" s="299"/>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row>
    <row r="561" spans="1:26" ht="12.75" customHeight="1" x14ac:dyDescent="0.45">
      <c r="A561" s="299"/>
      <c r="B561" s="299"/>
      <c r="C561" s="299"/>
      <c r="D561" s="299"/>
      <c r="E561" s="299"/>
      <c r="F561" s="299"/>
      <c r="G561" s="299"/>
      <c r="H561" s="299"/>
      <c r="I561" s="299"/>
      <c r="J561" s="299"/>
      <c r="K561" s="299"/>
      <c r="L561" s="299"/>
      <c r="M561" s="299"/>
      <c r="N561" s="299"/>
      <c r="O561" s="299"/>
      <c r="P561" s="299"/>
      <c r="Q561" s="299"/>
      <c r="R561" s="299"/>
      <c r="S561" s="299"/>
      <c r="T561" s="299"/>
      <c r="U561" s="299"/>
      <c r="V561" s="299"/>
      <c r="W561" s="299"/>
      <c r="X561" s="299"/>
      <c r="Y561" s="299"/>
      <c r="Z561" s="299"/>
    </row>
    <row r="562" spans="1:26" ht="12.75" customHeight="1" x14ac:dyDescent="0.45">
      <c r="A562" s="299"/>
      <c r="B562" s="299"/>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row>
    <row r="563" spans="1:26" ht="12.75" customHeight="1" x14ac:dyDescent="0.45">
      <c r="A563" s="299"/>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row>
    <row r="564" spans="1:26" ht="12.75" customHeight="1" x14ac:dyDescent="0.45">
      <c r="A564" s="299"/>
      <c r="B564" s="299"/>
      <c r="C564" s="299"/>
      <c r="D564" s="299"/>
      <c r="E564" s="299"/>
      <c r="F564" s="299"/>
      <c r="G564" s="299"/>
      <c r="H564" s="299"/>
      <c r="I564" s="299"/>
      <c r="J564" s="299"/>
      <c r="K564" s="299"/>
      <c r="L564" s="299"/>
      <c r="M564" s="299"/>
      <c r="N564" s="299"/>
      <c r="O564" s="299"/>
      <c r="P564" s="299"/>
      <c r="Q564" s="299"/>
      <c r="R564" s="299"/>
      <c r="S564" s="299"/>
      <c r="T564" s="299"/>
      <c r="U564" s="299"/>
      <c r="V564" s="299"/>
      <c r="W564" s="299"/>
      <c r="X564" s="299"/>
      <c r="Y564" s="299"/>
      <c r="Z564" s="299"/>
    </row>
    <row r="565" spans="1:26" ht="12.75" customHeight="1" x14ac:dyDescent="0.45">
      <c r="A565" s="299"/>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row>
    <row r="566" spans="1:26" ht="12.75" customHeight="1" x14ac:dyDescent="0.45">
      <c r="A566" s="299"/>
      <c r="B566" s="299"/>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row>
    <row r="567" spans="1:26" ht="12.75" customHeight="1" x14ac:dyDescent="0.45">
      <c r="A567" s="299"/>
      <c r="B567" s="299"/>
      <c r="C567" s="299"/>
      <c r="D567" s="299"/>
      <c r="E567" s="299"/>
      <c r="F567" s="299"/>
      <c r="G567" s="299"/>
      <c r="H567" s="299"/>
      <c r="I567" s="299"/>
      <c r="J567" s="299"/>
      <c r="K567" s="299"/>
      <c r="L567" s="299"/>
      <c r="M567" s="299"/>
      <c r="N567" s="299"/>
      <c r="O567" s="299"/>
      <c r="P567" s="299"/>
      <c r="Q567" s="299"/>
      <c r="R567" s="299"/>
      <c r="S567" s="299"/>
      <c r="T567" s="299"/>
      <c r="U567" s="299"/>
      <c r="V567" s="299"/>
      <c r="W567" s="299"/>
      <c r="X567" s="299"/>
      <c r="Y567" s="299"/>
      <c r="Z567" s="299"/>
    </row>
    <row r="568" spans="1:26" ht="12.75" customHeight="1" x14ac:dyDescent="0.45">
      <c r="A568" s="299"/>
      <c r="B568" s="299"/>
      <c r="C568" s="299"/>
      <c r="D568" s="299"/>
      <c r="E568" s="299"/>
      <c r="F568" s="299"/>
      <c r="G568" s="299"/>
      <c r="H568" s="299"/>
      <c r="I568" s="299"/>
      <c r="J568" s="299"/>
      <c r="K568" s="299"/>
      <c r="L568" s="299"/>
      <c r="M568" s="299"/>
      <c r="N568" s="299"/>
      <c r="O568" s="299"/>
      <c r="P568" s="299"/>
      <c r="Q568" s="299"/>
      <c r="R568" s="299"/>
      <c r="S568" s="299"/>
      <c r="T568" s="299"/>
      <c r="U568" s="299"/>
      <c r="V568" s="299"/>
      <c r="W568" s="299"/>
      <c r="X568" s="299"/>
      <c r="Y568" s="299"/>
      <c r="Z568" s="299"/>
    </row>
    <row r="569" spans="1:26" ht="12.75" customHeight="1" x14ac:dyDescent="0.45">
      <c r="A569" s="299"/>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row>
    <row r="570" spans="1:26" ht="12.75" customHeight="1" x14ac:dyDescent="0.45">
      <c r="A570" s="299"/>
      <c r="B570" s="299"/>
      <c r="C570" s="299"/>
      <c r="D570" s="299"/>
      <c r="E570" s="299"/>
      <c r="F570" s="299"/>
      <c r="G570" s="299"/>
      <c r="H570" s="299"/>
      <c r="I570" s="299"/>
      <c r="J570" s="299"/>
      <c r="K570" s="299"/>
      <c r="L570" s="299"/>
      <c r="M570" s="299"/>
      <c r="N570" s="299"/>
      <c r="O570" s="299"/>
      <c r="P570" s="299"/>
      <c r="Q570" s="299"/>
      <c r="R570" s="299"/>
      <c r="S570" s="299"/>
      <c r="T570" s="299"/>
      <c r="U570" s="299"/>
      <c r="V570" s="299"/>
      <c r="W570" s="299"/>
      <c r="X570" s="299"/>
      <c r="Y570" s="299"/>
      <c r="Z570" s="299"/>
    </row>
    <row r="571" spans="1:26" ht="12.75" customHeight="1" x14ac:dyDescent="0.45">
      <c r="A571" s="299"/>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row>
    <row r="572" spans="1:26" ht="12.75" customHeight="1" x14ac:dyDescent="0.45">
      <c r="A572" s="299"/>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row>
    <row r="573" spans="1:26" ht="12.75" customHeight="1" x14ac:dyDescent="0.45">
      <c r="A573" s="299"/>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row>
    <row r="574" spans="1:26" ht="12.75" customHeight="1" x14ac:dyDescent="0.45">
      <c r="A574" s="299"/>
      <c r="B574" s="299"/>
      <c r="C574" s="299"/>
      <c r="D574" s="299"/>
      <c r="E574" s="299"/>
      <c r="F574" s="299"/>
      <c r="G574" s="299"/>
      <c r="H574" s="299"/>
      <c r="I574" s="299"/>
      <c r="J574" s="299"/>
      <c r="K574" s="299"/>
      <c r="L574" s="299"/>
      <c r="M574" s="299"/>
      <c r="N574" s="299"/>
      <c r="O574" s="299"/>
      <c r="P574" s="299"/>
      <c r="Q574" s="299"/>
      <c r="R574" s="299"/>
      <c r="S574" s="299"/>
      <c r="T574" s="299"/>
      <c r="U574" s="299"/>
      <c r="V574" s="299"/>
      <c r="W574" s="299"/>
      <c r="X574" s="299"/>
      <c r="Y574" s="299"/>
      <c r="Z574" s="299"/>
    </row>
    <row r="575" spans="1:26" ht="12.75" customHeight="1" x14ac:dyDescent="0.45">
      <c r="A575" s="299"/>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row>
    <row r="576" spans="1:26" ht="12.75" customHeight="1" x14ac:dyDescent="0.45">
      <c r="A576" s="299"/>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row>
    <row r="577" spans="1:26" ht="12.75" customHeight="1" x14ac:dyDescent="0.45">
      <c r="A577" s="299"/>
      <c r="B577" s="299"/>
      <c r="C577" s="299"/>
      <c r="D577" s="299"/>
      <c r="E577" s="299"/>
      <c r="F577" s="299"/>
      <c r="G577" s="299"/>
      <c r="H577" s="299"/>
      <c r="I577" s="299"/>
      <c r="J577" s="299"/>
      <c r="K577" s="299"/>
      <c r="L577" s="299"/>
      <c r="M577" s="299"/>
      <c r="N577" s="299"/>
      <c r="O577" s="299"/>
      <c r="P577" s="299"/>
      <c r="Q577" s="299"/>
      <c r="R577" s="299"/>
      <c r="S577" s="299"/>
      <c r="T577" s="299"/>
      <c r="U577" s="299"/>
      <c r="V577" s="299"/>
      <c r="W577" s="299"/>
      <c r="X577" s="299"/>
      <c r="Y577" s="299"/>
      <c r="Z577" s="299"/>
    </row>
    <row r="578" spans="1:26" ht="12.75" customHeight="1" x14ac:dyDescent="0.45">
      <c r="A578" s="299"/>
      <c r="B578" s="299"/>
      <c r="C578" s="299"/>
      <c r="D578" s="299"/>
      <c r="E578" s="299"/>
      <c r="F578" s="299"/>
      <c r="G578" s="299"/>
      <c r="H578" s="299"/>
      <c r="I578" s="299"/>
      <c r="J578" s="299"/>
      <c r="K578" s="299"/>
      <c r="L578" s="299"/>
      <c r="M578" s="299"/>
      <c r="N578" s="299"/>
      <c r="O578" s="299"/>
      <c r="P578" s="299"/>
      <c r="Q578" s="299"/>
      <c r="R578" s="299"/>
      <c r="S578" s="299"/>
      <c r="T578" s="299"/>
      <c r="U578" s="299"/>
      <c r="V578" s="299"/>
      <c r="W578" s="299"/>
      <c r="X578" s="299"/>
      <c r="Y578" s="299"/>
      <c r="Z578" s="299"/>
    </row>
    <row r="579" spans="1:26" ht="12.75" customHeight="1" x14ac:dyDescent="0.45">
      <c r="A579" s="299"/>
      <c r="B579" s="299"/>
      <c r="C579" s="299"/>
      <c r="D579" s="299"/>
      <c r="E579" s="299"/>
      <c r="F579" s="299"/>
      <c r="G579" s="299"/>
      <c r="H579" s="299"/>
      <c r="I579" s="299"/>
      <c r="J579" s="299"/>
      <c r="K579" s="299"/>
      <c r="L579" s="299"/>
      <c r="M579" s="299"/>
      <c r="N579" s="299"/>
      <c r="O579" s="299"/>
      <c r="P579" s="299"/>
      <c r="Q579" s="299"/>
      <c r="R579" s="299"/>
      <c r="S579" s="299"/>
      <c r="T579" s="299"/>
      <c r="U579" s="299"/>
      <c r="V579" s="299"/>
      <c r="W579" s="299"/>
      <c r="X579" s="299"/>
      <c r="Y579" s="299"/>
      <c r="Z579" s="299"/>
    </row>
    <row r="580" spans="1:26" ht="12.75" customHeight="1" x14ac:dyDescent="0.45">
      <c r="A580" s="299"/>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row>
    <row r="581" spans="1:26" ht="12.75" customHeight="1" x14ac:dyDescent="0.45">
      <c r="A581" s="299"/>
      <c r="B581" s="299"/>
      <c r="C581" s="299"/>
      <c r="D581" s="299"/>
      <c r="E581" s="299"/>
      <c r="F581" s="299"/>
      <c r="G581" s="299"/>
      <c r="H581" s="299"/>
      <c r="I581" s="299"/>
      <c r="J581" s="299"/>
      <c r="K581" s="299"/>
      <c r="L581" s="299"/>
      <c r="M581" s="299"/>
      <c r="N581" s="299"/>
      <c r="O581" s="299"/>
      <c r="P581" s="299"/>
      <c r="Q581" s="299"/>
      <c r="R581" s="299"/>
      <c r="S581" s="299"/>
      <c r="T581" s="299"/>
      <c r="U581" s="299"/>
      <c r="V581" s="299"/>
      <c r="W581" s="299"/>
      <c r="X581" s="299"/>
      <c r="Y581" s="299"/>
      <c r="Z581" s="299"/>
    </row>
    <row r="582" spans="1:26" ht="12.75" customHeight="1" x14ac:dyDescent="0.45">
      <c r="A582" s="299"/>
      <c r="B582" s="299"/>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row>
    <row r="583" spans="1:26" ht="12.75" customHeight="1" x14ac:dyDescent="0.45">
      <c r="A583" s="299"/>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row>
    <row r="584" spans="1:26" ht="12.75" customHeight="1" x14ac:dyDescent="0.45">
      <c r="A584" s="299"/>
      <c r="B584" s="299"/>
      <c r="C584" s="299"/>
      <c r="D584" s="299"/>
      <c r="E584" s="299"/>
      <c r="F584" s="299"/>
      <c r="G584" s="299"/>
      <c r="H584" s="299"/>
      <c r="I584" s="299"/>
      <c r="J584" s="299"/>
      <c r="K584" s="299"/>
      <c r="L584" s="299"/>
      <c r="M584" s="299"/>
      <c r="N584" s="299"/>
      <c r="O584" s="299"/>
      <c r="P584" s="299"/>
      <c r="Q584" s="299"/>
      <c r="R584" s="299"/>
      <c r="S584" s="299"/>
      <c r="T584" s="299"/>
      <c r="U584" s="299"/>
      <c r="V584" s="299"/>
      <c r="W584" s="299"/>
      <c r="X584" s="299"/>
      <c r="Y584" s="299"/>
      <c r="Z584" s="299"/>
    </row>
    <row r="585" spans="1:26" ht="12.75" customHeight="1" x14ac:dyDescent="0.45">
      <c r="A585" s="299"/>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row>
    <row r="586" spans="1:26" ht="12.75" customHeight="1" x14ac:dyDescent="0.45">
      <c r="A586" s="299"/>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row>
    <row r="587" spans="1:26" ht="12.75" customHeight="1" x14ac:dyDescent="0.45">
      <c r="A587" s="299"/>
      <c r="B587" s="299"/>
      <c r="C587" s="299"/>
      <c r="D587" s="299"/>
      <c r="E587" s="299"/>
      <c r="F587" s="299"/>
      <c r="G587" s="299"/>
      <c r="H587" s="299"/>
      <c r="I587" s="299"/>
      <c r="J587" s="299"/>
      <c r="K587" s="299"/>
      <c r="L587" s="299"/>
      <c r="M587" s="299"/>
      <c r="N587" s="299"/>
      <c r="O587" s="299"/>
      <c r="P587" s="299"/>
      <c r="Q587" s="299"/>
      <c r="R587" s="299"/>
      <c r="S587" s="299"/>
      <c r="T587" s="299"/>
      <c r="U587" s="299"/>
      <c r="V587" s="299"/>
      <c r="W587" s="299"/>
      <c r="X587" s="299"/>
      <c r="Y587" s="299"/>
      <c r="Z587" s="299"/>
    </row>
    <row r="588" spans="1:26" ht="12.75" customHeight="1" x14ac:dyDescent="0.45">
      <c r="A588" s="299"/>
      <c r="B588" s="299"/>
      <c r="C588" s="299"/>
      <c r="D588" s="299"/>
      <c r="E588" s="299"/>
      <c r="F588" s="299"/>
      <c r="G588" s="299"/>
      <c r="H588" s="299"/>
      <c r="I588" s="299"/>
      <c r="J588" s="299"/>
      <c r="K588" s="299"/>
      <c r="L588" s="299"/>
      <c r="M588" s="299"/>
      <c r="N588" s="299"/>
      <c r="O588" s="299"/>
      <c r="P588" s="299"/>
      <c r="Q588" s="299"/>
      <c r="R588" s="299"/>
      <c r="S588" s="299"/>
      <c r="T588" s="299"/>
      <c r="U588" s="299"/>
      <c r="V588" s="299"/>
      <c r="W588" s="299"/>
      <c r="X588" s="299"/>
      <c r="Y588" s="299"/>
      <c r="Z588" s="299"/>
    </row>
    <row r="589" spans="1:26" ht="12.75" customHeight="1" x14ac:dyDescent="0.45">
      <c r="A589" s="299"/>
      <c r="B589" s="299"/>
      <c r="C589" s="299"/>
      <c r="D589" s="299"/>
      <c r="E589" s="299"/>
      <c r="F589" s="299"/>
      <c r="G589" s="299"/>
      <c r="H589" s="299"/>
      <c r="I589" s="299"/>
      <c r="J589" s="299"/>
      <c r="K589" s="299"/>
      <c r="L589" s="299"/>
      <c r="M589" s="299"/>
      <c r="N589" s="299"/>
      <c r="O589" s="299"/>
      <c r="P589" s="299"/>
      <c r="Q589" s="299"/>
      <c r="R589" s="299"/>
      <c r="S589" s="299"/>
      <c r="T589" s="299"/>
      <c r="U589" s="299"/>
      <c r="V589" s="299"/>
      <c r="W589" s="299"/>
      <c r="X589" s="299"/>
      <c r="Y589" s="299"/>
      <c r="Z589" s="299"/>
    </row>
    <row r="590" spans="1:26" ht="12.75" customHeight="1" x14ac:dyDescent="0.45">
      <c r="A590" s="299"/>
      <c r="B590" s="299"/>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row>
    <row r="591" spans="1:26" ht="12.75" customHeight="1" x14ac:dyDescent="0.45">
      <c r="A591" s="299"/>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row>
    <row r="592" spans="1:26" ht="12.75" customHeight="1" x14ac:dyDescent="0.45">
      <c r="A592" s="299"/>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row>
    <row r="593" spans="1:26" ht="12.75" customHeight="1" x14ac:dyDescent="0.45">
      <c r="A593" s="299"/>
      <c r="B593" s="299"/>
      <c r="C593" s="299"/>
      <c r="D593" s="299"/>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row>
    <row r="594" spans="1:26" ht="12.75" customHeight="1" x14ac:dyDescent="0.45">
      <c r="A594" s="299"/>
      <c r="B594" s="299"/>
      <c r="C594" s="299"/>
      <c r="D594" s="299"/>
      <c r="E594" s="299"/>
      <c r="F594" s="299"/>
      <c r="G594" s="299"/>
      <c r="H594" s="299"/>
      <c r="I594" s="299"/>
      <c r="J594" s="299"/>
      <c r="K594" s="299"/>
      <c r="L594" s="299"/>
      <c r="M594" s="299"/>
      <c r="N594" s="299"/>
      <c r="O594" s="299"/>
      <c r="P594" s="299"/>
      <c r="Q594" s="299"/>
      <c r="R594" s="299"/>
      <c r="S594" s="299"/>
      <c r="T594" s="299"/>
      <c r="U594" s="299"/>
      <c r="V594" s="299"/>
      <c r="W594" s="299"/>
      <c r="X594" s="299"/>
      <c r="Y594" s="299"/>
      <c r="Z594" s="299"/>
    </row>
    <row r="595" spans="1:26" ht="12.75" customHeight="1" x14ac:dyDescent="0.45">
      <c r="A595" s="299"/>
      <c r="B595" s="299"/>
      <c r="C595" s="299"/>
      <c r="D595" s="299"/>
      <c r="E595" s="299"/>
      <c r="F595" s="299"/>
      <c r="G595" s="299"/>
      <c r="H595" s="299"/>
      <c r="I595" s="299"/>
      <c r="J595" s="299"/>
      <c r="K595" s="299"/>
      <c r="L595" s="299"/>
      <c r="M595" s="299"/>
      <c r="N595" s="299"/>
      <c r="O595" s="299"/>
      <c r="P595" s="299"/>
      <c r="Q595" s="299"/>
      <c r="R595" s="299"/>
      <c r="S595" s="299"/>
      <c r="T595" s="299"/>
      <c r="U595" s="299"/>
      <c r="V595" s="299"/>
      <c r="W595" s="299"/>
      <c r="X595" s="299"/>
      <c r="Y595" s="299"/>
      <c r="Z595" s="299"/>
    </row>
    <row r="596" spans="1:26" ht="12.75" customHeight="1" x14ac:dyDescent="0.45">
      <c r="A596" s="299"/>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row>
    <row r="597" spans="1:26" ht="12.75" customHeight="1" x14ac:dyDescent="0.45">
      <c r="A597" s="299"/>
      <c r="B597" s="299"/>
      <c r="C597" s="299"/>
      <c r="D597" s="299"/>
      <c r="E597" s="299"/>
      <c r="F597" s="299"/>
      <c r="G597" s="299"/>
      <c r="H597" s="299"/>
      <c r="I597" s="299"/>
      <c r="J597" s="299"/>
      <c r="K597" s="299"/>
      <c r="L597" s="299"/>
      <c r="M597" s="299"/>
      <c r="N597" s="299"/>
      <c r="O597" s="299"/>
      <c r="P597" s="299"/>
      <c r="Q597" s="299"/>
      <c r="R597" s="299"/>
      <c r="S597" s="299"/>
      <c r="T597" s="299"/>
      <c r="U597" s="299"/>
      <c r="V597" s="299"/>
      <c r="W597" s="299"/>
      <c r="X597" s="299"/>
      <c r="Y597" s="299"/>
      <c r="Z597" s="299"/>
    </row>
    <row r="598" spans="1:26" ht="12.75" customHeight="1" x14ac:dyDescent="0.45">
      <c r="A598" s="299"/>
      <c r="B598" s="299"/>
      <c r="C598" s="299"/>
      <c r="D598" s="299"/>
      <c r="E598" s="299"/>
      <c r="F598" s="299"/>
      <c r="G598" s="299"/>
      <c r="H598" s="299"/>
      <c r="I598" s="299"/>
      <c r="J598" s="299"/>
      <c r="K598" s="299"/>
      <c r="L598" s="299"/>
      <c r="M598" s="299"/>
      <c r="N598" s="299"/>
      <c r="O598" s="299"/>
      <c r="P598" s="299"/>
      <c r="Q598" s="299"/>
      <c r="R598" s="299"/>
      <c r="S598" s="299"/>
      <c r="T598" s="299"/>
      <c r="U598" s="299"/>
      <c r="V598" s="299"/>
      <c r="W598" s="299"/>
      <c r="X598" s="299"/>
      <c r="Y598" s="299"/>
      <c r="Z598" s="299"/>
    </row>
    <row r="599" spans="1:26" ht="12.75" customHeight="1" x14ac:dyDescent="0.45">
      <c r="A599" s="299"/>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row>
    <row r="600" spans="1:26" ht="12.75" customHeight="1" x14ac:dyDescent="0.45">
      <c r="A600" s="299"/>
      <c r="B600" s="299"/>
      <c r="C600" s="299"/>
      <c r="D600" s="299"/>
      <c r="E600" s="299"/>
      <c r="F600" s="299"/>
      <c r="G600" s="299"/>
      <c r="H600" s="299"/>
      <c r="I600" s="299"/>
      <c r="J600" s="299"/>
      <c r="K600" s="299"/>
      <c r="L600" s="299"/>
      <c r="M600" s="299"/>
      <c r="N600" s="299"/>
      <c r="O600" s="299"/>
      <c r="P600" s="299"/>
      <c r="Q600" s="299"/>
      <c r="R600" s="299"/>
      <c r="S600" s="299"/>
      <c r="T600" s="299"/>
      <c r="U600" s="299"/>
      <c r="V600" s="299"/>
      <c r="W600" s="299"/>
      <c r="X600" s="299"/>
      <c r="Y600" s="299"/>
      <c r="Z600" s="299"/>
    </row>
    <row r="601" spans="1:26" ht="12.75" customHeight="1" x14ac:dyDescent="0.45">
      <c r="A601" s="299"/>
      <c r="B601" s="299"/>
      <c r="C601" s="299"/>
      <c r="D601" s="299"/>
      <c r="E601" s="299"/>
      <c r="F601" s="299"/>
      <c r="G601" s="299"/>
      <c r="H601" s="299"/>
      <c r="I601" s="299"/>
      <c r="J601" s="299"/>
      <c r="K601" s="299"/>
      <c r="L601" s="299"/>
      <c r="M601" s="299"/>
      <c r="N601" s="299"/>
      <c r="O601" s="299"/>
      <c r="P601" s="299"/>
      <c r="Q601" s="299"/>
      <c r="R601" s="299"/>
      <c r="S601" s="299"/>
      <c r="T601" s="299"/>
      <c r="U601" s="299"/>
      <c r="V601" s="299"/>
      <c r="W601" s="299"/>
      <c r="X601" s="299"/>
      <c r="Y601" s="299"/>
      <c r="Z601" s="299"/>
    </row>
    <row r="602" spans="1:26" ht="12.75" customHeight="1" x14ac:dyDescent="0.45">
      <c r="A602" s="299"/>
      <c r="B602" s="299"/>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row>
    <row r="603" spans="1:26" ht="12.75" customHeight="1" x14ac:dyDescent="0.45">
      <c r="A603" s="299"/>
      <c r="B603" s="299"/>
      <c r="C603" s="299"/>
      <c r="D603" s="299"/>
      <c r="E603" s="299"/>
      <c r="F603" s="299"/>
      <c r="G603" s="299"/>
      <c r="H603" s="299"/>
      <c r="I603" s="299"/>
      <c r="J603" s="299"/>
      <c r="K603" s="299"/>
      <c r="L603" s="299"/>
      <c r="M603" s="299"/>
      <c r="N603" s="299"/>
      <c r="O603" s="299"/>
      <c r="P603" s="299"/>
      <c r="Q603" s="299"/>
      <c r="R603" s="299"/>
      <c r="S603" s="299"/>
      <c r="T603" s="299"/>
      <c r="U603" s="299"/>
      <c r="V603" s="299"/>
      <c r="W603" s="299"/>
      <c r="X603" s="299"/>
      <c r="Y603" s="299"/>
      <c r="Z603" s="299"/>
    </row>
    <row r="604" spans="1:26" ht="12.75" customHeight="1" x14ac:dyDescent="0.45">
      <c r="A604" s="299"/>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row>
    <row r="605" spans="1:26" ht="12.75" customHeight="1" x14ac:dyDescent="0.45">
      <c r="A605" s="299"/>
      <c r="B605" s="299"/>
      <c r="C605" s="299"/>
      <c r="D605" s="299"/>
      <c r="E605" s="299"/>
      <c r="F605" s="299"/>
      <c r="G605" s="299"/>
      <c r="H605" s="299"/>
      <c r="I605" s="299"/>
      <c r="J605" s="299"/>
      <c r="K605" s="299"/>
      <c r="L605" s="299"/>
      <c r="M605" s="299"/>
      <c r="N605" s="299"/>
      <c r="O605" s="299"/>
      <c r="P605" s="299"/>
      <c r="Q605" s="299"/>
      <c r="R605" s="299"/>
      <c r="S605" s="299"/>
      <c r="T605" s="299"/>
      <c r="U605" s="299"/>
      <c r="V605" s="299"/>
      <c r="W605" s="299"/>
      <c r="X605" s="299"/>
      <c r="Y605" s="299"/>
      <c r="Z605" s="299"/>
    </row>
    <row r="606" spans="1:26" ht="12.75" customHeight="1" x14ac:dyDescent="0.45">
      <c r="A606" s="299"/>
      <c r="B606" s="299"/>
      <c r="C606" s="299"/>
      <c r="D606" s="299"/>
      <c r="E606" s="299"/>
      <c r="F606" s="299"/>
      <c r="G606" s="299"/>
      <c r="H606" s="299"/>
      <c r="I606" s="299"/>
      <c r="J606" s="299"/>
      <c r="K606" s="299"/>
      <c r="L606" s="299"/>
      <c r="M606" s="299"/>
      <c r="N606" s="299"/>
      <c r="O606" s="299"/>
      <c r="P606" s="299"/>
      <c r="Q606" s="299"/>
      <c r="R606" s="299"/>
      <c r="S606" s="299"/>
      <c r="T606" s="299"/>
      <c r="U606" s="299"/>
      <c r="V606" s="299"/>
      <c r="W606" s="299"/>
      <c r="X606" s="299"/>
      <c r="Y606" s="299"/>
      <c r="Z606" s="299"/>
    </row>
    <row r="607" spans="1:26" ht="12.75" customHeight="1" x14ac:dyDescent="0.45">
      <c r="A607" s="299"/>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row>
    <row r="608" spans="1:26" ht="12.75" customHeight="1" x14ac:dyDescent="0.45">
      <c r="A608" s="299"/>
      <c r="B608" s="299"/>
      <c r="C608" s="299"/>
      <c r="D608" s="299"/>
      <c r="E608" s="299"/>
      <c r="F608" s="299"/>
      <c r="G608" s="299"/>
      <c r="H608" s="299"/>
      <c r="I608" s="299"/>
      <c r="J608" s="299"/>
      <c r="K608" s="299"/>
      <c r="L608" s="299"/>
      <c r="M608" s="299"/>
      <c r="N608" s="299"/>
      <c r="O608" s="299"/>
      <c r="P608" s="299"/>
      <c r="Q608" s="299"/>
      <c r="R608" s="299"/>
      <c r="S608" s="299"/>
      <c r="T608" s="299"/>
      <c r="U608" s="299"/>
      <c r="V608" s="299"/>
      <c r="W608" s="299"/>
      <c r="X608" s="299"/>
      <c r="Y608" s="299"/>
      <c r="Z608" s="299"/>
    </row>
    <row r="609" spans="1:26" ht="12.75" customHeight="1" x14ac:dyDescent="0.45">
      <c r="A609" s="299"/>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row>
    <row r="610" spans="1:26" ht="12.75" customHeight="1" x14ac:dyDescent="0.45">
      <c r="A610" s="299"/>
      <c r="B610" s="299"/>
      <c r="C610" s="299"/>
      <c r="D610" s="299"/>
      <c r="E610" s="299"/>
      <c r="F610" s="299"/>
      <c r="G610" s="299"/>
      <c r="H610" s="299"/>
      <c r="I610" s="299"/>
      <c r="J610" s="299"/>
      <c r="K610" s="299"/>
      <c r="L610" s="299"/>
      <c r="M610" s="299"/>
      <c r="N610" s="299"/>
      <c r="O610" s="299"/>
      <c r="P610" s="299"/>
      <c r="Q610" s="299"/>
      <c r="R610" s="299"/>
      <c r="S610" s="299"/>
      <c r="T610" s="299"/>
      <c r="U610" s="299"/>
      <c r="V610" s="299"/>
      <c r="W610" s="299"/>
      <c r="X610" s="299"/>
      <c r="Y610" s="299"/>
      <c r="Z610" s="299"/>
    </row>
    <row r="611" spans="1:26" ht="12.75" customHeight="1" x14ac:dyDescent="0.45">
      <c r="A611" s="299"/>
      <c r="B611" s="299"/>
      <c r="C611" s="299"/>
      <c r="D611" s="299"/>
      <c r="E611" s="299"/>
      <c r="F611" s="299"/>
      <c r="G611" s="299"/>
      <c r="H611" s="299"/>
      <c r="I611" s="299"/>
      <c r="J611" s="299"/>
      <c r="K611" s="299"/>
      <c r="L611" s="299"/>
      <c r="M611" s="299"/>
      <c r="N611" s="299"/>
      <c r="O611" s="299"/>
      <c r="P611" s="299"/>
      <c r="Q611" s="299"/>
      <c r="R611" s="299"/>
      <c r="S611" s="299"/>
      <c r="T611" s="299"/>
      <c r="U611" s="299"/>
      <c r="V611" s="299"/>
      <c r="W611" s="299"/>
      <c r="X611" s="299"/>
      <c r="Y611" s="299"/>
      <c r="Z611" s="299"/>
    </row>
    <row r="612" spans="1:26" ht="12.75" customHeight="1" x14ac:dyDescent="0.45">
      <c r="A612" s="299"/>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row>
    <row r="613" spans="1:26" ht="12.75" customHeight="1" x14ac:dyDescent="0.45">
      <c r="A613" s="299"/>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row>
    <row r="614" spans="1:26" ht="12.75" customHeight="1" x14ac:dyDescent="0.45">
      <c r="A614" s="299"/>
      <c r="B614" s="299"/>
      <c r="C614" s="299"/>
      <c r="D614" s="299"/>
      <c r="E614" s="299"/>
      <c r="F614" s="299"/>
      <c r="G614" s="299"/>
      <c r="H614" s="299"/>
      <c r="I614" s="299"/>
      <c r="J614" s="299"/>
      <c r="K614" s="299"/>
      <c r="L614" s="299"/>
      <c r="M614" s="299"/>
      <c r="N614" s="299"/>
      <c r="O614" s="299"/>
      <c r="P614" s="299"/>
      <c r="Q614" s="299"/>
      <c r="R614" s="299"/>
      <c r="S614" s="299"/>
      <c r="T614" s="299"/>
      <c r="U614" s="299"/>
      <c r="V614" s="299"/>
      <c r="W614" s="299"/>
      <c r="X614" s="299"/>
      <c r="Y614" s="299"/>
      <c r="Z614" s="299"/>
    </row>
    <row r="615" spans="1:26" ht="12.75" customHeight="1" x14ac:dyDescent="0.45">
      <c r="A615" s="299"/>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row>
    <row r="616" spans="1:26" ht="12.75" customHeight="1" x14ac:dyDescent="0.45">
      <c r="A616" s="299"/>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row>
    <row r="617" spans="1:26" ht="12.75" customHeight="1" x14ac:dyDescent="0.45">
      <c r="A617" s="299"/>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row>
    <row r="618" spans="1:26" ht="12.75" customHeight="1" x14ac:dyDescent="0.45">
      <c r="A618" s="299"/>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row>
    <row r="619" spans="1:26" ht="12.75" customHeight="1" x14ac:dyDescent="0.45">
      <c r="A619" s="299"/>
      <c r="B619" s="299"/>
      <c r="C619" s="299"/>
      <c r="D619" s="299"/>
      <c r="E619" s="299"/>
      <c r="F619" s="299"/>
      <c r="G619" s="299"/>
      <c r="H619" s="299"/>
      <c r="I619" s="299"/>
      <c r="J619" s="299"/>
      <c r="K619" s="299"/>
      <c r="L619" s="299"/>
      <c r="M619" s="299"/>
      <c r="N619" s="299"/>
      <c r="O619" s="299"/>
      <c r="P619" s="299"/>
      <c r="Q619" s="299"/>
      <c r="R619" s="299"/>
      <c r="S619" s="299"/>
      <c r="T619" s="299"/>
      <c r="U619" s="299"/>
      <c r="V619" s="299"/>
      <c r="W619" s="299"/>
      <c r="X619" s="299"/>
      <c r="Y619" s="299"/>
      <c r="Z619" s="299"/>
    </row>
    <row r="620" spans="1:26" ht="12.75" customHeight="1" x14ac:dyDescent="0.45">
      <c r="A620" s="299"/>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row>
    <row r="621" spans="1:26" ht="12.75" customHeight="1" x14ac:dyDescent="0.45">
      <c r="A621" s="299"/>
      <c r="B621" s="299"/>
      <c r="C621" s="299"/>
      <c r="D621" s="299"/>
      <c r="E621" s="299"/>
      <c r="F621" s="299"/>
      <c r="G621" s="299"/>
      <c r="H621" s="299"/>
      <c r="I621" s="299"/>
      <c r="J621" s="299"/>
      <c r="K621" s="299"/>
      <c r="L621" s="299"/>
      <c r="M621" s="299"/>
      <c r="N621" s="299"/>
      <c r="O621" s="299"/>
      <c r="P621" s="299"/>
      <c r="Q621" s="299"/>
      <c r="R621" s="299"/>
      <c r="S621" s="299"/>
      <c r="T621" s="299"/>
      <c r="U621" s="299"/>
      <c r="V621" s="299"/>
      <c r="W621" s="299"/>
      <c r="X621" s="299"/>
      <c r="Y621" s="299"/>
      <c r="Z621" s="299"/>
    </row>
    <row r="622" spans="1:26" ht="12.75" customHeight="1" x14ac:dyDescent="0.45">
      <c r="A622" s="299"/>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row>
    <row r="623" spans="1:26" ht="12.75" customHeight="1" x14ac:dyDescent="0.45">
      <c r="A623" s="299"/>
      <c r="B623" s="299"/>
      <c r="C623" s="299"/>
      <c r="D623" s="299"/>
      <c r="E623" s="299"/>
      <c r="F623" s="299"/>
      <c r="G623" s="299"/>
      <c r="H623" s="299"/>
      <c r="I623" s="299"/>
      <c r="J623" s="299"/>
      <c r="K623" s="299"/>
      <c r="L623" s="299"/>
      <c r="M623" s="299"/>
      <c r="N623" s="299"/>
      <c r="O623" s="299"/>
      <c r="P623" s="299"/>
      <c r="Q623" s="299"/>
      <c r="R623" s="299"/>
      <c r="S623" s="299"/>
      <c r="T623" s="299"/>
      <c r="U623" s="299"/>
      <c r="V623" s="299"/>
      <c r="W623" s="299"/>
      <c r="X623" s="299"/>
      <c r="Y623" s="299"/>
      <c r="Z623" s="299"/>
    </row>
    <row r="624" spans="1:26" ht="12.75" customHeight="1" x14ac:dyDescent="0.45">
      <c r="A624" s="299"/>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row>
    <row r="625" spans="1:26" ht="12.75" customHeight="1" x14ac:dyDescent="0.45">
      <c r="A625" s="299"/>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row>
    <row r="626" spans="1:26" ht="12.75" customHeight="1" x14ac:dyDescent="0.45">
      <c r="A626" s="299"/>
      <c r="B626" s="299"/>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row>
    <row r="627" spans="1:26" ht="12.75" customHeight="1" x14ac:dyDescent="0.45">
      <c r="A627" s="299"/>
      <c r="B627" s="299"/>
      <c r="C627" s="299"/>
      <c r="D627" s="299"/>
      <c r="E627" s="299"/>
      <c r="F627" s="299"/>
      <c r="G627" s="299"/>
      <c r="H627" s="299"/>
      <c r="I627" s="299"/>
      <c r="J627" s="299"/>
      <c r="K627" s="299"/>
      <c r="L627" s="299"/>
      <c r="M627" s="299"/>
      <c r="N627" s="299"/>
      <c r="O627" s="299"/>
      <c r="P627" s="299"/>
      <c r="Q627" s="299"/>
      <c r="R627" s="299"/>
      <c r="S627" s="299"/>
      <c r="T627" s="299"/>
      <c r="U627" s="299"/>
      <c r="V627" s="299"/>
      <c r="W627" s="299"/>
      <c r="X627" s="299"/>
      <c r="Y627" s="299"/>
      <c r="Z627" s="299"/>
    </row>
    <row r="628" spans="1:26" ht="12.75" customHeight="1" x14ac:dyDescent="0.45">
      <c r="A628" s="299"/>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row>
    <row r="629" spans="1:26" ht="12.75" customHeight="1" x14ac:dyDescent="0.45">
      <c r="A629" s="299"/>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row>
    <row r="630" spans="1:26" ht="12.75" customHeight="1" x14ac:dyDescent="0.45">
      <c r="A630" s="299"/>
      <c r="B630" s="299"/>
      <c r="C630" s="299"/>
      <c r="D630" s="299"/>
      <c r="E630" s="299"/>
      <c r="F630" s="299"/>
      <c r="G630" s="299"/>
      <c r="H630" s="299"/>
      <c r="I630" s="299"/>
      <c r="J630" s="299"/>
      <c r="K630" s="299"/>
      <c r="L630" s="299"/>
      <c r="M630" s="299"/>
      <c r="N630" s="299"/>
      <c r="O630" s="299"/>
      <c r="P630" s="299"/>
      <c r="Q630" s="299"/>
      <c r="R630" s="299"/>
      <c r="S630" s="299"/>
      <c r="T630" s="299"/>
      <c r="U630" s="299"/>
      <c r="V630" s="299"/>
      <c r="W630" s="299"/>
      <c r="X630" s="299"/>
      <c r="Y630" s="299"/>
      <c r="Z630" s="299"/>
    </row>
    <row r="631" spans="1:26" ht="12.75" customHeight="1" x14ac:dyDescent="0.45">
      <c r="A631" s="299"/>
      <c r="B631" s="299"/>
      <c r="C631" s="299"/>
      <c r="D631" s="299"/>
      <c r="E631" s="299"/>
      <c r="F631" s="299"/>
      <c r="G631" s="299"/>
      <c r="H631" s="299"/>
      <c r="I631" s="299"/>
      <c r="J631" s="299"/>
      <c r="K631" s="299"/>
      <c r="L631" s="299"/>
      <c r="M631" s="299"/>
      <c r="N631" s="299"/>
      <c r="O631" s="299"/>
      <c r="P631" s="299"/>
      <c r="Q631" s="299"/>
      <c r="R631" s="299"/>
      <c r="S631" s="299"/>
      <c r="T631" s="299"/>
      <c r="U631" s="299"/>
      <c r="V631" s="299"/>
      <c r="W631" s="299"/>
      <c r="X631" s="299"/>
      <c r="Y631" s="299"/>
      <c r="Z631" s="299"/>
    </row>
    <row r="632" spans="1:26" ht="12.75" customHeight="1" x14ac:dyDescent="0.45">
      <c r="A632" s="299"/>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row>
    <row r="633" spans="1:26" ht="12.75" customHeight="1" x14ac:dyDescent="0.45">
      <c r="A633" s="299"/>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row>
    <row r="634" spans="1:26" ht="12.75" customHeight="1" x14ac:dyDescent="0.45">
      <c r="A634" s="299"/>
      <c r="B634" s="299"/>
      <c r="C634" s="299"/>
      <c r="D634" s="299"/>
      <c r="E634" s="299"/>
      <c r="F634" s="299"/>
      <c r="G634" s="299"/>
      <c r="H634" s="299"/>
      <c r="I634" s="299"/>
      <c r="J634" s="299"/>
      <c r="K634" s="299"/>
      <c r="L634" s="299"/>
      <c r="M634" s="299"/>
      <c r="N634" s="299"/>
      <c r="O634" s="299"/>
      <c r="P634" s="299"/>
      <c r="Q634" s="299"/>
      <c r="R634" s="299"/>
      <c r="S634" s="299"/>
      <c r="T634" s="299"/>
      <c r="U634" s="299"/>
      <c r="V634" s="299"/>
      <c r="W634" s="299"/>
      <c r="X634" s="299"/>
      <c r="Y634" s="299"/>
      <c r="Z634" s="299"/>
    </row>
    <row r="635" spans="1:26" ht="12.75" customHeight="1" x14ac:dyDescent="0.45">
      <c r="A635" s="299"/>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row>
    <row r="636" spans="1:26" ht="12.75" customHeight="1" x14ac:dyDescent="0.45">
      <c r="A636" s="299"/>
      <c r="B636" s="299"/>
      <c r="C636" s="299"/>
      <c r="D636" s="299"/>
      <c r="E636" s="299"/>
      <c r="F636" s="299"/>
      <c r="G636" s="299"/>
      <c r="H636" s="299"/>
      <c r="I636" s="299"/>
      <c r="J636" s="299"/>
      <c r="K636" s="299"/>
      <c r="L636" s="299"/>
      <c r="M636" s="299"/>
      <c r="N636" s="299"/>
      <c r="O636" s="299"/>
      <c r="P636" s="299"/>
      <c r="Q636" s="299"/>
      <c r="R636" s="299"/>
      <c r="S636" s="299"/>
      <c r="T636" s="299"/>
      <c r="U636" s="299"/>
      <c r="V636" s="299"/>
      <c r="W636" s="299"/>
      <c r="X636" s="299"/>
      <c r="Y636" s="299"/>
      <c r="Z636" s="299"/>
    </row>
    <row r="637" spans="1:26" ht="12.75" customHeight="1" x14ac:dyDescent="0.45">
      <c r="A637" s="299"/>
      <c r="B637" s="299"/>
      <c r="C637" s="299"/>
      <c r="D637" s="299"/>
      <c r="E637" s="299"/>
      <c r="F637" s="299"/>
      <c r="G637" s="299"/>
      <c r="H637" s="299"/>
      <c r="I637" s="299"/>
      <c r="J637" s="299"/>
      <c r="K637" s="299"/>
      <c r="L637" s="299"/>
      <c r="M637" s="299"/>
      <c r="N637" s="299"/>
      <c r="O637" s="299"/>
      <c r="P637" s="299"/>
      <c r="Q637" s="299"/>
      <c r="R637" s="299"/>
      <c r="S637" s="299"/>
      <c r="T637" s="299"/>
      <c r="U637" s="299"/>
      <c r="V637" s="299"/>
      <c r="W637" s="299"/>
      <c r="X637" s="299"/>
      <c r="Y637" s="299"/>
      <c r="Z637" s="299"/>
    </row>
    <row r="638" spans="1:26" ht="12.75" customHeight="1" x14ac:dyDescent="0.45">
      <c r="A638" s="299"/>
      <c r="B638" s="299"/>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row>
    <row r="639" spans="1:26" ht="12.75" customHeight="1" x14ac:dyDescent="0.45">
      <c r="A639" s="299"/>
      <c r="B639" s="299"/>
      <c r="C639" s="299"/>
      <c r="D639" s="299"/>
      <c r="E639" s="299"/>
      <c r="F639" s="299"/>
      <c r="G639" s="299"/>
      <c r="H639" s="299"/>
      <c r="I639" s="299"/>
      <c r="J639" s="299"/>
      <c r="K639" s="299"/>
      <c r="L639" s="299"/>
      <c r="M639" s="299"/>
      <c r="N639" s="299"/>
      <c r="O639" s="299"/>
      <c r="P639" s="299"/>
      <c r="Q639" s="299"/>
      <c r="R639" s="299"/>
      <c r="S639" s="299"/>
      <c r="T639" s="299"/>
      <c r="U639" s="299"/>
      <c r="V639" s="299"/>
      <c r="W639" s="299"/>
      <c r="X639" s="299"/>
      <c r="Y639" s="299"/>
      <c r="Z639" s="299"/>
    </row>
    <row r="640" spans="1:26" ht="12.75" customHeight="1" x14ac:dyDescent="0.45">
      <c r="A640" s="299"/>
      <c r="B640" s="299"/>
      <c r="C640" s="299"/>
      <c r="D640" s="299"/>
      <c r="E640" s="299"/>
      <c r="F640" s="299"/>
      <c r="G640" s="299"/>
      <c r="H640" s="299"/>
      <c r="I640" s="299"/>
      <c r="J640" s="299"/>
      <c r="K640" s="299"/>
      <c r="L640" s="299"/>
      <c r="M640" s="299"/>
      <c r="N640" s="299"/>
      <c r="O640" s="299"/>
      <c r="P640" s="299"/>
      <c r="Q640" s="299"/>
      <c r="R640" s="299"/>
      <c r="S640" s="299"/>
      <c r="T640" s="299"/>
      <c r="U640" s="299"/>
      <c r="V640" s="299"/>
      <c r="W640" s="299"/>
      <c r="X640" s="299"/>
      <c r="Y640" s="299"/>
      <c r="Z640" s="299"/>
    </row>
    <row r="641" spans="1:26" ht="12.75" customHeight="1" x14ac:dyDescent="0.45">
      <c r="A641" s="299"/>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row>
    <row r="642" spans="1:26" ht="12.75" customHeight="1" x14ac:dyDescent="0.45">
      <c r="A642" s="299"/>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row>
    <row r="643" spans="1:26" ht="12.75" customHeight="1" x14ac:dyDescent="0.45">
      <c r="A643" s="299"/>
      <c r="B643" s="299"/>
      <c r="C643" s="299"/>
      <c r="D643" s="299"/>
      <c r="E643" s="299"/>
      <c r="F643" s="299"/>
      <c r="G643" s="299"/>
      <c r="H643" s="299"/>
      <c r="I643" s="299"/>
      <c r="J643" s="299"/>
      <c r="K643" s="299"/>
      <c r="L643" s="299"/>
      <c r="M643" s="299"/>
      <c r="N643" s="299"/>
      <c r="O643" s="299"/>
      <c r="P643" s="299"/>
      <c r="Q643" s="299"/>
      <c r="R643" s="299"/>
      <c r="S643" s="299"/>
      <c r="T643" s="299"/>
      <c r="U643" s="299"/>
      <c r="V643" s="299"/>
      <c r="W643" s="299"/>
      <c r="X643" s="299"/>
      <c r="Y643" s="299"/>
      <c r="Z643" s="299"/>
    </row>
    <row r="644" spans="1:26" ht="12.75" customHeight="1" x14ac:dyDescent="0.45">
      <c r="A644" s="299"/>
      <c r="B644" s="299"/>
      <c r="C644" s="299"/>
      <c r="D644" s="299"/>
      <c r="E644" s="299"/>
      <c r="F644" s="299"/>
      <c r="G644" s="299"/>
      <c r="H644" s="299"/>
      <c r="I644" s="299"/>
      <c r="J644" s="299"/>
      <c r="K644" s="299"/>
      <c r="L644" s="299"/>
      <c r="M644" s="299"/>
      <c r="N644" s="299"/>
      <c r="O644" s="299"/>
      <c r="P644" s="299"/>
      <c r="Q644" s="299"/>
      <c r="R644" s="299"/>
      <c r="S644" s="299"/>
      <c r="T644" s="299"/>
      <c r="U644" s="299"/>
      <c r="V644" s="299"/>
      <c r="W644" s="299"/>
      <c r="X644" s="299"/>
      <c r="Y644" s="299"/>
      <c r="Z644" s="299"/>
    </row>
    <row r="645" spans="1:26" ht="12.75" customHeight="1" x14ac:dyDescent="0.45">
      <c r="A645" s="299"/>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row>
    <row r="646" spans="1:26" ht="12.75" customHeight="1" x14ac:dyDescent="0.45">
      <c r="A646" s="299"/>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row>
    <row r="647" spans="1:26" ht="12.75" customHeight="1" x14ac:dyDescent="0.45">
      <c r="A647" s="299"/>
      <c r="B647" s="299"/>
      <c r="C647" s="299"/>
      <c r="D647" s="299"/>
      <c r="E647" s="299"/>
      <c r="F647" s="299"/>
      <c r="G647" s="299"/>
      <c r="H647" s="299"/>
      <c r="I647" s="299"/>
      <c r="J647" s="299"/>
      <c r="K647" s="299"/>
      <c r="L647" s="299"/>
      <c r="M647" s="299"/>
      <c r="N647" s="299"/>
      <c r="O647" s="299"/>
      <c r="P647" s="299"/>
      <c r="Q647" s="299"/>
      <c r="R647" s="299"/>
      <c r="S647" s="299"/>
      <c r="T647" s="299"/>
      <c r="U647" s="299"/>
      <c r="V647" s="299"/>
      <c r="W647" s="299"/>
      <c r="X647" s="299"/>
      <c r="Y647" s="299"/>
      <c r="Z647" s="299"/>
    </row>
    <row r="648" spans="1:26" ht="12.75" customHeight="1" x14ac:dyDescent="0.45">
      <c r="A648" s="299"/>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row>
    <row r="649" spans="1:26" ht="12.75" customHeight="1" x14ac:dyDescent="0.45">
      <c r="A649" s="299"/>
      <c r="B649" s="299"/>
      <c r="C649" s="299"/>
      <c r="D649" s="299"/>
      <c r="E649" s="299"/>
      <c r="F649" s="299"/>
      <c r="G649" s="299"/>
      <c r="H649" s="299"/>
      <c r="I649" s="299"/>
      <c r="J649" s="299"/>
      <c r="K649" s="299"/>
      <c r="L649" s="299"/>
      <c r="M649" s="299"/>
      <c r="N649" s="299"/>
      <c r="O649" s="299"/>
      <c r="P649" s="299"/>
      <c r="Q649" s="299"/>
      <c r="R649" s="299"/>
      <c r="S649" s="299"/>
      <c r="T649" s="299"/>
      <c r="U649" s="299"/>
      <c r="V649" s="299"/>
      <c r="W649" s="299"/>
      <c r="X649" s="299"/>
      <c r="Y649" s="299"/>
      <c r="Z649" s="299"/>
    </row>
    <row r="650" spans="1:26" ht="12.75" customHeight="1" x14ac:dyDescent="0.45">
      <c r="A650" s="299"/>
      <c r="B650" s="299"/>
      <c r="C650" s="299"/>
      <c r="D650" s="299"/>
      <c r="E650" s="299"/>
      <c r="F650" s="299"/>
      <c r="G650" s="299"/>
      <c r="H650" s="299"/>
      <c r="I650" s="299"/>
      <c r="J650" s="299"/>
      <c r="K650" s="299"/>
      <c r="L650" s="299"/>
      <c r="M650" s="299"/>
      <c r="N650" s="299"/>
      <c r="O650" s="299"/>
      <c r="P650" s="299"/>
      <c r="Q650" s="299"/>
      <c r="R650" s="299"/>
      <c r="S650" s="299"/>
      <c r="T650" s="299"/>
      <c r="U650" s="299"/>
      <c r="V650" s="299"/>
      <c r="W650" s="299"/>
      <c r="X650" s="299"/>
      <c r="Y650" s="299"/>
      <c r="Z650" s="299"/>
    </row>
    <row r="651" spans="1:26" ht="12.75" customHeight="1" x14ac:dyDescent="0.45">
      <c r="A651" s="299"/>
      <c r="B651" s="299"/>
      <c r="C651" s="299"/>
      <c r="D651" s="299"/>
      <c r="E651" s="299"/>
      <c r="F651" s="299"/>
      <c r="G651" s="299"/>
      <c r="H651" s="299"/>
      <c r="I651" s="299"/>
      <c r="J651" s="299"/>
      <c r="K651" s="299"/>
      <c r="L651" s="299"/>
      <c r="M651" s="299"/>
      <c r="N651" s="299"/>
      <c r="O651" s="299"/>
      <c r="P651" s="299"/>
      <c r="Q651" s="299"/>
      <c r="R651" s="299"/>
      <c r="S651" s="299"/>
      <c r="T651" s="299"/>
      <c r="U651" s="299"/>
      <c r="V651" s="299"/>
      <c r="W651" s="299"/>
      <c r="X651" s="299"/>
      <c r="Y651" s="299"/>
      <c r="Z651" s="299"/>
    </row>
    <row r="652" spans="1:26" ht="12.75" customHeight="1" x14ac:dyDescent="0.45">
      <c r="A652" s="299"/>
      <c r="B652" s="299"/>
      <c r="C652" s="299"/>
      <c r="D652" s="299"/>
      <c r="E652" s="299"/>
      <c r="F652" s="299"/>
      <c r="G652" s="299"/>
      <c r="H652" s="299"/>
      <c r="I652" s="299"/>
      <c r="J652" s="299"/>
      <c r="K652" s="299"/>
      <c r="L652" s="299"/>
      <c r="M652" s="299"/>
      <c r="N652" s="299"/>
      <c r="O652" s="299"/>
      <c r="P652" s="299"/>
      <c r="Q652" s="299"/>
      <c r="R652" s="299"/>
      <c r="S652" s="299"/>
      <c r="T652" s="299"/>
      <c r="U652" s="299"/>
      <c r="V652" s="299"/>
      <c r="W652" s="299"/>
      <c r="X652" s="299"/>
      <c r="Y652" s="299"/>
      <c r="Z652" s="299"/>
    </row>
    <row r="653" spans="1:26" ht="12.75" customHeight="1" x14ac:dyDescent="0.45">
      <c r="A653" s="299"/>
      <c r="B653" s="299"/>
      <c r="C653" s="299"/>
      <c r="D653" s="299"/>
      <c r="E653" s="299"/>
      <c r="F653" s="299"/>
      <c r="G653" s="299"/>
      <c r="H653" s="299"/>
      <c r="I653" s="299"/>
      <c r="J653" s="299"/>
      <c r="K653" s="299"/>
      <c r="L653" s="299"/>
      <c r="M653" s="299"/>
      <c r="N653" s="299"/>
      <c r="O653" s="299"/>
      <c r="P653" s="299"/>
      <c r="Q653" s="299"/>
      <c r="R653" s="299"/>
      <c r="S653" s="299"/>
      <c r="T653" s="299"/>
      <c r="U653" s="299"/>
      <c r="V653" s="299"/>
      <c r="W653" s="299"/>
      <c r="X653" s="299"/>
      <c r="Y653" s="299"/>
      <c r="Z653" s="299"/>
    </row>
    <row r="654" spans="1:26" ht="12.75" customHeight="1" x14ac:dyDescent="0.45">
      <c r="A654" s="299"/>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row>
    <row r="655" spans="1:26" ht="12.75" customHeight="1" x14ac:dyDescent="0.45">
      <c r="A655" s="299"/>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row>
    <row r="656" spans="1:26" ht="12.75" customHeight="1" x14ac:dyDescent="0.45">
      <c r="A656" s="299"/>
      <c r="B656" s="299"/>
      <c r="C656" s="299"/>
      <c r="D656" s="299"/>
      <c r="E656" s="299"/>
      <c r="F656" s="299"/>
      <c r="G656" s="299"/>
      <c r="H656" s="299"/>
      <c r="I656" s="299"/>
      <c r="J656" s="299"/>
      <c r="K656" s="299"/>
      <c r="L656" s="299"/>
      <c r="M656" s="299"/>
      <c r="N656" s="299"/>
      <c r="O656" s="299"/>
      <c r="P656" s="299"/>
      <c r="Q656" s="299"/>
      <c r="R656" s="299"/>
      <c r="S656" s="299"/>
      <c r="T656" s="299"/>
      <c r="U656" s="299"/>
      <c r="V656" s="299"/>
      <c r="W656" s="299"/>
      <c r="X656" s="299"/>
      <c r="Y656" s="299"/>
      <c r="Z656" s="299"/>
    </row>
    <row r="657" spans="1:26" ht="12.75" customHeight="1" x14ac:dyDescent="0.45">
      <c r="A657" s="299"/>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row>
    <row r="658" spans="1:26" ht="12.75" customHeight="1" x14ac:dyDescent="0.45">
      <c r="A658" s="299"/>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row>
    <row r="659" spans="1:26" ht="12.75" customHeight="1" x14ac:dyDescent="0.45">
      <c r="A659" s="299"/>
      <c r="B659" s="299"/>
      <c r="C659" s="299"/>
      <c r="D659" s="299"/>
      <c r="E659" s="299"/>
      <c r="F659" s="299"/>
      <c r="G659" s="299"/>
      <c r="H659" s="299"/>
      <c r="I659" s="299"/>
      <c r="J659" s="299"/>
      <c r="K659" s="299"/>
      <c r="L659" s="299"/>
      <c r="M659" s="299"/>
      <c r="N659" s="299"/>
      <c r="O659" s="299"/>
      <c r="P659" s="299"/>
      <c r="Q659" s="299"/>
      <c r="R659" s="299"/>
      <c r="S659" s="299"/>
      <c r="T659" s="299"/>
      <c r="U659" s="299"/>
      <c r="V659" s="299"/>
      <c r="W659" s="299"/>
      <c r="X659" s="299"/>
      <c r="Y659" s="299"/>
      <c r="Z659" s="299"/>
    </row>
    <row r="660" spans="1:26" ht="12.75" customHeight="1" x14ac:dyDescent="0.45">
      <c r="A660" s="299"/>
      <c r="B660" s="299"/>
      <c r="C660" s="299"/>
      <c r="D660" s="299"/>
      <c r="E660" s="299"/>
      <c r="F660" s="299"/>
      <c r="G660" s="299"/>
      <c r="H660" s="299"/>
      <c r="I660" s="299"/>
      <c r="J660" s="299"/>
      <c r="K660" s="299"/>
      <c r="L660" s="299"/>
      <c r="M660" s="299"/>
      <c r="N660" s="299"/>
      <c r="O660" s="299"/>
      <c r="P660" s="299"/>
      <c r="Q660" s="299"/>
      <c r="R660" s="299"/>
      <c r="S660" s="299"/>
      <c r="T660" s="299"/>
      <c r="U660" s="299"/>
      <c r="V660" s="299"/>
      <c r="W660" s="299"/>
      <c r="X660" s="299"/>
      <c r="Y660" s="299"/>
      <c r="Z660" s="299"/>
    </row>
    <row r="661" spans="1:26" ht="12.75" customHeight="1" x14ac:dyDescent="0.45">
      <c r="A661" s="299"/>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row>
    <row r="662" spans="1:26" ht="12.75" customHeight="1" x14ac:dyDescent="0.45">
      <c r="A662" s="299"/>
      <c r="B662" s="299"/>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row>
    <row r="663" spans="1:26" ht="12.75" customHeight="1" x14ac:dyDescent="0.45">
      <c r="A663" s="299"/>
      <c r="B663" s="299"/>
      <c r="C663" s="299"/>
      <c r="D663" s="299"/>
      <c r="E663" s="299"/>
      <c r="F663" s="299"/>
      <c r="G663" s="299"/>
      <c r="H663" s="299"/>
      <c r="I663" s="299"/>
      <c r="J663" s="299"/>
      <c r="K663" s="299"/>
      <c r="L663" s="299"/>
      <c r="M663" s="299"/>
      <c r="N663" s="299"/>
      <c r="O663" s="299"/>
      <c r="P663" s="299"/>
      <c r="Q663" s="299"/>
      <c r="R663" s="299"/>
      <c r="S663" s="299"/>
      <c r="T663" s="299"/>
      <c r="U663" s="299"/>
      <c r="V663" s="299"/>
      <c r="W663" s="299"/>
      <c r="X663" s="299"/>
      <c r="Y663" s="299"/>
      <c r="Z663" s="299"/>
    </row>
    <row r="664" spans="1:26" ht="12.75" customHeight="1" x14ac:dyDescent="0.45">
      <c r="A664" s="299"/>
      <c r="B664" s="299"/>
      <c r="C664" s="299"/>
      <c r="D664" s="299"/>
      <c r="E664" s="299"/>
      <c r="F664" s="299"/>
      <c r="G664" s="299"/>
      <c r="H664" s="299"/>
      <c r="I664" s="299"/>
      <c r="J664" s="299"/>
      <c r="K664" s="299"/>
      <c r="L664" s="299"/>
      <c r="M664" s="299"/>
      <c r="N664" s="299"/>
      <c r="O664" s="299"/>
      <c r="P664" s="299"/>
      <c r="Q664" s="299"/>
      <c r="R664" s="299"/>
      <c r="S664" s="299"/>
      <c r="T664" s="299"/>
      <c r="U664" s="299"/>
      <c r="V664" s="299"/>
      <c r="W664" s="299"/>
      <c r="X664" s="299"/>
      <c r="Y664" s="299"/>
      <c r="Z664" s="299"/>
    </row>
    <row r="665" spans="1:26" ht="12.75" customHeight="1" x14ac:dyDescent="0.45">
      <c r="A665" s="299"/>
      <c r="B665" s="299"/>
      <c r="C665" s="299"/>
      <c r="D665" s="299"/>
      <c r="E665" s="299"/>
      <c r="F665" s="299"/>
      <c r="G665" s="299"/>
      <c r="H665" s="299"/>
      <c r="I665" s="299"/>
      <c r="J665" s="299"/>
      <c r="K665" s="299"/>
      <c r="L665" s="299"/>
      <c r="M665" s="299"/>
      <c r="N665" s="299"/>
      <c r="O665" s="299"/>
      <c r="P665" s="299"/>
      <c r="Q665" s="299"/>
      <c r="R665" s="299"/>
      <c r="S665" s="299"/>
      <c r="T665" s="299"/>
      <c r="U665" s="299"/>
      <c r="V665" s="299"/>
      <c r="W665" s="299"/>
      <c r="X665" s="299"/>
      <c r="Y665" s="299"/>
      <c r="Z665" s="299"/>
    </row>
    <row r="666" spans="1:26" ht="12.75" customHeight="1" x14ac:dyDescent="0.45">
      <c r="A666" s="299"/>
      <c r="B666" s="299"/>
      <c r="C666" s="299"/>
      <c r="D666" s="299"/>
      <c r="E666" s="299"/>
      <c r="F666" s="299"/>
      <c r="G666" s="299"/>
      <c r="H666" s="299"/>
      <c r="I666" s="299"/>
      <c r="J666" s="299"/>
      <c r="K666" s="299"/>
      <c r="L666" s="299"/>
      <c r="M666" s="299"/>
      <c r="N666" s="299"/>
      <c r="O666" s="299"/>
      <c r="P666" s="299"/>
      <c r="Q666" s="299"/>
      <c r="R666" s="299"/>
      <c r="S666" s="299"/>
      <c r="T666" s="299"/>
      <c r="U666" s="299"/>
      <c r="V666" s="299"/>
      <c r="W666" s="299"/>
      <c r="X666" s="299"/>
      <c r="Y666" s="299"/>
      <c r="Z666" s="299"/>
    </row>
    <row r="667" spans="1:26" ht="12.75" customHeight="1" x14ac:dyDescent="0.45">
      <c r="A667" s="299"/>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row>
    <row r="668" spans="1:26" ht="12.75" customHeight="1" x14ac:dyDescent="0.45">
      <c r="A668" s="299"/>
      <c r="B668" s="299"/>
      <c r="C668" s="299"/>
      <c r="D668" s="299"/>
      <c r="E668" s="299"/>
      <c r="F668" s="299"/>
      <c r="G668" s="299"/>
      <c r="H668" s="299"/>
      <c r="I668" s="299"/>
      <c r="J668" s="299"/>
      <c r="K668" s="299"/>
      <c r="L668" s="299"/>
      <c r="M668" s="299"/>
      <c r="N668" s="299"/>
      <c r="O668" s="299"/>
      <c r="P668" s="299"/>
      <c r="Q668" s="299"/>
      <c r="R668" s="299"/>
      <c r="S668" s="299"/>
      <c r="T668" s="299"/>
      <c r="U668" s="299"/>
      <c r="V668" s="299"/>
      <c r="W668" s="299"/>
      <c r="X668" s="299"/>
      <c r="Y668" s="299"/>
      <c r="Z668" s="299"/>
    </row>
    <row r="669" spans="1:26" ht="12.75" customHeight="1" x14ac:dyDescent="0.45">
      <c r="A669" s="299"/>
      <c r="B669" s="299"/>
      <c r="C669" s="299"/>
      <c r="D669" s="299"/>
      <c r="E669" s="299"/>
      <c r="F669" s="299"/>
      <c r="G669" s="299"/>
      <c r="H669" s="299"/>
      <c r="I669" s="299"/>
      <c r="J669" s="299"/>
      <c r="K669" s="299"/>
      <c r="L669" s="299"/>
      <c r="M669" s="299"/>
      <c r="N669" s="299"/>
      <c r="O669" s="299"/>
      <c r="P669" s="299"/>
      <c r="Q669" s="299"/>
      <c r="R669" s="299"/>
      <c r="S669" s="299"/>
      <c r="T669" s="299"/>
      <c r="U669" s="299"/>
      <c r="V669" s="299"/>
      <c r="W669" s="299"/>
      <c r="X669" s="299"/>
      <c r="Y669" s="299"/>
      <c r="Z669" s="299"/>
    </row>
    <row r="670" spans="1:26" ht="12.75" customHeight="1" x14ac:dyDescent="0.45">
      <c r="A670" s="299"/>
      <c r="B670" s="299"/>
      <c r="C670" s="299"/>
      <c r="D670" s="299"/>
      <c r="E670" s="299"/>
      <c r="F670" s="299"/>
      <c r="G670" s="299"/>
      <c r="H670" s="299"/>
      <c r="I670" s="299"/>
      <c r="J670" s="299"/>
      <c r="K670" s="299"/>
      <c r="L670" s="299"/>
      <c r="M670" s="299"/>
      <c r="N670" s="299"/>
      <c r="O670" s="299"/>
      <c r="P670" s="299"/>
      <c r="Q670" s="299"/>
      <c r="R670" s="299"/>
      <c r="S670" s="299"/>
      <c r="T670" s="299"/>
      <c r="U670" s="299"/>
      <c r="V670" s="299"/>
      <c r="W670" s="299"/>
      <c r="X670" s="299"/>
      <c r="Y670" s="299"/>
      <c r="Z670" s="299"/>
    </row>
    <row r="671" spans="1:26" ht="12.75" customHeight="1" x14ac:dyDescent="0.45">
      <c r="A671" s="299"/>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row>
    <row r="672" spans="1:26" ht="12.75" customHeight="1" x14ac:dyDescent="0.45">
      <c r="A672" s="299"/>
      <c r="B672" s="299"/>
      <c r="C672" s="299"/>
      <c r="D672" s="299"/>
      <c r="E672" s="299"/>
      <c r="F672" s="299"/>
      <c r="G672" s="299"/>
      <c r="H672" s="299"/>
      <c r="I672" s="299"/>
      <c r="J672" s="299"/>
      <c r="K672" s="299"/>
      <c r="L672" s="299"/>
      <c r="M672" s="299"/>
      <c r="N672" s="299"/>
      <c r="O672" s="299"/>
      <c r="P672" s="299"/>
      <c r="Q672" s="299"/>
      <c r="R672" s="299"/>
      <c r="S672" s="299"/>
      <c r="T672" s="299"/>
      <c r="U672" s="299"/>
      <c r="V672" s="299"/>
      <c r="W672" s="299"/>
      <c r="X672" s="299"/>
      <c r="Y672" s="299"/>
      <c r="Z672" s="299"/>
    </row>
    <row r="673" spans="1:26" ht="12.75" customHeight="1" x14ac:dyDescent="0.45">
      <c r="A673" s="299"/>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row>
    <row r="674" spans="1:26" ht="12.75" customHeight="1" x14ac:dyDescent="0.45">
      <c r="A674" s="299"/>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row>
    <row r="675" spans="1:26" ht="12.75" customHeight="1" x14ac:dyDescent="0.45">
      <c r="A675" s="299"/>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row>
    <row r="676" spans="1:26" ht="12.75" customHeight="1" x14ac:dyDescent="0.45">
      <c r="A676" s="299"/>
      <c r="B676" s="299"/>
      <c r="C676" s="299"/>
      <c r="D676" s="299"/>
      <c r="E676" s="299"/>
      <c r="F676" s="299"/>
      <c r="G676" s="299"/>
      <c r="H676" s="299"/>
      <c r="I676" s="299"/>
      <c r="J676" s="299"/>
      <c r="K676" s="299"/>
      <c r="L676" s="299"/>
      <c r="M676" s="299"/>
      <c r="N676" s="299"/>
      <c r="O676" s="299"/>
      <c r="P676" s="299"/>
      <c r="Q676" s="299"/>
      <c r="R676" s="299"/>
      <c r="S676" s="299"/>
      <c r="T676" s="299"/>
      <c r="U676" s="299"/>
      <c r="V676" s="299"/>
      <c r="W676" s="299"/>
      <c r="X676" s="299"/>
      <c r="Y676" s="299"/>
      <c r="Z676" s="299"/>
    </row>
    <row r="677" spans="1:26" ht="12.75" customHeight="1" x14ac:dyDescent="0.45">
      <c r="A677" s="299"/>
      <c r="B677" s="299"/>
      <c r="C677" s="299"/>
      <c r="D677" s="299"/>
      <c r="E677" s="299"/>
      <c r="F677" s="299"/>
      <c r="G677" s="299"/>
      <c r="H677" s="299"/>
      <c r="I677" s="299"/>
      <c r="J677" s="299"/>
      <c r="K677" s="299"/>
      <c r="L677" s="299"/>
      <c r="M677" s="299"/>
      <c r="N677" s="299"/>
      <c r="O677" s="299"/>
      <c r="P677" s="299"/>
      <c r="Q677" s="299"/>
      <c r="R677" s="299"/>
      <c r="S677" s="299"/>
      <c r="T677" s="299"/>
      <c r="U677" s="299"/>
      <c r="V677" s="299"/>
      <c r="W677" s="299"/>
      <c r="X677" s="299"/>
      <c r="Y677" s="299"/>
      <c r="Z677" s="299"/>
    </row>
    <row r="678" spans="1:26" ht="12.75" customHeight="1" x14ac:dyDescent="0.45">
      <c r="A678" s="299"/>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row>
    <row r="679" spans="1:26" ht="12.75" customHeight="1" x14ac:dyDescent="0.45">
      <c r="A679" s="299"/>
      <c r="B679" s="299"/>
      <c r="C679" s="299"/>
      <c r="D679" s="299"/>
      <c r="E679" s="299"/>
      <c r="F679" s="299"/>
      <c r="G679" s="299"/>
      <c r="H679" s="299"/>
      <c r="I679" s="299"/>
      <c r="J679" s="299"/>
      <c r="K679" s="299"/>
      <c r="L679" s="299"/>
      <c r="M679" s="299"/>
      <c r="N679" s="299"/>
      <c r="O679" s="299"/>
      <c r="P679" s="299"/>
      <c r="Q679" s="299"/>
      <c r="R679" s="299"/>
      <c r="S679" s="299"/>
      <c r="T679" s="299"/>
      <c r="U679" s="299"/>
      <c r="V679" s="299"/>
      <c r="W679" s="299"/>
      <c r="X679" s="299"/>
      <c r="Y679" s="299"/>
      <c r="Z679" s="299"/>
    </row>
    <row r="680" spans="1:26" ht="12.75" customHeight="1" x14ac:dyDescent="0.45">
      <c r="A680" s="299"/>
      <c r="B680" s="299"/>
      <c r="C680" s="299"/>
      <c r="D680" s="299"/>
      <c r="E680" s="299"/>
      <c r="F680" s="299"/>
      <c r="G680" s="299"/>
      <c r="H680" s="299"/>
      <c r="I680" s="299"/>
      <c r="J680" s="299"/>
      <c r="K680" s="299"/>
      <c r="L680" s="299"/>
      <c r="M680" s="299"/>
      <c r="N680" s="299"/>
      <c r="O680" s="299"/>
      <c r="P680" s="299"/>
      <c r="Q680" s="299"/>
      <c r="R680" s="299"/>
      <c r="S680" s="299"/>
      <c r="T680" s="299"/>
      <c r="U680" s="299"/>
      <c r="V680" s="299"/>
      <c r="W680" s="299"/>
      <c r="X680" s="299"/>
      <c r="Y680" s="299"/>
      <c r="Z680" s="299"/>
    </row>
    <row r="681" spans="1:26" ht="12.75" customHeight="1" x14ac:dyDescent="0.45">
      <c r="A681" s="299"/>
      <c r="B681" s="299"/>
      <c r="C681" s="299"/>
      <c r="D681" s="299"/>
      <c r="E681" s="299"/>
      <c r="F681" s="299"/>
      <c r="G681" s="299"/>
      <c r="H681" s="299"/>
      <c r="I681" s="299"/>
      <c r="J681" s="299"/>
      <c r="K681" s="299"/>
      <c r="L681" s="299"/>
      <c r="M681" s="299"/>
      <c r="N681" s="299"/>
      <c r="O681" s="299"/>
      <c r="P681" s="299"/>
      <c r="Q681" s="299"/>
      <c r="R681" s="299"/>
      <c r="S681" s="299"/>
      <c r="T681" s="299"/>
      <c r="U681" s="299"/>
      <c r="V681" s="299"/>
      <c r="W681" s="299"/>
      <c r="X681" s="299"/>
      <c r="Y681" s="299"/>
      <c r="Z681" s="299"/>
    </row>
    <row r="682" spans="1:26" ht="12.75" customHeight="1" x14ac:dyDescent="0.45">
      <c r="A682" s="299"/>
      <c r="B682" s="299"/>
      <c r="C682" s="299"/>
      <c r="D682" s="299"/>
      <c r="E682" s="299"/>
      <c r="F682" s="299"/>
      <c r="G682" s="299"/>
      <c r="H682" s="299"/>
      <c r="I682" s="299"/>
      <c r="J682" s="299"/>
      <c r="K682" s="299"/>
      <c r="L682" s="299"/>
      <c r="M682" s="299"/>
      <c r="N682" s="299"/>
      <c r="O682" s="299"/>
      <c r="P682" s="299"/>
      <c r="Q682" s="299"/>
      <c r="R682" s="299"/>
      <c r="S682" s="299"/>
      <c r="T682" s="299"/>
      <c r="U682" s="299"/>
      <c r="V682" s="299"/>
      <c r="W682" s="299"/>
      <c r="X682" s="299"/>
      <c r="Y682" s="299"/>
      <c r="Z682" s="299"/>
    </row>
    <row r="683" spans="1:26" ht="12.75" customHeight="1" x14ac:dyDescent="0.45">
      <c r="A683" s="299"/>
      <c r="B683" s="299"/>
      <c r="C683" s="299"/>
      <c r="D683" s="299"/>
      <c r="E683" s="299"/>
      <c r="F683" s="299"/>
      <c r="G683" s="299"/>
      <c r="H683" s="299"/>
      <c r="I683" s="299"/>
      <c r="J683" s="299"/>
      <c r="K683" s="299"/>
      <c r="L683" s="299"/>
      <c r="M683" s="299"/>
      <c r="N683" s="299"/>
      <c r="O683" s="299"/>
      <c r="P683" s="299"/>
      <c r="Q683" s="299"/>
      <c r="R683" s="299"/>
      <c r="S683" s="299"/>
      <c r="T683" s="299"/>
      <c r="U683" s="299"/>
      <c r="V683" s="299"/>
      <c r="W683" s="299"/>
      <c r="X683" s="299"/>
      <c r="Y683" s="299"/>
      <c r="Z683" s="299"/>
    </row>
    <row r="684" spans="1:26" ht="12.75" customHeight="1" x14ac:dyDescent="0.45">
      <c r="A684" s="299"/>
      <c r="B684" s="299"/>
      <c r="C684" s="299"/>
      <c r="D684" s="299"/>
      <c r="E684" s="299"/>
      <c r="F684" s="299"/>
      <c r="G684" s="299"/>
      <c r="H684" s="299"/>
      <c r="I684" s="299"/>
      <c r="J684" s="299"/>
      <c r="K684" s="299"/>
      <c r="L684" s="299"/>
      <c r="M684" s="299"/>
      <c r="N684" s="299"/>
      <c r="O684" s="299"/>
      <c r="P684" s="299"/>
      <c r="Q684" s="299"/>
      <c r="R684" s="299"/>
      <c r="S684" s="299"/>
      <c r="T684" s="299"/>
      <c r="U684" s="299"/>
      <c r="V684" s="299"/>
      <c r="W684" s="299"/>
      <c r="X684" s="299"/>
      <c r="Y684" s="299"/>
      <c r="Z684" s="299"/>
    </row>
    <row r="685" spans="1:26" ht="12.75" customHeight="1" x14ac:dyDescent="0.45">
      <c r="A685" s="299"/>
      <c r="B685" s="299"/>
      <c r="C685" s="299"/>
      <c r="D685" s="299"/>
      <c r="E685" s="299"/>
      <c r="F685" s="299"/>
      <c r="G685" s="299"/>
      <c r="H685" s="299"/>
      <c r="I685" s="299"/>
      <c r="J685" s="299"/>
      <c r="K685" s="299"/>
      <c r="L685" s="299"/>
      <c r="M685" s="299"/>
      <c r="N685" s="299"/>
      <c r="O685" s="299"/>
      <c r="P685" s="299"/>
      <c r="Q685" s="299"/>
      <c r="R685" s="299"/>
      <c r="S685" s="299"/>
      <c r="T685" s="299"/>
      <c r="U685" s="299"/>
      <c r="V685" s="299"/>
      <c r="W685" s="299"/>
      <c r="X685" s="299"/>
      <c r="Y685" s="299"/>
      <c r="Z685" s="299"/>
    </row>
    <row r="686" spans="1:26" ht="12.75" customHeight="1" x14ac:dyDescent="0.45">
      <c r="A686" s="299"/>
      <c r="B686" s="299"/>
      <c r="C686" s="299"/>
      <c r="D686" s="299"/>
      <c r="E686" s="299"/>
      <c r="F686" s="299"/>
      <c r="G686" s="299"/>
      <c r="H686" s="299"/>
      <c r="I686" s="299"/>
      <c r="J686" s="299"/>
      <c r="K686" s="299"/>
      <c r="L686" s="299"/>
      <c r="M686" s="299"/>
      <c r="N686" s="299"/>
      <c r="O686" s="299"/>
      <c r="P686" s="299"/>
      <c r="Q686" s="299"/>
      <c r="R686" s="299"/>
      <c r="S686" s="299"/>
      <c r="T686" s="299"/>
      <c r="U686" s="299"/>
      <c r="V686" s="299"/>
      <c r="W686" s="299"/>
      <c r="X686" s="299"/>
      <c r="Y686" s="299"/>
      <c r="Z686" s="299"/>
    </row>
    <row r="687" spans="1:26" ht="12.75" customHeight="1" x14ac:dyDescent="0.45">
      <c r="A687" s="299"/>
      <c r="B687" s="299"/>
      <c r="C687" s="299"/>
      <c r="D687" s="299"/>
      <c r="E687" s="299"/>
      <c r="F687" s="299"/>
      <c r="G687" s="299"/>
      <c r="H687" s="299"/>
      <c r="I687" s="299"/>
      <c r="J687" s="299"/>
      <c r="K687" s="299"/>
      <c r="L687" s="299"/>
      <c r="M687" s="299"/>
      <c r="N687" s="299"/>
      <c r="O687" s="299"/>
      <c r="P687" s="299"/>
      <c r="Q687" s="299"/>
      <c r="R687" s="299"/>
      <c r="S687" s="299"/>
      <c r="T687" s="299"/>
      <c r="U687" s="299"/>
      <c r="V687" s="299"/>
      <c r="W687" s="299"/>
      <c r="X687" s="299"/>
      <c r="Y687" s="299"/>
      <c r="Z687" s="299"/>
    </row>
    <row r="688" spans="1:26" ht="12.75" customHeight="1" x14ac:dyDescent="0.45">
      <c r="A688" s="299"/>
      <c r="B688" s="299"/>
      <c r="C688" s="299"/>
      <c r="D688" s="299"/>
      <c r="E688" s="299"/>
      <c r="F688" s="299"/>
      <c r="G688" s="299"/>
      <c r="H688" s="299"/>
      <c r="I688" s="299"/>
      <c r="J688" s="299"/>
      <c r="K688" s="299"/>
      <c r="L688" s="299"/>
      <c r="M688" s="299"/>
      <c r="N688" s="299"/>
      <c r="O688" s="299"/>
      <c r="P688" s="299"/>
      <c r="Q688" s="299"/>
      <c r="R688" s="299"/>
      <c r="S688" s="299"/>
      <c r="T688" s="299"/>
      <c r="U688" s="299"/>
      <c r="V688" s="299"/>
      <c r="W688" s="299"/>
      <c r="X688" s="299"/>
      <c r="Y688" s="299"/>
      <c r="Z688" s="299"/>
    </row>
    <row r="689" spans="1:26" ht="12.75" customHeight="1" x14ac:dyDescent="0.45">
      <c r="A689" s="299"/>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row>
    <row r="690" spans="1:26" ht="12.75" customHeight="1" x14ac:dyDescent="0.45">
      <c r="A690" s="299"/>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row>
    <row r="691" spans="1:26" ht="12.75" customHeight="1" x14ac:dyDescent="0.45">
      <c r="A691" s="299"/>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row>
    <row r="692" spans="1:26" ht="12.75" customHeight="1" x14ac:dyDescent="0.45">
      <c r="A692" s="299"/>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row>
    <row r="693" spans="1:26" ht="12.75" customHeight="1" x14ac:dyDescent="0.45">
      <c r="A693" s="299"/>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row>
    <row r="694" spans="1:26" ht="12.75" customHeight="1" x14ac:dyDescent="0.45">
      <c r="A694" s="299"/>
      <c r="B694" s="299"/>
      <c r="C694" s="299"/>
      <c r="D694" s="299"/>
      <c r="E694" s="299"/>
      <c r="F694" s="299"/>
      <c r="G694" s="299"/>
      <c r="H694" s="299"/>
      <c r="I694" s="299"/>
      <c r="J694" s="299"/>
      <c r="K694" s="299"/>
      <c r="L694" s="299"/>
      <c r="M694" s="299"/>
      <c r="N694" s="299"/>
      <c r="O694" s="299"/>
      <c r="P694" s="299"/>
      <c r="Q694" s="299"/>
      <c r="R694" s="299"/>
      <c r="S694" s="299"/>
      <c r="T694" s="299"/>
      <c r="U694" s="299"/>
      <c r="V694" s="299"/>
      <c r="W694" s="299"/>
      <c r="X694" s="299"/>
      <c r="Y694" s="299"/>
      <c r="Z694" s="299"/>
    </row>
    <row r="695" spans="1:26" ht="12.75" customHeight="1" x14ac:dyDescent="0.45">
      <c r="A695" s="299"/>
      <c r="B695" s="299"/>
      <c r="C695" s="299"/>
      <c r="D695" s="299"/>
      <c r="E695" s="299"/>
      <c r="F695" s="299"/>
      <c r="G695" s="299"/>
      <c r="H695" s="299"/>
      <c r="I695" s="299"/>
      <c r="J695" s="299"/>
      <c r="K695" s="299"/>
      <c r="L695" s="299"/>
      <c r="M695" s="299"/>
      <c r="N695" s="299"/>
      <c r="O695" s="299"/>
      <c r="P695" s="299"/>
      <c r="Q695" s="299"/>
      <c r="R695" s="299"/>
      <c r="S695" s="299"/>
      <c r="T695" s="299"/>
      <c r="U695" s="299"/>
      <c r="V695" s="299"/>
      <c r="W695" s="299"/>
      <c r="X695" s="299"/>
      <c r="Y695" s="299"/>
      <c r="Z695" s="299"/>
    </row>
    <row r="696" spans="1:26" ht="12.75" customHeight="1" x14ac:dyDescent="0.45">
      <c r="A696" s="299"/>
      <c r="B696" s="299"/>
      <c r="C696" s="299"/>
      <c r="D696" s="299"/>
      <c r="E696" s="299"/>
      <c r="F696" s="299"/>
      <c r="G696" s="299"/>
      <c r="H696" s="299"/>
      <c r="I696" s="299"/>
      <c r="J696" s="299"/>
      <c r="K696" s="299"/>
      <c r="L696" s="299"/>
      <c r="M696" s="299"/>
      <c r="N696" s="299"/>
      <c r="O696" s="299"/>
      <c r="P696" s="299"/>
      <c r="Q696" s="299"/>
      <c r="R696" s="299"/>
      <c r="S696" s="299"/>
      <c r="T696" s="299"/>
      <c r="U696" s="299"/>
      <c r="V696" s="299"/>
      <c r="W696" s="299"/>
      <c r="X696" s="299"/>
      <c r="Y696" s="299"/>
      <c r="Z696" s="299"/>
    </row>
    <row r="697" spans="1:26" ht="12.75" customHeight="1" x14ac:dyDescent="0.45">
      <c r="A697" s="299"/>
      <c r="B697" s="299"/>
      <c r="C697" s="299"/>
      <c r="D697" s="299"/>
      <c r="E697" s="299"/>
      <c r="F697" s="299"/>
      <c r="G697" s="299"/>
      <c r="H697" s="299"/>
      <c r="I697" s="299"/>
      <c r="J697" s="299"/>
      <c r="K697" s="299"/>
      <c r="L697" s="299"/>
      <c r="M697" s="299"/>
      <c r="N697" s="299"/>
      <c r="O697" s="299"/>
      <c r="P697" s="299"/>
      <c r="Q697" s="299"/>
      <c r="R697" s="299"/>
      <c r="S697" s="299"/>
      <c r="T697" s="299"/>
      <c r="U697" s="299"/>
      <c r="V697" s="299"/>
      <c r="W697" s="299"/>
      <c r="X697" s="299"/>
      <c r="Y697" s="299"/>
      <c r="Z697" s="299"/>
    </row>
    <row r="698" spans="1:26" ht="12.75" customHeight="1" x14ac:dyDescent="0.45">
      <c r="A698" s="299"/>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row>
    <row r="699" spans="1:26" ht="12.75" customHeight="1" x14ac:dyDescent="0.45">
      <c r="A699" s="299"/>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row>
    <row r="700" spans="1:26" ht="12.75" customHeight="1" x14ac:dyDescent="0.45">
      <c r="A700" s="299"/>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row>
    <row r="701" spans="1:26" ht="12.75" customHeight="1" x14ac:dyDescent="0.45">
      <c r="A701" s="299"/>
      <c r="B701" s="299"/>
      <c r="C701" s="299"/>
      <c r="D701" s="299"/>
      <c r="E701" s="299"/>
      <c r="F701" s="299"/>
      <c r="G701" s="299"/>
      <c r="H701" s="299"/>
      <c r="I701" s="299"/>
      <c r="J701" s="299"/>
      <c r="K701" s="299"/>
      <c r="L701" s="299"/>
      <c r="M701" s="299"/>
      <c r="N701" s="299"/>
      <c r="O701" s="299"/>
      <c r="P701" s="299"/>
      <c r="Q701" s="299"/>
      <c r="R701" s="299"/>
      <c r="S701" s="299"/>
      <c r="T701" s="299"/>
      <c r="U701" s="299"/>
      <c r="V701" s="299"/>
      <c r="W701" s="299"/>
      <c r="X701" s="299"/>
      <c r="Y701" s="299"/>
      <c r="Z701" s="299"/>
    </row>
    <row r="702" spans="1:26" ht="12.75" customHeight="1" x14ac:dyDescent="0.45">
      <c r="A702" s="299"/>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row>
    <row r="703" spans="1:26" ht="12.75" customHeight="1" x14ac:dyDescent="0.45">
      <c r="A703" s="299"/>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row>
    <row r="704" spans="1:26" ht="12.75" customHeight="1" x14ac:dyDescent="0.45">
      <c r="A704" s="299"/>
      <c r="B704" s="299"/>
      <c r="C704" s="299"/>
      <c r="D704" s="299"/>
      <c r="E704" s="299"/>
      <c r="F704" s="299"/>
      <c r="G704" s="299"/>
      <c r="H704" s="299"/>
      <c r="I704" s="299"/>
      <c r="J704" s="299"/>
      <c r="K704" s="299"/>
      <c r="L704" s="299"/>
      <c r="M704" s="299"/>
      <c r="N704" s="299"/>
      <c r="O704" s="299"/>
      <c r="P704" s="299"/>
      <c r="Q704" s="299"/>
      <c r="R704" s="299"/>
      <c r="S704" s="299"/>
      <c r="T704" s="299"/>
      <c r="U704" s="299"/>
      <c r="V704" s="299"/>
      <c r="W704" s="299"/>
      <c r="X704" s="299"/>
      <c r="Y704" s="299"/>
      <c r="Z704" s="299"/>
    </row>
    <row r="705" spans="1:26" ht="12.75" customHeight="1" x14ac:dyDescent="0.45">
      <c r="A705" s="299"/>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row>
    <row r="706" spans="1:26" ht="12.75" customHeight="1" x14ac:dyDescent="0.45">
      <c r="A706" s="299"/>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row>
    <row r="707" spans="1:26" ht="12.75" customHeight="1" x14ac:dyDescent="0.45">
      <c r="A707" s="299"/>
      <c r="B707" s="299"/>
      <c r="C707" s="299"/>
      <c r="D707" s="299"/>
      <c r="E707" s="299"/>
      <c r="F707" s="299"/>
      <c r="G707" s="299"/>
      <c r="H707" s="299"/>
      <c r="I707" s="299"/>
      <c r="J707" s="299"/>
      <c r="K707" s="299"/>
      <c r="L707" s="299"/>
      <c r="M707" s="299"/>
      <c r="N707" s="299"/>
      <c r="O707" s="299"/>
      <c r="P707" s="299"/>
      <c r="Q707" s="299"/>
      <c r="R707" s="299"/>
      <c r="S707" s="299"/>
      <c r="T707" s="299"/>
      <c r="U707" s="299"/>
      <c r="V707" s="299"/>
      <c r="W707" s="299"/>
      <c r="X707" s="299"/>
      <c r="Y707" s="299"/>
      <c r="Z707" s="299"/>
    </row>
    <row r="708" spans="1:26" ht="12.75" customHeight="1" x14ac:dyDescent="0.45">
      <c r="A708" s="299"/>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row>
    <row r="709" spans="1:26" ht="12.75" customHeight="1" x14ac:dyDescent="0.45">
      <c r="A709" s="299"/>
      <c r="B709" s="299"/>
      <c r="C709" s="299"/>
      <c r="D709" s="299"/>
      <c r="E709" s="299"/>
      <c r="F709" s="299"/>
      <c r="G709" s="299"/>
      <c r="H709" s="299"/>
      <c r="I709" s="299"/>
      <c r="J709" s="299"/>
      <c r="K709" s="299"/>
      <c r="L709" s="299"/>
      <c r="M709" s="299"/>
      <c r="N709" s="299"/>
      <c r="O709" s="299"/>
      <c r="P709" s="299"/>
      <c r="Q709" s="299"/>
      <c r="R709" s="299"/>
      <c r="S709" s="299"/>
      <c r="T709" s="299"/>
      <c r="U709" s="299"/>
      <c r="V709" s="299"/>
      <c r="W709" s="299"/>
      <c r="X709" s="299"/>
      <c r="Y709" s="299"/>
      <c r="Z709" s="299"/>
    </row>
    <row r="710" spans="1:26" ht="12.75" customHeight="1" x14ac:dyDescent="0.45">
      <c r="A710" s="299"/>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row>
    <row r="711" spans="1:26" ht="12.75" customHeight="1" x14ac:dyDescent="0.45">
      <c r="A711" s="299"/>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row>
    <row r="712" spans="1:26" ht="12.75" customHeight="1" x14ac:dyDescent="0.45">
      <c r="A712" s="299"/>
      <c r="B712" s="299"/>
      <c r="C712" s="299"/>
      <c r="D712" s="299"/>
      <c r="E712" s="299"/>
      <c r="F712" s="299"/>
      <c r="G712" s="299"/>
      <c r="H712" s="299"/>
      <c r="I712" s="299"/>
      <c r="J712" s="299"/>
      <c r="K712" s="299"/>
      <c r="L712" s="299"/>
      <c r="M712" s="299"/>
      <c r="N712" s="299"/>
      <c r="O712" s="299"/>
      <c r="P712" s="299"/>
      <c r="Q712" s="299"/>
      <c r="R712" s="299"/>
      <c r="S712" s="299"/>
      <c r="T712" s="299"/>
      <c r="U712" s="299"/>
      <c r="V712" s="299"/>
      <c r="W712" s="299"/>
      <c r="X712" s="299"/>
      <c r="Y712" s="299"/>
      <c r="Z712" s="299"/>
    </row>
    <row r="713" spans="1:26" ht="12.75" customHeight="1" x14ac:dyDescent="0.45">
      <c r="A713" s="299"/>
      <c r="B713" s="299"/>
      <c r="C713" s="299"/>
      <c r="D713" s="299"/>
      <c r="E713" s="299"/>
      <c r="F713" s="299"/>
      <c r="G713" s="299"/>
      <c r="H713" s="299"/>
      <c r="I713" s="299"/>
      <c r="J713" s="299"/>
      <c r="K713" s="299"/>
      <c r="L713" s="299"/>
      <c r="M713" s="299"/>
      <c r="N713" s="299"/>
      <c r="O713" s="299"/>
      <c r="P713" s="299"/>
      <c r="Q713" s="299"/>
      <c r="R713" s="299"/>
      <c r="S713" s="299"/>
      <c r="T713" s="299"/>
      <c r="U713" s="299"/>
      <c r="V713" s="299"/>
      <c r="W713" s="299"/>
      <c r="X713" s="299"/>
      <c r="Y713" s="299"/>
      <c r="Z713" s="299"/>
    </row>
    <row r="714" spans="1:26" ht="12.75" customHeight="1" x14ac:dyDescent="0.45">
      <c r="A714" s="299"/>
      <c r="B714" s="299"/>
      <c r="C714" s="299"/>
      <c r="D714" s="299"/>
      <c r="E714" s="299"/>
      <c r="F714" s="299"/>
      <c r="G714" s="299"/>
      <c r="H714" s="299"/>
      <c r="I714" s="299"/>
      <c r="J714" s="299"/>
      <c r="K714" s="299"/>
      <c r="L714" s="299"/>
      <c r="M714" s="299"/>
      <c r="N714" s="299"/>
      <c r="O714" s="299"/>
      <c r="P714" s="299"/>
      <c r="Q714" s="299"/>
      <c r="R714" s="299"/>
      <c r="S714" s="299"/>
      <c r="T714" s="299"/>
      <c r="U714" s="299"/>
      <c r="V714" s="299"/>
      <c r="W714" s="299"/>
      <c r="X714" s="299"/>
      <c r="Y714" s="299"/>
      <c r="Z714" s="299"/>
    </row>
    <row r="715" spans="1:26" ht="12.75" customHeight="1" x14ac:dyDescent="0.45">
      <c r="A715" s="299"/>
      <c r="B715" s="299"/>
      <c r="C715" s="299"/>
      <c r="D715" s="299"/>
      <c r="E715" s="299"/>
      <c r="F715" s="299"/>
      <c r="G715" s="299"/>
      <c r="H715" s="299"/>
      <c r="I715" s="299"/>
      <c r="J715" s="299"/>
      <c r="K715" s="299"/>
      <c r="L715" s="299"/>
      <c r="M715" s="299"/>
      <c r="N715" s="299"/>
      <c r="O715" s="299"/>
      <c r="P715" s="299"/>
      <c r="Q715" s="299"/>
      <c r="R715" s="299"/>
      <c r="S715" s="299"/>
      <c r="T715" s="299"/>
      <c r="U715" s="299"/>
      <c r="V715" s="299"/>
      <c r="W715" s="299"/>
      <c r="X715" s="299"/>
      <c r="Y715" s="299"/>
      <c r="Z715" s="299"/>
    </row>
    <row r="716" spans="1:26" ht="12.75" customHeight="1" x14ac:dyDescent="0.45">
      <c r="A716" s="299"/>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row>
    <row r="717" spans="1:26" ht="12.75" customHeight="1" x14ac:dyDescent="0.45">
      <c r="A717" s="299"/>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row>
    <row r="718" spans="1:26" ht="12.75" customHeight="1" x14ac:dyDescent="0.45">
      <c r="A718" s="299"/>
      <c r="B718" s="299"/>
      <c r="C718" s="299"/>
      <c r="D718" s="299"/>
      <c r="E718" s="299"/>
      <c r="F718" s="299"/>
      <c r="G718" s="299"/>
      <c r="H718" s="299"/>
      <c r="I718" s="299"/>
      <c r="J718" s="299"/>
      <c r="K718" s="299"/>
      <c r="L718" s="299"/>
      <c r="M718" s="299"/>
      <c r="N718" s="299"/>
      <c r="O718" s="299"/>
      <c r="P718" s="299"/>
      <c r="Q718" s="299"/>
      <c r="R718" s="299"/>
      <c r="S718" s="299"/>
      <c r="T718" s="299"/>
      <c r="U718" s="299"/>
      <c r="V718" s="299"/>
      <c r="W718" s="299"/>
      <c r="X718" s="299"/>
      <c r="Y718" s="299"/>
      <c r="Z718" s="299"/>
    </row>
    <row r="719" spans="1:26" ht="12.75" customHeight="1" x14ac:dyDescent="0.45">
      <c r="A719" s="299"/>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row>
    <row r="720" spans="1:26" ht="12.75" customHeight="1" x14ac:dyDescent="0.45">
      <c r="A720" s="299"/>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9"/>
      <c r="Z720" s="299"/>
    </row>
    <row r="721" spans="1:26" ht="12.75" customHeight="1" x14ac:dyDescent="0.45">
      <c r="A721" s="299"/>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row>
    <row r="722" spans="1:26" ht="12.75" customHeight="1" x14ac:dyDescent="0.45">
      <c r="A722" s="299"/>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row>
    <row r="723" spans="1:26" ht="12.75" customHeight="1" x14ac:dyDescent="0.45">
      <c r="A723" s="299"/>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row>
    <row r="724" spans="1:26" ht="12.75" customHeight="1" x14ac:dyDescent="0.45">
      <c r="A724" s="299"/>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row>
    <row r="725" spans="1:26" ht="12.75" customHeight="1" x14ac:dyDescent="0.45">
      <c r="A725" s="299"/>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row>
    <row r="726" spans="1:26" ht="12.75" customHeight="1" x14ac:dyDescent="0.45">
      <c r="A726" s="299"/>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row>
    <row r="727" spans="1:26" ht="12.75" customHeight="1" x14ac:dyDescent="0.45">
      <c r="A727" s="299"/>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row>
    <row r="728" spans="1:26" ht="12.75" customHeight="1" x14ac:dyDescent="0.45">
      <c r="A728" s="299"/>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row>
    <row r="729" spans="1:26" ht="12.75" customHeight="1" x14ac:dyDescent="0.45">
      <c r="A729" s="299"/>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row>
    <row r="730" spans="1:26" ht="12.75" customHeight="1" x14ac:dyDescent="0.45">
      <c r="A730" s="299"/>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row>
    <row r="731" spans="1:26" ht="12.75" customHeight="1" x14ac:dyDescent="0.45">
      <c r="A731" s="299"/>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row>
    <row r="732" spans="1:26" ht="12.75" customHeight="1" x14ac:dyDescent="0.45">
      <c r="A732" s="299"/>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row>
    <row r="733" spans="1:26" ht="12.75" customHeight="1" x14ac:dyDescent="0.45">
      <c r="A733" s="299"/>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row>
    <row r="734" spans="1:26" ht="12.75" customHeight="1" x14ac:dyDescent="0.45">
      <c r="A734" s="299"/>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row>
    <row r="735" spans="1:26" ht="12.75" customHeight="1" x14ac:dyDescent="0.45">
      <c r="A735" s="299"/>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row>
    <row r="736" spans="1:26" ht="12.75" customHeight="1" x14ac:dyDescent="0.45">
      <c r="A736" s="299"/>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row>
    <row r="737" spans="1:26" ht="12.75" customHeight="1" x14ac:dyDescent="0.45">
      <c r="A737" s="299"/>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row>
    <row r="738" spans="1:26" ht="12.75" customHeight="1" x14ac:dyDescent="0.45">
      <c r="A738" s="299"/>
      <c r="B738" s="299"/>
      <c r="C738" s="299"/>
      <c r="D738" s="299"/>
      <c r="E738" s="299"/>
      <c r="F738" s="299"/>
      <c r="G738" s="299"/>
      <c r="H738" s="299"/>
      <c r="I738" s="299"/>
      <c r="J738" s="299"/>
      <c r="K738" s="299"/>
      <c r="L738" s="299"/>
      <c r="M738" s="299"/>
      <c r="N738" s="299"/>
      <c r="O738" s="299"/>
      <c r="P738" s="299"/>
      <c r="Q738" s="299"/>
      <c r="R738" s="299"/>
      <c r="S738" s="299"/>
      <c r="T738" s="299"/>
      <c r="U738" s="299"/>
      <c r="V738" s="299"/>
      <c r="W738" s="299"/>
      <c r="X738" s="299"/>
      <c r="Y738" s="299"/>
      <c r="Z738" s="299"/>
    </row>
    <row r="739" spans="1:26" ht="12.75" customHeight="1" x14ac:dyDescent="0.45">
      <c r="A739" s="299"/>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row>
    <row r="740" spans="1:26" ht="12.75" customHeight="1" x14ac:dyDescent="0.45">
      <c r="A740" s="299"/>
      <c r="B740" s="299"/>
      <c r="C740" s="299"/>
      <c r="D740" s="299"/>
      <c r="E740" s="299"/>
      <c r="F740" s="299"/>
      <c r="G740" s="299"/>
      <c r="H740" s="299"/>
      <c r="I740" s="299"/>
      <c r="J740" s="299"/>
      <c r="K740" s="299"/>
      <c r="L740" s="299"/>
      <c r="M740" s="299"/>
      <c r="N740" s="299"/>
      <c r="O740" s="299"/>
      <c r="P740" s="299"/>
      <c r="Q740" s="299"/>
      <c r="R740" s="299"/>
      <c r="S740" s="299"/>
      <c r="T740" s="299"/>
      <c r="U740" s="299"/>
      <c r="V740" s="299"/>
      <c r="W740" s="299"/>
      <c r="X740" s="299"/>
      <c r="Y740" s="299"/>
      <c r="Z740" s="299"/>
    </row>
    <row r="741" spans="1:26" ht="12.75" customHeight="1" x14ac:dyDescent="0.45">
      <c r="A741" s="299"/>
      <c r="B741" s="299"/>
      <c r="C741" s="299"/>
      <c r="D741" s="299"/>
      <c r="E741" s="299"/>
      <c r="F741" s="299"/>
      <c r="G741" s="299"/>
      <c r="H741" s="299"/>
      <c r="I741" s="299"/>
      <c r="J741" s="299"/>
      <c r="K741" s="299"/>
      <c r="L741" s="299"/>
      <c r="M741" s="299"/>
      <c r="N741" s="299"/>
      <c r="O741" s="299"/>
      <c r="P741" s="299"/>
      <c r="Q741" s="299"/>
      <c r="R741" s="299"/>
      <c r="S741" s="299"/>
      <c r="T741" s="299"/>
      <c r="U741" s="299"/>
      <c r="V741" s="299"/>
      <c r="W741" s="299"/>
      <c r="X741" s="299"/>
      <c r="Y741" s="299"/>
      <c r="Z741" s="299"/>
    </row>
    <row r="742" spans="1:26" ht="12.75" customHeight="1" x14ac:dyDescent="0.45">
      <c r="A742" s="299"/>
      <c r="B742" s="299"/>
      <c r="C742" s="299"/>
      <c r="D742" s="299"/>
      <c r="E742" s="299"/>
      <c r="F742" s="299"/>
      <c r="G742" s="299"/>
      <c r="H742" s="299"/>
      <c r="I742" s="299"/>
      <c r="J742" s="299"/>
      <c r="K742" s="299"/>
      <c r="L742" s="299"/>
      <c r="M742" s="299"/>
      <c r="N742" s="299"/>
      <c r="O742" s="299"/>
      <c r="P742" s="299"/>
      <c r="Q742" s="299"/>
      <c r="R742" s="299"/>
      <c r="S742" s="299"/>
      <c r="T742" s="299"/>
      <c r="U742" s="299"/>
      <c r="V742" s="299"/>
      <c r="W742" s="299"/>
      <c r="X742" s="299"/>
      <c r="Y742" s="299"/>
      <c r="Z742" s="299"/>
    </row>
    <row r="743" spans="1:26" ht="12.75" customHeight="1" x14ac:dyDescent="0.45">
      <c r="A743" s="299"/>
      <c r="B743" s="299"/>
      <c r="C743" s="299"/>
      <c r="D743" s="299"/>
      <c r="E743" s="299"/>
      <c r="F743" s="299"/>
      <c r="G743" s="299"/>
      <c r="H743" s="299"/>
      <c r="I743" s="299"/>
      <c r="J743" s="299"/>
      <c r="K743" s="299"/>
      <c r="L743" s="299"/>
      <c r="M743" s="299"/>
      <c r="N743" s="299"/>
      <c r="O743" s="299"/>
      <c r="P743" s="299"/>
      <c r="Q743" s="299"/>
      <c r="R743" s="299"/>
      <c r="S743" s="299"/>
      <c r="T743" s="299"/>
      <c r="U743" s="299"/>
      <c r="V743" s="299"/>
      <c r="W743" s="299"/>
      <c r="X743" s="299"/>
      <c r="Y743" s="299"/>
      <c r="Z743" s="299"/>
    </row>
    <row r="744" spans="1:26" ht="12.75" customHeight="1" x14ac:dyDescent="0.45">
      <c r="A744" s="299"/>
      <c r="B744" s="299"/>
      <c r="C744" s="299"/>
      <c r="D744" s="299"/>
      <c r="E744" s="299"/>
      <c r="F744" s="299"/>
      <c r="G744" s="299"/>
      <c r="H744" s="299"/>
      <c r="I744" s="299"/>
      <c r="J744" s="299"/>
      <c r="K744" s="299"/>
      <c r="L744" s="299"/>
      <c r="M744" s="299"/>
      <c r="N744" s="299"/>
      <c r="O744" s="299"/>
      <c r="P744" s="299"/>
      <c r="Q744" s="299"/>
      <c r="R744" s="299"/>
      <c r="S744" s="299"/>
      <c r="T744" s="299"/>
      <c r="U744" s="299"/>
      <c r="V744" s="299"/>
      <c r="W744" s="299"/>
      <c r="X744" s="299"/>
      <c r="Y744" s="299"/>
      <c r="Z744" s="299"/>
    </row>
    <row r="745" spans="1:26" ht="12.75" customHeight="1" x14ac:dyDescent="0.45">
      <c r="A745" s="299"/>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row>
    <row r="746" spans="1:26" ht="12.75" customHeight="1" x14ac:dyDescent="0.45">
      <c r="A746" s="299"/>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row>
    <row r="747" spans="1:26" ht="12.75" customHeight="1" x14ac:dyDescent="0.45">
      <c r="A747" s="299"/>
      <c r="B747" s="299"/>
      <c r="C747" s="299"/>
      <c r="D747" s="299"/>
      <c r="E747" s="299"/>
      <c r="F747" s="299"/>
      <c r="G747" s="299"/>
      <c r="H747" s="299"/>
      <c r="I747" s="299"/>
      <c r="J747" s="299"/>
      <c r="K747" s="299"/>
      <c r="L747" s="299"/>
      <c r="M747" s="299"/>
      <c r="N747" s="299"/>
      <c r="O747" s="299"/>
      <c r="P747" s="299"/>
      <c r="Q747" s="299"/>
      <c r="R747" s="299"/>
      <c r="S747" s="299"/>
      <c r="T747" s="299"/>
      <c r="U747" s="299"/>
      <c r="V747" s="299"/>
      <c r="W747" s="299"/>
      <c r="X747" s="299"/>
      <c r="Y747" s="299"/>
      <c r="Z747" s="299"/>
    </row>
    <row r="748" spans="1:26" ht="12.75" customHeight="1" x14ac:dyDescent="0.45">
      <c r="A748" s="299"/>
      <c r="B748" s="299"/>
      <c r="C748" s="299"/>
      <c r="D748" s="299"/>
      <c r="E748" s="299"/>
      <c r="F748" s="299"/>
      <c r="G748" s="299"/>
      <c r="H748" s="299"/>
      <c r="I748" s="299"/>
      <c r="J748" s="299"/>
      <c r="K748" s="299"/>
      <c r="L748" s="299"/>
      <c r="M748" s="299"/>
      <c r="N748" s="299"/>
      <c r="O748" s="299"/>
      <c r="P748" s="299"/>
      <c r="Q748" s="299"/>
      <c r="R748" s="299"/>
      <c r="S748" s="299"/>
      <c r="T748" s="299"/>
      <c r="U748" s="299"/>
      <c r="V748" s="299"/>
      <c r="W748" s="299"/>
      <c r="X748" s="299"/>
      <c r="Y748" s="299"/>
      <c r="Z748" s="299"/>
    </row>
    <row r="749" spans="1:26" ht="12.75" customHeight="1" x14ac:dyDescent="0.45">
      <c r="A749" s="299"/>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row>
    <row r="750" spans="1:26" ht="12.75" customHeight="1" x14ac:dyDescent="0.45">
      <c r="A750" s="299"/>
      <c r="B750" s="299"/>
      <c r="C750" s="299"/>
      <c r="D750" s="299"/>
      <c r="E750" s="299"/>
      <c r="F750" s="299"/>
      <c r="G750" s="299"/>
      <c r="H750" s="299"/>
      <c r="I750" s="299"/>
      <c r="J750" s="299"/>
      <c r="K750" s="299"/>
      <c r="L750" s="299"/>
      <c r="M750" s="299"/>
      <c r="N750" s="299"/>
      <c r="O750" s="299"/>
      <c r="P750" s="299"/>
      <c r="Q750" s="299"/>
      <c r="R750" s="299"/>
      <c r="S750" s="299"/>
      <c r="T750" s="299"/>
      <c r="U750" s="299"/>
      <c r="V750" s="299"/>
      <c r="W750" s="299"/>
      <c r="X750" s="299"/>
      <c r="Y750" s="299"/>
      <c r="Z750" s="299"/>
    </row>
    <row r="751" spans="1:26" ht="12.75" customHeight="1" x14ac:dyDescent="0.45">
      <c r="A751" s="299"/>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row>
    <row r="752" spans="1:26" ht="12.75" customHeight="1" x14ac:dyDescent="0.45">
      <c r="A752" s="299"/>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row>
    <row r="753" spans="1:26" ht="12.75" customHeight="1" x14ac:dyDescent="0.45">
      <c r="A753" s="299"/>
      <c r="B753" s="299"/>
      <c r="C753" s="299"/>
      <c r="D753" s="299"/>
      <c r="E753" s="299"/>
      <c r="F753" s="299"/>
      <c r="G753" s="299"/>
      <c r="H753" s="299"/>
      <c r="I753" s="299"/>
      <c r="J753" s="299"/>
      <c r="K753" s="299"/>
      <c r="L753" s="299"/>
      <c r="M753" s="299"/>
      <c r="N753" s="299"/>
      <c r="O753" s="299"/>
      <c r="P753" s="299"/>
      <c r="Q753" s="299"/>
      <c r="R753" s="299"/>
      <c r="S753" s="299"/>
      <c r="T753" s="299"/>
      <c r="U753" s="299"/>
      <c r="V753" s="299"/>
      <c r="W753" s="299"/>
      <c r="X753" s="299"/>
      <c r="Y753" s="299"/>
      <c r="Z753" s="299"/>
    </row>
    <row r="754" spans="1:26" ht="12.75" customHeight="1" x14ac:dyDescent="0.45">
      <c r="A754" s="299"/>
      <c r="B754" s="299"/>
      <c r="C754" s="299"/>
      <c r="D754" s="299"/>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299"/>
    </row>
    <row r="755" spans="1:26" ht="12.75" customHeight="1" x14ac:dyDescent="0.45">
      <c r="A755" s="299"/>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row>
    <row r="756" spans="1:26" ht="12.75" customHeight="1" x14ac:dyDescent="0.45">
      <c r="A756" s="299"/>
      <c r="B756" s="299"/>
      <c r="C756" s="299"/>
      <c r="D756" s="299"/>
      <c r="E756" s="299"/>
      <c r="F756" s="299"/>
      <c r="G756" s="299"/>
      <c r="H756" s="299"/>
      <c r="I756" s="299"/>
      <c r="J756" s="299"/>
      <c r="K756" s="299"/>
      <c r="L756" s="299"/>
      <c r="M756" s="299"/>
      <c r="N756" s="299"/>
      <c r="O756" s="299"/>
      <c r="P756" s="299"/>
      <c r="Q756" s="299"/>
      <c r="R756" s="299"/>
      <c r="S756" s="299"/>
      <c r="T756" s="299"/>
      <c r="U756" s="299"/>
      <c r="V756" s="299"/>
      <c r="W756" s="299"/>
      <c r="X756" s="299"/>
      <c r="Y756" s="299"/>
      <c r="Z756" s="299"/>
    </row>
    <row r="757" spans="1:26" ht="12.75" customHeight="1" x14ac:dyDescent="0.45">
      <c r="A757" s="299"/>
      <c r="B757" s="299"/>
      <c r="C757" s="299"/>
      <c r="D757" s="299"/>
      <c r="E757" s="299"/>
      <c r="F757" s="299"/>
      <c r="G757" s="299"/>
      <c r="H757" s="299"/>
      <c r="I757" s="299"/>
      <c r="J757" s="299"/>
      <c r="K757" s="299"/>
      <c r="L757" s="299"/>
      <c r="M757" s="299"/>
      <c r="N757" s="299"/>
      <c r="O757" s="299"/>
      <c r="P757" s="299"/>
      <c r="Q757" s="299"/>
      <c r="R757" s="299"/>
      <c r="S757" s="299"/>
      <c r="T757" s="299"/>
      <c r="U757" s="299"/>
      <c r="V757" s="299"/>
      <c r="W757" s="299"/>
      <c r="X757" s="299"/>
      <c r="Y757" s="299"/>
      <c r="Z757" s="299"/>
    </row>
    <row r="758" spans="1:26" ht="12.75" customHeight="1" x14ac:dyDescent="0.45">
      <c r="A758" s="299"/>
      <c r="B758" s="299"/>
      <c r="C758" s="299"/>
      <c r="D758" s="299"/>
      <c r="E758" s="299"/>
      <c r="F758" s="299"/>
      <c r="G758" s="299"/>
      <c r="H758" s="299"/>
      <c r="I758" s="299"/>
      <c r="J758" s="299"/>
      <c r="K758" s="299"/>
      <c r="L758" s="299"/>
      <c r="M758" s="299"/>
      <c r="N758" s="299"/>
      <c r="O758" s="299"/>
      <c r="P758" s="299"/>
      <c r="Q758" s="299"/>
      <c r="R758" s="299"/>
      <c r="S758" s="299"/>
      <c r="T758" s="299"/>
      <c r="U758" s="299"/>
      <c r="V758" s="299"/>
      <c r="W758" s="299"/>
      <c r="X758" s="299"/>
      <c r="Y758" s="299"/>
      <c r="Z758" s="299"/>
    </row>
    <row r="759" spans="1:26" ht="12.75" customHeight="1" x14ac:dyDescent="0.45">
      <c r="A759" s="299"/>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row>
    <row r="760" spans="1:26" ht="12.75" customHeight="1" x14ac:dyDescent="0.45">
      <c r="A760" s="299"/>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row>
    <row r="761" spans="1:26" ht="12.75" customHeight="1" x14ac:dyDescent="0.45">
      <c r="A761" s="299"/>
      <c r="B761" s="299"/>
      <c r="C761" s="299"/>
      <c r="D761" s="299"/>
      <c r="E761" s="299"/>
      <c r="F761" s="299"/>
      <c r="G761" s="299"/>
      <c r="H761" s="299"/>
      <c r="I761" s="299"/>
      <c r="J761" s="299"/>
      <c r="K761" s="299"/>
      <c r="L761" s="299"/>
      <c r="M761" s="299"/>
      <c r="N761" s="299"/>
      <c r="O761" s="299"/>
      <c r="P761" s="299"/>
      <c r="Q761" s="299"/>
      <c r="R761" s="299"/>
      <c r="S761" s="299"/>
      <c r="T761" s="299"/>
      <c r="U761" s="299"/>
      <c r="V761" s="299"/>
      <c r="W761" s="299"/>
      <c r="X761" s="299"/>
      <c r="Y761" s="299"/>
      <c r="Z761" s="299"/>
    </row>
    <row r="762" spans="1:26" ht="12.75" customHeight="1" x14ac:dyDescent="0.45">
      <c r="A762" s="299"/>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row>
    <row r="763" spans="1:26" ht="12.75" customHeight="1" x14ac:dyDescent="0.45">
      <c r="A763" s="299"/>
      <c r="B763" s="299"/>
      <c r="C763" s="299"/>
      <c r="D763" s="299"/>
      <c r="E763" s="299"/>
      <c r="F763" s="299"/>
      <c r="G763" s="299"/>
      <c r="H763" s="299"/>
      <c r="I763" s="299"/>
      <c r="J763" s="299"/>
      <c r="K763" s="299"/>
      <c r="L763" s="299"/>
      <c r="M763" s="299"/>
      <c r="N763" s="299"/>
      <c r="O763" s="299"/>
      <c r="P763" s="299"/>
      <c r="Q763" s="299"/>
      <c r="R763" s="299"/>
      <c r="S763" s="299"/>
      <c r="T763" s="299"/>
      <c r="U763" s="299"/>
      <c r="V763" s="299"/>
      <c r="W763" s="299"/>
      <c r="X763" s="299"/>
      <c r="Y763" s="299"/>
      <c r="Z763" s="299"/>
    </row>
    <row r="764" spans="1:26" ht="12.75" customHeight="1" x14ac:dyDescent="0.45">
      <c r="A764" s="299"/>
      <c r="B764" s="299"/>
      <c r="C764" s="299"/>
      <c r="D764" s="299"/>
      <c r="E764" s="299"/>
      <c r="F764" s="299"/>
      <c r="G764" s="299"/>
      <c r="H764" s="299"/>
      <c r="I764" s="299"/>
      <c r="J764" s="299"/>
      <c r="K764" s="299"/>
      <c r="L764" s="299"/>
      <c r="M764" s="299"/>
      <c r="N764" s="299"/>
      <c r="O764" s="299"/>
      <c r="P764" s="299"/>
      <c r="Q764" s="299"/>
      <c r="R764" s="299"/>
      <c r="S764" s="299"/>
      <c r="T764" s="299"/>
      <c r="U764" s="299"/>
      <c r="V764" s="299"/>
      <c r="W764" s="299"/>
      <c r="X764" s="299"/>
      <c r="Y764" s="299"/>
      <c r="Z764" s="299"/>
    </row>
    <row r="765" spans="1:26" ht="12.75" customHeight="1" x14ac:dyDescent="0.45">
      <c r="A765" s="299"/>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row>
    <row r="766" spans="1:26" ht="12.75" customHeight="1" x14ac:dyDescent="0.45">
      <c r="A766" s="299"/>
      <c r="B766" s="299"/>
      <c r="C766" s="299"/>
      <c r="D766" s="299"/>
      <c r="E766" s="299"/>
      <c r="F766" s="299"/>
      <c r="G766" s="299"/>
      <c r="H766" s="299"/>
      <c r="I766" s="299"/>
      <c r="J766" s="299"/>
      <c r="K766" s="299"/>
      <c r="L766" s="299"/>
      <c r="M766" s="299"/>
      <c r="N766" s="299"/>
      <c r="O766" s="299"/>
      <c r="P766" s="299"/>
      <c r="Q766" s="299"/>
      <c r="R766" s="299"/>
      <c r="S766" s="299"/>
      <c r="T766" s="299"/>
      <c r="U766" s="299"/>
      <c r="V766" s="299"/>
      <c r="W766" s="299"/>
      <c r="X766" s="299"/>
      <c r="Y766" s="299"/>
      <c r="Z766" s="299"/>
    </row>
    <row r="767" spans="1:26" ht="12.75" customHeight="1" x14ac:dyDescent="0.45">
      <c r="A767" s="299"/>
      <c r="B767" s="299"/>
      <c r="C767" s="299"/>
      <c r="D767" s="299"/>
      <c r="E767" s="299"/>
      <c r="F767" s="299"/>
      <c r="G767" s="299"/>
      <c r="H767" s="299"/>
      <c r="I767" s="299"/>
      <c r="J767" s="299"/>
      <c r="K767" s="299"/>
      <c r="L767" s="299"/>
      <c r="M767" s="299"/>
      <c r="N767" s="299"/>
      <c r="O767" s="299"/>
      <c r="P767" s="299"/>
      <c r="Q767" s="299"/>
      <c r="R767" s="299"/>
      <c r="S767" s="299"/>
      <c r="T767" s="299"/>
      <c r="U767" s="299"/>
      <c r="V767" s="299"/>
      <c r="W767" s="299"/>
      <c r="X767" s="299"/>
      <c r="Y767" s="299"/>
      <c r="Z767" s="299"/>
    </row>
    <row r="768" spans="1:26" ht="12.75" customHeight="1" x14ac:dyDescent="0.45">
      <c r="A768" s="299"/>
      <c r="B768" s="299"/>
      <c r="C768" s="299"/>
      <c r="D768" s="299"/>
      <c r="E768" s="299"/>
      <c r="F768" s="299"/>
      <c r="G768" s="299"/>
      <c r="H768" s="299"/>
      <c r="I768" s="299"/>
      <c r="J768" s="299"/>
      <c r="K768" s="299"/>
      <c r="L768" s="299"/>
      <c r="M768" s="299"/>
      <c r="N768" s="299"/>
      <c r="O768" s="299"/>
      <c r="P768" s="299"/>
      <c r="Q768" s="299"/>
      <c r="R768" s="299"/>
      <c r="S768" s="299"/>
      <c r="T768" s="299"/>
      <c r="U768" s="299"/>
      <c r="V768" s="299"/>
      <c r="W768" s="299"/>
      <c r="X768" s="299"/>
      <c r="Y768" s="299"/>
      <c r="Z768" s="299"/>
    </row>
    <row r="769" spans="1:26" ht="12.75" customHeight="1" x14ac:dyDescent="0.45">
      <c r="A769" s="299"/>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row>
    <row r="770" spans="1:26" ht="12.75" customHeight="1" x14ac:dyDescent="0.45">
      <c r="A770" s="299"/>
      <c r="B770" s="299"/>
      <c r="C770" s="299"/>
      <c r="D770" s="299"/>
      <c r="E770" s="299"/>
      <c r="F770" s="299"/>
      <c r="G770" s="299"/>
      <c r="H770" s="299"/>
      <c r="I770" s="299"/>
      <c r="J770" s="299"/>
      <c r="K770" s="299"/>
      <c r="L770" s="299"/>
      <c r="M770" s="299"/>
      <c r="N770" s="299"/>
      <c r="O770" s="299"/>
      <c r="P770" s="299"/>
      <c r="Q770" s="299"/>
      <c r="R770" s="299"/>
      <c r="S770" s="299"/>
      <c r="T770" s="299"/>
      <c r="U770" s="299"/>
      <c r="V770" s="299"/>
      <c r="W770" s="299"/>
      <c r="X770" s="299"/>
      <c r="Y770" s="299"/>
      <c r="Z770" s="299"/>
    </row>
    <row r="771" spans="1:26" ht="12.75" customHeight="1" x14ac:dyDescent="0.45">
      <c r="A771" s="299"/>
      <c r="B771" s="299"/>
      <c r="C771" s="299"/>
      <c r="D771" s="299"/>
      <c r="E771" s="299"/>
      <c r="F771" s="299"/>
      <c r="G771" s="299"/>
      <c r="H771" s="299"/>
      <c r="I771" s="299"/>
      <c r="J771" s="299"/>
      <c r="K771" s="299"/>
      <c r="L771" s="299"/>
      <c r="M771" s="299"/>
      <c r="N771" s="299"/>
      <c r="O771" s="299"/>
      <c r="P771" s="299"/>
      <c r="Q771" s="299"/>
      <c r="R771" s="299"/>
      <c r="S771" s="299"/>
      <c r="T771" s="299"/>
      <c r="U771" s="299"/>
      <c r="V771" s="299"/>
      <c r="W771" s="299"/>
      <c r="X771" s="299"/>
      <c r="Y771" s="299"/>
      <c r="Z771" s="299"/>
    </row>
    <row r="772" spans="1:26" ht="12.75" customHeight="1" x14ac:dyDescent="0.45">
      <c r="A772" s="299"/>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row>
    <row r="773" spans="1:26" ht="12.75" customHeight="1" x14ac:dyDescent="0.45">
      <c r="A773" s="299"/>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row>
    <row r="774" spans="1:26" ht="12.75" customHeight="1" x14ac:dyDescent="0.45">
      <c r="A774" s="299"/>
      <c r="B774" s="299"/>
      <c r="C774" s="299"/>
      <c r="D774" s="299"/>
      <c r="E774" s="299"/>
      <c r="F774" s="299"/>
      <c r="G774" s="299"/>
      <c r="H774" s="299"/>
      <c r="I774" s="299"/>
      <c r="J774" s="299"/>
      <c r="K774" s="299"/>
      <c r="L774" s="299"/>
      <c r="M774" s="299"/>
      <c r="N774" s="299"/>
      <c r="O774" s="299"/>
      <c r="P774" s="299"/>
      <c r="Q774" s="299"/>
      <c r="R774" s="299"/>
      <c r="S774" s="299"/>
      <c r="T774" s="299"/>
      <c r="U774" s="299"/>
      <c r="V774" s="299"/>
      <c r="W774" s="299"/>
      <c r="X774" s="299"/>
      <c r="Y774" s="299"/>
      <c r="Z774" s="299"/>
    </row>
    <row r="775" spans="1:26" ht="12.75" customHeight="1" x14ac:dyDescent="0.45">
      <c r="A775" s="299"/>
      <c r="B775" s="299"/>
      <c r="C775" s="299"/>
      <c r="D775" s="299"/>
      <c r="E775" s="299"/>
      <c r="F775" s="299"/>
      <c r="G775" s="299"/>
      <c r="H775" s="299"/>
      <c r="I775" s="299"/>
      <c r="J775" s="299"/>
      <c r="K775" s="299"/>
      <c r="L775" s="299"/>
      <c r="M775" s="299"/>
      <c r="N775" s="299"/>
      <c r="O775" s="299"/>
      <c r="P775" s="299"/>
      <c r="Q775" s="299"/>
      <c r="R775" s="299"/>
      <c r="S775" s="299"/>
      <c r="T775" s="299"/>
      <c r="U775" s="299"/>
      <c r="V775" s="299"/>
      <c r="W775" s="299"/>
      <c r="X775" s="299"/>
      <c r="Y775" s="299"/>
      <c r="Z775" s="299"/>
    </row>
    <row r="776" spans="1:26" ht="12.75" customHeight="1" x14ac:dyDescent="0.45">
      <c r="A776" s="299"/>
      <c r="B776" s="299"/>
      <c r="C776" s="299"/>
      <c r="D776" s="299"/>
      <c r="E776" s="299"/>
      <c r="F776" s="299"/>
      <c r="G776" s="299"/>
      <c r="H776" s="299"/>
      <c r="I776" s="299"/>
      <c r="J776" s="299"/>
      <c r="K776" s="299"/>
      <c r="L776" s="299"/>
      <c r="M776" s="299"/>
      <c r="N776" s="299"/>
      <c r="O776" s="299"/>
      <c r="P776" s="299"/>
      <c r="Q776" s="299"/>
      <c r="R776" s="299"/>
      <c r="S776" s="299"/>
      <c r="T776" s="299"/>
      <c r="U776" s="299"/>
      <c r="V776" s="299"/>
      <c r="W776" s="299"/>
      <c r="X776" s="299"/>
      <c r="Y776" s="299"/>
      <c r="Z776" s="299"/>
    </row>
    <row r="777" spans="1:26" ht="12.75" customHeight="1" x14ac:dyDescent="0.45">
      <c r="A777" s="299"/>
      <c r="B777" s="299"/>
      <c r="C777" s="299"/>
      <c r="D777" s="299"/>
      <c r="E777" s="299"/>
      <c r="F777" s="299"/>
      <c r="G777" s="299"/>
      <c r="H777" s="299"/>
      <c r="I777" s="299"/>
      <c r="J777" s="299"/>
      <c r="K777" s="299"/>
      <c r="L777" s="299"/>
      <c r="M777" s="299"/>
      <c r="N777" s="299"/>
      <c r="O777" s="299"/>
      <c r="P777" s="299"/>
      <c r="Q777" s="299"/>
      <c r="R777" s="299"/>
      <c r="S777" s="299"/>
      <c r="T777" s="299"/>
      <c r="U777" s="299"/>
      <c r="V777" s="299"/>
      <c r="W777" s="299"/>
      <c r="X777" s="299"/>
      <c r="Y777" s="299"/>
      <c r="Z777" s="299"/>
    </row>
    <row r="778" spans="1:26" ht="12.75" customHeight="1" x14ac:dyDescent="0.45">
      <c r="A778" s="299"/>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row>
    <row r="779" spans="1:26" ht="12.75" customHeight="1" x14ac:dyDescent="0.45">
      <c r="A779" s="299"/>
      <c r="B779" s="299"/>
      <c r="C779" s="299"/>
      <c r="D779" s="299"/>
      <c r="E779" s="299"/>
      <c r="F779" s="299"/>
      <c r="G779" s="299"/>
      <c r="H779" s="299"/>
      <c r="I779" s="299"/>
      <c r="J779" s="299"/>
      <c r="K779" s="299"/>
      <c r="L779" s="299"/>
      <c r="M779" s="299"/>
      <c r="N779" s="299"/>
      <c r="O779" s="299"/>
      <c r="P779" s="299"/>
      <c r="Q779" s="299"/>
      <c r="R779" s="299"/>
      <c r="S779" s="299"/>
      <c r="T779" s="299"/>
      <c r="U779" s="299"/>
      <c r="V779" s="299"/>
      <c r="W779" s="299"/>
      <c r="X779" s="299"/>
      <c r="Y779" s="299"/>
      <c r="Z779" s="299"/>
    </row>
    <row r="780" spans="1:26" ht="12.75" customHeight="1" x14ac:dyDescent="0.45">
      <c r="A780" s="299"/>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row>
    <row r="781" spans="1:26" ht="12.75" customHeight="1" x14ac:dyDescent="0.45">
      <c r="A781" s="299"/>
      <c r="B781" s="299"/>
      <c r="C781" s="299"/>
      <c r="D781" s="299"/>
      <c r="E781" s="299"/>
      <c r="F781" s="299"/>
      <c r="G781" s="299"/>
      <c r="H781" s="299"/>
      <c r="I781" s="299"/>
      <c r="J781" s="299"/>
      <c r="K781" s="299"/>
      <c r="L781" s="299"/>
      <c r="M781" s="299"/>
      <c r="N781" s="299"/>
      <c r="O781" s="299"/>
      <c r="P781" s="299"/>
      <c r="Q781" s="299"/>
      <c r="R781" s="299"/>
      <c r="S781" s="299"/>
      <c r="T781" s="299"/>
      <c r="U781" s="299"/>
      <c r="V781" s="299"/>
      <c r="W781" s="299"/>
      <c r="X781" s="299"/>
      <c r="Y781" s="299"/>
      <c r="Z781" s="299"/>
    </row>
    <row r="782" spans="1:26" ht="12.75" customHeight="1" x14ac:dyDescent="0.45">
      <c r="A782" s="299"/>
      <c r="B782" s="299"/>
      <c r="C782" s="299"/>
      <c r="D782" s="299"/>
      <c r="E782" s="299"/>
      <c r="F782" s="299"/>
      <c r="G782" s="299"/>
      <c r="H782" s="299"/>
      <c r="I782" s="299"/>
      <c r="J782" s="299"/>
      <c r="K782" s="299"/>
      <c r="L782" s="299"/>
      <c r="M782" s="299"/>
      <c r="N782" s="299"/>
      <c r="O782" s="299"/>
      <c r="P782" s="299"/>
      <c r="Q782" s="299"/>
      <c r="R782" s="299"/>
      <c r="S782" s="299"/>
      <c r="T782" s="299"/>
      <c r="U782" s="299"/>
      <c r="V782" s="299"/>
      <c r="W782" s="299"/>
      <c r="X782" s="299"/>
      <c r="Y782" s="299"/>
      <c r="Z782" s="299"/>
    </row>
    <row r="783" spans="1:26" ht="12.75" customHeight="1" x14ac:dyDescent="0.45">
      <c r="A783" s="299"/>
      <c r="B783" s="299"/>
      <c r="C783" s="299"/>
      <c r="D783" s="299"/>
      <c r="E783" s="299"/>
      <c r="F783" s="299"/>
      <c r="G783" s="299"/>
      <c r="H783" s="299"/>
      <c r="I783" s="299"/>
      <c r="J783" s="299"/>
      <c r="K783" s="299"/>
      <c r="L783" s="299"/>
      <c r="M783" s="299"/>
      <c r="N783" s="299"/>
      <c r="O783" s="299"/>
      <c r="P783" s="299"/>
      <c r="Q783" s="299"/>
      <c r="R783" s="299"/>
      <c r="S783" s="299"/>
      <c r="T783" s="299"/>
      <c r="U783" s="299"/>
      <c r="V783" s="299"/>
      <c r="W783" s="299"/>
      <c r="X783" s="299"/>
      <c r="Y783" s="299"/>
      <c r="Z783" s="299"/>
    </row>
    <row r="784" spans="1:26" ht="12.75" customHeight="1" x14ac:dyDescent="0.45">
      <c r="A784" s="299"/>
      <c r="B784" s="299"/>
      <c r="C784" s="299"/>
      <c r="D784" s="299"/>
      <c r="E784" s="299"/>
      <c r="F784" s="299"/>
      <c r="G784" s="299"/>
      <c r="H784" s="299"/>
      <c r="I784" s="299"/>
      <c r="J784" s="299"/>
      <c r="K784" s="299"/>
      <c r="L784" s="299"/>
      <c r="M784" s="299"/>
      <c r="N784" s="299"/>
      <c r="O784" s="299"/>
      <c r="P784" s="299"/>
      <c r="Q784" s="299"/>
      <c r="R784" s="299"/>
      <c r="S784" s="299"/>
      <c r="T784" s="299"/>
      <c r="U784" s="299"/>
      <c r="V784" s="299"/>
      <c r="W784" s="299"/>
      <c r="X784" s="299"/>
      <c r="Y784" s="299"/>
      <c r="Z784" s="299"/>
    </row>
    <row r="785" spans="1:26" ht="12.75" customHeight="1" x14ac:dyDescent="0.45">
      <c r="A785" s="299"/>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row>
    <row r="786" spans="1:26" ht="12.75" customHeight="1" x14ac:dyDescent="0.45">
      <c r="A786" s="299"/>
      <c r="B786" s="299"/>
      <c r="C786" s="299"/>
      <c r="D786" s="299"/>
      <c r="E786" s="299"/>
      <c r="F786" s="299"/>
      <c r="G786" s="299"/>
      <c r="H786" s="299"/>
      <c r="I786" s="299"/>
      <c r="J786" s="299"/>
      <c r="K786" s="299"/>
      <c r="L786" s="299"/>
      <c r="M786" s="299"/>
      <c r="N786" s="299"/>
      <c r="O786" s="299"/>
      <c r="P786" s="299"/>
      <c r="Q786" s="299"/>
      <c r="R786" s="299"/>
      <c r="S786" s="299"/>
      <c r="T786" s="299"/>
      <c r="U786" s="299"/>
      <c r="V786" s="299"/>
      <c r="W786" s="299"/>
      <c r="X786" s="299"/>
      <c r="Y786" s="299"/>
      <c r="Z786" s="299"/>
    </row>
    <row r="787" spans="1:26" ht="12.75" customHeight="1" x14ac:dyDescent="0.45">
      <c r="A787" s="299"/>
      <c r="B787" s="299"/>
      <c r="C787" s="299"/>
      <c r="D787" s="299"/>
      <c r="E787" s="299"/>
      <c r="F787" s="299"/>
      <c r="G787" s="299"/>
      <c r="H787" s="299"/>
      <c r="I787" s="299"/>
      <c r="J787" s="299"/>
      <c r="K787" s="299"/>
      <c r="L787" s="299"/>
      <c r="M787" s="299"/>
      <c r="N787" s="299"/>
      <c r="O787" s="299"/>
      <c r="P787" s="299"/>
      <c r="Q787" s="299"/>
      <c r="R787" s="299"/>
      <c r="S787" s="299"/>
      <c r="T787" s="299"/>
      <c r="U787" s="299"/>
      <c r="V787" s="299"/>
      <c r="W787" s="299"/>
      <c r="X787" s="299"/>
      <c r="Y787" s="299"/>
      <c r="Z787" s="299"/>
    </row>
    <row r="788" spans="1:26" ht="12.75" customHeight="1" x14ac:dyDescent="0.45">
      <c r="A788" s="299"/>
      <c r="B788" s="299"/>
      <c r="C788" s="299"/>
      <c r="D788" s="299"/>
      <c r="E788" s="299"/>
      <c r="F788" s="299"/>
      <c r="G788" s="299"/>
      <c r="H788" s="299"/>
      <c r="I788" s="299"/>
      <c r="J788" s="299"/>
      <c r="K788" s="299"/>
      <c r="L788" s="299"/>
      <c r="M788" s="299"/>
      <c r="N788" s="299"/>
      <c r="O788" s="299"/>
      <c r="P788" s="299"/>
      <c r="Q788" s="299"/>
      <c r="R788" s="299"/>
      <c r="S788" s="299"/>
      <c r="T788" s="299"/>
      <c r="U788" s="299"/>
      <c r="V788" s="299"/>
      <c r="W788" s="299"/>
      <c r="X788" s="299"/>
      <c r="Y788" s="299"/>
      <c r="Z788" s="299"/>
    </row>
    <row r="789" spans="1:26" ht="12.75" customHeight="1" x14ac:dyDescent="0.45">
      <c r="A789" s="299"/>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row>
    <row r="790" spans="1:26" ht="12.75" customHeight="1" x14ac:dyDescent="0.45">
      <c r="A790" s="299"/>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row>
    <row r="791" spans="1:26" ht="12.75" customHeight="1" x14ac:dyDescent="0.45">
      <c r="A791" s="299"/>
      <c r="B791" s="299"/>
      <c r="C791" s="299"/>
      <c r="D791" s="299"/>
      <c r="E791" s="299"/>
      <c r="F791" s="299"/>
      <c r="G791" s="299"/>
      <c r="H791" s="299"/>
      <c r="I791" s="299"/>
      <c r="J791" s="299"/>
      <c r="K791" s="299"/>
      <c r="L791" s="299"/>
      <c r="M791" s="299"/>
      <c r="N791" s="299"/>
      <c r="O791" s="299"/>
      <c r="P791" s="299"/>
      <c r="Q791" s="299"/>
      <c r="R791" s="299"/>
      <c r="S791" s="299"/>
      <c r="T791" s="299"/>
      <c r="U791" s="299"/>
      <c r="V791" s="299"/>
      <c r="W791" s="299"/>
      <c r="X791" s="299"/>
      <c r="Y791" s="299"/>
      <c r="Z791" s="299"/>
    </row>
    <row r="792" spans="1:26" ht="12.75" customHeight="1" x14ac:dyDescent="0.45">
      <c r="A792" s="299"/>
      <c r="B792" s="299"/>
      <c r="C792" s="299"/>
      <c r="D792" s="299"/>
      <c r="E792" s="299"/>
      <c r="F792" s="299"/>
      <c r="G792" s="299"/>
      <c r="H792" s="299"/>
      <c r="I792" s="299"/>
      <c r="J792" s="299"/>
      <c r="K792" s="299"/>
      <c r="L792" s="299"/>
      <c r="M792" s="299"/>
      <c r="N792" s="299"/>
      <c r="O792" s="299"/>
      <c r="P792" s="299"/>
      <c r="Q792" s="299"/>
      <c r="R792" s="299"/>
      <c r="S792" s="299"/>
      <c r="T792" s="299"/>
      <c r="U792" s="299"/>
      <c r="V792" s="299"/>
      <c r="W792" s="299"/>
      <c r="X792" s="299"/>
      <c r="Y792" s="299"/>
      <c r="Z792" s="299"/>
    </row>
    <row r="793" spans="1:26" ht="12.75" customHeight="1" x14ac:dyDescent="0.45">
      <c r="A793" s="299"/>
      <c r="B793" s="299"/>
      <c r="C793" s="299"/>
      <c r="D793" s="299"/>
      <c r="E793" s="299"/>
      <c r="F793" s="299"/>
      <c r="G793" s="299"/>
      <c r="H793" s="299"/>
      <c r="I793" s="299"/>
      <c r="J793" s="299"/>
      <c r="K793" s="299"/>
      <c r="L793" s="299"/>
      <c r="M793" s="299"/>
      <c r="N793" s="299"/>
      <c r="O793" s="299"/>
      <c r="P793" s="299"/>
      <c r="Q793" s="299"/>
      <c r="R793" s="299"/>
      <c r="S793" s="299"/>
      <c r="T793" s="299"/>
      <c r="U793" s="299"/>
      <c r="V793" s="299"/>
      <c r="W793" s="299"/>
      <c r="X793" s="299"/>
      <c r="Y793" s="299"/>
      <c r="Z793" s="299"/>
    </row>
    <row r="794" spans="1:26" ht="12.75" customHeight="1" x14ac:dyDescent="0.45">
      <c r="A794" s="299"/>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row>
    <row r="795" spans="1:26" ht="12.75" customHeight="1" x14ac:dyDescent="0.45">
      <c r="A795" s="299"/>
      <c r="B795" s="299"/>
      <c r="C795" s="299"/>
      <c r="D795" s="299"/>
      <c r="E795" s="299"/>
      <c r="F795" s="299"/>
      <c r="G795" s="299"/>
      <c r="H795" s="299"/>
      <c r="I795" s="299"/>
      <c r="J795" s="299"/>
      <c r="K795" s="299"/>
      <c r="L795" s="299"/>
      <c r="M795" s="299"/>
      <c r="N795" s="299"/>
      <c r="O795" s="299"/>
      <c r="P795" s="299"/>
      <c r="Q795" s="299"/>
      <c r="R795" s="299"/>
      <c r="S795" s="299"/>
      <c r="T795" s="299"/>
      <c r="U795" s="299"/>
      <c r="V795" s="299"/>
      <c r="W795" s="299"/>
      <c r="X795" s="299"/>
      <c r="Y795" s="299"/>
      <c r="Z795" s="299"/>
    </row>
    <row r="796" spans="1:26" ht="12.75" customHeight="1" x14ac:dyDescent="0.45">
      <c r="A796" s="299"/>
      <c r="B796" s="299"/>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row>
    <row r="797" spans="1:26" ht="12.75" customHeight="1" x14ac:dyDescent="0.45">
      <c r="A797" s="299"/>
      <c r="B797" s="299"/>
      <c r="C797" s="299"/>
      <c r="D797" s="299"/>
      <c r="E797" s="299"/>
      <c r="F797" s="299"/>
      <c r="G797" s="299"/>
      <c r="H797" s="299"/>
      <c r="I797" s="299"/>
      <c r="J797" s="299"/>
      <c r="K797" s="299"/>
      <c r="L797" s="299"/>
      <c r="M797" s="299"/>
      <c r="N797" s="299"/>
      <c r="O797" s="299"/>
      <c r="P797" s="299"/>
      <c r="Q797" s="299"/>
      <c r="R797" s="299"/>
      <c r="S797" s="299"/>
      <c r="T797" s="299"/>
      <c r="U797" s="299"/>
      <c r="V797" s="299"/>
      <c r="W797" s="299"/>
      <c r="X797" s="299"/>
      <c r="Y797" s="299"/>
      <c r="Z797" s="299"/>
    </row>
    <row r="798" spans="1:26" ht="12.75" customHeight="1" x14ac:dyDescent="0.45">
      <c r="A798" s="299"/>
      <c r="B798" s="299"/>
      <c r="C798" s="299"/>
      <c r="D798" s="299"/>
      <c r="E798" s="299"/>
      <c r="F798" s="299"/>
      <c r="G798" s="299"/>
      <c r="H798" s="299"/>
      <c r="I798" s="299"/>
      <c r="J798" s="299"/>
      <c r="K798" s="299"/>
      <c r="L798" s="299"/>
      <c r="M798" s="299"/>
      <c r="N798" s="299"/>
      <c r="O798" s="299"/>
      <c r="P798" s="299"/>
      <c r="Q798" s="299"/>
      <c r="R798" s="299"/>
      <c r="S798" s="299"/>
      <c r="T798" s="299"/>
      <c r="U798" s="299"/>
      <c r="V798" s="299"/>
      <c r="W798" s="299"/>
      <c r="X798" s="299"/>
      <c r="Y798" s="299"/>
      <c r="Z798" s="299"/>
    </row>
    <row r="799" spans="1:26" ht="12.75" customHeight="1" x14ac:dyDescent="0.45">
      <c r="A799" s="299"/>
      <c r="B799" s="299"/>
      <c r="C799" s="299"/>
      <c r="D799" s="299"/>
      <c r="E799" s="299"/>
      <c r="F799" s="299"/>
      <c r="G799" s="299"/>
      <c r="H799" s="299"/>
      <c r="I799" s="299"/>
      <c r="J799" s="299"/>
      <c r="K799" s="299"/>
      <c r="L799" s="299"/>
      <c r="M799" s="299"/>
      <c r="N799" s="299"/>
      <c r="O799" s="299"/>
      <c r="P799" s="299"/>
      <c r="Q799" s="299"/>
      <c r="R799" s="299"/>
      <c r="S799" s="299"/>
      <c r="T799" s="299"/>
      <c r="U799" s="299"/>
      <c r="V799" s="299"/>
      <c r="W799" s="299"/>
      <c r="X799" s="299"/>
      <c r="Y799" s="299"/>
      <c r="Z799" s="299"/>
    </row>
    <row r="800" spans="1:26" ht="12.75" customHeight="1" x14ac:dyDescent="0.45">
      <c r="A800" s="299"/>
      <c r="B800" s="299"/>
      <c r="C800" s="299"/>
      <c r="D800" s="299"/>
      <c r="E800" s="299"/>
      <c r="F800" s="299"/>
      <c r="G800" s="299"/>
      <c r="H800" s="299"/>
      <c r="I800" s="299"/>
      <c r="J800" s="299"/>
      <c r="K800" s="299"/>
      <c r="L800" s="299"/>
      <c r="M800" s="299"/>
      <c r="N800" s="299"/>
      <c r="O800" s="299"/>
      <c r="P800" s="299"/>
      <c r="Q800" s="299"/>
      <c r="R800" s="299"/>
      <c r="S800" s="299"/>
      <c r="T800" s="299"/>
      <c r="U800" s="299"/>
      <c r="V800" s="299"/>
      <c r="W800" s="299"/>
      <c r="X800" s="299"/>
      <c r="Y800" s="299"/>
      <c r="Z800" s="299"/>
    </row>
    <row r="801" spans="1:26" ht="12.75" customHeight="1" x14ac:dyDescent="0.45">
      <c r="A801" s="299"/>
      <c r="B801" s="299"/>
      <c r="C801" s="299"/>
      <c r="D801" s="299"/>
      <c r="E801" s="299"/>
      <c r="F801" s="299"/>
      <c r="G801" s="299"/>
      <c r="H801" s="299"/>
      <c r="I801" s="299"/>
      <c r="J801" s="299"/>
      <c r="K801" s="299"/>
      <c r="L801" s="299"/>
      <c r="M801" s="299"/>
      <c r="N801" s="299"/>
      <c r="O801" s="299"/>
      <c r="P801" s="299"/>
      <c r="Q801" s="299"/>
      <c r="R801" s="299"/>
      <c r="S801" s="299"/>
      <c r="T801" s="299"/>
      <c r="U801" s="299"/>
      <c r="V801" s="299"/>
      <c r="W801" s="299"/>
      <c r="X801" s="299"/>
      <c r="Y801" s="299"/>
      <c r="Z801" s="299"/>
    </row>
    <row r="802" spans="1:26" ht="12.75" customHeight="1" x14ac:dyDescent="0.45">
      <c r="A802" s="299"/>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row>
    <row r="803" spans="1:26" ht="12.75" customHeight="1" x14ac:dyDescent="0.45">
      <c r="A803" s="299"/>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row>
    <row r="804" spans="1:26" ht="12.75" customHeight="1" x14ac:dyDescent="0.45">
      <c r="A804" s="299"/>
      <c r="B804" s="299"/>
      <c r="C804" s="299"/>
      <c r="D804" s="299"/>
      <c r="E804" s="299"/>
      <c r="F804" s="299"/>
      <c r="G804" s="299"/>
      <c r="H804" s="299"/>
      <c r="I804" s="299"/>
      <c r="J804" s="299"/>
      <c r="K804" s="299"/>
      <c r="L804" s="299"/>
      <c r="M804" s="299"/>
      <c r="N804" s="299"/>
      <c r="O804" s="299"/>
      <c r="P804" s="299"/>
      <c r="Q804" s="299"/>
      <c r="R804" s="299"/>
      <c r="S804" s="299"/>
      <c r="T804" s="299"/>
      <c r="U804" s="299"/>
      <c r="V804" s="299"/>
      <c r="W804" s="299"/>
      <c r="X804" s="299"/>
      <c r="Y804" s="299"/>
      <c r="Z804" s="299"/>
    </row>
    <row r="805" spans="1:26" ht="12.75" customHeight="1" x14ac:dyDescent="0.45">
      <c r="A805" s="299"/>
      <c r="B805" s="299"/>
      <c r="C805" s="299"/>
      <c r="D805" s="299"/>
      <c r="E805" s="299"/>
      <c r="F805" s="299"/>
      <c r="G805" s="299"/>
      <c r="H805" s="299"/>
      <c r="I805" s="299"/>
      <c r="J805" s="299"/>
      <c r="K805" s="299"/>
      <c r="L805" s="299"/>
      <c r="M805" s="299"/>
      <c r="N805" s="299"/>
      <c r="O805" s="299"/>
      <c r="P805" s="299"/>
      <c r="Q805" s="299"/>
      <c r="R805" s="299"/>
      <c r="S805" s="299"/>
      <c r="T805" s="299"/>
      <c r="U805" s="299"/>
      <c r="V805" s="299"/>
      <c r="W805" s="299"/>
      <c r="X805" s="299"/>
      <c r="Y805" s="299"/>
      <c r="Z805" s="299"/>
    </row>
    <row r="806" spans="1:26" ht="12.75" customHeight="1" x14ac:dyDescent="0.45">
      <c r="A806" s="299"/>
      <c r="B806" s="299"/>
      <c r="C806" s="299"/>
      <c r="D806" s="299"/>
      <c r="E806" s="299"/>
      <c r="F806" s="299"/>
      <c r="G806" s="299"/>
      <c r="H806" s="299"/>
      <c r="I806" s="299"/>
      <c r="J806" s="299"/>
      <c r="K806" s="299"/>
      <c r="L806" s="299"/>
      <c r="M806" s="299"/>
      <c r="N806" s="299"/>
      <c r="O806" s="299"/>
      <c r="P806" s="299"/>
      <c r="Q806" s="299"/>
      <c r="R806" s="299"/>
      <c r="S806" s="299"/>
      <c r="T806" s="299"/>
      <c r="U806" s="299"/>
      <c r="V806" s="299"/>
      <c r="W806" s="299"/>
      <c r="X806" s="299"/>
      <c r="Y806" s="299"/>
      <c r="Z806" s="299"/>
    </row>
    <row r="807" spans="1:26" ht="12.75" customHeight="1" x14ac:dyDescent="0.45">
      <c r="A807" s="299"/>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row>
    <row r="808" spans="1:26" ht="12.75" customHeight="1" x14ac:dyDescent="0.45">
      <c r="A808" s="299"/>
      <c r="B808" s="299"/>
      <c r="C808" s="299"/>
      <c r="D808" s="299"/>
      <c r="E808" s="299"/>
      <c r="F808" s="299"/>
      <c r="G808" s="299"/>
      <c r="H808" s="299"/>
      <c r="I808" s="299"/>
      <c r="J808" s="299"/>
      <c r="K808" s="299"/>
      <c r="L808" s="299"/>
      <c r="M808" s="299"/>
      <c r="N808" s="299"/>
      <c r="O808" s="299"/>
      <c r="P808" s="299"/>
      <c r="Q808" s="299"/>
      <c r="R808" s="299"/>
      <c r="S808" s="299"/>
      <c r="T808" s="299"/>
      <c r="U808" s="299"/>
      <c r="V808" s="299"/>
      <c r="W808" s="299"/>
      <c r="X808" s="299"/>
      <c r="Y808" s="299"/>
      <c r="Z808" s="299"/>
    </row>
    <row r="809" spans="1:26" ht="12.75" customHeight="1" x14ac:dyDescent="0.45">
      <c r="A809" s="299"/>
      <c r="B809" s="299"/>
      <c r="C809" s="299"/>
      <c r="D809" s="299"/>
      <c r="E809" s="299"/>
      <c r="F809" s="299"/>
      <c r="G809" s="299"/>
      <c r="H809" s="299"/>
      <c r="I809" s="299"/>
      <c r="J809" s="299"/>
      <c r="K809" s="299"/>
      <c r="L809" s="299"/>
      <c r="M809" s="299"/>
      <c r="N809" s="299"/>
      <c r="O809" s="299"/>
      <c r="P809" s="299"/>
      <c r="Q809" s="299"/>
      <c r="R809" s="299"/>
      <c r="S809" s="299"/>
      <c r="T809" s="299"/>
      <c r="U809" s="299"/>
      <c r="V809" s="299"/>
      <c r="W809" s="299"/>
      <c r="X809" s="299"/>
      <c r="Y809" s="299"/>
      <c r="Z809" s="299"/>
    </row>
    <row r="810" spans="1:26" ht="12.75" customHeight="1" x14ac:dyDescent="0.45">
      <c r="A810" s="299"/>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row>
    <row r="811" spans="1:26" ht="12.75" customHeight="1" x14ac:dyDescent="0.45">
      <c r="A811" s="299"/>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row>
    <row r="812" spans="1:26" ht="12.75" customHeight="1" x14ac:dyDescent="0.45">
      <c r="A812" s="299"/>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row>
    <row r="813" spans="1:26" ht="12.75" customHeight="1" x14ac:dyDescent="0.45">
      <c r="A813" s="299"/>
      <c r="B813" s="299"/>
      <c r="C813" s="299"/>
      <c r="D813" s="299"/>
      <c r="E813" s="299"/>
      <c r="F813" s="299"/>
      <c r="G813" s="299"/>
      <c r="H813" s="299"/>
      <c r="I813" s="299"/>
      <c r="J813" s="299"/>
      <c r="K813" s="299"/>
      <c r="L813" s="299"/>
      <c r="M813" s="299"/>
      <c r="N813" s="299"/>
      <c r="O813" s="299"/>
      <c r="P813" s="299"/>
      <c r="Q813" s="299"/>
      <c r="R813" s="299"/>
      <c r="S813" s="299"/>
      <c r="T813" s="299"/>
      <c r="U813" s="299"/>
      <c r="V813" s="299"/>
      <c r="W813" s="299"/>
      <c r="X813" s="299"/>
      <c r="Y813" s="299"/>
      <c r="Z813" s="299"/>
    </row>
    <row r="814" spans="1:26" ht="12.75" customHeight="1" x14ac:dyDescent="0.45">
      <c r="A814" s="299"/>
      <c r="B814" s="299"/>
      <c r="C814" s="299"/>
      <c r="D814" s="299"/>
      <c r="E814" s="299"/>
      <c r="F814" s="299"/>
      <c r="G814" s="299"/>
      <c r="H814" s="299"/>
      <c r="I814" s="299"/>
      <c r="J814" s="299"/>
      <c r="K814" s="299"/>
      <c r="L814" s="299"/>
      <c r="M814" s="299"/>
      <c r="N814" s="299"/>
      <c r="O814" s="299"/>
      <c r="P814" s="299"/>
      <c r="Q814" s="299"/>
      <c r="R814" s="299"/>
      <c r="S814" s="299"/>
      <c r="T814" s="299"/>
      <c r="U814" s="299"/>
      <c r="V814" s="299"/>
      <c r="W814" s="299"/>
      <c r="X814" s="299"/>
      <c r="Y814" s="299"/>
      <c r="Z814" s="299"/>
    </row>
    <row r="815" spans="1:26" ht="12.75" customHeight="1" x14ac:dyDescent="0.45">
      <c r="A815" s="299"/>
      <c r="B815" s="299"/>
      <c r="C815" s="299"/>
      <c r="D815" s="299"/>
      <c r="E815" s="299"/>
      <c r="F815" s="299"/>
      <c r="G815" s="299"/>
      <c r="H815" s="299"/>
      <c r="I815" s="299"/>
      <c r="J815" s="299"/>
      <c r="K815" s="299"/>
      <c r="L815" s="299"/>
      <c r="M815" s="299"/>
      <c r="N815" s="299"/>
      <c r="O815" s="299"/>
      <c r="P815" s="299"/>
      <c r="Q815" s="299"/>
      <c r="R815" s="299"/>
      <c r="S815" s="299"/>
      <c r="T815" s="299"/>
      <c r="U815" s="299"/>
      <c r="V815" s="299"/>
      <c r="W815" s="299"/>
      <c r="X815" s="299"/>
      <c r="Y815" s="299"/>
      <c r="Z815" s="299"/>
    </row>
    <row r="816" spans="1:26" ht="12.75" customHeight="1" x14ac:dyDescent="0.45">
      <c r="A816" s="299"/>
      <c r="B816" s="299"/>
      <c r="C816" s="299"/>
      <c r="D816" s="299"/>
      <c r="E816" s="299"/>
      <c r="F816" s="299"/>
      <c r="G816" s="299"/>
      <c r="H816" s="299"/>
      <c r="I816" s="299"/>
      <c r="J816" s="299"/>
      <c r="K816" s="299"/>
      <c r="L816" s="299"/>
      <c r="M816" s="299"/>
      <c r="N816" s="299"/>
      <c r="O816" s="299"/>
      <c r="P816" s="299"/>
      <c r="Q816" s="299"/>
      <c r="R816" s="299"/>
      <c r="S816" s="299"/>
      <c r="T816" s="299"/>
      <c r="U816" s="299"/>
      <c r="V816" s="299"/>
      <c r="W816" s="299"/>
      <c r="X816" s="299"/>
      <c r="Y816" s="299"/>
      <c r="Z816" s="299"/>
    </row>
    <row r="817" spans="1:26" ht="12.75" customHeight="1" x14ac:dyDescent="0.45">
      <c r="A817" s="299"/>
      <c r="B817" s="299"/>
      <c r="C817" s="299"/>
      <c r="D817" s="299"/>
      <c r="E817" s="299"/>
      <c r="F817" s="299"/>
      <c r="G817" s="299"/>
      <c r="H817" s="299"/>
      <c r="I817" s="299"/>
      <c r="J817" s="299"/>
      <c r="K817" s="299"/>
      <c r="L817" s="299"/>
      <c r="M817" s="299"/>
      <c r="N817" s="299"/>
      <c r="O817" s="299"/>
      <c r="P817" s="299"/>
      <c r="Q817" s="299"/>
      <c r="R817" s="299"/>
      <c r="S817" s="299"/>
      <c r="T817" s="299"/>
      <c r="U817" s="299"/>
      <c r="V817" s="299"/>
      <c r="W817" s="299"/>
      <c r="X817" s="299"/>
      <c r="Y817" s="299"/>
      <c r="Z817" s="299"/>
    </row>
    <row r="818" spans="1:26" ht="12.75" customHeight="1" x14ac:dyDescent="0.45">
      <c r="A818" s="299"/>
      <c r="B818" s="299"/>
      <c r="C818" s="299"/>
      <c r="D818" s="299"/>
      <c r="E818" s="299"/>
      <c r="F818" s="299"/>
      <c r="G818" s="299"/>
      <c r="H818" s="299"/>
      <c r="I818" s="299"/>
      <c r="J818" s="299"/>
      <c r="K818" s="299"/>
      <c r="L818" s="299"/>
      <c r="M818" s="299"/>
      <c r="N818" s="299"/>
      <c r="O818" s="299"/>
      <c r="P818" s="299"/>
      <c r="Q818" s="299"/>
      <c r="R818" s="299"/>
      <c r="S818" s="299"/>
      <c r="T818" s="299"/>
      <c r="U818" s="299"/>
      <c r="V818" s="299"/>
      <c r="W818" s="299"/>
      <c r="X818" s="299"/>
      <c r="Y818" s="299"/>
      <c r="Z818" s="299"/>
    </row>
    <row r="819" spans="1:26" ht="12.75" customHeight="1" x14ac:dyDescent="0.45">
      <c r="A819" s="299"/>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row>
    <row r="820" spans="1:26" ht="12.75" customHeight="1" x14ac:dyDescent="0.45">
      <c r="A820" s="299"/>
      <c r="B820" s="299"/>
      <c r="C820" s="299"/>
      <c r="D820" s="299"/>
      <c r="E820" s="299"/>
      <c r="F820" s="299"/>
      <c r="G820" s="299"/>
      <c r="H820" s="299"/>
      <c r="I820" s="299"/>
      <c r="J820" s="299"/>
      <c r="K820" s="299"/>
      <c r="L820" s="299"/>
      <c r="M820" s="299"/>
      <c r="N820" s="299"/>
      <c r="O820" s="299"/>
      <c r="P820" s="299"/>
      <c r="Q820" s="299"/>
      <c r="R820" s="299"/>
      <c r="S820" s="299"/>
      <c r="T820" s="299"/>
      <c r="U820" s="299"/>
      <c r="V820" s="299"/>
      <c r="W820" s="299"/>
      <c r="X820" s="299"/>
      <c r="Y820" s="299"/>
      <c r="Z820" s="299"/>
    </row>
    <row r="821" spans="1:26" ht="12.75" customHeight="1" x14ac:dyDescent="0.45">
      <c r="A821" s="299"/>
      <c r="B821" s="299"/>
      <c r="C821" s="299"/>
      <c r="D821" s="299"/>
      <c r="E821" s="299"/>
      <c r="F821" s="299"/>
      <c r="G821" s="299"/>
      <c r="H821" s="299"/>
      <c r="I821" s="299"/>
      <c r="J821" s="299"/>
      <c r="K821" s="299"/>
      <c r="L821" s="299"/>
      <c r="M821" s="299"/>
      <c r="N821" s="299"/>
      <c r="O821" s="299"/>
      <c r="P821" s="299"/>
      <c r="Q821" s="299"/>
      <c r="R821" s="299"/>
      <c r="S821" s="299"/>
      <c r="T821" s="299"/>
      <c r="U821" s="299"/>
      <c r="V821" s="299"/>
      <c r="W821" s="299"/>
      <c r="X821" s="299"/>
      <c r="Y821" s="299"/>
      <c r="Z821" s="299"/>
    </row>
    <row r="822" spans="1:26" ht="12.75" customHeight="1" x14ac:dyDescent="0.45">
      <c r="A822" s="299"/>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row>
    <row r="823" spans="1:26" ht="12.75" customHeight="1" x14ac:dyDescent="0.45">
      <c r="A823" s="299"/>
      <c r="B823" s="299"/>
      <c r="C823" s="299"/>
      <c r="D823" s="299"/>
      <c r="E823" s="299"/>
      <c r="F823" s="299"/>
      <c r="G823" s="299"/>
      <c r="H823" s="299"/>
      <c r="I823" s="299"/>
      <c r="J823" s="299"/>
      <c r="K823" s="299"/>
      <c r="L823" s="299"/>
      <c r="M823" s="299"/>
      <c r="N823" s="299"/>
      <c r="O823" s="299"/>
      <c r="P823" s="299"/>
      <c r="Q823" s="299"/>
      <c r="R823" s="299"/>
      <c r="S823" s="299"/>
      <c r="T823" s="299"/>
      <c r="U823" s="299"/>
      <c r="V823" s="299"/>
      <c r="W823" s="299"/>
      <c r="X823" s="299"/>
      <c r="Y823" s="299"/>
      <c r="Z823" s="299"/>
    </row>
    <row r="824" spans="1:26" ht="12.75" customHeight="1" x14ac:dyDescent="0.45">
      <c r="A824" s="299"/>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row>
    <row r="825" spans="1:26" ht="12.75" customHeight="1" x14ac:dyDescent="0.45">
      <c r="A825" s="299"/>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row>
    <row r="826" spans="1:26" ht="12.75" customHeight="1" x14ac:dyDescent="0.45">
      <c r="A826" s="299"/>
      <c r="B826" s="299"/>
      <c r="C826" s="299"/>
      <c r="D826" s="299"/>
      <c r="E826" s="299"/>
      <c r="F826" s="299"/>
      <c r="G826" s="299"/>
      <c r="H826" s="299"/>
      <c r="I826" s="299"/>
      <c r="J826" s="299"/>
      <c r="K826" s="299"/>
      <c r="L826" s="299"/>
      <c r="M826" s="299"/>
      <c r="N826" s="299"/>
      <c r="O826" s="299"/>
      <c r="P826" s="299"/>
      <c r="Q826" s="299"/>
      <c r="R826" s="299"/>
      <c r="S826" s="299"/>
      <c r="T826" s="299"/>
      <c r="U826" s="299"/>
      <c r="V826" s="299"/>
      <c r="W826" s="299"/>
      <c r="X826" s="299"/>
      <c r="Y826" s="299"/>
      <c r="Z826" s="299"/>
    </row>
    <row r="827" spans="1:26" ht="12.75" customHeight="1" x14ac:dyDescent="0.45">
      <c r="A827" s="299"/>
      <c r="B827" s="299"/>
      <c r="C827" s="299"/>
      <c r="D827" s="299"/>
      <c r="E827" s="299"/>
      <c r="F827" s="299"/>
      <c r="G827" s="299"/>
      <c r="H827" s="299"/>
      <c r="I827" s="299"/>
      <c r="J827" s="299"/>
      <c r="K827" s="299"/>
      <c r="L827" s="299"/>
      <c r="M827" s="299"/>
      <c r="N827" s="299"/>
      <c r="O827" s="299"/>
      <c r="P827" s="299"/>
      <c r="Q827" s="299"/>
      <c r="R827" s="299"/>
      <c r="S827" s="299"/>
      <c r="T827" s="299"/>
      <c r="U827" s="299"/>
      <c r="V827" s="299"/>
      <c r="W827" s="299"/>
      <c r="X827" s="299"/>
      <c r="Y827" s="299"/>
      <c r="Z827" s="299"/>
    </row>
    <row r="828" spans="1:26" ht="12.75" customHeight="1" x14ac:dyDescent="0.45">
      <c r="A828" s="299"/>
      <c r="B828" s="299"/>
      <c r="C828" s="299"/>
      <c r="D828" s="299"/>
      <c r="E828" s="299"/>
      <c r="F828" s="299"/>
      <c r="G828" s="299"/>
      <c r="H828" s="299"/>
      <c r="I828" s="299"/>
      <c r="J828" s="299"/>
      <c r="K828" s="299"/>
      <c r="L828" s="299"/>
      <c r="M828" s="299"/>
      <c r="N828" s="299"/>
      <c r="O828" s="299"/>
      <c r="P828" s="299"/>
      <c r="Q828" s="299"/>
      <c r="R828" s="299"/>
      <c r="S828" s="299"/>
      <c r="T828" s="299"/>
      <c r="U828" s="299"/>
      <c r="V828" s="299"/>
      <c r="W828" s="299"/>
      <c r="X828" s="299"/>
      <c r="Y828" s="299"/>
      <c r="Z828" s="299"/>
    </row>
    <row r="829" spans="1:26" ht="12.75" customHeight="1" x14ac:dyDescent="0.45">
      <c r="A829" s="299"/>
      <c r="B829" s="299"/>
      <c r="C829" s="299"/>
      <c r="D829" s="299"/>
      <c r="E829" s="299"/>
      <c r="F829" s="299"/>
      <c r="G829" s="299"/>
      <c r="H829" s="299"/>
      <c r="I829" s="299"/>
      <c r="J829" s="299"/>
      <c r="K829" s="299"/>
      <c r="L829" s="299"/>
      <c r="M829" s="299"/>
      <c r="N829" s="299"/>
      <c r="O829" s="299"/>
      <c r="P829" s="299"/>
      <c r="Q829" s="299"/>
      <c r="R829" s="299"/>
      <c r="S829" s="299"/>
      <c r="T829" s="299"/>
      <c r="U829" s="299"/>
      <c r="V829" s="299"/>
      <c r="W829" s="299"/>
      <c r="X829" s="299"/>
      <c r="Y829" s="299"/>
      <c r="Z829" s="299"/>
    </row>
    <row r="830" spans="1:26" ht="12.75" customHeight="1" x14ac:dyDescent="0.45">
      <c r="A830" s="299"/>
      <c r="B830" s="299"/>
      <c r="C830" s="299"/>
      <c r="D830" s="299"/>
      <c r="E830" s="299"/>
      <c r="F830" s="299"/>
      <c r="G830" s="299"/>
      <c r="H830" s="299"/>
      <c r="I830" s="299"/>
      <c r="J830" s="299"/>
      <c r="K830" s="299"/>
      <c r="L830" s="299"/>
      <c r="M830" s="299"/>
      <c r="N830" s="299"/>
      <c r="O830" s="299"/>
      <c r="P830" s="299"/>
      <c r="Q830" s="299"/>
      <c r="R830" s="299"/>
      <c r="S830" s="299"/>
      <c r="T830" s="299"/>
      <c r="U830" s="299"/>
      <c r="V830" s="299"/>
      <c r="W830" s="299"/>
      <c r="X830" s="299"/>
      <c r="Y830" s="299"/>
      <c r="Z830" s="299"/>
    </row>
    <row r="831" spans="1:26" ht="12.75" customHeight="1" x14ac:dyDescent="0.45">
      <c r="A831" s="299"/>
      <c r="B831" s="299"/>
      <c r="C831" s="299"/>
      <c r="D831" s="299"/>
      <c r="E831" s="299"/>
      <c r="F831" s="299"/>
      <c r="G831" s="299"/>
      <c r="H831" s="299"/>
      <c r="I831" s="299"/>
      <c r="J831" s="299"/>
      <c r="K831" s="299"/>
      <c r="L831" s="299"/>
      <c r="M831" s="299"/>
      <c r="N831" s="299"/>
      <c r="O831" s="299"/>
      <c r="P831" s="299"/>
      <c r="Q831" s="299"/>
      <c r="R831" s="299"/>
      <c r="S831" s="299"/>
      <c r="T831" s="299"/>
      <c r="U831" s="299"/>
      <c r="V831" s="299"/>
      <c r="W831" s="299"/>
      <c r="X831" s="299"/>
      <c r="Y831" s="299"/>
      <c r="Z831" s="299"/>
    </row>
    <row r="832" spans="1:26" ht="12.75" customHeight="1" x14ac:dyDescent="0.45">
      <c r="A832" s="299"/>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row>
    <row r="833" spans="1:26" ht="12.75" customHeight="1" x14ac:dyDescent="0.45">
      <c r="A833" s="299"/>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row>
    <row r="834" spans="1:26" ht="12.75" customHeight="1" x14ac:dyDescent="0.45">
      <c r="A834" s="299"/>
      <c r="B834" s="299"/>
      <c r="C834" s="299"/>
      <c r="D834" s="299"/>
      <c r="E834" s="299"/>
      <c r="F834" s="299"/>
      <c r="G834" s="299"/>
      <c r="H834" s="299"/>
      <c r="I834" s="299"/>
      <c r="J834" s="299"/>
      <c r="K834" s="299"/>
      <c r="L834" s="299"/>
      <c r="M834" s="299"/>
      <c r="N834" s="299"/>
      <c r="O834" s="299"/>
      <c r="P834" s="299"/>
      <c r="Q834" s="299"/>
      <c r="R834" s="299"/>
      <c r="S834" s="299"/>
      <c r="T834" s="299"/>
      <c r="U834" s="299"/>
      <c r="V834" s="299"/>
      <c r="W834" s="299"/>
      <c r="X834" s="299"/>
      <c r="Y834" s="299"/>
      <c r="Z834" s="299"/>
    </row>
    <row r="835" spans="1:26" ht="12.75" customHeight="1" x14ac:dyDescent="0.45">
      <c r="A835" s="299"/>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row>
    <row r="836" spans="1:26" ht="12.75" customHeight="1" x14ac:dyDescent="0.45">
      <c r="A836" s="299"/>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row>
    <row r="837" spans="1:26" ht="12.75" customHeight="1" x14ac:dyDescent="0.45">
      <c r="A837" s="299"/>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row>
    <row r="838" spans="1:26" ht="12.75" customHeight="1" x14ac:dyDescent="0.45">
      <c r="A838" s="299"/>
      <c r="B838" s="299"/>
      <c r="C838" s="299"/>
      <c r="D838" s="299"/>
      <c r="E838" s="299"/>
      <c r="F838" s="299"/>
      <c r="G838" s="299"/>
      <c r="H838" s="299"/>
      <c r="I838" s="299"/>
      <c r="J838" s="299"/>
      <c r="K838" s="299"/>
      <c r="L838" s="299"/>
      <c r="M838" s="299"/>
      <c r="N838" s="299"/>
      <c r="O838" s="299"/>
      <c r="P838" s="299"/>
      <c r="Q838" s="299"/>
      <c r="R838" s="299"/>
      <c r="S838" s="299"/>
      <c r="T838" s="299"/>
      <c r="U838" s="299"/>
      <c r="V838" s="299"/>
      <c r="W838" s="299"/>
      <c r="X838" s="299"/>
      <c r="Y838" s="299"/>
      <c r="Z838" s="299"/>
    </row>
    <row r="839" spans="1:26" ht="12.75" customHeight="1" x14ac:dyDescent="0.45">
      <c r="A839" s="299"/>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row>
    <row r="840" spans="1:26" ht="12.75" customHeight="1" x14ac:dyDescent="0.45">
      <c r="A840" s="299"/>
      <c r="B840" s="299"/>
      <c r="C840" s="299"/>
      <c r="D840" s="299"/>
      <c r="E840" s="299"/>
      <c r="F840" s="299"/>
      <c r="G840" s="299"/>
      <c r="H840" s="299"/>
      <c r="I840" s="299"/>
      <c r="J840" s="299"/>
      <c r="K840" s="299"/>
      <c r="L840" s="299"/>
      <c r="M840" s="299"/>
      <c r="N840" s="299"/>
      <c r="O840" s="299"/>
      <c r="P840" s="299"/>
      <c r="Q840" s="299"/>
      <c r="R840" s="299"/>
      <c r="S840" s="299"/>
      <c r="T840" s="299"/>
      <c r="U840" s="299"/>
      <c r="V840" s="299"/>
      <c r="W840" s="299"/>
      <c r="X840" s="299"/>
      <c r="Y840" s="299"/>
      <c r="Z840" s="299"/>
    </row>
    <row r="841" spans="1:26" ht="12.75" customHeight="1" x14ac:dyDescent="0.45">
      <c r="A841" s="299"/>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row>
    <row r="842" spans="1:26" ht="12.75" customHeight="1" x14ac:dyDescent="0.45">
      <c r="A842" s="299"/>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row>
    <row r="843" spans="1:26" ht="12.75" customHeight="1" x14ac:dyDescent="0.45">
      <c r="A843" s="299"/>
      <c r="B843" s="299"/>
      <c r="C843" s="299"/>
      <c r="D843" s="299"/>
      <c r="E843" s="299"/>
      <c r="F843" s="299"/>
      <c r="G843" s="299"/>
      <c r="H843" s="299"/>
      <c r="I843" s="299"/>
      <c r="J843" s="299"/>
      <c r="K843" s="299"/>
      <c r="L843" s="299"/>
      <c r="M843" s="299"/>
      <c r="N843" s="299"/>
      <c r="O843" s="299"/>
      <c r="P843" s="299"/>
      <c r="Q843" s="299"/>
      <c r="R843" s="299"/>
      <c r="S843" s="299"/>
      <c r="T843" s="299"/>
      <c r="U843" s="299"/>
      <c r="V843" s="299"/>
      <c r="W843" s="299"/>
      <c r="X843" s="299"/>
      <c r="Y843" s="299"/>
      <c r="Z843" s="299"/>
    </row>
    <row r="844" spans="1:26" ht="12.75" customHeight="1" x14ac:dyDescent="0.45">
      <c r="A844" s="299"/>
      <c r="B844" s="299"/>
      <c r="C844" s="299"/>
      <c r="D844" s="299"/>
      <c r="E844" s="299"/>
      <c r="F844" s="299"/>
      <c r="G844" s="299"/>
      <c r="H844" s="299"/>
      <c r="I844" s="299"/>
      <c r="J844" s="299"/>
      <c r="K844" s="299"/>
      <c r="L844" s="299"/>
      <c r="M844" s="299"/>
      <c r="N844" s="299"/>
      <c r="O844" s="299"/>
      <c r="P844" s="299"/>
      <c r="Q844" s="299"/>
      <c r="R844" s="299"/>
      <c r="S844" s="299"/>
      <c r="T844" s="299"/>
      <c r="U844" s="299"/>
      <c r="V844" s="299"/>
      <c r="W844" s="299"/>
      <c r="X844" s="299"/>
      <c r="Y844" s="299"/>
      <c r="Z844" s="299"/>
    </row>
    <row r="845" spans="1:26" ht="12.75" customHeight="1" x14ac:dyDescent="0.45">
      <c r="A845" s="299"/>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row>
    <row r="846" spans="1:26" ht="12.75" customHeight="1" x14ac:dyDescent="0.45">
      <c r="A846" s="299"/>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row>
    <row r="847" spans="1:26" ht="12.75" customHeight="1" x14ac:dyDescent="0.45">
      <c r="A847" s="299"/>
      <c r="B847" s="299"/>
      <c r="C847" s="299"/>
      <c r="D847" s="299"/>
      <c r="E847" s="299"/>
      <c r="F847" s="299"/>
      <c r="G847" s="299"/>
      <c r="H847" s="299"/>
      <c r="I847" s="299"/>
      <c r="J847" s="299"/>
      <c r="K847" s="299"/>
      <c r="L847" s="299"/>
      <c r="M847" s="299"/>
      <c r="N847" s="299"/>
      <c r="O847" s="299"/>
      <c r="P847" s="299"/>
      <c r="Q847" s="299"/>
      <c r="R847" s="299"/>
      <c r="S847" s="299"/>
      <c r="T847" s="299"/>
      <c r="U847" s="299"/>
      <c r="V847" s="299"/>
      <c r="W847" s="299"/>
      <c r="X847" s="299"/>
      <c r="Y847" s="299"/>
      <c r="Z847" s="299"/>
    </row>
    <row r="848" spans="1:26" ht="12.75" customHeight="1" x14ac:dyDescent="0.45">
      <c r="A848" s="299"/>
      <c r="B848" s="299"/>
      <c r="C848" s="299"/>
      <c r="D848" s="299"/>
      <c r="E848" s="299"/>
      <c r="F848" s="299"/>
      <c r="G848" s="299"/>
      <c r="H848" s="299"/>
      <c r="I848" s="299"/>
      <c r="J848" s="299"/>
      <c r="K848" s="299"/>
      <c r="L848" s="299"/>
      <c r="M848" s="299"/>
      <c r="N848" s="299"/>
      <c r="O848" s="299"/>
      <c r="P848" s="299"/>
      <c r="Q848" s="299"/>
      <c r="R848" s="299"/>
      <c r="S848" s="299"/>
      <c r="T848" s="299"/>
      <c r="U848" s="299"/>
      <c r="V848" s="299"/>
      <c r="W848" s="299"/>
      <c r="X848" s="299"/>
      <c r="Y848" s="299"/>
      <c r="Z848" s="299"/>
    </row>
    <row r="849" spans="1:26" ht="12.75" customHeight="1" x14ac:dyDescent="0.45">
      <c r="A849" s="299"/>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row>
    <row r="850" spans="1:26" ht="12.75" customHeight="1" x14ac:dyDescent="0.45">
      <c r="A850" s="299"/>
      <c r="B850" s="299"/>
      <c r="C850" s="299"/>
      <c r="D850" s="299"/>
      <c r="E850" s="299"/>
      <c r="F850" s="299"/>
      <c r="G850" s="299"/>
      <c r="H850" s="299"/>
      <c r="I850" s="299"/>
      <c r="J850" s="299"/>
      <c r="K850" s="299"/>
      <c r="L850" s="299"/>
      <c r="M850" s="299"/>
      <c r="N850" s="299"/>
      <c r="O850" s="299"/>
      <c r="P850" s="299"/>
      <c r="Q850" s="299"/>
      <c r="R850" s="299"/>
      <c r="S850" s="299"/>
      <c r="T850" s="299"/>
      <c r="U850" s="299"/>
      <c r="V850" s="299"/>
      <c r="W850" s="299"/>
      <c r="X850" s="299"/>
      <c r="Y850" s="299"/>
      <c r="Z850" s="299"/>
    </row>
    <row r="851" spans="1:26" ht="12.75" customHeight="1" x14ac:dyDescent="0.45">
      <c r="A851" s="299"/>
      <c r="B851" s="299"/>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row>
    <row r="852" spans="1:26" ht="12.75" customHeight="1" x14ac:dyDescent="0.45">
      <c r="A852" s="299"/>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row>
    <row r="853" spans="1:26" ht="12.75" customHeight="1" x14ac:dyDescent="0.45">
      <c r="A853" s="299"/>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row>
    <row r="854" spans="1:26" ht="12.75" customHeight="1" x14ac:dyDescent="0.45">
      <c r="A854" s="299"/>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row>
    <row r="855" spans="1:26" ht="12.75" customHeight="1" x14ac:dyDescent="0.45">
      <c r="A855" s="299"/>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row>
    <row r="856" spans="1:26" ht="12.75" customHeight="1" x14ac:dyDescent="0.45">
      <c r="A856" s="299"/>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row>
    <row r="857" spans="1:26" ht="12.75" customHeight="1" x14ac:dyDescent="0.45">
      <c r="A857" s="299"/>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row>
    <row r="858" spans="1:26" ht="12.75" customHeight="1" x14ac:dyDescent="0.45">
      <c r="A858" s="299"/>
      <c r="B858" s="299"/>
      <c r="C858" s="299"/>
      <c r="D858" s="299"/>
      <c r="E858" s="299"/>
      <c r="F858" s="299"/>
      <c r="G858" s="299"/>
      <c r="H858" s="299"/>
      <c r="I858" s="299"/>
      <c r="J858" s="299"/>
      <c r="K858" s="299"/>
      <c r="L858" s="299"/>
      <c r="M858" s="299"/>
      <c r="N858" s="299"/>
      <c r="O858" s="299"/>
      <c r="P858" s="299"/>
      <c r="Q858" s="299"/>
      <c r="R858" s="299"/>
      <c r="S858" s="299"/>
      <c r="T858" s="299"/>
      <c r="U858" s="299"/>
      <c r="V858" s="299"/>
      <c r="W858" s="299"/>
      <c r="X858" s="299"/>
      <c r="Y858" s="299"/>
      <c r="Z858" s="299"/>
    </row>
    <row r="859" spans="1:26" ht="12.75" customHeight="1" x14ac:dyDescent="0.45">
      <c r="A859" s="299"/>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row>
    <row r="860" spans="1:26" ht="12.75" customHeight="1" x14ac:dyDescent="0.45">
      <c r="A860" s="299"/>
      <c r="B860" s="299"/>
      <c r="C860" s="299"/>
      <c r="D860" s="299"/>
      <c r="E860" s="299"/>
      <c r="F860" s="299"/>
      <c r="G860" s="299"/>
      <c r="H860" s="299"/>
      <c r="I860" s="299"/>
      <c r="J860" s="299"/>
      <c r="K860" s="299"/>
      <c r="L860" s="299"/>
      <c r="M860" s="299"/>
      <c r="N860" s="299"/>
      <c r="O860" s="299"/>
      <c r="P860" s="299"/>
      <c r="Q860" s="299"/>
      <c r="R860" s="299"/>
      <c r="S860" s="299"/>
      <c r="T860" s="299"/>
      <c r="U860" s="299"/>
      <c r="V860" s="299"/>
      <c r="W860" s="299"/>
      <c r="X860" s="299"/>
      <c r="Y860" s="299"/>
      <c r="Z860" s="299"/>
    </row>
    <row r="861" spans="1:26" ht="12.75" customHeight="1" x14ac:dyDescent="0.45">
      <c r="A861" s="299"/>
      <c r="B861" s="299"/>
      <c r="C861" s="299"/>
      <c r="D861" s="299"/>
      <c r="E861" s="299"/>
      <c r="F861" s="299"/>
      <c r="G861" s="299"/>
      <c r="H861" s="299"/>
      <c r="I861" s="299"/>
      <c r="J861" s="299"/>
      <c r="K861" s="299"/>
      <c r="L861" s="299"/>
      <c r="M861" s="299"/>
      <c r="N861" s="299"/>
      <c r="O861" s="299"/>
      <c r="P861" s="299"/>
      <c r="Q861" s="299"/>
      <c r="R861" s="299"/>
      <c r="S861" s="299"/>
      <c r="T861" s="299"/>
      <c r="U861" s="299"/>
      <c r="V861" s="299"/>
      <c r="W861" s="299"/>
      <c r="X861" s="299"/>
      <c r="Y861" s="299"/>
      <c r="Z861" s="299"/>
    </row>
    <row r="862" spans="1:26" ht="12.75" customHeight="1" x14ac:dyDescent="0.45">
      <c r="A862" s="299"/>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row>
    <row r="863" spans="1:26" ht="12.75" customHeight="1" x14ac:dyDescent="0.45">
      <c r="A863" s="299"/>
      <c r="B863" s="299"/>
      <c r="C863" s="299"/>
      <c r="D863" s="299"/>
      <c r="E863" s="299"/>
      <c r="F863" s="299"/>
      <c r="G863" s="299"/>
      <c r="H863" s="299"/>
      <c r="I863" s="299"/>
      <c r="J863" s="299"/>
      <c r="K863" s="299"/>
      <c r="L863" s="299"/>
      <c r="M863" s="299"/>
      <c r="N863" s="299"/>
      <c r="O863" s="299"/>
      <c r="P863" s="299"/>
      <c r="Q863" s="299"/>
      <c r="R863" s="299"/>
      <c r="S863" s="299"/>
      <c r="T863" s="299"/>
      <c r="U863" s="299"/>
      <c r="V863" s="299"/>
      <c r="W863" s="299"/>
      <c r="X863" s="299"/>
      <c r="Y863" s="299"/>
      <c r="Z863" s="299"/>
    </row>
    <row r="864" spans="1:26" ht="12.75" customHeight="1" x14ac:dyDescent="0.45">
      <c r="A864" s="299"/>
      <c r="B864" s="299"/>
      <c r="C864" s="299"/>
      <c r="D864" s="299"/>
      <c r="E864" s="299"/>
      <c r="F864" s="299"/>
      <c r="G864" s="299"/>
      <c r="H864" s="299"/>
      <c r="I864" s="299"/>
      <c r="J864" s="299"/>
      <c r="K864" s="299"/>
      <c r="L864" s="299"/>
      <c r="M864" s="299"/>
      <c r="N864" s="299"/>
      <c r="O864" s="299"/>
      <c r="P864" s="299"/>
      <c r="Q864" s="299"/>
      <c r="R864" s="299"/>
      <c r="S864" s="299"/>
      <c r="T864" s="299"/>
      <c r="U864" s="299"/>
      <c r="V864" s="299"/>
      <c r="W864" s="299"/>
      <c r="X864" s="299"/>
      <c r="Y864" s="299"/>
      <c r="Z864" s="299"/>
    </row>
    <row r="865" spans="1:26" ht="12.75" customHeight="1" x14ac:dyDescent="0.45">
      <c r="A865" s="299"/>
      <c r="B865" s="299"/>
      <c r="C865" s="299"/>
      <c r="D865" s="299"/>
      <c r="E865" s="299"/>
      <c r="F865" s="299"/>
      <c r="G865" s="299"/>
      <c r="H865" s="299"/>
      <c r="I865" s="299"/>
      <c r="J865" s="299"/>
      <c r="K865" s="299"/>
      <c r="L865" s="299"/>
      <c r="M865" s="299"/>
      <c r="N865" s="299"/>
      <c r="O865" s="299"/>
      <c r="P865" s="299"/>
      <c r="Q865" s="299"/>
      <c r="R865" s="299"/>
      <c r="S865" s="299"/>
      <c r="T865" s="299"/>
      <c r="U865" s="299"/>
      <c r="V865" s="299"/>
      <c r="W865" s="299"/>
      <c r="X865" s="299"/>
      <c r="Y865" s="299"/>
      <c r="Z865" s="299"/>
    </row>
    <row r="866" spans="1:26" ht="12.75" customHeight="1" x14ac:dyDescent="0.45">
      <c r="A866" s="299"/>
      <c r="B866" s="299"/>
      <c r="C866" s="299"/>
      <c r="D866" s="299"/>
      <c r="E866" s="299"/>
      <c r="F866" s="299"/>
      <c r="G866" s="299"/>
      <c r="H866" s="299"/>
      <c r="I866" s="299"/>
      <c r="J866" s="299"/>
      <c r="K866" s="299"/>
      <c r="L866" s="299"/>
      <c r="M866" s="299"/>
      <c r="N866" s="299"/>
      <c r="O866" s="299"/>
      <c r="P866" s="299"/>
      <c r="Q866" s="299"/>
      <c r="R866" s="299"/>
      <c r="S866" s="299"/>
      <c r="T866" s="299"/>
      <c r="U866" s="299"/>
      <c r="V866" s="299"/>
      <c r="W866" s="299"/>
      <c r="X866" s="299"/>
      <c r="Y866" s="299"/>
      <c r="Z866" s="299"/>
    </row>
    <row r="867" spans="1:26" ht="12.75" customHeight="1" x14ac:dyDescent="0.45">
      <c r="A867" s="299"/>
      <c r="B867" s="299"/>
      <c r="C867" s="299"/>
      <c r="D867" s="299"/>
      <c r="E867" s="299"/>
      <c r="F867" s="299"/>
      <c r="G867" s="299"/>
      <c r="H867" s="299"/>
      <c r="I867" s="299"/>
      <c r="J867" s="299"/>
      <c r="K867" s="299"/>
      <c r="L867" s="299"/>
      <c r="M867" s="299"/>
      <c r="N867" s="299"/>
      <c r="O867" s="299"/>
      <c r="P867" s="299"/>
      <c r="Q867" s="299"/>
      <c r="R867" s="299"/>
      <c r="S867" s="299"/>
      <c r="T867" s="299"/>
      <c r="U867" s="299"/>
      <c r="V867" s="299"/>
      <c r="W867" s="299"/>
      <c r="X867" s="299"/>
      <c r="Y867" s="299"/>
      <c r="Z867" s="299"/>
    </row>
    <row r="868" spans="1:26" ht="12.75" customHeight="1" x14ac:dyDescent="0.45">
      <c r="A868" s="299"/>
      <c r="B868" s="299"/>
      <c r="C868" s="299"/>
      <c r="D868" s="299"/>
      <c r="E868" s="299"/>
      <c r="F868" s="299"/>
      <c r="G868" s="299"/>
      <c r="H868" s="299"/>
      <c r="I868" s="299"/>
      <c r="J868" s="299"/>
      <c r="K868" s="299"/>
      <c r="L868" s="299"/>
      <c r="M868" s="299"/>
      <c r="N868" s="299"/>
      <c r="O868" s="299"/>
      <c r="P868" s="299"/>
      <c r="Q868" s="299"/>
      <c r="R868" s="299"/>
      <c r="S868" s="299"/>
      <c r="T868" s="299"/>
      <c r="U868" s="299"/>
      <c r="V868" s="299"/>
      <c r="W868" s="299"/>
      <c r="X868" s="299"/>
      <c r="Y868" s="299"/>
      <c r="Z868" s="299"/>
    </row>
    <row r="869" spans="1:26" ht="12.75" customHeight="1" x14ac:dyDescent="0.45">
      <c r="A869" s="299"/>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row>
    <row r="870" spans="1:26" ht="12.75" customHeight="1" x14ac:dyDescent="0.45">
      <c r="A870" s="299"/>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row>
    <row r="871" spans="1:26" ht="12.75" customHeight="1" x14ac:dyDescent="0.45">
      <c r="A871" s="299"/>
      <c r="B871" s="299"/>
      <c r="C871" s="299"/>
      <c r="D871" s="299"/>
      <c r="E871" s="299"/>
      <c r="F871" s="299"/>
      <c r="G871" s="299"/>
      <c r="H871" s="299"/>
      <c r="I871" s="299"/>
      <c r="J871" s="299"/>
      <c r="K871" s="299"/>
      <c r="L871" s="299"/>
      <c r="M871" s="299"/>
      <c r="N871" s="299"/>
      <c r="O871" s="299"/>
      <c r="P871" s="299"/>
      <c r="Q871" s="299"/>
      <c r="R871" s="299"/>
      <c r="S871" s="299"/>
      <c r="T871" s="299"/>
      <c r="U871" s="299"/>
      <c r="V871" s="299"/>
      <c r="W871" s="299"/>
      <c r="X871" s="299"/>
      <c r="Y871" s="299"/>
      <c r="Z871" s="299"/>
    </row>
    <row r="872" spans="1:26" ht="12.75" customHeight="1" x14ac:dyDescent="0.45">
      <c r="A872" s="299"/>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row>
    <row r="873" spans="1:26" ht="12.75" customHeight="1" x14ac:dyDescent="0.45">
      <c r="A873" s="299"/>
      <c r="B873" s="299"/>
      <c r="C873" s="299"/>
      <c r="D873" s="299"/>
      <c r="E873" s="299"/>
      <c r="F873" s="299"/>
      <c r="G873" s="299"/>
      <c r="H873" s="299"/>
      <c r="I873" s="299"/>
      <c r="J873" s="299"/>
      <c r="K873" s="299"/>
      <c r="L873" s="299"/>
      <c r="M873" s="299"/>
      <c r="N873" s="299"/>
      <c r="O873" s="299"/>
      <c r="P873" s="299"/>
      <c r="Q873" s="299"/>
      <c r="R873" s="299"/>
      <c r="S873" s="299"/>
      <c r="T873" s="299"/>
      <c r="U873" s="299"/>
      <c r="V873" s="299"/>
      <c r="W873" s="299"/>
      <c r="X873" s="299"/>
      <c r="Y873" s="299"/>
      <c r="Z873" s="299"/>
    </row>
    <row r="874" spans="1:26" ht="12.75" customHeight="1" x14ac:dyDescent="0.45">
      <c r="A874" s="299"/>
      <c r="B874" s="299"/>
      <c r="C874" s="299"/>
      <c r="D874" s="299"/>
      <c r="E874" s="299"/>
      <c r="F874" s="299"/>
      <c r="G874" s="299"/>
      <c r="H874" s="299"/>
      <c r="I874" s="299"/>
      <c r="J874" s="299"/>
      <c r="K874" s="299"/>
      <c r="L874" s="299"/>
      <c r="M874" s="299"/>
      <c r="N874" s="299"/>
      <c r="O874" s="299"/>
      <c r="P874" s="299"/>
      <c r="Q874" s="299"/>
      <c r="R874" s="299"/>
      <c r="S874" s="299"/>
      <c r="T874" s="299"/>
      <c r="U874" s="299"/>
      <c r="V874" s="299"/>
      <c r="W874" s="299"/>
      <c r="X874" s="299"/>
      <c r="Y874" s="299"/>
      <c r="Z874" s="299"/>
    </row>
    <row r="875" spans="1:26" ht="12.75" customHeight="1" x14ac:dyDescent="0.45">
      <c r="A875" s="299"/>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row>
    <row r="876" spans="1:26" ht="12.75" customHeight="1" x14ac:dyDescent="0.45">
      <c r="A876" s="299"/>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row>
    <row r="877" spans="1:26" ht="12.75" customHeight="1" x14ac:dyDescent="0.45">
      <c r="A877" s="299"/>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row>
    <row r="878" spans="1:26" ht="12.75" customHeight="1" x14ac:dyDescent="0.45">
      <c r="A878" s="299"/>
      <c r="B878" s="299"/>
      <c r="C878" s="299"/>
      <c r="D878" s="299"/>
      <c r="E878" s="299"/>
      <c r="F878" s="299"/>
      <c r="G878" s="299"/>
      <c r="H878" s="299"/>
      <c r="I878" s="299"/>
      <c r="J878" s="299"/>
      <c r="K878" s="299"/>
      <c r="L878" s="299"/>
      <c r="M878" s="299"/>
      <c r="N878" s="299"/>
      <c r="O878" s="299"/>
      <c r="P878" s="299"/>
      <c r="Q878" s="299"/>
      <c r="R878" s="299"/>
      <c r="S878" s="299"/>
      <c r="T878" s="299"/>
      <c r="U878" s="299"/>
      <c r="V878" s="299"/>
      <c r="W878" s="299"/>
      <c r="X878" s="299"/>
      <c r="Y878" s="299"/>
      <c r="Z878" s="299"/>
    </row>
    <row r="879" spans="1:26" ht="12.75" customHeight="1" x14ac:dyDescent="0.45">
      <c r="A879" s="299"/>
      <c r="B879" s="299"/>
      <c r="C879" s="299"/>
      <c r="D879" s="299"/>
      <c r="E879" s="299"/>
      <c r="F879" s="299"/>
      <c r="G879" s="299"/>
      <c r="H879" s="299"/>
      <c r="I879" s="299"/>
      <c r="J879" s="299"/>
      <c r="K879" s="299"/>
      <c r="L879" s="299"/>
      <c r="M879" s="299"/>
      <c r="N879" s="299"/>
      <c r="O879" s="299"/>
      <c r="P879" s="299"/>
      <c r="Q879" s="299"/>
      <c r="R879" s="299"/>
      <c r="S879" s="299"/>
      <c r="T879" s="299"/>
      <c r="U879" s="299"/>
      <c r="V879" s="299"/>
      <c r="W879" s="299"/>
      <c r="X879" s="299"/>
      <c r="Y879" s="299"/>
      <c r="Z879" s="299"/>
    </row>
    <row r="880" spans="1:26" ht="12.75" customHeight="1" x14ac:dyDescent="0.45">
      <c r="A880" s="299"/>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row>
    <row r="881" spans="1:26" ht="12.75" customHeight="1" x14ac:dyDescent="0.45">
      <c r="A881" s="299"/>
      <c r="B881" s="299"/>
      <c r="C881" s="299"/>
      <c r="D881" s="299"/>
      <c r="E881" s="299"/>
      <c r="F881" s="299"/>
      <c r="G881" s="299"/>
      <c r="H881" s="299"/>
      <c r="I881" s="299"/>
      <c r="J881" s="299"/>
      <c r="K881" s="299"/>
      <c r="L881" s="299"/>
      <c r="M881" s="299"/>
      <c r="N881" s="299"/>
      <c r="O881" s="299"/>
      <c r="P881" s="299"/>
      <c r="Q881" s="299"/>
      <c r="R881" s="299"/>
      <c r="S881" s="299"/>
      <c r="T881" s="299"/>
      <c r="U881" s="299"/>
      <c r="V881" s="299"/>
      <c r="W881" s="299"/>
      <c r="X881" s="299"/>
      <c r="Y881" s="299"/>
      <c r="Z881" s="299"/>
    </row>
    <row r="882" spans="1:26" ht="12.75" customHeight="1" x14ac:dyDescent="0.45">
      <c r="A882" s="299"/>
      <c r="B882" s="299"/>
      <c r="C882" s="299"/>
      <c r="D882" s="299"/>
      <c r="E882" s="299"/>
      <c r="F882" s="299"/>
      <c r="G882" s="299"/>
      <c r="H882" s="299"/>
      <c r="I882" s="299"/>
      <c r="J882" s="299"/>
      <c r="K882" s="299"/>
      <c r="L882" s="299"/>
      <c r="M882" s="299"/>
      <c r="N882" s="299"/>
      <c r="O882" s="299"/>
      <c r="P882" s="299"/>
      <c r="Q882" s="299"/>
      <c r="R882" s="299"/>
      <c r="S882" s="299"/>
      <c r="T882" s="299"/>
      <c r="U882" s="299"/>
      <c r="V882" s="299"/>
      <c r="W882" s="299"/>
      <c r="X882" s="299"/>
      <c r="Y882" s="299"/>
      <c r="Z882" s="299"/>
    </row>
    <row r="883" spans="1:26" ht="12.75" customHeight="1" x14ac:dyDescent="0.45">
      <c r="A883" s="299"/>
      <c r="B883" s="299"/>
      <c r="C883" s="299"/>
      <c r="D883" s="299"/>
      <c r="E883" s="299"/>
      <c r="F883" s="299"/>
      <c r="G883" s="299"/>
      <c r="H883" s="299"/>
      <c r="I883" s="299"/>
      <c r="J883" s="299"/>
      <c r="K883" s="299"/>
      <c r="L883" s="299"/>
      <c r="M883" s="299"/>
      <c r="N883" s="299"/>
      <c r="O883" s="299"/>
      <c r="P883" s="299"/>
      <c r="Q883" s="299"/>
      <c r="R883" s="299"/>
      <c r="S883" s="299"/>
      <c r="T883" s="299"/>
      <c r="U883" s="299"/>
      <c r="V883" s="299"/>
      <c r="W883" s="299"/>
      <c r="X883" s="299"/>
      <c r="Y883" s="299"/>
      <c r="Z883" s="299"/>
    </row>
    <row r="884" spans="1:26" ht="12.75" customHeight="1" x14ac:dyDescent="0.45">
      <c r="A884" s="299"/>
      <c r="B884" s="299"/>
      <c r="C884" s="299"/>
      <c r="D884" s="299"/>
      <c r="E884" s="299"/>
      <c r="F884" s="299"/>
      <c r="G884" s="299"/>
      <c r="H884" s="299"/>
      <c r="I884" s="299"/>
      <c r="J884" s="299"/>
      <c r="K884" s="299"/>
      <c r="L884" s="299"/>
      <c r="M884" s="299"/>
      <c r="N884" s="299"/>
      <c r="O884" s="299"/>
      <c r="P884" s="299"/>
      <c r="Q884" s="299"/>
      <c r="R884" s="299"/>
      <c r="S884" s="299"/>
      <c r="T884" s="299"/>
      <c r="U884" s="299"/>
      <c r="V884" s="299"/>
      <c r="W884" s="299"/>
      <c r="X884" s="299"/>
      <c r="Y884" s="299"/>
      <c r="Z884" s="299"/>
    </row>
    <row r="885" spans="1:26" ht="12.75" customHeight="1" x14ac:dyDescent="0.45">
      <c r="A885" s="299"/>
      <c r="B885" s="299"/>
      <c r="C885" s="299"/>
      <c r="D885" s="299"/>
      <c r="E885" s="299"/>
      <c r="F885" s="299"/>
      <c r="G885" s="299"/>
      <c r="H885" s="299"/>
      <c r="I885" s="299"/>
      <c r="J885" s="299"/>
      <c r="K885" s="299"/>
      <c r="L885" s="299"/>
      <c r="M885" s="299"/>
      <c r="N885" s="299"/>
      <c r="O885" s="299"/>
      <c r="P885" s="299"/>
      <c r="Q885" s="299"/>
      <c r="R885" s="299"/>
      <c r="S885" s="299"/>
      <c r="T885" s="299"/>
      <c r="U885" s="299"/>
      <c r="V885" s="299"/>
      <c r="W885" s="299"/>
      <c r="X885" s="299"/>
      <c r="Y885" s="299"/>
      <c r="Z885" s="299"/>
    </row>
    <row r="886" spans="1:26" ht="12.75" customHeight="1" x14ac:dyDescent="0.45">
      <c r="A886" s="299"/>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row>
    <row r="887" spans="1:26" ht="12.75" customHeight="1" x14ac:dyDescent="0.45">
      <c r="A887" s="299"/>
      <c r="B887" s="299"/>
      <c r="C887" s="299"/>
      <c r="D887" s="299"/>
      <c r="E887" s="299"/>
      <c r="F887" s="299"/>
      <c r="G887" s="299"/>
      <c r="H887" s="299"/>
      <c r="I887" s="299"/>
      <c r="J887" s="299"/>
      <c r="K887" s="299"/>
      <c r="L887" s="299"/>
      <c r="M887" s="299"/>
      <c r="N887" s="299"/>
      <c r="O887" s="299"/>
      <c r="P887" s="299"/>
      <c r="Q887" s="299"/>
      <c r="R887" s="299"/>
      <c r="S887" s="299"/>
      <c r="T887" s="299"/>
      <c r="U887" s="299"/>
      <c r="V887" s="299"/>
      <c r="W887" s="299"/>
      <c r="X887" s="299"/>
      <c r="Y887" s="299"/>
      <c r="Z887" s="299"/>
    </row>
    <row r="888" spans="1:26" ht="12.75" customHeight="1" x14ac:dyDescent="0.45">
      <c r="A888" s="299"/>
      <c r="B888" s="299"/>
      <c r="C888" s="299"/>
      <c r="D888" s="299"/>
      <c r="E888" s="299"/>
      <c r="F888" s="299"/>
      <c r="G888" s="299"/>
      <c r="H888" s="299"/>
      <c r="I888" s="299"/>
      <c r="J888" s="299"/>
      <c r="K888" s="299"/>
      <c r="L888" s="299"/>
      <c r="M888" s="299"/>
      <c r="N888" s="299"/>
      <c r="O888" s="299"/>
      <c r="P888" s="299"/>
      <c r="Q888" s="299"/>
      <c r="R888" s="299"/>
      <c r="S888" s="299"/>
      <c r="T888" s="299"/>
      <c r="U888" s="299"/>
      <c r="V888" s="299"/>
      <c r="W888" s="299"/>
      <c r="X888" s="299"/>
      <c r="Y888" s="299"/>
      <c r="Z888" s="299"/>
    </row>
    <row r="889" spans="1:26" ht="12.75" customHeight="1" x14ac:dyDescent="0.45">
      <c r="A889" s="299"/>
      <c r="B889" s="299"/>
      <c r="C889" s="299"/>
      <c r="D889" s="299"/>
      <c r="E889" s="299"/>
      <c r="F889" s="299"/>
      <c r="G889" s="299"/>
      <c r="H889" s="299"/>
      <c r="I889" s="299"/>
      <c r="J889" s="299"/>
      <c r="K889" s="299"/>
      <c r="L889" s="299"/>
      <c r="M889" s="299"/>
      <c r="N889" s="299"/>
      <c r="O889" s="299"/>
      <c r="P889" s="299"/>
      <c r="Q889" s="299"/>
      <c r="R889" s="299"/>
      <c r="S889" s="299"/>
      <c r="T889" s="299"/>
      <c r="U889" s="299"/>
      <c r="V889" s="299"/>
      <c r="W889" s="299"/>
      <c r="X889" s="299"/>
      <c r="Y889" s="299"/>
      <c r="Z889" s="299"/>
    </row>
    <row r="890" spans="1:26" ht="12.75" customHeight="1" x14ac:dyDescent="0.45">
      <c r="A890" s="299"/>
      <c r="B890" s="299"/>
      <c r="C890" s="299"/>
      <c r="D890" s="299"/>
      <c r="E890" s="299"/>
      <c r="F890" s="299"/>
      <c r="G890" s="299"/>
      <c r="H890" s="299"/>
      <c r="I890" s="299"/>
      <c r="J890" s="299"/>
      <c r="K890" s="299"/>
      <c r="L890" s="299"/>
      <c r="M890" s="299"/>
      <c r="N890" s="299"/>
      <c r="O890" s="299"/>
      <c r="P890" s="299"/>
      <c r="Q890" s="299"/>
      <c r="R890" s="299"/>
      <c r="S890" s="299"/>
      <c r="T890" s="299"/>
      <c r="U890" s="299"/>
      <c r="V890" s="299"/>
      <c r="W890" s="299"/>
      <c r="X890" s="299"/>
      <c r="Y890" s="299"/>
      <c r="Z890" s="299"/>
    </row>
    <row r="891" spans="1:26" ht="12.75" customHeight="1" x14ac:dyDescent="0.45">
      <c r="A891" s="299"/>
      <c r="B891" s="299"/>
      <c r="C891" s="299"/>
      <c r="D891" s="299"/>
      <c r="E891" s="299"/>
      <c r="F891" s="299"/>
      <c r="G891" s="299"/>
      <c r="H891" s="299"/>
      <c r="I891" s="299"/>
      <c r="J891" s="299"/>
      <c r="K891" s="299"/>
      <c r="L891" s="299"/>
      <c r="M891" s="299"/>
      <c r="N891" s="299"/>
      <c r="O891" s="299"/>
      <c r="P891" s="299"/>
      <c r="Q891" s="299"/>
      <c r="R891" s="299"/>
      <c r="S891" s="299"/>
      <c r="T891" s="299"/>
      <c r="U891" s="299"/>
      <c r="V891" s="299"/>
      <c r="W891" s="299"/>
      <c r="X891" s="299"/>
      <c r="Y891" s="299"/>
      <c r="Z891" s="299"/>
    </row>
    <row r="892" spans="1:26" ht="12.75" customHeight="1" x14ac:dyDescent="0.45">
      <c r="A892" s="299"/>
      <c r="B892" s="299"/>
      <c r="C892" s="299"/>
      <c r="D892" s="299"/>
      <c r="E892" s="299"/>
      <c r="F892" s="299"/>
      <c r="G892" s="299"/>
      <c r="H892" s="299"/>
      <c r="I892" s="299"/>
      <c r="J892" s="299"/>
      <c r="K892" s="299"/>
      <c r="L892" s="299"/>
      <c r="M892" s="299"/>
      <c r="N892" s="299"/>
      <c r="O892" s="299"/>
      <c r="P892" s="299"/>
      <c r="Q892" s="299"/>
      <c r="R892" s="299"/>
      <c r="S892" s="299"/>
      <c r="T892" s="299"/>
      <c r="U892" s="299"/>
      <c r="V892" s="299"/>
      <c r="W892" s="299"/>
      <c r="X892" s="299"/>
      <c r="Y892" s="299"/>
      <c r="Z892" s="299"/>
    </row>
    <row r="893" spans="1:26" ht="12.75" customHeight="1" x14ac:dyDescent="0.45">
      <c r="A893" s="299"/>
      <c r="B893" s="299"/>
      <c r="C893" s="299"/>
      <c r="D893" s="299"/>
      <c r="E893" s="299"/>
      <c r="F893" s="299"/>
      <c r="G893" s="299"/>
      <c r="H893" s="299"/>
      <c r="I893" s="299"/>
      <c r="J893" s="299"/>
      <c r="K893" s="299"/>
      <c r="L893" s="299"/>
      <c r="M893" s="299"/>
      <c r="N893" s="299"/>
      <c r="O893" s="299"/>
      <c r="P893" s="299"/>
      <c r="Q893" s="299"/>
      <c r="R893" s="299"/>
      <c r="S893" s="299"/>
      <c r="T893" s="299"/>
      <c r="U893" s="299"/>
      <c r="V893" s="299"/>
      <c r="W893" s="299"/>
      <c r="X893" s="299"/>
      <c r="Y893" s="299"/>
      <c r="Z893" s="299"/>
    </row>
    <row r="894" spans="1:26" ht="12.75" customHeight="1" x14ac:dyDescent="0.45">
      <c r="A894" s="299"/>
      <c r="B894" s="299"/>
      <c r="C894" s="299"/>
      <c r="D894" s="299"/>
      <c r="E894" s="299"/>
      <c r="F894" s="299"/>
      <c r="G894" s="299"/>
      <c r="H894" s="299"/>
      <c r="I894" s="299"/>
      <c r="J894" s="299"/>
      <c r="K894" s="299"/>
      <c r="L894" s="299"/>
      <c r="M894" s="299"/>
      <c r="N894" s="299"/>
      <c r="O894" s="299"/>
      <c r="P894" s="299"/>
      <c r="Q894" s="299"/>
      <c r="R894" s="299"/>
      <c r="S894" s="299"/>
      <c r="T894" s="299"/>
      <c r="U894" s="299"/>
      <c r="V894" s="299"/>
      <c r="W894" s="299"/>
      <c r="X894" s="299"/>
      <c r="Y894" s="299"/>
      <c r="Z894" s="299"/>
    </row>
    <row r="895" spans="1:26" ht="12.75" customHeight="1" x14ac:dyDescent="0.45">
      <c r="A895" s="299"/>
      <c r="B895" s="299"/>
      <c r="C895" s="299"/>
      <c r="D895" s="299"/>
      <c r="E895" s="299"/>
      <c r="F895" s="299"/>
      <c r="G895" s="299"/>
      <c r="H895" s="299"/>
      <c r="I895" s="299"/>
      <c r="J895" s="299"/>
      <c r="K895" s="299"/>
      <c r="L895" s="299"/>
      <c r="M895" s="299"/>
      <c r="N895" s="299"/>
      <c r="O895" s="299"/>
      <c r="P895" s="299"/>
      <c r="Q895" s="299"/>
      <c r="R895" s="299"/>
      <c r="S895" s="299"/>
      <c r="T895" s="299"/>
      <c r="U895" s="299"/>
      <c r="V895" s="299"/>
      <c r="W895" s="299"/>
      <c r="X895" s="299"/>
      <c r="Y895" s="299"/>
      <c r="Z895" s="299"/>
    </row>
    <row r="896" spans="1:26" ht="12.75" customHeight="1" x14ac:dyDescent="0.45">
      <c r="A896" s="299"/>
      <c r="B896" s="299"/>
      <c r="C896" s="299"/>
      <c r="D896" s="299"/>
      <c r="E896" s="299"/>
      <c r="F896" s="299"/>
      <c r="G896" s="299"/>
      <c r="H896" s="299"/>
      <c r="I896" s="299"/>
      <c r="J896" s="299"/>
      <c r="K896" s="299"/>
      <c r="L896" s="299"/>
      <c r="M896" s="299"/>
      <c r="N896" s="299"/>
      <c r="O896" s="299"/>
      <c r="P896" s="299"/>
      <c r="Q896" s="299"/>
      <c r="R896" s="299"/>
      <c r="S896" s="299"/>
      <c r="T896" s="299"/>
      <c r="U896" s="299"/>
      <c r="V896" s="299"/>
      <c r="W896" s="299"/>
      <c r="X896" s="299"/>
      <c r="Y896" s="299"/>
      <c r="Z896" s="299"/>
    </row>
    <row r="897" spans="1:26" ht="12.75" customHeight="1" x14ac:dyDescent="0.45">
      <c r="A897" s="299"/>
      <c r="B897" s="299"/>
      <c r="C897" s="299"/>
      <c r="D897" s="299"/>
      <c r="E897" s="299"/>
      <c r="F897" s="299"/>
      <c r="G897" s="299"/>
      <c r="H897" s="299"/>
      <c r="I897" s="299"/>
      <c r="J897" s="299"/>
      <c r="K897" s="299"/>
      <c r="L897" s="299"/>
      <c r="M897" s="299"/>
      <c r="N897" s="299"/>
      <c r="O897" s="299"/>
      <c r="P897" s="299"/>
      <c r="Q897" s="299"/>
      <c r="R897" s="299"/>
      <c r="S897" s="299"/>
      <c r="T897" s="299"/>
      <c r="U897" s="299"/>
      <c r="V897" s="299"/>
      <c r="W897" s="299"/>
      <c r="X897" s="299"/>
      <c r="Y897" s="299"/>
      <c r="Z897" s="299"/>
    </row>
    <row r="898" spans="1:26" ht="12.75" customHeight="1" x14ac:dyDescent="0.45">
      <c r="A898" s="299"/>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row>
    <row r="899" spans="1:26" ht="12.75" customHeight="1" x14ac:dyDescent="0.45">
      <c r="A899" s="299"/>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row>
    <row r="900" spans="1:26" ht="12.75" customHeight="1" x14ac:dyDescent="0.45">
      <c r="A900" s="299"/>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row>
    <row r="901" spans="1:26" ht="12.75" customHeight="1" x14ac:dyDescent="0.45">
      <c r="A901" s="299"/>
      <c r="B901" s="299"/>
      <c r="C901" s="299"/>
      <c r="D901" s="299"/>
      <c r="E901" s="299"/>
      <c r="F901" s="299"/>
      <c r="G901" s="299"/>
      <c r="H901" s="299"/>
      <c r="I901" s="299"/>
      <c r="J901" s="299"/>
      <c r="K901" s="299"/>
      <c r="L901" s="299"/>
      <c r="M901" s="299"/>
      <c r="N901" s="299"/>
      <c r="O901" s="299"/>
      <c r="P901" s="299"/>
      <c r="Q901" s="299"/>
      <c r="R901" s="299"/>
      <c r="S901" s="299"/>
      <c r="T901" s="299"/>
      <c r="U901" s="299"/>
      <c r="V901" s="299"/>
      <c r="W901" s="299"/>
      <c r="X901" s="299"/>
      <c r="Y901" s="299"/>
      <c r="Z901" s="299"/>
    </row>
    <row r="902" spans="1:26" ht="12.75" customHeight="1" x14ac:dyDescent="0.45">
      <c r="A902" s="299"/>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row>
    <row r="903" spans="1:26" ht="12.75" customHeight="1" x14ac:dyDescent="0.45">
      <c r="A903" s="299"/>
      <c r="B903" s="299"/>
      <c r="C903" s="299"/>
      <c r="D903" s="299"/>
      <c r="E903" s="299"/>
      <c r="F903" s="299"/>
      <c r="G903" s="299"/>
      <c r="H903" s="299"/>
      <c r="I903" s="299"/>
      <c r="J903" s="299"/>
      <c r="K903" s="299"/>
      <c r="L903" s="299"/>
      <c r="M903" s="299"/>
      <c r="N903" s="299"/>
      <c r="O903" s="299"/>
      <c r="P903" s="299"/>
      <c r="Q903" s="299"/>
      <c r="R903" s="299"/>
      <c r="S903" s="299"/>
      <c r="T903" s="299"/>
      <c r="U903" s="299"/>
      <c r="V903" s="299"/>
      <c r="W903" s="299"/>
      <c r="X903" s="299"/>
      <c r="Y903" s="299"/>
      <c r="Z903" s="299"/>
    </row>
    <row r="904" spans="1:26" ht="12.75" customHeight="1" x14ac:dyDescent="0.45">
      <c r="A904" s="299"/>
      <c r="B904" s="299"/>
      <c r="C904" s="299"/>
      <c r="D904" s="299"/>
      <c r="E904" s="299"/>
      <c r="F904" s="299"/>
      <c r="G904" s="299"/>
      <c r="H904" s="299"/>
      <c r="I904" s="299"/>
      <c r="J904" s="299"/>
      <c r="K904" s="299"/>
      <c r="L904" s="299"/>
      <c r="M904" s="299"/>
      <c r="N904" s="299"/>
      <c r="O904" s="299"/>
      <c r="P904" s="299"/>
      <c r="Q904" s="299"/>
      <c r="R904" s="299"/>
      <c r="S904" s="299"/>
      <c r="T904" s="299"/>
      <c r="U904" s="299"/>
      <c r="V904" s="299"/>
      <c r="W904" s="299"/>
      <c r="X904" s="299"/>
      <c r="Y904" s="299"/>
      <c r="Z904" s="299"/>
    </row>
    <row r="905" spans="1:26" ht="12.75" customHeight="1" x14ac:dyDescent="0.45">
      <c r="A905" s="299"/>
      <c r="B905" s="299"/>
      <c r="C905" s="299"/>
      <c r="D905" s="299"/>
      <c r="E905" s="299"/>
      <c r="F905" s="299"/>
      <c r="G905" s="299"/>
      <c r="H905" s="299"/>
      <c r="I905" s="299"/>
      <c r="J905" s="299"/>
      <c r="K905" s="299"/>
      <c r="L905" s="299"/>
      <c r="M905" s="299"/>
      <c r="N905" s="299"/>
      <c r="O905" s="299"/>
      <c r="P905" s="299"/>
      <c r="Q905" s="299"/>
      <c r="R905" s="299"/>
      <c r="S905" s="299"/>
      <c r="T905" s="299"/>
      <c r="U905" s="299"/>
      <c r="V905" s="299"/>
      <c r="W905" s="299"/>
      <c r="X905" s="299"/>
      <c r="Y905" s="299"/>
      <c r="Z905" s="299"/>
    </row>
    <row r="906" spans="1:26" ht="12.75" customHeight="1" x14ac:dyDescent="0.45">
      <c r="A906" s="299"/>
      <c r="B906" s="299"/>
      <c r="C906" s="299"/>
      <c r="D906" s="299"/>
      <c r="E906" s="299"/>
      <c r="F906" s="299"/>
      <c r="G906" s="299"/>
      <c r="H906" s="299"/>
      <c r="I906" s="299"/>
      <c r="J906" s="299"/>
      <c r="K906" s="299"/>
      <c r="L906" s="299"/>
      <c r="M906" s="299"/>
      <c r="N906" s="299"/>
      <c r="O906" s="299"/>
      <c r="P906" s="299"/>
      <c r="Q906" s="299"/>
      <c r="R906" s="299"/>
      <c r="S906" s="299"/>
      <c r="T906" s="299"/>
      <c r="U906" s="299"/>
      <c r="V906" s="299"/>
      <c r="W906" s="299"/>
      <c r="X906" s="299"/>
      <c r="Y906" s="299"/>
      <c r="Z906" s="299"/>
    </row>
    <row r="907" spans="1:26" ht="12.75" customHeight="1" x14ac:dyDescent="0.45">
      <c r="A907" s="299"/>
      <c r="B907" s="299"/>
      <c r="C907" s="299"/>
      <c r="D907" s="299"/>
      <c r="E907" s="299"/>
      <c r="F907" s="299"/>
      <c r="G907" s="299"/>
      <c r="H907" s="299"/>
      <c r="I907" s="299"/>
      <c r="J907" s="299"/>
      <c r="K907" s="299"/>
      <c r="L907" s="299"/>
      <c r="M907" s="299"/>
      <c r="N907" s="299"/>
      <c r="O907" s="299"/>
      <c r="P907" s="299"/>
      <c r="Q907" s="299"/>
      <c r="R907" s="299"/>
      <c r="S907" s="299"/>
      <c r="T907" s="299"/>
      <c r="U907" s="299"/>
      <c r="V907" s="299"/>
      <c r="W907" s="299"/>
      <c r="X907" s="299"/>
      <c r="Y907" s="299"/>
      <c r="Z907" s="299"/>
    </row>
    <row r="908" spans="1:26" ht="12.75" customHeight="1" x14ac:dyDescent="0.45">
      <c r="A908" s="299"/>
      <c r="B908" s="299"/>
      <c r="C908" s="299"/>
      <c r="D908" s="299"/>
      <c r="E908" s="299"/>
      <c r="F908" s="299"/>
      <c r="G908" s="299"/>
      <c r="H908" s="299"/>
      <c r="I908" s="299"/>
      <c r="J908" s="299"/>
      <c r="K908" s="299"/>
      <c r="L908" s="299"/>
      <c r="M908" s="299"/>
      <c r="N908" s="299"/>
      <c r="O908" s="299"/>
      <c r="P908" s="299"/>
      <c r="Q908" s="299"/>
      <c r="R908" s="299"/>
      <c r="S908" s="299"/>
      <c r="T908" s="299"/>
      <c r="U908" s="299"/>
      <c r="V908" s="299"/>
      <c r="W908" s="299"/>
      <c r="X908" s="299"/>
      <c r="Y908" s="299"/>
      <c r="Z908" s="299"/>
    </row>
    <row r="909" spans="1:26" ht="12.75" customHeight="1" x14ac:dyDescent="0.45">
      <c r="A909" s="299"/>
      <c r="B909" s="299"/>
      <c r="C909" s="299"/>
      <c r="D909" s="299"/>
      <c r="E909" s="299"/>
      <c r="F909" s="299"/>
      <c r="G909" s="299"/>
      <c r="H909" s="299"/>
      <c r="I909" s="299"/>
      <c r="J909" s="299"/>
      <c r="K909" s="299"/>
      <c r="L909" s="299"/>
      <c r="M909" s="299"/>
      <c r="N909" s="299"/>
      <c r="O909" s="299"/>
      <c r="P909" s="299"/>
      <c r="Q909" s="299"/>
      <c r="R909" s="299"/>
      <c r="S909" s="299"/>
      <c r="T909" s="299"/>
      <c r="U909" s="299"/>
      <c r="V909" s="299"/>
      <c r="W909" s="299"/>
      <c r="X909" s="299"/>
      <c r="Y909" s="299"/>
      <c r="Z909" s="299"/>
    </row>
    <row r="910" spans="1:26" ht="12.75" customHeight="1" x14ac:dyDescent="0.45">
      <c r="A910" s="299"/>
      <c r="B910" s="299"/>
      <c r="C910" s="299"/>
      <c r="D910" s="299"/>
      <c r="E910" s="299"/>
      <c r="F910" s="299"/>
      <c r="G910" s="299"/>
      <c r="H910" s="299"/>
      <c r="I910" s="299"/>
      <c r="J910" s="299"/>
      <c r="K910" s="299"/>
      <c r="L910" s="299"/>
      <c r="M910" s="299"/>
      <c r="N910" s="299"/>
      <c r="O910" s="299"/>
      <c r="P910" s="299"/>
      <c r="Q910" s="299"/>
      <c r="R910" s="299"/>
      <c r="S910" s="299"/>
      <c r="T910" s="299"/>
      <c r="U910" s="299"/>
      <c r="V910" s="299"/>
      <c r="W910" s="299"/>
      <c r="X910" s="299"/>
      <c r="Y910" s="299"/>
      <c r="Z910" s="299"/>
    </row>
    <row r="911" spans="1:26" ht="12.75" customHeight="1" x14ac:dyDescent="0.45">
      <c r="A911" s="299"/>
      <c r="B911" s="299"/>
      <c r="C911" s="299"/>
      <c r="D911" s="299"/>
      <c r="E911" s="299"/>
      <c r="F911" s="299"/>
      <c r="G911" s="299"/>
      <c r="H911" s="299"/>
      <c r="I911" s="299"/>
      <c r="J911" s="299"/>
      <c r="K911" s="299"/>
      <c r="L911" s="299"/>
      <c r="M911" s="299"/>
      <c r="N911" s="299"/>
      <c r="O911" s="299"/>
      <c r="P911" s="299"/>
      <c r="Q911" s="299"/>
      <c r="R911" s="299"/>
      <c r="S911" s="299"/>
      <c r="T911" s="299"/>
      <c r="U911" s="299"/>
      <c r="V911" s="299"/>
      <c r="W911" s="299"/>
      <c r="X911" s="299"/>
      <c r="Y911" s="299"/>
      <c r="Z911" s="299"/>
    </row>
    <row r="912" spans="1:26" ht="12.75" customHeight="1" x14ac:dyDescent="0.45">
      <c r="A912" s="299"/>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row>
    <row r="913" spans="1:26" ht="12.75" customHeight="1" x14ac:dyDescent="0.45">
      <c r="A913" s="299"/>
      <c r="B913" s="299"/>
      <c r="C913" s="299"/>
      <c r="D913" s="299"/>
      <c r="E913" s="299"/>
      <c r="F913" s="299"/>
      <c r="G913" s="299"/>
      <c r="H913" s="299"/>
      <c r="I913" s="299"/>
      <c r="J913" s="299"/>
      <c r="K913" s="299"/>
      <c r="L913" s="299"/>
      <c r="M913" s="299"/>
      <c r="N913" s="299"/>
      <c r="O913" s="299"/>
      <c r="P913" s="299"/>
      <c r="Q913" s="299"/>
      <c r="R913" s="299"/>
      <c r="S913" s="299"/>
      <c r="T913" s="299"/>
      <c r="U913" s="299"/>
      <c r="V913" s="299"/>
      <c r="W913" s="299"/>
      <c r="X913" s="299"/>
      <c r="Y913" s="299"/>
      <c r="Z913" s="299"/>
    </row>
    <row r="914" spans="1:26" ht="12.75" customHeight="1" x14ac:dyDescent="0.45">
      <c r="A914" s="299"/>
      <c r="B914" s="299"/>
      <c r="C914" s="299"/>
      <c r="D914" s="299"/>
      <c r="E914" s="299"/>
      <c r="F914" s="299"/>
      <c r="G914" s="299"/>
      <c r="H914" s="299"/>
      <c r="I914" s="299"/>
      <c r="J914" s="299"/>
      <c r="K914" s="299"/>
      <c r="L914" s="299"/>
      <c r="M914" s="299"/>
      <c r="N914" s="299"/>
      <c r="O914" s="299"/>
      <c r="P914" s="299"/>
      <c r="Q914" s="299"/>
      <c r="R914" s="299"/>
      <c r="S914" s="299"/>
      <c r="T914" s="299"/>
      <c r="U914" s="299"/>
      <c r="V914" s="299"/>
      <c r="W914" s="299"/>
      <c r="X914" s="299"/>
      <c r="Y914" s="299"/>
      <c r="Z914" s="299"/>
    </row>
    <row r="915" spans="1:26" ht="12.75" customHeight="1" x14ac:dyDescent="0.45">
      <c r="A915" s="299"/>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row>
    <row r="916" spans="1:26" ht="12.75" customHeight="1" x14ac:dyDescent="0.45">
      <c r="A916" s="299"/>
      <c r="B916" s="299"/>
      <c r="C916" s="299"/>
      <c r="D916" s="299"/>
      <c r="E916" s="299"/>
      <c r="F916" s="299"/>
      <c r="G916" s="299"/>
      <c r="H916" s="299"/>
      <c r="I916" s="299"/>
      <c r="J916" s="299"/>
      <c r="K916" s="299"/>
      <c r="L916" s="299"/>
      <c r="M916" s="299"/>
      <c r="N916" s="299"/>
      <c r="O916" s="299"/>
      <c r="P916" s="299"/>
      <c r="Q916" s="299"/>
      <c r="R916" s="299"/>
      <c r="S916" s="299"/>
      <c r="T916" s="299"/>
      <c r="U916" s="299"/>
      <c r="V916" s="299"/>
      <c r="W916" s="299"/>
      <c r="X916" s="299"/>
      <c r="Y916" s="299"/>
      <c r="Z916" s="299"/>
    </row>
    <row r="917" spans="1:26" ht="12.75" customHeight="1" x14ac:dyDescent="0.45">
      <c r="A917" s="299"/>
      <c r="B917" s="299"/>
      <c r="C917" s="299"/>
      <c r="D917" s="299"/>
      <c r="E917" s="299"/>
      <c r="F917" s="299"/>
      <c r="G917" s="299"/>
      <c r="H917" s="299"/>
      <c r="I917" s="299"/>
      <c r="J917" s="299"/>
      <c r="K917" s="299"/>
      <c r="L917" s="299"/>
      <c r="M917" s="299"/>
      <c r="N917" s="299"/>
      <c r="O917" s="299"/>
      <c r="P917" s="299"/>
      <c r="Q917" s="299"/>
      <c r="R917" s="299"/>
      <c r="S917" s="299"/>
      <c r="T917" s="299"/>
      <c r="U917" s="299"/>
      <c r="V917" s="299"/>
      <c r="W917" s="299"/>
      <c r="X917" s="299"/>
      <c r="Y917" s="299"/>
      <c r="Z917" s="299"/>
    </row>
    <row r="918" spans="1:26" ht="12.75" customHeight="1" x14ac:dyDescent="0.45">
      <c r="A918" s="299"/>
      <c r="B918" s="299"/>
      <c r="C918" s="299"/>
      <c r="D918" s="299"/>
      <c r="E918" s="299"/>
      <c r="F918" s="299"/>
      <c r="G918" s="299"/>
      <c r="H918" s="299"/>
      <c r="I918" s="299"/>
      <c r="J918" s="299"/>
      <c r="K918" s="299"/>
      <c r="L918" s="299"/>
      <c r="M918" s="299"/>
      <c r="N918" s="299"/>
      <c r="O918" s="299"/>
      <c r="P918" s="299"/>
      <c r="Q918" s="299"/>
      <c r="R918" s="299"/>
      <c r="S918" s="299"/>
      <c r="T918" s="299"/>
      <c r="U918" s="299"/>
      <c r="V918" s="299"/>
      <c r="W918" s="299"/>
      <c r="X918" s="299"/>
      <c r="Y918" s="299"/>
      <c r="Z918" s="299"/>
    </row>
    <row r="919" spans="1:26" ht="12.75" customHeight="1" x14ac:dyDescent="0.45">
      <c r="A919" s="299"/>
      <c r="B919" s="299"/>
      <c r="C919" s="299"/>
      <c r="D919" s="299"/>
      <c r="E919" s="299"/>
      <c r="F919" s="299"/>
      <c r="G919" s="299"/>
      <c r="H919" s="299"/>
      <c r="I919" s="299"/>
      <c r="J919" s="299"/>
      <c r="K919" s="299"/>
      <c r="L919" s="299"/>
      <c r="M919" s="299"/>
      <c r="N919" s="299"/>
      <c r="O919" s="299"/>
      <c r="P919" s="299"/>
      <c r="Q919" s="299"/>
      <c r="R919" s="299"/>
      <c r="S919" s="299"/>
      <c r="T919" s="299"/>
      <c r="U919" s="299"/>
      <c r="V919" s="299"/>
      <c r="W919" s="299"/>
      <c r="X919" s="299"/>
      <c r="Y919" s="299"/>
      <c r="Z919" s="299"/>
    </row>
    <row r="920" spans="1:26" ht="12.75" customHeight="1" x14ac:dyDescent="0.45">
      <c r="A920" s="299"/>
      <c r="B920" s="299"/>
      <c r="C920" s="299"/>
      <c r="D920" s="299"/>
      <c r="E920" s="299"/>
      <c r="F920" s="299"/>
      <c r="G920" s="299"/>
      <c r="H920" s="299"/>
      <c r="I920" s="299"/>
      <c r="J920" s="299"/>
      <c r="K920" s="299"/>
      <c r="L920" s="299"/>
      <c r="M920" s="299"/>
      <c r="N920" s="299"/>
      <c r="O920" s="299"/>
      <c r="P920" s="299"/>
      <c r="Q920" s="299"/>
      <c r="R920" s="299"/>
      <c r="S920" s="299"/>
      <c r="T920" s="299"/>
      <c r="U920" s="299"/>
      <c r="V920" s="299"/>
      <c r="W920" s="299"/>
      <c r="X920" s="299"/>
      <c r="Y920" s="299"/>
      <c r="Z920" s="299"/>
    </row>
    <row r="921" spans="1:26" ht="12.75" customHeight="1" x14ac:dyDescent="0.45">
      <c r="A921" s="299"/>
      <c r="B921" s="299"/>
      <c r="C921" s="299"/>
      <c r="D921" s="299"/>
      <c r="E921" s="299"/>
      <c r="F921" s="299"/>
      <c r="G921" s="299"/>
      <c r="H921" s="299"/>
      <c r="I921" s="299"/>
      <c r="J921" s="299"/>
      <c r="K921" s="299"/>
      <c r="L921" s="299"/>
      <c r="M921" s="299"/>
      <c r="N921" s="299"/>
      <c r="O921" s="299"/>
      <c r="P921" s="299"/>
      <c r="Q921" s="299"/>
      <c r="R921" s="299"/>
      <c r="S921" s="299"/>
      <c r="T921" s="299"/>
      <c r="U921" s="299"/>
      <c r="V921" s="299"/>
      <c r="W921" s="299"/>
      <c r="X921" s="299"/>
      <c r="Y921" s="299"/>
      <c r="Z921" s="299"/>
    </row>
    <row r="922" spans="1:26" ht="12.75" customHeight="1" x14ac:dyDescent="0.45">
      <c r="A922" s="299"/>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row>
    <row r="923" spans="1:26" ht="12.75" customHeight="1" x14ac:dyDescent="0.45">
      <c r="A923" s="299"/>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row>
    <row r="924" spans="1:26" ht="12.75" customHeight="1" x14ac:dyDescent="0.45">
      <c r="A924" s="299"/>
      <c r="B924" s="299"/>
      <c r="C924" s="299"/>
      <c r="D924" s="299"/>
      <c r="E924" s="299"/>
      <c r="F924" s="299"/>
      <c r="G924" s="299"/>
      <c r="H924" s="299"/>
      <c r="I924" s="299"/>
      <c r="J924" s="299"/>
      <c r="K924" s="299"/>
      <c r="L924" s="299"/>
      <c r="M924" s="299"/>
      <c r="N924" s="299"/>
      <c r="O924" s="299"/>
      <c r="P924" s="299"/>
      <c r="Q924" s="299"/>
      <c r="R924" s="299"/>
      <c r="S924" s="299"/>
      <c r="T924" s="299"/>
      <c r="U924" s="299"/>
      <c r="V924" s="299"/>
      <c r="W924" s="299"/>
      <c r="X924" s="299"/>
      <c r="Y924" s="299"/>
      <c r="Z924" s="299"/>
    </row>
    <row r="925" spans="1:26" ht="12.75" customHeight="1" x14ac:dyDescent="0.45">
      <c r="A925" s="299"/>
      <c r="B925" s="299"/>
      <c r="C925" s="299"/>
      <c r="D925" s="299"/>
      <c r="E925" s="299"/>
      <c r="F925" s="299"/>
      <c r="G925" s="299"/>
      <c r="H925" s="299"/>
      <c r="I925" s="299"/>
      <c r="J925" s="299"/>
      <c r="K925" s="299"/>
      <c r="L925" s="299"/>
      <c r="M925" s="299"/>
      <c r="N925" s="299"/>
      <c r="O925" s="299"/>
      <c r="P925" s="299"/>
      <c r="Q925" s="299"/>
      <c r="R925" s="299"/>
      <c r="S925" s="299"/>
      <c r="T925" s="299"/>
      <c r="U925" s="299"/>
      <c r="V925" s="299"/>
      <c r="W925" s="299"/>
      <c r="X925" s="299"/>
      <c r="Y925" s="299"/>
      <c r="Z925" s="299"/>
    </row>
    <row r="926" spans="1:26" ht="12.75" customHeight="1" x14ac:dyDescent="0.45">
      <c r="A926" s="299"/>
      <c r="B926" s="299"/>
      <c r="C926" s="299"/>
      <c r="D926" s="299"/>
      <c r="E926" s="299"/>
      <c r="F926" s="299"/>
      <c r="G926" s="299"/>
      <c r="H926" s="299"/>
      <c r="I926" s="299"/>
      <c r="J926" s="299"/>
      <c r="K926" s="299"/>
      <c r="L926" s="299"/>
      <c r="M926" s="299"/>
      <c r="N926" s="299"/>
      <c r="O926" s="299"/>
      <c r="P926" s="299"/>
      <c r="Q926" s="299"/>
      <c r="R926" s="299"/>
      <c r="S926" s="299"/>
      <c r="T926" s="299"/>
      <c r="U926" s="299"/>
      <c r="V926" s="299"/>
      <c r="W926" s="299"/>
      <c r="X926" s="299"/>
      <c r="Y926" s="299"/>
      <c r="Z926" s="299"/>
    </row>
    <row r="927" spans="1:26" ht="12.75" customHeight="1" x14ac:dyDescent="0.45">
      <c r="A927" s="299"/>
      <c r="B927" s="299"/>
      <c r="C927" s="299"/>
      <c r="D927" s="299"/>
      <c r="E927" s="299"/>
      <c r="F927" s="299"/>
      <c r="G927" s="299"/>
      <c r="H927" s="299"/>
      <c r="I927" s="299"/>
      <c r="J927" s="299"/>
      <c r="K927" s="299"/>
      <c r="L927" s="299"/>
      <c r="M927" s="299"/>
      <c r="N927" s="299"/>
      <c r="O927" s="299"/>
      <c r="P927" s="299"/>
      <c r="Q927" s="299"/>
      <c r="R927" s="299"/>
      <c r="S927" s="299"/>
      <c r="T927" s="299"/>
      <c r="U927" s="299"/>
      <c r="V927" s="299"/>
      <c r="W927" s="299"/>
      <c r="X927" s="299"/>
      <c r="Y927" s="299"/>
      <c r="Z927" s="299"/>
    </row>
    <row r="928" spans="1:26" ht="12.75" customHeight="1" x14ac:dyDescent="0.45">
      <c r="A928" s="299"/>
      <c r="B928" s="299"/>
      <c r="C928" s="299"/>
      <c r="D928" s="299"/>
      <c r="E928" s="299"/>
      <c r="F928" s="299"/>
      <c r="G928" s="299"/>
      <c r="H928" s="299"/>
      <c r="I928" s="299"/>
      <c r="J928" s="299"/>
      <c r="K928" s="299"/>
      <c r="L928" s="299"/>
      <c r="M928" s="299"/>
      <c r="N928" s="299"/>
      <c r="O928" s="299"/>
      <c r="P928" s="299"/>
      <c r="Q928" s="299"/>
      <c r="R928" s="299"/>
      <c r="S928" s="299"/>
      <c r="T928" s="299"/>
      <c r="U928" s="299"/>
      <c r="V928" s="299"/>
      <c r="W928" s="299"/>
      <c r="X928" s="299"/>
      <c r="Y928" s="299"/>
      <c r="Z928" s="299"/>
    </row>
    <row r="929" spans="1:26" ht="12.75" customHeight="1" x14ac:dyDescent="0.45">
      <c r="A929" s="299"/>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row>
    <row r="930" spans="1:26" ht="12.75" customHeight="1" x14ac:dyDescent="0.45">
      <c r="A930" s="299"/>
      <c r="B930" s="299"/>
      <c r="C930" s="299"/>
      <c r="D930" s="299"/>
      <c r="E930" s="299"/>
      <c r="F930" s="299"/>
      <c r="G930" s="299"/>
      <c r="H930" s="299"/>
      <c r="I930" s="299"/>
      <c r="J930" s="299"/>
      <c r="K930" s="299"/>
      <c r="L930" s="299"/>
      <c r="M930" s="299"/>
      <c r="N930" s="299"/>
      <c r="O930" s="299"/>
      <c r="P930" s="299"/>
      <c r="Q930" s="299"/>
      <c r="R930" s="299"/>
      <c r="S930" s="299"/>
      <c r="T930" s="299"/>
      <c r="U930" s="299"/>
      <c r="V930" s="299"/>
      <c r="W930" s="299"/>
      <c r="X930" s="299"/>
      <c r="Y930" s="299"/>
      <c r="Z930" s="299"/>
    </row>
    <row r="931" spans="1:26" ht="12.75" customHeight="1" x14ac:dyDescent="0.45">
      <c r="A931" s="299"/>
      <c r="B931" s="299"/>
      <c r="C931" s="299"/>
      <c r="D931" s="299"/>
      <c r="E931" s="299"/>
      <c r="F931" s="299"/>
      <c r="G931" s="299"/>
      <c r="H931" s="299"/>
      <c r="I931" s="299"/>
      <c r="J931" s="299"/>
      <c r="K931" s="299"/>
      <c r="L931" s="299"/>
      <c r="M931" s="299"/>
      <c r="N931" s="299"/>
      <c r="O931" s="299"/>
      <c r="P931" s="299"/>
      <c r="Q931" s="299"/>
      <c r="R931" s="299"/>
      <c r="S931" s="299"/>
      <c r="T931" s="299"/>
      <c r="U931" s="299"/>
      <c r="V931" s="299"/>
      <c r="W931" s="299"/>
      <c r="X931" s="299"/>
      <c r="Y931" s="299"/>
      <c r="Z931" s="299"/>
    </row>
    <row r="932" spans="1:26" ht="12.75" customHeight="1" x14ac:dyDescent="0.45">
      <c r="A932" s="299"/>
      <c r="B932" s="299"/>
      <c r="C932" s="299"/>
      <c r="D932" s="299"/>
      <c r="E932" s="299"/>
      <c r="F932" s="299"/>
      <c r="G932" s="299"/>
      <c r="H932" s="299"/>
      <c r="I932" s="299"/>
      <c r="J932" s="299"/>
      <c r="K932" s="299"/>
      <c r="L932" s="299"/>
      <c r="M932" s="299"/>
      <c r="N932" s="299"/>
      <c r="O932" s="299"/>
      <c r="P932" s="299"/>
      <c r="Q932" s="299"/>
      <c r="R932" s="299"/>
      <c r="S932" s="299"/>
      <c r="T932" s="299"/>
      <c r="U932" s="299"/>
      <c r="V932" s="299"/>
      <c r="W932" s="299"/>
      <c r="X932" s="299"/>
      <c r="Y932" s="299"/>
      <c r="Z932" s="299"/>
    </row>
    <row r="933" spans="1:26" ht="12.75" customHeight="1" x14ac:dyDescent="0.45">
      <c r="A933" s="299"/>
      <c r="B933" s="299"/>
      <c r="C933" s="299"/>
      <c r="D933" s="299"/>
      <c r="E933" s="299"/>
      <c r="F933" s="299"/>
      <c r="G933" s="299"/>
      <c r="H933" s="299"/>
      <c r="I933" s="299"/>
      <c r="J933" s="299"/>
      <c r="K933" s="299"/>
      <c r="L933" s="299"/>
      <c r="M933" s="299"/>
      <c r="N933" s="299"/>
      <c r="O933" s="299"/>
      <c r="P933" s="299"/>
      <c r="Q933" s="299"/>
      <c r="R933" s="299"/>
      <c r="S933" s="299"/>
      <c r="T933" s="299"/>
      <c r="U933" s="299"/>
      <c r="V933" s="299"/>
      <c r="W933" s="299"/>
      <c r="X933" s="299"/>
      <c r="Y933" s="299"/>
      <c r="Z933" s="299"/>
    </row>
    <row r="934" spans="1:26" ht="12.75" customHeight="1" x14ac:dyDescent="0.45">
      <c r="A934" s="299"/>
      <c r="B934" s="299"/>
      <c r="C934" s="299"/>
      <c r="D934" s="299"/>
      <c r="E934" s="299"/>
      <c r="F934" s="299"/>
      <c r="G934" s="299"/>
      <c r="H934" s="299"/>
      <c r="I934" s="299"/>
      <c r="J934" s="299"/>
      <c r="K934" s="299"/>
      <c r="L934" s="299"/>
      <c r="M934" s="299"/>
      <c r="N934" s="299"/>
      <c r="O934" s="299"/>
      <c r="P934" s="299"/>
      <c r="Q934" s="299"/>
      <c r="R934" s="299"/>
      <c r="S934" s="299"/>
      <c r="T934" s="299"/>
      <c r="U934" s="299"/>
      <c r="V934" s="299"/>
      <c r="W934" s="299"/>
      <c r="X934" s="299"/>
      <c r="Y934" s="299"/>
      <c r="Z934" s="299"/>
    </row>
    <row r="935" spans="1:26" ht="12.75" customHeight="1" x14ac:dyDescent="0.45">
      <c r="A935" s="299"/>
      <c r="B935" s="299"/>
      <c r="C935" s="299"/>
      <c r="D935" s="299"/>
      <c r="E935" s="299"/>
      <c r="F935" s="299"/>
      <c r="G935" s="299"/>
      <c r="H935" s="299"/>
      <c r="I935" s="299"/>
      <c r="J935" s="299"/>
      <c r="K935" s="299"/>
      <c r="L935" s="299"/>
      <c r="M935" s="299"/>
      <c r="N935" s="299"/>
      <c r="O935" s="299"/>
      <c r="P935" s="299"/>
      <c r="Q935" s="299"/>
      <c r="R935" s="299"/>
      <c r="S935" s="299"/>
      <c r="T935" s="299"/>
      <c r="U935" s="299"/>
      <c r="V935" s="299"/>
      <c r="W935" s="299"/>
      <c r="X935" s="299"/>
      <c r="Y935" s="299"/>
      <c r="Z935" s="299"/>
    </row>
    <row r="936" spans="1:26" ht="12.75" customHeight="1" x14ac:dyDescent="0.45">
      <c r="A936" s="299"/>
      <c r="B936" s="299"/>
      <c r="C936" s="299"/>
      <c r="D936" s="299"/>
      <c r="E936" s="299"/>
      <c r="F936" s="299"/>
      <c r="G936" s="299"/>
      <c r="H936" s="299"/>
      <c r="I936" s="299"/>
      <c r="J936" s="299"/>
      <c r="K936" s="299"/>
      <c r="L936" s="299"/>
      <c r="M936" s="299"/>
      <c r="N936" s="299"/>
      <c r="O936" s="299"/>
      <c r="P936" s="299"/>
      <c r="Q936" s="299"/>
      <c r="R936" s="299"/>
      <c r="S936" s="299"/>
      <c r="T936" s="299"/>
      <c r="U936" s="299"/>
      <c r="V936" s="299"/>
      <c r="W936" s="299"/>
      <c r="X936" s="299"/>
      <c r="Y936" s="299"/>
      <c r="Z936" s="299"/>
    </row>
    <row r="937" spans="1:26" ht="12.75" customHeight="1" x14ac:dyDescent="0.45">
      <c r="A937" s="299"/>
      <c r="B937" s="299"/>
      <c r="C937" s="299"/>
      <c r="D937" s="299"/>
      <c r="E937" s="299"/>
      <c r="F937" s="299"/>
      <c r="G937" s="299"/>
      <c r="H937" s="299"/>
      <c r="I937" s="299"/>
      <c r="J937" s="299"/>
      <c r="K937" s="299"/>
      <c r="L937" s="299"/>
      <c r="M937" s="299"/>
      <c r="N937" s="299"/>
      <c r="O937" s="299"/>
      <c r="P937" s="299"/>
      <c r="Q937" s="299"/>
      <c r="R937" s="299"/>
      <c r="S937" s="299"/>
      <c r="T937" s="299"/>
      <c r="U937" s="299"/>
      <c r="V937" s="299"/>
      <c r="W937" s="299"/>
      <c r="X937" s="299"/>
      <c r="Y937" s="299"/>
      <c r="Z937" s="299"/>
    </row>
    <row r="938" spans="1:26" ht="12.75" customHeight="1" x14ac:dyDescent="0.45">
      <c r="A938" s="299"/>
      <c r="B938" s="299"/>
      <c r="C938" s="299"/>
      <c r="D938" s="299"/>
      <c r="E938" s="299"/>
      <c r="F938" s="299"/>
      <c r="G938" s="299"/>
      <c r="H938" s="299"/>
      <c r="I938" s="299"/>
      <c r="J938" s="299"/>
      <c r="K938" s="299"/>
      <c r="L938" s="299"/>
      <c r="M938" s="299"/>
      <c r="N938" s="299"/>
      <c r="O938" s="299"/>
      <c r="P938" s="299"/>
      <c r="Q938" s="299"/>
      <c r="R938" s="299"/>
      <c r="S938" s="299"/>
      <c r="T938" s="299"/>
      <c r="U938" s="299"/>
      <c r="V938" s="299"/>
      <c r="W938" s="299"/>
      <c r="X938" s="299"/>
      <c r="Y938" s="299"/>
      <c r="Z938" s="299"/>
    </row>
    <row r="939" spans="1:26" ht="12.75" customHeight="1" x14ac:dyDescent="0.45">
      <c r="A939" s="299"/>
      <c r="B939" s="299"/>
      <c r="C939" s="299"/>
      <c r="D939" s="299"/>
      <c r="E939" s="299"/>
      <c r="F939" s="299"/>
      <c r="G939" s="299"/>
      <c r="H939" s="299"/>
      <c r="I939" s="299"/>
      <c r="J939" s="299"/>
      <c r="K939" s="299"/>
      <c r="L939" s="299"/>
      <c r="M939" s="299"/>
      <c r="N939" s="299"/>
      <c r="O939" s="299"/>
      <c r="P939" s="299"/>
      <c r="Q939" s="299"/>
      <c r="R939" s="299"/>
      <c r="S939" s="299"/>
      <c r="T939" s="299"/>
      <c r="U939" s="299"/>
      <c r="V939" s="299"/>
      <c r="W939" s="299"/>
      <c r="X939" s="299"/>
      <c r="Y939" s="299"/>
      <c r="Z939" s="299"/>
    </row>
    <row r="940" spans="1:26" ht="12.75" customHeight="1" x14ac:dyDescent="0.45">
      <c r="A940" s="299"/>
      <c r="B940" s="299"/>
      <c r="C940" s="299"/>
      <c r="D940" s="299"/>
      <c r="E940" s="299"/>
      <c r="F940" s="299"/>
      <c r="G940" s="299"/>
      <c r="H940" s="299"/>
      <c r="I940" s="299"/>
      <c r="J940" s="299"/>
      <c r="K940" s="299"/>
      <c r="L940" s="299"/>
      <c r="M940" s="299"/>
      <c r="N940" s="299"/>
      <c r="O940" s="299"/>
      <c r="P940" s="299"/>
      <c r="Q940" s="299"/>
      <c r="R940" s="299"/>
      <c r="S940" s="299"/>
      <c r="T940" s="299"/>
      <c r="U940" s="299"/>
      <c r="V940" s="299"/>
      <c r="W940" s="299"/>
      <c r="X940" s="299"/>
      <c r="Y940" s="299"/>
      <c r="Z940" s="299"/>
    </row>
    <row r="941" spans="1:26" ht="12.75" customHeight="1" x14ac:dyDescent="0.45">
      <c r="A941" s="299"/>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row>
    <row r="942" spans="1:26" ht="12.75" customHeight="1" x14ac:dyDescent="0.45">
      <c r="A942" s="299"/>
      <c r="B942" s="299"/>
      <c r="C942" s="299"/>
      <c r="D942" s="299"/>
      <c r="E942" s="299"/>
      <c r="F942" s="299"/>
      <c r="G942" s="299"/>
      <c r="H942" s="299"/>
      <c r="I942" s="299"/>
      <c r="J942" s="299"/>
      <c r="K942" s="299"/>
      <c r="L942" s="299"/>
      <c r="M942" s="299"/>
      <c r="N942" s="299"/>
      <c r="O942" s="299"/>
      <c r="P942" s="299"/>
      <c r="Q942" s="299"/>
      <c r="R942" s="299"/>
      <c r="S942" s="299"/>
      <c r="T942" s="299"/>
      <c r="U942" s="299"/>
      <c r="V942" s="299"/>
      <c r="W942" s="299"/>
      <c r="X942" s="299"/>
      <c r="Y942" s="299"/>
      <c r="Z942" s="299"/>
    </row>
    <row r="943" spans="1:26" ht="12.75" customHeight="1" x14ac:dyDescent="0.45">
      <c r="A943" s="299"/>
      <c r="B943" s="299"/>
      <c r="C943" s="299"/>
      <c r="D943" s="299"/>
      <c r="E943" s="299"/>
      <c r="F943" s="299"/>
      <c r="G943" s="299"/>
      <c r="H943" s="299"/>
      <c r="I943" s="299"/>
      <c r="J943" s="299"/>
      <c r="K943" s="299"/>
      <c r="L943" s="299"/>
      <c r="M943" s="299"/>
      <c r="N943" s="299"/>
      <c r="O943" s="299"/>
      <c r="P943" s="299"/>
      <c r="Q943" s="299"/>
      <c r="R943" s="299"/>
      <c r="S943" s="299"/>
      <c r="T943" s="299"/>
      <c r="U943" s="299"/>
      <c r="V943" s="299"/>
      <c r="W943" s="299"/>
      <c r="X943" s="299"/>
      <c r="Y943" s="299"/>
      <c r="Z943" s="299"/>
    </row>
    <row r="944" spans="1:26" ht="12.75" customHeight="1" x14ac:dyDescent="0.45">
      <c r="A944" s="299"/>
      <c r="B944" s="299"/>
      <c r="C944" s="299"/>
      <c r="D944" s="299"/>
      <c r="E944" s="299"/>
      <c r="F944" s="299"/>
      <c r="G944" s="299"/>
      <c r="H944" s="299"/>
      <c r="I944" s="299"/>
      <c r="J944" s="299"/>
      <c r="K944" s="299"/>
      <c r="L944" s="299"/>
      <c r="M944" s="299"/>
      <c r="N944" s="299"/>
      <c r="O944" s="299"/>
      <c r="P944" s="299"/>
      <c r="Q944" s="299"/>
      <c r="R944" s="299"/>
      <c r="S944" s="299"/>
      <c r="T944" s="299"/>
      <c r="U944" s="299"/>
      <c r="V944" s="299"/>
      <c r="W944" s="299"/>
      <c r="X944" s="299"/>
      <c r="Y944" s="299"/>
      <c r="Z944" s="299"/>
    </row>
    <row r="945" spans="1:26" ht="12.75" customHeight="1" x14ac:dyDescent="0.45">
      <c r="A945" s="299"/>
      <c r="B945" s="299"/>
      <c r="C945" s="299"/>
      <c r="D945" s="299"/>
      <c r="E945" s="299"/>
      <c r="F945" s="299"/>
      <c r="G945" s="299"/>
      <c r="H945" s="299"/>
      <c r="I945" s="299"/>
      <c r="J945" s="299"/>
      <c r="K945" s="299"/>
      <c r="L945" s="299"/>
      <c r="M945" s="299"/>
      <c r="N945" s="299"/>
      <c r="O945" s="299"/>
      <c r="P945" s="299"/>
      <c r="Q945" s="299"/>
      <c r="R945" s="299"/>
      <c r="S945" s="299"/>
      <c r="T945" s="299"/>
      <c r="U945" s="299"/>
      <c r="V945" s="299"/>
      <c r="W945" s="299"/>
      <c r="X945" s="299"/>
      <c r="Y945" s="299"/>
      <c r="Z945" s="299"/>
    </row>
    <row r="946" spans="1:26" ht="12.75" customHeight="1" x14ac:dyDescent="0.45">
      <c r="A946" s="299"/>
      <c r="B946" s="299"/>
      <c r="C946" s="299"/>
      <c r="D946" s="299"/>
      <c r="E946" s="299"/>
      <c r="F946" s="299"/>
      <c r="G946" s="299"/>
      <c r="H946" s="299"/>
      <c r="I946" s="299"/>
      <c r="J946" s="299"/>
      <c r="K946" s="299"/>
      <c r="L946" s="299"/>
      <c r="M946" s="299"/>
      <c r="N946" s="299"/>
      <c r="O946" s="299"/>
      <c r="P946" s="299"/>
      <c r="Q946" s="299"/>
      <c r="R946" s="299"/>
      <c r="S946" s="299"/>
      <c r="T946" s="299"/>
      <c r="U946" s="299"/>
      <c r="V946" s="299"/>
      <c r="W946" s="299"/>
      <c r="X946" s="299"/>
      <c r="Y946" s="299"/>
      <c r="Z946" s="299"/>
    </row>
    <row r="947" spans="1:26" ht="12.75" customHeight="1" x14ac:dyDescent="0.45">
      <c r="A947" s="299"/>
      <c r="B947" s="299"/>
      <c r="C947" s="299"/>
      <c r="D947" s="299"/>
      <c r="E947" s="299"/>
      <c r="F947" s="299"/>
      <c r="G947" s="299"/>
      <c r="H947" s="299"/>
      <c r="I947" s="299"/>
      <c r="J947" s="299"/>
      <c r="K947" s="299"/>
      <c r="L947" s="299"/>
      <c r="M947" s="299"/>
      <c r="N947" s="299"/>
      <c r="O947" s="299"/>
      <c r="P947" s="299"/>
      <c r="Q947" s="299"/>
      <c r="R947" s="299"/>
      <c r="S947" s="299"/>
      <c r="T947" s="299"/>
      <c r="U947" s="299"/>
      <c r="V947" s="299"/>
      <c r="W947" s="299"/>
      <c r="X947" s="299"/>
      <c r="Y947" s="299"/>
      <c r="Z947" s="299"/>
    </row>
    <row r="948" spans="1:26" ht="12.75" customHeight="1" x14ac:dyDescent="0.45">
      <c r="A948" s="299"/>
      <c r="B948" s="299"/>
      <c r="C948" s="299"/>
      <c r="D948" s="299"/>
      <c r="E948" s="299"/>
      <c r="F948" s="299"/>
      <c r="G948" s="299"/>
      <c r="H948" s="299"/>
      <c r="I948" s="299"/>
      <c r="J948" s="299"/>
      <c r="K948" s="299"/>
      <c r="L948" s="299"/>
      <c r="M948" s="299"/>
      <c r="N948" s="299"/>
      <c r="O948" s="299"/>
      <c r="P948" s="299"/>
      <c r="Q948" s="299"/>
      <c r="R948" s="299"/>
      <c r="S948" s="299"/>
      <c r="T948" s="299"/>
      <c r="U948" s="299"/>
      <c r="V948" s="299"/>
      <c r="W948" s="299"/>
      <c r="X948" s="299"/>
      <c r="Y948" s="299"/>
      <c r="Z948" s="299"/>
    </row>
    <row r="949" spans="1:26" ht="12.75" customHeight="1" x14ac:dyDescent="0.45">
      <c r="A949" s="299"/>
      <c r="B949" s="299"/>
      <c r="C949" s="299"/>
      <c r="D949" s="299"/>
      <c r="E949" s="299"/>
      <c r="F949" s="299"/>
      <c r="G949" s="299"/>
      <c r="H949" s="299"/>
      <c r="I949" s="299"/>
      <c r="J949" s="299"/>
      <c r="K949" s="299"/>
      <c r="L949" s="299"/>
      <c r="M949" s="299"/>
      <c r="N949" s="299"/>
      <c r="O949" s="299"/>
      <c r="P949" s="299"/>
      <c r="Q949" s="299"/>
      <c r="R949" s="299"/>
      <c r="S949" s="299"/>
      <c r="T949" s="299"/>
      <c r="U949" s="299"/>
      <c r="V949" s="299"/>
      <c r="W949" s="299"/>
      <c r="X949" s="299"/>
      <c r="Y949" s="299"/>
      <c r="Z949" s="299"/>
    </row>
    <row r="950" spans="1:26" ht="12.75" customHeight="1" x14ac:dyDescent="0.45">
      <c r="A950" s="299"/>
      <c r="B950" s="299"/>
      <c r="C950" s="299"/>
      <c r="D950" s="299"/>
      <c r="E950" s="299"/>
      <c r="F950" s="299"/>
      <c r="G950" s="299"/>
      <c r="H950" s="299"/>
      <c r="I950" s="299"/>
      <c r="J950" s="299"/>
      <c r="K950" s="299"/>
      <c r="L950" s="299"/>
      <c r="M950" s="299"/>
      <c r="N950" s="299"/>
      <c r="O950" s="299"/>
      <c r="P950" s="299"/>
      <c r="Q950" s="299"/>
      <c r="R950" s="299"/>
      <c r="S950" s="299"/>
      <c r="T950" s="299"/>
      <c r="U950" s="299"/>
      <c r="V950" s="299"/>
      <c r="W950" s="299"/>
      <c r="X950" s="299"/>
      <c r="Y950" s="299"/>
      <c r="Z950" s="299"/>
    </row>
    <row r="951" spans="1:26" ht="12.75" customHeight="1" x14ac:dyDescent="0.45">
      <c r="A951" s="299"/>
      <c r="B951" s="299"/>
      <c r="C951" s="299"/>
      <c r="D951" s="299"/>
      <c r="E951" s="299"/>
      <c r="F951" s="299"/>
      <c r="G951" s="299"/>
      <c r="H951" s="299"/>
      <c r="I951" s="299"/>
      <c r="J951" s="299"/>
      <c r="K951" s="299"/>
      <c r="L951" s="299"/>
      <c r="M951" s="299"/>
      <c r="N951" s="299"/>
      <c r="O951" s="299"/>
      <c r="P951" s="299"/>
      <c r="Q951" s="299"/>
      <c r="R951" s="299"/>
      <c r="S951" s="299"/>
      <c r="T951" s="299"/>
      <c r="U951" s="299"/>
      <c r="V951" s="299"/>
      <c r="W951" s="299"/>
      <c r="X951" s="299"/>
      <c r="Y951" s="299"/>
      <c r="Z951" s="299"/>
    </row>
    <row r="952" spans="1:26" ht="12.75" customHeight="1" x14ac:dyDescent="0.45">
      <c r="A952" s="299"/>
      <c r="B952" s="299"/>
      <c r="C952" s="299"/>
      <c r="D952" s="299"/>
      <c r="E952" s="299"/>
      <c r="F952" s="299"/>
      <c r="G952" s="299"/>
      <c r="H952" s="299"/>
      <c r="I952" s="299"/>
      <c r="J952" s="299"/>
      <c r="K952" s="299"/>
      <c r="L952" s="299"/>
      <c r="M952" s="299"/>
      <c r="N952" s="299"/>
      <c r="O952" s="299"/>
      <c r="P952" s="299"/>
      <c r="Q952" s="299"/>
      <c r="R952" s="299"/>
      <c r="S952" s="299"/>
      <c r="T952" s="299"/>
      <c r="U952" s="299"/>
      <c r="V952" s="299"/>
      <c r="W952" s="299"/>
      <c r="X952" s="299"/>
      <c r="Y952" s="299"/>
      <c r="Z952" s="299"/>
    </row>
    <row r="953" spans="1:26" ht="12.75" customHeight="1" x14ac:dyDescent="0.45">
      <c r="A953" s="299"/>
      <c r="B953" s="299"/>
      <c r="C953" s="299"/>
      <c r="D953" s="299"/>
      <c r="E953" s="299"/>
      <c r="F953" s="299"/>
      <c r="G953" s="299"/>
      <c r="H953" s="299"/>
      <c r="I953" s="299"/>
      <c r="J953" s="299"/>
      <c r="K953" s="299"/>
      <c r="L953" s="299"/>
      <c r="M953" s="299"/>
      <c r="N953" s="299"/>
      <c r="O953" s="299"/>
      <c r="P953" s="299"/>
      <c r="Q953" s="299"/>
      <c r="R953" s="299"/>
      <c r="S953" s="299"/>
      <c r="T953" s="299"/>
      <c r="U953" s="299"/>
      <c r="V953" s="299"/>
      <c r="W953" s="299"/>
      <c r="X953" s="299"/>
      <c r="Y953" s="299"/>
      <c r="Z953" s="299"/>
    </row>
    <row r="954" spans="1:26" ht="12.75" customHeight="1" x14ac:dyDescent="0.45">
      <c r="A954" s="299"/>
      <c r="B954" s="299"/>
      <c r="C954" s="299"/>
      <c r="D954" s="299"/>
      <c r="E954" s="299"/>
      <c r="F954" s="299"/>
      <c r="G954" s="299"/>
      <c r="H954" s="299"/>
      <c r="I954" s="299"/>
      <c r="J954" s="299"/>
      <c r="K954" s="299"/>
      <c r="L954" s="299"/>
      <c r="M954" s="299"/>
      <c r="N954" s="299"/>
      <c r="O954" s="299"/>
      <c r="P954" s="299"/>
      <c r="Q954" s="299"/>
      <c r="R954" s="299"/>
      <c r="S954" s="299"/>
      <c r="T954" s="299"/>
      <c r="U954" s="299"/>
      <c r="V954" s="299"/>
      <c r="W954" s="299"/>
      <c r="X954" s="299"/>
      <c r="Y954" s="299"/>
      <c r="Z954" s="299"/>
    </row>
    <row r="955" spans="1:26" ht="12.75" customHeight="1" x14ac:dyDescent="0.45">
      <c r="A955" s="299"/>
      <c r="B955" s="299"/>
      <c r="C955" s="299"/>
      <c r="D955" s="299"/>
      <c r="E955" s="299"/>
      <c r="F955" s="299"/>
      <c r="G955" s="299"/>
      <c r="H955" s="299"/>
      <c r="I955" s="299"/>
      <c r="J955" s="299"/>
      <c r="K955" s="299"/>
      <c r="L955" s="299"/>
      <c r="M955" s="299"/>
      <c r="N955" s="299"/>
      <c r="O955" s="299"/>
      <c r="P955" s="299"/>
      <c r="Q955" s="299"/>
      <c r="R955" s="299"/>
      <c r="S955" s="299"/>
      <c r="T955" s="299"/>
      <c r="U955" s="299"/>
      <c r="V955" s="299"/>
      <c r="W955" s="299"/>
      <c r="X955" s="299"/>
      <c r="Y955" s="299"/>
      <c r="Z955" s="299"/>
    </row>
    <row r="956" spans="1:26" ht="12.75" customHeight="1" x14ac:dyDescent="0.45">
      <c r="A956" s="299"/>
      <c r="B956" s="299"/>
      <c r="C956" s="299"/>
      <c r="D956" s="299"/>
      <c r="E956" s="299"/>
      <c r="F956" s="299"/>
      <c r="G956" s="299"/>
      <c r="H956" s="299"/>
      <c r="I956" s="299"/>
      <c r="J956" s="299"/>
      <c r="K956" s="299"/>
      <c r="L956" s="299"/>
      <c r="M956" s="299"/>
      <c r="N956" s="299"/>
      <c r="O956" s="299"/>
      <c r="P956" s="299"/>
      <c r="Q956" s="299"/>
      <c r="R956" s="299"/>
      <c r="S956" s="299"/>
      <c r="T956" s="299"/>
      <c r="U956" s="299"/>
      <c r="V956" s="299"/>
      <c r="W956" s="299"/>
      <c r="X956" s="299"/>
      <c r="Y956" s="299"/>
      <c r="Z956" s="299"/>
    </row>
    <row r="957" spans="1:26" ht="12.75" customHeight="1" x14ac:dyDescent="0.45">
      <c r="A957" s="299"/>
      <c r="B957" s="299"/>
      <c r="C957" s="299"/>
      <c r="D957" s="299"/>
      <c r="E957" s="299"/>
      <c r="F957" s="299"/>
      <c r="G957" s="299"/>
      <c r="H957" s="299"/>
      <c r="I957" s="299"/>
      <c r="J957" s="299"/>
      <c r="K957" s="299"/>
      <c r="L957" s="299"/>
      <c r="M957" s="299"/>
      <c r="N957" s="299"/>
      <c r="O957" s="299"/>
      <c r="P957" s="299"/>
      <c r="Q957" s="299"/>
      <c r="R957" s="299"/>
      <c r="S957" s="299"/>
      <c r="T957" s="299"/>
      <c r="U957" s="299"/>
      <c r="V957" s="299"/>
      <c r="W957" s="299"/>
      <c r="X957" s="299"/>
      <c r="Y957" s="299"/>
      <c r="Z957" s="299"/>
    </row>
    <row r="958" spans="1:26" ht="12.75" customHeight="1" x14ac:dyDescent="0.45">
      <c r="A958" s="299"/>
      <c r="B958" s="299"/>
      <c r="C958" s="299"/>
      <c r="D958" s="299"/>
      <c r="E958" s="299"/>
      <c r="F958" s="299"/>
      <c r="G958" s="299"/>
      <c r="H958" s="299"/>
      <c r="I958" s="299"/>
      <c r="J958" s="299"/>
      <c r="K958" s="299"/>
      <c r="L958" s="299"/>
      <c r="M958" s="299"/>
      <c r="N958" s="299"/>
      <c r="O958" s="299"/>
      <c r="P958" s="299"/>
      <c r="Q958" s="299"/>
      <c r="R958" s="299"/>
      <c r="S958" s="299"/>
      <c r="T958" s="299"/>
      <c r="U958" s="299"/>
      <c r="V958" s="299"/>
      <c r="W958" s="299"/>
      <c r="X958" s="299"/>
      <c r="Y958" s="299"/>
      <c r="Z958" s="299"/>
    </row>
    <row r="959" spans="1:26" ht="12.75" customHeight="1" x14ac:dyDescent="0.45">
      <c r="A959" s="299"/>
      <c r="B959" s="299"/>
      <c r="C959" s="299"/>
      <c r="D959" s="299"/>
      <c r="E959" s="299"/>
      <c r="F959" s="299"/>
      <c r="G959" s="299"/>
      <c r="H959" s="299"/>
      <c r="I959" s="299"/>
      <c r="J959" s="299"/>
      <c r="K959" s="299"/>
      <c r="L959" s="299"/>
      <c r="M959" s="299"/>
      <c r="N959" s="299"/>
      <c r="O959" s="299"/>
      <c r="P959" s="299"/>
      <c r="Q959" s="299"/>
      <c r="R959" s="299"/>
      <c r="S959" s="299"/>
      <c r="T959" s="299"/>
      <c r="U959" s="299"/>
      <c r="V959" s="299"/>
      <c r="W959" s="299"/>
      <c r="X959" s="299"/>
      <c r="Y959" s="299"/>
      <c r="Z959" s="299"/>
    </row>
    <row r="960" spans="1:26" ht="12.75" customHeight="1" x14ac:dyDescent="0.45">
      <c r="A960" s="299"/>
      <c r="B960" s="299"/>
      <c r="C960" s="299"/>
      <c r="D960" s="299"/>
      <c r="E960" s="299"/>
      <c r="F960" s="299"/>
      <c r="G960" s="299"/>
      <c r="H960" s="299"/>
      <c r="I960" s="299"/>
      <c r="J960" s="299"/>
      <c r="K960" s="299"/>
      <c r="L960" s="299"/>
      <c r="M960" s="299"/>
      <c r="N960" s="299"/>
      <c r="O960" s="299"/>
      <c r="P960" s="299"/>
      <c r="Q960" s="299"/>
      <c r="R960" s="299"/>
      <c r="S960" s="299"/>
      <c r="T960" s="299"/>
      <c r="U960" s="299"/>
      <c r="V960" s="299"/>
      <c r="W960" s="299"/>
      <c r="X960" s="299"/>
      <c r="Y960" s="299"/>
      <c r="Z960" s="299"/>
    </row>
    <row r="961" spans="1:26" ht="12.75" customHeight="1" x14ac:dyDescent="0.45">
      <c r="A961" s="299"/>
      <c r="B961" s="299"/>
      <c r="C961" s="299"/>
      <c r="D961" s="299"/>
      <c r="E961" s="299"/>
      <c r="F961" s="299"/>
      <c r="G961" s="299"/>
      <c r="H961" s="299"/>
      <c r="I961" s="299"/>
      <c r="J961" s="299"/>
      <c r="K961" s="299"/>
      <c r="L961" s="299"/>
      <c r="M961" s="299"/>
      <c r="N961" s="299"/>
      <c r="O961" s="299"/>
      <c r="P961" s="299"/>
      <c r="Q961" s="299"/>
      <c r="R961" s="299"/>
      <c r="S961" s="299"/>
      <c r="T961" s="299"/>
      <c r="U961" s="299"/>
      <c r="V961" s="299"/>
      <c r="W961" s="299"/>
      <c r="X961" s="299"/>
      <c r="Y961" s="299"/>
      <c r="Z961" s="299"/>
    </row>
    <row r="962" spans="1:26" ht="12.75" customHeight="1" x14ac:dyDescent="0.45">
      <c r="A962" s="299"/>
      <c r="B962" s="299"/>
      <c r="C962" s="299"/>
      <c r="D962" s="299"/>
      <c r="E962" s="299"/>
      <c r="F962" s="299"/>
      <c r="G962" s="299"/>
      <c r="H962" s="299"/>
      <c r="I962" s="299"/>
      <c r="J962" s="299"/>
      <c r="K962" s="299"/>
      <c r="L962" s="299"/>
      <c r="M962" s="299"/>
      <c r="N962" s="299"/>
      <c r="O962" s="299"/>
      <c r="P962" s="299"/>
      <c r="Q962" s="299"/>
      <c r="R962" s="299"/>
      <c r="S962" s="299"/>
      <c r="T962" s="299"/>
      <c r="U962" s="299"/>
      <c r="V962" s="299"/>
      <c r="W962" s="299"/>
      <c r="X962" s="299"/>
      <c r="Y962" s="299"/>
      <c r="Z962" s="299"/>
    </row>
    <row r="963" spans="1:26" ht="12.75" customHeight="1" x14ac:dyDescent="0.45">
      <c r="A963" s="299"/>
      <c r="B963" s="299"/>
      <c r="C963" s="299"/>
      <c r="D963" s="299"/>
      <c r="E963" s="299"/>
      <c r="F963" s="299"/>
      <c r="G963" s="299"/>
      <c r="H963" s="299"/>
      <c r="I963" s="299"/>
      <c r="J963" s="299"/>
      <c r="K963" s="299"/>
      <c r="L963" s="299"/>
      <c r="M963" s="299"/>
      <c r="N963" s="299"/>
      <c r="O963" s="299"/>
      <c r="P963" s="299"/>
      <c r="Q963" s="299"/>
      <c r="R963" s="299"/>
      <c r="S963" s="299"/>
      <c r="T963" s="299"/>
      <c r="U963" s="299"/>
      <c r="V963" s="299"/>
      <c r="W963" s="299"/>
      <c r="X963" s="299"/>
      <c r="Y963" s="299"/>
      <c r="Z963" s="299"/>
    </row>
    <row r="964" spans="1:26" ht="12.75" customHeight="1" x14ac:dyDescent="0.45">
      <c r="A964" s="299"/>
      <c r="B964" s="299"/>
      <c r="C964" s="299"/>
      <c r="D964" s="299"/>
      <c r="E964" s="299"/>
      <c r="F964" s="299"/>
      <c r="G964" s="299"/>
      <c r="H964" s="299"/>
      <c r="I964" s="299"/>
      <c r="J964" s="299"/>
      <c r="K964" s="299"/>
      <c r="L964" s="299"/>
      <c r="M964" s="299"/>
      <c r="N964" s="299"/>
      <c r="O964" s="299"/>
      <c r="P964" s="299"/>
      <c r="Q964" s="299"/>
      <c r="R964" s="299"/>
      <c r="S964" s="299"/>
      <c r="T964" s="299"/>
      <c r="U964" s="299"/>
      <c r="V964" s="299"/>
      <c r="W964" s="299"/>
      <c r="X964" s="299"/>
      <c r="Y964" s="299"/>
      <c r="Z964" s="299"/>
    </row>
    <row r="965" spans="1:26" ht="12.75" customHeight="1" x14ac:dyDescent="0.45">
      <c r="A965" s="299"/>
      <c r="B965" s="299"/>
      <c r="C965" s="299"/>
      <c r="D965" s="299"/>
      <c r="E965" s="299"/>
      <c r="F965" s="299"/>
      <c r="G965" s="299"/>
      <c r="H965" s="299"/>
      <c r="I965" s="299"/>
      <c r="J965" s="299"/>
      <c r="K965" s="299"/>
      <c r="L965" s="299"/>
      <c r="M965" s="299"/>
      <c r="N965" s="299"/>
      <c r="O965" s="299"/>
      <c r="P965" s="299"/>
      <c r="Q965" s="299"/>
      <c r="R965" s="299"/>
      <c r="S965" s="299"/>
      <c r="T965" s="299"/>
      <c r="U965" s="299"/>
      <c r="V965" s="299"/>
      <c r="W965" s="299"/>
      <c r="X965" s="299"/>
      <c r="Y965" s="299"/>
      <c r="Z965" s="299"/>
    </row>
    <row r="966" spans="1:26" ht="12.75" customHeight="1" x14ac:dyDescent="0.45">
      <c r="A966" s="299"/>
      <c r="B966" s="299"/>
      <c r="C966" s="299"/>
      <c r="D966" s="299"/>
      <c r="E966" s="299"/>
      <c r="F966" s="299"/>
      <c r="G966" s="299"/>
      <c r="H966" s="299"/>
      <c r="I966" s="299"/>
      <c r="J966" s="299"/>
      <c r="K966" s="299"/>
      <c r="L966" s="299"/>
      <c r="M966" s="299"/>
      <c r="N966" s="299"/>
      <c r="O966" s="299"/>
      <c r="P966" s="299"/>
      <c r="Q966" s="299"/>
      <c r="R966" s="299"/>
      <c r="S966" s="299"/>
      <c r="T966" s="299"/>
      <c r="U966" s="299"/>
      <c r="V966" s="299"/>
      <c r="W966" s="299"/>
      <c r="X966" s="299"/>
      <c r="Y966" s="299"/>
      <c r="Z966" s="299"/>
    </row>
    <row r="967" spans="1:26" ht="12.75" customHeight="1" x14ac:dyDescent="0.45">
      <c r="A967" s="299"/>
      <c r="B967" s="299"/>
      <c r="C967" s="299"/>
      <c r="D967" s="299"/>
      <c r="E967" s="299"/>
      <c r="F967" s="299"/>
      <c r="G967" s="299"/>
      <c r="H967" s="299"/>
      <c r="I967" s="299"/>
      <c r="J967" s="299"/>
      <c r="K967" s="299"/>
      <c r="L967" s="299"/>
      <c r="M967" s="299"/>
      <c r="N967" s="299"/>
      <c r="O967" s="299"/>
      <c r="P967" s="299"/>
      <c r="Q967" s="299"/>
      <c r="R967" s="299"/>
      <c r="S967" s="299"/>
      <c r="T967" s="299"/>
      <c r="U967" s="299"/>
      <c r="V967" s="299"/>
      <c r="W967" s="299"/>
      <c r="X967" s="299"/>
      <c r="Y967" s="299"/>
      <c r="Z967" s="299"/>
    </row>
  </sheetData>
  <sheetProtection algorithmName="SHA-512" hashValue="NMYBbsfuZInMYo5GE8KxCmtLzlC8CsCNWdkOpP/F6Grqp1eTEa7EQFztMR0faR9/4PEC6RoZDEJpR95ecAsLMA==" saltValue="Cklv8Sq4zC5i6/y1jhh6Yg==" spinCount="100000" sheet="1" objects="1" scenarios="1"/>
  <mergeCells count="2">
    <mergeCell ref="A4:F4"/>
    <mergeCell ref="A8:F8"/>
  </mergeCells>
  <hyperlinks>
    <hyperlink ref="A10" r:id="rId1"/>
  </hyperlinks>
  <pageMargins left="0.70866141732283472" right="0.70866141732283472" top="0.74803149606299213" bottom="0.74803149606299213" header="0.31496062992125984" footer="0.31496062992125984"/>
  <pageSetup paperSize="9" scale="84" orientation="landscape"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D21"/>
  <sheetViews>
    <sheetView showGridLines="0" workbookViewId="0"/>
  </sheetViews>
  <sheetFormatPr defaultColWidth="8.796875" defaultRowHeight="14.25" x14ac:dyDescent="0.45"/>
  <cols>
    <col min="1" max="1" width="2" style="296" customWidth="1"/>
    <col min="2" max="2" width="34.796875" style="296" customWidth="1"/>
    <col min="3" max="3" width="20" style="296" customWidth="1"/>
    <col min="4" max="4" width="45.796875" style="296" customWidth="1"/>
    <col min="5" max="5" width="2.796875" style="296" customWidth="1"/>
    <col min="6" max="16384" width="8.796875" style="296"/>
  </cols>
  <sheetData>
    <row r="2" spans="2:4" ht="18" x14ac:dyDescent="0.45">
      <c r="B2" s="295" t="s">
        <v>2043</v>
      </c>
    </row>
    <row r="4" spans="2:4" ht="49.8" customHeight="1" x14ac:dyDescent="0.45">
      <c r="B4" s="311" t="s">
        <v>2044</v>
      </c>
      <c r="C4" s="311"/>
      <c r="D4" s="311"/>
    </row>
    <row r="6" spans="2:4" x14ac:dyDescent="0.45">
      <c r="B6" s="297" t="s">
        <v>2045</v>
      </c>
      <c r="C6" s="297" t="s">
        <v>2046</v>
      </c>
      <c r="D6" s="297" t="s">
        <v>2047</v>
      </c>
    </row>
    <row r="7" spans="2:4" x14ac:dyDescent="0.45">
      <c r="B7" s="297"/>
      <c r="C7" s="297"/>
      <c r="D7" s="297"/>
    </row>
    <row r="8" spans="2:4" ht="228" x14ac:dyDescent="0.45">
      <c r="B8" s="298" t="s">
        <v>2048</v>
      </c>
      <c r="C8" s="296" t="s">
        <v>2049</v>
      </c>
      <c r="D8" s="172" t="s">
        <v>2064</v>
      </c>
    </row>
    <row r="9" spans="2:4" x14ac:dyDescent="0.45">
      <c r="B9" s="298"/>
      <c r="D9" s="172"/>
    </row>
    <row r="10" spans="2:4" ht="128.25" x14ac:dyDescent="0.45">
      <c r="B10" s="298" t="s">
        <v>2050</v>
      </c>
      <c r="C10" s="296" t="s">
        <v>2051</v>
      </c>
      <c r="D10" s="172" t="s">
        <v>2063</v>
      </c>
    </row>
    <row r="11" spans="2:4" x14ac:dyDescent="0.45">
      <c r="B11" s="298"/>
      <c r="D11" s="172"/>
    </row>
    <row r="12" spans="2:4" ht="242.25" x14ac:dyDescent="0.45">
      <c r="B12" s="298" t="s">
        <v>2052</v>
      </c>
      <c r="C12" s="296" t="s">
        <v>2060</v>
      </c>
      <c r="D12" s="172" t="s">
        <v>2061</v>
      </c>
    </row>
    <row r="13" spans="2:4" x14ac:dyDescent="0.45">
      <c r="B13" s="298"/>
      <c r="D13" s="172"/>
    </row>
    <row r="14" spans="2:4" ht="114" x14ac:dyDescent="0.45">
      <c r="B14" s="298" t="s">
        <v>2053</v>
      </c>
      <c r="C14" s="296" t="s">
        <v>2054</v>
      </c>
      <c r="D14" s="172" t="s">
        <v>2055</v>
      </c>
    </row>
    <row r="17" spans="2:4" ht="18" x14ac:dyDescent="0.45">
      <c r="B17" s="295" t="s">
        <v>2056</v>
      </c>
    </row>
    <row r="19" spans="2:4" ht="72" customHeight="1" x14ac:dyDescent="0.45">
      <c r="B19" s="311" t="s">
        <v>2057</v>
      </c>
      <c r="C19" s="311"/>
      <c r="D19" s="311"/>
    </row>
    <row r="20" spans="2:4" ht="69.7" customHeight="1" x14ac:dyDescent="0.45">
      <c r="B20" s="311" t="s">
        <v>2058</v>
      </c>
      <c r="C20" s="311"/>
      <c r="D20" s="311"/>
    </row>
    <row r="21" spans="2:4" ht="41.55" customHeight="1" x14ac:dyDescent="0.45">
      <c r="B21" s="312" t="s">
        <v>2062</v>
      </c>
      <c r="C21" s="312"/>
      <c r="D21" s="312"/>
    </row>
  </sheetData>
  <sheetProtection algorithmName="SHA-512" hashValue="DVZFGLijwM2Tkt4q626XR/hJmTsBNFDVa3pUsDvWj5s1g4EPtAGL8pBjCOo97FtaEYL3saBB5uXtKLdDetVqBQ==" saltValue="0UA2peBqdfA/L3zUVY7JxA==" spinCount="100000" sheet="1" objects="1" scenarios="1" autoFilter="0"/>
  <mergeCells count="4">
    <mergeCell ref="B4:D4"/>
    <mergeCell ref="B19:D19"/>
    <mergeCell ref="B20:D20"/>
    <mergeCell ref="B21:D21"/>
  </mergeCells>
  <pageMargins left="0.70866141732283472" right="0.70866141732283472" top="0.74803149606299213" bottom="0.74803149606299213" header="0.31496062992125984" footer="0.31496062992125984"/>
  <pageSetup paperSize="9" scale="79" orientation="portrait" r:id="rId1"/>
  <headerFooter>
    <oddHeader>&amp;L&amp;"-,Bold"&amp;12Finance Global Process Design: Self-assessment Workbook Guidance</oddHeader>
    <oddFooter>&amp;L&amp;F : &amp;A&amp;C&amp;P /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topLeftCell="A4" workbookViewId="0">
      <selection activeCell="A13" sqref="A13"/>
    </sheetView>
  </sheetViews>
  <sheetFormatPr defaultRowHeight="14.25" x14ac:dyDescent="0.45"/>
  <sheetData/>
  <sheetProtection algorithmName="SHA-512" hashValue="zCDuadVTm4+D5XtCOwjKrmaglACawzmn/e3S4M7JrfePJTH50GqIRsg2OWbgrNGJo4gumRdt7ZO09X6kQ1Ye8w==" saltValue="IjM8x6CVrOIKCGGTOL3HKQ==" spinCount="100000" sheet="1" objects="1" scenarios="1" autoFilter="0"/>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BW45"/>
  <sheetViews>
    <sheetView topLeftCell="A5" workbookViewId="0">
      <selection activeCell="AE5" sqref="AE5"/>
    </sheetView>
  </sheetViews>
  <sheetFormatPr defaultColWidth="8.73046875" defaultRowHeight="14.25" x14ac:dyDescent="0.45"/>
  <cols>
    <col min="1" max="2" width="8.73046875" style="186"/>
    <col min="3" max="3" width="1.19921875" style="186" customWidth="1"/>
    <col min="4" max="4" width="2.59765625" style="186" customWidth="1"/>
    <col min="5" max="6" width="1.19921875" style="186" customWidth="1"/>
    <col min="7" max="7" width="2.59765625" style="186" customWidth="1"/>
    <col min="8" max="9" width="1.19921875" style="186" customWidth="1"/>
    <col min="10" max="10" width="2.59765625" style="186" customWidth="1"/>
    <col min="11" max="12" width="1.19921875" style="186" customWidth="1"/>
    <col min="13" max="13" width="2.59765625" style="186" customWidth="1"/>
    <col min="14" max="15" width="1.19921875" style="186" customWidth="1"/>
    <col min="16" max="16" width="2.59765625" style="186" customWidth="1"/>
    <col min="17" max="18" width="1.19921875" style="186" customWidth="1"/>
    <col min="19" max="19" width="2.59765625" style="186" customWidth="1"/>
    <col min="20" max="21" width="1.19921875" style="186" customWidth="1"/>
    <col min="22" max="22" width="2.59765625" style="186" customWidth="1"/>
    <col min="23" max="24" width="1.19921875" style="186" customWidth="1"/>
    <col min="25" max="25" width="2.59765625" style="186" customWidth="1"/>
    <col min="26" max="27" width="1.19921875" style="186" customWidth="1"/>
    <col min="28" max="28" width="2.59765625" style="186" customWidth="1"/>
    <col min="29" max="30" width="1.19921875" style="186" customWidth="1"/>
    <col min="31" max="31" width="2.59765625" style="186" customWidth="1"/>
    <col min="32" max="33" width="1.19921875" style="186" customWidth="1"/>
    <col min="34" max="34" width="2.59765625" style="186" customWidth="1"/>
    <col min="35" max="36" width="1.19921875" style="186" customWidth="1"/>
    <col min="37" max="37" width="2.59765625" style="186" customWidth="1"/>
    <col min="38" max="39" width="1.19921875" style="186" customWidth="1"/>
    <col min="40" max="40" width="2.59765625" style="186" customWidth="1"/>
    <col min="41" max="42" width="1.19921875" style="186" customWidth="1"/>
    <col min="43" max="43" width="2.59765625" style="186" customWidth="1"/>
    <col min="44" max="45" width="1.19921875" style="186" customWidth="1"/>
    <col min="46" max="46" width="2.59765625" style="186" customWidth="1"/>
    <col min="47" max="48" width="1.19921875" style="186" customWidth="1"/>
    <col min="49" max="49" width="2.59765625" style="186" customWidth="1"/>
    <col min="50" max="51" width="1.19921875" style="186" customWidth="1"/>
    <col min="52" max="52" width="2.59765625" style="186" customWidth="1"/>
    <col min="53" max="54" width="1.19921875" style="186" customWidth="1"/>
    <col min="55" max="55" width="2.59765625" style="186" customWidth="1"/>
    <col min="56" max="57" width="1.19921875" style="186" customWidth="1"/>
    <col min="58" max="58" width="2.59765625" style="186" customWidth="1"/>
    <col min="59" max="60" width="1.19921875" style="186" customWidth="1"/>
    <col min="61" max="61" width="2.59765625" style="186" customWidth="1"/>
    <col min="62" max="63" width="1.19921875" style="186" customWidth="1"/>
    <col min="64" max="64" width="2.59765625" style="186" customWidth="1"/>
    <col min="65" max="66" width="1.19921875" style="186" customWidth="1"/>
    <col min="67" max="67" width="2.59765625" style="186" customWidth="1"/>
    <col min="68" max="69" width="1.19921875" style="186" customWidth="1"/>
    <col min="70" max="70" width="2.59765625" style="186" customWidth="1"/>
    <col min="71" max="71" width="1.19921875" style="186" customWidth="1"/>
    <col min="72" max="72" width="2.265625" style="186" customWidth="1"/>
    <col min="73" max="73" width="3.53125" style="186" bestFit="1" customWidth="1"/>
    <col min="74" max="74" width="2.265625" style="186" customWidth="1"/>
    <col min="75" max="16384" width="8.73046875" style="186"/>
  </cols>
  <sheetData>
    <row r="2" spans="1:75" x14ac:dyDescent="0.45">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row>
    <row r="3" spans="1:75" ht="21" customHeight="1" x14ac:dyDescent="0.45">
      <c r="A3" s="188"/>
      <c r="B3" s="189" t="s">
        <v>2028</v>
      </c>
      <c r="C3" s="318" t="s">
        <v>1970</v>
      </c>
      <c r="D3" s="318"/>
      <c r="E3" s="318"/>
      <c r="F3" s="318" t="s">
        <v>1972</v>
      </c>
      <c r="G3" s="318"/>
      <c r="H3" s="318"/>
      <c r="I3" s="318" t="s">
        <v>1974</v>
      </c>
      <c r="J3" s="318"/>
      <c r="K3" s="318"/>
      <c r="L3" s="318" t="s">
        <v>1976</v>
      </c>
      <c r="M3" s="318"/>
      <c r="N3" s="318"/>
      <c r="O3" s="318" t="s">
        <v>1978</v>
      </c>
      <c r="P3" s="318"/>
      <c r="Q3" s="318"/>
      <c r="R3" s="318" t="s">
        <v>1980</v>
      </c>
      <c r="S3" s="318"/>
      <c r="T3" s="318"/>
      <c r="U3" s="318" t="s">
        <v>1982</v>
      </c>
      <c r="V3" s="318"/>
      <c r="W3" s="318"/>
      <c r="X3" s="318" t="s">
        <v>1984</v>
      </c>
      <c r="Y3" s="318"/>
      <c r="Z3" s="318"/>
      <c r="AA3" s="318" t="s">
        <v>1986</v>
      </c>
      <c r="AB3" s="318"/>
      <c r="AC3" s="318"/>
      <c r="AD3" s="318" t="s">
        <v>1988</v>
      </c>
      <c r="AE3" s="318"/>
      <c r="AF3" s="318"/>
      <c r="AG3" s="318" t="s">
        <v>1990</v>
      </c>
      <c r="AH3" s="318"/>
      <c r="AI3" s="318"/>
      <c r="AJ3" s="318" t="s">
        <v>1992</v>
      </c>
      <c r="AK3" s="318"/>
      <c r="AL3" s="318"/>
      <c r="AM3" s="318" t="s">
        <v>1994</v>
      </c>
      <c r="AN3" s="318"/>
      <c r="AO3" s="318"/>
      <c r="AP3" s="318" t="s">
        <v>1996</v>
      </c>
      <c r="AQ3" s="318"/>
      <c r="AR3" s="318"/>
      <c r="AS3" s="318" t="s">
        <v>1998</v>
      </c>
      <c r="AT3" s="318"/>
      <c r="AU3" s="318"/>
      <c r="AV3" s="318" t="s">
        <v>2000</v>
      </c>
      <c r="AW3" s="318"/>
      <c r="AX3" s="318"/>
      <c r="AY3" s="318" t="s">
        <v>2002</v>
      </c>
      <c r="AZ3" s="318"/>
      <c r="BA3" s="318"/>
      <c r="BB3" s="318" t="s">
        <v>2004</v>
      </c>
      <c r="BC3" s="318"/>
      <c r="BD3" s="318"/>
      <c r="BE3" s="318" t="s">
        <v>2006</v>
      </c>
      <c r="BF3" s="318"/>
      <c r="BG3" s="318"/>
      <c r="BH3" s="318" t="s">
        <v>2008</v>
      </c>
      <c r="BI3" s="318"/>
      <c r="BJ3" s="318"/>
      <c r="BK3" s="318" t="s">
        <v>2010</v>
      </c>
      <c r="BL3" s="318"/>
      <c r="BM3" s="318"/>
      <c r="BN3" s="318" t="s">
        <v>2012</v>
      </c>
      <c r="BO3" s="318"/>
      <c r="BP3" s="318"/>
      <c r="BQ3" s="318" t="s">
        <v>2014</v>
      </c>
      <c r="BR3" s="318"/>
      <c r="BS3" s="318"/>
      <c r="BT3" s="318" t="s">
        <v>2030</v>
      </c>
      <c r="BU3" s="318"/>
      <c r="BV3" s="319"/>
      <c r="BW3" s="190"/>
    </row>
    <row r="4" spans="1:75" s="195" customFormat="1" ht="4.5" customHeight="1" x14ac:dyDescent="0.45">
      <c r="A4" s="191"/>
      <c r="B4" s="313" t="s">
        <v>1960</v>
      </c>
      <c r="C4" s="192"/>
      <c r="D4" s="192"/>
      <c r="E4" s="192"/>
      <c r="F4" s="193"/>
      <c r="G4" s="192"/>
      <c r="H4" s="192"/>
      <c r="I4" s="193"/>
      <c r="J4" s="192"/>
      <c r="K4" s="192"/>
      <c r="L4" s="193"/>
      <c r="M4" s="192"/>
      <c r="N4" s="192"/>
      <c r="O4" s="193"/>
      <c r="P4" s="192"/>
      <c r="Q4" s="192"/>
      <c r="R4" s="193"/>
      <c r="S4" s="192"/>
      <c r="T4" s="192"/>
      <c r="U4" s="193"/>
      <c r="V4" s="192"/>
      <c r="W4" s="192"/>
      <c r="X4" s="193"/>
      <c r="Y4" s="192"/>
      <c r="Z4" s="192"/>
      <c r="AA4" s="193"/>
      <c r="AB4" s="192"/>
      <c r="AC4" s="192"/>
      <c r="AD4" s="193"/>
      <c r="AE4" s="192"/>
      <c r="AF4" s="192"/>
      <c r="AG4" s="193"/>
      <c r="AH4" s="192"/>
      <c r="AI4" s="192"/>
      <c r="AJ4" s="193"/>
      <c r="AK4" s="192"/>
      <c r="AL4" s="192"/>
      <c r="AM4" s="193"/>
      <c r="AN4" s="192"/>
      <c r="AO4" s="192"/>
      <c r="AP4" s="193"/>
      <c r="AQ4" s="192"/>
      <c r="AR4" s="192"/>
      <c r="AS4" s="193"/>
      <c r="AT4" s="192"/>
      <c r="AU4" s="192"/>
      <c r="AV4" s="193"/>
      <c r="AW4" s="192"/>
      <c r="AX4" s="192"/>
      <c r="AY4" s="193"/>
      <c r="AZ4" s="192"/>
      <c r="BA4" s="192"/>
      <c r="BB4" s="193"/>
      <c r="BC4" s="192"/>
      <c r="BD4" s="192"/>
      <c r="BE4" s="193"/>
      <c r="BF4" s="192"/>
      <c r="BG4" s="192"/>
      <c r="BH4" s="193"/>
      <c r="BI4" s="192"/>
      <c r="BJ4" s="192"/>
      <c r="BK4" s="193"/>
      <c r="BL4" s="192"/>
      <c r="BM4" s="192"/>
      <c r="BN4" s="193"/>
      <c r="BO4" s="192"/>
      <c r="BP4" s="192"/>
      <c r="BQ4" s="193"/>
      <c r="BR4" s="192"/>
      <c r="BS4" s="192"/>
      <c r="BT4" s="193"/>
      <c r="BU4" s="192"/>
      <c r="BV4" s="191"/>
      <c r="BW4" s="194"/>
    </row>
    <row r="5" spans="1:75" ht="15" customHeight="1" x14ac:dyDescent="0.45">
      <c r="A5" s="188"/>
      <c r="B5" s="313"/>
      <c r="C5" s="197"/>
      <c r="D5" s="196">
        <f>'Workings - 3'!E19</f>
        <v>0</v>
      </c>
      <c r="E5" s="196"/>
      <c r="F5" s="197"/>
      <c r="G5" s="196">
        <f>'Workings - 3'!F19</f>
        <v>0</v>
      </c>
      <c r="H5" s="196"/>
      <c r="I5" s="197"/>
      <c r="J5" s="196">
        <f>'Workings - 3'!G19</f>
        <v>0</v>
      </c>
      <c r="K5" s="196"/>
      <c r="L5" s="197"/>
      <c r="M5" s="196">
        <f>'Workings - 3'!H19</f>
        <v>0</v>
      </c>
      <c r="N5" s="196"/>
      <c r="O5" s="197"/>
      <c r="P5" s="196">
        <f>'Workings - 3'!I19</f>
        <v>0</v>
      </c>
      <c r="Q5" s="196"/>
      <c r="R5" s="197"/>
      <c r="S5" s="196">
        <f>'Workings - 3'!J19</f>
        <v>0</v>
      </c>
      <c r="T5" s="196"/>
      <c r="U5" s="197"/>
      <c r="V5" s="196">
        <f>'Workings - 3'!K19</f>
        <v>0</v>
      </c>
      <c r="W5" s="196"/>
      <c r="X5" s="197"/>
      <c r="Y5" s="196">
        <f>'Workings - 3'!L19</f>
        <v>0</v>
      </c>
      <c r="Z5" s="196"/>
      <c r="AA5" s="197"/>
      <c r="AB5" s="196">
        <f>'Workings - 3'!M19</f>
        <v>0</v>
      </c>
      <c r="AC5" s="196"/>
      <c r="AD5" s="197"/>
      <c r="AE5" s="196">
        <f>'Workings - 3'!N19</f>
        <v>0</v>
      </c>
      <c r="AF5" s="196"/>
      <c r="AG5" s="197"/>
      <c r="AH5" s="196">
        <f>'Workings - 3'!O19</f>
        <v>0</v>
      </c>
      <c r="AI5" s="196"/>
      <c r="AJ5" s="197"/>
      <c r="AK5" s="196">
        <f>'Workings - 3'!P19</f>
        <v>0</v>
      </c>
      <c r="AL5" s="196"/>
      <c r="AM5" s="197"/>
      <c r="AN5" s="196">
        <f>'Workings - 3'!Q19</f>
        <v>0</v>
      </c>
      <c r="AO5" s="196"/>
      <c r="AP5" s="197"/>
      <c r="AQ5" s="196">
        <f>'Workings - 3'!R19</f>
        <v>0</v>
      </c>
      <c r="AR5" s="196"/>
      <c r="AS5" s="197"/>
      <c r="AT5" s="196">
        <f>'Workings - 3'!S19</f>
        <v>0</v>
      </c>
      <c r="AU5" s="196"/>
      <c r="AV5" s="197"/>
      <c r="AW5" s="196">
        <f>'Workings - 3'!T19</f>
        <v>0</v>
      </c>
      <c r="AX5" s="196"/>
      <c r="AY5" s="197"/>
      <c r="AZ5" s="196">
        <f>'Workings - 3'!U19</f>
        <v>0</v>
      </c>
      <c r="BA5" s="196"/>
      <c r="BB5" s="197"/>
      <c r="BC5" s="196">
        <f>'Workings - 3'!V19</f>
        <v>0</v>
      </c>
      <c r="BD5" s="196"/>
      <c r="BE5" s="197"/>
      <c r="BF5" s="196">
        <f>'Workings - 3'!W19</f>
        <v>0</v>
      </c>
      <c r="BG5" s="196"/>
      <c r="BH5" s="197"/>
      <c r="BI5" s="196">
        <f>'Workings - 3'!X19</f>
        <v>0</v>
      </c>
      <c r="BJ5" s="196"/>
      <c r="BK5" s="197"/>
      <c r="BL5" s="196">
        <f>'Workings - 3'!Y19</f>
        <v>0</v>
      </c>
      <c r="BM5" s="196"/>
      <c r="BN5" s="197"/>
      <c r="BO5" s="196">
        <f>'Workings - 3'!Z19</f>
        <v>0</v>
      </c>
      <c r="BP5" s="196"/>
      <c r="BQ5" s="197"/>
      <c r="BR5" s="198">
        <f>'Workings - 3'!AA19</f>
        <v>0</v>
      </c>
      <c r="BS5" s="198"/>
      <c r="BT5" s="199"/>
      <c r="BU5" s="196">
        <f>'Workings - 3'!AC19</f>
        <v>98</v>
      </c>
      <c r="BV5" s="188"/>
      <c r="BW5" s="190"/>
    </row>
    <row r="6" spans="1:75" s="195" customFormat="1" ht="4.5" customHeight="1" x14ac:dyDescent="0.45">
      <c r="A6" s="191"/>
      <c r="B6" s="313"/>
      <c r="C6" s="201"/>
      <c r="D6" s="200"/>
      <c r="E6" s="200"/>
      <c r="F6" s="201"/>
      <c r="G6" s="200"/>
      <c r="H6" s="200"/>
      <c r="I6" s="201"/>
      <c r="J6" s="200"/>
      <c r="K6" s="200"/>
      <c r="L6" s="201"/>
      <c r="M6" s="200"/>
      <c r="N6" s="200"/>
      <c r="O6" s="201"/>
      <c r="P6" s="200"/>
      <c r="Q6" s="200"/>
      <c r="R6" s="201"/>
      <c r="S6" s="200"/>
      <c r="T6" s="200"/>
      <c r="U6" s="201"/>
      <c r="V6" s="200"/>
      <c r="W6" s="200"/>
      <c r="X6" s="201"/>
      <c r="Y6" s="200"/>
      <c r="Z6" s="200"/>
      <c r="AA6" s="201"/>
      <c r="AB6" s="200"/>
      <c r="AC6" s="200"/>
      <c r="AD6" s="201"/>
      <c r="AE6" s="200"/>
      <c r="AF6" s="200"/>
      <c r="AG6" s="201"/>
      <c r="AH6" s="200"/>
      <c r="AI6" s="200"/>
      <c r="AJ6" s="201"/>
      <c r="AK6" s="200"/>
      <c r="AL6" s="200"/>
      <c r="AM6" s="201"/>
      <c r="AN6" s="200"/>
      <c r="AO6" s="200"/>
      <c r="AP6" s="201"/>
      <c r="AQ6" s="200"/>
      <c r="AR6" s="200"/>
      <c r="AS6" s="201"/>
      <c r="AT6" s="200"/>
      <c r="AU6" s="200"/>
      <c r="AV6" s="201"/>
      <c r="AW6" s="200"/>
      <c r="AX6" s="200"/>
      <c r="AY6" s="201"/>
      <c r="AZ6" s="200"/>
      <c r="BA6" s="200"/>
      <c r="BB6" s="201"/>
      <c r="BC6" s="200"/>
      <c r="BD6" s="200"/>
      <c r="BE6" s="201"/>
      <c r="BF6" s="200"/>
      <c r="BG6" s="200"/>
      <c r="BH6" s="201"/>
      <c r="BI6" s="200"/>
      <c r="BJ6" s="200"/>
      <c r="BK6" s="201"/>
      <c r="BL6" s="200"/>
      <c r="BM6" s="200"/>
      <c r="BN6" s="201"/>
      <c r="BO6" s="200"/>
      <c r="BP6" s="200"/>
      <c r="BQ6" s="201"/>
      <c r="BR6" s="202"/>
      <c r="BS6" s="202"/>
      <c r="BT6" s="203"/>
      <c r="BU6" s="200"/>
      <c r="BV6" s="191"/>
      <c r="BW6" s="194"/>
    </row>
    <row r="7" spans="1:75" s="195" customFormat="1" ht="4.5" customHeight="1" x14ac:dyDescent="0.45">
      <c r="A7" s="191"/>
      <c r="B7" s="313" t="s">
        <v>1961</v>
      </c>
      <c r="C7" s="205"/>
      <c r="D7" s="204"/>
      <c r="E7" s="204"/>
      <c r="F7" s="205"/>
      <c r="G7" s="204"/>
      <c r="H7" s="204"/>
      <c r="I7" s="205"/>
      <c r="J7" s="204"/>
      <c r="K7" s="204"/>
      <c r="L7" s="205"/>
      <c r="M7" s="204"/>
      <c r="N7" s="204"/>
      <c r="O7" s="205"/>
      <c r="P7" s="204"/>
      <c r="Q7" s="204"/>
      <c r="R7" s="205"/>
      <c r="S7" s="204"/>
      <c r="T7" s="204"/>
      <c r="U7" s="205"/>
      <c r="V7" s="204"/>
      <c r="W7" s="204"/>
      <c r="X7" s="205"/>
      <c r="Y7" s="204"/>
      <c r="Z7" s="204"/>
      <c r="AA7" s="205"/>
      <c r="AB7" s="204"/>
      <c r="AC7" s="204"/>
      <c r="AD7" s="205"/>
      <c r="AE7" s="204"/>
      <c r="AF7" s="204"/>
      <c r="AG7" s="205"/>
      <c r="AH7" s="204"/>
      <c r="AI7" s="204"/>
      <c r="AJ7" s="205"/>
      <c r="AK7" s="204"/>
      <c r="AL7" s="204"/>
      <c r="AM7" s="205"/>
      <c r="AN7" s="204"/>
      <c r="AO7" s="204"/>
      <c r="AP7" s="205"/>
      <c r="AQ7" s="204"/>
      <c r="AR7" s="204"/>
      <c r="AS7" s="205"/>
      <c r="AT7" s="204"/>
      <c r="AU7" s="204"/>
      <c r="AV7" s="205"/>
      <c r="AW7" s="204"/>
      <c r="AX7" s="204"/>
      <c r="AY7" s="205"/>
      <c r="AZ7" s="204"/>
      <c r="BA7" s="204"/>
      <c r="BB7" s="205"/>
      <c r="BC7" s="204"/>
      <c r="BD7" s="204"/>
      <c r="BE7" s="205"/>
      <c r="BF7" s="204"/>
      <c r="BG7" s="204"/>
      <c r="BH7" s="205"/>
      <c r="BI7" s="204"/>
      <c r="BJ7" s="204"/>
      <c r="BK7" s="205"/>
      <c r="BL7" s="204"/>
      <c r="BM7" s="204"/>
      <c r="BN7" s="205"/>
      <c r="BO7" s="204"/>
      <c r="BP7" s="204"/>
      <c r="BQ7" s="205"/>
      <c r="BR7" s="206"/>
      <c r="BS7" s="206"/>
      <c r="BT7" s="207"/>
      <c r="BU7" s="204"/>
      <c r="BV7" s="208"/>
      <c r="BW7" s="194"/>
    </row>
    <row r="8" spans="1:75" ht="15" customHeight="1" x14ac:dyDescent="0.45">
      <c r="A8" s="188"/>
      <c r="B8" s="313"/>
      <c r="C8" s="197"/>
      <c r="D8" s="196">
        <f>'Workings - 3'!E20</f>
        <v>0</v>
      </c>
      <c r="E8" s="196"/>
      <c r="F8" s="197"/>
      <c r="G8" s="196">
        <f>'Workings - 3'!F20</f>
        <v>0</v>
      </c>
      <c r="H8" s="196"/>
      <c r="I8" s="197"/>
      <c r="J8" s="196">
        <f>'Workings - 3'!G20</f>
        <v>0</v>
      </c>
      <c r="K8" s="196"/>
      <c r="L8" s="197"/>
      <c r="M8" s="196">
        <f>'Workings - 3'!H20</f>
        <v>0</v>
      </c>
      <c r="N8" s="196"/>
      <c r="O8" s="197"/>
      <c r="P8" s="196">
        <f>'Workings - 3'!I20</f>
        <v>0</v>
      </c>
      <c r="Q8" s="196"/>
      <c r="R8" s="197"/>
      <c r="S8" s="196">
        <f>'Workings - 3'!J20</f>
        <v>0</v>
      </c>
      <c r="T8" s="196"/>
      <c r="U8" s="197"/>
      <c r="V8" s="196">
        <f>'Workings - 3'!K20</f>
        <v>0</v>
      </c>
      <c r="W8" s="196"/>
      <c r="X8" s="197"/>
      <c r="Y8" s="196">
        <f>'Workings - 3'!L20</f>
        <v>0</v>
      </c>
      <c r="Z8" s="196"/>
      <c r="AA8" s="197"/>
      <c r="AB8" s="196">
        <f>'Workings - 3'!M20</f>
        <v>0</v>
      </c>
      <c r="AC8" s="196"/>
      <c r="AD8" s="197"/>
      <c r="AE8" s="196">
        <f>'Workings - 3'!N20</f>
        <v>0</v>
      </c>
      <c r="AF8" s="196"/>
      <c r="AG8" s="197"/>
      <c r="AH8" s="196">
        <f>'Workings - 3'!O20</f>
        <v>0</v>
      </c>
      <c r="AI8" s="196"/>
      <c r="AJ8" s="197"/>
      <c r="AK8" s="196">
        <f>'Workings - 3'!P20</f>
        <v>0</v>
      </c>
      <c r="AL8" s="196"/>
      <c r="AM8" s="197"/>
      <c r="AN8" s="196">
        <f>'Workings - 3'!Q20</f>
        <v>0</v>
      </c>
      <c r="AO8" s="196"/>
      <c r="AP8" s="197"/>
      <c r="AQ8" s="196">
        <f>'Workings - 3'!R20</f>
        <v>0</v>
      </c>
      <c r="AR8" s="196"/>
      <c r="AS8" s="197"/>
      <c r="AT8" s="196">
        <f>'Workings - 3'!S20</f>
        <v>0</v>
      </c>
      <c r="AU8" s="196"/>
      <c r="AV8" s="197"/>
      <c r="AW8" s="196">
        <f>'Workings - 3'!T20</f>
        <v>0</v>
      </c>
      <c r="AX8" s="196"/>
      <c r="AY8" s="197"/>
      <c r="AZ8" s="196">
        <f>'Workings - 3'!U20</f>
        <v>0</v>
      </c>
      <c r="BA8" s="196"/>
      <c r="BB8" s="197"/>
      <c r="BC8" s="196">
        <f>'Workings - 3'!V20</f>
        <v>0</v>
      </c>
      <c r="BD8" s="196"/>
      <c r="BE8" s="197"/>
      <c r="BF8" s="196">
        <f>'Workings - 3'!W20</f>
        <v>0</v>
      </c>
      <c r="BG8" s="196"/>
      <c r="BH8" s="197"/>
      <c r="BI8" s="196">
        <f>'Workings - 3'!X20</f>
        <v>0</v>
      </c>
      <c r="BJ8" s="196"/>
      <c r="BK8" s="197"/>
      <c r="BL8" s="196">
        <f>'Workings - 3'!Y20</f>
        <v>0</v>
      </c>
      <c r="BM8" s="196"/>
      <c r="BN8" s="197"/>
      <c r="BO8" s="196">
        <f>'Workings - 3'!Z20</f>
        <v>0</v>
      </c>
      <c r="BP8" s="196"/>
      <c r="BQ8" s="197"/>
      <c r="BR8" s="198">
        <f>'Workings - 3'!AA20</f>
        <v>0</v>
      </c>
      <c r="BS8" s="198"/>
      <c r="BT8" s="199"/>
      <c r="BU8" s="196">
        <f>'Workings - 3'!AC20</f>
        <v>140</v>
      </c>
      <c r="BV8" s="188"/>
      <c r="BW8" s="190"/>
    </row>
    <row r="9" spans="1:75" s="195" customFormat="1" ht="4.5" customHeight="1" x14ac:dyDescent="0.45">
      <c r="A9" s="191"/>
      <c r="B9" s="313"/>
      <c r="C9" s="201"/>
      <c r="D9" s="200"/>
      <c r="E9" s="200"/>
      <c r="F9" s="201"/>
      <c r="G9" s="200"/>
      <c r="H9" s="200"/>
      <c r="I9" s="201"/>
      <c r="J9" s="200"/>
      <c r="K9" s="200"/>
      <c r="L9" s="201"/>
      <c r="M9" s="200"/>
      <c r="N9" s="200"/>
      <c r="O9" s="201"/>
      <c r="P9" s="200"/>
      <c r="Q9" s="200"/>
      <c r="R9" s="201"/>
      <c r="S9" s="200"/>
      <c r="T9" s="200"/>
      <c r="U9" s="201"/>
      <c r="V9" s="200"/>
      <c r="W9" s="200"/>
      <c r="X9" s="201"/>
      <c r="Y9" s="200"/>
      <c r="Z9" s="200"/>
      <c r="AA9" s="201"/>
      <c r="AB9" s="200"/>
      <c r="AC9" s="200"/>
      <c r="AD9" s="201"/>
      <c r="AE9" s="200"/>
      <c r="AF9" s="200"/>
      <c r="AG9" s="201"/>
      <c r="AH9" s="200"/>
      <c r="AI9" s="200"/>
      <c r="AJ9" s="201"/>
      <c r="AK9" s="200"/>
      <c r="AL9" s="200"/>
      <c r="AM9" s="201"/>
      <c r="AN9" s="200"/>
      <c r="AO9" s="200"/>
      <c r="AP9" s="201"/>
      <c r="AQ9" s="200"/>
      <c r="AR9" s="200"/>
      <c r="AS9" s="201"/>
      <c r="AT9" s="200"/>
      <c r="AU9" s="200"/>
      <c r="AV9" s="201"/>
      <c r="AW9" s="200"/>
      <c r="AX9" s="200"/>
      <c r="AY9" s="201"/>
      <c r="AZ9" s="200"/>
      <c r="BA9" s="200"/>
      <c r="BB9" s="201"/>
      <c r="BC9" s="200"/>
      <c r="BD9" s="200"/>
      <c r="BE9" s="201"/>
      <c r="BF9" s="200"/>
      <c r="BG9" s="200"/>
      <c r="BH9" s="201"/>
      <c r="BI9" s="200"/>
      <c r="BJ9" s="200"/>
      <c r="BK9" s="201"/>
      <c r="BL9" s="200"/>
      <c r="BM9" s="200"/>
      <c r="BN9" s="201"/>
      <c r="BO9" s="200"/>
      <c r="BP9" s="200"/>
      <c r="BQ9" s="201"/>
      <c r="BR9" s="202"/>
      <c r="BS9" s="202"/>
      <c r="BT9" s="203"/>
      <c r="BU9" s="200"/>
      <c r="BV9" s="191"/>
      <c r="BW9" s="194"/>
    </row>
    <row r="10" spans="1:75" s="195" customFormat="1" ht="4.5" customHeight="1" x14ac:dyDescent="0.45">
      <c r="A10" s="191"/>
      <c r="B10" s="313" t="s">
        <v>1962</v>
      </c>
      <c r="C10" s="205"/>
      <c r="D10" s="204"/>
      <c r="E10" s="204"/>
      <c r="F10" s="205"/>
      <c r="G10" s="204"/>
      <c r="H10" s="204"/>
      <c r="I10" s="205"/>
      <c r="J10" s="204"/>
      <c r="K10" s="204"/>
      <c r="L10" s="205"/>
      <c r="M10" s="204"/>
      <c r="N10" s="204"/>
      <c r="O10" s="205"/>
      <c r="P10" s="204"/>
      <c r="Q10" s="204"/>
      <c r="R10" s="205"/>
      <c r="S10" s="204"/>
      <c r="T10" s="204"/>
      <c r="U10" s="205"/>
      <c r="V10" s="204"/>
      <c r="W10" s="204"/>
      <c r="X10" s="205"/>
      <c r="Y10" s="204"/>
      <c r="Z10" s="204"/>
      <c r="AA10" s="205"/>
      <c r="AB10" s="204"/>
      <c r="AC10" s="204"/>
      <c r="AD10" s="205"/>
      <c r="AE10" s="204"/>
      <c r="AF10" s="204"/>
      <c r="AG10" s="205"/>
      <c r="AH10" s="204"/>
      <c r="AI10" s="204"/>
      <c r="AJ10" s="205"/>
      <c r="AK10" s="204"/>
      <c r="AL10" s="204"/>
      <c r="AM10" s="205"/>
      <c r="AN10" s="204"/>
      <c r="AO10" s="204"/>
      <c r="AP10" s="205"/>
      <c r="AQ10" s="204"/>
      <c r="AR10" s="204"/>
      <c r="AS10" s="205"/>
      <c r="AT10" s="204"/>
      <c r="AU10" s="204"/>
      <c r="AV10" s="205"/>
      <c r="AW10" s="204"/>
      <c r="AX10" s="204"/>
      <c r="AY10" s="205"/>
      <c r="AZ10" s="204"/>
      <c r="BA10" s="204"/>
      <c r="BB10" s="205"/>
      <c r="BC10" s="204"/>
      <c r="BD10" s="204"/>
      <c r="BE10" s="205"/>
      <c r="BF10" s="204"/>
      <c r="BG10" s="204"/>
      <c r="BH10" s="205"/>
      <c r="BI10" s="204"/>
      <c r="BJ10" s="204"/>
      <c r="BK10" s="205"/>
      <c r="BL10" s="204"/>
      <c r="BM10" s="204"/>
      <c r="BN10" s="205"/>
      <c r="BO10" s="204"/>
      <c r="BP10" s="204"/>
      <c r="BQ10" s="205"/>
      <c r="BR10" s="206"/>
      <c r="BS10" s="206"/>
      <c r="BT10" s="207"/>
      <c r="BU10" s="204"/>
      <c r="BV10" s="208"/>
      <c r="BW10" s="194"/>
    </row>
    <row r="11" spans="1:75" ht="15" customHeight="1" x14ac:dyDescent="0.45">
      <c r="A11" s="188"/>
      <c r="B11" s="313"/>
      <c r="C11" s="197"/>
      <c r="D11" s="196">
        <f>'Workings - 3'!E21</f>
        <v>0</v>
      </c>
      <c r="E11" s="196"/>
      <c r="F11" s="197"/>
      <c r="G11" s="196">
        <f>'Workings - 3'!F21</f>
        <v>0</v>
      </c>
      <c r="H11" s="196"/>
      <c r="I11" s="197"/>
      <c r="J11" s="196">
        <f>'Workings - 3'!G21</f>
        <v>0</v>
      </c>
      <c r="K11" s="196"/>
      <c r="L11" s="197"/>
      <c r="M11" s="196">
        <f>'Workings - 3'!H21</f>
        <v>0</v>
      </c>
      <c r="N11" s="196"/>
      <c r="O11" s="197"/>
      <c r="P11" s="196">
        <f>'Workings - 3'!I21</f>
        <v>0</v>
      </c>
      <c r="Q11" s="196"/>
      <c r="R11" s="197"/>
      <c r="S11" s="196">
        <f>'Workings - 3'!J21</f>
        <v>0</v>
      </c>
      <c r="T11" s="196"/>
      <c r="U11" s="197"/>
      <c r="V11" s="196">
        <f>'Workings - 3'!K21</f>
        <v>0</v>
      </c>
      <c r="W11" s="196"/>
      <c r="X11" s="197"/>
      <c r="Y11" s="196">
        <f>'Workings - 3'!L21</f>
        <v>0</v>
      </c>
      <c r="Z11" s="196"/>
      <c r="AA11" s="197"/>
      <c r="AB11" s="196">
        <f>'Workings - 3'!M21</f>
        <v>0</v>
      </c>
      <c r="AC11" s="196"/>
      <c r="AD11" s="197"/>
      <c r="AE11" s="196">
        <f>'Workings - 3'!N21</f>
        <v>0</v>
      </c>
      <c r="AF11" s="196"/>
      <c r="AG11" s="197"/>
      <c r="AH11" s="196">
        <f>'Workings - 3'!O21</f>
        <v>0</v>
      </c>
      <c r="AI11" s="196"/>
      <c r="AJ11" s="197"/>
      <c r="AK11" s="196">
        <f>'Workings - 3'!P21</f>
        <v>0</v>
      </c>
      <c r="AL11" s="196"/>
      <c r="AM11" s="197"/>
      <c r="AN11" s="196">
        <f>'Workings - 3'!Q21</f>
        <v>0</v>
      </c>
      <c r="AO11" s="196"/>
      <c r="AP11" s="197"/>
      <c r="AQ11" s="196">
        <f>'Workings - 3'!R21</f>
        <v>0</v>
      </c>
      <c r="AR11" s="196"/>
      <c r="AS11" s="197"/>
      <c r="AT11" s="196">
        <f>'Workings - 3'!S21</f>
        <v>0</v>
      </c>
      <c r="AU11" s="196"/>
      <c r="AV11" s="197"/>
      <c r="AW11" s="196">
        <f>'Workings - 3'!T21</f>
        <v>0</v>
      </c>
      <c r="AX11" s="196"/>
      <c r="AY11" s="197"/>
      <c r="AZ11" s="196">
        <f>'Workings - 3'!U21</f>
        <v>0</v>
      </c>
      <c r="BA11" s="196"/>
      <c r="BB11" s="197"/>
      <c r="BC11" s="196">
        <f>'Workings - 3'!V21</f>
        <v>0</v>
      </c>
      <c r="BD11" s="196"/>
      <c r="BE11" s="197"/>
      <c r="BF11" s="196">
        <f>'Workings - 3'!W21</f>
        <v>0</v>
      </c>
      <c r="BG11" s="196"/>
      <c r="BH11" s="197"/>
      <c r="BI11" s="196">
        <f>'Workings - 3'!X21</f>
        <v>0</v>
      </c>
      <c r="BJ11" s="196"/>
      <c r="BK11" s="197"/>
      <c r="BL11" s="196">
        <f>'Workings - 3'!Y21</f>
        <v>0</v>
      </c>
      <c r="BM11" s="196"/>
      <c r="BN11" s="197"/>
      <c r="BO11" s="196">
        <f>'Workings - 3'!Z21</f>
        <v>0</v>
      </c>
      <c r="BP11" s="196"/>
      <c r="BQ11" s="197"/>
      <c r="BR11" s="198">
        <f>'Workings - 3'!AA21</f>
        <v>0</v>
      </c>
      <c r="BS11" s="198"/>
      <c r="BT11" s="199"/>
      <c r="BU11" s="196">
        <f>'Workings - 3'!AC21</f>
        <v>181</v>
      </c>
      <c r="BV11" s="188"/>
      <c r="BW11" s="190"/>
    </row>
    <row r="12" spans="1:75" ht="4.5" customHeight="1" x14ac:dyDescent="0.45">
      <c r="A12" s="188"/>
      <c r="B12" s="313"/>
      <c r="C12" s="197"/>
      <c r="D12" s="196"/>
      <c r="E12" s="196"/>
      <c r="F12" s="197"/>
      <c r="G12" s="196"/>
      <c r="H12" s="196"/>
      <c r="I12" s="197"/>
      <c r="J12" s="196"/>
      <c r="K12" s="196"/>
      <c r="L12" s="197"/>
      <c r="M12" s="196"/>
      <c r="N12" s="196"/>
      <c r="O12" s="197"/>
      <c r="P12" s="196"/>
      <c r="Q12" s="196"/>
      <c r="R12" s="197"/>
      <c r="S12" s="196"/>
      <c r="T12" s="196"/>
      <c r="U12" s="197"/>
      <c r="V12" s="196"/>
      <c r="W12" s="196"/>
      <c r="X12" s="197"/>
      <c r="Y12" s="196"/>
      <c r="Z12" s="196"/>
      <c r="AA12" s="197"/>
      <c r="AB12" s="196"/>
      <c r="AC12" s="196"/>
      <c r="AD12" s="197"/>
      <c r="AE12" s="196"/>
      <c r="AF12" s="196"/>
      <c r="AG12" s="197"/>
      <c r="AH12" s="196"/>
      <c r="AI12" s="196"/>
      <c r="AJ12" s="197"/>
      <c r="AK12" s="196"/>
      <c r="AL12" s="196"/>
      <c r="AM12" s="197"/>
      <c r="AN12" s="196"/>
      <c r="AO12" s="196"/>
      <c r="AP12" s="197"/>
      <c r="AQ12" s="196"/>
      <c r="AR12" s="196"/>
      <c r="AS12" s="197"/>
      <c r="AT12" s="196"/>
      <c r="AU12" s="196"/>
      <c r="AV12" s="197"/>
      <c r="AW12" s="196"/>
      <c r="AX12" s="196"/>
      <c r="AY12" s="197"/>
      <c r="AZ12" s="196"/>
      <c r="BA12" s="196"/>
      <c r="BB12" s="197"/>
      <c r="BC12" s="196"/>
      <c r="BD12" s="196"/>
      <c r="BE12" s="197"/>
      <c r="BF12" s="196"/>
      <c r="BG12" s="196"/>
      <c r="BH12" s="197"/>
      <c r="BI12" s="196"/>
      <c r="BJ12" s="196"/>
      <c r="BK12" s="197"/>
      <c r="BL12" s="196"/>
      <c r="BM12" s="196"/>
      <c r="BN12" s="197"/>
      <c r="BO12" s="196"/>
      <c r="BP12" s="196"/>
      <c r="BQ12" s="197"/>
      <c r="BR12" s="198"/>
      <c r="BS12" s="198"/>
      <c r="BT12" s="199"/>
      <c r="BU12" s="196"/>
      <c r="BV12" s="188"/>
      <c r="BW12" s="190"/>
    </row>
    <row r="13" spans="1:75" ht="4.5" customHeight="1" x14ac:dyDescent="0.45">
      <c r="A13" s="188"/>
      <c r="B13" s="313" t="s">
        <v>1945</v>
      </c>
      <c r="C13" s="210"/>
      <c r="D13" s="209"/>
      <c r="E13" s="209"/>
      <c r="F13" s="210"/>
      <c r="G13" s="209"/>
      <c r="H13" s="209"/>
      <c r="I13" s="210"/>
      <c r="J13" s="209"/>
      <c r="K13" s="209"/>
      <c r="L13" s="210"/>
      <c r="M13" s="209"/>
      <c r="N13" s="209"/>
      <c r="O13" s="210"/>
      <c r="P13" s="209"/>
      <c r="Q13" s="209"/>
      <c r="R13" s="210"/>
      <c r="S13" s="209"/>
      <c r="T13" s="209"/>
      <c r="U13" s="210"/>
      <c r="V13" s="209"/>
      <c r="W13" s="209"/>
      <c r="X13" s="210"/>
      <c r="Y13" s="209"/>
      <c r="Z13" s="209"/>
      <c r="AA13" s="210"/>
      <c r="AB13" s="209"/>
      <c r="AC13" s="209"/>
      <c r="AD13" s="210"/>
      <c r="AE13" s="209"/>
      <c r="AF13" s="209"/>
      <c r="AG13" s="210"/>
      <c r="AH13" s="209"/>
      <c r="AI13" s="209"/>
      <c r="AJ13" s="210"/>
      <c r="AK13" s="209"/>
      <c r="AL13" s="209"/>
      <c r="AM13" s="210"/>
      <c r="AN13" s="209"/>
      <c r="AO13" s="209"/>
      <c r="AP13" s="210"/>
      <c r="AQ13" s="209"/>
      <c r="AR13" s="209"/>
      <c r="AS13" s="210"/>
      <c r="AT13" s="209"/>
      <c r="AU13" s="209"/>
      <c r="AV13" s="210"/>
      <c r="AW13" s="209"/>
      <c r="AX13" s="209"/>
      <c r="AY13" s="210"/>
      <c r="AZ13" s="209"/>
      <c r="BA13" s="209"/>
      <c r="BB13" s="210"/>
      <c r="BC13" s="209"/>
      <c r="BD13" s="209"/>
      <c r="BE13" s="210"/>
      <c r="BF13" s="209"/>
      <c r="BG13" s="209"/>
      <c r="BH13" s="210"/>
      <c r="BI13" s="209"/>
      <c r="BJ13" s="209"/>
      <c r="BK13" s="210"/>
      <c r="BL13" s="209"/>
      <c r="BM13" s="209"/>
      <c r="BN13" s="210"/>
      <c r="BO13" s="209"/>
      <c r="BP13" s="209"/>
      <c r="BQ13" s="210"/>
      <c r="BR13" s="211"/>
      <c r="BS13" s="211"/>
      <c r="BT13" s="212"/>
      <c r="BU13" s="209"/>
      <c r="BV13" s="213"/>
      <c r="BW13" s="190"/>
    </row>
    <row r="14" spans="1:75" ht="15" customHeight="1" x14ac:dyDescent="0.45">
      <c r="A14" s="188"/>
      <c r="B14" s="313"/>
      <c r="C14" s="197"/>
      <c r="D14" s="196">
        <f>'Workings - 3'!E22</f>
        <v>0</v>
      </c>
      <c r="E14" s="196"/>
      <c r="F14" s="197"/>
      <c r="G14" s="196">
        <f>'Workings - 3'!F22</f>
        <v>0</v>
      </c>
      <c r="H14" s="196"/>
      <c r="I14" s="197"/>
      <c r="J14" s="196">
        <f>'Workings - 3'!G22</f>
        <v>0</v>
      </c>
      <c r="K14" s="196"/>
      <c r="L14" s="197"/>
      <c r="M14" s="196">
        <f>'Workings - 3'!H22</f>
        <v>0</v>
      </c>
      <c r="N14" s="196"/>
      <c r="O14" s="197"/>
      <c r="P14" s="196">
        <f>'Workings - 3'!I22</f>
        <v>0</v>
      </c>
      <c r="Q14" s="196"/>
      <c r="R14" s="197"/>
      <c r="S14" s="196">
        <f>'Workings - 3'!J22</f>
        <v>0</v>
      </c>
      <c r="T14" s="196"/>
      <c r="U14" s="197"/>
      <c r="V14" s="196">
        <f>'Workings - 3'!K22</f>
        <v>0</v>
      </c>
      <c r="W14" s="196"/>
      <c r="X14" s="197"/>
      <c r="Y14" s="196">
        <f>'Workings - 3'!L22</f>
        <v>0</v>
      </c>
      <c r="Z14" s="196"/>
      <c r="AA14" s="197"/>
      <c r="AB14" s="196">
        <f>'Workings - 3'!M22</f>
        <v>0</v>
      </c>
      <c r="AC14" s="196"/>
      <c r="AD14" s="197"/>
      <c r="AE14" s="196">
        <f>'Workings - 3'!N22</f>
        <v>0</v>
      </c>
      <c r="AF14" s="196"/>
      <c r="AG14" s="197"/>
      <c r="AH14" s="196">
        <f>'Workings - 3'!O22</f>
        <v>0</v>
      </c>
      <c r="AI14" s="196"/>
      <c r="AJ14" s="197"/>
      <c r="AK14" s="196">
        <f>'Workings - 3'!P22</f>
        <v>0</v>
      </c>
      <c r="AL14" s="196"/>
      <c r="AM14" s="197"/>
      <c r="AN14" s="196">
        <f>'Workings - 3'!Q22</f>
        <v>0</v>
      </c>
      <c r="AO14" s="196"/>
      <c r="AP14" s="197"/>
      <c r="AQ14" s="196">
        <f>'Workings - 3'!R22</f>
        <v>0</v>
      </c>
      <c r="AR14" s="196"/>
      <c r="AS14" s="197"/>
      <c r="AT14" s="196">
        <f>'Workings - 3'!S22</f>
        <v>0</v>
      </c>
      <c r="AU14" s="196"/>
      <c r="AV14" s="197"/>
      <c r="AW14" s="196">
        <f>'Workings - 3'!T22</f>
        <v>0</v>
      </c>
      <c r="AX14" s="196"/>
      <c r="AY14" s="197"/>
      <c r="AZ14" s="196">
        <f>'Workings - 3'!U22</f>
        <v>0</v>
      </c>
      <c r="BA14" s="196"/>
      <c r="BB14" s="197"/>
      <c r="BC14" s="196">
        <f>'Workings - 3'!V22</f>
        <v>0</v>
      </c>
      <c r="BD14" s="196"/>
      <c r="BE14" s="197"/>
      <c r="BF14" s="196">
        <f>'Workings - 3'!W22</f>
        <v>0</v>
      </c>
      <c r="BG14" s="196"/>
      <c r="BH14" s="197"/>
      <c r="BI14" s="196">
        <f>'Workings - 3'!X22</f>
        <v>0</v>
      </c>
      <c r="BJ14" s="196"/>
      <c r="BK14" s="197"/>
      <c r="BL14" s="196">
        <f>'Workings - 3'!Y22</f>
        <v>0</v>
      </c>
      <c r="BM14" s="196"/>
      <c r="BN14" s="197"/>
      <c r="BO14" s="196">
        <f>'Workings - 3'!Z22</f>
        <v>0</v>
      </c>
      <c r="BP14" s="196"/>
      <c r="BQ14" s="197"/>
      <c r="BR14" s="198">
        <f>'Workings - 3'!AA22</f>
        <v>0</v>
      </c>
      <c r="BS14" s="198"/>
      <c r="BT14" s="199"/>
      <c r="BU14" s="196">
        <f>'Workings - 3'!AC22</f>
        <v>190</v>
      </c>
      <c r="BV14" s="188"/>
      <c r="BW14" s="190"/>
    </row>
    <row r="15" spans="1:75" ht="4.5" customHeight="1" x14ac:dyDescent="0.45">
      <c r="A15" s="188"/>
      <c r="B15" s="313"/>
      <c r="C15" s="197"/>
      <c r="D15" s="196"/>
      <c r="E15" s="196"/>
      <c r="F15" s="197"/>
      <c r="G15" s="196"/>
      <c r="H15" s="196"/>
      <c r="I15" s="197"/>
      <c r="J15" s="196"/>
      <c r="K15" s="196"/>
      <c r="L15" s="197"/>
      <c r="M15" s="196"/>
      <c r="N15" s="196"/>
      <c r="O15" s="197"/>
      <c r="P15" s="196"/>
      <c r="Q15" s="196"/>
      <c r="R15" s="197"/>
      <c r="S15" s="196"/>
      <c r="T15" s="196"/>
      <c r="U15" s="197"/>
      <c r="V15" s="196"/>
      <c r="W15" s="196"/>
      <c r="X15" s="197"/>
      <c r="Y15" s="196"/>
      <c r="Z15" s="196"/>
      <c r="AA15" s="197"/>
      <c r="AB15" s="196"/>
      <c r="AC15" s="196"/>
      <c r="AD15" s="197"/>
      <c r="AE15" s="196"/>
      <c r="AF15" s="196"/>
      <c r="AG15" s="197"/>
      <c r="AH15" s="196"/>
      <c r="AI15" s="196"/>
      <c r="AJ15" s="197"/>
      <c r="AK15" s="196"/>
      <c r="AL15" s="196"/>
      <c r="AM15" s="197"/>
      <c r="AN15" s="196"/>
      <c r="AO15" s="196"/>
      <c r="AP15" s="197"/>
      <c r="AQ15" s="196"/>
      <c r="AR15" s="196"/>
      <c r="AS15" s="197"/>
      <c r="AT15" s="196"/>
      <c r="AU15" s="196"/>
      <c r="AV15" s="197"/>
      <c r="AW15" s="196"/>
      <c r="AX15" s="196"/>
      <c r="AY15" s="197"/>
      <c r="AZ15" s="196"/>
      <c r="BA15" s="196"/>
      <c r="BB15" s="197"/>
      <c r="BC15" s="196"/>
      <c r="BD15" s="196"/>
      <c r="BE15" s="197"/>
      <c r="BF15" s="196"/>
      <c r="BG15" s="196"/>
      <c r="BH15" s="197"/>
      <c r="BI15" s="196"/>
      <c r="BJ15" s="196"/>
      <c r="BK15" s="197"/>
      <c r="BL15" s="196"/>
      <c r="BM15" s="196"/>
      <c r="BN15" s="197"/>
      <c r="BO15" s="196"/>
      <c r="BP15" s="196"/>
      <c r="BQ15" s="197"/>
      <c r="BR15" s="198"/>
      <c r="BS15" s="198"/>
      <c r="BT15" s="199"/>
      <c r="BU15" s="196"/>
      <c r="BV15" s="188"/>
      <c r="BW15" s="190"/>
    </row>
    <row r="16" spans="1:75" ht="4.5" customHeight="1" x14ac:dyDescent="0.45">
      <c r="A16" s="188"/>
      <c r="B16" s="313" t="s">
        <v>1964</v>
      </c>
      <c r="C16" s="210"/>
      <c r="D16" s="209"/>
      <c r="E16" s="209"/>
      <c r="F16" s="210"/>
      <c r="G16" s="209"/>
      <c r="H16" s="209"/>
      <c r="I16" s="210"/>
      <c r="J16" s="209"/>
      <c r="K16" s="209"/>
      <c r="L16" s="210"/>
      <c r="M16" s="209"/>
      <c r="N16" s="209"/>
      <c r="O16" s="210"/>
      <c r="P16" s="209"/>
      <c r="Q16" s="209"/>
      <c r="R16" s="210"/>
      <c r="S16" s="209"/>
      <c r="T16" s="209"/>
      <c r="U16" s="210"/>
      <c r="V16" s="209"/>
      <c r="W16" s="209"/>
      <c r="X16" s="210"/>
      <c r="Y16" s="209"/>
      <c r="Z16" s="209"/>
      <c r="AA16" s="210"/>
      <c r="AB16" s="209"/>
      <c r="AC16" s="209"/>
      <c r="AD16" s="210"/>
      <c r="AE16" s="209"/>
      <c r="AF16" s="209"/>
      <c r="AG16" s="210"/>
      <c r="AH16" s="209"/>
      <c r="AI16" s="209"/>
      <c r="AJ16" s="210"/>
      <c r="AK16" s="209"/>
      <c r="AL16" s="209"/>
      <c r="AM16" s="210"/>
      <c r="AN16" s="209"/>
      <c r="AO16" s="209"/>
      <c r="AP16" s="210"/>
      <c r="AQ16" s="209"/>
      <c r="AR16" s="209"/>
      <c r="AS16" s="210"/>
      <c r="AT16" s="209"/>
      <c r="AU16" s="209"/>
      <c r="AV16" s="210"/>
      <c r="AW16" s="209"/>
      <c r="AX16" s="209"/>
      <c r="AY16" s="210"/>
      <c r="AZ16" s="209"/>
      <c r="BA16" s="209"/>
      <c r="BB16" s="210"/>
      <c r="BC16" s="209"/>
      <c r="BD16" s="209"/>
      <c r="BE16" s="210"/>
      <c r="BF16" s="209"/>
      <c r="BG16" s="209"/>
      <c r="BH16" s="210"/>
      <c r="BI16" s="209"/>
      <c r="BJ16" s="209"/>
      <c r="BK16" s="210"/>
      <c r="BL16" s="209"/>
      <c r="BM16" s="209"/>
      <c r="BN16" s="210"/>
      <c r="BO16" s="209"/>
      <c r="BP16" s="209"/>
      <c r="BQ16" s="210"/>
      <c r="BR16" s="211"/>
      <c r="BS16" s="211"/>
      <c r="BT16" s="212"/>
      <c r="BU16" s="209"/>
      <c r="BV16" s="213"/>
      <c r="BW16" s="190"/>
    </row>
    <row r="17" spans="1:75" ht="15" customHeight="1" x14ac:dyDescent="0.45">
      <c r="A17" s="188"/>
      <c r="B17" s="313"/>
      <c r="C17" s="197"/>
      <c r="D17" s="196">
        <f>'Workings - 3'!E23</f>
        <v>0</v>
      </c>
      <c r="E17" s="196"/>
      <c r="F17" s="197"/>
      <c r="G17" s="196">
        <f>'Workings - 3'!F23</f>
        <v>0</v>
      </c>
      <c r="H17" s="196"/>
      <c r="I17" s="197"/>
      <c r="J17" s="196">
        <f>'Workings - 3'!G23</f>
        <v>0</v>
      </c>
      <c r="K17" s="196"/>
      <c r="L17" s="197"/>
      <c r="M17" s="196">
        <f>'Workings - 3'!H23</f>
        <v>0</v>
      </c>
      <c r="N17" s="196"/>
      <c r="O17" s="197"/>
      <c r="P17" s="196">
        <f>'Workings - 3'!I23</f>
        <v>0</v>
      </c>
      <c r="Q17" s="196"/>
      <c r="R17" s="197"/>
      <c r="S17" s="196">
        <f>'Workings - 3'!J23</f>
        <v>0</v>
      </c>
      <c r="T17" s="196"/>
      <c r="U17" s="197"/>
      <c r="V17" s="196">
        <f>'Workings - 3'!K23</f>
        <v>0</v>
      </c>
      <c r="W17" s="196"/>
      <c r="X17" s="197"/>
      <c r="Y17" s="196">
        <f>'Workings - 3'!L23</f>
        <v>0</v>
      </c>
      <c r="Z17" s="196"/>
      <c r="AA17" s="197"/>
      <c r="AB17" s="196">
        <f>'Workings - 3'!M23</f>
        <v>0</v>
      </c>
      <c r="AC17" s="196"/>
      <c r="AD17" s="197"/>
      <c r="AE17" s="196">
        <f>'Workings - 3'!N23</f>
        <v>0</v>
      </c>
      <c r="AF17" s="196"/>
      <c r="AG17" s="197"/>
      <c r="AH17" s="196">
        <f>'Workings - 3'!O23</f>
        <v>0</v>
      </c>
      <c r="AI17" s="196"/>
      <c r="AJ17" s="197"/>
      <c r="AK17" s="196">
        <f>'Workings - 3'!P23</f>
        <v>0</v>
      </c>
      <c r="AL17" s="196"/>
      <c r="AM17" s="197"/>
      <c r="AN17" s="196">
        <f>'Workings - 3'!Q23</f>
        <v>0</v>
      </c>
      <c r="AO17" s="196"/>
      <c r="AP17" s="197"/>
      <c r="AQ17" s="196">
        <f>'Workings - 3'!R23</f>
        <v>0</v>
      </c>
      <c r="AR17" s="196"/>
      <c r="AS17" s="197"/>
      <c r="AT17" s="196">
        <f>'Workings - 3'!S23</f>
        <v>0</v>
      </c>
      <c r="AU17" s="196"/>
      <c r="AV17" s="197"/>
      <c r="AW17" s="196">
        <f>'Workings - 3'!T23</f>
        <v>0</v>
      </c>
      <c r="AX17" s="196"/>
      <c r="AY17" s="197"/>
      <c r="AZ17" s="196">
        <f>'Workings - 3'!U23</f>
        <v>0</v>
      </c>
      <c r="BA17" s="196"/>
      <c r="BB17" s="197"/>
      <c r="BC17" s="196">
        <f>'Workings - 3'!V23</f>
        <v>0</v>
      </c>
      <c r="BD17" s="196"/>
      <c r="BE17" s="197"/>
      <c r="BF17" s="196">
        <f>'Workings - 3'!W23</f>
        <v>0</v>
      </c>
      <c r="BG17" s="196"/>
      <c r="BH17" s="197"/>
      <c r="BI17" s="196">
        <f>'Workings - 3'!X23</f>
        <v>0</v>
      </c>
      <c r="BJ17" s="196"/>
      <c r="BK17" s="197"/>
      <c r="BL17" s="196">
        <f>'Workings - 3'!Y23</f>
        <v>0</v>
      </c>
      <c r="BM17" s="196"/>
      <c r="BN17" s="197"/>
      <c r="BO17" s="196">
        <f>'Workings - 3'!Z23</f>
        <v>0</v>
      </c>
      <c r="BP17" s="196"/>
      <c r="BQ17" s="197"/>
      <c r="BR17" s="198">
        <f>'Workings - 3'!AA23</f>
        <v>0</v>
      </c>
      <c r="BS17" s="198"/>
      <c r="BT17" s="199"/>
      <c r="BU17" s="196">
        <f>'Workings - 3'!AC23</f>
        <v>136</v>
      </c>
      <c r="BV17" s="188"/>
      <c r="BW17" s="190"/>
    </row>
    <row r="18" spans="1:75" ht="4.5" customHeight="1" x14ac:dyDescent="0.45">
      <c r="A18" s="188"/>
      <c r="B18" s="313"/>
      <c r="C18" s="197"/>
      <c r="D18" s="196"/>
      <c r="E18" s="196"/>
      <c r="F18" s="197"/>
      <c r="G18" s="196"/>
      <c r="H18" s="196"/>
      <c r="I18" s="197"/>
      <c r="J18" s="196"/>
      <c r="K18" s="196"/>
      <c r="L18" s="197"/>
      <c r="M18" s="196"/>
      <c r="N18" s="196"/>
      <c r="O18" s="197"/>
      <c r="P18" s="196"/>
      <c r="Q18" s="196"/>
      <c r="R18" s="197"/>
      <c r="S18" s="196"/>
      <c r="T18" s="196"/>
      <c r="U18" s="197"/>
      <c r="V18" s="196"/>
      <c r="W18" s="196"/>
      <c r="X18" s="197"/>
      <c r="Y18" s="196"/>
      <c r="Z18" s="196"/>
      <c r="AA18" s="197"/>
      <c r="AB18" s="196"/>
      <c r="AC18" s="196"/>
      <c r="AD18" s="197"/>
      <c r="AE18" s="196"/>
      <c r="AF18" s="196"/>
      <c r="AG18" s="197"/>
      <c r="AH18" s="196"/>
      <c r="AI18" s="196"/>
      <c r="AJ18" s="197"/>
      <c r="AK18" s="196"/>
      <c r="AL18" s="196"/>
      <c r="AM18" s="197"/>
      <c r="AN18" s="196"/>
      <c r="AO18" s="196"/>
      <c r="AP18" s="197"/>
      <c r="AQ18" s="196"/>
      <c r="AR18" s="196"/>
      <c r="AS18" s="197"/>
      <c r="AT18" s="196"/>
      <c r="AU18" s="196"/>
      <c r="AV18" s="197"/>
      <c r="AW18" s="196"/>
      <c r="AX18" s="196"/>
      <c r="AY18" s="197"/>
      <c r="AZ18" s="196"/>
      <c r="BA18" s="196"/>
      <c r="BB18" s="197"/>
      <c r="BC18" s="196"/>
      <c r="BD18" s="196"/>
      <c r="BE18" s="197"/>
      <c r="BF18" s="196"/>
      <c r="BG18" s="196"/>
      <c r="BH18" s="197"/>
      <c r="BI18" s="196"/>
      <c r="BJ18" s="196"/>
      <c r="BK18" s="197"/>
      <c r="BL18" s="196"/>
      <c r="BM18" s="196"/>
      <c r="BN18" s="197"/>
      <c r="BO18" s="196"/>
      <c r="BP18" s="196"/>
      <c r="BQ18" s="197"/>
      <c r="BR18" s="198"/>
      <c r="BS18" s="198"/>
      <c r="BT18" s="199"/>
      <c r="BU18" s="196"/>
      <c r="BV18" s="188"/>
      <c r="BW18" s="190"/>
    </row>
    <row r="19" spans="1:75" ht="4.5" customHeight="1" x14ac:dyDescent="0.45">
      <c r="A19" s="188"/>
      <c r="B19" s="313" t="s">
        <v>1965</v>
      </c>
      <c r="C19" s="210"/>
      <c r="D19" s="209"/>
      <c r="E19" s="209"/>
      <c r="F19" s="210"/>
      <c r="G19" s="209"/>
      <c r="H19" s="209"/>
      <c r="I19" s="210"/>
      <c r="J19" s="209"/>
      <c r="K19" s="209"/>
      <c r="L19" s="210"/>
      <c r="M19" s="209"/>
      <c r="N19" s="209"/>
      <c r="O19" s="210"/>
      <c r="P19" s="209"/>
      <c r="Q19" s="209"/>
      <c r="R19" s="210"/>
      <c r="S19" s="209"/>
      <c r="T19" s="209"/>
      <c r="U19" s="210"/>
      <c r="V19" s="209"/>
      <c r="W19" s="209"/>
      <c r="X19" s="210"/>
      <c r="Y19" s="209"/>
      <c r="Z19" s="209"/>
      <c r="AA19" s="210"/>
      <c r="AB19" s="209"/>
      <c r="AC19" s="209"/>
      <c r="AD19" s="210"/>
      <c r="AE19" s="209"/>
      <c r="AF19" s="209"/>
      <c r="AG19" s="210"/>
      <c r="AH19" s="209"/>
      <c r="AI19" s="209"/>
      <c r="AJ19" s="210"/>
      <c r="AK19" s="209"/>
      <c r="AL19" s="209"/>
      <c r="AM19" s="210"/>
      <c r="AN19" s="209"/>
      <c r="AO19" s="209"/>
      <c r="AP19" s="210"/>
      <c r="AQ19" s="209"/>
      <c r="AR19" s="209"/>
      <c r="AS19" s="210"/>
      <c r="AT19" s="209"/>
      <c r="AU19" s="209"/>
      <c r="AV19" s="210"/>
      <c r="AW19" s="209"/>
      <c r="AX19" s="209"/>
      <c r="AY19" s="210"/>
      <c r="AZ19" s="209"/>
      <c r="BA19" s="209"/>
      <c r="BB19" s="210"/>
      <c r="BC19" s="209"/>
      <c r="BD19" s="209"/>
      <c r="BE19" s="210"/>
      <c r="BF19" s="209"/>
      <c r="BG19" s="209"/>
      <c r="BH19" s="210"/>
      <c r="BI19" s="209"/>
      <c r="BJ19" s="209"/>
      <c r="BK19" s="210"/>
      <c r="BL19" s="209"/>
      <c r="BM19" s="209"/>
      <c r="BN19" s="210"/>
      <c r="BO19" s="209"/>
      <c r="BP19" s="209"/>
      <c r="BQ19" s="210"/>
      <c r="BR19" s="211"/>
      <c r="BS19" s="211"/>
      <c r="BT19" s="212"/>
      <c r="BU19" s="209"/>
      <c r="BV19" s="213"/>
      <c r="BW19" s="190"/>
    </row>
    <row r="20" spans="1:75" ht="15" customHeight="1" x14ac:dyDescent="0.45">
      <c r="A20" s="188"/>
      <c r="B20" s="313"/>
      <c r="C20" s="197"/>
      <c r="D20" s="196">
        <f>'Workings - 3'!E24</f>
        <v>0</v>
      </c>
      <c r="E20" s="196"/>
      <c r="F20" s="197"/>
      <c r="G20" s="196">
        <f>'Workings - 3'!F24</f>
        <v>0</v>
      </c>
      <c r="H20" s="196"/>
      <c r="I20" s="197"/>
      <c r="J20" s="196">
        <f>'Workings - 3'!G24</f>
        <v>0</v>
      </c>
      <c r="K20" s="196"/>
      <c r="L20" s="197"/>
      <c r="M20" s="196">
        <f>'Workings - 3'!H24</f>
        <v>0</v>
      </c>
      <c r="N20" s="196"/>
      <c r="O20" s="197"/>
      <c r="P20" s="196">
        <f>'Workings - 3'!I24</f>
        <v>0</v>
      </c>
      <c r="Q20" s="196"/>
      <c r="R20" s="197"/>
      <c r="S20" s="196">
        <f>'Workings - 3'!J24</f>
        <v>0</v>
      </c>
      <c r="T20" s="196"/>
      <c r="U20" s="197"/>
      <c r="V20" s="196">
        <f>'Workings - 3'!K24</f>
        <v>0</v>
      </c>
      <c r="W20" s="196"/>
      <c r="X20" s="197"/>
      <c r="Y20" s="196">
        <f>'Workings - 3'!L24</f>
        <v>0</v>
      </c>
      <c r="Z20" s="196"/>
      <c r="AA20" s="197"/>
      <c r="AB20" s="196">
        <f>'Workings - 3'!M24</f>
        <v>0</v>
      </c>
      <c r="AC20" s="196"/>
      <c r="AD20" s="197"/>
      <c r="AE20" s="196">
        <f>'Workings - 3'!N24</f>
        <v>0</v>
      </c>
      <c r="AF20" s="196"/>
      <c r="AG20" s="197"/>
      <c r="AH20" s="196">
        <f>'Workings - 3'!O24</f>
        <v>0</v>
      </c>
      <c r="AI20" s="196"/>
      <c r="AJ20" s="197"/>
      <c r="AK20" s="196">
        <f>'Workings - 3'!P24</f>
        <v>0</v>
      </c>
      <c r="AL20" s="196"/>
      <c r="AM20" s="197"/>
      <c r="AN20" s="196">
        <f>'Workings - 3'!Q24</f>
        <v>0</v>
      </c>
      <c r="AO20" s="196"/>
      <c r="AP20" s="197"/>
      <c r="AQ20" s="196">
        <f>'Workings - 3'!R24</f>
        <v>0</v>
      </c>
      <c r="AR20" s="196"/>
      <c r="AS20" s="197"/>
      <c r="AT20" s="196">
        <f>'Workings - 3'!S24</f>
        <v>0</v>
      </c>
      <c r="AU20" s="196"/>
      <c r="AV20" s="197"/>
      <c r="AW20" s="196">
        <f>'Workings - 3'!T24</f>
        <v>0</v>
      </c>
      <c r="AX20" s="196"/>
      <c r="AY20" s="197"/>
      <c r="AZ20" s="196">
        <f>'Workings - 3'!U24</f>
        <v>0</v>
      </c>
      <c r="BA20" s="196"/>
      <c r="BB20" s="197"/>
      <c r="BC20" s="196">
        <f>'Workings - 3'!V24</f>
        <v>0</v>
      </c>
      <c r="BD20" s="196"/>
      <c r="BE20" s="197"/>
      <c r="BF20" s="196">
        <f>'Workings - 3'!W24</f>
        <v>0</v>
      </c>
      <c r="BG20" s="196"/>
      <c r="BH20" s="197"/>
      <c r="BI20" s="196">
        <f>'Workings - 3'!X24</f>
        <v>0</v>
      </c>
      <c r="BJ20" s="196"/>
      <c r="BK20" s="197"/>
      <c r="BL20" s="196">
        <f>'Workings - 3'!Y24</f>
        <v>0</v>
      </c>
      <c r="BM20" s="196"/>
      <c r="BN20" s="197"/>
      <c r="BO20" s="196">
        <f>'Workings - 3'!Z24</f>
        <v>0</v>
      </c>
      <c r="BP20" s="196"/>
      <c r="BQ20" s="197"/>
      <c r="BR20" s="198">
        <f>'Workings - 3'!AA24</f>
        <v>0</v>
      </c>
      <c r="BS20" s="198"/>
      <c r="BT20" s="199"/>
      <c r="BU20" s="196">
        <f>'Workings - 3'!AC24</f>
        <v>135</v>
      </c>
      <c r="BV20" s="188"/>
      <c r="BW20" s="190"/>
    </row>
    <row r="21" spans="1:75" ht="4.5" customHeight="1" x14ac:dyDescent="0.45">
      <c r="A21" s="188"/>
      <c r="B21" s="313"/>
      <c r="C21" s="197"/>
      <c r="D21" s="196"/>
      <c r="E21" s="196"/>
      <c r="F21" s="197"/>
      <c r="G21" s="196"/>
      <c r="H21" s="196"/>
      <c r="I21" s="197"/>
      <c r="J21" s="196"/>
      <c r="K21" s="196"/>
      <c r="L21" s="197"/>
      <c r="M21" s="196"/>
      <c r="N21" s="196"/>
      <c r="O21" s="197"/>
      <c r="P21" s="196"/>
      <c r="Q21" s="196"/>
      <c r="R21" s="197"/>
      <c r="S21" s="196"/>
      <c r="T21" s="196"/>
      <c r="U21" s="197"/>
      <c r="V21" s="196"/>
      <c r="W21" s="196"/>
      <c r="X21" s="197"/>
      <c r="Y21" s="196"/>
      <c r="Z21" s="196"/>
      <c r="AA21" s="197"/>
      <c r="AB21" s="196"/>
      <c r="AC21" s="196"/>
      <c r="AD21" s="197"/>
      <c r="AE21" s="196"/>
      <c r="AF21" s="196"/>
      <c r="AG21" s="197"/>
      <c r="AH21" s="196"/>
      <c r="AI21" s="196"/>
      <c r="AJ21" s="197"/>
      <c r="AK21" s="196"/>
      <c r="AL21" s="196"/>
      <c r="AM21" s="197"/>
      <c r="AN21" s="196"/>
      <c r="AO21" s="196"/>
      <c r="AP21" s="197"/>
      <c r="AQ21" s="196"/>
      <c r="AR21" s="196"/>
      <c r="AS21" s="197"/>
      <c r="AT21" s="196"/>
      <c r="AU21" s="196"/>
      <c r="AV21" s="197"/>
      <c r="AW21" s="196"/>
      <c r="AX21" s="196"/>
      <c r="AY21" s="197"/>
      <c r="AZ21" s="196"/>
      <c r="BA21" s="196"/>
      <c r="BB21" s="197"/>
      <c r="BC21" s="196"/>
      <c r="BD21" s="196"/>
      <c r="BE21" s="197"/>
      <c r="BF21" s="196"/>
      <c r="BG21" s="196"/>
      <c r="BH21" s="197"/>
      <c r="BI21" s="196"/>
      <c r="BJ21" s="196"/>
      <c r="BK21" s="197"/>
      <c r="BL21" s="196"/>
      <c r="BM21" s="196"/>
      <c r="BN21" s="197"/>
      <c r="BO21" s="196"/>
      <c r="BP21" s="196"/>
      <c r="BQ21" s="197"/>
      <c r="BR21" s="198"/>
      <c r="BS21" s="198"/>
      <c r="BT21" s="199"/>
      <c r="BU21" s="196"/>
      <c r="BV21" s="188"/>
      <c r="BW21" s="190"/>
    </row>
    <row r="22" spans="1:75" ht="4.5" customHeight="1" x14ac:dyDescent="0.45">
      <c r="A22" s="188"/>
      <c r="B22" s="313" t="s">
        <v>1946</v>
      </c>
      <c r="C22" s="210"/>
      <c r="D22" s="209"/>
      <c r="E22" s="209"/>
      <c r="F22" s="210"/>
      <c r="G22" s="209"/>
      <c r="H22" s="209"/>
      <c r="I22" s="210"/>
      <c r="J22" s="209"/>
      <c r="K22" s="209"/>
      <c r="L22" s="210"/>
      <c r="M22" s="209"/>
      <c r="N22" s="209"/>
      <c r="O22" s="210"/>
      <c r="P22" s="209"/>
      <c r="Q22" s="209"/>
      <c r="R22" s="210"/>
      <c r="S22" s="209"/>
      <c r="T22" s="209"/>
      <c r="U22" s="210"/>
      <c r="V22" s="209"/>
      <c r="W22" s="209"/>
      <c r="X22" s="210"/>
      <c r="Y22" s="209"/>
      <c r="Z22" s="209"/>
      <c r="AA22" s="210"/>
      <c r="AB22" s="209"/>
      <c r="AC22" s="209"/>
      <c r="AD22" s="210"/>
      <c r="AE22" s="209"/>
      <c r="AF22" s="209"/>
      <c r="AG22" s="210"/>
      <c r="AH22" s="209"/>
      <c r="AI22" s="209"/>
      <c r="AJ22" s="210"/>
      <c r="AK22" s="209"/>
      <c r="AL22" s="209"/>
      <c r="AM22" s="210"/>
      <c r="AN22" s="209"/>
      <c r="AO22" s="209"/>
      <c r="AP22" s="210"/>
      <c r="AQ22" s="209"/>
      <c r="AR22" s="209"/>
      <c r="AS22" s="210"/>
      <c r="AT22" s="209"/>
      <c r="AU22" s="209"/>
      <c r="AV22" s="210"/>
      <c r="AW22" s="209"/>
      <c r="AX22" s="209"/>
      <c r="AY22" s="210"/>
      <c r="AZ22" s="209"/>
      <c r="BA22" s="209"/>
      <c r="BB22" s="210"/>
      <c r="BC22" s="209"/>
      <c r="BD22" s="209"/>
      <c r="BE22" s="210"/>
      <c r="BF22" s="209"/>
      <c r="BG22" s="209"/>
      <c r="BH22" s="210"/>
      <c r="BI22" s="209"/>
      <c r="BJ22" s="209"/>
      <c r="BK22" s="210"/>
      <c r="BL22" s="209"/>
      <c r="BM22" s="209"/>
      <c r="BN22" s="210"/>
      <c r="BO22" s="209"/>
      <c r="BP22" s="209"/>
      <c r="BQ22" s="210"/>
      <c r="BR22" s="211"/>
      <c r="BS22" s="211"/>
      <c r="BT22" s="212"/>
      <c r="BU22" s="209"/>
      <c r="BV22" s="213"/>
      <c r="BW22" s="190"/>
    </row>
    <row r="23" spans="1:75" ht="15" customHeight="1" x14ac:dyDescent="0.45">
      <c r="A23" s="188"/>
      <c r="B23" s="313"/>
      <c r="C23" s="197"/>
      <c r="D23" s="196">
        <f>'Workings - 3'!E25</f>
        <v>0</v>
      </c>
      <c r="E23" s="196"/>
      <c r="F23" s="197"/>
      <c r="G23" s="196">
        <f>'Workings - 3'!F25</f>
        <v>0</v>
      </c>
      <c r="H23" s="196"/>
      <c r="I23" s="197"/>
      <c r="J23" s="196">
        <f>'Workings - 3'!G25</f>
        <v>0</v>
      </c>
      <c r="K23" s="196"/>
      <c r="L23" s="197"/>
      <c r="M23" s="196">
        <f>'Workings - 3'!H25</f>
        <v>0</v>
      </c>
      <c r="N23" s="196"/>
      <c r="O23" s="197"/>
      <c r="P23" s="196">
        <f>'Workings - 3'!I25</f>
        <v>0</v>
      </c>
      <c r="Q23" s="196"/>
      <c r="R23" s="197"/>
      <c r="S23" s="196">
        <f>'Workings - 3'!J25</f>
        <v>0</v>
      </c>
      <c r="T23" s="196"/>
      <c r="U23" s="197"/>
      <c r="V23" s="196">
        <f>'Workings - 3'!K25</f>
        <v>0</v>
      </c>
      <c r="W23" s="196"/>
      <c r="X23" s="197"/>
      <c r="Y23" s="196">
        <f>'Workings - 3'!L25</f>
        <v>0</v>
      </c>
      <c r="Z23" s="196"/>
      <c r="AA23" s="197"/>
      <c r="AB23" s="196">
        <f>'Workings - 3'!M25</f>
        <v>0</v>
      </c>
      <c r="AC23" s="196"/>
      <c r="AD23" s="197"/>
      <c r="AE23" s="196">
        <f>'Workings - 3'!N25</f>
        <v>0</v>
      </c>
      <c r="AF23" s="196"/>
      <c r="AG23" s="197"/>
      <c r="AH23" s="196">
        <f>'Workings - 3'!O25</f>
        <v>0</v>
      </c>
      <c r="AI23" s="196"/>
      <c r="AJ23" s="197"/>
      <c r="AK23" s="196">
        <f>'Workings - 3'!P25</f>
        <v>0</v>
      </c>
      <c r="AL23" s="196"/>
      <c r="AM23" s="197"/>
      <c r="AN23" s="196">
        <f>'Workings - 3'!Q25</f>
        <v>0</v>
      </c>
      <c r="AO23" s="196"/>
      <c r="AP23" s="197"/>
      <c r="AQ23" s="196">
        <f>'Workings - 3'!R25</f>
        <v>0</v>
      </c>
      <c r="AR23" s="196"/>
      <c r="AS23" s="197"/>
      <c r="AT23" s="196">
        <f>'Workings - 3'!S25</f>
        <v>0</v>
      </c>
      <c r="AU23" s="196"/>
      <c r="AV23" s="197"/>
      <c r="AW23" s="196">
        <f>'Workings - 3'!T25</f>
        <v>0</v>
      </c>
      <c r="AX23" s="196"/>
      <c r="AY23" s="197"/>
      <c r="AZ23" s="196">
        <f>'Workings - 3'!U25</f>
        <v>0</v>
      </c>
      <c r="BA23" s="196"/>
      <c r="BB23" s="197"/>
      <c r="BC23" s="196">
        <f>'Workings - 3'!V25</f>
        <v>0</v>
      </c>
      <c r="BD23" s="196"/>
      <c r="BE23" s="197"/>
      <c r="BF23" s="196">
        <f>'Workings - 3'!W25</f>
        <v>0</v>
      </c>
      <c r="BG23" s="196"/>
      <c r="BH23" s="197"/>
      <c r="BI23" s="196">
        <f>'Workings - 3'!X25</f>
        <v>0</v>
      </c>
      <c r="BJ23" s="196"/>
      <c r="BK23" s="197"/>
      <c r="BL23" s="196">
        <f>'Workings - 3'!Y25</f>
        <v>0</v>
      </c>
      <c r="BM23" s="196"/>
      <c r="BN23" s="197"/>
      <c r="BO23" s="196">
        <f>'Workings - 3'!Z25</f>
        <v>0</v>
      </c>
      <c r="BP23" s="196"/>
      <c r="BQ23" s="197"/>
      <c r="BR23" s="198">
        <f>'Workings - 3'!AA25</f>
        <v>0</v>
      </c>
      <c r="BS23" s="198"/>
      <c r="BT23" s="199"/>
      <c r="BU23" s="196">
        <f>'Workings - 3'!AC25</f>
        <v>137</v>
      </c>
      <c r="BV23" s="188"/>
      <c r="BW23" s="190"/>
    </row>
    <row r="24" spans="1:75" ht="4.5" customHeight="1" x14ac:dyDescent="0.45">
      <c r="A24" s="188"/>
      <c r="B24" s="313"/>
      <c r="C24" s="197"/>
      <c r="D24" s="196"/>
      <c r="E24" s="196"/>
      <c r="F24" s="197"/>
      <c r="G24" s="196"/>
      <c r="H24" s="196"/>
      <c r="I24" s="197"/>
      <c r="J24" s="196"/>
      <c r="K24" s="196"/>
      <c r="L24" s="197"/>
      <c r="M24" s="196"/>
      <c r="N24" s="196"/>
      <c r="O24" s="197"/>
      <c r="P24" s="196"/>
      <c r="Q24" s="196"/>
      <c r="R24" s="197"/>
      <c r="S24" s="196"/>
      <c r="T24" s="196"/>
      <c r="U24" s="197"/>
      <c r="V24" s="196"/>
      <c r="W24" s="196"/>
      <c r="X24" s="197"/>
      <c r="Y24" s="196"/>
      <c r="Z24" s="196"/>
      <c r="AA24" s="197"/>
      <c r="AB24" s="196"/>
      <c r="AC24" s="196"/>
      <c r="AD24" s="197"/>
      <c r="AE24" s="196"/>
      <c r="AF24" s="196"/>
      <c r="AG24" s="197"/>
      <c r="AH24" s="196"/>
      <c r="AI24" s="196"/>
      <c r="AJ24" s="197"/>
      <c r="AK24" s="196"/>
      <c r="AL24" s="196"/>
      <c r="AM24" s="197"/>
      <c r="AN24" s="196"/>
      <c r="AO24" s="196"/>
      <c r="AP24" s="197"/>
      <c r="AQ24" s="196"/>
      <c r="AR24" s="196"/>
      <c r="AS24" s="197"/>
      <c r="AT24" s="196"/>
      <c r="AU24" s="196"/>
      <c r="AV24" s="197"/>
      <c r="AW24" s="196"/>
      <c r="AX24" s="196"/>
      <c r="AY24" s="197"/>
      <c r="AZ24" s="196"/>
      <c r="BA24" s="196"/>
      <c r="BB24" s="197"/>
      <c r="BC24" s="196"/>
      <c r="BD24" s="196"/>
      <c r="BE24" s="197"/>
      <c r="BF24" s="196"/>
      <c r="BG24" s="196"/>
      <c r="BH24" s="197"/>
      <c r="BI24" s="196"/>
      <c r="BJ24" s="196"/>
      <c r="BK24" s="197"/>
      <c r="BL24" s="196"/>
      <c r="BM24" s="196"/>
      <c r="BN24" s="197"/>
      <c r="BO24" s="196"/>
      <c r="BP24" s="196"/>
      <c r="BQ24" s="197"/>
      <c r="BR24" s="198"/>
      <c r="BS24" s="198"/>
      <c r="BT24" s="199"/>
      <c r="BU24" s="196"/>
      <c r="BV24" s="188"/>
      <c r="BW24" s="190"/>
    </row>
    <row r="25" spans="1:75" ht="4.5" customHeight="1" x14ac:dyDescent="0.45">
      <c r="A25" s="188"/>
      <c r="B25" s="313" t="s">
        <v>1944</v>
      </c>
      <c r="C25" s="210"/>
      <c r="D25" s="209"/>
      <c r="E25" s="209"/>
      <c r="F25" s="210"/>
      <c r="G25" s="209"/>
      <c r="H25" s="209"/>
      <c r="I25" s="210"/>
      <c r="J25" s="209"/>
      <c r="K25" s="209"/>
      <c r="L25" s="210"/>
      <c r="M25" s="209"/>
      <c r="N25" s="209"/>
      <c r="O25" s="210"/>
      <c r="P25" s="209"/>
      <c r="Q25" s="209"/>
      <c r="R25" s="210"/>
      <c r="S25" s="209"/>
      <c r="T25" s="209"/>
      <c r="U25" s="210"/>
      <c r="V25" s="209"/>
      <c r="W25" s="209"/>
      <c r="X25" s="210"/>
      <c r="Y25" s="209"/>
      <c r="Z25" s="209"/>
      <c r="AA25" s="210"/>
      <c r="AB25" s="209"/>
      <c r="AC25" s="209"/>
      <c r="AD25" s="210"/>
      <c r="AE25" s="209"/>
      <c r="AF25" s="209"/>
      <c r="AG25" s="210"/>
      <c r="AH25" s="209"/>
      <c r="AI25" s="209"/>
      <c r="AJ25" s="210"/>
      <c r="AK25" s="209"/>
      <c r="AL25" s="209"/>
      <c r="AM25" s="210"/>
      <c r="AN25" s="209"/>
      <c r="AO25" s="209"/>
      <c r="AP25" s="210"/>
      <c r="AQ25" s="209"/>
      <c r="AR25" s="209"/>
      <c r="AS25" s="210"/>
      <c r="AT25" s="209"/>
      <c r="AU25" s="209"/>
      <c r="AV25" s="210"/>
      <c r="AW25" s="209"/>
      <c r="AX25" s="209"/>
      <c r="AY25" s="210"/>
      <c r="AZ25" s="209"/>
      <c r="BA25" s="209"/>
      <c r="BB25" s="210"/>
      <c r="BC25" s="209"/>
      <c r="BD25" s="209"/>
      <c r="BE25" s="210"/>
      <c r="BF25" s="209"/>
      <c r="BG25" s="209"/>
      <c r="BH25" s="210"/>
      <c r="BI25" s="209"/>
      <c r="BJ25" s="209"/>
      <c r="BK25" s="210"/>
      <c r="BL25" s="209"/>
      <c r="BM25" s="209"/>
      <c r="BN25" s="210"/>
      <c r="BO25" s="209"/>
      <c r="BP25" s="209"/>
      <c r="BQ25" s="210"/>
      <c r="BR25" s="211"/>
      <c r="BS25" s="211"/>
      <c r="BT25" s="212"/>
      <c r="BU25" s="209"/>
      <c r="BV25" s="213"/>
      <c r="BW25" s="190"/>
    </row>
    <row r="26" spans="1:75" ht="15" customHeight="1" x14ac:dyDescent="0.45">
      <c r="A26" s="188"/>
      <c r="B26" s="313"/>
      <c r="C26" s="197"/>
      <c r="D26" s="196">
        <f>'Workings - 3'!E26</f>
        <v>0</v>
      </c>
      <c r="E26" s="196"/>
      <c r="F26" s="197"/>
      <c r="G26" s="196">
        <f>'Workings - 3'!F26</f>
        <v>0</v>
      </c>
      <c r="H26" s="196"/>
      <c r="I26" s="197"/>
      <c r="J26" s="196">
        <f>'Workings - 3'!G26</f>
        <v>0</v>
      </c>
      <c r="K26" s="196"/>
      <c r="L26" s="197"/>
      <c r="M26" s="196">
        <f>'Workings - 3'!H26</f>
        <v>0</v>
      </c>
      <c r="N26" s="196"/>
      <c r="O26" s="197"/>
      <c r="P26" s="196">
        <f>'Workings - 3'!I26</f>
        <v>0</v>
      </c>
      <c r="Q26" s="196"/>
      <c r="R26" s="197"/>
      <c r="S26" s="196">
        <f>'Workings - 3'!J26</f>
        <v>0</v>
      </c>
      <c r="T26" s="196"/>
      <c r="U26" s="197"/>
      <c r="V26" s="196">
        <f>'Workings - 3'!K26</f>
        <v>0</v>
      </c>
      <c r="W26" s="196"/>
      <c r="X26" s="197"/>
      <c r="Y26" s="196">
        <f>'Workings - 3'!L26</f>
        <v>0</v>
      </c>
      <c r="Z26" s="196"/>
      <c r="AA26" s="197"/>
      <c r="AB26" s="196">
        <f>'Workings - 3'!M26</f>
        <v>0</v>
      </c>
      <c r="AC26" s="196"/>
      <c r="AD26" s="197"/>
      <c r="AE26" s="196">
        <f>'Workings - 3'!N26</f>
        <v>0</v>
      </c>
      <c r="AF26" s="196"/>
      <c r="AG26" s="197"/>
      <c r="AH26" s="196">
        <f>'Workings - 3'!O26</f>
        <v>0</v>
      </c>
      <c r="AI26" s="196"/>
      <c r="AJ26" s="197"/>
      <c r="AK26" s="196">
        <f>'Workings - 3'!P26</f>
        <v>0</v>
      </c>
      <c r="AL26" s="196"/>
      <c r="AM26" s="197"/>
      <c r="AN26" s="196">
        <f>'Workings - 3'!Q26</f>
        <v>0</v>
      </c>
      <c r="AO26" s="196"/>
      <c r="AP26" s="197"/>
      <c r="AQ26" s="196">
        <f>'Workings - 3'!R26</f>
        <v>0</v>
      </c>
      <c r="AR26" s="196"/>
      <c r="AS26" s="197"/>
      <c r="AT26" s="196">
        <f>'Workings - 3'!S26</f>
        <v>0</v>
      </c>
      <c r="AU26" s="196"/>
      <c r="AV26" s="197"/>
      <c r="AW26" s="196">
        <f>'Workings - 3'!T26</f>
        <v>0</v>
      </c>
      <c r="AX26" s="196"/>
      <c r="AY26" s="197"/>
      <c r="AZ26" s="196">
        <f>'Workings - 3'!U26</f>
        <v>0</v>
      </c>
      <c r="BA26" s="196"/>
      <c r="BB26" s="197"/>
      <c r="BC26" s="196">
        <f>'Workings - 3'!V26</f>
        <v>0</v>
      </c>
      <c r="BD26" s="196"/>
      <c r="BE26" s="197"/>
      <c r="BF26" s="196">
        <f>'Workings - 3'!W26</f>
        <v>0</v>
      </c>
      <c r="BG26" s="196"/>
      <c r="BH26" s="197"/>
      <c r="BI26" s="196">
        <f>'Workings - 3'!X26</f>
        <v>0</v>
      </c>
      <c r="BJ26" s="196"/>
      <c r="BK26" s="197"/>
      <c r="BL26" s="196">
        <f>'Workings - 3'!Y26</f>
        <v>0</v>
      </c>
      <c r="BM26" s="196"/>
      <c r="BN26" s="197"/>
      <c r="BO26" s="196">
        <f>'Workings - 3'!Z26</f>
        <v>0</v>
      </c>
      <c r="BP26" s="196"/>
      <c r="BQ26" s="197"/>
      <c r="BR26" s="198">
        <f>'Workings - 3'!AA26</f>
        <v>0</v>
      </c>
      <c r="BS26" s="198"/>
      <c r="BT26" s="199"/>
      <c r="BU26" s="196">
        <f>'Workings - 3'!AC26</f>
        <v>70</v>
      </c>
      <c r="BV26" s="188"/>
      <c r="BW26" s="190"/>
    </row>
    <row r="27" spans="1:75" ht="4.5" customHeight="1" x14ac:dyDescent="0.45">
      <c r="A27" s="188"/>
      <c r="B27" s="313"/>
      <c r="C27" s="197"/>
      <c r="D27" s="196"/>
      <c r="E27" s="196"/>
      <c r="F27" s="197"/>
      <c r="G27" s="196"/>
      <c r="H27" s="196"/>
      <c r="I27" s="197"/>
      <c r="J27" s="196"/>
      <c r="K27" s="196"/>
      <c r="L27" s="197"/>
      <c r="M27" s="196"/>
      <c r="N27" s="196"/>
      <c r="O27" s="197"/>
      <c r="P27" s="196"/>
      <c r="Q27" s="196"/>
      <c r="R27" s="197"/>
      <c r="S27" s="196"/>
      <c r="T27" s="196"/>
      <c r="U27" s="197"/>
      <c r="V27" s="196"/>
      <c r="W27" s="196"/>
      <c r="X27" s="197"/>
      <c r="Y27" s="196"/>
      <c r="Z27" s="196"/>
      <c r="AA27" s="197"/>
      <c r="AB27" s="196"/>
      <c r="AC27" s="196"/>
      <c r="AD27" s="197"/>
      <c r="AE27" s="196"/>
      <c r="AF27" s="196"/>
      <c r="AG27" s="197"/>
      <c r="AH27" s="196"/>
      <c r="AI27" s="196"/>
      <c r="AJ27" s="197"/>
      <c r="AK27" s="196"/>
      <c r="AL27" s="196"/>
      <c r="AM27" s="197"/>
      <c r="AN27" s="196"/>
      <c r="AO27" s="196"/>
      <c r="AP27" s="197"/>
      <c r="AQ27" s="196"/>
      <c r="AR27" s="196"/>
      <c r="AS27" s="197"/>
      <c r="AT27" s="196"/>
      <c r="AU27" s="196"/>
      <c r="AV27" s="197"/>
      <c r="AW27" s="196"/>
      <c r="AX27" s="196"/>
      <c r="AY27" s="197"/>
      <c r="AZ27" s="196"/>
      <c r="BA27" s="196"/>
      <c r="BB27" s="197"/>
      <c r="BC27" s="196"/>
      <c r="BD27" s="196"/>
      <c r="BE27" s="197"/>
      <c r="BF27" s="196"/>
      <c r="BG27" s="196"/>
      <c r="BH27" s="197"/>
      <c r="BI27" s="196"/>
      <c r="BJ27" s="196"/>
      <c r="BK27" s="197"/>
      <c r="BL27" s="196"/>
      <c r="BM27" s="196"/>
      <c r="BN27" s="197"/>
      <c r="BO27" s="196"/>
      <c r="BP27" s="196"/>
      <c r="BQ27" s="197"/>
      <c r="BR27" s="198"/>
      <c r="BS27" s="198"/>
      <c r="BT27" s="199"/>
      <c r="BU27" s="196"/>
      <c r="BV27" s="188"/>
      <c r="BW27" s="190"/>
    </row>
    <row r="28" spans="1:75" ht="4.5" customHeight="1" x14ac:dyDescent="0.45">
      <c r="A28" s="188"/>
      <c r="B28" s="313" t="s">
        <v>1966</v>
      </c>
      <c r="C28" s="210"/>
      <c r="D28" s="209"/>
      <c r="E28" s="209"/>
      <c r="F28" s="210"/>
      <c r="G28" s="209"/>
      <c r="H28" s="209"/>
      <c r="I28" s="210"/>
      <c r="J28" s="209"/>
      <c r="K28" s="209"/>
      <c r="L28" s="210"/>
      <c r="M28" s="209"/>
      <c r="N28" s="209"/>
      <c r="O28" s="210"/>
      <c r="P28" s="209"/>
      <c r="Q28" s="209"/>
      <c r="R28" s="210"/>
      <c r="S28" s="209"/>
      <c r="T28" s="209"/>
      <c r="U28" s="210"/>
      <c r="V28" s="209"/>
      <c r="W28" s="209"/>
      <c r="X28" s="210"/>
      <c r="Y28" s="209"/>
      <c r="Z28" s="209"/>
      <c r="AA28" s="210"/>
      <c r="AB28" s="209"/>
      <c r="AC28" s="209"/>
      <c r="AD28" s="210"/>
      <c r="AE28" s="209"/>
      <c r="AF28" s="209"/>
      <c r="AG28" s="210"/>
      <c r="AH28" s="209"/>
      <c r="AI28" s="209"/>
      <c r="AJ28" s="210"/>
      <c r="AK28" s="209"/>
      <c r="AL28" s="209"/>
      <c r="AM28" s="210"/>
      <c r="AN28" s="209"/>
      <c r="AO28" s="209"/>
      <c r="AP28" s="210"/>
      <c r="AQ28" s="209"/>
      <c r="AR28" s="209"/>
      <c r="AS28" s="210"/>
      <c r="AT28" s="209"/>
      <c r="AU28" s="209"/>
      <c r="AV28" s="210"/>
      <c r="AW28" s="209"/>
      <c r="AX28" s="209"/>
      <c r="AY28" s="210"/>
      <c r="AZ28" s="209"/>
      <c r="BA28" s="209"/>
      <c r="BB28" s="210"/>
      <c r="BC28" s="209"/>
      <c r="BD28" s="209"/>
      <c r="BE28" s="210"/>
      <c r="BF28" s="209"/>
      <c r="BG28" s="209"/>
      <c r="BH28" s="210"/>
      <c r="BI28" s="209"/>
      <c r="BJ28" s="209"/>
      <c r="BK28" s="210"/>
      <c r="BL28" s="209"/>
      <c r="BM28" s="209"/>
      <c r="BN28" s="210"/>
      <c r="BO28" s="209"/>
      <c r="BP28" s="209"/>
      <c r="BQ28" s="210"/>
      <c r="BR28" s="211"/>
      <c r="BS28" s="211"/>
      <c r="BT28" s="212"/>
      <c r="BU28" s="209"/>
      <c r="BV28" s="213"/>
      <c r="BW28" s="190"/>
    </row>
    <row r="29" spans="1:75" ht="15" customHeight="1" x14ac:dyDescent="0.45">
      <c r="A29" s="188"/>
      <c r="B29" s="313"/>
      <c r="C29" s="197"/>
      <c r="D29" s="196">
        <f>'Workings - 3'!E27</f>
        <v>0</v>
      </c>
      <c r="E29" s="196"/>
      <c r="F29" s="197"/>
      <c r="G29" s="196">
        <f>'Workings - 3'!F27</f>
        <v>0</v>
      </c>
      <c r="H29" s="196"/>
      <c r="I29" s="197"/>
      <c r="J29" s="196">
        <f>'Workings - 3'!G27</f>
        <v>0</v>
      </c>
      <c r="K29" s="196"/>
      <c r="L29" s="197"/>
      <c r="M29" s="196">
        <f>'Workings - 3'!H27</f>
        <v>0</v>
      </c>
      <c r="N29" s="196"/>
      <c r="O29" s="197"/>
      <c r="P29" s="196">
        <f>'Workings - 3'!I27</f>
        <v>0</v>
      </c>
      <c r="Q29" s="196"/>
      <c r="R29" s="197"/>
      <c r="S29" s="196">
        <f>'Workings - 3'!J27</f>
        <v>0</v>
      </c>
      <c r="T29" s="196"/>
      <c r="U29" s="197"/>
      <c r="V29" s="196">
        <f>'Workings - 3'!K27</f>
        <v>0</v>
      </c>
      <c r="W29" s="196"/>
      <c r="X29" s="197"/>
      <c r="Y29" s="196">
        <f>'Workings - 3'!L27</f>
        <v>0</v>
      </c>
      <c r="Z29" s="196"/>
      <c r="AA29" s="197"/>
      <c r="AB29" s="196">
        <f>'Workings - 3'!M27</f>
        <v>0</v>
      </c>
      <c r="AC29" s="196"/>
      <c r="AD29" s="197"/>
      <c r="AE29" s="196">
        <f>'Workings - 3'!N27</f>
        <v>0</v>
      </c>
      <c r="AF29" s="196"/>
      <c r="AG29" s="197"/>
      <c r="AH29" s="196">
        <f>'Workings - 3'!O27</f>
        <v>0</v>
      </c>
      <c r="AI29" s="196"/>
      <c r="AJ29" s="197"/>
      <c r="AK29" s="196">
        <f>'Workings - 3'!P27</f>
        <v>0</v>
      </c>
      <c r="AL29" s="196"/>
      <c r="AM29" s="197"/>
      <c r="AN29" s="196">
        <f>'Workings - 3'!Q27</f>
        <v>0</v>
      </c>
      <c r="AO29" s="196"/>
      <c r="AP29" s="197"/>
      <c r="AQ29" s="196">
        <f>'Workings - 3'!R27</f>
        <v>0</v>
      </c>
      <c r="AR29" s="196"/>
      <c r="AS29" s="197"/>
      <c r="AT29" s="196">
        <f>'Workings - 3'!S27</f>
        <v>0</v>
      </c>
      <c r="AU29" s="196"/>
      <c r="AV29" s="197"/>
      <c r="AW29" s="196">
        <f>'Workings - 3'!T27</f>
        <v>0</v>
      </c>
      <c r="AX29" s="196"/>
      <c r="AY29" s="197"/>
      <c r="AZ29" s="196">
        <f>'Workings - 3'!U27</f>
        <v>0</v>
      </c>
      <c r="BA29" s="196"/>
      <c r="BB29" s="197"/>
      <c r="BC29" s="196">
        <f>'Workings - 3'!V27</f>
        <v>0</v>
      </c>
      <c r="BD29" s="196"/>
      <c r="BE29" s="197"/>
      <c r="BF29" s="196">
        <f>'Workings - 3'!W27</f>
        <v>0</v>
      </c>
      <c r="BG29" s="196"/>
      <c r="BH29" s="197"/>
      <c r="BI29" s="196">
        <f>'Workings - 3'!X27</f>
        <v>0</v>
      </c>
      <c r="BJ29" s="196"/>
      <c r="BK29" s="197"/>
      <c r="BL29" s="196">
        <f>'Workings - 3'!Y27</f>
        <v>0</v>
      </c>
      <c r="BM29" s="196"/>
      <c r="BN29" s="197"/>
      <c r="BO29" s="196">
        <f>'Workings - 3'!Z27</f>
        <v>0</v>
      </c>
      <c r="BP29" s="196"/>
      <c r="BQ29" s="197"/>
      <c r="BR29" s="198">
        <f>'Workings - 3'!AA27</f>
        <v>0</v>
      </c>
      <c r="BS29" s="198"/>
      <c r="BT29" s="199"/>
      <c r="BU29" s="196">
        <f>'Workings - 3'!AC27</f>
        <v>60</v>
      </c>
      <c r="BV29" s="188"/>
      <c r="BW29" s="190"/>
    </row>
    <row r="30" spans="1:75" ht="4.5" customHeight="1" x14ac:dyDescent="0.45">
      <c r="A30" s="188"/>
      <c r="B30" s="313"/>
      <c r="C30" s="197"/>
      <c r="D30" s="196"/>
      <c r="E30" s="196"/>
      <c r="F30" s="197"/>
      <c r="G30" s="196"/>
      <c r="H30" s="196"/>
      <c r="I30" s="197"/>
      <c r="J30" s="196"/>
      <c r="K30" s="196"/>
      <c r="L30" s="197"/>
      <c r="M30" s="196"/>
      <c r="N30" s="196"/>
      <c r="O30" s="197"/>
      <c r="P30" s="196"/>
      <c r="Q30" s="196"/>
      <c r="R30" s="197"/>
      <c r="S30" s="196"/>
      <c r="T30" s="196"/>
      <c r="U30" s="197"/>
      <c r="V30" s="196"/>
      <c r="W30" s="196"/>
      <c r="X30" s="197"/>
      <c r="Y30" s="196"/>
      <c r="Z30" s="196"/>
      <c r="AA30" s="197"/>
      <c r="AB30" s="196"/>
      <c r="AC30" s="196"/>
      <c r="AD30" s="197"/>
      <c r="AE30" s="196"/>
      <c r="AF30" s="196"/>
      <c r="AG30" s="197"/>
      <c r="AH30" s="196"/>
      <c r="AI30" s="196"/>
      <c r="AJ30" s="197"/>
      <c r="AK30" s="196"/>
      <c r="AL30" s="196"/>
      <c r="AM30" s="197"/>
      <c r="AN30" s="196"/>
      <c r="AO30" s="196"/>
      <c r="AP30" s="197"/>
      <c r="AQ30" s="196"/>
      <c r="AR30" s="196"/>
      <c r="AS30" s="197"/>
      <c r="AT30" s="196"/>
      <c r="AU30" s="196"/>
      <c r="AV30" s="197"/>
      <c r="AW30" s="196"/>
      <c r="AX30" s="196"/>
      <c r="AY30" s="197"/>
      <c r="AZ30" s="196"/>
      <c r="BA30" s="196"/>
      <c r="BB30" s="197"/>
      <c r="BC30" s="196"/>
      <c r="BD30" s="196"/>
      <c r="BE30" s="197"/>
      <c r="BF30" s="196"/>
      <c r="BG30" s="196"/>
      <c r="BH30" s="197"/>
      <c r="BI30" s="196"/>
      <c r="BJ30" s="196"/>
      <c r="BK30" s="197"/>
      <c r="BL30" s="196"/>
      <c r="BM30" s="196"/>
      <c r="BN30" s="197"/>
      <c r="BO30" s="196"/>
      <c r="BP30" s="196"/>
      <c r="BQ30" s="197"/>
      <c r="BR30" s="198"/>
      <c r="BS30" s="198"/>
      <c r="BT30" s="199"/>
      <c r="BU30" s="196"/>
      <c r="BV30" s="188"/>
      <c r="BW30" s="190"/>
    </row>
    <row r="31" spans="1:75" ht="4.5" customHeight="1" x14ac:dyDescent="0.45">
      <c r="A31" s="188"/>
      <c r="B31" s="313" t="s">
        <v>1967</v>
      </c>
      <c r="C31" s="210"/>
      <c r="D31" s="209"/>
      <c r="E31" s="209"/>
      <c r="F31" s="210"/>
      <c r="G31" s="209"/>
      <c r="H31" s="209"/>
      <c r="I31" s="210"/>
      <c r="J31" s="209"/>
      <c r="K31" s="209"/>
      <c r="L31" s="210"/>
      <c r="M31" s="209"/>
      <c r="N31" s="209"/>
      <c r="O31" s="210"/>
      <c r="P31" s="209"/>
      <c r="Q31" s="209"/>
      <c r="R31" s="210"/>
      <c r="S31" s="209"/>
      <c r="T31" s="209"/>
      <c r="U31" s="210"/>
      <c r="V31" s="209"/>
      <c r="W31" s="209"/>
      <c r="X31" s="210"/>
      <c r="Y31" s="209"/>
      <c r="Z31" s="209"/>
      <c r="AA31" s="210"/>
      <c r="AB31" s="209"/>
      <c r="AC31" s="209"/>
      <c r="AD31" s="210"/>
      <c r="AE31" s="209"/>
      <c r="AF31" s="209"/>
      <c r="AG31" s="210"/>
      <c r="AH31" s="209"/>
      <c r="AI31" s="209"/>
      <c r="AJ31" s="210"/>
      <c r="AK31" s="209"/>
      <c r="AL31" s="209"/>
      <c r="AM31" s="210"/>
      <c r="AN31" s="209"/>
      <c r="AO31" s="209"/>
      <c r="AP31" s="210"/>
      <c r="AQ31" s="209"/>
      <c r="AR31" s="209"/>
      <c r="AS31" s="210"/>
      <c r="AT31" s="209"/>
      <c r="AU31" s="209"/>
      <c r="AV31" s="210"/>
      <c r="AW31" s="209"/>
      <c r="AX31" s="209"/>
      <c r="AY31" s="210"/>
      <c r="AZ31" s="209"/>
      <c r="BA31" s="209"/>
      <c r="BB31" s="210"/>
      <c r="BC31" s="209"/>
      <c r="BD31" s="209"/>
      <c r="BE31" s="210"/>
      <c r="BF31" s="209"/>
      <c r="BG31" s="209"/>
      <c r="BH31" s="210"/>
      <c r="BI31" s="209"/>
      <c r="BJ31" s="209"/>
      <c r="BK31" s="210"/>
      <c r="BL31" s="209"/>
      <c r="BM31" s="209"/>
      <c r="BN31" s="210"/>
      <c r="BO31" s="209"/>
      <c r="BP31" s="209"/>
      <c r="BQ31" s="210"/>
      <c r="BR31" s="211"/>
      <c r="BS31" s="211"/>
      <c r="BT31" s="212"/>
      <c r="BU31" s="209"/>
      <c r="BV31" s="213"/>
      <c r="BW31" s="190"/>
    </row>
    <row r="32" spans="1:75" ht="15" customHeight="1" x14ac:dyDescent="0.45">
      <c r="A32" s="188"/>
      <c r="B32" s="313"/>
      <c r="C32" s="197"/>
      <c r="D32" s="196">
        <f>'Workings - 3'!E28</f>
        <v>0</v>
      </c>
      <c r="E32" s="196"/>
      <c r="F32" s="197"/>
      <c r="G32" s="196">
        <f>'Workings - 3'!F28</f>
        <v>0</v>
      </c>
      <c r="H32" s="196"/>
      <c r="I32" s="197"/>
      <c r="J32" s="196">
        <f>'Workings - 3'!G28</f>
        <v>0</v>
      </c>
      <c r="K32" s="196"/>
      <c r="L32" s="197"/>
      <c r="M32" s="196">
        <f>'Workings - 3'!H28</f>
        <v>0</v>
      </c>
      <c r="N32" s="196"/>
      <c r="O32" s="197"/>
      <c r="P32" s="196">
        <f>'Workings - 3'!I28</f>
        <v>0</v>
      </c>
      <c r="Q32" s="196"/>
      <c r="R32" s="197"/>
      <c r="S32" s="196">
        <f>'Workings - 3'!J28</f>
        <v>0</v>
      </c>
      <c r="T32" s="196"/>
      <c r="U32" s="197"/>
      <c r="V32" s="196">
        <f>'Workings - 3'!K28</f>
        <v>0</v>
      </c>
      <c r="W32" s="196"/>
      <c r="X32" s="197"/>
      <c r="Y32" s="196">
        <f>'Workings - 3'!L28</f>
        <v>0</v>
      </c>
      <c r="Z32" s="196"/>
      <c r="AA32" s="197"/>
      <c r="AB32" s="196">
        <f>'Workings - 3'!M28</f>
        <v>0</v>
      </c>
      <c r="AC32" s="196"/>
      <c r="AD32" s="197"/>
      <c r="AE32" s="196">
        <f>'Workings - 3'!N28</f>
        <v>0</v>
      </c>
      <c r="AF32" s="196"/>
      <c r="AG32" s="197"/>
      <c r="AH32" s="196">
        <f>'Workings - 3'!O28</f>
        <v>0</v>
      </c>
      <c r="AI32" s="196"/>
      <c r="AJ32" s="197"/>
      <c r="AK32" s="196">
        <f>'Workings - 3'!P28</f>
        <v>0</v>
      </c>
      <c r="AL32" s="196"/>
      <c r="AM32" s="197"/>
      <c r="AN32" s="196">
        <f>'Workings - 3'!Q28</f>
        <v>0</v>
      </c>
      <c r="AO32" s="196"/>
      <c r="AP32" s="197"/>
      <c r="AQ32" s="196">
        <f>'Workings - 3'!R28</f>
        <v>0</v>
      </c>
      <c r="AR32" s="196"/>
      <c r="AS32" s="197"/>
      <c r="AT32" s="196">
        <f>'Workings - 3'!S28</f>
        <v>0</v>
      </c>
      <c r="AU32" s="196"/>
      <c r="AV32" s="197"/>
      <c r="AW32" s="196">
        <f>'Workings - 3'!T28</f>
        <v>0</v>
      </c>
      <c r="AX32" s="196"/>
      <c r="AY32" s="197"/>
      <c r="AZ32" s="196">
        <f>'Workings - 3'!U28</f>
        <v>0</v>
      </c>
      <c r="BA32" s="196"/>
      <c r="BB32" s="197"/>
      <c r="BC32" s="196">
        <f>'Workings - 3'!V28</f>
        <v>0</v>
      </c>
      <c r="BD32" s="196"/>
      <c r="BE32" s="197"/>
      <c r="BF32" s="196">
        <f>'Workings - 3'!W28</f>
        <v>0</v>
      </c>
      <c r="BG32" s="196"/>
      <c r="BH32" s="197"/>
      <c r="BI32" s="196">
        <f>'Workings - 3'!X28</f>
        <v>0</v>
      </c>
      <c r="BJ32" s="196"/>
      <c r="BK32" s="197"/>
      <c r="BL32" s="196">
        <f>'Workings - 3'!Y28</f>
        <v>0</v>
      </c>
      <c r="BM32" s="196"/>
      <c r="BN32" s="197"/>
      <c r="BO32" s="196">
        <f>'Workings - 3'!Z28</f>
        <v>0</v>
      </c>
      <c r="BP32" s="196"/>
      <c r="BQ32" s="197"/>
      <c r="BR32" s="198">
        <f>'Workings - 3'!AA28</f>
        <v>0</v>
      </c>
      <c r="BS32" s="198"/>
      <c r="BT32" s="199"/>
      <c r="BU32" s="196">
        <f>'Workings - 3'!AC28</f>
        <v>129</v>
      </c>
      <c r="BV32" s="188"/>
      <c r="BW32" s="190"/>
    </row>
    <row r="33" spans="1:75" ht="4.5" customHeight="1" x14ac:dyDescent="0.45">
      <c r="A33" s="188"/>
      <c r="B33" s="313"/>
      <c r="C33" s="197"/>
      <c r="D33" s="196"/>
      <c r="E33" s="196"/>
      <c r="F33" s="197"/>
      <c r="G33" s="196"/>
      <c r="H33" s="196"/>
      <c r="I33" s="197"/>
      <c r="J33" s="196"/>
      <c r="K33" s="196"/>
      <c r="L33" s="197"/>
      <c r="M33" s="196"/>
      <c r="N33" s="196"/>
      <c r="O33" s="197"/>
      <c r="P33" s="196"/>
      <c r="Q33" s="196"/>
      <c r="R33" s="197"/>
      <c r="S33" s="196"/>
      <c r="T33" s="196"/>
      <c r="U33" s="197"/>
      <c r="V33" s="196"/>
      <c r="W33" s="196"/>
      <c r="X33" s="197"/>
      <c r="Y33" s="196"/>
      <c r="Z33" s="196"/>
      <c r="AA33" s="197"/>
      <c r="AB33" s="196"/>
      <c r="AC33" s="196"/>
      <c r="AD33" s="197"/>
      <c r="AE33" s="196"/>
      <c r="AF33" s="196"/>
      <c r="AG33" s="197"/>
      <c r="AH33" s="196"/>
      <c r="AI33" s="196"/>
      <c r="AJ33" s="197"/>
      <c r="AK33" s="196"/>
      <c r="AL33" s="196"/>
      <c r="AM33" s="197"/>
      <c r="AN33" s="196"/>
      <c r="AO33" s="196"/>
      <c r="AP33" s="197"/>
      <c r="AQ33" s="196"/>
      <c r="AR33" s="196"/>
      <c r="AS33" s="197"/>
      <c r="AT33" s="196"/>
      <c r="AU33" s="196"/>
      <c r="AV33" s="197"/>
      <c r="AW33" s="196"/>
      <c r="AX33" s="196"/>
      <c r="AY33" s="197"/>
      <c r="AZ33" s="196"/>
      <c r="BA33" s="196"/>
      <c r="BB33" s="197"/>
      <c r="BC33" s="196"/>
      <c r="BD33" s="196"/>
      <c r="BE33" s="197"/>
      <c r="BF33" s="196"/>
      <c r="BG33" s="196"/>
      <c r="BH33" s="197"/>
      <c r="BI33" s="196"/>
      <c r="BJ33" s="196"/>
      <c r="BK33" s="197"/>
      <c r="BL33" s="196"/>
      <c r="BM33" s="196"/>
      <c r="BN33" s="197"/>
      <c r="BO33" s="196"/>
      <c r="BP33" s="196"/>
      <c r="BQ33" s="197"/>
      <c r="BR33" s="198"/>
      <c r="BS33" s="198"/>
      <c r="BT33" s="199"/>
      <c r="BU33" s="196"/>
      <c r="BV33" s="188"/>
      <c r="BW33" s="190"/>
    </row>
    <row r="34" spans="1:75" ht="4.5" customHeight="1" x14ac:dyDescent="0.45">
      <c r="A34" s="188"/>
      <c r="B34" s="313" t="s">
        <v>1939</v>
      </c>
      <c r="C34" s="210"/>
      <c r="D34" s="209"/>
      <c r="E34" s="209"/>
      <c r="F34" s="210"/>
      <c r="G34" s="209"/>
      <c r="H34" s="209"/>
      <c r="I34" s="210"/>
      <c r="J34" s="209"/>
      <c r="K34" s="209"/>
      <c r="L34" s="210"/>
      <c r="M34" s="209"/>
      <c r="N34" s="209"/>
      <c r="O34" s="210"/>
      <c r="P34" s="209"/>
      <c r="Q34" s="209"/>
      <c r="R34" s="210"/>
      <c r="S34" s="209"/>
      <c r="T34" s="209"/>
      <c r="U34" s="210"/>
      <c r="V34" s="209"/>
      <c r="W34" s="209"/>
      <c r="X34" s="210"/>
      <c r="Y34" s="209"/>
      <c r="Z34" s="209"/>
      <c r="AA34" s="210"/>
      <c r="AB34" s="209"/>
      <c r="AC34" s="209"/>
      <c r="AD34" s="210"/>
      <c r="AE34" s="209"/>
      <c r="AF34" s="209"/>
      <c r="AG34" s="210"/>
      <c r="AH34" s="209"/>
      <c r="AI34" s="209"/>
      <c r="AJ34" s="210"/>
      <c r="AK34" s="209"/>
      <c r="AL34" s="209"/>
      <c r="AM34" s="210"/>
      <c r="AN34" s="209"/>
      <c r="AO34" s="209"/>
      <c r="AP34" s="210"/>
      <c r="AQ34" s="209"/>
      <c r="AR34" s="209"/>
      <c r="AS34" s="210"/>
      <c r="AT34" s="209"/>
      <c r="AU34" s="209"/>
      <c r="AV34" s="210"/>
      <c r="AW34" s="209"/>
      <c r="AX34" s="209"/>
      <c r="AY34" s="210"/>
      <c r="AZ34" s="209"/>
      <c r="BA34" s="209"/>
      <c r="BB34" s="210"/>
      <c r="BC34" s="209"/>
      <c r="BD34" s="209"/>
      <c r="BE34" s="210"/>
      <c r="BF34" s="209"/>
      <c r="BG34" s="209"/>
      <c r="BH34" s="210"/>
      <c r="BI34" s="209"/>
      <c r="BJ34" s="209"/>
      <c r="BK34" s="210"/>
      <c r="BL34" s="209"/>
      <c r="BM34" s="209"/>
      <c r="BN34" s="210"/>
      <c r="BO34" s="209"/>
      <c r="BP34" s="209"/>
      <c r="BQ34" s="210"/>
      <c r="BR34" s="211"/>
      <c r="BS34" s="211"/>
      <c r="BT34" s="212"/>
      <c r="BU34" s="209"/>
      <c r="BV34" s="213"/>
      <c r="BW34" s="190"/>
    </row>
    <row r="35" spans="1:75" ht="15" customHeight="1" x14ac:dyDescent="0.45">
      <c r="A35" s="188"/>
      <c r="B35" s="313"/>
      <c r="C35" s="197"/>
      <c r="D35" s="196">
        <f>'Workings - 3'!E29</f>
        <v>0</v>
      </c>
      <c r="E35" s="196"/>
      <c r="F35" s="197"/>
      <c r="G35" s="196">
        <f>'Workings - 3'!F29</f>
        <v>0</v>
      </c>
      <c r="H35" s="196"/>
      <c r="I35" s="197"/>
      <c r="J35" s="196">
        <f>'Workings - 3'!G29</f>
        <v>0</v>
      </c>
      <c r="K35" s="196"/>
      <c r="L35" s="197"/>
      <c r="M35" s="196">
        <f>'Workings - 3'!H29</f>
        <v>0</v>
      </c>
      <c r="N35" s="196"/>
      <c r="O35" s="197"/>
      <c r="P35" s="196">
        <f>'Workings - 3'!I29</f>
        <v>0</v>
      </c>
      <c r="Q35" s="196"/>
      <c r="R35" s="197"/>
      <c r="S35" s="196">
        <f>'Workings - 3'!J29</f>
        <v>0</v>
      </c>
      <c r="T35" s="196"/>
      <c r="U35" s="197"/>
      <c r="V35" s="196">
        <f>'Workings - 3'!K29</f>
        <v>0</v>
      </c>
      <c r="W35" s="196"/>
      <c r="X35" s="197"/>
      <c r="Y35" s="196">
        <f>'Workings - 3'!L29</f>
        <v>0</v>
      </c>
      <c r="Z35" s="196"/>
      <c r="AA35" s="197"/>
      <c r="AB35" s="196">
        <f>'Workings - 3'!M29</f>
        <v>0</v>
      </c>
      <c r="AC35" s="196"/>
      <c r="AD35" s="197"/>
      <c r="AE35" s="196">
        <f>'Workings - 3'!N29</f>
        <v>0</v>
      </c>
      <c r="AF35" s="196"/>
      <c r="AG35" s="197"/>
      <c r="AH35" s="196">
        <f>'Workings - 3'!O29</f>
        <v>0</v>
      </c>
      <c r="AI35" s="196"/>
      <c r="AJ35" s="197"/>
      <c r="AK35" s="196">
        <f>'Workings - 3'!P29</f>
        <v>0</v>
      </c>
      <c r="AL35" s="196"/>
      <c r="AM35" s="197"/>
      <c r="AN35" s="196">
        <f>'Workings - 3'!Q29</f>
        <v>0</v>
      </c>
      <c r="AO35" s="196"/>
      <c r="AP35" s="197"/>
      <c r="AQ35" s="196">
        <f>'Workings - 3'!R29</f>
        <v>0</v>
      </c>
      <c r="AR35" s="196"/>
      <c r="AS35" s="197"/>
      <c r="AT35" s="196">
        <f>'Workings - 3'!S29</f>
        <v>0</v>
      </c>
      <c r="AU35" s="196"/>
      <c r="AV35" s="197"/>
      <c r="AW35" s="196">
        <f>'Workings - 3'!T29</f>
        <v>0</v>
      </c>
      <c r="AX35" s="196"/>
      <c r="AY35" s="197"/>
      <c r="AZ35" s="196">
        <f>'Workings - 3'!U29</f>
        <v>0</v>
      </c>
      <c r="BA35" s="196"/>
      <c r="BB35" s="197"/>
      <c r="BC35" s="196">
        <f>'Workings - 3'!V29</f>
        <v>0</v>
      </c>
      <c r="BD35" s="196"/>
      <c r="BE35" s="197"/>
      <c r="BF35" s="196">
        <f>'Workings - 3'!W29</f>
        <v>0</v>
      </c>
      <c r="BG35" s="196"/>
      <c r="BH35" s="197"/>
      <c r="BI35" s="196">
        <f>'Workings - 3'!X29</f>
        <v>0</v>
      </c>
      <c r="BJ35" s="196"/>
      <c r="BK35" s="197"/>
      <c r="BL35" s="196">
        <f>'Workings - 3'!Y29</f>
        <v>0</v>
      </c>
      <c r="BM35" s="196"/>
      <c r="BN35" s="197"/>
      <c r="BO35" s="196">
        <f>'Workings - 3'!Z29</f>
        <v>0</v>
      </c>
      <c r="BP35" s="196"/>
      <c r="BQ35" s="197"/>
      <c r="BR35" s="198">
        <f>'Workings - 3'!AA29</f>
        <v>0</v>
      </c>
      <c r="BS35" s="198"/>
      <c r="BT35" s="199"/>
      <c r="BU35" s="196">
        <f>'Workings - 3'!AC29</f>
        <v>108</v>
      </c>
      <c r="BV35" s="188"/>
      <c r="BW35" s="190"/>
    </row>
    <row r="36" spans="1:75" ht="4.5" customHeight="1" x14ac:dyDescent="0.45">
      <c r="A36" s="188"/>
      <c r="B36" s="313"/>
      <c r="C36" s="197"/>
      <c r="D36" s="196"/>
      <c r="E36" s="196"/>
      <c r="F36" s="197"/>
      <c r="G36" s="196"/>
      <c r="H36" s="196"/>
      <c r="I36" s="197"/>
      <c r="J36" s="196"/>
      <c r="K36" s="196"/>
      <c r="L36" s="197"/>
      <c r="M36" s="196"/>
      <c r="N36" s="196"/>
      <c r="O36" s="197"/>
      <c r="P36" s="196"/>
      <c r="Q36" s="196"/>
      <c r="R36" s="197"/>
      <c r="S36" s="196"/>
      <c r="T36" s="196"/>
      <c r="U36" s="197"/>
      <c r="V36" s="196"/>
      <c r="W36" s="196"/>
      <c r="X36" s="197"/>
      <c r="Y36" s="196"/>
      <c r="Z36" s="196"/>
      <c r="AA36" s="197"/>
      <c r="AB36" s="196"/>
      <c r="AC36" s="196"/>
      <c r="AD36" s="197"/>
      <c r="AE36" s="196"/>
      <c r="AF36" s="196"/>
      <c r="AG36" s="197"/>
      <c r="AH36" s="196"/>
      <c r="AI36" s="196"/>
      <c r="AJ36" s="197"/>
      <c r="AK36" s="196"/>
      <c r="AL36" s="196"/>
      <c r="AM36" s="197"/>
      <c r="AN36" s="196"/>
      <c r="AO36" s="196"/>
      <c r="AP36" s="197"/>
      <c r="AQ36" s="196"/>
      <c r="AR36" s="196"/>
      <c r="AS36" s="197"/>
      <c r="AT36" s="196"/>
      <c r="AU36" s="196"/>
      <c r="AV36" s="197"/>
      <c r="AW36" s="196"/>
      <c r="AX36" s="196"/>
      <c r="AY36" s="197"/>
      <c r="AZ36" s="196"/>
      <c r="BA36" s="196"/>
      <c r="BB36" s="197"/>
      <c r="BC36" s="196"/>
      <c r="BD36" s="196"/>
      <c r="BE36" s="197"/>
      <c r="BF36" s="196"/>
      <c r="BG36" s="196"/>
      <c r="BH36" s="197"/>
      <c r="BI36" s="196"/>
      <c r="BJ36" s="196"/>
      <c r="BK36" s="197"/>
      <c r="BL36" s="196"/>
      <c r="BM36" s="196"/>
      <c r="BN36" s="197"/>
      <c r="BO36" s="196"/>
      <c r="BP36" s="196"/>
      <c r="BQ36" s="197"/>
      <c r="BR36" s="198"/>
      <c r="BS36" s="198"/>
      <c r="BT36" s="199"/>
      <c r="BU36" s="196"/>
      <c r="BV36" s="188"/>
      <c r="BW36" s="190"/>
    </row>
    <row r="37" spans="1:75" ht="4.5" customHeight="1" x14ac:dyDescent="0.45">
      <c r="A37" s="188"/>
      <c r="B37" s="313" t="s">
        <v>1882</v>
      </c>
      <c r="C37" s="210"/>
      <c r="D37" s="209"/>
      <c r="E37" s="209"/>
      <c r="F37" s="210"/>
      <c r="G37" s="209"/>
      <c r="H37" s="209"/>
      <c r="I37" s="210"/>
      <c r="J37" s="209"/>
      <c r="K37" s="209"/>
      <c r="L37" s="210"/>
      <c r="M37" s="209"/>
      <c r="N37" s="209"/>
      <c r="O37" s="210"/>
      <c r="P37" s="209"/>
      <c r="Q37" s="209"/>
      <c r="R37" s="210"/>
      <c r="S37" s="209"/>
      <c r="T37" s="209"/>
      <c r="U37" s="210"/>
      <c r="V37" s="209"/>
      <c r="W37" s="209"/>
      <c r="X37" s="210"/>
      <c r="Y37" s="209"/>
      <c r="Z37" s="209"/>
      <c r="AA37" s="210"/>
      <c r="AB37" s="209"/>
      <c r="AC37" s="209"/>
      <c r="AD37" s="210"/>
      <c r="AE37" s="209"/>
      <c r="AF37" s="209"/>
      <c r="AG37" s="210"/>
      <c r="AH37" s="209"/>
      <c r="AI37" s="209"/>
      <c r="AJ37" s="210"/>
      <c r="AK37" s="209"/>
      <c r="AL37" s="209"/>
      <c r="AM37" s="210"/>
      <c r="AN37" s="209"/>
      <c r="AO37" s="209"/>
      <c r="AP37" s="210"/>
      <c r="AQ37" s="209"/>
      <c r="AR37" s="209"/>
      <c r="AS37" s="210"/>
      <c r="AT37" s="209"/>
      <c r="AU37" s="209"/>
      <c r="AV37" s="210"/>
      <c r="AW37" s="209"/>
      <c r="AX37" s="209"/>
      <c r="AY37" s="210"/>
      <c r="AZ37" s="209"/>
      <c r="BA37" s="209"/>
      <c r="BB37" s="210"/>
      <c r="BC37" s="209"/>
      <c r="BD37" s="209"/>
      <c r="BE37" s="210"/>
      <c r="BF37" s="209"/>
      <c r="BG37" s="209"/>
      <c r="BH37" s="210"/>
      <c r="BI37" s="209"/>
      <c r="BJ37" s="209"/>
      <c r="BK37" s="210"/>
      <c r="BL37" s="209"/>
      <c r="BM37" s="209"/>
      <c r="BN37" s="210"/>
      <c r="BO37" s="209"/>
      <c r="BP37" s="209"/>
      <c r="BQ37" s="210"/>
      <c r="BR37" s="211"/>
      <c r="BS37" s="211"/>
      <c r="BT37" s="212"/>
      <c r="BU37" s="209"/>
      <c r="BV37" s="213"/>
      <c r="BW37" s="190"/>
    </row>
    <row r="38" spans="1:75" ht="15" customHeight="1" x14ac:dyDescent="0.45">
      <c r="A38" s="188"/>
      <c r="B38" s="313"/>
      <c r="C38" s="197"/>
      <c r="D38" s="196">
        <f>'Workings - 3'!E30</f>
        <v>0</v>
      </c>
      <c r="E38" s="196"/>
      <c r="F38" s="197"/>
      <c r="G38" s="196">
        <f>'Workings - 3'!F30</f>
        <v>0</v>
      </c>
      <c r="H38" s="196"/>
      <c r="I38" s="197"/>
      <c r="J38" s="196">
        <f>'Workings - 3'!G30</f>
        <v>0</v>
      </c>
      <c r="K38" s="196"/>
      <c r="L38" s="197"/>
      <c r="M38" s="196">
        <f>'Workings - 3'!H30</f>
        <v>0</v>
      </c>
      <c r="N38" s="196"/>
      <c r="O38" s="197"/>
      <c r="P38" s="196">
        <f>'Workings - 3'!I30</f>
        <v>0</v>
      </c>
      <c r="Q38" s="196"/>
      <c r="R38" s="197"/>
      <c r="S38" s="196">
        <f>'Workings - 3'!J30</f>
        <v>0</v>
      </c>
      <c r="T38" s="196"/>
      <c r="U38" s="197"/>
      <c r="V38" s="196">
        <f>'Workings - 3'!K30</f>
        <v>0</v>
      </c>
      <c r="W38" s="196"/>
      <c r="X38" s="197"/>
      <c r="Y38" s="196">
        <f>'Workings - 3'!L30</f>
        <v>0</v>
      </c>
      <c r="Z38" s="196"/>
      <c r="AA38" s="197"/>
      <c r="AB38" s="196">
        <f>'Workings - 3'!M30</f>
        <v>0</v>
      </c>
      <c r="AC38" s="196"/>
      <c r="AD38" s="197"/>
      <c r="AE38" s="196">
        <f>'Workings - 3'!N30</f>
        <v>0</v>
      </c>
      <c r="AF38" s="196"/>
      <c r="AG38" s="197"/>
      <c r="AH38" s="196">
        <f>'Workings - 3'!O30</f>
        <v>0</v>
      </c>
      <c r="AI38" s="196"/>
      <c r="AJ38" s="197"/>
      <c r="AK38" s="196">
        <f>'Workings - 3'!P30</f>
        <v>0</v>
      </c>
      <c r="AL38" s="196"/>
      <c r="AM38" s="197"/>
      <c r="AN38" s="196">
        <f>'Workings - 3'!Q30</f>
        <v>0</v>
      </c>
      <c r="AO38" s="196"/>
      <c r="AP38" s="197"/>
      <c r="AQ38" s="196">
        <f>'Workings - 3'!R30</f>
        <v>0</v>
      </c>
      <c r="AR38" s="196"/>
      <c r="AS38" s="197"/>
      <c r="AT38" s="196">
        <f>'Workings - 3'!S30</f>
        <v>0</v>
      </c>
      <c r="AU38" s="196"/>
      <c r="AV38" s="197"/>
      <c r="AW38" s="196">
        <f>'Workings - 3'!T30</f>
        <v>0</v>
      </c>
      <c r="AX38" s="196"/>
      <c r="AY38" s="197"/>
      <c r="AZ38" s="196">
        <f>'Workings - 3'!U30</f>
        <v>0</v>
      </c>
      <c r="BA38" s="196"/>
      <c r="BB38" s="197"/>
      <c r="BC38" s="196">
        <f>'Workings - 3'!V30</f>
        <v>0</v>
      </c>
      <c r="BD38" s="196"/>
      <c r="BE38" s="197"/>
      <c r="BF38" s="196">
        <f>'Workings - 3'!W30</f>
        <v>0</v>
      </c>
      <c r="BG38" s="196"/>
      <c r="BH38" s="197"/>
      <c r="BI38" s="196">
        <f>'Workings - 3'!X30</f>
        <v>0</v>
      </c>
      <c r="BJ38" s="196"/>
      <c r="BK38" s="197"/>
      <c r="BL38" s="196">
        <f>'Workings - 3'!Y30</f>
        <v>0</v>
      </c>
      <c r="BM38" s="196"/>
      <c r="BN38" s="197"/>
      <c r="BO38" s="196">
        <f>'Workings - 3'!Z30</f>
        <v>0</v>
      </c>
      <c r="BP38" s="196"/>
      <c r="BQ38" s="197"/>
      <c r="BR38" s="198">
        <f>'Workings - 3'!AA30</f>
        <v>0</v>
      </c>
      <c r="BS38" s="198"/>
      <c r="BT38" s="199"/>
      <c r="BU38" s="196">
        <f>'Workings - 3'!AC30</f>
        <v>151</v>
      </c>
      <c r="BV38" s="188"/>
      <c r="BW38" s="190"/>
    </row>
    <row r="39" spans="1:75" ht="4.5" customHeight="1" x14ac:dyDescent="0.45">
      <c r="A39" s="188"/>
      <c r="B39" s="314"/>
      <c r="C39" s="215"/>
      <c r="D39" s="214"/>
      <c r="E39" s="214"/>
      <c r="F39" s="215"/>
      <c r="G39" s="214"/>
      <c r="H39" s="214"/>
      <c r="I39" s="215"/>
      <c r="J39" s="214"/>
      <c r="K39" s="214"/>
      <c r="L39" s="215"/>
      <c r="M39" s="214"/>
      <c r="N39" s="214"/>
      <c r="O39" s="215"/>
      <c r="P39" s="214"/>
      <c r="Q39" s="214"/>
      <c r="R39" s="215"/>
      <c r="S39" s="214"/>
      <c r="T39" s="214"/>
      <c r="U39" s="215"/>
      <c r="V39" s="214"/>
      <c r="W39" s="214"/>
      <c r="X39" s="215"/>
      <c r="Y39" s="214"/>
      <c r="Z39" s="214"/>
      <c r="AA39" s="215"/>
      <c r="AB39" s="214"/>
      <c r="AC39" s="214"/>
      <c r="AD39" s="215"/>
      <c r="AE39" s="214"/>
      <c r="AF39" s="214"/>
      <c r="AG39" s="215"/>
      <c r="AH39" s="214"/>
      <c r="AI39" s="214"/>
      <c r="AJ39" s="215"/>
      <c r="AK39" s="214"/>
      <c r="AL39" s="214"/>
      <c r="AM39" s="215"/>
      <c r="AN39" s="214"/>
      <c r="AO39" s="214"/>
      <c r="AP39" s="215"/>
      <c r="AQ39" s="214"/>
      <c r="AR39" s="214"/>
      <c r="AS39" s="215"/>
      <c r="AT39" s="214"/>
      <c r="AU39" s="214"/>
      <c r="AV39" s="215"/>
      <c r="AW39" s="214"/>
      <c r="AX39" s="214"/>
      <c r="AY39" s="215"/>
      <c r="AZ39" s="214"/>
      <c r="BA39" s="214"/>
      <c r="BB39" s="215"/>
      <c r="BC39" s="214"/>
      <c r="BD39" s="214"/>
      <c r="BE39" s="215"/>
      <c r="BF39" s="214"/>
      <c r="BG39" s="214"/>
      <c r="BH39" s="215"/>
      <c r="BI39" s="214"/>
      <c r="BJ39" s="214"/>
      <c r="BK39" s="215"/>
      <c r="BL39" s="214"/>
      <c r="BM39" s="214"/>
      <c r="BN39" s="215"/>
      <c r="BO39" s="214"/>
      <c r="BP39" s="214"/>
      <c r="BQ39" s="215"/>
      <c r="BR39" s="214"/>
      <c r="BS39" s="214"/>
      <c r="BT39" s="215"/>
      <c r="BU39" s="214"/>
      <c r="BV39" s="216"/>
      <c r="BW39" s="190"/>
    </row>
    <row r="40" spans="1:75" ht="4.5" customHeight="1" x14ac:dyDescent="0.45">
      <c r="A40" s="217"/>
      <c r="B40" s="315" t="s">
        <v>1937</v>
      </c>
      <c r="C40" s="218"/>
      <c r="D40" s="218"/>
      <c r="E40" s="219"/>
      <c r="F40" s="218"/>
      <c r="G40" s="218"/>
      <c r="H40" s="218"/>
      <c r="I40" s="218"/>
      <c r="J40" s="218"/>
      <c r="K40" s="219"/>
      <c r="L40" s="220"/>
      <c r="M40" s="218"/>
      <c r="N40" s="219"/>
      <c r="O40" s="218"/>
      <c r="P40" s="218"/>
      <c r="Q40" s="218"/>
      <c r="R40" s="218"/>
      <c r="S40" s="219"/>
      <c r="T40" s="218"/>
      <c r="U40" s="218"/>
      <c r="V40" s="218"/>
      <c r="W40" s="219"/>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9"/>
      <c r="AY40" s="218"/>
      <c r="AZ40" s="219"/>
      <c r="BA40" s="218"/>
      <c r="BB40" s="218"/>
      <c r="BC40" s="218"/>
      <c r="BD40" s="219"/>
      <c r="BE40" s="220"/>
      <c r="BF40" s="218"/>
      <c r="BG40" s="219"/>
      <c r="BH40" s="218"/>
      <c r="BI40" s="218"/>
      <c r="BJ40" s="221"/>
      <c r="BK40" s="221"/>
      <c r="BL40" s="221"/>
      <c r="BM40" s="221"/>
      <c r="BN40" s="221"/>
      <c r="BO40" s="221"/>
      <c r="BP40" s="221"/>
      <c r="BQ40" s="221"/>
      <c r="BR40" s="221"/>
      <c r="BS40" s="218"/>
      <c r="BT40" s="219"/>
      <c r="BU40" s="218"/>
      <c r="BV40" s="222"/>
      <c r="BW40" s="190"/>
    </row>
    <row r="41" spans="1:75" x14ac:dyDescent="0.45">
      <c r="A41" s="217"/>
      <c r="B41" s="316"/>
      <c r="C41" s="223"/>
      <c r="D41" s="223">
        <f>'Workings - 3'!E31</f>
        <v>0</v>
      </c>
      <c r="E41" s="223"/>
      <c r="F41" s="223"/>
      <c r="G41" s="223">
        <f>'Workings - 3'!F31</f>
        <v>0</v>
      </c>
      <c r="H41" s="223"/>
      <c r="I41" s="223"/>
      <c r="J41" s="223">
        <f>'Workings - 3'!G31</f>
        <v>0</v>
      </c>
      <c r="K41" s="223"/>
      <c r="L41" s="223"/>
      <c r="M41" s="223">
        <f>'Workings - 3'!H31</f>
        <v>0</v>
      </c>
      <c r="N41" s="223"/>
      <c r="O41" s="224"/>
      <c r="P41" s="223">
        <f>'Workings - 3'!I31</f>
        <v>0</v>
      </c>
      <c r="Q41" s="223"/>
      <c r="R41" s="223"/>
      <c r="S41" s="223">
        <f>'Workings - 3'!J31</f>
        <v>0</v>
      </c>
      <c r="T41" s="223"/>
      <c r="U41" s="223"/>
      <c r="V41" s="223">
        <f>'Workings - 3'!K31</f>
        <v>0</v>
      </c>
      <c r="W41" s="223"/>
      <c r="X41" s="223"/>
      <c r="Y41" s="223">
        <f>'Workings - 3'!L31</f>
        <v>0</v>
      </c>
      <c r="Z41" s="223"/>
      <c r="AA41" s="223"/>
      <c r="AB41" s="223">
        <f>'Workings - 3'!M31</f>
        <v>0</v>
      </c>
      <c r="AC41" s="223"/>
      <c r="AD41" s="223"/>
      <c r="AE41" s="223">
        <f>'Workings - 3'!N31</f>
        <v>0</v>
      </c>
      <c r="AF41" s="223"/>
      <c r="AG41" s="223"/>
      <c r="AH41" s="223">
        <f>'Workings - 3'!O31</f>
        <v>0</v>
      </c>
      <c r="AI41" s="223"/>
      <c r="AJ41" s="223"/>
      <c r="AK41" s="223">
        <f>'Workings - 3'!P31</f>
        <v>0</v>
      </c>
      <c r="AL41" s="223"/>
      <c r="AM41" s="223"/>
      <c r="AN41" s="223">
        <f>'Workings - 3'!Q31</f>
        <v>0</v>
      </c>
      <c r="AO41" s="223"/>
      <c r="AP41" s="223"/>
      <c r="AQ41" s="223">
        <f>'Workings - 3'!R31</f>
        <v>0</v>
      </c>
      <c r="AR41" s="223"/>
      <c r="AS41" s="223"/>
      <c r="AT41" s="223">
        <f>'Workings - 3'!S31</f>
        <v>0</v>
      </c>
      <c r="AU41" s="223"/>
      <c r="AV41" s="223"/>
      <c r="AW41" s="223">
        <f>'Workings - 3'!T31</f>
        <v>0</v>
      </c>
      <c r="AX41" s="223"/>
      <c r="AY41" s="223"/>
      <c r="AZ41" s="223">
        <f>'Workings - 3'!U31</f>
        <v>0</v>
      </c>
      <c r="BA41" s="223"/>
      <c r="BB41" s="223"/>
      <c r="BC41" s="223">
        <f>'Workings - 3'!V31</f>
        <v>0</v>
      </c>
      <c r="BD41" s="223"/>
      <c r="BE41" s="223"/>
      <c r="BF41" s="223">
        <f>'Workings - 3'!W31</f>
        <v>0</v>
      </c>
      <c r="BG41" s="223"/>
      <c r="BH41" s="223"/>
      <c r="BI41" s="223">
        <f>'Workings - 3'!X31</f>
        <v>0</v>
      </c>
      <c r="BJ41" s="224"/>
      <c r="BK41" s="224"/>
      <c r="BL41" s="224">
        <f>'Workings - 3'!Y31</f>
        <v>0</v>
      </c>
      <c r="BM41" s="224"/>
      <c r="BN41" s="224"/>
      <c r="BO41" s="224">
        <f>'Workings - 3'!Z31</f>
        <v>0</v>
      </c>
      <c r="BP41" s="224"/>
      <c r="BQ41" s="224"/>
      <c r="BR41" s="224">
        <f>'Workings - 3'!AA31</f>
        <v>0</v>
      </c>
      <c r="BS41" s="223"/>
      <c r="BT41" s="224"/>
      <c r="BU41" s="224">
        <f>'Workings - 3'!AC31</f>
        <v>1535</v>
      </c>
      <c r="BV41" s="225"/>
      <c r="BW41" s="190"/>
    </row>
    <row r="42" spans="1:75" ht="4.5" customHeight="1" x14ac:dyDescent="0.45">
      <c r="A42" s="217"/>
      <c r="B42" s="317"/>
      <c r="C42" s="227"/>
      <c r="D42" s="227"/>
      <c r="E42" s="227"/>
      <c r="F42" s="227"/>
      <c r="G42" s="227"/>
      <c r="H42" s="227"/>
      <c r="I42" s="227"/>
      <c r="J42" s="227"/>
      <c r="K42" s="227"/>
      <c r="L42" s="227"/>
      <c r="M42" s="227"/>
      <c r="N42" s="227"/>
      <c r="O42" s="226"/>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8"/>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6"/>
      <c r="BK42" s="226"/>
      <c r="BL42" s="228"/>
      <c r="BM42" s="226"/>
      <c r="BN42" s="226"/>
      <c r="BO42" s="226"/>
      <c r="BP42" s="226"/>
      <c r="BQ42" s="226"/>
      <c r="BR42" s="226"/>
      <c r="BS42" s="229"/>
      <c r="BT42" s="228"/>
      <c r="BU42" s="226"/>
      <c r="BV42" s="230"/>
      <c r="BW42" s="190"/>
    </row>
    <row r="43" spans="1:75" x14ac:dyDescent="0.45">
      <c r="B43" s="231"/>
      <c r="C43" s="231"/>
      <c r="D43" s="231"/>
      <c r="E43" s="231"/>
      <c r="F43" s="231"/>
      <c r="G43" s="231"/>
      <c r="H43" s="231"/>
      <c r="I43" s="231"/>
      <c r="J43" s="231"/>
      <c r="K43" s="231"/>
      <c r="L43" s="231"/>
      <c r="M43" s="231"/>
      <c r="N43" s="231"/>
      <c r="O43" s="231"/>
      <c r="P43" s="231"/>
      <c r="Q43" s="232"/>
      <c r="R43" s="233"/>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2"/>
      <c r="BK43" s="233"/>
      <c r="BL43" s="231"/>
      <c r="BM43" s="231"/>
      <c r="BN43" s="231"/>
      <c r="BO43" s="231"/>
      <c r="BP43" s="231"/>
      <c r="BQ43" s="231"/>
      <c r="BR43" s="231"/>
      <c r="BS43" s="231"/>
      <c r="BT43" s="231"/>
      <c r="BU43" s="231"/>
      <c r="BV43" s="232"/>
      <c r="BW43" s="190"/>
    </row>
    <row r="44" spans="1:75" x14ac:dyDescent="0.45">
      <c r="O44" s="190"/>
      <c r="R44" s="190"/>
      <c r="BK44" s="190"/>
    </row>
    <row r="45" spans="1:75" x14ac:dyDescent="0.45">
      <c r="O45" s="190"/>
    </row>
  </sheetData>
  <sheetProtection algorithmName="SHA-512" hashValue="E2z+ZeOBW3/Ebs09ARghhrxrXquj1B8szFs8Rrhg/1KEaX4Wb7NcWxRnoKNtzV/QAor4zL5uEMmq4aQyp+YWmQ==" saltValue="MYO7wYdtHa6WAS7IMDZUmA==" spinCount="100000" sheet="1" objects="1" scenarios="1" autoFilter="0"/>
  <mergeCells count="37">
    <mergeCell ref="B16:B18"/>
    <mergeCell ref="BB3:BD3"/>
    <mergeCell ref="BE3:BG3"/>
    <mergeCell ref="BH3:BJ3"/>
    <mergeCell ref="BK3:BM3"/>
    <mergeCell ref="AJ3:AL3"/>
    <mergeCell ref="AM3:AO3"/>
    <mergeCell ref="AP3:AR3"/>
    <mergeCell ref="AS3:AU3"/>
    <mergeCell ref="AV3:AX3"/>
    <mergeCell ref="AY3:BA3"/>
    <mergeCell ref="R3:T3"/>
    <mergeCell ref="U3:W3"/>
    <mergeCell ref="X3:Z3"/>
    <mergeCell ref="AA3:AC3"/>
    <mergeCell ref="AD3:AF3"/>
    <mergeCell ref="BT3:BV3"/>
    <mergeCell ref="B4:B6"/>
    <mergeCell ref="B7:B9"/>
    <mergeCell ref="B10:B12"/>
    <mergeCell ref="B13:B15"/>
    <mergeCell ref="BN3:BP3"/>
    <mergeCell ref="BQ3:BS3"/>
    <mergeCell ref="AG3:AI3"/>
    <mergeCell ref="C3:E3"/>
    <mergeCell ref="F3:H3"/>
    <mergeCell ref="I3:K3"/>
    <mergeCell ref="L3:N3"/>
    <mergeCell ref="O3:Q3"/>
    <mergeCell ref="B37:B39"/>
    <mergeCell ref="B40:B42"/>
    <mergeCell ref="B19:B21"/>
    <mergeCell ref="B22:B24"/>
    <mergeCell ref="B25:B27"/>
    <mergeCell ref="B28:B30"/>
    <mergeCell ref="B31:B33"/>
    <mergeCell ref="B34:B36"/>
  </mergeCells>
  <conditionalFormatting sqref="C5:BU39">
    <cfRule type="cellIs" dxfId="487" priority="6" operator="greaterThan">
      <formula>0</formula>
    </cfRule>
  </conditionalFormatting>
  <conditionalFormatting sqref="BU5:BU39">
    <cfRule type="cellIs" dxfId="486" priority="5" operator="greaterThan">
      <formula>0</formula>
    </cfRule>
  </conditionalFormatting>
  <conditionalFormatting sqref="C5:BS38">
    <cfRule type="cellIs" dxfId="485" priority="4" operator="greaterThan">
      <formula>0</formula>
    </cfRule>
  </conditionalFormatting>
  <conditionalFormatting sqref="C5:BQ38">
    <cfRule type="cellIs" dxfId="484" priority="3" operator="greaterThan">
      <formula>0</formula>
    </cfRule>
  </conditionalFormatting>
  <conditionalFormatting sqref="BU5:BU38">
    <cfRule type="cellIs" dxfId="483" priority="2" operator="greaterThan">
      <formula>0</formula>
    </cfRule>
  </conditionalFormatting>
  <conditionalFormatting sqref="B40:BU42">
    <cfRule type="cellIs" dxfId="482" priority="1" operator="greaterThan">
      <formula>0</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31"/>
  <sheetViews>
    <sheetView topLeftCell="A17" workbookViewId="0">
      <selection activeCell="J18" sqref="J18"/>
    </sheetView>
  </sheetViews>
  <sheetFormatPr defaultColWidth="8.73046875" defaultRowHeight="14.25" x14ac:dyDescent="0.45"/>
  <cols>
    <col min="1" max="1" width="8.73046875" style="186"/>
    <col min="2" max="2" width="11.19921875" style="250" customWidth="1"/>
    <col min="3" max="3" width="0.46484375" style="235" customWidth="1"/>
    <col min="4" max="4" width="11.265625" style="250" customWidth="1"/>
    <col min="5" max="5" width="0.46484375" style="235" customWidth="1"/>
    <col min="6" max="6" width="11" style="250" customWidth="1"/>
    <col min="7" max="7" width="0.46484375" style="235" customWidth="1"/>
    <col min="8" max="8" width="11.265625" style="250" customWidth="1"/>
    <col min="9" max="9" width="0.46484375" style="235" customWidth="1"/>
    <col min="10" max="10" width="10.9296875" style="250" customWidth="1"/>
    <col min="11" max="11" width="0.46484375" style="235" customWidth="1"/>
    <col min="12" max="12" width="10.9296875" style="250" customWidth="1"/>
    <col min="13" max="13" width="0.46484375" style="235" customWidth="1"/>
    <col min="14" max="14" width="11" style="250" customWidth="1"/>
    <col min="15" max="15" width="0.46484375" style="235" customWidth="1"/>
    <col min="16" max="16" width="11.06640625" style="250" customWidth="1"/>
    <col min="17" max="17" width="0.46484375" style="235" customWidth="1"/>
    <col min="18" max="18" width="11.265625" style="250" customWidth="1"/>
    <col min="19" max="19" width="0.46484375" style="235" customWidth="1"/>
    <col min="20" max="20" width="11" style="250" customWidth="1"/>
    <col min="21" max="21" width="0.46484375" style="235" customWidth="1"/>
    <col min="22" max="22" width="11.19921875" style="250" customWidth="1"/>
    <col min="23" max="23" width="0.46484375" style="235" customWidth="1"/>
    <col min="24" max="24" width="11.19921875" style="250" customWidth="1"/>
    <col min="25" max="16384" width="8.73046875" style="186"/>
  </cols>
  <sheetData>
    <row r="1" spans="1:25" ht="14.65" thickBot="1" x14ac:dyDescent="0.5">
      <c r="B1" s="234"/>
      <c r="D1" s="234"/>
      <c r="F1" s="234"/>
      <c r="H1" s="234"/>
      <c r="J1" s="234"/>
      <c r="L1" s="234"/>
      <c r="N1" s="234"/>
      <c r="P1" s="234"/>
      <c r="R1" s="234"/>
      <c r="T1" s="234"/>
      <c r="V1" s="234"/>
      <c r="X1" s="234"/>
    </row>
    <row r="2" spans="1:25" hidden="1" x14ac:dyDescent="0.45">
      <c r="B2" s="253"/>
      <c r="D2" s="254">
        <f>'Org Timeline'!B55</f>
        <v>0.79990000000000006</v>
      </c>
      <c r="F2" s="234"/>
      <c r="H2" s="234"/>
      <c r="J2" s="234"/>
      <c r="L2" s="234"/>
      <c r="N2" s="234"/>
      <c r="P2" s="234"/>
      <c r="R2" s="234"/>
      <c r="T2" s="234"/>
      <c r="V2" s="234"/>
      <c r="X2" s="234"/>
    </row>
    <row r="3" spans="1:25" hidden="1" x14ac:dyDescent="0.45">
      <c r="B3" s="255"/>
      <c r="D3" s="254">
        <f>'Org Timeline'!B56-0.01</f>
        <v>0.49</v>
      </c>
      <c r="F3" s="234"/>
      <c r="H3" s="234"/>
      <c r="J3" s="234"/>
      <c r="L3" s="234"/>
      <c r="N3" s="234"/>
      <c r="P3" s="234"/>
      <c r="R3" s="234"/>
      <c r="T3" s="234"/>
      <c r="V3" s="234"/>
      <c r="X3" s="234"/>
    </row>
    <row r="4" spans="1:25" hidden="1" x14ac:dyDescent="0.45">
      <c r="B4" s="256"/>
      <c r="D4" s="254">
        <f>'Org Timeline'!B56</f>
        <v>0.5</v>
      </c>
      <c r="F4" s="234"/>
      <c r="H4" s="234"/>
      <c r="J4" s="234"/>
      <c r="L4" s="234"/>
      <c r="N4" s="234"/>
      <c r="P4" s="234"/>
      <c r="R4" s="234"/>
      <c r="T4" s="234"/>
      <c r="V4" s="234"/>
      <c r="X4" s="234"/>
    </row>
    <row r="5" spans="1:25" ht="14.65" hidden="1" thickBot="1" x14ac:dyDescent="0.5">
      <c r="B5" s="234"/>
      <c r="D5" s="234"/>
      <c r="F5" s="234"/>
      <c r="H5" s="234"/>
      <c r="J5" s="234"/>
      <c r="L5" s="234"/>
      <c r="N5" s="234"/>
      <c r="P5" s="234"/>
      <c r="R5" s="234"/>
      <c r="T5" s="234"/>
      <c r="V5" s="234"/>
      <c r="X5" s="234"/>
    </row>
    <row r="6" spans="1:25" ht="23.65" thickBot="1" x14ac:dyDescent="0.5">
      <c r="A6" s="217"/>
      <c r="B6" s="236" t="str">
        <f>'Workings - 2'!B3</f>
        <v>Purchase to Pay</v>
      </c>
      <c r="C6" s="237"/>
      <c r="D6" s="236" t="str">
        <f>'Workings - 2'!B17</f>
        <v>Order to Cash</v>
      </c>
      <c r="E6" s="237"/>
      <c r="F6" s="236" t="str">
        <f>'Workings - 2'!B29</f>
        <v>Record to Report</v>
      </c>
      <c r="G6" s="237"/>
      <c r="H6" s="236" t="str">
        <f>'Workings - 2'!B42</f>
        <v>Grants Administration</v>
      </c>
      <c r="I6" s="237"/>
      <c r="J6" s="236" t="str">
        <f>'Workings - 2'!B57</f>
        <v>Non Current Assets</v>
      </c>
      <c r="K6" s="237"/>
      <c r="L6" s="236" t="str">
        <f>'Workings - 2'!B70</f>
        <v>Project Accounting</v>
      </c>
      <c r="M6" s="237"/>
      <c r="N6" s="236" t="str">
        <f>'Workings - 2'!B86</f>
        <v>Inventory</v>
      </c>
      <c r="O6" s="237"/>
      <c r="P6" s="236" t="str">
        <f>'Workings - 2'!B101</f>
        <v>Tax</v>
      </c>
      <c r="Q6" s="237"/>
      <c r="R6" s="236" t="str">
        <f>'Workings - 2'!B112</f>
        <v>Investment Appraisal</v>
      </c>
      <c r="S6" s="237"/>
      <c r="T6" s="236" t="str">
        <f>'Workings - 2'!B123</f>
        <v>Cash Management</v>
      </c>
      <c r="U6" s="237"/>
      <c r="V6" s="236" t="str">
        <f>'Workings - 2'!B137</f>
        <v>Expenses</v>
      </c>
      <c r="W6" s="237"/>
      <c r="X6" s="236" t="str">
        <f>'Workings - 2'!B152</f>
        <v>Payroll</v>
      </c>
      <c r="Y6" s="190"/>
    </row>
    <row r="7" spans="1:25" ht="3" customHeight="1" thickBot="1" x14ac:dyDescent="0.5">
      <c r="B7" s="238"/>
      <c r="C7" s="239"/>
      <c r="D7" s="238"/>
      <c r="E7" s="239"/>
      <c r="F7" s="238"/>
      <c r="G7" s="239"/>
      <c r="H7" s="238"/>
      <c r="I7" s="239"/>
      <c r="J7" s="238"/>
      <c r="K7" s="239"/>
      <c r="L7" s="238"/>
      <c r="M7" s="239"/>
      <c r="N7" s="238"/>
      <c r="O7" s="239"/>
      <c r="P7" s="238"/>
      <c r="Q7" s="239"/>
      <c r="R7" s="238"/>
      <c r="S7" s="239"/>
      <c r="T7" s="238"/>
      <c r="U7" s="239"/>
      <c r="V7" s="238"/>
      <c r="W7" s="239"/>
      <c r="X7" s="238"/>
    </row>
    <row r="8" spans="1:25" ht="31.9" thickBot="1" x14ac:dyDescent="0.5">
      <c r="A8" s="217"/>
      <c r="B8" s="240" t="str">
        <f>IFERROR('Workings - 2'!B5&amp;" "&amp;ROUND('Workings - 2'!G5*100,0)&amp;"%",'Workings - 2'!B5&amp;" N/A")</f>
        <v>Master Data Setup &amp; Maintain 0%</v>
      </c>
      <c r="C8" s="241"/>
      <c r="D8" s="240" t="str">
        <f>IFERROR('Workings - 2'!B19&amp;" "&amp;ROUND('Workings - 2'!G19*100,0)&amp;"%",'Workings - 2'!B19&amp;" N/A")</f>
        <v>Master Data Setup &amp; Maintain 0%</v>
      </c>
      <c r="E8" s="241"/>
      <c r="F8" s="240" t="str">
        <f>IFERROR('Workings - 2'!B31&amp;" "&amp;ROUND('Workings - 2'!G31*100,0)&amp;"%",'Workings - 2'!B31&amp;" N/A")</f>
        <v>Master Data Setup &amp; Maintain 0%</v>
      </c>
      <c r="G8" s="241"/>
      <c r="H8" s="240" t="str">
        <f>IFERROR('Workings - 2'!B44&amp;" "&amp;ROUND('Workings - 2'!G44*100,0)&amp;"%",'Workings - 2'!B44&amp;" N/A")</f>
        <v>Design Grant Scheme 0%</v>
      </c>
      <c r="I8" s="241"/>
      <c r="J8" s="240" t="str">
        <f>IFERROR('Workings - 2'!B59&amp;" "&amp;ROUND('Workings - 2'!G59*100,0)&amp;"%",'Workings - 2'!B59&amp;" N/A")</f>
        <v>Master Data Setup &amp; Maintain 0%</v>
      </c>
      <c r="K8" s="241"/>
      <c r="L8" s="240" t="str">
        <f>IFERROR('Workings - 2'!B72&amp;" "&amp;ROUND('Workings - 2'!G72*100,0)&amp;"%",'Workings - 2'!B72&amp;" N/A")</f>
        <v>Master Data Setup &amp; Maintain 0%</v>
      </c>
      <c r="M8" s="241"/>
      <c r="N8" s="240" t="str">
        <f>IFERROR('Workings - 2'!B88&amp;" "&amp;ROUND('Workings - 2'!G88*100,0)&amp;"%",'Workings - 2'!B88&amp;" N/A")</f>
        <v>Master Data Setup &amp; Maintain 0%</v>
      </c>
      <c r="O8" s="241"/>
      <c r="P8" s="240" t="str">
        <f>IFERROR('Workings - 2'!B103&amp;" "&amp;ROUND('Workings - 2'!G103*100,0)&amp;"%",'Workings - 2'!B103&amp;" N/A")</f>
        <v>Master data Setup &amp; Maintain 0%</v>
      </c>
      <c r="Q8" s="241"/>
      <c r="R8" s="240" t="str">
        <f>IFERROR('Workings - 2'!B114&amp;" "&amp;ROUND('Workings - 2'!G114*100,0)&amp;"%",'Workings - 2'!B114&amp;" N/A")</f>
        <v>Planning Investment Decision 0%</v>
      </c>
      <c r="S8" s="241"/>
      <c r="T8" s="240" t="str">
        <f>IFERROR('Workings - 2'!B125&amp;" "&amp;ROUND('Workings - 2'!G125*100,0)&amp;"%",'Workings - 2'!B125&amp;" N/A")</f>
        <v>Master Data Setup &amp; Maintain 0%</v>
      </c>
      <c r="U8" s="241"/>
      <c r="V8" s="240" t="str">
        <f>IFERROR('Workings - 2'!B139&amp;" "&amp;ROUND('Workings - 2'!G139*100,0)&amp;"%",'Workings - 2'!B139&amp;" N/A")</f>
        <v>Master Data Setup &amp; Maintain 0%</v>
      </c>
      <c r="W8" s="241"/>
      <c r="X8" s="240" t="str">
        <f>IFERROR('Workings - 2'!B154&amp;" "&amp;ROUND('Workings - 2'!G154*100,0)&amp;"%",'Workings - 2'!B154&amp;" N/A")</f>
        <v>Master Data Setup &amp; Maintain 0%</v>
      </c>
      <c r="Y8" s="190"/>
    </row>
    <row r="9" spans="1:25" ht="3" customHeight="1" thickBot="1" x14ac:dyDescent="0.5">
      <c r="B9" s="242"/>
      <c r="C9" s="243"/>
      <c r="D9" s="242"/>
      <c r="E9" s="243"/>
      <c r="F9" s="242"/>
      <c r="G9" s="243"/>
      <c r="H9" s="242"/>
      <c r="I9" s="243"/>
      <c r="J9" s="242"/>
      <c r="K9" s="243"/>
      <c r="L9" s="242"/>
      <c r="M9" s="243"/>
      <c r="N9" s="242"/>
      <c r="O9" s="243"/>
      <c r="P9" s="242"/>
      <c r="Q9" s="243"/>
      <c r="R9" s="242"/>
      <c r="S9" s="243"/>
      <c r="T9" s="242"/>
      <c r="U9" s="243"/>
      <c r="V9" s="242"/>
      <c r="W9" s="243"/>
      <c r="X9" s="242"/>
    </row>
    <row r="10" spans="1:25" ht="31.9" thickBot="1" x14ac:dyDescent="0.5">
      <c r="A10" s="217"/>
      <c r="B10" s="240" t="str">
        <f>IFERROR('Workings - 2'!B6&amp;" "&amp;ROUND('Workings - 2'!G6*100,0)&amp;"%",'Workings - 2'!B6&amp;" N/A")</f>
        <v>Purchase 0%</v>
      </c>
      <c r="C10" s="241"/>
      <c r="D10" s="240" t="str">
        <f>IFERROR('Workings - 2'!B20&amp;" "&amp;ROUND('Workings - 2'!G20*100,0)&amp;"%",'Workings - 2'!B20&amp;" N/A")</f>
        <v>Invoice Generation 0%</v>
      </c>
      <c r="E10" s="241"/>
      <c r="F10" s="240" t="str">
        <f>IFERROR('Workings - 2'!B32&amp;" "&amp;ROUND('Workings - 2'!G32*100,0)&amp;"%",'Workings - 2'!B32&amp;" N/A")</f>
        <v>Planning &amp; Budgeting 0%</v>
      </c>
      <c r="G10" s="241"/>
      <c r="H10" s="240" t="str">
        <f>IFERROR('Workings - 2'!B45&amp;" "&amp;ROUND('Workings - 2'!G45*100,0)&amp;"%",'Workings - 2'!B45&amp;" N/A")</f>
        <v>Design Application Process 0%</v>
      </c>
      <c r="I10" s="241"/>
      <c r="J10" s="240" t="str">
        <f>IFERROR('Workings - 2'!B60&amp;" "&amp;ROUND('Workings - 2'!G60*100,0)&amp;"%",'Workings - 2'!B60&amp;" N/A")</f>
        <v>Create Asset Master 0%</v>
      </c>
      <c r="K10" s="241"/>
      <c r="L10" s="240" t="str">
        <f>IFERROR('Workings - 2'!B73&amp;" "&amp;ROUND('Workings - 2'!G73*100,0)&amp;"%",'Workings - 2'!B73&amp;" N/A")</f>
        <v>Create &amp; Plan Projects 0%</v>
      </c>
      <c r="M10" s="241"/>
      <c r="N10" s="240" t="str">
        <f>IFERROR('Workings - 2'!B89&amp;" "&amp;ROUND('Workings - 2'!G89*100,0)&amp;"%",'Workings - 2'!B89&amp;" N/A")</f>
        <v>Forward Planning Inventory 0%</v>
      </c>
      <c r="O10" s="241"/>
      <c r="P10" s="240" t="str">
        <f>IFERROR('Workings - 2'!B104&amp;" "&amp;ROUND('Workings - 2'!G104*100,0)&amp;"%",'Workings - 2'!B104&amp;" N/A")</f>
        <v>Policy 0%</v>
      </c>
      <c r="Q10" s="241"/>
      <c r="R10" s="240" t="str">
        <f>IFERROR('Workings - 2'!B115&amp;" "&amp;ROUND('Workings - 2'!G115*100,0)&amp;"%",'Workings - 2'!B115&amp;" N/A")</f>
        <v>Building a Business Case 0%</v>
      </c>
      <c r="S10" s="241"/>
      <c r="T10" s="240" t="str">
        <f>IFERROR('Workings - 2'!B126&amp;" "&amp;ROUND('Workings - 2'!G126*100,0)&amp;"%",'Workings - 2'!B126&amp;" N/A")</f>
        <v>Cash Planning 0%</v>
      </c>
      <c r="U10" s="241"/>
      <c r="V10" s="240" t="str">
        <f>IFERROR('Workings - 2'!B140&amp;" "&amp;ROUND('Workings - 2'!G140*100,0)&amp;"%",'Workings - 2'!B140&amp;" N/A")</f>
        <v>Advances 0%</v>
      </c>
      <c r="W10" s="241"/>
      <c r="X10" s="240" t="str">
        <f>IFERROR('Workings - 2'!B155&amp;" "&amp;ROUND('Workings - 2'!G155*100,0)&amp;"%",'Workings - 2'!B155&amp;" N/A")</f>
        <v>Maintain Employee Payroll Data 0%</v>
      </c>
      <c r="Y10" s="190"/>
    </row>
    <row r="11" spans="1:25" ht="3" customHeight="1" thickBot="1" x14ac:dyDescent="0.5">
      <c r="B11" s="242"/>
      <c r="C11" s="243"/>
      <c r="D11" s="242"/>
      <c r="E11" s="243"/>
      <c r="F11" s="242"/>
      <c r="G11" s="243"/>
      <c r="H11" s="242"/>
      <c r="I11" s="243"/>
      <c r="J11" s="242"/>
      <c r="K11" s="243"/>
      <c r="L11" s="242"/>
      <c r="M11" s="243"/>
      <c r="N11" s="242"/>
      <c r="O11" s="243"/>
      <c r="P11" s="242"/>
      <c r="Q11" s="243"/>
      <c r="R11" s="242"/>
      <c r="S11" s="243"/>
      <c r="T11" s="242"/>
      <c r="U11" s="243"/>
      <c r="V11" s="242"/>
      <c r="W11" s="243"/>
      <c r="X11" s="242"/>
    </row>
    <row r="12" spans="1:25" ht="33.5" customHeight="1" thickBot="1" x14ac:dyDescent="0.5">
      <c r="A12" s="217"/>
      <c r="B12" s="240" t="str">
        <f>IFERROR('Workings - 2'!B7&amp;" "&amp;ROUND('Workings - 2'!G7*100,0)&amp;"%",'Workings - 2'!B7&amp;" N/A")</f>
        <v>Receipts 0%</v>
      </c>
      <c r="C12" s="241"/>
      <c r="D12" s="240" t="str">
        <f>IFERROR('Workings - 2'!B21&amp;" "&amp;ROUND('Workings - 2'!G21*100,0)&amp;"%",'Workings - 2'!B21&amp;" N/A")</f>
        <v>Receipting 0%</v>
      </c>
      <c r="E12" s="241"/>
      <c r="F12" s="240" t="str">
        <f>IFERROR('Workings - 2'!B33&amp;" "&amp;ROUND('Workings - 2'!G33*100,0)&amp;"%",'Workings - 2'!B33&amp;" N/A")</f>
        <v>Forecasting 0%</v>
      </c>
      <c r="G12" s="241"/>
      <c r="H12" s="240" t="str">
        <f>IFERROR('Workings - 2'!B46&amp;" "&amp;ROUND('Workings - 2'!G46*100,0)&amp;"%",'Workings - 2'!B46&amp;" N/A")</f>
        <v>Application Assessment 0%</v>
      </c>
      <c r="I12" s="241"/>
      <c r="J12" s="240" t="str">
        <f>IFERROR('Workings - 2'!B61&amp;" "&amp;ROUND('Workings - 2'!G61*100,0)&amp;"%",'Workings - 2'!B60&amp;" N/A")</f>
        <v>Asset Changes 0%</v>
      </c>
      <c r="K12" s="241"/>
      <c r="L12" s="240" t="str">
        <f>IFERROR('Workings - 2'!B74&amp;" "&amp;ROUND('Workings - 2'!G74*100,0)&amp;"%",'Workings - 2'!B74&amp;" N/A")</f>
        <v>Capture Project Costs 0%</v>
      </c>
      <c r="M12" s="241"/>
      <c r="N12" s="240" t="str">
        <f>IFERROR('Workings - 2'!B90&amp;" "&amp;ROUND('Workings - 2'!G90*100,0)&amp;"%",'Workings - 2'!B90&amp;" N/A")</f>
        <v>Managing Inventory 0%</v>
      </c>
      <c r="O12" s="241"/>
      <c r="P12" s="240" t="str">
        <f>IFERROR('Workings - 2'!B105&amp;" "&amp;ROUND('Workings - 2'!G105*100,0)&amp;"%",'Workings - 2'!B105&amp;" N/A")</f>
        <v>Tax Activity 0%</v>
      </c>
      <c r="Q12" s="241"/>
      <c r="R12" s="240" t="str">
        <f>IFERROR('Workings - 2'!B116&amp;" "&amp;ROUND('Workings - 2'!G116*100,0)&amp;"%",'Workings - 2'!B116&amp;" N/A")</f>
        <v>Engagement 0%</v>
      </c>
      <c r="S12" s="241"/>
      <c r="T12" s="240" t="str">
        <f>IFERROR('Workings - 2'!B127&amp;" "&amp;ROUND('Workings - 2'!G127*100,0)&amp;"%",'Workings - 2'!B127&amp;" N/A")</f>
        <v>Banking Transactions 0%</v>
      </c>
      <c r="U12" s="241"/>
      <c r="V12" s="240" t="str">
        <f>IFERROR('Workings - 2'!B141&amp;" "&amp;ROUND('Workings - 2'!G141*100,0)&amp;"%",'Workings - 2'!B141&amp;" N/A")</f>
        <v>Booking Systems 0%</v>
      </c>
      <c r="W12" s="241"/>
      <c r="X12" s="240" t="str">
        <f>IFERROR('Workings - 2'!B156&amp;" "&amp;ROUND('Workings - 2'!G156*100,0)&amp;"%",'Workings - 2'!B156&amp;" N/A")</f>
        <v>Run Payroll Process 0%</v>
      </c>
      <c r="Y12" s="190"/>
    </row>
    <row r="13" spans="1:25" ht="3" customHeight="1" thickBot="1" x14ac:dyDescent="0.5">
      <c r="B13" s="242"/>
      <c r="C13" s="243"/>
      <c r="D13" s="242"/>
      <c r="E13" s="243"/>
      <c r="F13" s="242"/>
      <c r="G13" s="243"/>
      <c r="H13" s="242"/>
      <c r="I13" s="243"/>
      <c r="J13" s="242"/>
      <c r="K13" s="243"/>
      <c r="L13" s="242"/>
      <c r="M13" s="243"/>
      <c r="N13" s="242"/>
      <c r="O13" s="243"/>
      <c r="P13" s="242"/>
      <c r="Q13" s="243"/>
      <c r="R13" s="242"/>
      <c r="S13" s="243"/>
      <c r="T13" s="242"/>
      <c r="U13" s="243"/>
      <c r="V13" s="242"/>
      <c r="W13" s="243"/>
      <c r="X13" s="242"/>
    </row>
    <row r="14" spans="1:25" ht="31.9" thickBot="1" x14ac:dyDescent="0.5">
      <c r="A14" s="217"/>
      <c r="B14" s="240" t="str">
        <f>IFERROR('Workings - 2'!B8&amp;" "&amp;ROUND('Workings - 2'!G8*100,0)&amp;"%",'Workings - 2'!B8&amp;" N/A")</f>
        <v>Accounts Payable 0%</v>
      </c>
      <c r="C14" s="241"/>
      <c r="D14" s="240" t="str">
        <f>IFERROR('Workings - 2'!B22&amp;" "&amp;ROUND('Workings - 2'!G22*100,0)&amp;"%",'Workings - 2'!B22&amp;" N/A")</f>
        <v>Debt Management 0%</v>
      </c>
      <c r="E14" s="241"/>
      <c r="F14" s="240" t="str">
        <f>IFERROR('Workings - 2'!B34&amp;" "&amp;ROUND('Workings - 2'!G34*100,0)&amp;"%",'Workings - 2'!B34&amp;" N/A")</f>
        <v>Period End Accounting 0%</v>
      </c>
      <c r="G14" s="241"/>
      <c r="H14" s="240" t="str">
        <f>IFERROR('Workings - 2'!B47&amp;" "&amp;ROUND('Workings - 2'!G47*100,0)&amp;"%",'Workings - 2'!B47&amp;" N/A")</f>
        <v>Master Data Setup &amp; Maintain 0%</v>
      </c>
      <c r="I14" s="241"/>
      <c r="J14" s="240" t="str">
        <f>IFERROR('Workings - 2'!B62&amp;" "&amp;ROUND('Workings - 2'!G62*100,0)&amp;"%",'Workings - 2'!B62&amp;" N/A")</f>
        <v>Period End 0%</v>
      </c>
      <c r="K14" s="241"/>
      <c r="L14" s="240" t="str">
        <f>IFERROR('Workings - 2'!B75&amp;" "&amp;ROUND('Workings - 2'!G75*100,0)&amp;"%",'Workings - 2'!B75&amp;" N/A")</f>
        <v>Capture Project Time 0%</v>
      </c>
      <c r="M14" s="241"/>
      <c r="N14" s="240" t="str">
        <f>IFERROR('Workings - 2'!B91&amp;" "&amp;ROUND('Workings - 2'!G91*100,0)&amp;"%",'Workings - 2'!B91&amp;" N/A")</f>
        <v>Processing Transactions 0%</v>
      </c>
      <c r="O14" s="241"/>
      <c r="P14" s="240" t="str">
        <f>IFERROR('Workings - 2'!B106&amp;" "&amp;ROUND('Workings - 2'!G106*100,0)&amp;"%",'Workings - 2'!B106&amp;" N/A")</f>
        <v>Management Information 0%</v>
      </c>
      <c r="Q14" s="241"/>
      <c r="R14" s="240" t="str">
        <f>IFERROR('Workings - 2'!B117&amp;" "&amp;ROUND('Workings - 2'!G117*100,0)&amp;"%",'Workings - 2'!B116&amp;" N/A")</f>
        <v>Tracking Benefits 0%</v>
      </c>
      <c r="S14" s="241"/>
      <c r="T14" s="240" t="str">
        <f>IFERROR('Workings - 2'!B128&amp;" "&amp;ROUND('Workings - 2'!G128*100,0)&amp;"%",'Workings - 2'!B128&amp;" N/A")</f>
        <v>Bank Reconciliations 0%</v>
      </c>
      <c r="U14" s="241"/>
      <c r="V14" s="240" t="str">
        <f>IFERROR('Workings - 2'!B142&amp;" "&amp;ROUND('Workings - 2'!G142*100,0)&amp;"%",'Workings - 2'!B142&amp;" N/A")</f>
        <v>Expense Claims 0%</v>
      </c>
      <c r="W14" s="241"/>
      <c r="X14" s="240" t="str">
        <f>IFERROR('Workings - 2'!B157&amp;" "&amp;ROUND('Workings - 2'!G157*100,0)&amp;"%",'Workings - 2'!B157&amp;" N/A")</f>
        <v>Period End 0%</v>
      </c>
      <c r="Y14" s="190"/>
    </row>
    <row r="15" spans="1:25" ht="3" customHeight="1" thickBot="1" x14ac:dyDescent="0.5">
      <c r="B15" s="242"/>
      <c r="C15" s="243"/>
      <c r="D15" s="242"/>
      <c r="E15" s="243"/>
      <c r="F15" s="242"/>
      <c r="G15" s="243"/>
      <c r="H15" s="242"/>
      <c r="I15" s="243"/>
      <c r="J15" s="242"/>
      <c r="K15" s="243"/>
      <c r="L15" s="242"/>
      <c r="M15" s="243"/>
      <c r="N15" s="242"/>
      <c r="O15" s="243"/>
      <c r="P15" s="242"/>
      <c r="Q15" s="243"/>
      <c r="R15" s="242"/>
      <c r="S15" s="243"/>
      <c r="T15" s="242"/>
      <c r="U15" s="243"/>
      <c r="V15" s="242"/>
      <c r="W15" s="243"/>
      <c r="X15" s="242"/>
    </row>
    <row r="16" spans="1:25" ht="28.5" customHeight="1" thickBot="1" x14ac:dyDescent="0.5">
      <c r="A16" s="217"/>
      <c r="B16" s="240" t="str">
        <f>IFERROR('Workings - 2'!B9&amp;" "&amp;ROUND('Workings - 2'!G9*100,0)&amp;"%",'Workings - 2'!B9&amp;" N/A")</f>
        <v>Payment Processing 0%</v>
      </c>
      <c r="C16" s="241"/>
      <c r="D16" s="240" t="str">
        <f>IFERROR('Workings - 2'!B23&amp;" "&amp;ROUND('Workings - 2'!G23*100,0)&amp;"%",'Workings - 2'!B23&amp;" N/A")</f>
        <v>Management Information 0%</v>
      </c>
      <c r="E16" s="241"/>
      <c r="F16" s="240" t="str">
        <f>IFERROR('Workings - 2'!B35&amp;" "&amp;ROUND('Workings - 2'!G35*100,0)&amp;"%",'Workings - 2'!B35&amp;" N/A")</f>
        <v>External Reporting 0%</v>
      </c>
      <c r="G16" s="241"/>
      <c r="H16" s="240" t="str">
        <f>IFERROR('Workings - 2'!B48&amp;" "&amp;ROUND('Workings - 2'!G48*100,0)&amp;"%",'Workings - 2'!B48&amp;" N/A")</f>
        <v>Grant Award 0%</v>
      </c>
      <c r="I16" s="241"/>
      <c r="J16" s="240" t="str">
        <f>IFERROR('Workings - 2'!B63&amp;" "&amp;ROUND('Workings - 2'!G63*100,0)&amp;"%",'Workings - 2'!B63&amp;" N/A")</f>
        <v>Retire Asset 0%</v>
      </c>
      <c r="K16" s="241"/>
      <c r="L16" s="240" t="str">
        <f>IFERROR('Workings - 2'!B76&amp;" "&amp;ROUND('Workings - 2'!G76*100,0)&amp;"%",'Workings - 2'!B76&amp;" N/A")</f>
        <v>Project Billing 0%</v>
      </c>
      <c r="M16" s="241"/>
      <c r="N16" s="240" t="str">
        <f>IFERROR('Workings - 2'!B92&amp;" "&amp;ROUND('Workings - 2'!G92*100,0)&amp;"%",'Workings - 2'!B92&amp;" N/A")</f>
        <v>Manage Logistics 0%</v>
      </c>
      <c r="O16" s="241"/>
      <c r="P16" s="240" t="str">
        <f>IFERROR('Workings - 2'!B107&amp;" "&amp;ROUND('Workings - 2'!G107*100,0)&amp;"%",'Workings - 2'!B107&amp;" N/A")</f>
        <v>Compliance &amp; Controls 0%</v>
      </c>
      <c r="Q16" s="241"/>
      <c r="R16" s="240" t="str">
        <f>IFERROR('Workings - 2'!B118&amp;" "&amp;ROUND('Workings - 2'!G118*100,0)&amp;"%",'Workings - 2'!B118&amp;" N/A")</f>
        <v>Compliance &amp; Controls 0%</v>
      </c>
      <c r="S16" s="241"/>
      <c r="T16" s="240" t="str">
        <f>IFERROR('Workings - 2'!B129&amp;" "&amp;ROUND('Workings - 2'!G129*100,0)&amp;"%",'Workings - 2'!B129&amp;" N/A")</f>
        <v>Cash Handling 0%</v>
      </c>
      <c r="U16" s="241"/>
      <c r="V16" s="240" t="str">
        <f>IFERROR('Workings - 2'!B143&amp;" "&amp;ROUND('Workings - 2'!G143*100,0)&amp;"%",'Workings - 2'!B143&amp;" N/A")</f>
        <v>Approval 0%</v>
      </c>
      <c r="W16" s="241"/>
      <c r="X16" s="240" t="str">
        <f>IFERROR('Workings - 2'!B158&amp;" "&amp;ROUND('Workings - 2'!G158*100,0)&amp;"%",'Workings - 2'!B158&amp;" N/A")</f>
        <v>Management Information 0%</v>
      </c>
      <c r="Y16" s="190"/>
    </row>
    <row r="17" spans="1:25" ht="3" customHeight="1" thickBot="1" x14ac:dyDescent="0.5">
      <c r="B17" s="242"/>
      <c r="C17" s="243"/>
      <c r="D17" s="242"/>
      <c r="E17" s="243"/>
      <c r="F17" s="242"/>
      <c r="G17" s="243"/>
      <c r="H17" s="242"/>
      <c r="I17" s="243"/>
      <c r="J17" s="242"/>
      <c r="K17" s="243"/>
      <c r="L17" s="242"/>
      <c r="M17" s="243"/>
      <c r="N17" s="242"/>
      <c r="O17" s="243"/>
      <c r="P17" s="242"/>
      <c r="Q17" s="243"/>
      <c r="R17" s="242"/>
      <c r="S17" s="243"/>
      <c r="T17" s="242"/>
      <c r="U17" s="243"/>
      <c r="V17" s="242"/>
      <c r="W17" s="243"/>
      <c r="X17" s="242"/>
    </row>
    <row r="18" spans="1:25" ht="31.9" thickBot="1" x14ac:dyDescent="0.5">
      <c r="A18" s="217"/>
      <c r="B18" s="240" t="str">
        <f>IFERROR('Workings - 2'!B10&amp;" "&amp;ROUND('Workings - 2'!G10*100,0)&amp;"%",'Workings - 2'!B9&amp;" N/A")</f>
        <v>Foreign Exchange 0%</v>
      </c>
      <c r="C18" s="241"/>
      <c r="D18" s="240" t="str">
        <f>IFERROR('Workings - 2'!B24&amp;" "&amp;ROUND('Workings - 2'!G24*100,0)&amp;"%",'Workings - 2'!B24&amp;" N/A")</f>
        <v>Compliance &amp; Controls 0%</v>
      </c>
      <c r="E18" s="241"/>
      <c r="F18" s="240" t="str">
        <f>IFERROR('Workings - 2'!B36&amp;" "&amp;ROUND('Workings - 2'!G36*100,0)&amp;"%",'Workings - 2'!B35&amp;" N/A")</f>
        <v>Management Information 0%</v>
      </c>
      <c r="G18" s="241"/>
      <c r="H18" s="240" t="str">
        <f>IFERROR('Workings - 2'!B49&amp;" "&amp;ROUND('Workings - 2'!G49*100,0)&amp;"%",'Workings - 2'!B49&amp;" N/A")</f>
        <v>Performance Monitoring &amp; Payment 0%</v>
      </c>
      <c r="I18" s="241"/>
      <c r="J18" s="240" t="str">
        <f>IFERROR('Workings - 2'!B64&amp;" "&amp;ROUND('Workings - 2'!G64*100,0)&amp;"%",'Workings - 2'!B64&amp;" N/A")</f>
        <v>Management Information 0%</v>
      </c>
      <c r="K18" s="241"/>
      <c r="L18" s="240" t="str">
        <f>IFERROR('Workings - 2'!B77&amp;" "&amp;ROUND('Workings - 2'!G77*100,0)&amp;"%",'Workings - 2'!B77&amp;" N/A")</f>
        <v>Forecast Projects 0%</v>
      </c>
      <c r="M18" s="241"/>
      <c r="N18" s="240" t="str">
        <f>IFERROR('Workings - 2'!B93&amp;" "&amp;ROUND('Workings - 2'!G93*100,0)&amp;"%",'Workings - 2'!B93&amp;" N/A")</f>
        <v>Inventory Disposal 0%</v>
      </c>
      <c r="O18" s="241"/>
      <c r="P18" s="240" t="str">
        <f>IFERROR('Workings - 2'!B108&amp;" "&amp;ROUND('Workings - 2'!G108*100,0)&amp;"%",'Workings - 2'!B108&amp;" N/A")</f>
        <v>Process Management  0%</v>
      </c>
      <c r="Q18" s="241"/>
      <c r="R18" s="240" t="str">
        <f>IFERROR('Workings - 2'!B119&amp;" "&amp;ROUND('Workings - 2'!G119*100,0)&amp;"%",'Workings - 2'!B119&amp;" N/A")</f>
        <v>Process Management 0%</v>
      </c>
      <c r="S18" s="241"/>
      <c r="T18" s="240" t="str">
        <f>IFERROR('Workings - 2'!B130&amp;" "&amp;ROUND('Workings - 2'!G130*100,0)&amp;"%",'Workings - 2'!B130&amp;" N/A")</f>
        <v>Cash Forecasts 0%</v>
      </c>
      <c r="U18" s="241"/>
      <c r="V18" s="240" t="str">
        <f>IFERROR('Workings - 2'!B144&amp;" "&amp;ROUND('Workings - 2'!G144*100,0)&amp;"%",'Workings - 2'!B144&amp;" N/A")</f>
        <v>Audit 0%</v>
      </c>
      <c r="W18" s="241"/>
      <c r="X18" s="240" t="str">
        <f>IFERROR('Workings - 2'!B159&amp;" "&amp;ROUND('Workings - 2'!G159*100,0)&amp;"%",'Workings - 2'!B159&amp;" N/A")</f>
        <v>Compliance &amp; Controls 0%</v>
      </c>
      <c r="Y18" s="190"/>
    </row>
    <row r="19" spans="1:25" ht="3" customHeight="1" thickBot="1" x14ac:dyDescent="0.5">
      <c r="B19" s="242"/>
      <c r="C19" s="243"/>
      <c r="D19" s="242"/>
      <c r="E19" s="243"/>
      <c r="F19" s="242"/>
      <c r="G19" s="243"/>
      <c r="H19" s="242"/>
      <c r="I19" s="243"/>
      <c r="J19" s="242"/>
      <c r="K19" s="243"/>
      <c r="L19" s="242"/>
      <c r="M19" s="243"/>
      <c r="N19" s="242"/>
      <c r="O19" s="243"/>
      <c r="P19" s="242"/>
      <c r="Q19" s="243"/>
      <c r="R19" s="242"/>
      <c r="S19" s="243"/>
      <c r="T19" s="242"/>
      <c r="U19" s="243"/>
      <c r="V19" s="242"/>
      <c r="W19" s="243"/>
      <c r="X19" s="242"/>
    </row>
    <row r="20" spans="1:25" ht="31.9" thickBot="1" x14ac:dyDescent="0.5">
      <c r="A20" s="217"/>
      <c r="B20" s="240" t="str">
        <f>IFERROR('Workings - 2'!B11&amp;" "&amp;ROUND('Workings - 2'!G11*100,0)&amp;"%",'Workings - 2'!B11&amp;" N/A")</f>
        <v>Management Information 0%</v>
      </c>
      <c r="C20" s="241"/>
      <c r="D20" s="240" t="str">
        <f>IFERROR('Workings - 2'!B25&amp;" "&amp;ROUND('Workings - 2'!G25*100,0)&amp;"%",'Workings - 2'!B25&amp;" N/A")</f>
        <v>Process Management  0%</v>
      </c>
      <c r="E20" s="241"/>
      <c r="F20" s="240" t="str">
        <f>IFERROR('Workings - 2'!B37&amp;" "&amp;ROUND('Workings - 2'!G37*100,0)&amp;"%",'Workings - 2'!B37&amp;" N/A")</f>
        <v>Compliance &amp; Controls 0%</v>
      </c>
      <c r="G20" s="241"/>
      <c r="H20" s="240" t="str">
        <f>IFERROR('Workings - 2'!B50&amp;" "&amp;ROUND('Workings - 2'!G50*100,0)&amp;"%",'Workings - 2'!B50&amp;" N/A")</f>
        <v>Final Grant Reconciliation &amp; Review 0%</v>
      </c>
      <c r="I20" s="241"/>
      <c r="J20" s="240" t="str">
        <f>IFERROR('Workings - 2'!B65&amp;" "&amp;ROUND('Workings - 2'!G65*100,0)&amp;"%",'Workings - 2'!B65&amp;" N/A")</f>
        <v>Compliance &amp; Controls 0%</v>
      </c>
      <c r="K20" s="241"/>
      <c r="L20" s="240" t="str">
        <f>IFERROR('Workings - 2'!B78&amp;" "&amp;ROUND('Workings - 2'!G78*100,0)&amp;"%",'Workings - 2'!B77&amp;" N/A")</f>
        <v>Month End 0%</v>
      </c>
      <c r="M20" s="241"/>
      <c r="N20" s="240" t="str">
        <f>IFERROR('Workings - 2'!B94&amp;" "&amp;ROUND('Workings - 2'!G94*100,0)&amp;"%",'Workings - 2'!B94&amp;" N/A")</f>
        <v>Inventory Accounting 0%</v>
      </c>
      <c r="O20" s="241"/>
      <c r="P20" s="240" t="str">
        <f>IFERROR('Workings - 2'!B109&amp;" "&amp;ROUND('Workings - 2'!G109*100,0)&amp;"%",'Workings - 2'!B109&amp;" N/A")</f>
        <v>Supporting Activities 0%</v>
      </c>
      <c r="Q20" s="241"/>
      <c r="R20" s="240" t="str">
        <f>IFERROR('Workings - 2'!B120&amp;" "&amp;ROUND('Workings - 2'!G120*100,0)&amp;"%",'Workings - 2'!B120&amp;" N/A")</f>
        <v>Supporting Activities 0%</v>
      </c>
      <c r="S20" s="241"/>
      <c r="T20" s="240" t="str">
        <f>IFERROR('Workings - 2'!B131&amp;" "&amp;ROUND('Workings - 2'!G131*100,0)&amp;"%",'Workings - 2'!B131&amp;" N/A")</f>
        <v>Management Information  0%</v>
      </c>
      <c r="U20" s="241"/>
      <c r="V20" s="240" t="str">
        <f>IFERROR('Workings - 2'!B145&amp;" "&amp;ROUND('Workings - 2'!G145*100,0)&amp;"%",'Workings - 2'!B145&amp;" N/A")</f>
        <v>Payment Processing 0%</v>
      </c>
      <c r="W20" s="241"/>
      <c r="X20" s="240" t="str">
        <f>IFERROR('Workings - 2'!B160&amp;" "&amp;ROUND('Workings - 2'!G160*100,0)&amp;"%",'Workings - 2'!B160&amp;" N/A")</f>
        <v>Process Management 0%</v>
      </c>
      <c r="Y20" s="190"/>
    </row>
    <row r="21" spans="1:25" ht="3" customHeight="1" thickBot="1" x14ac:dyDescent="0.5">
      <c r="B21" s="242"/>
      <c r="C21" s="243"/>
      <c r="D21" s="242"/>
      <c r="E21" s="243"/>
      <c r="F21" s="242"/>
      <c r="G21" s="243"/>
      <c r="H21" s="242"/>
      <c r="I21" s="243"/>
      <c r="J21" s="242"/>
      <c r="K21" s="243"/>
      <c r="L21" s="242"/>
      <c r="M21" s="243"/>
      <c r="N21" s="242"/>
      <c r="O21" s="243"/>
      <c r="P21" s="244"/>
      <c r="Q21" s="243"/>
      <c r="R21" s="244"/>
      <c r="S21" s="243"/>
      <c r="T21" s="242"/>
      <c r="U21" s="243"/>
      <c r="V21" s="242"/>
      <c r="W21" s="243"/>
      <c r="X21" s="242"/>
    </row>
    <row r="22" spans="1:25" ht="31.05" customHeight="1" thickBot="1" x14ac:dyDescent="0.5">
      <c r="A22" s="217"/>
      <c r="B22" s="240" t="str">
        <f>IFERROR('Workings - 2'!B12&amp;" "&amp;ROUND('Workings - 2'!G12*100,0)&amp;"%",'Workings - 2'!B12&amp;" N/A")</f>
        <v>Compliance &amp; Controls 0%</v>
      </c>
      <c r="C22" s="241"/>
      <c r="D22" s="240" t="str">
        <f>IFERROR('Workings - 2'!B26&amp;" "&amp;ROUND('Workings - 2'!G26*100,0)&amp;"%",'Workings - 2'!B26&amp;" N/A")</f>
        <v>Supporting Activities 0%</v>
      </c>
      <c r="E22" s="241"/>
      <c r="F22" s="240" t="str">
        <f>IFERROR('Workings - 2'!B38&amp;" "&amp;ROUND('Workings - 2'!G38*100,0)&amp;"%",'Workings - 2'!B38&amp;" N/A")</f>
        <v>Process Management  0%</v>
      </c>
      <c r="G22" s="241"/>
      <c r="H22" s="240" t="str">
        <f>IFERROR('Workings - 2'!B51&amp;" "&amp;ROUND('Workings - 2'!G51*100,0)&amp;"%",'Workings - 2'!B51&amp;" N/A")</f>
        <v>Management Information  0%</v>
      </c>
      <c r="I22" s="241"/>
      <c r="J22" s="240" t="str">
        <f>IFERROR('Workings - 2'!B66&amp;" "&amp;ROUND('Workings - 2'!G66*100,0)&amp;"%",'Workings - 2'!B65&amp;" N/A")</f>
        <v>Process Management  0%</v>
      </c>
      <c r="K22" s="241"/>
      <c r="L22" s="240" t="str">
        <f>IFERROR('Workings - 2'!B79&amp;" "&amp;ROUND('Workings - 2'!G79*100,0)&amp;"%",'Workings - 2'!B79&amp;" N/A")</f>
        <v>Project Close 0%</v>
      </c>
      <c r="M22" s="241"/>
      <c r="N22" s="240" t="str">
        <f>IFERROR('Workings - 2'!B95&amp;" "&amp;ROUND('Workings - 2'!G95*100,0)&amp;"%",'Workings - 2'!B95&amp;" N/A")</f>
        <v>Management Information 0%</v>
      </c>
      <c r="O22" s="245"/>
      <c r="P22" s="246"/>
      <c r="Q22" s="239"/>
      <c r="R22" s="247"/>
      <c r="S22" s="248"/>
      <c r="T22" s="240" t="str">
        <f>IFERROR('Workings - 2'!B132&amp;" "&amp;ROUND('Workings - 2'!G132*100,0)&amp;"%",'Workings - 2'!B132&amp;" N/A")</f>
        <v>Compliance &amp; Controls 0%</v>
      </c>
      <c r="U22" s="241"/>
      <c r="V22" s="240" t="str">
        <f>IFERROR('Workings - 2'!B146&amp;" "&amp;ROUND('Workings - 2'!G146*100,0)&amp;"%",'Workings - 2'!B146&amp;" N/A")</f>
        <v>Management Information  0%</v>
      </c>
      <c r="W22" s="241"/>
      <c r="X22" s="240" t="str">
        <f>IFERROR('Workings - 2'!B161&amp;" "&amp;ROUND('Workings - 2'!G161*100,0)&amp;"%",'Workings - 2'!B161&amp;" N/A")</f>
        <v>Supporting Activities 0%</v>
      </c>
      <c r="Y22" s="190"/>
    </row>
    <row r="23" spans="1:25" ht="3" customHeight="1" thickBot="1" x14ac:dyDescent="0.5">
      <c r="B23" s="242"/>
      <c r="C23" s="243"/>
      <c r="D23" s="244"/>
      <c r="E23" s="243"/>
      <c r="F23" s="242"/>
      <c r="G23" s="243"/>
      <c r="H23" s="242"/>
      <c r="I23" s="243"/>
      <c r="J23" s="242"/>
      <c r="K23" s="243"/>
      <c r="L23" s="242"/>
      <c r="M23" s="243"/>
      <c r="N23" s="242"/>
      <c r="O23" s="243"/>
      <c r="P23" s="246"/>
      <c r="Q23" s="239"/>
      <c r="R23" s="247"/>
      <c r="S23" s="243"/>
      <c r="T23" s="242"/>
      <c r="U23" s="243"/>
      <c r="V23" s="242"/>
      <c r="W23" s="243"/>
      <c r="X23" s="244"/>
    </row>
    <row r="24" spans="1:25" ht="21.4" thickBot="1" x14ac:dyDescent="0.5">
      <c r="A24" s="217"/>
      <c r="B24" s="240" t="str">
        <f>IFERROR('Workings - 2'!B13&amp;" "&amp;ROUND('Workings - 2'!G13*100,0)&amp;"%",'Workings - 2'!B13&amp;" N/A")</f>
        <v>Process Management  0%</v>
      </c>
      <c r="C24" s="245"/>
      <c r="D24" s="247"/>
      <c r="E24" s="248"/>
      <c r="F24" s="240" t="str">
        <f>IFERROR('Workings - 2'!B39&amp;" "&amp;ROUND('Workings - 2'!G39*100,0)&amp;"%",'Workings - 2'!B39&amp;" N/A")</f>
        <v>Supporting Activities 0%</v>
      </c>
      <c r="G24" s="241"/>
      <c r="H24" s="240" t="str">
        <f>IFERROR('Workings - 2'!B52&amp;" "&amp;ROUND('Workings - 2'!G52*100,0)&amp;"%",'Workings - 2'!B52&amp;" N/A")</f>
        <v>Compliance &amp; Controls 0%</v>
      </c>
      <c r="I24" s="241"/>
      <c r="J24" s="240" t="str">
        <f>IFERROR('Workings - 2'!B67&amp;" "&amp;ROUND('Workings - 2'!G67*100,0)&amp;"%",'Workings - 2'!B67&amp;" N/A")</f>
        <v>Supporting Activities 0%</v>
      </c>
      <c r="K24" s="241"/>
      <c r="L24" s="240" t="str">
        <f>IFERROR('Workings - 2'!B80&amp;" "&amp;ROUND('Workings - 2'!G80*100,0)&amp;"%",'Workings - 2'!B80&amp;" N/A")</f>
        <v>Management Information 0%</v>
      </c>
      <c r="M24" s="241"/>
      <c r="N24" s="240" t="str">
        <f>IFERROR('Workings - 2'!B96&amp;" "&amp;ROUND('Workings - 2'!G96*100,0)&amp;"%",'Workings - 2'!B96&amp;" N/A")</f>
        <v>Compliance &amp; Controls 0%</v>
      </c>
      <c r="O24" s="245"/>
      <c r="P24" s="246"/>
      <c r="Q24" s="239"/>
      <c r="R24" s="246"/>
      <c r="S24" s="249"/>
      <c r="T24" s="240" t="str">
        <f>IFERROR('Workings - 2'!B133&amp;" "&amp;ROUND('Workings - 2'!G133*100,0)&amp;"%",'Workings - 2'!B133&amp;" N/A")</f>
        <v>Process Management  0%</v>
      </c>
      <c r="U24" s="241"/>
      <c r="V24" s="240" t="str">
        <f>IFERROR('Workings - 2'!B147&amp;" "&amp;ROUND('Workings - 2'!G147*100,0)&amp;"%",'Workings - 2'!B147&amp;" N/A")</f>
        <v>Compliance &amp; Controls 0%</v>
      </c>
      <c r="W24" s="245"/>
      <c r="X24" s="247"/>
    </row>
    <row r="25" spans="1:25" ht="3" customHeight="1" thickBot="1" x14ac:dyDescent="0.5">
      <c r="B25" s="242"/>
      <c r="C25" s="243"/>
      <c r="D25" s="247"/>
      <c r="E25" s="243"/>
      <c r="F25" s="244"/>
      <c r="G25" s="243"/>
      <c r="H25" s="242"/>
      <c r="I25" s="243"/>
      <c r="J25" s="244"/>
      <c r="K25" s="243"/>
      <c r="L25" s="242"/>
      <c r="M25" s="243"/>
      <c r="N25" s="242"/>
      <c r="O25" s="243"/>
      <c r="P25" s="246"/>
      <c r="Q25" s="239"/>
      <c r="R25" s="246"/>
      <c r="S25" s="239"/>
      <c r="T25" s="242"/>
      <c r="U25" s="243"/>
      <c r="V25" s="242"/>
      <c r="W25" s="243"/>
      <c r="X25" s="247"/>
    </row>
    <row r="26" spans="1:25" ht="21.4" thickBot="1" x14ac:dyDescent="0.5">
      <c r="A26" s="217"/>
      <c r="B26" s="240" t="str">
        <f>IFERROR('Workings - 2'!B14&amp;" "&amp;ROUND('Workings - 2'!G14*100,0)&amp;"%",'Workings - 2'!B14&amp;" N/A")</f>
        <v>Supporting Activities 0%</v>
      </c>
      <c r="C26" s="245"/>
      <c r="D26" s="247"/>
      <c r="E26" s="243"/>
      <c r="F26" s="247"/>
      <c r="G26" s="248"/>
      <c r="H26" s="240" t="str">
        <f>IFERROR('Workings - 2'!B53&amp;" "&amp;ROUND('Workings - 2'!G53*100,0)&amp;"%",'Workings - 2'!B53&amp;" N/A")</f>
        <v>Process Management 0%</v>
      </c>
      <c r="I26" s="245"/>
      <c r="J26" s="246"/>
      <c r="K26" s="249"/>
      <c r="L26" s="240" t="str">
        <f>IFERROR('Workings - 2'!B81&amp;" "&amp;ROUND('Workings - 2'!G81*100,0)&amp;"%",'Workings - 2'!B81&amp;" N/A")</f>
        <v>Compliance &amp; Controls 0%</v>
      </c>
      <c r="M26" s="241"/>
      <c r="N26" s="240" t="str">
        <f>IFERROR('Workings - 2'!B97&amp;" "&amp;ROUND('Workings - 2'!G97*100,0)&amp;"%",'Workings - 2'!B97&amp;" N/A")</f>
        <v>Process Management  0%</v>
      </c>
      <c r="O26" s="245"/>
      <c r="P26" s="246"/>
      <c r="Q26" s="239"/>
      <c r="R26" s="246"/>
      <c r="S26" s="249"/>
      <c r="T26" s="240" t="str">
        <f>IFERROR('Workings - 2'!B134&amp;" "&amp;ROUND('Workings - 2'!G134*100,0)&amp;"%",'Workings - 2'!B134&amp;" N/A")</f>
        <v>Supporting Activities 0%</v>
      </c>
      <c r="U26" s="241"/>
      <c r="V26" s="240" t="str">
        <f>IFERROR('Workings - 2'!B148&amp;" "&amp;ROUND('Workings - 2'!G148*100,0)&amp;"%",'Workings - 2'!B148&amp;" N/A")</f>
        <v>Process Management 0%</v>
      </c>
      <c r="W26" s="245"/>
      <c r="X26" s="246"/>
    </row>
    <row r="27" spans="1:25" ht="3" customHeight="1" thickBot="1" x14ac:dyDescent="0.5">
      <c r="B27" s="244"/>
      <c r="C27" s="243"/>
      <c r="D27" s="247"/>
      <c r="E27" s="243"/>
      <c r="F27" s="247"/>
      <c r="G27" s="243"/>
      <c r="H27" s="242"/>
      <c r="I27" s="243"/>
      <c r="J27" s="246"/>
      <c r="K27" s="239"/>
      <c r="L27" s="242"/>
      <c r="M27" s="243"/>
      <c r="N27" s="242"/>
      <c r="O27" s="243"/>
      <c r="P27" s="246"/>
      <c r="Q27" s="239"/>
      <c r="R27" s="246"/>
      <c r="S27" s="239"/>
      <c r="T27" s="244"/>
      <c r="U27" s="243"/>
      <c r="V27" s="242"/>
      <c r="W27" s="243"/>
      <c r="X27" s="246"/>
    </row>
    <row r="28" spans="1:25" ht="31.5" customHeight="1" thickBot="1" x14ac:dyDescent="0.5">
      <c r="B28" s="247"/>
      <c r="C28" s="243"/>
      <c r="D28" s="246"/>
      <c r="E28" s="239"/>
      <c r="F28" s="246"/>
      <c r="G28" s="249"/>
      <c r="H28" s="240" t="str">
        <f>IFERROR('Workings - 2'!B54&amp;" "&amp;ROUND('Workings - 2'!G54*100,0)&amp;"%",'Workings - 2'!B54&amp;" N/A")</f>
        <v>Supporting Activities 0%</v>
      </c>
      <c r="I28" s="245"/>
      <c r="J28" s="246"/>
      <c r="K28" s="249"/>
      <c r="L28" s="240" t="str">
        <f>IFERROR('Workings - 2'!B82&amp;" "&amp;ROUND('Workings - 2'!G82*100,0)&amp;"%",'Workings - 2'!B82&amp;" N/A")</f>
        <v>Process Management 0%</v>
      </c>
      <c r="M28" s="241"/>
      <c r="N28" s="240" t="str">
        <f>IFERROR('Workings - 2'!B98&amp;" "&amp;ROUND('Workings - 2'!G98*100,0)&amp;"%",'Workings - 2'!B98&amp;" N/A")</f>
        <v>Supporting Activities 0%</v>
      </c>
      <c r="O28" s="245"/>
      <c r="P28" s="246"/>
      <c r="Q28" s="239"/>
      <c r="R28" s="246"/>
      <c r="S28" s="239"/>
      <c r="T28" s="246"/>
      <c r="U28" s="249"/>
      <c r="V28" s="240" t="str">
        <f>IFERROR('Workings - 2'!B149&amp;" "&amp;ROUND('Workings - 2'!G149*100,0)&amp;"%",'Workings - 2'!B149&amp;" N/A")</f>
        <v>Supporting Activities 0%</v>
      </c>
      <c r="W28" s="245"/>
      <c r="X28" s="246"/>
    </row>
    <row r="29" spans="1:25" ht="3" customHeight="1" thickBot="1" x14ac:dyDescent="0.5">
      <c r="B29" s="247"/>
      <c r="C29" s="243"/>
      <c r="D29" s="246"/>
      <c r="E29" s="239"/>
      <c r="F29" s="246"/>
      <c r="G29" s="239"/>
      <c r="H29" s="244"/>
      <c r="I29" s="243"/>
      <c r="J29" s="246"/>
      <c r="K29" s="239"/>
      <c r="L29" s="242"/>
      <c r="M29" s="243"/>
      <c r="N29" s="244"/>
      <c r="O29" s="243"/>
      <c r="P29" s="246"/>
      <c r="Q29" s="239"/>
      <c r="R29" s="246"/>
      <c r="S29" s="239"/>
      <c r="T29" s="246"/>
      <c r="U29" s="239"/>
      <c r="V29" s="244"/>
      <c r="W29" s="243"/>
      <c r="X29" s="246"/>
    </row>
    <row r="30" spans="1:25" ht="21.4" thickBot="1" x14ac:dyDescent="0.5">
      <c r="B30" s="246"/>
      <c r="C30" s="239"/>
      <c r="D30" s="246"/>
      <c r="E30" s="239"/>
      <c r="F30" s="246"/>
      <c r="G30" s="239"/>
      <c r="H30" s="247"/>
      <c r="I30" s="243"/>
      <c r="J30" s="246"/>
      <c r="K30" s="249"/>
      <c r="L30" s="240" t="str">
        <f>IFERROR('Workings - 2'!B83&amp;" "&amp;ROUND('Workings - 2'!G83*100,0)&amp;"%",'Workings - 2'!B83&amp;" N/A")</f>
        <v>Supporting Activities 0%</v>
      </c>
      <c r="M30" s="245"/>
      <c r="N30" s="247"/>
      <c r="O30" s="243"/>
      <c r="P30" s="246"/>
      <c r="Q30" s="239"/>
      <c r="R30" s="246"/>
      <c r="S30" s="239"/>
      <c r="T30" s="246"/>
      <c r="U30" s="239"/>
      <c r="V30" s="246"/>
      <c r="W30" s="239"/>
      <c r="X30" s="246"/>
    </row>
    <row r="31" spans="1:25" ht="3" customHeight="1" x14ac:dyDescent="0.45">
      <c r="L31" s="251"/>
    </row>
  </sheetData>
  <sheetProtection algorithmName="SHA-512" hashValue="bB7odAZgWSqaeXMcvRhA02bwBVq5KBvyNiR9YMiLP7yIehyDELwDNqhNgCpoZwQzqM4TxleWHHS9KsVNKGby5Q==" saltValue="t4dAb1MSD3MQnCBBsBks1g==" spinCount="100000" sheet="1" scenarios="1" autoFilter="0"/>
  <pageMargins left="0.7" right="0.7" top="0.75" bottom="0.75"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13" id="{7F89F486-D362-442C-8D20-D5052509D24C}">
            <xm:f>'Workings - 2'!$F$5=0</xm:f>
            <x14:dxf>
              <fill>
                <patternFill>
                  <bgColor theme="4"/>
                </patternFill>
              </fill>
            </x14:dxf>
          </x14:cfRule>
          <x14:cfRule type="expression" priority="114" id="{4AF25E8C-042C-4563-89EA-E9F77D6A4164}">
            <xm:f>'Workings - 2'!$G$5&gt;$D$2</xm:f>
            <x14:dxf>
              <fill>
                <patternFill>
                  <bgColor rgb="FF92D050"/>
                </patternFill>
              </fill>
            </x14:dxf>
          </x14:cfRule>
          <xm:sqref>B8</xm:sqref>
        </x14:conditionalFormatting>
        <x14:conditionalFormatting xmlns:xm="http://schemas.microsoft.com/office/excel/2006/main">
          <x14:cfRule type="expression" priority="115" id="{560B1F1B-15E3-4483-8076-4ED8C3F93F30}">
            <xm:f>'Workings - 2'!$G$5&gt;$D$3</xm:f>
            <x14:dxf>
              <fill>
                <patternFill>
                  <bgColor rgb="FFFFC000"/>
                </patternFill>
              </fill>
            </x14:dxf>
          </x14:cfRule>
          <x14:cfRule type="expression" priority="116" id="{B8D0214A-DA15-4550-9A04-38E0D188DB25}">
            <xm:f>'Workings - 2'!$G$5&lt;$D$4</xm:f>
            <x14:dxf>
              <fill>
                <patternFill>
                  <bgColor rgb="FFFF0000"/>
                </patternFill>
              </fill>
            </x14:dxf>
          </x14:cfRule>
          <xm:sqref>B8</xm:sqref>
        </x14:conditionalFormatting>
        <x14:conditionalFormatting xmlns:xm="http://schemas.microsoft.com/office/excel/2006/main">
          <x14:cfRule type="expression" priority="112" id="{2379E89B-C0FE-4A08-9FDF-1EFA24E7DB76}">
            <xm:f>'Workings - 2'!$F$6=0</xm:f>
            <x14:dxf>
              <fill>
                <patternFill>
                  <bgColor theme="4"/>
                </patternFill>
              </fill>
            </x14:dxf>
          </x14:cfRule>
          <x14:cfRule type="expression" priority="117" id="{B8E62080-7621-44C3-B345-D32604814481}">
            <xm:f>'Workings - 2'!$G$6&gt;$D$2</xm:f>
            <x14:dxf>
              <fill>
                <patternFill>
                  <bgColor rgb="FF92D050"/>
                </patternFill>
              </fill>
            </x14:dxf>
          </x14:cfRule>
          <x14:cfRule type="expression" priority="118" id="{1E91B2B4-51CE-446B-8B3A-46880A6F5D77}">
            <xm:f>'Workings - 2'!$G$6&gt;$D$3</xm:f>
            <x14:dxf>
              <fill>
                <patternFill>
                  <bgColor rgb="FFFFC000"/>
                </patternFill>
              </fill>
            </x14:dxf>
          </x14:cfRule>
          <x14:cfRule type="expression" priority="119" id="{1D44C438-1F12-4857-B8D0-F88E5406B7A7}">
            <xm:f>'Workings - 2'!$G$6&lt;$D$4</xm:f>
            <x14:dxf>
              <fill>
                <patternFill>
                  <bgColor rgb="FFFF0000"/>
                </patternFill>
              </fill>
            </x14:dxf>
          </x14:cfRule>
          <xm:sqref>B10</xm:sqref>
        </x14:conditionalFormatting>
        <x14:conditionalFormatting xmlns:xm="http://schemas.microsoft.com/office/excel/2006/main">
          <x14:cfRule type="expression" priority="111" id="{010D1553-FBFA-4207-B1DF-27E3EC2EFE2A}">
            <xm:f>'Workings - 2'!$F$7=0</xm:f>
            <x14:dxf>
              <fill>
                <patternFill>
                  <bgColor theme="4"/>
                </patternFill>
              </fill>
            </x14:dxf>
          </x14:cfRule>
          <x14:cfRule type="expression" priority="120" id="{4BA68A8E-0D53-475F-8AF5-EC2D325C07DD}">
            <xm:f>'Workings - 2'!$G$7&gt;$D$2</xm:f>
            <x14:dxf>
              <fill>
                <patternFill>
                  <bgColor rgb="FF92D050"/>
                </patternFill>
              </fill>
            </x14:dxf>
          </x14:cfRule>
          <x14:cfRule type="expression" priority="121" id="{B13A83D7-8766-4848-B751-EF9886EA4E1C}">
            <xm:f>'Workings - 2'!$G$7&gt;$D$3</xm:f>
            <x14:dxf>
              <fill>
                <patternFill>
                  <bgColor rgb="FFFFC000"/>
                </patternFill>
              </fill>
            </x14:dxf>
          </x14:cfRule>
          <x14:cfRule type="expression" priority="122" id="{9B972C5F-0684-49AC-A0B7-900E49862735}">
            <xm:f>'Workings - 2'!$G$7&lt;$D$4</xm:f>
            <x14:dxf>
              <fill>
                <patternFill>
                  <bgColor rgb="FFFF0000"/>
                </patternFill>
              </fill>
            </x14:dxf>
          </x14:cfRule>
          <xm:sqref>B12</xm:sqref>
        </x14:conditionalFormatting>
        <x14:conditionalFormatting xmlns:xm="http://schemas.microsoft.com/office/excel/2006/main">
          <x14:cfRule type="expression" priority="110" id="{50BD49CA-300A-41FE-AEA0-6C63D692F0C0}">
            <xm:f>'Workings - 2'!$F$8=0</xm:f>
            <x14:dxf>
              <fill>
                <patternFill>
                  <bgColor theme="4"/>
                </patternFill>
              </fill>
            </x14:dxf>
          </x14:cfRule>
          <x14:cfRule type="expression" priority="123" id="{59622A9A-97A2-4E1D-A462-A9B9E3A08C67}">
            <xm:f>'Workings - 2'!$G$8&gt;$D$2</xm:f>
            <x14:dxf>
              <fill>
                <patternFill>
                  <bgColor rgb="FF92D050"/>
                </patternFill>
              </fill>
            </x14:dxf>
          </x14:cfRule>
          <x14:cfRule type="expression" priority="124" id="{C63F0C65-2DA1-46B9-A544-F4B9EEB7CB80}">
            <xm:f>'Workings - 2'!$G$8&gt;$D$3</xm:f>
            <x14:dxf>
              <fill>
                <patternFill>
                  <bgColor rgb="FFFFC000"/>
                </patternFill>
              </fill>
            </x14:dxf>
          </x14:cfRule>
          <x14:cfRule type="expression" priority="125" id="{F4BDF4AF-0CD4-4061-95F7-982D4F8C49F6}">
            <xm:f>'Workings - 2'!$G$8&lt;$D$4</xm:f>
            <x14:dxf>
              <fill>
                <patternFill>
                  <bgColor rgb="FFFF0000"/>
                </patternFill>
              </fill>
            </x14:dxf>
          </x14:cfRule>
          <xm:sqref>B14</xm:sqref>
        </x14:conditionalFormatting>
        <x14:conditionalFormatting xmlns:xm="http://schemas.microsoft.com/office/excel/2006/main">
          <x14:cfRule type="expression" priority="109" id="{1B38F538-B525-4492-8763-D6EF0D6DD5CE}">
            <xm:f>'Workings - 2'!$F$9=0</xm:f>
            <x14:dxf>
              <fill>
                <patternFill>
                  <bgColor theme="4"/>
                </patternFill>
              </fill>
            </x14:dxf>
          </x14:cfRule>
          <x14:cfRule type="expression" priority="126" id="{711B543F-54A9-49AD-B345-87D8D3A96814}">
            <xm:f>'Workings - 2'!$G$9&gt;$D$2</xm:f>
            <x14:dxf>
              <fill>
                <patternFill>
                  <bgColor rgb="FF92D050"/>
                </patternFill>
              </fill>
            </x14:dxf>
          </x14:cfRule>
          <x14:cfRule type="expression" priority="127" id="{D2A4A6A1-935A-45AC-88B1-1BCB28241ED3}">
            <xm:f>'Workings - 2'!$G$9&gt;$D$3</xm:f>
            <x14:dxf>
              <fill>
                <patternFill>
                  <bgColor rgb="FFFFC000"/>
                </patternFill>
              </fill>
            </x14:dxf>
          </x14:cfRule>
          <x14:cfRule type="expression" priority="128" id="{467C7425-CF45-4851-B13F-BD508477BEB7}">
            <xm:f>'Workings - 2'!$G$9&lt;$D$4</xm:f>
            <x14:dxf>
              <fill>
                <patternFill>
                  <bgColor rgb="FFFF0000"/>
                </patternFill>
              </fill>
            </x14:dxf>
          </x14:cfRule>
          <xm:sqref>B16</xm:sqref>
        </x14:conditionalFormatting>
        <x14:conditionalFormatting xmlns:xm="http://schemas.microsoft.com/office/excel/2006/main">
          <x14:cfRule type="expression" priority="108" id="{C5A9CE31-D05A-4E8D-8AD3-30337B998F25}">
            <xm:f>'Workings - 2'!$F$10=0</xm:f>
            <x14:dxf>
              <fill>
                <patternFill>
                  <bgColor theme="4"/>
                </patternFill>
              </fill>
            </x14:dxf>
          </x14:cfRule>
          <x14:cfRule type="expression" priority="129" id="{8637C261-5EF3-47FB-AFCB-39A96CFDDAFE}">
            <xm:f>'Workings - 2'!$G$10&gt;$D$2</xm:f>
            <x14:dxf>
              <fill>
                <patternFill>
                  <bgColor rgb="FF92D050"/>
                </patternFill>
              </fill>
            </x14:dxf>
          </x14:cfRule>
          <x14:cfRule type="expression" priority="130" id="{DA540CAF-92C6-48EF-8031-95D7FA4A9E37}">
            <xm:f>'Workings - 2'!$G$10&gt;$D$3</xm:f>
            <x14:dxf>
              <fill>
                <patternFill>
                  <bgColor rgb="FFFFC000"/>
                </patternFill>
              </fill>
            </x14:dxf>
          </x14:cfRule>
          <x14:cfRule type="expression" priority="131" id="{0E3648D0-DE6C-4D8D-B258-842ED238D8C0}">
            <xm:f>'Workings - 2'!$G$10&lt;$D$4</xm:f>
            <x14:dxf>
              <fill>
                <patternFill>
                  <bgColor rgb="FFFF0000"/>
                </patternFill>
              </fill>
            </x14:dxf>
          </x14:cfRule>
          <xm:sqref>B18</xm:sqref>
        </x14:conditionalFormatting>
        <x14:conditionalFormatting xmlns:xm="http://schemas.microsoft.com/office/excel/2006/main">
          <x14:cfRule type="expression" priority="107" id="{004A9BEB-5E49-4817-8FFD-6094642D791A}">
            <xm:f>'Workings - 2'!$F$11=0</xm:f>
            <x14:dxf>
              <fill>
                <patternFill>
                  <bgColor theme="4"/>
                </patternFill>
              </fill>
            </x14:dxf>
          </x14:cfRule>
          <x14:cfRule type="expression" priority="132" id="{F927AB68-EC28-4AD0-9864-A35F2C498A94}">
            <xm:f>'Workings - 2'!$G$11&gt;$D$2</xm:f>
            <x14:dxf>
              <fill>
                <patternFill>
                  <bgColor rgb="FF92D050"/>
                </patternFill>
              </fill>
            </x14:dxf>
          </x14:cfRule>
          <x14:cfRule type="expression" priority="133" id="{1A12B03D-49F2-44EE-9224-C3360824684F}">
            <xm:f>'Workings - 2'!$G$11&gt;$D$3</xm:f>
            <x14:dxf>
              <fill>
                <patternFill>
                  <bgColor rgb="FFFFC000"/>
                </patternFill>
              </fill>
            </x14:dxf>
          </x14:cfRule>
          <x14:cfRule type="expression" priority="134" id="{20DB956D-9365-48D2-A75C-E499AA184CD9}">
            <xm:f>'Workings - 2'!$G$11&lt;$D$4</xm:f>
            <x14:dxf>
              <fill>
                <patternFill>
                  <bgColor rgb="FFFF0000"/>
                </patternFill>
              </fill>
            </x14:dxf>
          </x14:cfRule>
          <xm:sqref>B20</xm:sqref>
        </x14:conditionalFormatting>
        <x14:conditionalFormatting xmlns:xm="http://schemas.microsoft.com/office/excel/2006/main">
          <x14:cfRule type="expression" priority="106" id="{D55D6E54-13EB-4DC7-AA95-9F38AF478F9D}">
            <xm:f>'Workings - 2'!$F$12=0</xm:f>
            <x14:dxf>
              <fill>
                <patternFill>
                  <bgColor theme="4"/>
                </patternFill>
              </fill>
            </x14:dxf>
          </x14:cfRule>
          <x14:cfRule type="expression" priority="135" id="{B9E81992-694A-4362-BEF8-010751C2C57F}">
            <xm:f>'Workings - 2'!$G$12&gt;$D$2</xm:f>
            <x14:dxf>
              <fill>
                <patternFill>
                  <bgColor rgb="FF92D050"/>
                </patternFill>
              </fill>
            </x14:dxf>
          </x14:cfRule>
          <x14:cfRule type="expression" priority="136" id="{11C6B87D-7813-4349-808E-C71B9C8D26E4}">
            <xm:f>'Workings - 2'!$G$12&gt;$D$3</xm:f>
            <x14:dxf>
              <fill>
                <patternFill>
                  <bgColor rgb="FFFFC000"/>
                </patternFill>
              </fill>
            </x14:dxf>
          </x14:cfRule>
          <x14:cfRule type="expression" priority="137" id="{FCAAA652-6FE4-43D7-9F93-825510F225D1}">
            <xm:f>'Workings - 2'!$G$12&lt;$D$4</xm:f>
            <x14:dxf>
              <fill>
                <patternFill>
                  <bgColor rgb="FFFF0000"/>
                </patternFill>
              </fill>
            </x14:dxf>
          </x14:cfRule>
          <xm:sqref>B22</xm:sqref>
        </x14:conditionalFormatting>
        <x14:conditionalFormatting xmlns:xm="http://schemas.microsoft.com/office/excel/2006/main">
          <x14:cfRule type="expression" priority="105" id="{3D21730A-5B80-4A45-83FC-685559DC1E7C}">
            <xm:f>'Workings - 2'!$F$13=0</xm:f>
            <x14:dxf>
              <fill>
                <patternFill>
                  <bgColor theme="4"/>
                </patternFill>
              </fill>
            </x14:dxf>
          </x14:cfRule>
          <x14:cfRule type="expression" priority="138" id="{76832072-D93F-4452-86A6-2E313FE7A466}">
            <xm:f>'Workings - 2'!$G$13&gt;$D$2</xm:f>
            <x14:dxf>
              <fill>
                <patternFill>
                  <bgColor rgb="FF92D050"/>
                </patternFill>
              </fill>
            </x14:dxf>
          </x14:cfRule>
          <x14:cfRule type="expression" priority="139" id="{F3F9917E-300D-4B34-BAD9-D0125E532D9D}">
            <xm:f>'Workings - 2'!$G$13&gt;$D$3</xm:f>
            <x14:dxf>
              <fill>
                <patternFill>
                  <bgColor rgb="FFFFC000"/>
                </patternFill>
              </fill>
            </x14:dxf>
          </x14:cfRule>
          <x14:cfRule type="expression" priority="140" id="{5A706B39-1395-4FA0-BD33-F658C8C86C24}">
            <xm:f>'Workings - 2'!$G$13&lt;$D$4</xm:f>
            <x14:dxf>
              <fill>
                <patternFill>
                  <bgColor rgb="FFFF0000"/>
                </patternFill>
              </fill>
            </x14:dxf>
          </x14:cfRule>
          <xm:sqref>B24</xm:sqref>
        </x14:conditionalFormatting>
        <x14:conditionalFormatting xmlns:xm="http://schemas.microsoft.com/office/excel/2006/main">
          <x14:cfRule type="expression" priority="104" id="{A4947A1F-554E-49D1-A796-16BB7D7F0BF7}">
            <xm:f>'Workings - 2'!$F$14=0</xm:f>
            <x14:dxf>
              <fill>
                <patternFill>
                  <bgColor theme="4"/>
                </patternFill>
              </fill>
            </x14:dxf>
          </x14:cfRule>
          <x14:cfRule type="expression" priority="141" id="{FADBCC9F-4756-40CB-A0CF-F53FFC353939}">
            <xm:f>'Workings - 2'!$G$14&gt;$D$2</xm:f>
            <x14:dxf>
              <fill>
                <patternFill>
                  <bgColor rgb="FF92D050"/>
                </patternFill>
              </fill>
            </x14:dxf>
          </x14:cfRule>
          <x14:cfRule type="expression" priority="142" id="{1F7E658C-EEB1-40C0-A3AA-4595B8EC5754}">
            <xm:f>'Workings - 2'!$G$14&gt;$D$3</xm:f>
            <x14:dxf>
              <fill>
                <patternFill>
                  <bgColor rgb="FFFFC000"/>
                </patternFill>
              </fill>
            </x14:dxf>
          </x14:cfRule>
          <x14:cfRule type="expression" priority="143" id="{2C990DB2-D745-4EAB-8186-E182E217E17A}">
            <xm:f>'Workings - 2'!$G$14&lt;$D$4</xm:f>
            <x14:dxf>
              <fill>
                <patternFill>
                  <bgColor rgb="FFFF0000"/>
                </patternFill>
              </fill>
            </x14:dxf>
          </x14:cfRule>
          <xm:sqref>B26</xm:sqref>
        </x14:conditionalFormatting>
        <x14:conditionalFormatting xmlns:xm="http://schemas.microsoft.com/office/excel/2006/main">
          <x14:cfRule type="expression" priority="103" id="{900898FD-0A76-4314-9120-FCA07F5C3823}">
            <xm:f>'Workings - 2'!$F$19=0</xm:f>
            <x14:dxf>
              <fill>
                <patternFill>
                  <bgColor theme="4"/>
                </patternFill>
              </fill>
            </x14:dxf>
          </x14:cfRule>
          <x14:cfRule type="expression" priority="144" id="{7AEE88B6-370C-48F9-96E0-06059FADAC77}">
            <xm:f>'Workings - 2'!$G$19&gt;$D$2</xm:f>
            <x14:dxf>
              <fill>
                <patternFill>
                  <bgColor rgb="FF92D050"/>
                </patternFill>
              </fill>
            </x14:dxf>
          </x14:cfRule>
          <x14:cfRule type="expression" priority="145" id="{854F5DF1-197D-4780-B1AD-C5FFDF761199}">
            <xm:f>'Workings - 2'!$G$19&gt;$D$3</xm:f>
            <x14:dxf>
              <fill>
                <patternFill>
                  <bgColor rgb="FFFFC000"/>
                </patternFill>
              </fill>
            </x14:dxf>
          </x14:cfRule>
          <x14:cfRule type="expression" priority="146" id="{AA71054A-760D-4AB9-BC7D-61D5F843136B}">
            <xm:f>'Workings - 2'!$G$19&lt;$D$4</xm:f>
            <x14:dxf>
              <fill>
                <patternFill>
                  <bgColor rgb="FFFF0000"/>
                </patternFill>
              </fill>
            </x14:dxf>
          </x14:cfRule>
          <xm:sqref>D8</xm:sqref>
        </x14:conditionalFormatting>
        <x14:conditionalFormatting xmlns:xm="http://schemas.microsoft.com/office/excel/2006/main">
          <x14:cfRule type="expression" priority="102" id="{04137796-4696-4A9E-B280-B2425452F842}">
            <xm:f>'Workings - 2'!$F$20=0</xm:f>
            <x14:dxf>
              <fill>
                <patternFill>
                  <bgColor theme="4"/>
                </patternFill>
              </fill>
            </x14:dxf>
          </x14:cfRule>
          <x14:cfRule type="expression" priority="147" id="{9D9092B7-155B-4184-9841-A29ECE4D08E1}">
            <xm:f>'Workings - 2'!$G$20&gt;$D$2</xm:f>
            <x14:dxf>
              <fill>
                <patternFill>
                  <bgColor rgb="FF92D050"/>
                </patternFill>
              </fill>
            </x14:dxf>
          </x14:cfRule>
          <x14:cfRule type="expression" priority="148" id="{4C6D924F-F06F-49A0-B6A8-60BE4F15447C}">
            <xm:f>'Workings - 2'!$G$20&gt;$D$3</xm:f>
            <x14:dxf>
              <fill>
                <patternFill>
                  <bgColor rgb="FFFFC000"/>
                </patternFill>
              </fill>
            </x14:dxf>
          </x14:cfRule>
          <x14:cfRule type="expression" priority="149" id="{3C8378E2-EBD3-4675-A3D9-CF76B2E0E714}">
            <xm:f>'Workings - 2'!$G$20&lt;$D$4</xm:f>
            <x14:dxf>
              <fill>
                <patternFill>
                  <bgColor rgb="FFFF0000"/>
                </patternFill>
              </fill>
            </x14:dxf>
          </x14:cfRule>
          <xm:sqref>D10</xm:sqref>
        </x14:conditionalFormatting>
        <x14:conditionalFormatting xmlns:xm="http://schemas.microsoft.com/office/excel/2006/main">
          <x14:cfRule type="expression" priority="101" id="{2B488001-1B40-4F6E-B4D7-6A76625AC41E}">
            <xm:f>'Workings - 2'!$F$21=0</xm:f>
            <x14:dxf>
              <fill>
                <patternFill>
                  <bgColor theme="4"/>
                </patternFill>
              </fill>
            </x14:dxf>
          </x14:cfRule>
          <x14:cfRule type="expression" priority="150" id="{2684EF50-D965-4859-B9D2-A539AD4C9DB2}">
            <xm:f>'Workings - 2'!$G$21&gt;$D$2</xm:f>
            <x14:dxf>
              <fill>
                <patternFill>
                  <bgColor rgb="FF92D050"/>
                </patternFill>
              </fill>
            </x14:dxf>
          </x14:cfRule>
          <x14:cfRule type="expression" priority="151" id="{BB376D6F-9EC7-4B7B-8DE3-A213FD748600}">
            <xm:f>'Workings - 2'!$G$21&gt;$D$3</xm:f>
            <x14:dxf>
              <fill>
                <patternFill>
                  <bgColor rgb="FFFFC000"/>
                </patternFill>
              </fill>
            </x14:dxf>
          </x14:cfRule>
          <x14:cfRule type="expression" priority="152" id="{6F3FA77D-FB86-4637-A9EE-A44FDCCDCF96}">
            <xm:f>'Workings - 2'!$G$21&lt;$D$4</xm:f>
            <x14:dxf>
              <fill>
                <patternFill>
                  <bgColor rgb="FFFF0000"/>
                </patternFill>
              </fill>
            </x14:dxf>
          </x14:cfRule>
          <xm:sqref>D12</xm:sqref>
        </x14:conditionalFormatting>
        <x14:conditionalFormatting xmlns:xm="http://schemas.microsoft.com/office/excel/2006/main">
          <x14:cfRule type="expression" priority="100" id="{BD3EFB64-09F3-4415-BA26-045CCBA60777}">
            <xm:f>'Workings - 2'!$F$22=0</xm:f>
            <x14:dxf>
              <fill>
                <patternFill>
                  <bgColor theme="4"/>
                </patternFill>
              </fill>
            </x14:dxf>
          </x14:cfRule>
          <x14:cfRule type="expression" priority="153" id="{A8EBB3E1-BC5D-4801-AA6C-CE56B5C5D573}">
            <xm:f>'Workings - 2'!$G$22&gt;$D$2</xm:f>
            <x14:dxf>
              <fill>
                <patternFill>
                  <bgColor rgb="FF92D050"/>
                </patternFill>
              </fill>
            </x14:dxf>
          </x14:cfRule>
          <x14:cfRule type="expression" priority="154" id="{81B354E2-A870-4566-9F7B-C3373668B340}">
            <xm:f>'Workings - 2'!$G$22&gt;$D$3</xm:f>
            <x14:dxf>
              <fill>
                <patternFill>
                  <bgColor rgb="FFFFC000"/>
                </patternFill>
              </fill>
            </x14:dxf>
          </x14:cfRule>
          <x14:cfRule type="expression" priority="155" id="{BCA750EB-50AB-481D-AC04-3E51152B10FD}">
            <xm:f>'Workings - 2'!$G$22&lt;$D$4</xm:f>
            <x14:dxf>
              <fill>
                <patternFill>
                  <bgColor rgb="FFFF0000"/>
                </patternFill>
              </fill>
            </x14:dxf>
          </x14:cfRule>
          <xm:sqref>D14</xm:sqref>
        </x14:conditionalFormatting>
        <x14:conditionalFormatting xmlns:xm="http://schemas.microsoft.com/office/excel/2006/main">
          <x14:cfRule type="expression" priority="99" id="{2E0AA9D2-2CF2-4893-ADB3-6653805A2DDB}">
            <xm:f>'Workings - 2'!$F$23=0</xm:f>
            <x14:dxf>
              <fill>
                <patternFill>
                  <bgColor theme="4"/>
                </patternFill>
              </fill>
            </x14:dxf>
          </x14:cfRule>
          <x14:cfRule type="expression" priority="156" id="{5027DD71-93EA-48D4-A00E-2194D9BB0E42}">
            <xm:f>'Workings - 2'!$G$23&gt;$D$2</xm:f>
            <x14:dxf>
              <fill>
                <patternFill>
                  <bgColor rgb="FF92D050"/>
                </patternFill>
              </fill>
            </x14:dxf>
          </x14:cfRule>
          <x14:cfRule type="expression" priority="157" id="{E2B2055E-AE78-497B-B4A6-4C2A18C0C54C}">
            <xm:f>'Workings - 2'!$G$23&gt;$D$3</xm:f>
            <x14:dxf>
              <fill>
                <patternFill>
                  <bgColor rgb="FFFFC000"/>
                </patternFill>
              </fill>
            </x14:dxf>
          </x14:cfRule>
          <x14:cfRule type="expression" priority="158" id="{BEE993B5-CF4D-41B8-B6ED-63E5CC3C9C4C}">
            <xm:f>'Workings - 2'!$G$23&lt;$D$4</xm:f>
            <x14:dxf>
              <fill>
                <patternFill>
                  <bgColor rgb="FFFF0000"/>
                </patternFill>
              </fill>
            </x14:dxf>
          </x14:cfRule>
          <xm:sqref>D16</xm:sqref>
        </x14:conditionalFormatting>
        <x14:conditionalFormatting xmlns:xm="http://schemas.microsoft.com/office/excel/2006/main">
          <x14:cfRule type="expression" priority="98" id="{1BC0BC0C-51E1-4EDE-AD2C-0A7B2402779C}">
            <xm:f>'Workings - 2'!$F$24=0</xm:f>
            <x14:dxf>
              <fill>
                <patternFill>
                  <bgColor theme="4"/>
                </patternFill>
              </fill>
            </x14:dxf>
          </x14:cfRule>
          <x14:cfRule type="expression" priority="159" id="{BE33144F-BFB0-4C00-B322-74939D9F1F4D}">
            <xm:f>'Workings - 2'!$G$24&gt;$D$2</xm:f>
            <x14:dxf>
              <fill>
                <patternFill>
                  <bgColor rgb="FF92D050"/>
                </patternFill>
              </fill>
            </x14:dxf>
          </x14:cfRule>
          <x14:cfRule type="expression" priority="160" id="{CC4EFBB6-08A3-406C-A227-618108F5ED1C}">
            <xm:f>'Workings - 2'!$G$24&gt;$D$3</xm:f>
            <x14:dxf>
              <fill>
                <patternFill>
                  <bgColor rgb="FFFFC000"/>
                </patternFill>
              </fill>
            </x14:dxf>
          </x14:cfRule>
          <x14:cfRule type="expression" priority="161" id="{6F5D50D7-8D15-41F9-9097-9D629585F599}">
            <xm:f>'Workings - 2'!$G$24&lt;$D$4</xm:f>
            <x14:dxf>
              <fill>
                <patternFill>
                  <bgColor rgb="FFFF0000"/>
                </patternFill>
              </fill>
            </x14:dxf>
          </x14:cfRule>
          <xm:sqref>D18</xm:sqref>
        </x14:conditionalFormatting>
        <x14:conditionalFormatting xmlns:xm="http://schemas.microsoft.com/office/excel/2006/main">
          <x14:cfRule type="expression" priority="1" id="{9278C357-F95B-4D55-B81E-775FB860C1EF}">
            <xm:f>'Workings - 2'!$F$25=0</xm:f>
            <x14:dxf>
              <fill>
                <patternFill>
                  <bgColor theme="4"/>
                </patternFill>
              </fill>
            </x14:dxf>
          </x14:cfRule>
          <x14:cfRule type="expression" priority="162" id="{77839308-9571-43CB-B2F2-61D4607FE4C3}">
            <xm:f>'Workings - 2'!$G$25&gt;$D$2</xm:f>
            <x14:dxf>
              <fill>
                <patternFill>
                  <bgColor rgb="FF92D050"/>
                </patternFill>
              </fill>
            </x14:dxf>
          </x14:cfRule>
          <x14:cfRule type="expression" priority="163" id="{120DAB08-EA07-4C98-8B7D-FE05A0933969}">
            <xm:f>'Workings - 2'!$G$25&gt;$D$3</xm:f>
            <x14:dxf>
              <fill>
                <patternFill>
                  <bgColor rgb="FFFFC000"/>
                </patternFill>
              </fill>
            </x14:dxf>
          </x14:cfRule>
          <x14:cfRule type="expression" priority="164" id="{0271F18B-D427-4391-A833-1259B0F719A7}">
            <xm:f>'Workings - 2'!$G$25&lt;$D$4</xm:f>
            <x14:dxf>
              <fill>
                <patternFill>
                  <bgColor rgb="FFFF0000"/>
                </patternFill>
              </fill>
            </x14:dxf>
          </x14:cfRule>
          <xm:sqref>D20</xm:sqref>
        </x14:conditionalFormatting>
        <x14:conditionalFormatting xmlns:xm="http://schemas.microsoft.com/office/excel/2006/main">
          <x14:cfRule type="expression" priority="97" id="{15604DCD-FC70-48CE-B2D1-0E6C8B75772B}">
            <xm:f>'Workings - 2'!$F$26=0</xm:f>
            <x14:dxf>
              <fill>
                <patternFill>
                  <bgColor theme="4"/>
                </patternFill>
              </fill>
            </x14:dxf>
          </x14:cfRule>
          <x14:cfRule type="expression" priority="165" id="{D744BD10-2D2E-4520-94BD-BC15846C76E0}">
            <xm:f>'Workings - 2'!$G$26&gt;$D$2</xm:f>
            <x14:dxf>
              <fill>
                <patternFill>
                  <bgColor rgb="FF92D050"/>
                </patternFill>
              </fill>
            </x14:dxf>
          </x14:cfRule>
          <x14:cfRule type="expression" priority="166" id="{C2BF63D9-2BF8-4B39-A994-45249645A8C1}">
            <xm:f>'Workings - 2'!$G$26&gt;$D$3</xm:f>
            <x14:dxf>
              <fill>
                <patternFill>
                  <bgColor rgb="FFFFC000"/>
                </patternFill>
              </fill>
            </x14:dxf>
          </x14:cfRule>
          <x14:cfRule type="expression" priority="167" id="{3FBA66A2-E887-4C79-A517-C36AF90200D4}">
            <xm:f>'Workings - 2'!$G$26&lt;$D$4</xm:f>
            <x14:dxf>
              <fill>
                <patternFill>
                  <bgColor rgb="FFFF0000"/>
                </patternFill>
              </fill>
            </x14:dxf>
          </x14:cfRule>
          <xm:sqref>D22</xm:sqref>
        </x14:conditionalFormatting>
        <x14:conditionalFormatting xmlns:xm="http://schemas.microsoft.com/office/excel/2006/main">
          <x14:cfRule type="expression" priority="95" id="{4ED9B188-52A7-498B-9178-ABB77E6687C5}">
            <xm:f>'Workings - 2'!$F$31=0</xm:f>
            <x14:dxf>
              <fill>
                <patternFill>
                  <bgColor theme="4"/>
                </patternFill>
              </fill>
            </x14:dxf>
          </x14:cfRule>
          <x14:cfRule type="expression" priority="168" id="{E77479D0-F2F8-4C76-A2C1-64CDD61B784B}">
            <xm:f>'Workings - 2'!$G$31&gt;$D$2</xm:f>
            <x14:dxf>
              <fill>
                <patternFill>
                  <bgColor rgb="FF92D050"/>
                </patternFill>
              </fill>
            </x14:dxf>
          </x14:cfRule>
          <x14:cfRule type="expression" priority="169" id="{76BE2E4D-6A4D-49CA-8720-A2B2A1711973}">
            <xm:f>'Workings - 2'!$G$31&gt;$D$3</xm:f>
            <x14:dxf>
              <fill>
                <patternFill>
                  <bgColor rgb="FFFFC000"/>
                </patternFill>
              </fill>
            </x14:dxf>
          </x14:cfRule>
          <x14:cfRule type="expression" priority="170" id="{D07E320E-1EB2-41C1-B33D-F4C37F0261B0}">
            <xm:f>'Workings - 2'!$G$31&lt;$D$4</xm:f>
            <x14:dxf>
              <fill>
                <patternFill>
                  <bgColor rgb="FFFF0000"/>
                </patternFill>
              </fill>
            </x14:dxf>
          </x14:cfRule>
          <xm:sqref>F8</xm:sqref>
        </x14:conditionalFormatting>
        <x14:conditionalFormatting xmlns:xm="http://schemas.microsoft.com/office/excel/2006/main">
          <x14:cfRule type="expression" priority="94" id="{437648EF-8F5F-42FA-AD6F-B290AADE0FD0}">
            <xm:f>'Workings - 2'!$F$32=0</xm:f>
            <x14:dxf>
              <fill>
                <patternFill>
                  <bgColor theme="4"/>
                </patternFill>
              </fill>
            </x14:dxf>
          </x14:cfRule>
          <x14:cfRule type="expression" priority="171" id="{DA7CCEEA-FD92-421E-9BA8-EA42C642CB0F}">
            <xm:f>'Workings - 2'!$G$32&gt;$D$2</xm:f>
            <x14:dxf>
              <fill>
                <patternFill>
                  <bgColor rgb="FF92D050"/>
                </patternFill>
              </fill>
            </x14:dxf>
          </x14:cfRule>
          <x14:cfRule type="expression" priority="172" id="{FFA9F02E-3F17-45DD-B023-3D3FBE19FB45}">
            <xm:f>'Workings - 2'!$G$32&gt;$D$3</xm:f>
            <x14:dxf>
              <fill>
                <patternFill>
                  <bgColor rgb="FFFFC000"/>
                </patternFill>
              </fill>
            </x14:dxf>
          </x14:cfRule>
          <x14:cfRule type="expression" priority="173" id="{C184D4D4-3B34-4D0F-A002-01C722DEB38B}">
            <xm:f>'Workings - 2'!$G$32&lt;$D$4</xm:f>
            <x14:dxf>
              <fill>
                <patternFill>
                  <bgColor rgb="FFFF0000"/>
                </patternFill>
              </fill>
            </x14:dxf>
          </x14:cfRule>
          <xm:sqref>F10</xm:sqref>
        </x14:conditionalFormatting>
        <x14:conditionalFormatting xmlns:xm="http://schemas.microsoft.com/office/excel/2006/main">
          <x14:cfRule type="expression" priority="93" id="{9E044BA1-27A2-42E4-8F6C-3FF77E29DAAD}">
            <xm:f>'Workings - 2'!$F$33=0</xm:f>
            <x14:dxf>
              <fill>
                <patternFill>
                  <bgColor theme="4"/>
                </patternFill>
              </fill>
            </x14:dxf>
          </x14:cfRule>
          <x14:cfRule type="expression" priority="174" id="{36E2EB8C-DC55-4F62-AB4E-42F4518E3D76}">
            <xm:f>'Workings - 2'!$G$33&gt;$D$2</xm:f>
            <x14:dxf>
              <fill>
                <patternFill>
                  <bgColor rgb="FF92D050"/>
                </patternFill>
              </fill>
            </x14:dxf>
          </x14:cfRule>
          <x14:cfRule type="expression" priority="175" id="{E0993292-B878-478B-829B-339018D78CE1}">
            <xm:f>'Workings - 2'!$G$33&gt;$D$3</xm:f>
            <x14:dxf>
              <fill>
                <patternFill>
                  <bgColor rgb="FFFFC000"/>
                </patternFill>
              </fill>
            </x14:dxf>
          </x14:cfRule>
          <x14:cfRule type="expression" priority="176" id="{CE7D5475-310B-4B03-BDFE-7F5726C1E22B}">
            <xm:f>'Workings - 2'!$G$33&lt;$D$4</xm:f>
            <x14:dxf>
              <fill>
                <patternFill>
                  <bgColor rgb="FFFF0000"/>
                </patternFill>
              </fill>
            </x14:dxf>
          </x14:cfRule>
          <xm:sqref>F12</xm:sqref>
        </x14:conditionalFormatting>
        <x14:conditionalFormatting xmlns:xm="http://schemas.microsoft.com/office/excel/2006/main">
          <x14:cfRule type="expression" priority="92" id="{DD4D120E-445A-40D3-9D0D-EABBE5D944E9}">
            <xm:f>'Workings - 2'!$F$34=0</xm:f>
            <x14:dxf>
              <fill>
                <patternFill>
                  <bgColor theme="4"/>
                </patternFill>
              </fill>
            </x14:dxf>
          </x14:cfRule>
          <x14:cfRule type="expression" priority="177" id="{251D171D-7670-4895-AC68-388486BA932A}">
            <xm:f>'Workings - 2'!$G$34&gt;$D$2</xm:f>
            <x14:dxf>
              <fill>
                <patternFill>
                  <bgColor rgb="FF92D050"/>
                </patternFill>
              </fill>
            </x14:dxf>
          </x14:cfRule>
          <x14:cfRule type="expression" priority="178" id="{4CC304AD-D72D-4DE8-BCA4-8405490EA7D4}">
            <xm:f>'Workings - 2'!$G$34&gt;$D$3</xm:f>
            <x14:dxf>
              <fill>
                <patternFill>
                  <bgColor rgb="FFFFC000"/>
                </patternFill>
              </fill>
            </x14:dxf>
          </x14:cfRule>
          <x14:cfRule type="expression" priority="179" id="{C1E35ED2-8C0C-426D-9F05-54E63B14B5E2}">
            <xm:f>'Workings - 2'!$G$34&lt;$D$4</xm:f>
            <x14:dxf>
              <fill>
                <patternFill>
                  <bgColor rgb="FFFF0000"/>
                </patternFill>
              </fill>
            </x14:dxf>
          </x14:cfRule>
          <xm:sqref>F14</xm:sqref>
        </x14:conditionalFormatting>
        <x14:conditionalFormatting xmlns:xm="http://schemas.microsoft.com/office/excel/2006/main">
          <x14:cfRule type="expression" priority="91" id="{E0A8E627-7B84-4A8F-94A1-21CDC91F84B0}">
            <xm:f>'Workings - 2'!$F$35=0</xm:f>
            <x14:dxf>
              <fill>
                <patternFill>
                  <bgColor theme="4"/>
                </patternFill>
              </fill>
            </x14:dxf>
          </x14:cfRule>
          <x14:cfRule type="expression" priority="180" id="{6EE724DB-6BB4-4D72-8A62-D2B74838853C}">
            <xm:f>'Workings - 2'!$G$35&gt;$D$2</xm:f>
            <x14:dxf>
              <fill>
                <patternFill>
                  <bgColor rgb="FF92D050"/>
                </patternFill>
              </fill>
            </x14:dxf>
          </x14:cfRule>
          <x14:cfRule type="expression" priority="181" id="{068CF37E-EB19-4E38-85EE-88C31DD7F8EE}">
            <xm:f>'Workings - 2'!$G$35&gt;$D$3</xm:f>
            <x14:dxf>
              <fill>
                <patternFill>
                  <bgColor rgb="FFFFC000"/>
                </patternFill>
              </fill>
            </x14:dxf>
          </x14:cfRule>
          <x14:cfRule type="expression" priority="182" id="{4F5A55DC-F958-4678-941C-7CE5B83FA050}">
            <xm:f>'Workings - 2'!$G$35&lt;$D$4</xm:f>
            <x14:dxf>
              <fill>
                <patternFill>
                  <bgColor rgb="FFFF0000"/>
                </patternFill>
              </fill>
            </x14:dxf>
          </x14:cfRule>
          <xm:sqref>F16</xm:sqref>
        </x14:conditionalFormatting>
        <x14:conditionalFormatting xmlns:xm="http://schemas.microsoft.com/office/excel/2006/main">
          <x14:cfRule type="expression" priority="90" id="{243ADB5D-9F4E-4F2E-BADF-75DF765ED83A}">
            <xm:f>'Workings - 2'!$F$36=0</xm:f>
            <x14:dxf>
              <fill>
                <patternFill>
                  <bgColor theme="4"/>
                </patternFill>
              </fill>
            </x14:dxf>
          </x14:cfRule>
          <x14:cfRule type="expression" priority="183" id="{8C1B9A98-B343-4354-99C4-46E93BCAA363}">
            <xm:f>'Workings - 2'!$G$36&gt;$D$2</xm:f>
            <x14:dxf>
              <fill>
                <patternFill>
                  <bgColor rgb="FF92D050"/>
                </patternFill>
              </fill>
            </x14:dxf>
          </x14:cfRule>
          <x14:cfRule type="expression" priority="184" id="{0A1A47C3-9A68-43DD-B61C-BF8BA2DACBEA}">
            <xm:f>'Workings - 2'!$G$36&gt;$D$3</xm:f>
            <x14:dxf>
              <fill>
                <patternFill>
                  <bgColor rgb="FFFFC000"/>
                </patternFill>
              </fill>
            </x14:dxf>
          </x14:cfRule>
          <x14:cfRule type="expression" priority="185" id="{689884DA-8E48-426B-A20E-73C2897FC228}">
            <xm:f>'Workings - 2'!$G$36&lt;$D$4</xm:f>
            <x14:dxf>
              <fill>
                <patternFill>
                  <bgColor rgb="FFFF0000"/>
                </patternFill>
              </fill>
            </x14:dxf>
          </x14:cfRule>
          <xm:sqref>F18</xm:sqref>
        </x14:conditionalFormatting>
        <x14:conditionalFormatting xmlns:xm="http://schemas.microsoft.com/office/excel/2006/main">
          <x14:cfRule type="expression" priority="89" id="{F6D723D2-53D6-47E8-A49F-EFAB1FFCEED5}">
            <xm:f>'Workings - 2'!$F$37=0</xm:f>
            <x14:dxf>
              <fill>
                <patternFill>
                  <bgColor theme="4"/>
                </patternFill>
              </fill>
            </x14:dxf>
          </x14:cfRule>
          <x14:cfRule type="expression" priority="186" id="{3C64413C-1A56-4314-832A-5BB248859256}">
            <xm:f>'Workings - 2'!$G$37&gt;$D$2</xm:f>
            <x14:dxf>
              <fill>
                <patternFill>
                  <bgColor rgb="FF92D050"/>
                </patternFill>
              </fill>
            </x14:dxf>
          </x14:cfRule>
          <x14:cfRule type="expression" priority="187" id="{D18DEC03-044B-45C8-AC13-F618547F3ADD}">
            <xm:f>'Workings - 2'!$G$37&gt;$D$3</xm:f>
            <x14:dxf>
              <fill>
                <patternFill>
                  <bgColor rgb="FFFFC000"/>
                </patternFill>
              </fill>
            </x14:dxf>
          </x14:cfRule>
          <x14:cfRule type="expression" priority="188" id="{FCD4E793-6F3E-4B47-9608-60E27AFFC5B6}">
            <xm:f>'Workings - 2'!$G$37&lt;$D$4</xm:f>
            <x14:dxf>
              <fill>
                <patternFill>
                  <bgColor rgb="FFFF0000"/>
                </patternFill>
              </fill>
            </x14:dxf>
          </x14:cfRule>
          <xm:sqref>F20</xm:sqref>
        </x14:conditionalFormatting>
        <x14:conditionalFormatting xmlns:xm="http://schemas.microsoft.com/office/excel/2006/main">
          <x14:cfRule type="expression" priority="88" id="{FC1A986A-78FB-4C5F-8291-93B66C07DEA6}">
            <xm:f>'Workings - 2'!$F$38=0</xm:f>
            <x14:dxf>
              <fill>
                <patternFill>
                  <bgColor theme="4"/>
                </patternFill>
              </fill>
            </x14:dxf>
          </x14:cfRule>
          <x14:cfRule type="expression" priority="189" id="{4B526E65-BDA4-4607-B9A1-471EEBB56767}">
            <xm:f>'Workings - 2'!$G$38&gt;$D$2</xm:f>
            <x14:dxf>
              <fill>
                <patternFill>
                  <bgColor rgb="FF92D050"/>
                </patternFill>
              </fill>
            </x14:dxf>
          </x14:cfRule>
          <x14:cfRule type="expression" priority="190" id="{6E2ECC21-08C8-41D3-BDE0-5FB3BC03A29F}">
            <xm:f>'Workings - 2'!$G$38&gt;$D$3</xm:f>
            <x14:dxf>
              <fill>
                <patternFill>
                  <bgColor rgb="FFFFC000"/>
                </patternFill>
              </fill>
            </x14:dxf>
          </x14:cfRule>
          <x14:cfRule type="expression" priority="191" id="{902DB65B-C9C4-4DD9-BC22-D5DFE5E68576}">
            <xm:f>'Workings - 2'!$G$38&lt;$D$4</xm:f>
            <x14:dxf>
              <fill>
                <patternFill>
                  <bgColor rgb="FFFF0000"/>
                </patternFill>
              </fill>
            </x14:dxf>
          </x14:cfRule>
          <xm:sqref>F22</xm:sqref>
        </x14:conditionalFormatting>
        <x14:conditionalFormatting xmlns:xm="http://schemas.microsoft.com/office/excel/2006/main">
          <x14:cfRule type="expression" priority="87" id="{06E87E7D-B245-4916-A3A3-3FC1417FA750}">
            <xm:f>'Workings - 2'!$F$39=0</xm:f>
            <x14:dxf>
              <fill>
                <patternFill>
                  <bgColor theme="4"/>
                </patternFill>
              </fill>
            </x14:dxf>
          </x14:cfRule>
          <x14:cfRule type="expression" priority="192" id="{8C33FB41-6081-484D-9ABB-937EEBBAE5A5}">
            <xm:f>'Workings - 2'!$G$39&gt;$D$2</xm:f>
            <x14:dxf>
              <fill>
                <patternFill>
                  <bgColor rgb="FF92D050"/>
                </patternFill>
              </fill>
            </x14:dxf>
          </x14:cfRule>
          <x14:cfRule type="expression" priority="193" id="{67CFAC25-15F3-4C1B-BEAB-CC6ADDFFE6EA}">
            <xm:f>'Workings - 2'!$G$39&gt;$D$3</xm:f>
            <x14:dxf>
              <fill>
                <patternFill>
                  <bgColor rgb="FFFFC000"/>
                </patternFill>
              </fill>
            </x14:dxf>
          </x14:cfRule>
          <x14:cfRule type="expression" priority="194" id="{0E138009-92A2-4FFC-B82B-CD7F45FF6DCB}">
            <xm:f>'Workings - 2'!$G$39&lt;$D$4</xm:f>
            <x14:dxf>
              <fill>
                <patternFill>
                  <bgColor rgb="FFFF0000"/>
                </patternFill>
              </fill>
            </x14:dxf>
          </x14:cfRule>
          <xm:sqref>F24</xm:sqref>
        </x14:conditionalFormatting>
        <x14:conditionalFormatting xmlns:xm="http://schemas.microsoft.com/office/excel/2006/main">
          <x14:cfRule type="expression" priority="86" id="{1E4BAFEC-DF92-464E-BDCF-19FFCBBBCEE3}">
            <xm:f>'Workings - 2'!$F$44=0</xm:f>
            <x14:dxf>
              <fill>
                <patternFill>
                  <bgColor theme="4"/>
                </patternFill>
              </fill>
            </x14:dxf>
          </x14:cfRule>
          <x14:cfRule type="expression" priority="195" id="{19C1F261-1EA1-4829-95DC-773725E82FCF}">
            <xm:f>'Workings - 2'!$G$44&gt;$D$2</xm:f>
            <x14:dxf>
              <fill>
                <patternFill>
                  <bgColor rgb="FF92D050"/>
                </patternFill>
              </fill>
            </x14:dxf>
          </x14:cfRule>
          <x14:cfRule type="expression" priority="196" id="{3A9A5163-072D-43AD-8F28-770E4FCCADF6}">
            <xm:f>'Workings - 2'!$G$44&gt;$D$3</xm:f>
            <x14:dxf>
              <fill>
                <patternFill>
                  <bgColor rgb="FFFFC000"/>
                </patternFill>
              </fill>
            </x14:dxf>
          </x14:cfRule>
          <x14:cfRule type="expression" priority="197" id="{5DAB1205-406C-463E-BB0C-406E8C15B323}">
            <xm:f>'Workings - 2'!$G$44&lt;$D$4</xm:f>
            <x14:dxf>
              <fill>
                <patternFill>
                  <bgColor rgb="FFFF0000"/>
                </patternFill>
              </fill>
            </x14:dxf>
          </x14:cfRule>
          <xm:sqref>H8</xm:sqref>
        </x14:conditionalFormatting>
        <x14:conditionalFormatting xmlns:xm="http://schemas.microsoft.com/office/excel/2006/main">
          <x14:cfRule type="expression" priority="85" id="{D2E0AAD2-A355-4D80-AD0B-2B773D5DD956}">
            <xm:f>'Workings - 2'!$F$45=0</xm:f>
            <x14:dxf>
              <fill>
                <patternFill>
                  <bgColor theme="4"/>
                </patternFill>
              </fill>
            </x14:dxf>
          </x14:cfRule>
          <x14:cfRule type="expression" priority="198" id="{00361743-AB3C-4B4D-B0E9-E04F170F80AB}">
            <xm:f>'Workings - 2'!$G$45&gt;$D$2</xm:f>
            <x14:dxf>
              <fill>
                <patternFill>
                  <bgColor rgb="FF92D050"/>
                </patternFill>
              </fill>
            </x14:dxf>
          </x14:cfRule>
          <x14:cfRule type="expression" priority="199" id="{9DD97372-F03D-4378-BD10-C1743C192F75}">
            <xm:f>'Workings - 2'!$G$45&gt;$D$3</xm:f>
            <x14:dxf>
              <fill>
                <patternFill>
                  <bgColor rgb="FFFFC000"/>
                </patternFill>
              </fill>
            </x14:dxf>
          </x14:cfRule>
          <x14:cfRule type="expression" priority="200" id="{33CD46A8-4DE6-43E8-93E1-5867C055F418}">
            <xm:f>'Workings - 2'!$G$45&lt;$D$4</xm:f>
            <x14:dxf>
              <fill>
                <patternFill>
                  <bgColor rgb="FFFF0000"/>
                </patternFill>
              </fill>
            </x14:dxf>
          </x14:cfRule>
          <xm:sqref>H10</xm:sqref>
        </x14:conditionalFormatting>
        <x14:conditionalFormatting xmlns:xm="http://schemas.microsoft.com/office/excel/2006/main">
          <x14:cfRule type="expression" priority="84" id="{1F6AD6BD-0A5C-4491-B680-7B1A057BD12D}">
            <xm:f>'Workings - 2'!$F$46=0</xm:f>
            <x14:dxf>
              <fill>
                <patternFill>
                  <bgColor theme="4"/>
                </patternFill>
              </fill>
            </x14:dxf>
          </x14:cfRule>
          <x14:cfRule type="expression" priority="201" id="{B788A7A6-DD81-419B-AD13-D6EB33870152}">
            <xm:f>'Workings - 2'!$G$46&gt;$D$2</xm:f>
            <x14:dxf>
              <fill>
                <patternFill>
                  <bgColor rgb="FF92D050"/>
                </patternFill>
              </fill>
            </x14:dxf>
          </x14:cfRule>
          <x14:cfRule type="expression" priority="202" id="{EEE973B5-2C54-456D-AC54-D1E9A744E7DE}">
            <xm:f>'Workings - 2'!$G$46&gt;$D$3</xm:f>
            <x14:dxf>
              <fill>
                <patternFill>
                  <bgColor rgb="FFFFC000"/>
                </patternFill>
              </fill>
            </x14:dxf>
          </x14:cfRule>
          <x14:cfRule type="expression" priority="203" id="{D79BD171-EE91-4E73-B90A-1F94C274884E}">
            <xm:f>'Workings - 2'!$G$46&lt;$D$4</xm:f>
            <x14:dxf>
              <fill>
                <patternFill>
                  <bgColor rgb="FFFF0000"/>
                </patternFill>
              </fill>
            </x14:dxf>
          </x14:cfRule>
          <xm:sqref>H12</xm:sqref>
        </x14:conditionalFormatting>
        <x14:conditionalFormatting xmlns:xm="http://schemas.microsoft.com/office/excel/2006/main">
          <x14:cfRule type="expression" priority="83" id="{89024C6A-B139-4C1B-9427-2B1287567E13}">
            <xm:f>'Workings - 2'!$F$47=0</xm:f>
            <x14:dxf>
              <fill>
                <patternFill>
                  <bgColor theme="4"/>
                </patternFill>
              </fill>
            </x14:dxf>
          </x14:cfRule>
          <x14:cfRule type="expression" priority="204" id="{28F69BC6-7111-4D17-A15D-AACFEA01052E}">
            <xm:f>'Workings - 2'!$G$47&gt;$D$2</xm:f>
            <x14:dxf>
              <fill>
                <patternFill>
                  <bgColor rgb="FF92D050"/>
                </patternFill>
              </fill>
            </x14:dxf>
          </x14:cfRule>
          <x14:cfRule type="expression" priority="205" id="{A321F1DD-F901-49A8-8202-252677F67BA4}">
            <xm:f>'Workings - 2'!$G$47&gt;$D$3</xm:f>
            <x14:dxf>
              <fill>
                <patternFill>
                  <bgColor rgb="FFFFC000"/>
                </patternFill>
              </fill>
            </x14:dxf>
          </x14:cfRule>
          <x14:cfRule type="expression" priority="206" id="{0AAC4DE1-D11F-4C71-B1B7-CB3F780D114B}">
            <xm:f>'Workings - 2'!$G$47&lt;$D$4</xm:f>
            <x14:dxf>
              <fill>
                <patternFill>
                  <bgColor rgb="FFFF0000"/>
                </patternFill>
              </fill>
            </x14:dxf>
          </x14:cfRule>
          <xm:sqref>H14</xm:sqref>
        </x14:conditionalFormatting>
        <x14:conditionalFormatting xmlns:xm="http://schemas.microsoft.com/office/excel/2006/main">
          <x14:cfRule type="expression" priority="82" id="{224B4056-6ECB-45C0-8AF4-DD580F383A03}">
            <xm:f>'Workings - 2'!$F$48=0</xm:f>
            <x14:dxf>
              <fill>
                <patternFill>
                  <bgColor theme="4"/>
                </patternFill>
              </fill>
            </x14:dxf>
          </x14:cfRule>
          <x14:cfRule type="expression" priority="207" id="{7161D99D-9C78-4237-9E6E-BC22DAABB7E2}">
            <xm:f>'Workings - 2'!$G$48&gt;$D$2</xm:f>
            <x14:dxf>
              <fill>
                <patternFill>
                  <bgColor rgb="FF92D050"/>
                </patternFill>
              </fill>
            </x14:dxf>
          </x14:cfRule>
          <x14:cfRule type="expression" priority="208" id="{1E662381-91A9-49CC-B7A0-15BE8034E910}">
            <xm:f>'Workings - 2'!$G$48&gt;$D$3</xm:f>
            <x14:dxf>
              <fill>
                <patternFill>
                  <bgColor rgb="FFFFC000"/>
                </patternFill>
              </fill>
            </x14:dxf>
          </x14:cfRule>
          <x14:cfRule type="expression" priority="209" id="{8A74076B-13E8-4F2E-97D5-1BBEC7C7AE37}">
            <xm:f>'Workings - 2'!$G$48&lt;$D$4</xm:f>
            <x14:dxf>
              <fill>
                <patternFill>
                  <bgColor rgb="FFFF0000"/>
                </patternFill>
              </fill>
            </x14:dxf>
          </x14:cfRule>
          <xm:sqref>H16</xm:sqref>
        </x14:conditionalFormatting>
        <x14:conditionalFormatting xmlns:xm="http://schemas.microsoft.com/office/excel/2006/main">
          <x14:cfRule type="expression" priority="81" id="{7606E0E9-56A2-4EFA-AF6E-8A6109253856}">
            <xm:f>'Workings - 2'!$F$49=0</xm:f>
            <x14:dxf>
              <fill>
                <patternFill>
                  <bgColor theme="4"/>
                </patternFill>
              </fill>
            </x14:dxf>
          </x14:cfRule>
          <x14:cfRule type="expression" priority="210" id="{C14261C9-F38E-488E-B606-B05D62134359}">
            <xm:f>'Workings - 2'!$G$49&gt;$D$2</xm:f>
            <x14:dxf>
              <fill>
                <patternFill>
                  <bgColor rgb="FF92D050"/>
                </patternFill>
              </fill>
            </x14:dxf>
          </x14:cfRule>
          <x14:cfRule type="expression" priority="211" id="{C9D0CC5B-127C-494B-B027-4204ACD6D99E}">
            <xm:f>'Workings - 2'!$G$49&gt;$D$3</xm:f>
            <x14:dxf>
              <fill>
                <patternFill>
                  <bgColor rgb="FFFFC000"/>
                </patternFill>
              </fill>
            </x14:dxf>
          </x14:cfRule>
          <x14:cfRule type="expression" priority="212" id="{4211B625-B40E-40AD-9B8B-8C04339B4AEE}">
            <xm:f>'Workings - 2'!$G$49&lt;$D$4</xm:f>
            <x14:dxf>
              <fill>
                <patternFill>
                  <bgColor rgb="FFFF0000"/>
                </patternFill>
              </fill>
            </x14:dxf>
          </x14:cfRule>
          <xm:sqref>H18</xm:sqref>
        </x14:conditionalFormatting>
        <x14:conditionalFormatting xmlns:xm="http://schemas.microsoft.com/office/excel/2006/main">
          <x14:cfRule type="expression" priority="80" id="{C28E2224-8F87-42AC-900B-BADBE995A48E}">
            <xm:f>'Workings - 2'!$F$50=0</xm:f>
            <x14:dxf>
              <fill>
                <patternFill>
                  <bgColor theme="4"/>
                </patternFill>
              </fill>
            </x14:dxf>
          </x14:cfRule>
          <x14:cfRule type="expression" priority="213" id="{F64094E2-8E95-4CDF-B990-99A9BA6A1479}">
            <xm:f>'Workings - 2'!$G$50&gt;$D$2</xm:f>
            <x14:dxf>
              <fill>
                <patternFill>
                  <bgColor rgb="FF92D050"/>
                </patternFill>
              </fill>
            </x14:dxf>
          </x14:cfRule>
          <x14:cfRule type="expression" priority="214" id="{30CDE773-490D-4116-BF42-8CE20F90CF75}">
            <xm:f>'Workings - 2'!$G$50&gt;$D$3</xm:f>
            <x14:dxf>
              <fill>
                <patternFill>
                  <bgColor rgb="FFFFC000"/>
                </patternFill>
              </fill>
            </x14:dxf>
          </x14:cfRule>
          <x14:cfRule type="expression" priority="215" id="{2417D802-26CF-4D68-B81C-46A9B67875B0}">
            <xm:f>'Workings - 2'!$G$50&lt;$D$4</xm:f>
            <x14:dxf>
              <fill>
                <patternFill>
                  <bgColor rgb="FFFF0000"/>
                </patternFill>
              </fill>
            </x14:dxf>
          </x14:cfRule>
          <xm:sqref>H20</xm:sqref>
        </x14:conditionalFormatting>
        <x14:conditionalFormatting xmlns:xm="http://schemas.microsoft.com/office/excel/2006/main">
          <x14:cfRule type="expression" priority="79" id="{7ACEDC72-3D86-41E8-ADFA-17CC435BA952}">
            <xm:f>'Workings - 2'!$F$51=0</xm:f>
            <x14:dxf>
              <fill>
                <patternFill>
                  <bgColor theme="4"/>
                </patternFill>
              </fill>
            </x14:dxf>
          </x14:cfRule>
          <x14:cfRule type="expression" priority="216" id="{A41D4FB3-882C-454B-8953-AB6CCC252590}">
            <xm:f>'Workings - 2'!$G$51&gt;$D$2</xm:f>
            <x14:dxf>
              <fill>
                <patternFill>
                  <bgColor rgb="FF92D050"/>
                </patternFill>
              </fill>
            </x14:dxf>
          </x14:cfRule>
          <x14:cfRule type="expression" priority="217" id="{9883810A-88E4-4016-9786-FB0D2F50D0FF}">
            <xm:f>'Workings - 2'!$G$51&gt;$D$3</xm:f>
            <x14:dxf>
              <fill>
                <patternFill>
                  <bgColor rgb="FFFFC000"/>
                </patternFill>
              </fill>
            </x14:dxf>
          </x14:cfRule>
          <x14:cfRule type="expression" priority="218" id="{48CC27D1-86D5-49A9-B49B-49F63226B3F7}">
            <xm:f>'Workings - 2'!$G$51&lt;$D$4</xm:f>
            <x14:dxf>
              <fill>
                <patternFill>
                  <bgColor rgb="FFFF0000"/>
                </patternFill>
              </fill>
            </x14:dxf>
          </x14:cfRule>
          <xm:sqref>H22</xm:sqref>
        </x14:conditionalFormatting>
        <x14:conditionalFormatting xmlns:xm="http://schemas.microsoft.com/office/excel/2006/main">
          <x14:cfRule type="expression" priority="78" id="{540B0C2F-B7EB-4985-97BC-DBA1A5A9EA90}">
            <xm:f>'Workings - 2'!$F$52=0</xm:f>
            <x14:dxf>
              <fill>
                <patternFill>
                  <bgColor theme="4"/>
                </patternFill>
              </fill>
            </x14:dxf>
          </x14:cfRule>
          <x14:cfRule type="expression" priority="219" id="{F0C1F9A1-553B-48F0-84AD-F979B37A4A98}">
            <xm:f>'Workings - 2'!$G$52&gt;$D$2</xm:f>
            <x14:dxf>
              <fill>
                <patternFill>
                  <bgColor rgb="FF92D050"/>
                </patternFill>
              </fill>
            </x14:dxf>
          </x14:cfRule>
          <x14:cfRule type="expression" priority="220" id="{F9749734-48B6-402F-8CC1-A7B0DA583F9B}">
            <xm:f>'Workings - 2'!$G$52&gt;$D$3</xm:f>
            <x14:dxf>
              <fill>
                <patternFill>
                  <bgColor rgb="FFFFC000"/>
                </patternFill>
              </fill>
            </x14:dxf>
          </x14:cfRule>
          <x14:cfRule type="expression" priority="221" id="{E4ACE9D1-24B6-41C5-B1AE-61FB1D33588E}">
            <xm:f>'Workings - 2'!$G$52&lt;$D$4</xm:f>
            <x14:dxf>
              <fill>
                <patternFill>
                  <bgColor rgb="FFFF0000"/>
                </patternFill>
              </fill>
            </x14:dxf>
          </x14:cfRule>
          <xm:sqref>H24</xm:sqref>
        </x14:conditionalFormatting>
        <x14:conditionalFormatting xmlns:xm="http://schemas.microsoft.com/office/excel/2006/main">
          <x14:cfRule type="expression" priority="77" id="{96C05495-C736-4739-BA4F-204FC97B0E23}">
            <xm:f>'Workings - 2'!$F$53=0</xm:f>
            <x14:dxf>
              <fill>
                <patternFill>
                  <bgColor theme="4"/>
                </patternFill>
              </fill>
            </x14:dxf>
          </x14:cfRule>
          <x14:cfRule type="expression" priority="222" id="{10408AC2-2126-4C4E-B182-637D63DFD0F4}">
            <xm:f>'Workings - 2'!$G$53&gt;$D$2</xm:f>
            <x14:dxf>
              <fill>
                <patternFill>
                  <bgColor rgb="FF92D050"/>
                </patternFill>
              </fill>
            </x14:dxf>
          </x14:cfRule>
          <x14:cfRule type="expression" priority="223" id="{8F764BBF-0A28-49EB-AA4F-82DAB0AF320C}">
            <xm:f>'Workings - 2'!$G$53&gt;$D$3</xm:f>
            <x14:dxf>
              <fill>
                <patternFill>
                  <bgColor rgb="FFFFC000"/>
                </patternFill>
              </fill>
            </x14:dxf>
          </x14:cfRule>
          <x14:cfRule type="expression" priority="224" id="{A421B647-B6B6-40C6-9629-E48A181AE94A}">
            <xm:f>'Workings - 2'!$G$53&lt;$D$4</xm:f>
            <x14:dxf>
              <fill>
                <patternFill>
                  <bgColor rgb="FFFF0000"/>
                </patternFill>
              </fill>
            </x14:dxf>
          </x14:cfRule>
          <xm:sqref>H26</xm:sqref>
        </x14:conditionalFormatting>
        <x14:conditionalFormatting xmlns:xm="http://schemas.microsoft.com/office/excel/2006/main">
          <x14:cfRule type="expression" priority="76" id="{C9CE9E28-C361-4D57-9D0F-D9F52D46C3CB}">
            <xm:f>'Workings - 2'!$F$54=0</xm:f>
            <x14:dxf>
              <fill>
                <patternFill>
                  <bgColor theme="4"/>
                </patternFill>
              </fill>
            </x14:dxf>
          </x14:cfRule>
          <x14:cfRule type="expression" priority="225" id="{F254D20A-F910-40C9-8E85-844594CF6772}">
            <xm:f>'Workings - 2'!$G$54&gt;$D$2</xm:f>
            <x14:dxf>
              <fill>
                <patternFill>
                  <bgColor rgb="FF92D050"/>
                </patternFill>
              </fill>
            </x14:dxf>
          </x14:cfRule>
          <x14:cfRule type="expression" priority="226" id="{28F8B800-48D2-443F-9E26-3FB5EF1A9062}">
            <xm:f>'Workings - 2'!$G$54&gt;$D$3</xm:f>
            <x14:dxf>
              <fill>
                <patternFill>
                  <bgColor rgb="FFFFC000"/>
                </patternFill>
              </fill>
            </x14:dxf>
          </x14:cfRule>
          <x14:cfRule type="expression" priority="227" id="{3AF2AEFE-D40F-4D63-A5E9-590625340445}">
            <xm:f>'Workings - 2'!$G$54&lt;$D$4</xm:f>
            <x14:dxf>
              <fill>
                <patternFill>
                  <bgColor rgb="FFFF0000"/>
                </patternFill>
              </fill>
            </x14:dxf>
          </x14:cfRule>
          <xm:sqref>H28</xm:sqref>
        </x14:conditionalFormatting>
        <x14:conditionalFormatting xmlns:xm="http://schemas.microsoft.com/office/excel/2006/main">
          <x14:cfRule type="expression" priority="75" id="{56928ABD-4B56-4CDD-9EA6-75403C3C508D}">
            <xm:f>'Workings - 2'!$F$59=0</xm:f>
            <x14:dxf>
              <fill>
                <patternFill>
                  <bgColor theme="4"/>
                </patternFill>
              </fill>
            </x14:dxf>
          </x14:cfRule>
          <x14:cfRule type="expression" priority="228" id="{B88E056D-C236-4A62-A5A8-B7E008A82C05}">
            <xm:f>'Workings - 2'!$G$59&gt;$D$2</xm:f>
            <x14:dxf>
              <fill>
                <patternFill>
                  <bgColor rgb="FF92D050"/>
                </patternFill>
              </fill>
            </x14:dxf>
          </x14:cfRule>
          <x14:cfRule type="expression" priority="229" id="{93C264E0-C436-4F76-83EE-043040ED90E2}">
            <xm:f>'Workings - 2'!$G$59&gt;$D$3</xm:f>
            <x14:dxf>
              <fill>
                <patternFill>
                  <bgColor rgb="FFFFC000"/>
                </patternFill>
              </fill>
            </x14:dxf>
          </x14:cfRule>
          <x14:cfRule type="expression" priority="230" id="{DF4A5D14-F593-4323-BC69-B87397918367}">
            <xm:f>'Workings - 2'!$G$59&lt;$D$4</xm:f>
            <x14:dxf>
              <fill>
                <patternFill>
                  <bgColor rgb="FFFF0000"/>
                </patternFill>
              </fill>
            </x14:dxf>
          </x14:cfRule>
          <xm:sqref>J8</xm:sqref>
        </x14:conditionalFormatting>
        <x14:conditionalFormatting xmlns:xm="http://schemas.microsoft.com/office/excel/2006/main">
          <x14:cfRule type="expression" priority="74" id="{BDB87F9A-BFA5-4237-B0BC-D5A8BB8ABF10}">
            <xm:f>'Workings - 2'!$F$60=0</xm:f>
            <x14:dxf>
              <fill>
                <patternFill>
                  <bgColor theme="4"/>
                </patternFill>
              </fill>
            </x14:dxf>
          </x14:cfRule>
          <x14:cfRule type="expression" priority="231" id="{4DFE7FBE-C221-4BB3-A10F-CF20F3FF3297}">
            <xm:f>'Workings - 2'!$G$60&gt;$D$2</xm:f>
            <x14:dxf>
              <fill>
                <patternFill>
                  <bgColor rgb="FF92D050"/>
                </patternFill>
              </fill>
            </x14:dxf>
          </x14:cfRule>
          <x14:cfRule type="expression" priority="232" id="{43B4AC91-EA57-467D-98FE-7EDEDB047A5E}">
            <xm:f>'Workings - 2'!$G$60&gt;$D$3</xm:f>
            <x14:dxf>
              <fill>
                <patternFill>
                  <bgColor rgb="FFFFC000"/>
                </patternFill>
              </fill>
            </x14:dxf>
          </x14:cfRule>
          <x14:cfRule type="expression" priority="233" id="{FC6299C0-1AF9-47F3-918D-91C35CC2BEE0}">
            <xm:f>'Workings - 2'!$G$60&lt;$D$4</xm:f>
            <x14:dxf>
              <fill>
                <patternFill>
                  <bgColor rgb="FFFF0000"/>
                </patternFill>
              </fill>
            </x14:dxf>
          </x14:cfRule>
          <xm:sqref>J10</xm:sqref>
        </x14:conditionalFormatting>
        <x14:conditionalFormatting xmlns:xm="http://schemas.microsoft.com/office/excel/2006/main">
          <x14:cfRule type="expression" priority="73" id="{47336B5D-0230-4D7E-8B86-6ED084F57005}">
            <xm:f>'Workings - 2'!$F$61=0</xm:f>
            <x14:dxf>
              <fill>
                <patternFill>
                  <bgColor theme="4"/>
                </patternFill>
              </fill>
            </x14:dxf>
          </x14:cfRule>
          <x14:cfRule type="expression" priority="234" id="{6E6AF2B5-49F0-4EC2-9BC0-FEAD709126FD}">
            <xm:f>'Workings - 2'!$G$61&gt;$D$2</xm:f>
            <x14:dxf>
              <fill>
                <patternFill>
                  <bgColor rgb="FF92D050"/>
                </patternFill>
              </fill>
            </x14:dxf>
          </x14:cfRule>
          <x14:cfRule type="expression" priority="235" id="{1B550A19-A706-42AA-B1C2-520C8EA86B7C}">
            <xm:f>'Workings - 2'!$G$61&gt;$D$3</xm:f>
            <x14:dxf>
              <fill>
                <patternFill>
                  <bgColor rgb="FFFFC000"/>
                </patternFill>
              </fill>
            </x14:dxf>
          </x14:cfRule>
          <x14:cfRule type="expression" priority="236" id="{037C5981-291E-4185-93D9-0EC9DB53C1C2}">
            <xm:f>'Workings - 2'!$G$61&lt;$D$4</xm:f>
            <x14:dxf>
              <fill>
                <patternFill>
                  <bgColor rgb="FFFF0000"/>
                </patternFill>
              </fill>
            </x14:dxf>
          </x14:cfRule>
          <xm:sqref>J12</xm:sqref>
        </x14:conditionalFormatting>
        <x14:conditionalFormatting xmlns:xm="http://schemas.microsoft.com/office/excel/2006/main">
          <x14:cfRule type="expression" priority="72" id="{F7D63B86-B9A6-40D5-994F-303DDE9F3B06}">
            <xm:f>'Workings - 2'!$F$62=0</xm:f>
            <x14:dxf>
              <fill>
                <patternFill>
                  <bgColor theme="4"/>
                </patternFill>
              </fill>
            </x14:dxf>
          </x14:cfRule>
          <x14:cfRule type="expression" priority="237" id="{DAFA197C-8FAB-4DED-9BAC-377EA1D651D0}">
            <xm:f>'Workings - 2'!$G$62&gt;$D$2</xm:f>
            <x14:dxf>
              <fill>
                <patternFill>
                  <bgColor rgb="FF92D050"/>
                </patternFill>
              </fill>
            </x14:dxf>
          </x14:cfRule>
          <x14:cfRule type="expression" priority="238" id="{81532A7B-4F1F-4776-A341-99D3E69FE8A9}">
            <xm:f>'Workings - 2'!$G$62&gt;$D$3</xm:f>
            <x14:dxf>
              <fill>
                <patternFill>
                  <bgColor rgb="FFFFC000"/>
                </patternFill>
              </fill>
            </x14:dxf>
          </x14:cfRule>
          <x14:cfRule type="expression" priority="239" id="{C4C99206-BA63-43DB-93A9-20283AC44241}">
            <xm:f>'Workings - 2'!$G$62&lt;$D$4</xm:f>
            <x14:dxf>
              <fill>
                <patternFill>
                  <bgColor rgb="FFFF0000"/>
                </patternFill>
              </fill>
            </x14:dxf>
          </x14:cfRule>
          <xm:sqref>J14</xm:sqref>
        </x14:conditionalFormatting>
        <x14:conditionalFormatting xmlns:xm="http://schemas.microsoft.com/office/excel/2006/main">
          <x14:cfRule type="expression" priority="71" id="{98D6685C-87C6-40DE-B2B8-6CBFF3513041}">
            <xm:f>'Workings - 2'!$F$63=0</xm:f>
            <x14:dxf>
              <fill>
                <patternFill>
                  <bgColor theme="4"/>
                </patternFill>
              </fill>
            </x14:dxf>
          </x14:cfRule>
          <x14:cfRule type="expression" priority="240" id="{02C5550B-7126-4ECC-BB4E-E58EE75120BB}">
            <xm:f>'Workings - 2'!$G$63&gt;$D$2</xm:f>
            <x14:dxf>
              <fill>
                <patternFill>
                  <bgColor rgb="FF92D050"/>
                </patternFill>
              </fill>
            </x14:dxf>
          </x14:cfRule>
          <x14:cfRule type="expression" priority="241" id="{BA038037-861F-43DC-A296-6DCFF449C37E}">
            <xm:f>'Workings - 2'!$G$63&gt;$D$3</xm:f>
            <x14:dxf>
              <fill>
                <patternFill>
                  <bgColor rgb="FFFFC000"/>
                </patternFill>
              </fill>
            </x14:dxf>
          </x14:cfRule>
          <x14:cfRule type="expression" priority="242" id="{1C91FE38-1E00-4DD5-99D0-21576F7B1B8B}">
            <xm:f>'Workings - 2'!$G$63&lt;$D$4</xm:f>
            <x14:dxf>
              <fill>
                <patternFill>
                  <bgColor rgb="FFFF0000"/>
                </patternFill>
              </fill>
            </x14:dxf>
          </x14:cfRule>
          <xm:sqref>J16</xm:sqref>
        </x14:conditionalFormatting>
        <x14:conditionalFormatting xmlns:xm="http://schemas.microsoft.com/office/excel/2006/main">
          <x14:cfRule type="expression" priority="70" id="{89607626-EC5B-41B6-9CFB-6271A0E6BB0F}">
            <xm:f>'Workings - 2'!$F$64=0</xm:f>
            <x14:dxf>
              <fill>
                <patternFill>
                  <bgColor theme="4"/>
                </patternFill>
              </fill>
            </x14:dxf>
          </x14:cfRule>
          <x14:cfRule type="expression" priority="243" id="{435C5D6D-C73D-480A-9363-1AA00C385DB8}">
            <xm:f>'Workings - 2'!$G$64&gt;$D$2</xm:f>
            <x14:dxf>
              <fill>
                <patternFill>
                  <bgColor rgb="FF92D050"/>
                </patternFill>
              </fill>
            </x14:dxf>
          </x14:cfRule>
          <x14:cfRule type="expression" priority="244" id="{15814C6D-1A1B-49F4-A2B9-D6DCEE53B519}">
            <xm:f>'Workings - 2'!$G$64&gt;$D$3</xm:f>
            <x14:dxf>
              <fill>
                <patternFill>
                  <bgColor rgb="FFFFC000"/>
                </patternFill>
              </fill>
            </x14:dxf>
          </x14:cfRule>
          <x14:cfRule type="expression" priority="245" id="{335A60AB-0942-48FE-8F73-465CEF772067}">
            <xm:f>'Workings - 2'!$G$64&lt;$D$4</xm:f>
            <x14:dxf>
              <fill>
                <patternFill>
                  <bgColor rgb="FFFF0000"/>
                </patternFill>
              </fill>
            </x14:dxf>
          </x14:cfRule>
          <xm:sqref>J18</xm:sqref>
        </x14:conditionalFormatting>
        <x14:conditionalFormatting xmlns:xm="http://schemas.microsoft.com/office/excel/2006/main">
          <x14:cfRule type="expression" priority="69" id="{D49CC2C8-C44F-4105-9D75-6E2EEBBAC91E}">
            <xm:f>'Workings - 2'!$F$65=0</xm:f>
            <x14:dxf>
              <fill>
                <patternFill>
                  <bgColor theme="4"/>
                </patternFill>
              </fill>
            </x14:dxf>
          </x14:cfRule>
          <x14:cfRule type="expression" priority="246" id="{27DAAF3E-C2D9-431B-9F25-62DA229A6D60}">
            <xm:f>'Workings - 2'!$G$65&gt;$D$2</xm:f>
            <x14:dxf>
              <fill>
                <patternFill>
                  <bgColor rgb="FF92D050"/>
                </patternFill>
              </fill>
            </x14:dxf>
          </x14:cfRule>
          <x14:cfRule type="expression" priority="247" id="{70F37D51-9177-41CA-AC2D-D19B91FC3A97}">
            <xm:f>'Workings - 2'!$G$65&gt;$D$3</xm:f>
            <x14:dxf>
              <fill>
                <patternFill>
                  <bgColor rgb="FFFFC000"/>
                </patternFill>
              </fill>
            </x14:dxf>
          </x14:cfRule>
          <x14:cfRule type="expression" priority="248" id="{04AB91D6-655B-4FB7-A196-2849494FD2A8}">
            <xm:f>'Workings - 2'!$G$65&lt;$D$4</xm:f>
            <x14:dxf>
              <fill>
                <patternFill>
                  <bgColor rgb="FFFF0000"/>
                </patternFill>
              </fill>
            </x14:dxf>
          </x14:cfRule>
          <xm:sqref>J20</xm:sqref>
        </x14:conditionalFormatting>
        <x14:conditionalFormatting xmlns:xm="http://schemas.microsoft.com/office/excel/2006/main">
          <x14:cfRule type="expression" priority="68" id="{77C252CE-FC05-4D17-8640-9CF8033EA102}">
            <xm:f>'Workings - 2'!$F$66=0</xm:f>
            <x14:dxf>
              <fill>
                <patternFill>
                  <bgColor theme="4"/>
                </patternFill>
              </fill>
            </x14:dxf>
          </x14:cfRule>
          <x14:cfRule type="expression" priority="249" id="{6F21BD76-9217-4081-9F6D-2DCE5CF9FE6E}">
            <xm:f>'Workings - 2'!$G$66&gt;$D$2</xm:f>
            <x14:dxf>
              <fill>
                <patternFill>
                  <bgColor rgb="FF92D050"/>
                </patternFill>
              </fill>
            </x14:dxf>
          </x14:cfRule>
          <x14:cfRule type="expression" priority="250" id="{EC296838-209D-4FEB-8EA7-EF89194D18B5}">
            <xm:f>'Workings - 2'!$G$66&gt;$D$3</xm:f>
            <x14:dxf>
              <fill>
                <patternFill>
                  <bgColor rgb="FFFFC000"/>
                </patternFill>
              </fill>
            </x14:dxf>
          </x14:cfRule>
          <x14:cfRule type="expression" priority="251" id="{D26147EE-9FF9-4AAF-AD0C-C63615165556}">
            <xm:f>'Workings - 2'!$G$66&lt;$D$4</xm:f>
            <x14:dxf>
              <fill>
                <patternFill>
                  <bgColor rgb="FFFF0000"/>
                </patternFill>
              </fill>
            </x14:dxf>
          </x14:cfRule>
          <xm:sqref>J22</xm:sqref>
        </x14:conditionalFormatting>
        <x14:conditionalFormatting xmlns:xm="http://schemas.microsoft.com/office/excel/2006/main">
          <x14:cfRule type="expression" priority="67" id="{CCE10CE5-CD66-4E9B-9FE7-CFA8AD6F98C1}">
            <xm:f>'Workings - 2'!$F$67=0</xm:f>
            <x14:dxf>
              <fill>
                <patternFill>
                  <bgColor theme="4"/>
                </patternFill>
              </fill>
            </x14:dxf>
          </x14:cfRule>
          <x14:cfRule type="expression" priority="252" id="{813EAB6D-B50D-4BB5-B4BE-1E395219C395}">
            <xm:f>'Workings - 2'!$G$67&gt;$D$2</xm:f>
            <x14:dxf>
              <fill>
                <patternFill>
                  <bgColor rgb="FF92D050"/>
                </patternFill>
              </fill>
            </x14:dxf>
          </x14:cfRule>
          <x14:cfRule type="expression" priority="253" id="{CF378B72-AD93-4D2B-9640-7781A81826B4}">
            <xm:f>'Workings - 2'!$G$67&gt;$D$3</xm:f>
            <x14:dxf>
              <fill>
                <patternFill>
                  <bgColor rgb="FFFFC000"/>
                </patternFill>
              </fill>
            </x14:dxf>
          </x14:cfRule>
          <x14:cfRule type="expression" priority="254" id="{3FCD974F-FD77-41A5-A8B0-876CF0B2402A}">
            <xm:f>'Workings - 2'!$G$67&lt;$D$4</xm:f>
            <x14:dxf>
              <fill>
                <patternFill>
                  <bgColor rgb="FFFF0000"/>
                </patternFill>
              </fill>
            </x14:dxf>
          </x14:cfRule>
          <xm:sqref>J24</xm:sqref>
        </x14:conditionalFormatting>
        <x14:conditionalFormatting xmlns:xm="http://schemas.microsoft.com/office/excel/2006/main">
          <x14:cfRule type="expression" priority="96" id="{486F6314-8A2A-40C5-88D9-A7C2083DB45F}">
            <xm:f>'Workings - 2'!$F$72=0</xm:f>
            <x14:dxf>
              <fill>
                <patternFill>
                  <bgColor theme="4"/>
                </patternFill>
              </fill>
            </x14:dxf>
          </x14:cfRule>
          <x14:cfRule type="expression" priority="255" id="{BBEC877F-C4A1-455D-BCFB-AB63F233DF25}">
            <xm:f>'Workings - 2'!$G$72&gt;$D$2</xm:f>
            <x14:dxf>
              <fill>
                <patternFill>
                  <bgColor rgb="FF92D050"/>
                </patternFill>
              </fill>
            </x14:dxf>
          </x14:cfRule>
          <x14:cfRule type="expression" priority="256" id="{658C266E-9145-463F-B792-ABAB63533837}">
            <xm:f>'Workings - 2'!$G$72&gt;$D$3</xm:f>
            <x14:dxf>
              <fill>
                <patternFill>
                  <bgColor rgb="FFFFC000"/>
                </patternFill>
              </fill>
            </x14:dxf>
          </x14:cfRule>
          <x14:cfRule type="expression" priority="257" id="{16F39D0B-1DC0-4826-967D-8C59C4D098C4}">
            <xm:f>'Workings - 2'!$G$72&lt;$D$4</xm:f>
            <x14:dxf>
              <fill>
                <patternFill>
                  <bgColor rgb="FFFF0000"/>
                </patternFill>
              </fill>
            </x14:dxf>
          </x14:cfRule>
          <xm:sqref>L8</xm:sqref>
        </x14:conditionalFormatting>
        <x14:conditionalFormatting xmlns:xm="http://schemas.microsoft.com/office/excel/2006/main">
          <x14:cfRule type="expression" priority="66" id="{C9EC4C98-23F5-46F2-855E-9F0BE4ECE5DC}">
            <xm:f>'Workings - 2'!$F$73=0</xm:f>
            <x14:dxf>
              <fill>
                <patternFill>
                  <bgColor theme="4"/>
                </patternFill>
              </fill>
            </x14:dxf>
          </x14:cfRule>
          <x14:cfRule type="expression" priority="258" id="{C5FBBBC4-9C5D-4BE5-91BC-D06A8FE24D08}">
            <xm:f>'Workings - 2'!$G$73&gt;$D$2</xm:f>
            <x14:dxf>
              <fill>
                <patternFill>
                  <bgColor rgb="FF92D050"/>
                </patternFill>
              </fill>
            </x14:dxf>
          </x14:cfRule>
          <x14:cfRule type="expression" priority="259" id="{264F91AF-D67E-41F8-9D52-1E58086A4423}">
            <xm:f>'Workings - 2'!$G$73&gt;$D$3</xm:f>
            <x14:dxf>
              <fill>
                <patternFill>
                  <bgColor rgb="FFFFC000"/>
                </patternFill>
              </fill>
            </x14:dxf>
          </x14:cfRule>
          <x14:cfRule type="expression" priority="260" id="{0764AC79-B10B-4BF6-9D55-F00BCF303491}">
            <xm:f>'Workings - 2'!$G$73&lt;$D$4</xm:f>
            <x14:dxf>
              <fill>
                <patternFill>
                  <bgColor rgb="FFFF0000"/>
                </patternFill>
              </fill>
            </x14:dxf>
          </x14:cfRule>
          <xm:sqref>L10</xm:sqref>
        </x14:conditionalFormatting>
        <x14:conditionalFormatting xmlns:xm="http://schemas.microsoft.com/office/excel/2006/main">
          <x14:cfRule type="expression" priority="65" id="{E7F053B9-5882-4E44-BA34-F414727148F6}">
            <xm:f>'Workings - 2'!$F$74=0</xm:f>
            <x14:dxf>
              <fill>
                <patternFill>
                  <bgColor theme="4"/>
                </patternFill>
              </fill>
            </x14:dxf>
          </x14:cfRule>
          <x14:cfRule type="expression" priority="261" id="{0D80DACE-0968-4894-AA3D-184B2D2092E1}">
            <xm:f>'Workings - 2'!$G$74&gt;$D$2</xm:f>
            <x14:dxf>
              <fill>
                <patternFill>
                  <bgColor rgb="FF92D050"/>
                </patternFill>
              </fill>
            </x14:dxf>
          </x14:cfRule>
          <x14:cfRule type="expression" priority="262" id="{38644FED-0C01-423F-903B-77366F7CBCDD}">
            <xm:f>'Workings - 2'!$G$74&gt;$D$3</xm:f>
            <x14:dxf>
              <fill>
                <patternFill>
                  <bgColor rgb="FFFFC000"/>
                </patternFill>
              </fill>
            </x14:dxf>
          </x14:cfRule>
          <x14:cfRule type="expression" priority="263" id="{15C762D8-128D-48FA-A25C-46EA9E2398AA}">
            <xm:f>'Workings - 2'!$G$74&lt;$D$4</xm:f>
            <x14:dxf>
              <fill>
                <patternFill>
                  <bgColor rgb="FFFF0000"/>
                </patternFill>
              </fill>
            </x14:dxf>
          </x14:cfRule>
          <xm:sqref>L12</xm:sqref>
        </x14:conditionalFormatting>
        <x14:conditionalFormatting xmlns:xm="http://schemas.microsoft.com/office/excel/2006/main">
          <x14:cfRule type="expression" priority="64" id="{A7D3BCD2-BAC9-4D6B-8D7F-E577CA9F472A}">
            <xm:f>'Workings - 2'!$F$75=0</xm:f>
            <x14:dxf>
              <fill>
                <patternFill>
                  <bgColor theme="4"/>
                </patternFill>
              </fill>
            </x14:dxf>
          </x14:cfRule>
          <x14:cfRule type="expression" priority="264" id="{D820EF9B-C266-49F0-A57F-3850616F3606}">
            <xm:f>'Workings - 2'!$G$75&gt;$D$2</xm:f>
            <x14:dxf>
              <fill>
                <patternFill>
                  <bgColor rgb="FF92D050"/>
                </patternFill>
              </fill>
            </x14:dxf>
          </x14:cfRule>
          <x14:cfRule type="expression" priority="265" id="{D1297E17-FF82-4845-96B3-5919AB957215}">
            <xm:f>'Workings - 2'!$G$75&gt;$D$3</xm:f>
            <x14:dxf>
              <fill>
                <patternFill>
                  <bgColor rgb="FFFFC000"/>
                </patternFill>
              </fill>
            </x14:dxf>
          </x14:cfRule>
          <x14:cfRule type="expression" priority="266" id="{DB6624F4-81A9-4F01-B378-D0C8FA373955}">
            <xm:f>'Workings - 2'!$G$75&lt;$D$4</xm:f>
            <x14:dxf>
              <fill>
                <patternFill>
                  <bgColor rgb="FFFF0000"/>
                </patternFill>
              </fill>
            </x14:dxf>
          </x14:cfRule>
          <xm:sqref>L14</xm:sqref>
        </x14:conditionalFormatting>
        <x14:conditionalFormatting xmlns:xm="http://schemas.microsoft.com/office/excel/2006/main">
          <x14:cfRule type="expression" priority="63" id="{6C2D52F4-5AF9-45C3-839B-FA2FE4A68B55}">
            <xm:f>'Workings - 2'!$F$76=0</xm:f>
            <x14:dxf>
              <fill>
                <patternFill>
                  <bgColor theme="4"/>
                </patternFill>
              </fill>
            </x14:dxf>
          </x14:cfRule>
          <x14:cfRule type="expression" priority="267" id="{13EEC51B-0C21-4036-8ABC-3491CBEECB30}">
            <xm:f>'Workings - 2'!$G$76&gt;$D$2</xm:f>
            <x14:dxf>
              <fill>
                <patternFill>
                  <bgColor rgb="FF92D050"/>
                </patternFill>
              </fill>
            </x14:dxf>
          </x14:cfRule>
          <x14:cfRule type="expression" priority="268" id="{4D15D9B1-AC1D-4406-859A-C6947365B758}">
            <xm:f>'Workings - 2'!$G$76&gt;$D$3</xm:f>
            <x14:dxf>
              <fill>
                <patternFill>
                  <bgColor rgb="FFFFC000"/>
                </patternFill>
              </fill>
            </x14:dxf>
          </x14:cfRule>
          <x14:cfRule type="expression" priority="269" id="{9950F0D2-5C90-4354-ADF9-8567967DE37E}">
            <xm:f>'Workings - 2'!$G$76&lt;$D$4</xm:f>
            <x14:dxf>
              <fill>
                <patternFill>
                  <bgColor rgb="FFFF0000"/>
                </patternFill>
              </fill>
            </x14:dxf>
          </x14:cfRule>
          <xm:sqref>L16</xm:sqref>
        </x14:conditionalFormatting>
        <x14:conditionalFormatting xmlns:xm="http://schemas.microsoft.com/office/excel/2006/main">
          <x14:cfRule type="expression" priority="62" id="{115031C8-1174-44F6-B27E-A2F512E20ABB}">
            <xm:f>'Workings - 2'!$F$77=0</xm:f>
            <x14:dxf>
              <fill>
                <patternFill>
                  <bgColor theme="4"/>
                </patternFill>
              </fill>
            </x14:dxf>
          </x14:cfRule>
          <x14:cfRule type="expression" priority="270" id="{8B8288EB-380D-42AA-B629-701D66227746}">
            <xm:f>'Workings - 2'!$G$77&gt;$D$2</xm:f>
            <x14:dxf>
              <fill>
                <patternFill>
                  <bgColor rgb="FF92D050"/>
                </patternFill>
              </fill>
            </x14:dxf>
          </x14:cfRule>
          <x14:cfRule type="expression" priority="271" id="{686C591C-4BC8-4FAA-926C-44EF99F44F81}">
            <xm:f>'Workings - 2'!$G$77&gt;$D$3</xm:f>
            <x14:dxf>
              <fill>
                <patternFill>
                  <bgColor rgb="FFFFC000"/>
                </patternFill>
              </fill>
            </x14:dxf>
          </x14:cfRule>
          <x14:cfRule type="expression" priority="272" id="{87926F8D-9F36-4CE5-91AC-4457362EDF22}">
            <xm:f>'Workings - 2'!$G$77&lt;$D$4</xm:f>
            <x14:dxf>
              <fill>
                <patternFill>
                  <bgColor rgb="FFFF0000"/>
                </patternFill>
              </fill>
            </x14:dxf>
          </x14:cfRule>
          <xm:sqref>L18</xm:sqref>
        </x14:conditionalFormatting>
        <x14:conditionalFormatting xmlns:xm="http://schemas.microsoft.com/office/excel/2006/main">
          <x14:cfRule type="expression" priority="61" id="{100AE35A-4ED8-4D5A-BA06-3973DB97B85D}">
            <xm:f>'Workings - 2'!$F$78=0</xm:f>
            <x14:dxf>
              <fill>
                <patternFill>
                  <bgColor theme="4"/>
                </patternFill>
              </fill>
            </x14:dxf>
          </x14:cfRule>
          <x14:cfRule type="expression" priority="273" id="{B0299ABC-A637-4E34-948D-41330F537BD8}">
            <xm:f>'Workings - 2'!$G$78&gt;$D$2</xm:f>
            <x14:dxf>
              <fill>
                <patternFill>
                  <bgColor rgb="FF92D050"/>
                </patternFill>
              </fill>
            </x14:dxf>
          </x14:cfRule>
          <x14:cfRule type="expression" priority="274" id="{92F77301-1C3F-4DEC-B8D5-5FD93E2EF711}">
            <xm:f>'Workings - 2'!$G$78&gt;$D$3</xm:f>
            <x14:dxf>
              <fill>
                <patternFill>
                  <bgColor rgb="FFFFC000"/>
                </patternFill>
              </fill>
            </x14:dxf>
          </x14:cfRule>
          <x14:cfRule type="expression" priority="275" id="{3FFF9D4A-27AC-4F2D-8566-1DCD5AB2AA6C}">
            <xm:f>'Workings - 2'!$G$78&lt;$D$4</xm:f>
            <x14:dxf>
              <fill>
                <patternFill>
                  <bgColor rgb="FFFF0000"/>
                </patternFill>
              </fill>
            </x14:dxf>
          </x14:cfRule>
          <xm:sqref>L20</xm:sqref>
        </x14:conditionalFormatting>
        <x14:conditionalFormatting xmlns:xm="http://schemas.microsoft.com/office/excel/2006/main">
          <x14:cfRule type="expression" priority="60" id="{A04AAAAC-C10E-4779-8D78-D80D3080F7BC}">
            <xm:f>'Workings - 2'!$F$79=0</xm:f>
            <x14:dxf>
              <fill>
                <patternFill>
                  <bgColor theme="4"/>
                </patternFill>
              </fill>
            </x14:dxf>
          </x14:cfRule>
          <x14:cfRule type="expression" priority="276" id="{84740056-0248-4D09-81EF-E889E4CE2311}">
            <xm:f>'Workings - 2'!$G$79&gt;$D$2</xm:f>
            <x14:dxf>
              <fill>
                <patternFill>
                  <bgColor rgb="FF92D050"/>
                </patternFill>
              </fill>
            </x14:dxf>
          </x14:cfRule>
          <x14:cfRule type="expression" priority="277" id="{AD778B01-11D6-4046-904E-D37DA4EDD158}">
            <xm:f>'Workings - 2'!$G$79&gt;$D$3</xm:f>
            <x14:dxf>
              <fill>
                <patternFill>
                  <bgColor rgb="FFFFC000"/>
                </patternFill>
              </fill>
            </x14:dxf>
          </x14:cfRule>
          <x14:cfRule type="expression" priority="278" id="{FB732A04-E9A1-4F60-A5C4-59AF004286AA}">
            <xm:f>'Workings - 2'!$G$79&lt;$D$4</xm:f>
            <x14:dxf>
              <fill>
                <patternFill>
                  <bgColor rgb="FFFF0000"/>
                </patternFill>
              </fill>
            </x14:dxf>
          </x14:cfRule>
          <xm:sqref>L22</xm:sqref>
        </x14:conditionalFormatting>
        <x14:conditionalFormatting xmlns:xm="http://schemas.microsoft.com/office/excel/2006/main">
          <x14:cfRule type="expression" priority="59" id="{E0325011-9A10-4E57-A190-1BD340E0A475}">
            <xm:f>'Workings - 2'!$F$80=0</xm:f>
            <x14:dxf>
              <fill>
                <patternFill>
                  <bgColor theme="4"/>
                </patternFill>
              </fill>
            </x14:dxf>
          </x14:cfRule>
          <x14:cfRule type="expression" priority="279" id="{52405446-EA14-4D17-B717-E5A62FE36DA4}">
            <xm:f>'Workings - 2'!$G$80&gt;$D$2</xm:f>
            <x14:dxf>
              <fill>
                <patternFill>
                  <bgColor rgb="FF92D050"/>
                </patternFill>
              </fill>
            </x14:dxf>
          </x14:cfRule>
          <x14:cfRule type="expression" priority="280" id="{22A51831-A1DE-488C-B9D1-ABEA103BCB6A}">
            <xm:f>'Workings - 2'!$G$80&gt;$D$3</xm:f>
            <x14:dxf>
              <fill>
                <patternFill>
                  <bgColor rgb="FFFFC000"/>
                </patternFill>
              </fill>
            </x14:dxf>
          </x14:cfRule>
          <x14:cfRule type="expression" priority="281" id="{197CFD21-3150-4238-8DF2-78257647FD7B}">
            <xm:f>'Workings - 2'!$G$80&lt;$D$4</xm:f>
            <x14:dxf>
              <fill>
                <patternFill>
                  <bgColor rgb="FFFF0000"/>
                </patternFill>
              </fill>
            </x14:dxf>
          </x14:cfRule>
          <xm:sqref>L24</xm:sqref>
        </x14:conditionalFormatting>
        <x14:conditionalFormatting xmlns:xm="http://schemas.microsoft.com/office/excel/2006/main">
          <x14:cfRule type="expression" priority="58" id="{CBDA6EA7-70D2-49EE-A5C9-4BB9E59CA98D}">
            <xm:f>'Workings - 2'!$F$81=0</xm:f>
            <x14:dxf>
              <fill>
                <patternFill>
                  <bgColor theme="4"/>
                </patternFill>
              </fill>
            </x14:dxf>
          </x14:cfRule>
          <x14:cfRule type="expression" priority="282" id="{1B794949-DFDA-470A-8907-D9E1DEAAFDF1}">
            <xm:f>'Workings - 2'!$G$81&gt;$D$2</xm:f>
            <x14:dxf>
              <fill>
                <patternFill>
                  <bgColor rgb="FF92D050"/>
                </patternFill>
              </fill>
            </x14:dxf>
          </x14:cfRule>
          <x14:cfRule type="expression" priority="283" id="{8585E862-087D-4372-9333-3D9A765646DA}">
            <xm:f>'Workings - 2'!$G$81&gt;$D$3</xm:f>
            <x14:dxf>
              <fill>
                <patternFill>
                  <bgColor rgb="FFFFC000"/>
                </patternFill>
              </fill>
            </x14:dxf>
          </x14:cfRule>
          <x14:cfRule type="expression" priority="284" id="{19DCABC5-B1F3-449C-8CEC-DB4FA28B2AE0}">
            <xm:f>'Workings - 2'!$G$81&lt;$D$4</xm:f>
            <x14:dxf>
              <fill>
                <patternFill>
                  <bgColor rgb="FFFF0000"/>
                </patternFill>
              </fill>
            </x14:dxf>
          </x14:cfRule>
          <xm:sqref>L26</xm:sqref>
        </x14:conditionalFormatting>
        <x14:conditionalFormatting xmlns:xm="http://schemas.microsoft.com/office/excel/2006/main">
          <x14:cfRule type="expression" priority="57" id="{7ACE5DA1-E61D-4CB0-8490-3EE430FAF560}">
            <xm:f>'Workings - 2'!$F$82=0</xm:f>
            <x14:dxf>
              <fill>
                <patternFill>
                  <bgColor theme="4"/>
                </patternFill>
              </fill>
            </x14:dxf>
          </x14:cfRule>
          <x14:cfRule type="expression" priority="285" id="{B1A48E83-6719-4D99-97BB-FF77FD126D04}">
            <xm:f>'Workings - 2'!$G$82&gt;$D$2</xm:f>
            <x14:dxf>
              <fill>
                <patternFill>
                  <bgColor rgb="FF92D050"/>
                </patternFill>
              </fill>
            </x14:dxf>
          </x14:cfRule>
          <x14:cfRule type="expression" priority="286" id="{CEFBA608-9E7E-49C3-891D-A30CFC9F8490}">
            <xm:f>'Workings - 2'!$G$82&gt;$D$3</xm:f>
            <x14:dxf>
              <fill>
                <patternFill>
                  <bgColor rgb="FFFFC000"/>
                </patternFill>
              </fill>
            </x14:dxf>
          </x14:cfRule>
          <x14:cfRule type="expression" priority="287" id="{35FD6160-18BE-4FFF-89E5-470A9C54BA1C}">
            <xm:f>'Workings - 2'!$G$82&lt;$D$4</xm:f>
            <x14:dxf>
              <fill>
                <patternFill>
                  <bgColor rgb="FFFF0000"/>
                </patternFill>
              </fill>
            </x14:dxf>
          </x14:cfRule>
          <xm:sqref>L28</xm:sqref>
        </x14:conditionalFormatting>
        <x14:conditionalFormatting xmlns:xm="http://schemas.microsoft.com/office/excel/2006/main">
          <x14:cfRule type="expression" priority="56" id="{5C72E2D6-45E3-42A9-93FB-453095FE4D7F}">
            <xm:f>'Workings - 2'!$F$83=0</xm:f>
            <x14:dxf>
              <fill>
                <patternFill>
                  <bgColor theme="4"/>
                </patternFill>
              </fill>
            </x14:dxf>
          </x14:cfRule>
          <x14:cfRule type="expression" priority="288" id="{B8E1D3C4-4498-4EBC-8D50-3BD52A236DF7}">
            <xm:f>'Workings - 2'!$G$83&gt;$D$2</xm:f>
            <x14:dxf>
              <fill>
                <patternFill>
                  <bgColor rgb="FF92D050"/>
                </patternFill>
              </fill>
            </x14:dxf>
          </x14:cfRule>
          <x14:cfRule type="expression" priority="289" id="{D84F0B5F-A279-492B-9D18-A4DF0FF73B1B}">
            <xm:f>'Workings - 2'!$G$83&gt;$D$3</xm:f>
            <x14:dxf>
              <fill>
                <patternFill>
                  <bgColor rgb="FFFFC000"/>
                </patternFill>
              </fill>
            </x14:dxf>
          </x14:cfRule>
          <x14:cfRule type="expression" priority="290" id="{1DCC877B-C821-4A50-85D9-C0EB43E506D7}">
            <xm:f>'Workings - 2'!$G$83&lt;$D$4</xm:f>
            <x14:dxf>
              <fill>
                <patternFill>
                  <bgColor rgb="FFFF0000"/>
                </patternFill>
              </fill>
            </x14:dxf>
          </x14:cfRule>
          <xm:sqref>L30</xm:sqref>
        </x14:conditionalFormatting>
        <x14:conditionalFormatting xmlns:xm="http://schemas.microsoft.com/office/excel/2006/main">
          <x14:cfRule type="expression" priority="55" id="{51263D1C-23BF-4C6F-8796-6FACB818C9FB}">
            <xm:f>'Workings - 2'!$F$88=0</xm:f>
            <x14:dxf>
              <fill>
                <patternFill>
                  <bgColor theme="4"/>
                </patternFill>
              </fill>
            </x14:dxf>
          </x14:cfRule>
          <x14:cfRule type="expression" priority="291" id="{185C5956-CB45-46FE-BCD4-D0CCFB28B016}">
            <xm:f>'Workings - 2'!$G$88&gt;$D$2</xm:f>
            <x14:dxf>
              <fill>
                <patternFill>
                  <bgColor rgb="FF92D050"/>
                </patternFill>
              </fill>
            </x14:dxf>
          </x14:cfRule>
          <x14:cfRule type="expression" priority="292" id="{EC3B3591-90B0-4619-9DA4-5051AECBEB0C}">
            <xm:f>'Workings - 2'!$G$88&gt;$D$3</xm:f>
            <x14:dxf>
              <fill>
                <patternFill>
                  <bgColor rgb="FFFFC000"/>
                </patternFill>
              </fill>
            </x14:dxf>
          </x14:cfRule>
          <x14:cfRule type="expression" priority="293" id="{11583181-D18D-400D-AE07-4ABAD823394A}">
            <xm:f>'Workings - 2'!$G$88&lt;$D$4</xm:f>
            <x14:dxf>
              <fill>
                <patternFill>
                  <bgColor rgb="FFFF0000"/>
                </patternFill>
              </fill>
            </x14:dxf>
          </x14:cfRule>
          <xm:sqref>N8</xm:sqref>
        </x14:conditionalFormatting>
        <x14:conditionalFormatting xmlns:xm="http://schemas.microsoft.com/office/excel/2006/main">
          <x14:cfRule type="expression" priority="54" id="{A2FCBA38-4CB8-461C-94B8-FE13CFEC1C46}">
            <xm:f>'Workings - 2'!$F$89=0</xm:f>
            <x14:dxf>
              <fill>
                <patternFill>
                  <bgColor theme="4"/>
                </patternFill>
              </fill>
            </x14:dxf>
          </x14:cfRule>
          <x14:cfRule type="expression" priority="294" id="{37159183-2F77-4DD0-A7E4-AA7F3E827A78}">
            <xm:f>'Workings - 2'!$G$89&gt;$D$2</xm:f>
            <x14:dxf>
              <fill>
                <patternFill>
                  <bgColor rgb="FF92D050"/>
                </patternFill>
              </fill>
            </x14:dxf>
          </x14:cfRule>
          <x14:cfRule type="expression" priority="295" id="{0BB1B359-7D7E-4140-9248-F9E09DE0B0DE}">
            <xm:f>'Workings - 2'!$G$89&gt;$D$3</xm:f>
            <x14:dxf>
              <fill>
                <patternFill>
                  <bgColor rgb="FFFFC000"/>
                </patternFill>
              </fill>
            </x14:dxf>
          </x14:cfRule>
          <x14:cfRule type="expression" priority="296" id="{1470A0B9-3745-4CB0-A23A-F797E624537B}">
            <xm:f>'Workings - 2'!$G$89&lt;$D$4</xm:f>
            <x14:dxf>
              <fill>
                <patternFill>
                  <bgColor rgb="FFFF0000"/>
                </patternFill>
              </fill>
            </x14:dxf>
          </x14:cfRule>
          <xm:sqref>N10</xm:sqref>
        </x14:conditionalFormatting>
        <x14:conditionalFormatting xmlns:xm="http://schemas.microsoft.com/office/excel/2006/main">
          <x14:cfRule type="expression" priority="53" id="{81C5F0C8-CE36-45A3-8222-E37ABC29927A}">
            <xm:f>'Workings - 2'!$F$90=0</xm:f>
            <x14:dxf>
              <fill>
                <patternFill>
                  <bgColor theme="4"/>
                </patternFill>
              </fill>
            </x14:dxf>
          </x14:cfRule>
          <x14:cfRule type="expression" priority="297" id="{43A7B5D8-B399-40FA-8C31-95CD61F69C40}">
            <xm:f>'Workings - 2'!$G$90&gt;$D$2</xm:f>
            <x14:dxf>
              <fill>
                <patternFill>
                  <bgColor rgb="FF92D050"/>
                </patternFill>
              </fill>
            </x14:dxf>
          </x14:cfRule>
          <x14:cfRule type="expression" priority="298" id="{4D85A54C-0FE8-4338-8BF7-7C3ACFEF6E20}">
            <xm:f>'Workings - 2'!$G$90&gt;$D$3</xm:f>
            <x14:dxf>
              <fill>
                <patternFill>
                  <bgColor rgb="FFFFC000"/>
                </patternFill>
              </fill>
            </x14:dxf>
          </x14:cfRule>
          <x14:cfRule type="expression" priority="299" id="{A4BB35B8-F2AC-479B-8B41-EAC4184E45C3}">
            <xm:f>'Workings - 2'!$G$90&lt;$D$4</xm:f>
            <x14:dxf>
              <fill>
                <patternFill>
                  <bgColor rgb="FFFF0000"/>
                </patternFill>
              </fill>
            </x14:dxf>
          </x14:cfRule>
          <xm:sqref>N12</xm:sqref>
        </x14:conditionalFormatting>
        <x14:conditionalFormatting xmlns:xm="http://schemas.microsoft.com/office/excel/2006/main">
          <x14:cfRule type="expression" priority="52" id="{C816A63E-9C7E-49AF-99E9-D11201D1B638}">
            <xm:f>'Workings - 2'!$F$91=0</xm:f>
            <x14:dxf>
              <fill>
                <patternFill>
                  <bgColor theme="4"/>
                </patternFill>
              </fill>
            </x14:dxf>
          </x14:cfRule>
          <x14:cfRule type="expression" priority="300" id="{8FA43F71-FD81-4E6D-A3DC-EC2AC73FADAB}">
            <xm:f>'Workings - 2'!$G$91&gt;$D$2</xm:f>
            <x14:dxf>
              <fill>
                <patternFill>
                  <bgColor rgb="FF92D050"/>
                </patternFill>
              </fill>
            </x14:dxf>
          </x14:cfRule>
          <x14:cfRule type="expression" priority="301" id="{D69EC447-1D77-4104-B160-926C96A5B7A6}">
            <xm:f>'Workings - 2'!$G$91&gt;$D$3</xm:f>
            <x14:dxf>
              <fill>
                <patternFill>
                  <bgColor rgb="FFFFC000"/>
                </patternFill>
              </fill>
            </x14:dxf>
          </x14:cfRule>
          <x14:cfRule type="expression" priority="302" id="{B4B8A7ED-EF1B-49E0-BE36-808267E336EB}">
            <xm:f>'Workings - 2'!$G$91&lt;$D$4</xm:f>
            <x14:dxf>
              <fill>
                <patternFill>
                  <bgColor rgb="FFFF0000"/>
                </patternFill>
              </fill>
            </x14:dxf>
          </x14:cfRule>
          <xm:sqref>N14</xm:sqref>
        </x14:conditionalFormatting>
        <x14:conditionalFormatting xmlns:xm="http://schemas.microsoft.com/office/excel/2006/main">
          <x14:cfRule type="expression" priority="51" id="{BE1AD412-6E5C-4E1C-94E6-AB8AC829DB73}">
            <xm:f>'Workings - 2'!$F$92=0</xm:f>
            <x14:dxf>
              <fill>
                <patternFill>
                  <bgColor theme="4"/>
                </patternFill>
              </fill>
            </x14:dxf>
          </x14:cfRule>
          <x14:cfRule type="expression" priority="303" id="{4CE5D5AA-A95E-48CA-823A-3145BBBF2DD1}">
            <xm:f>'Workings - 2'!$G$92&gt;$D$2</xm:f>
            <x14:dxf>
              <fill>
                <patternFill>
                  <bgColor rgb="FF92D050"/>
                </patternFill>
              </fill>
            </x14:dxf>
          </x14:cfRule>
          <x14:cfRule type="expression" priority="304" id="{0DB4E9BC-06D4-44E4-9E8F-7CCB2B808A36}">
            <xm:f>'Workings - 2'!$G$92&gt;$D$3</xm:f>
            <x14:dxf>
              <fill>
                <patternFill>
                  <bgColor rgb="FFFFC000"/>
                </patternFill>
              </fill>
            </x14:dxf>
          </x14:cfRule>
          <x14:cfRule type="expression" priority="305" id="{12A058D9-A1EC-4E70-9114-5C69647A8670}">
            <xm:f>'Workings - 2'!$G$92&lt;$D$4</xm:f>
            <x14:dxf>
              <fill>
                <patternFill>
                  <bgColor rgb="FFFF0000"/>
                </patternFill>
              </fill>
            </x14:dxf>
          </x14:cfRule>
          <xm:sqref>N16</xm:sqref>
        </x14:conditionalFormatting>
        <x14:conditionalFormatting xmlns:xm="http://schemas.microsoft.com/office/excel/2006/main">
          <x14:cfRule type="expression" priority="50" id="{A5370866-976A-4BE5-A0EF-DE325BAB0F83}">
            <xm:f>'Workings - 2'!$F$93=0</xm:f>
            <x14:dxf>
              <fill>
                <patternFill>
                  <bgColor theme="4"/>
                </patternFill>
              </fill>
            </x14:dxf>
          </x14:cfRule>
          <x14:cfRule type="expression" priority="306" id="{4CBB4383-895A-49B4-BFFA-0FC9C0F37C36}">
            <xm:f>'Workings - 2'!$G$93&gt;$D$2</xm:f>
            <x14:dxf>
              <fill>
                <patternFill>
                  <bgColor rgb="FF92D050"/>
                </patternFill>
              </fill>
            </x14:dxf>
          </x14:cfRule>
          <x14:cfRule type="expression" priority="307" id="{A09E7684-87F3-4907-97B2-BB425BD76F1A}">
            <xm:f>'Workings - 2'!$G$93&gt;$D$3</xm:f>
            <x14:dxf>
              <fill>
                <patternFill>
                  <bgColor rgb="FFFFC000"/>
                </patternFill>
              </fill>
            </x14:dxf>
          </x14:cfRule>
          <x14:cfRule type="expression" priority="308" id="{F8CD4389-4126-4976-B63D-E6178DCC5ABB}">
            <xm:f>'Workings - 2'!$G$93&lt;$D$4</xm:f>
            <x14:dxf>
              <fill>
                <patternFill>
                  <bgColor rgb="FFFF0000"/>
                </patternFill>
              </fill>
            </x14:dxf>
          </x14:cfRule>
          <xm:sqref>N18</xm:sqref>
        </x14:conditionalFormatting>
        <x14:conditionalFormatting xmlns:xm="http://schemas.microsoft.com/office/excel/2006/main">
          <x14:cfRule type="expression" priority="49" id="{55CBB1D3-DB30-4A85-88DA-E8C7AF980D1D}">
            <xm:f>'Workings - 2'!$F$94=0</xm:f>
            <x14:dxf>
              <fill>
                <patternFill>
                  <bgColor theme="4"/>
                </patternFill>
              </fill>
            </x14:dxf>
          </x14:cfRule>
          <x14:cfRule type="expression" priority="309" id="{A2777FDA-E4DD-46A1-BB19-365E89093D34}">
            <xm:f>'Workings - 2'!$G$94&gt;$D$2</xm:f>
            <x14:dxf>
              <fill>
                <patternFill>
                  <bgColor rgb="FF92D050"/>
                </patternFill>
              </fill>
            </x14:dxf>
          </x14:cfRule>
          <x14:cfRule type="expression" priority="310" id="{A0AC5B0B-D1EB-4334-90B5-01265FD6E863}">
            <xm:f>'Workings - 2'!$G$94&gt;$D$3</xm:f>
            <x14:dxf>
              <fill>
                <patternFill>
                  <bgColor rgb="FFFFC000"/>
                </patternFill>
              </fill>
            </x14:dxf>
          </x14:cfRule>
          <x14:cfRule type="expression" priority="311" id="{3B60F246-3F08-4FCD-B8AD-AE22463C0303}">
            <xm:f>'Workings - 2'!$G$94&lt;$D$4</xm:f>
            <x14:dxf>
              <fill>
                <patternFill>
                  <bgColor rgb="FFFF0000"/>
                </patternFill>
              </fill>
            </x14:dxf>
          </x14:cfRule>
          <xm:sqref>N20</xm:sqref>
        </x14:conditionalFormatting>
        <x14:conditionalFormatting xmlns:xm="http://schemas.microsoft.com/office/excel/2006/main">
          <x14:cfRule type="expression" priority="48" id="{FBDFC2AC-2BDB-4F50-B9D4-676D7C750B54}">
            <xm:f>'Workings - 2'!$F$95=0</xm:f>
            <x14:dxf>
              <fill>
                <patternFill>
                  <bgColor theme="4"/>
                </patternFill>
              </fill>
            </x14:dxf>
          </x14:cfRule>
          <x14:cfRule type="expression" priority="312" id="{158AC325-037A-48BF-BCD3-CFA5BCF7281F}">
            <xm:f>'Workings - 2'!$G$95&gt;$D$2</xm:f>
            <x14:dxf>
              <fill>
                <patternFill>
                  <bgColor rgb="FF92D050"/>
                </patternFill>
              </fill>
            </x14:dxf>
          </x14:cfRule>
          <x14:cfRule type="expression" priority="313" id="{EC0368B0-42C9-4A87-96FA-F5453CDF6614}">
            <xm:f>'Workings - 2'!$G$95&gt;$D$3</xm:f>
            <x14:dxf>
              <fill>
                <patternFill>
                  <bgColor rgb="FFFFC000"/>
                </patternFill>
              </fill>
            </x14:dxf>
          </x14:cfRule>
          <x14:cfRule type="expression" priority="314" id="{2CCFBB86-E2E8-42C8-B232-5207812466BF}">
            <xm:f>'Workings - 2'!$G$95&lt;$D$4</xm:f>
            <x14:dxf>
              <fill>
                <patternFill>
                  <bgColor rgb="FFFF0000"/>
                </patternFill>
              </fill>
            </x14:dxf>
          </x14:cfRule>
          <xm:sqref>N22</xm:sqref>
        </x14:conditionalFormatting>
        <x14:conditionalFormatting xmlns:xm="http://schemas.microsoft.com/office/excel/2006/main">
          <x14:cfRule type="expression" priority="47" id="{D50001AC-ACD1-4BF6-9AC8-975FD6C57B5C}">
            <xm:f>'Workings - 2'!$F$96=0</xm:f>
            <x14:dxf>
              <fill>
                <patternFill>
                  <bgColor theme="4"/>
                </patternFill>
              </fill>
            </x14:dxf>
          </x14:cfRule>
          <x14:cfRule type="expression" priority="315" id="{C508883C-E284-4D2D-B049-082A047127D6}">
            <xm:f>'Workings - 2'!$G$96&gt;$D$2</xm:f>
            <x14:dxf>
              <fill>
                <patternFill>
                  <bgColor rgb="FF92D050"/>
                </patternFill>
              </fill>
            </x14:dxf>
          </x14:cfRule>
          <x14:cfRule type="expression" priority="316" id="{2AADBD22-3513-4174-81B3-7307C1DF4778}">
            <xm:f>'Workings - 2'!$G$96&gt;$D$3</xm:f>
            <x14:dxf>
              <fill>
                <patternFill>
                  <bgColor rgb="FFFFC000"/>
                </patternFill>
              </fill>
            </x14:dxf>
          </x14:cfRule>
          <x14:cfRule type="expression" priority="317" id="{447C49F1-72A0-41D6-B512-117E4CDB9BF7}">
            <xm:f>'Workings - 2'!$G$96&lt;$D$4</xm:f>
            <x14:dxf>
              <fill>
                <patternFill>
                  <bgColor rgb="FFFF0000"/>
                </patternFill>
              </fill>
            </x14:dxf>
          </x14:cfRule>
          <xm:sqref>N24</xm:sqref>
        </x14:conditionalFormatting>
        <x14:conditionalFormatting xmlns:xm="http://schemas.microsoft.com/office/excel/2006/main">
          <x14:cfRule type="expression" priority="46" id="{A518F6AE-5A58-41D5-ABF5-EA8725FC1CD9}">
            <xm:f>'Workings - 2'!$F$97=0</xm:f>
            <x14:dxf>
              <fill>
                <patternFill>
                  <bgColor theme="4"/>
                </patternFill>
              </fill>
            </x14:dxf>
          </x14:cfRule>
          <x14:cfRule type="expression" priority="318" id="{338A3791-53A4-4CDE-86ED-F332EA4BEB5D}">
            <xm:f>'Workings - 2'!$G$97&gt;$D$2</xm:f>
            <x14:dxf>
              <fill>
                <patternFill>
                  <bgColor rgb="FF92D050"/>
                </patternFill>
              </fill>
            </x14:dxf>
          </x14:cfRule>
          <x14:cfRule type="expression" priority="319" id="{3ECF0DA3-B4D2-4803-9691-13F40E6A86C1}">
            <xm:f>'Workings - 2'!$G$97&gt;$D$3</xm:f>
            <x14:dxf>
              <fill>
                <patternFill>
                  <bgColor rgb="FFFFC000"/>
                </patternFill>
              </fill>
            </x14:dxf>
          </x14:cfRule>
          <x14:cfRule type="expression" priority="320" id="{57BAE56D-4FCF-45E7-ABD1-DCDE98E04F8B}">
            <xm:f>'Workings - 2'!$G$97&lt;$D$4</xm:f>
            <x14:dxf>
              <fill>
                <patternFill>
                  <bgColor rgb="FFFF0000"/>
                </patternFill>
              </fill>
            </x14:dxf>
          </x14:cfRule>
          <xm:sqref>N26</xm:sqref>
        </x14:conditionalFormatting>
        <x14:conditionalFormatting xmlns:xm="http://schemas.microsoft.com/office/excel/2006/main">
          <x14:cfRule type="expression" priority="45" id="{CC684A7F-6B93-4794-B6B0-E75CC7C2D4C8}">
            <xm:f>'Workings - 2'!$F$98=0</xm:f>
            <x14:dxf>
              <fill>
                <patternFill>
                  <bgColor theme="4"/>
                </patternFill>
              </fill>
            </x14:dxf>
          </x14:cfRule>
          <x14:cfRule type="expression" priority="321" id="{D4C00F2D-BB41-4C8F-863E-F6F11304D17C}">
            <xm:f>'Workings - 2'!$G$98&gt;$D$2</xm:f>
            <x14:dxf>
              <fill>
                <patternFill>
                  <bgColor rgb="FF92D050"/>
                </patternFill>
              </fill>
            </x14:dxf>
          </x14:cfRule>
          <x14:cfRule type="expression" priority="322" id="{B0C96608-35DB-4930-A97F-D983EFB8F45D}">
            <xm:f>'Workings - 2'!$G$98&gt;$D$3</xm:f>
            <x14:dxf>
              <fill>
                <patternFill>
                  <bgColor rgb="FFFFC000"/>
                </patternFill>
              </fill>
            </x14:dxf>
          </x14:cfRule>
          <x14:cfRule type="expression" priority="323" id="{004033BA-A3D9-4CE2-B573-6827B23ED80D}">
            <xm:f>'Workings - 2'!$G$98&lt;$D$4</xm:f>
            <x14:dxf>
              <fill>
                <patternFill>
                  <bgColor rgb="FFFF0000"/>
                </patternFill>
              </fill>
            </x14:dxf>
          </x14:cfRule>
          <xm:sqref>N28</xm:sqref>
        </x14:conditionalFormatting>
        <x14:conditionalFormatting xmlns:xm="http://schemas.microsoft.com/office/excel/2006/main">
          <x14:cfRule type="expression" priority="44" id="{7D63FAE2-081C-423F-BA0A-0CA3A731F0AB}">
            <xm:f>'Workings - 2'!$F$103=0</xm:f>
            <x14:dxf>
              <fill>
                <patternFill>
                  <bgColor theme="4"/>
                </patternFill>
              </fill>
            </x14:dxf>
          </x14:cfRule>
          <x14:cfRule type="expression" priority="324" id="{0CEBA85F-DC61-4150-A6F0-A5AAEB63C621}">
            <xm:f>'Workings - 2'!$G$103&gt;$D$2</xm:f>
            <x14:dxf>
              <fill>
                <patternFill>
                  <bgColor rgb="FF92D050"/>
                </patternFill>
              </fill>
            </x14:dxf>
          </x14:cfRule>
          <x14:cfRule type="expression" priority="325" id="{AE5E8CB4-6BB3-4DA1-96B1-A476233BD172}">
            <xm:f>'Workings - 2'!$G$103&gt;$D$3</xm:f>
            <x14:dxf>
              <fill>
                <patternFill>
                  <bgColor rgb="FFFFC000"/>
                </patternFill>
              </fill>
            </x14:dxf>
          </x14:cfRule>
          <x14:cfRule type="expression" priority="326" id="{248B6BDF-7851-4FD7-88D1-0D794DBE8810}">
            <xm:f>'Workings - 2'!$G$103&lt;$D$4</xm:f>
            <x14:dxf>
              <fill>
                <patternFill>
                  <bgColor rgb="FFFF0000"/>
                </patternFill>
              </fill>
            </x14:dxf>
          </x14:cfRule>
          <xm:sqref>P8</xm:sqref>
        </x14:conditionalFormatting>
        <x14:conditionalFormatting xmlns:xm="http://schemas.microsoft.com/office/excel/2006/main">
          <x14:cfRule type="expression" priority="43" id="{631A41D4-22E1-4B16-BA4F-65A5206FB942}">
            <xm:f>'Workings - 2'!$F$104=0</xm:f>
            <x14:dxf>
              <fill>
                <patternFill>
                  <bgColor theme="4"/>
                </patternFill>
              </fill>
            </x14:dxf>
          </x14:cfRule>
          <x14:cfRule type="expression" priority="327" id="{CE43CD27-733E-4D07-99A9-5E823AB02BC8}">
            <xm:f>'Workings - 2'!$G$104&gt;$D$2</xm:f>
            <x14:dxf>
              <fill>
                <patternFill>
                  <bgColor rgb="FF92D050"/>
                </patternFill>
              </fill>
            </x14:dxf>
          </x14:cfRule>
          <x14:cfRule type="expression" priority="328" id="{9DD6B5D3-6A64-4967-83B5-49A0AC36CAF3}">
            <xm:f>'Workings - 2'!$G$104&gt;$D$3</xm:f>
            <x14:dxf>
              <fill>
                <patternFill>
                  <bgColor rgb="FFFFC000"/>
                </patternFill>
              </fill>
            </x14:dxf>
          </x14:cfRule>
          <x14:cfRule type="expression" priority="329" id="{DF47D304-9AE3-4DFB-8EC6-501231F854EB}">
            <xm:f>'Workings - 2'!$G$104&lt;$D$4</xm:f>
            <x14:dxf>
              <fill>
                <patternFill>
                  <bgColor rgb="FFFF0000"/>
                </patternFill>
              </fill>
            </x14:dxf>
          </x14:cfRule>
          <xm:sqref>P10</xm:sqref>
        </x14:conditionalFormatting>
        <x14:conditionalFormatting xmlns:xm="http://schemas.microsoft.com/office/excel/2006/main">
          <x14:cfRule type="expression" priority="42" id="{A41DDD4E-1A14-4ED9-AF8C-175413329B7E}">
            <xm:f>'Workings - 2'!$F$105=0</xm:f>
            <x14:dxf>
              <fill>
                <patternFill>
                  <bgColor theme="4"/>
                </patternFill>
              </fill>
            </x14:dxf>
          </x14:cfRule>
          <x14:cfRule type="expression" priority="330" id="{6EE9709B-12AB-44A9-83B9-30134C33D010}">
            <xm:f>'Workings - 2'!$G$105&gt;$D$2</xm:f>
            <x14:dxf>
              <fill>
                <patternFill>
                  <bgColor rgb="FF92D050"/>
                </patternFill>
              </fill>
            </x14:dxf>
          </x14:cfRule>
          <x14:cfRule type="expression" priority="331" id="{28619832-5F38-4526-97BC-1DA97B1E1A15}">
            <xm:f>'Workings - 2'!$G$105&gt;$D$3</xm:f>
            <x14:dxf>
              <fill>
                <patternFill>
                  <bgColor rgb="FFFFC000"/>
                </patternFill>
              </fill>
            </x14:dxf>
          </x14:cfRule>
          <x14:cfRule type="expression" priority="332" id="{7D5E5C0F-1C60-403B-ACB4-02F65B88500A}">
            <xm:f>'Workings - 2'!$G$105&lt;$D$4</xm:f>
            <x14:dxf>
              <fill>
                <patternFill>
                  <bgColor rgb="FFFF0000"/>
                </patternFill>
              </fill>
            </x14:dxf>
          </x14:cfRule>
          <xm:sqref>P12</xm:sqref>
        </x14:conditionalFormatting>
        <x14:conditionalFormatting xmlns:xm="http://schemas.microsoft.com/office/excel/2006/main">
          <x14:cfRule type="expression" priority="41" id="{CB349F73-E6D0-43FA-8F97-1482420F5ACA}">
            <xm:f>'Workings - 2'!$F$106=0</xm:f>
            <x14:dxf>
              <fill>
                <patternFill>
                  <bgColor theme="4"/>
                </patternFill>
              </fill>
            </x14:dxf>
          </x14:cfRule>
          <x14:cfRule type="expression" priority="333" id="{0C8708BD-8F84-4B10-BA06-F61DA7429138}">
            <xm:f>'Workings - 2'!$G$106&gt;$D$2</xm:f>
            <x14:dxf>
              <fill>
                <patternFill>
                  <bgColor rgb="FF92D050"/>
                </patternFill>
              </fill>
            </x14:dxf>
          </x14:cfRule>
          <x14:cfRule type="expression" priority="334" id="{2AC50961-EB68-4C27-A521-B56B41AC8DFA}">
            <xm:f>'Workings - 2'!$G$106&gt;$D$3</xm:f>
            <x14:dxf>
              <fill>
                <patternFill>
                  <bgColor rgb="FFFFC000"/>
                </patternFill>
              </fill>
            </x14:dxf>
          </x14:cfRule>
          <x14:cfRule type="expression" priority="335" id="{FD6847B6-B043-4973-A79D-9006AD02127B}">
            <xm:f>'Workings - 2'!$G$106&lt;$D$4</xm:f>
            <x14:dxf>
              <fill>
                <patternFill>
                  <bgColor rgb="FFFF0000"/>
                </patternFill>
              </fill>
            </x14:dxf>
          </x14:cfRule>
          <xm:sqref>P14</xm:sqref>
        </x14:conditionalFormatting>
        <x14:conditionalFormatting xmlns:xm="http://schemas.microsoft.com/office/excel/2006/main">
          <x14:cfRule type="expression" priority="40" id="{4C4D8A6A-E64C-450A-ACB9-B7F595A57511}">
            <xm:f>'Workings - 2'!$F$107=0</xm:f>
            <x14:dxf>
              <fill>
                <patternFill>
                  <bgColor theme="4"/>
                </patternFill>
              </fill>
            </x14:dxf>
          </x14:cfRule>
          <x14:cfRule type="expression" priority="336" id="{F3C0FF89-E33B-4D00-97EE-45950A720784}">
            <xm:f>'Workings - 2'!$G$107&gt;$D$2</xm:f>
            <x14:dxf>
              <fill>
                <patternFill>
                  <bgColor rgb="FF92D050"/>
                </patternFill>
              </fill>
            </x14:dxf>
          </x14:cfRule>
          <x14:cfRule type="expression" priority="337" id="{874FFFF8-DBAD-447E-AE4C-85CBDBE6FCB1}">
            <xm:f>'Workings - 2'!$G$107&gt;$D$3</xm:f>
            <x14:dxf>
              <fill>
                <patternFill>
                  <bgColor rgb="FFFFC000"/>
                </patternFill>
              </fill>
            </x14:dxf>
          </x14:cfRule>
          <x14:cfRule type="expression" priority="338" id="{5A92CA1F-6758-40A2-AFBC-7A79F54EB86B}">
            <xm:f>'Workings - 2'!$G$107&lt;$D$4</xm:f>
            <x14:dxf>
              <fill>
                <patternFill>
                  <bgColor rgb="FFFF0000"/>
                </patternFill>
              </fill>
            </x14:dxf>
          </x14:cfRule>
          <xm:sqref>P16</xm:sqref>
        </x14:conditionalFormatting>
        <x14:conditionalFormatting xmlns:xm="http://schemas.microsoft.com/office/excel/2006/main">
          <x14:cfRule type="expression" priority="39" id="{29B99598-30BE-4AD8-B831-518BABB5CD1C}">
            <xm:f>'Workings - 2'!$F$108=0</xm:f>
            <x14:dxf>
              <fill>
                <patternFill>
                  <bgColor theme="4"/>
                </patternFill>
              </fill>
            </x14:dxf>
          </x14:cfRule>
          <x14:cfRule type="expression" priority="339" id="{079BECCA-1A6E-4F32-BDE7-823A325D3D63}">
            <xm:f>'Workings - 2'!$G$108&gt;$D$2</xm:f>
            <x14:dxf>
              <fill>
                <patternFill>
                  <bgColor rgb="FF92D050"/>
                </patternFill>
              </fill>
            </x14:dxf>
          </x14:cfRule>
          <x14:cfRule type="expression" priority="340" id="{3C9D6D88-F9C4-4B88-8F15-F22CED2F617E}">
            <xm:f>'Workings - 2'!$G$108&gt;$D$3</xm:f>
            <x14:dxf>
              <fill>
                <patternFill>
                  <bgColor rgb="FFFFC000"/>
                </patternFill>
              </fill>
            </x14:dxf>
          </x14:cfRule>
          <x14:cfRule type="expression" priority="341" id="{5924117D-6DCB-4BB0-BB13-22CCB833C175}">
            <xm:f>'Workings - 2'!$G$108&lt;$D$4</xm:f>
            <x14:dxf>
              <fill>
                <patternFill>
                  <bgColor rgb="FFFF0000"/>
                </patternFill>
              </fill>
            </x14:dxf>
          </x14:cfRule>
          <xm:sqref>P18</xm:sqref>
        </x14:conditionalFormatting>
        <x14:conditionalFormatting xmlns:xm="http://schemas.microsoft.com/office/excel/2006/main">
          <x14:cfRule type="expression" priority="38" id="{ABB228CA-426B-49DE-A39B-D832681EAA20}">
            <xm:f>'Workings - 2'!$F$109=0</xm:f>
            <x14:dxf>
              <fill>
                <patternFill>
                  <bgColor theme="4"/>
                </patternFill>
              </fill>
            </x14:dxf>
          </x14:cfRule>
          <x14:cfRule type="expression" priority="342" id="{7C6CB84F-0A46-416B-AD8A-76089A7DC122}">
            <xm:f>'Workings - 2'!$G$109&gt;$D$2</xm:f>
            <x14:dxf>
              <fill>
                <patternFill>
                  <bgColor rgb="FF92D050"/>
                </patternFill>
              </fill>
            </x14:dxf>
          </x14:cfRule>
          <x14:cfRule type="expression" priority="343" id="{D167B502-71DB-45FD-9CC1-AAE3D056A28F}">
            <xm:f>'Workings - 2'!$G$109&gt;$D$3</xm:f>
            <x14:dxf>
              <fill>
                <patternFill>
                  <bgColor rgb="FFFFC000"/>
                </patternFill>
              </fill>
            </x14:dxf>
          </x14:cfRule>
          <x14:cfRule type="expression" priority="344" id="{B3B36CF8-738A-44ED-B9E5-2D6E610D5B1F}">
            <xm:f>'Workings - 2'!$G$109&lt;$D$4</xm:f>
            <x14:dxf>
              <fill>
                <patternFill>
                  <bgColor rgb="FFFF0000"/>
                </patternFill>
              </fill>
            </x14:dxf>
          </x14:cfRule>
          <xm:sqref>P20</xm:sqref>
        </x14:conditionalFormatting>
        <x14:conditionalFormatting xmlns:xm="http://schemas.microsoft.com/office/excel/2006/main">
          <x14:cfRule type="expression" priority="37" id="{58F5DDA2-A39B-44F5-A9EE-A3224DFDBDE1}">
            <xm:f>'Workings - 2'!$F$114=0</xm:f>
            <x14:dxf>
              <fill>
                <patternFill>
                  <bgColor theme="4"/>
                </patternFill>
              </fill>
            </x14:dxf>
          </x14:cfRule>
          <x14:cfRule type="expression" priority="345" id="{6AF30578-3473-42BA-A2DF-3A14746E198F}">
            <xm:f>'Workings - 2'!$G$114&gt;$D$2</xm:f>
            <x14:dxf>
              <fill>
                <patternFill>
                  <bgColor rgb="FF92D050"/>
                </patternFill>
              </fill>
            </x14:dxf>
          </x14:cfRule>
          <x14:cfRule type="expression" priority="346" id="{0AC7B643-6D2A-43FE-9696-8E31426DA83A}">
            <xm:f>'Workings - 2'!$G$114&gt;$D$3</xm:f>
            <x14:dxf>
              <fill>
                <patternFill>
                  <bgColor rgb="FFFFC000"/>
                </patternFill>
              </fill>
            </x14:dxf>
          </x14:cfRule>
          <x14:cfRule type="expression" priority="347" id="{A2036ECF-98C9-4BAA-AF12-9200F0C0569F}">
            <xm:f>'Workings - 2'!$G$114&lt;$D$4</xm:f>
            <x14:dxf>
              <fill>
                <patternFill>
                  <bgColor rgb="FFFF0000"/>
                </patternFill>
              </fill>
            </x14:dxf>
          </x14:cfRule>
          <xm:sqref>R8</xm:sqref>
        </x14:conditionalFormatting>
        <x14:conditionalFormatting xmlns:xm="http://schemas.microsoft.com/office/excel/2006/main">
          <x14:cfRule type="expression" priority="36" id="{1642FD23-407F-4108-A64A-8DCD12D20BE3}">
            <xm:f>'Workings - 2'!$F$115=0</xm:f>
            <x14:dxf>
              <fill>
                <patternFill>
                  <bgColor theme="4"/>
                </patternFill>
              </fill>
            </x14:dxf>
          </x14:cfRule>
          <x14:cfRule type="expression" priority="348" id="{F7AC157A-9AB5-4D8C-BDAD-BF9628C0C8BF}">
            <xm:f>'Workings - 2'!$G$115&gt;$D$2</xm:f>
            <x14:dxf>
              <fill>
                <patternFill>
                  <bgColor rgb="FF92D050"/>
                </patternFill>
              </fill>
            </x14:dxf>
          </x14:cfRule>
          <x14:cfRule type="expression" priority="349" id="{12F9F0D2-6118-4429-92C1-1EA680188A45}">
            <xm:f>'Workings - 2'!$G$115&gt;$D$3</xm:f>
            <x14:dxf>
              <fill>
                <patternFill>
                  <bgColor rgb="FFFFC000"/>
                </patternFill>
              </fill>
            </x14:dxf>
          </x14:cfRule>
          <x14:cfRule type="expression" priority="350" id="{0501A5EA-AA2B-4803-BF46-4359A29297E3}">
            <xm:f>'Workings - 2'!$G$115&lt;$D$4</xm:f>
            <x14:dxf>
              <fill>
                <patternFill>
                  <bgColor rgb="FFFF0000"/>
                </patternFill>
              </fill>
            </x14:dxf>
          </x14:cfRule>
          <xm:sqref>R10</xm:sqref>
        </x14:conditionalFormatting>
        <x14:conditionalFormatting xmlns:xm="http://schemas.microsoft.com/office/excel/2006/main">
          <x14:cfRule type="expression" priority="35" id="{1E9C64C4-8C7F-4342-9B74-62BD0728BD57}">
            <xm:f>'Workings - 2'!$F$116=0</xm:f>
            <x14:dxf>
              <fill>
                <patternFill>
                  <bgColor theme="4"/>
                </patternFill>
              </fill>
            </x14:dxf>
          </x14:cfRule>
          <x14:cfRule type="expression" priority="351" id="{1F23EBE5-C1F4-458A-B4AC-56A7BAB6D619}">
            <xm:f>'Workings - 2'!$G$116&gt;$D$2</xm:f>
            <x14:dxf>
              <fill>
                <patternFill>
                  <bgColor rgb="FF92D050"/>
                </patternFill>
              </fill>
            </x14:dxf>
          </x14:cfRule>
          <x14:cfRule type="expression" priority="352" id="{8B4226A0-83E7-44EC-83AF-2E16DBE857E5}">
            <xm:f>'Workings - 2'!$G$116&gt;$D$3</xm:f>
            <x14:dxf>
              <fill>
                <patternFill>
                  <bgColor rgb="FFFFC000"/>
                </patternFill>
              </fill>
            </x14:dxf>
          </x14:cfRule>
          <x14:cfRule type="expression" priority="353" id="{24478195-6852-45C4-858D-A6AD9F5318C7}">
            <xm:f>'Workings - 2'!$G$116&lt;$D$4</xm:f>
            <x14:dxf>
              <fill>
                <patternFill>
                  <bgColor rgb="FFFF0000"/>
                </patternFill>
              </fill>
            </x14:dxf>
          </x14:cfRule>
          <xm:sqref>R12</xm:sqref>
        </x14:conditionalFormatting>
        <x14:conditionalFormatting xmlns:xm="http://schemas.microsoft.com/office/excel/2006/main">
          <x14:cfRule type="expression" priority="34" id="{367885D0-1B6D-44B6-BC0E-F5AA45953139}">
            <xm:f>'Workings - 2'!$F$117=0</xm:f>
            <x14:dxf>
              <fill>
                <patternFill>
                  <bgColor theme="4"/>
                </patternFill>
              </fill>
            </x14:dxf>
          </x14:cfRule>
          <x14:cfRule type="expression" priority="354" id="{4C3FE578-B96B-4D8F-9BF2-813EE02F9144}">
            <xm:f>'Workings - 2'!$G$117&gt;$D$2</xm:f>
            <x14:dxf>
              <fill>
                <patternFill>
                  <bgColor rgb="FF92D050"/>
                </patternFill>
              </fill>
            </x14:dxf>
          </x14:cfRule>
          <x14:cfRule type="expression" priority="355" id="{FDE2C58C-0B3C-4DA8-8A65-D57B3AA7B249}">
            <xm:f>'Workings - 2'!$G$117&gt;$D$3</xm:f>
            <x14:dxf>
              <fill>
                <patternFill>
                  <bgColor rgb="FFFFC000"/>
                </patternFill>
              </fill>
            </x14:dxf>
          </x14:cfRule>
          <x14:cfRule type="expression" priority="356" id="{8BFF4D7E-400E-42D0-87CE-4E03920E86C3}">
            <xm:f>'Workings - 2'!$G$117&lt;$D$4</xm:f>
            <x14:dxf>
              <fill>
                <patternFill>
                  <bgColor rgb="FFFF0000"/>
                </patternFill>
              </fill>
            </x14:dxf>
          </x14:cfRule>
          <xm:sqref>R14</xm:sqref>
        </x14:conditionalFormatting>
        <x14:conditionalFormatting xmlns:xm="http://schemas.microsoft.com/office/excel/2006/main">
          <x14:cfRule type="expression" priority="33" id="{3E4AD00D-057D-49E8-BD9A-B1E19415064D}">
            <xm:f>'Workings - 2'!$F$118=0</xm:f>
            <x14:dxf>
              <fill>
                <patternFill>
                  <bgColor theme="4"/>
                </patternFill>
              </fill>
            </x14:dxf>
          </x14:cfRule>
          <x14:cfRule type="expression" priority="357" id="{578BF5B5-10A3-4446-8E2C-8E8FE796735C}">
            <xm:f>'Workings - 2'!$G$118&gt;$D$2</xm:f>
            <x14:dxf>
              <fill>
                <patternFill>
                  <bgColor rgb="FF92D050"/>
                </patternFill>
              </fill>
            </x14:dxf>
          </x14:cfRule>
          <x14:cfRule type="expression" priority="358" id="{5ADB19EB-ECB8-417B-8061-2498B6815A68}">
            <xm:f>'Workings - 2'!$G$118&gt;$D$3</xm:f>
            <x14:dxf>
              <fill>
                <patternFill>
                  <bgColor rgb="FFFFC000"/>
                </patternFill>
              </fill>
            </x14:dxf>
          </x14:cfRule>
          <x14:cfRule type="expression" priority="359" id="{83080E48-AD7D-42B7-82EE-17707E32F369}">
            <xm:f>'Workings - 2'!$G$118&lt;$D$4</xm:f>
            <x14:dxf>
              <fill>
                <patternFill>
                  <bgColor rgb="FFFF0000"/>
                </patternFill>
              </fill>
            </x14:dxf>
          </x14:cfRule>
          <xm:sqref>R16</xm:sqref>
        </x14:conditionalFormatting>
        <x14:conditionalFormatting xmlns:xm="http://schemas.microsoft.com/office/excel/2006/main">
          <x14:cfRule type="expression" priority="32" id="{FA979EBB-B51A-4EAA-9CED-20078BC09A71}">
            <xm:f>'Workings - 2'!$F$119=0</xm:f>
            <x14:dxf>
              <fill>
                <patternFill>
                  <bgColor theme="4"/>
                </patternFill>
              </fill>
            </x14:dxf>
          </x14:cfRule>
          <x14:cfRule type="expression" priority="360" id="{B9C417C3-8528-4069-91B8-CDB438EF1287}">
            <xm:f>'Workings - 2'!$G$119&gt;$D$2</xm:f>
            <x14:dxf>
              <fill>
                <patternFill>
                  <bgColor rgb="FF92D050"/>
                </patternFill>
              </fill>
            </x14:dxf>
          </x14:cfRule>
          <x14:cfRule type="expression" priority="361" id="{4210DF29-77F6-430B-AA3F-2FD239BC2618}">
            <xm:f>'Workings - 2'!$G$119&gt;$D$3</xm:f>
            <x14:dxf>
              <fill>
                <patternFill>
                  <bgColor rgb="FFFFC000"/>
                </patternFill>
              </fill>
            </x14:dxf>
          </x14:cfRule>
          <x14:cfRule type="expression" priority="362" id="{EE764442-4454-408A-94A7-9A725796EB9F}">
            <xm:f>'Workings - 2'!$G$119&lt;$D$4</xm:f>
            <x14:dxf>
              <fill>
                <patternFill>
                  <bgColor rgb="FFFF0000"/>
                </patternFill>
              </fill>
            </x14:dxf>
          </x14:cfRule>
          <xm:sqref>R18</xm:sqref>
        </x14:conditionalFormatting>
        <x14:conditionalFormatting xmlns:xm="http://schemas.microsoft.com/office/excel/2006/main">
          <x14:cfRule type="expression" priority="31" id="{E585306A-1926-4183-A346-A7D6440F6D73}">
            <xm:f>'Workings - 2'!$F$120=0</xm:f>
            <x14:dxf>
              <fill>
                <patternFill>
                  <bgColor theme="4"/>
                </patternFill>
              </fill>
            </x14:dxf>
          </x14:cfRule>
          <x14:cfRule type="expression" priority="363" id="{AAFA70E9-15B2-4070-98B9-B5FCF6F99F65}">
            <xm:f>'Workings - 2'!$G$120&gt;$D$2</xm:f>
            <x14:dxf>
              <fill>
                <patternFill>
                  <bgColor rgb="FF92D050"/>
                </patternFill>
              </fill>
            </x14:dxf>
          </x14:cfRule>
          <x14:cfRule type="expression" priority="364" id="{BBFFC7DB-CF74-457A-A242-E4B9695DFAA7}">
            <xm:f>'Workings - 2'!$G$120&gt;$D$3</xm:f>
            <x14:dxf>
              <fill>
                <patternFill>
                  <bgColor rgb="FFFFC000"/>
                </patternFill>
              </fill>
            </x14:dxf>
          </x14:cfRule>
          <x14:cfRule type="expression" priority="365" id="{5120930A-DFB5-4067-9F8B-C9E50F55CFB1}">
            <xm:f>'Workings - 2'!$G$120&lt;$D$4</xm:f>
            <x14:dxf>
              <fill>
                <patternFill>
                  <bgColor rgb="FFFF0000"/>
                </patternFill>
              </fill>
            </x14:dxf>
          </x14:cfRule>
          <xm:sqref>R20</xm:sqref>
        </x14:conditionalFormatting>
        <x14:conditionalFormatting xmlns:xm="http://schemas.microsoft.com/office/excel/2006/main">
          <x14:cfRule type="expression" priority="30" id="{FF4F6623-0FFC-4685-A2B5-FF9B5D81B436}">
            <xm:f>'Workings - 2'!$F$125=0</xm:f>
            <x14:dxf>
              <fill>
                <patternFill>
                  <bgColor theme="4"/>
                </patternFill>
              </fill>
            </x14:dxf>
          </x14:cfRule>
          <x14:cfRule type="expression" priority="366" id="{F244E30E-683B-4FB1-A613-7070E0CB1451}">
            <xm:f>'Workings - 2'!$G$125&gt;$D$2</xm:f>
            <x14:dxf>
              <fill>
                <patternFill>
                  <bgColor rgb="FF92D050"/>
                </patternFill>
              </fill>
            </x14:dxf>
          </x14:cfRule>
          <x14:cfRule type="expression" priority="367" id="{9E42A6E4-F0EB-48C0-B8A1-A523EF2C0F25}">
            <xm:f>'Workings - 2'!$G$125&gt;$D$3</xm:f>
            <x14:dxf>
              <fill>
                <patternFill>
                  <bgColor rgb="FFFFC000"/>
                </patternFill>
              </fill>
            </x14:dxf>
          </x14:cfRule>
          <x14:cfRule type="expression" priority="368" id="{954FBB93-B974-4ECF-A9A9-B014770FFEA6}">
            <xm:f>'Workings - 2'!$G$125&lt;$D$4</xm:f>
            <x14:dxf>
              <fill>
                <patternFill>
                  <bgColor rgb="FFFF0000"/>
                </patternFill>
              </fill>
            </x14:dxf>
          </x14:cfRule>
          <xm:sqref>T8</xm:sqref>
        </x14:conditionalFormatting>
        <x14:conditionalFormatting xmlns:xm="http://schemas.microsoft.com/office/excel/2006/main">
          <x14:cfRule type="expression" priority="29" id="{E98103DD-E56C-467F-AE18-5381F858D61E}">
            <xm:f>'Workings - 2'!$F$126=0</xm:f>
            <x14:dxf>
              <fill>
                <patternFill>
                  <bgColor theme="4"/>
                </patternFill>
              </fill>
            </x14:dxf>
          </x14:cfRule>
          <x14:cfRule type="expression" priority="369" id="{F2AA1DAC-4503-402B-B7D4-BD320C45DBF2}">
            <xm:f>'Workings - 2'!$G$126&gt;$D$2</xm:f>
            <x14:dxf>
              <fill>
                <patternFill>
                  <bgColor rgb="FF92D050"/>
                </patternFill>
              </fill>
            </x14:dxf>
          </x14:cfRule>
          <x14:cfRule type="expression" priority="370" id="{19B3CE1B-C7DB-43E1-9259-03315BACF453}">
            <xm:f>'Workings - 2'!$G$126&gt;$D$3</xm:f>
            <x14:dxf>
              <fill>
                <patternFill>
                  <bgColor rgb="FFFFC000"/>
                </patternFill>
              </fill>
            </x14:dxf>
          </x14:cfRule>
          <x14:cfRule type="expression" priority="371" id="{D097F130-8BE9-4A36-B5C5-9240469E60D0}">
            <xm:f>'Workings - 2'!$G$126&lt;$D$4</xm:f>
            <x14:dxf>
              <fill>
                <patternFill>
                  <bgColor rgb="FFFF0000"/>
                </patternFill>
              </fill>
            </x14:dxf>
          </x14:cfRule>
          <xm:sqref>T10</xm:sqref>
        </x14:conditionalFormatting>
        <x14:conditionalFormatting xmlns:xm="http://schemas.microsoft.com/office/excel/2006/main">
          <x14:cfRule type="expression" priority="28" id="{4753C9C3-D829-455A-85ED-3A409589B4DA}">
            <xm:f>'Workings - 2'!$F$127=0</xm:f>
            <x14:dxf>
              <fill>
                <patternFill>
                  <bgColor theme="4"/>
                </patternFill>
              </fill>
            </x14:dxf>
          </x14:cfRule>
          <x14:cfRule type="expression" priority="372" id="{D3EA5E02-4B24-48F5-91FB-B28C4BC3FB7E}">
            <xm:f>'Workings - 2'!$G$127&gt;$D$2</xm:f>
            <x14:dxf>
              <fill>
                <patternFill>
                  <bgColor rgb="FF92D050"/>
                </patternFill>
              </fill>
            </x14:dxf>
          </x14:cfRule>
          <x14:cfRule type="expression" priority="373" id="{B981C502-9583-47AF-BEE5-64C6FA89D8BD}">
            <xm:f>'Workings - 2'!$G$127&gt;$D$3</xm:f>
            <x14:dxf>
              <fill>
                <patternFill>
                  <bgColor rgb="FFFFC000"/>
                </patternFill>
              </fill>
            </x14:dxf>
          </x14:cfRule>
          <x14:cfRule type="expression" priority="374" id="{27829611-D305-4B57-9BCB-DD4C37776028}">
            <xm:f>'Workings - 2'!$G$127&lt;$D$4</xm:f>
            <x14:dxf>
              <fill>
                <patternFill>
                  <bgColor rgb="FFFF0000"/>
                </patternFill>
              </fill>
            </x14:dxf>
          </x14:cfRule>
          <xm:sqref>T12</xm:sqref>
        </x14:conditionalFormatting>
        <x14:conditionalFormatting xmlns:xm="http://schemas.microsoft.com/office/excel/2006/main">
          <x14:cfRule type="expression" priority="27" id="{A8952262-0B43-4BF0-AE9C-AB491989CBB6}">
            <xm:f>'Workings - 2'!$F$128=0</xm:f>
            <x14:dxf>
              <fill>
                <patternFill>
                  <bgColor theme="4"/>
                </patternFill>
              </fill>
            </x14:dxf>
          </x14:cfRule>
          <x14:cfRule type="expression" priority="375" id="{EFB81A28-0537-44CA-8589-D05CD07F9D16}">
            <xm:f>'Workings - 2'!$G$128&gt;$D$2</xm:f>
            <x14:dxf>
              <fill>
                <patternFill>
                  <bgColor rgb="FF92D050"/>
                </patternFill>
              </fill>
            </x14:dxf>
          </x14:cfRule>
          <x14:cfRule type="expression" priority="376" id="{AFF4C2DE-B296-4CAB-AB0A-E0F573082C0D}">
            <xm:f>'Workings - 2'!$G$128&gt;$D$3</xm:f>
            <x14:dxf>
              <fill>
                <patternFill>
                  <bgColor rgb="FFFFC000"/>
                </patternFill>
              </fill>
            </x14:dxf>
          </x14:cfRule>
          <x14:cfRule type="expression" priority="377" id="{A7D9E182-6EDB-475C-ADA7-4D87A87D42DD}">
            <xm:f>'Workings - 2'!$G$128&lt;$D$4</xm:f>
            <x14:dxf>
              <fill>
                <patternFill>
                  <bgColor rgb="FFFF0000"/>
                </patternFill>
              </fill>
            </x14:dxf>
          </x14:cfRule>
          <xm:sqref>T14</xm:sqref>
        </x14:conditionalFormatting>
        <x14:conditionalFormatting xmlns:xm="http://schemas.microsoft.com/office/excel/2006/main">
          <x14:cfRule type="expression" priority="26" id="{7D5ADA7F-5270-4A75-AF9B-CAAE0CEB22E1}">
            <xm:f>'Workings - 2'!$F$129=0</xm:f>
            <x14:dxf>
              <fill>
                <patternFill>
                  <bgColor theme="4"/>
                </patternFill>
              </fill>
            </x14:dxf>
          </x14:cfRule>
          <x14:cfRule type="expression" priority="378" id="{42383FDD-BE5A-4225-B632-101D30051E55}">
            <xm:f>'Workings - 2'!$G$129&gt;$D$2</xm:f>
            <x14:dxf>
              <fill>
                <patternFill>
                  <bgColor rgb="FF92D050"/>
                </patternFill>
              </fill>
            </x14:dxf>
          </x14:cfRule>
          <x14:cfRule type="expression" priority="379" id="{721F04B8-57A9-4739-B9E3-DCF82FED06B5}">
            <xm:f>'Workings - 2'!$G$129&gt;$D$3</xm:f>
            <x14:dxf>
              <fill>
                <patternFill>
                  <bgColor rgb="FFFFC000"/>
                </patternFill>
              </fill>
            </x14:dxf>
          </x14:cfRule>
          <x14:cfRule type="expression" priority="380" id="{5303EB07-0C80-4C6C-8879-86DB08EA8A38}">
            <xm:f>'Workings - 2'!$G$129&lt;$D$4</xm:f>
            <x14:dxf>
              <fill>
                <patternFill>
                  <bgColor rgb="FFFF0000"/>
                </patternFill>
              </fill>
            </x14:dxf>
          </x14:cfRule>
          <xm:sqref>T16</xm:sqref>
        </x14:conditionalFormatting>
        <x14:conditionalFormatting xmlns:xm="http://schemas.microsoft.com/office/excel/2006/main">
          <x14:cfRule type="expression" priority="25" id="{2B33FFA5-3D14-4CC6-A384-CB2F2B35BBC4}">
            <xm:f>'Workings - 2'!$F$130=0</xm:f>
            <x14:dxf>
              <fill>
                <patternFill>
                  <bgColor theme="4"/>
                </patternFill>
              </fill>
            </x14:dxf>
          </x14:cfRule>
          <x14:cfRule type="expression" priority="381" id="{C18FB408-E921-4E1D-A40F-7D798504D838}">
            <xm:f>'Workings - 2'!$G$130&gt;$D$2</xm:f>
            <x14:dxf>
              <fill>
                <patternFill>
                  <bgColor rgb="FF92D050"/>
                </patternFill>
              </fill>
            </x14:dxf>
          </x14:cfRule>
          <x14:cfRule type="expression" priority="382" id="{1A87E1BA-9A31-400D-A534-359AB3562C93}">
            <xm:f>'Workings - 2'!$G$130&gt;$D$3</xm:f>
            <x14:dxf>
              <fill>
                <patternFill>
                  <bgColor rgb="FFFFC000"/>
                </patternFill>
              </fill>
            </x14:dxf>
          </x14:cfRule>
          <x14:cfRule type="expression" priority="383" id="{8C6A552C-FA5C-4A86-9B12-670534E885B5}">
            <xm:f>'Workings - 2'!$G$130&lt;$D$4</xm:f>
            <x14:dxf>
              <fill>
                <patternFill>
                  <bgColor rgb="FFFF0000"/>
                </patternFill>
              </fill>
            </x14:dxf>
          </x14:cfRule>
          <xm:sqref>T18</xm:sqref>
        </x14:conditionalFormatting>
        <x14:conditionalFormatting xmlns:xm="http://schemas.microsoft.com/office/excel/2006/main">
          <x14:cfRule type="expression" priority="24" id="{2588E72F-2675-499F-B6F4-FBED698D4849}">
            <xm:f>'Workings - 2'!$F$131=0</xm:f>
            <x14:dxf>
              <fill>
                <patternFill>
                  <bgColor theme="4"/>
                </patternFill>
              </fill>
            </x14:dxf>
          </x14:cfRule>
          <x14:cfRule type="expression" priority="384" id="{8856D888-D82D-4F69-836C-E3AC856AA6F3}">
            <xm:f>'Workings - 2'!$G$131&gt;$D$2</xm:f>
            <x14:dxf>
              <fill>
                <patternFill>
                  <bgColor rgb="FF92D050"/>
                </patternFill>
              </fill>
            </x14:dxf>
          </x14:cfRule>
          <x14:cfRule type="expression" priority="385" id="{6D12084A-E085-444F-993B-EE0E4C83AD36}">
            <xm:f>'Workings - 2'!$G$131&gt;$D$3</xm:f>
            <x14:dxf>
              <fill>
                <patternFill>
                  <bgColor rgb="FFFFC000"/>
                </patternFill>
              </fill>
            </x14:dxf>
          </x14:cfRule>
          <x14:cfRule type="expression" priority="386" id="{034D9DB0-B069-4DDA-918D-5600898B8A3E}">
            <xm:f>'Workings - 2'!$G$131&lt;$D$4</xm:f>
            <x14:dxf>
              <fill>
                <patternFill>
                  <bgColor rgb="FFFF0000"/>
                </patternFill>
              </fill>
            </x14:dxf>
          </x14:cfRule>
          <xm:sqref>T20</xm:sqref>
        </x14:conditionalFormatting>
        <x14:conditionalFormatting xmlns:xm="http://schemas.microsoft.com/office/excel/2006/main">
          <x14:cfRule type="expression" priority="23" id="{C4DA5EB5-A2B7-41EE-9497-BDAF7D513BC1}">
            <xm:f>'Workings - 2'!$F$132=0</xm:f>
            <x14:dxf>
              <fill>
                <patternFill>
                  <bgColor theme="4"/>
                </patternFill>
              </fill>
            </x14:dxf>
          </x14:cfRule>
          <x14:cfRule type="expression" priority="387" id="{27423D9D-37AC-4754-83E4-873C0E146CE1}">
            <xm:f>'Workings - 2'!$G$132&gt;$D$2</xm:f>
            <x14:dxf>
              <fill>
                <patternFill>
                  <bgColor rgb="FF92D050"/>
                </patternFill>
              </fill>
            </x14:dxf>
          </x14:cfRule>
          <x14:cfRule type="expression" priority="388" id="{6CEB3CF6-0D7B-436A-AB71-2CA10D5A2420}">
            <xm:f>'Workings - 2'!$G$132&gt;$D$3</xm:f>
            <x14:dxf>
              <fill>
                <patternFill>
                  <bgColor rgb="FFFFC000"/>
                </patternFill>
              </fill>
            </x14:dxf>
          </x14:cfRule>
          <x14:cfRule type="expression" priority="389" id="{6ECC0DA3-7B13-4406-8FCE-8A63E03C294F}">
            <xm:f>'Workings - 2'!$G$132&lt;$D$4</xm:f>
            <x14:dxf>
              <fill>
                <patternFill>
                  <bgColor rgb="FFFF0000"/>
                </patternFill>
              </fill>
            </x14:dxf>
          </x14:cfRule>
          <xm:sqref>T22</xm:sqref>
        </x14:conditionalFormatting>
        <x14:conditionalFormatting xmlns:xm="http://schemas.microsoft.com/office/excel/2006/main">
          <x14:cfRule type="expression" priority="22" id="{97651C2D-56A0-42D5-B36D-D30E4161A65C}">
            <xm:f>'Workings - 2'!$F$133=0</xm:f>
            <x14:dxf>
              <fill>
                <patternFill>
                  <bgColor theme="4"/>
                </patternFill>
              </fill>
            </x14:dxf>
          </x14:cfRule>
          <x14:cfRule type="expression" priority="390" id="{FA5AC9E2-34F7-406F-A77A-63A953E502E8}">
            <xm:f>'Workings - 2'!$G$133&gt;$D$2</xm:f>
            <x14:dxf>
              <fill>
                <patternFill>
                  <bgColor rgb="FF92D050"/>
                </patternFill>
              </fill>
            </x14:dxf>
          </x14:cfRule>
          <x14:cfRule type="expression" priority="391" id="{C92082F1-7DB2-4E05-8C06-0DF0D5030E39}">
            <xm:f>'Workings - 2'!$G$133&gt;$D$3</xm:f>
            <x14:dxf>
              <fill>
                <patternFill>
                  <bgColor rgb="FFFFC000"/>
                </patternFill>
              </fill>
            </x14:dxf>
          </x14:cfRule>
          <x14:cfRule type="expression" priority="392" id="{E2261052-B48A-4456-A086-E4ADC69BBEE7}">
            <xm:f>'Workings - 2'!$G$133&lt;$D$4</xm:f>
            <x14:dxf>
              <fill>
                <patternFill>
                  <bgColor rgb="FFFF0000"/>
                </patternFill>
              </fill>
            </x14:dxf>
          </x14:cfRule>
          <xm:sqref>T24</xm:sqref>
        </x14:conditionalFormatting>
        <x14:conditionalFormatting xmlns:xm="http://schemas.microsoft.com/office/excel/2006/main">
          <x14:cfRule type="expression" priority="21" id="{D0C0D0CA-471A-4F34-A269-D98077D48F61}">
            <xm:f>'Workings - 2'!$F$134=0</xm:f>
            <x14:dxf>
              <fill>
                <patternFill>
                  <bgColor theme="4"/>
                </patternFill>
              </fill>
            </x14:dxf>
          </x14:cfRule>
          <x14:cfRule type="expression" priority="393" id="{A74002AD-067F-45B8-9792-ACDE2E24F349}">
            <xm:f>'Workings - 2'!$G$134&gt;$D$2</xm:f>
            <x14:dxf>
              <fill>
                <patternFill>
                  <bgColor rgb="FF92D050"/>
                </patternFill>
              </fill>
            </x14:dxf>
          </x14:cfRule>
          <x14:cfRule type="expression" priority="394" id="{EC6F6E23-A0AF-4F4D-8ECF-17DB9288F196}">
            <xm:f>'Workings - 2'!$G$134&gt;$D$3</xm:f>
            <x14:dxf>
              <fill>
                <patternFill>
                  <bgColor rgb="FFFFC000"/>
                </patternFill>
              </fill>
            </x14:dxf>
          </x14:cfRule>
          <x14:cfRule type="expression" priority="395" id="{A5628627-25B9-4BBB-9DFA-8F342A08A83C}">
            <xm:f>'Workings - 2'!$G$134&lt;$D$4</xm:f>
            <x14:dxf>
              <fill>
                <patternFill>
                  <bgColor rgb="FFFF0000"/>
                </patternFill>
              </fill>
            </x14:dxf>
          </x14:cfRule>
          <xm:sqref>T26</xm:sqref>
        </x14:conditionalFormatting>
        <x14:conditionalFormatting xmlns:xm="http://schemas.microsoft.com/office/excel/2006/main">
          <x14:cfRule type="expression" priority="20" id="{25001D73-DE20-45B7-9F06-971B523495EA}">
            <xm:f>'Workings - 2'!$F$139=0</xm:f>
            <x14:dxf>
              <fill>
                <patternFill>
                  <bgColor theme="4"/>
                </patternFill>
              </fill>
            </x14:dxf>
          </x14:cfRule>
          <x14:cfRule type="expression" priority="396" id="{7064F145-8903-4A50-8B4C-231FB5D324E3}">
            <xm:f>'Workings - 2'!$G$139&gt;$D$2</xm:f>
            <x14:dxf>
              <fill>
                <patternFill>
                  <bgColor rgb="FF92D050"/>
                </patternFill>
              </fill>
            </x14:dxf>
          </x14:cfRule>
          <x14:cfRule type="expression" priority="397" id="{01381078-CB13-4A19-B45E-98C9B98C69C1}">
            <xm:f>'Workings - 2'!$G$139&gt;$D$3</xm:f>
            <x14:dxf>
              <fill>
                <patternFill>
                  <bgColor rgb="FFFFC000"/>
                </patternFill>
              </fill>
            </x14:dxf>
          </x14:cfRule>
          <x14:cfRule type="expression" priority="398" id="{BA7FAF45-0070-4344-A138-358A1A75A4C9}">
            <xm:f>'Workings - 2'!$G$139&lt;$D$4</xm:f>
            <x14:dxf>
              <fill>
                <patternFill>
                  <bgColor rgb="FFFF0000"/>
                </patternFill>
              </fill>
            </x14:dxf>
          </x14:cfRule>
          <xm:sqref>V8</xm:sqref>
        </x14:conditionalFormatting>
        <x14:conditionalFormatting xmlns:xm="http://schemas.microsoft.com/office/excel/2006/main">
          <x14:cfRule type="expression" priority="19" id="{55463F66-DFAA-4D02-8D31-1284B115683B}">
            <xm:f>'Workings - 2'!$F$140=0</xm:f>
            <x14:dxf>
              <fill>
                <patternFill>
                  <bgColor theme="4"/>
                </patternFill>
              </fill>
            </x14:dxf>
          </x14:cfRule>
          <x14:cfRule type="expression" priority="399" id="{99C51EB8-BF49-46FE-9857-9AB6DEBFF60D}">
            <xm:f>'Workings - 2'!$G$140&gt;$D$2</xm:f>
            <x14:dxf>
              <fill>
                <patternFill>
                  <bgColor rgb="FF92D050"/>
                </patternFill>
              </fill>
            </x14:dxf>
          </x14:cfRule>
          <x14:cfRule type="expression" priority="400" id="{4EA890CB-1BE4-4A36-AE27-6C3F5F225A93}">
            <xm:f>'Workings - 2'!$G$140&gt;$D$3</xm:f>
            <x14:dxf>
              <fill>
                <patternFill>
                  <bgColor rgb="FFFFC000"/>
                </patternFill>
              </fill>
            </x14:dxf>
          </x14:cfRule>
          <x14:cfRule type="expression" priority="401" id="{E8D2A46C-B65B-4D4B-96C5-6AFE3BC45A47}">
            <xm:f>'Workings - 2'!$G$140&lt;$D$4</xm:f>
            <x14:dxf>
              <fill>
                <patternFill>
                  <bgColor rgb="FFFF0000"/>
                </patternFill>
              </fill>
            </x14:dxf>
          </x14:cfRule>
          <xm:sqref>V10</xm:sqref>
        </x14:conditionalFormatting>
        <x14:conditionalFormatting xmlns:xm="http://schemas.microsoft.com/office/excel/2006/main">
          <x14:cfRule type="expression" priority="18" id="{89F7151B-5E0A-4B7B-AA8A-83A5E0C8514A}">
            <xm:f>'Workings - 2'!$F$141=0</xm:f>
            <x14:dxf>
              <fill>
                <patternFill>
                  <bgColor theme="4"/>
                </patternFill>
              </fill>
            </x14:dxf>
          </x14:cfRule>
          <x14:cfRule type="expression" priority="402" id="{607BF5CB-AE4B-4122-A2C3-7A8306B8B0D6}">
            <xm:f>'Workings - 2'!$G$141&gt;$D$2</xm:f>
            <x14:dxf>
              <fill>
                <patternFill>
                  <bgColor rgb="FF92D050"/>
                </patternFill>
              </fill>
            </x14:dxf>
          </x14:cfRule>
          <x14:cfRule type="expression" priority="403" id="{E2B10425-E237-47CA-87AF-46BE482E7CEE}">
            <xm:f>'Workings - 2'!$G$141&gt;$D$3</xm:f>
            <x14:dxf>
              <fill>
                <patternFill>
                  <bgColor rgb="FFFFC000"/>
                </patternFill>
              </fill>
            </x14:dxf>
          </x14:cfRule>
          <x14:cfRule type="expression" priority="404" id="{1C6FF268-6AF6-4541-A9B8-7766728207E6}">
            <xm:f>'Workings - 2'!$G$141&lt;$D$4</xm:f>
            <x14:dxf>
              <fill>
                <patternFill>
                  <bgColor rgb="FFFF0000"/>
                </patternFill>
              </fill>
            </x14:dxf>
          </x14:cfRule>
          <xm:sqref>V12</xm:sqref>
        </x14:conditionalFormatting>
        <x14:conditionalFormatting xmlns:xm="http://schemas.microsoft.com/office/excel/2006/main">
          <x14:cfRule type="expression" priority="17" id="{39A68064-EE31-40FB-B9EE-12D748CBD3D7}">
            <xm:f>'Workings - 2'!$F$142=0</xm:f>
            <x14:dxf>
              <fill>
                <patternFill>
                  <bgColor theme="4"/>
                </patternFill>
              </fill>
            </x14:dxf>
          </x14:cfRule>
          <x14:cfRule type="expression" priority="405" id="{0586314C-95CB-41C9-B4CA-2B7E97829836}">
            <xm:f>'Workings - 2'!$G$142&gt;$D$2</xm:f>
            <x14:dxf>
              <fill>
                <patternFill>
                  <bgColor rgb="FF92D050"/>
                </patternFill>
              </fill>
            </x14:dxf>
          </x14:cfRule>
          <x14:cfRule type="expression" priority="406" id="{19F19C26-28EF-432B-9450-1D9FC3D665FC}">
            <xm:f>'Workings - 2'!$G$142&gt;$D$3</xm:f>
            <x14:dxf>
              <fill>
                <patternFill>
                  <bgColor rgb="FFFFC000"/>
                </patternFill>
              </fill>
            </x14:dxf>
          </x14:cfRule>
          <x14:cfRule type="expression" priority="407" id="{C1C1CA54-CC86-4A6B-BA1A-63A972A95FCC}">
            <xm:f>'Workings - 2'!$G$142&lt;$D$4</xm:f>
            <x14:dxf>
              <fill>
                <patternFill>
                  <bgColor rgb="FFFF0000"/>
                </patternFill>
              </fill>
            </x14:dxf>
          </x14:cfRule>
          <xm:sqref>V14</xm:sqref>
        </x14:conditionalFormatting>
        <x14:conditionalFormatting xmlns:xm="http://schemas.microsoft.com/office/excel/2006/main">
          <x14:cfRule type="expression" priority="16" id="{5EACB01D-16D4-483B-A11B-79A474FFD39C}">
            <xm:f>'Workings - 2'!$F$143=0</xm:f>
            <x14:dxf>
              <fill>
                <patternFill>
                  <bgColor theme="4"/>
                </patternFill>
              </fill>
            </x14:dxf>
          </x14:cfRule>
          <x14:cfRule type="expression" priority="408" id="{0FBEB4C3-999B-4CA6-90F8-FA670AE7DA17}">
            <xm:f>'Workings - 2'!$G$143&gt;$D$2</xm:f>
            <x14:dxf>
              <fill>
                <patternFill>
                  <bgColor rgb="FF92D050"/>
                </patternFill>
              </fill>
            </x14:dxf>
          </x14:cfRule>
          <x14:cfRule type="expression" priority="409" id="{875A0E83-4558-4172-AFC4-80942069FA42}">
            <xm:f>'Workings - 2'!$G$143&gt;$D$3</xm:f>
            <x14:dxf>
              <fill>
                <patternFill>
                  <bgColor rgb="FFFFC000"/>
                </patternFill>
              </fill>
            </x14:dxf>
          </x14:cfRule>
          <x14:cfRule type="expression" priority="410" id="{9864AC83-FBE4-455F-BE93-F7864585E252}">
            <xm:f>'Workings - 2'!$G$143&lt;$D$4</xm:f>
            <x14:dxf>
              <fill>
                <patternFill>
                  <bgColor rgb="FFFF0000"/>
                </patternFill>
              </fill>
            </x14:dxf>
          </x14:cfRule>
          <xm:sqref>V16</xm:sqref>
        </x14:conditionalFormatting>
        <x14:conditionalFormatting xmlns:xm="http://schemas.microsoft.com/office/excel/2006/main">
          <x14:cfRule type="expression" priority="15" id="{9821C4AB-F7A8-4DA1-98BA-8FBBD1B84D30}">
            <xm:f>'Workings - 2'!$F$144=0</xm:f>
            <x14:dxf>
              <fill>
                <patternFill>
                  <bgColor theme="4"/>
                </patternFill>
              </fill>
            </x14:dxf>
          </x14:cfRule>
          <x14:cfRule type="expression" priority="411" id="{9D35B1FE-797B-4571-BB9A-B69712D1DAE9}">
            <xm:f>'Workings - 2'!$G$144&gt;$D$2</xm:f>
            <x14:dxf>
              <fill>
                <patternFill>
                  <bgColor rgb="FF92D050"/>
                </patternFill>
              </fill>
            </x14:dxf>
          </x14:cfRule>
          <x14:cfRule type="expression" priority="412" id="{F2A2E9A6-2D72-435F-9D07-EA04E54750B4}">
            <xm:f>'Workings - 2'!$G$144&gt;$D$3</xm:f>
            <x14:dxf>
              <fill>
                <patternFill>
                  <bgColor rgb="FFFFC000"/>
                </patternFill>
              </fill>
            </x14:dxf>
          </x14:cfRule>
          <x14:cfRule type="expression" priority="413" id="{DDD191DA-7CAE-450D-9AED-04AB60C65CD9}">
            <xm:f>'Workings - 2'!$G$144&lt;$D$4</xm:f>
            <x14:dxf>
              <fill>
                <patternFill>
                  <bgColor rgb="FFFF0000"/>
                </patternFill>
              </fill>
            </x14:dxf>
          </x14:cfRule>
          <xm:sqref>V18</xm:sqref>
        </x14:conditionalFormatting>
        <x14:conditionalFormatting xmlns:xm="http://schemas.microsoft.com/office/excel/2006/main">
          <x14:cfRule type="expression" priority="14" id="{F722FA69-77D3-4099-80D6-417722F070FE}">
            <xm:f>'Workings - 2'!$F$145=0</xm:f>
            <x14:dxf>
              <fill>
                <patternFill>
                  <bgColor theme="4"/>
                </patternFill>
              </fill>
            </x14:dxf>
          </x14:cfRule>
          <x14:cfRule type="expression" priority="414" id="{4CA0805F-321B-4E7C-94B1-D45BD67B6DD3}">
            <xm:f>'Workings - 2'!$G$145&gt;$D$2</xm:f>
            <x14:dxf>
              <fill>
                <patternFill>
                  <bgColor rgb="FF92D050"/>
                </patternFill>
              </fill>
            </x14:dxf>
          </x14:cfRule>
          <x14:cfRule type="expression" priority="415" id="{F2269D87-5F38-4E67-B6DA-8552097F3428}">
            <xm:f>'Workings - 2'!$G$145&gt;$D$3</xm:f>
            <x14:dxf>
              <fill>
                <patternFill>
                  <bgColor rgb="FFFFC000"/>
                </patternFill>
              </fill>
            </x14:dxf>
          </x14:cfRule>
          <x14:cfRule type="expression" priority="416" id="{AD7BD9F9-37FA-4F68-A3A8-A61E31D92BCF}">
            <xm:f>'Workings - 2'!$G$145&lt;$D$4</xm:f>
            <x14:dxf>
              <fill>
                <patternFill>
                  <bgColor rgb="FFFF0000"/>
                </patternFill>
              </fill>
            </x14:dxf>
          </x14:cfRule>
          <xm:sqref>V20</xm:sqref>
        </x14:conditionalFormatting>
        <x14:conditionalFormatting xmlns:xm="http://schemas.microsoft.com/office/excel/2006/main">
          <x14:cfRule type="expression" priority="13" id="{A174F23E-2A6A-4305-A746-5A21327DBA48}">
            <xm:f>'Workings - 2'!$F$146=0</xm:f>
            <x14:dxf>
              <fill>
                <patternFill>
                  <bgColor theme="4"/>
                </patternFill>
              </fill>
            </x14:dxf>
          </x14:cfRule>
          <x14:cfRule type="expression" priority="417" id="{03695784-73D5-47CF-9C8D-FA3C27CCAFAC}">
            <xm:f>'Workings - 2'!$G$146&gt;$D$2</xm:f>
            <x14:dxf>
              <fill>
                <patternFill>
                  <bgColor rgb="FF92D050"/>
                </patternFill>
              </fill>
            </x14:dxf>
          </x14:cfRule>
          <x14:cfRule type="expression" priority="418" id="{3B2F4D93-982F-46DD-BA83-B801E291B7F9}">
            <xm:f>'Workings - 2'!$G$146&gt;$D$3</xm:f>
            <x14:dxf>
              <fill>
                <patternFill>
                  <bgColor rgb="FFFFC000"/>
                </patternFill>
              </fill>
            </x14:dxf>
          </x14:cfRule>
          <x14:cfRule type="expression" priority="419" id="{A0CB0AF5-2CAD-4955-B841-08315A10B6E6}">
            <xm:f>'Workings - 2'!$G$146&lt;$D$4</xm:f>
            <x14:dxf>
              <fill>
                <patternFill>
                  <bgColor rgb="FFFF0000"/>
                </patternFill>
              </fill>
            </x14:dxf>
          </x14:cfRule>
          <xm:sqref>V22</xm:sqref>
        </x14:conditionalFormatting>
        <x14:conditionalFormatting xmlns:xm="http://schemas.microsoft.com/office/excel/2006/main">
          <x14:cfRule type="expression" priority="12" id="{2D6B4EEC-DD43-4A01-B273-B06E28738A4D}">
            <xm:f>'Workings - 2'!$F$147=0</xm:f>
            <x14:dxf>
              <fill>
                <patternFill>
                  <bgColor theme="4"/>
                </patternFill>
              </fill>
            </x14:dxf>
          </x14:cfRule>
          <x14:cfRule type="expression" priority="420" id="{47657A80-77B1-4EAF-9D50-D65E8156F206}">
            <xm:f>'Workings - 2'!$G$147&gt;$D$2</xm:f>
            <x14:dxf>
              <fill>
                <patternFill>
                  <bgColor rgb="FF92D050"/>
                </patternFill>
              </fill>
            </x14:dxf>
          </x14:cfRule>
          <x14:cfRule type="expression" priority="421" id="{8CAD862F-121A-4D81-A577-9A6C4818DBE4}">
            <xm:f>'Workings - 2'!$G$147&gt;$D$3</xm:f>
            <x14:dxf>
              <fill>
                <patternFill>
                  <bgColor rgb="FFFFC000"/>
                </patternFill>
              </fill>
            </x14:dxf>
          </x14:cfRule>
          <x14:cfRule type="expression" priority="422" id="{7E84B078-13F9-4DEB-B245-4FF842F1D0D1}">
            <xm:f>'Workings - 2'!$G$147&lt;$D$4</xm:f>
            <x14:dxf>
              <fill>
                <patternFill>
                  <bgColor rgb="FFFF0000"/>
                </patternFill>
              </fill>
            </x14:dxf>
          </x14:cfRule>
          <xm:sqref>V24</xm:sqref>
        </x14:conditionalFormatting>
        <x14:conditionalFormatting xmlns:xm="http://schemas.microsoft.com/office/excel/2006/main">
          <x14:cfRule type="expression" priority="11" id="{1480B672-6E84-42E8-8181-8AB9B03265D2}">
            <xm:f>'Workings - 2'!$F$148=0</xm:f>
            <x14:dxf>
              <fill>
                <patternFill>
                  <bgColor theme="4"/>
                </patternFill>
              </fill>
            </x14:dxf>
          </x14:cfRule>
          <x14:cfRule type="expression" priority="423" id="{843B0C1E-B112-4992-8A1F-0BA958635396}">
            <xm:f>'Workings - 2'!$G$148&gt;$D$2</xm:f>
            <x14:dxf>
              <fill>
                <patternFill>
                  <bgColor rgb="FF92D050"/>
                </patternFill>
              </fill>
            </x14:dxf>
          </x14:cfRule>
          <x14:cfRule type="expression" priority="424" id="{979C300D-C9D0-4296-991C-4684F01C5CCC}">
            <xm:f>'Workings - 2'!$G$148&gt;$D$3</xm:f>
            <x14:dxf>
              <fill>
                <patternFill>
                  <bgColor rgb="FFFFC000"/>
                </patternFill>
              </fill>
            </x14:dxf>
          </x14:cfRule>
          <x14:cfRule type="expression" priority="425" id="{24D6139C-61F8-4B82-93AF-1072345C18FA}">
            <xm:f>'Workings - 2'!$G$148&lt;$D$4</xm:f>
            <x14:dxf>
              <fill>
                <patternFill>
                  <bgColor rgb="FFFF0000"/>
                </patternFill>
              </fill>
            </x14:dxf>
          </x14:cfRule>
          <xm:sqref>V26</xm:sqref>
        </x14:conditionalFormatting>
        <x14:conditionalFormatting xmlns:xm="http://schemas.microsoft.com/office/excel/2006/main">
          <x14:cfRule type="expression" priority="10" id="{1DE67833-D6C2-4306-AA3D-9A41C7DE288C}">
            <xm:f>'Workings - 2'!$F$149=0</xm:f>
            <x14:dxf>
              <fill>
                <patternFill>
                  <bgColor theme="4"/>
                </patternFill>
              </fill>
            </x14:dxf>
          </x14:cfRule>
          <x14:cfRule type="expression" priority="426" id="{355733CE-4D67-4A4F-8C3F-40D338CA3B39}">
            <xm:f>'Workings - 2'!$G$149&gt;$D$2</xm:f>
            <x14:dxf>
              <fill>
                <patternFill>
                  <bgColor rgb="FF92D050"/>
                </patternFill>
              </fill>
            </x14:dxf>
          </x14:cfRule>
          <x14:cfRule type="expression" priority="427" id="{289DBC38-CE84-4B95-A9B1-E4A11D5951E7}">
            <xm:f>'Workings - 2'!$G$149&gt;$D$3</xm:f>
            <x14:dxf>
              <fill>
                <patternFill>
                  <bgColor rgb="FFFFC000"/>
                </patternFill>
              </fill>
            </x14:dxf>
          </x14:cfRule>
          <x14:cfRule type="expression" priority="428" id="{F4A6525F-AA7B-4BE3-89D1-4215BB7B1CC6}">
            <xm:f>'Workings - 2'!$G$149&lt;$D$4</xm:f>
            <x14:dxf>
              <fill>
                <patternFill>
                  <bgColor rgb="FFFF0000"/>
                </patternFill>
              </fill>
            </x14:dxf>
          </x14:cfRule>
          <xm:sqref>V28</xm:sqref>
        </x14:conditionalFormatting>
        <x14:conditionalFormatting xmlns:xm="http://schemas.microsoft.com/office/excel/2006/main">
          <x14:cfRule type="expression" priority="9" id="{EB7B298B-E0FF-4103-BA06-5560F526C395}">
            <xm:f>'Workings - 2'!$F$154=0</xm:f>
            <x14:dxf>
              <fill>
                <patternFill>
                  <bgColor theme="4"/>
                </patternFill>
              </fill>
            </x14:dxf>
          </x14:cfRule>
          <x14:cfRule type="expression" priority="429" id="{29F83E1B-8E3C-4527-ADEC-AD197690B607}">
            <xm:f>'Workings - 2'!$G$154&gt;$D$2</xm:f>
            <x14:dxf>
              <fill>
                <patternFill>
                  <bgColor rgb="FF92D050"/>
                </patternFill>
              </fill>
            </x14:dxf>
          </x14:cfRule>
          <x14:cfRule type="expression" priority="430" id="{6B5A4732-4A90-43D2-9D69-6393E6309D18}">
            <xm:f>'Workings - 2'!$G$154&gt;$D$3</xm:f>
            <x14:dxf>
              <fill>
                <patternFill>
                  <bgColor rgb="FFFFC000"/>
                </patternFill>
              </fill>
            </x14:dxf>
          </x14:cfRule>
          <x14:cfRule type="expression" priority="431" id="{EB1099BD-6E3E-40F7-ADEB-31E5BCA18FD1}">
            <xm:f>'Workings - 2'!$G$154&lt;$D$4</xm:f>
            <x14:dxf>
              <fill>
                <patternFill>
                  <bgColor rgb="FFFF0000"/>
                </patternFill>
              </fill>
            </x14:dxf>
          </x14:cfRule>
          <xm:sqref>X8</xm:sqref>
        </x14:conditionalFormatting>
        <x14:conditionalFormatting xmlns:xm="http://schemas.microsoft.com/office/excel/2006/main">
          <x14:cfRule type="expression" priority="8" id="{68891984-C2CA-4C73-88E6-883048E9D30E}">
            <xm:f>'Workings - 2'!$F$155=0</xm:f>
            <x14:dxf>
              <fill>
                <patternFill>
                  <bgColor theme="4"/>
                </patternFill>
              </fill>
            </x14:dxf>
          </x14:cfRule>
          <x14:cfRule type="expression" priority="432" id="{96E02C58-ED03-4743-9FED-2BB56B186C10}">
            <xm:f>'Workings - 2'!$G$155&gt;$D$2</xm:f>
            <x14:dxf>
              <fill>
                <patternFill>
                  <bgColor rgb="FF92D050"/>
                </patternFill>
              </fill>
            </x14:dxf>
          </x14:cfRule>
          <x14:cfRule type="expression" priority="433" id="{62FB0423-7F62-4A0F-87EB-2EF5A122AEC3}">
            <xm:f>'Workings - 2'!$G$155&gt;$D$3</xm:f>
            <x14:dxf>
              <fill>
                <patternFill>
                  <bgColor rgb="FFFFC000"/>
                </patternFill>
              </fill>
            </x14:dxf>
          </x14:cfRule>
          <x14:cfRule type="expression" priority="434" id="{10B66F4F-5DA0-4717-BBA3-B8FE6DBA9AA9}">
            <xm:f>'Workings - 2'!$G$155&lt;$D$4</xm:f>
            <x14:dxf>
              <fill>
                <patternFill>
                  <bgColor rgb="FFFF0000"/>
                </patternFill>
              </fill>
            </x14:dxf>
          </x14:cfRule>
          <xm:sqref>X10</xm:sqref>
        </x14:conditionalFormatting>
        <x14:conditionalFormatting xmlns:xm="http://schemas.microsoft.com/office/excel/2006/main">
          <x14:cfRule type="expression" priority="7" id="{25400D4A-9FC4-496D-9AA6-E812AC62543C}">
            <xm:f>'Workings - 2'!$F$156=0</xm:f>
            <x14:dxf>
              <fill>
                <patternFill>
                  <bgColor theme="4"/>
                </patternFill>
              </fill>
            </x14:dxf>
          </x14:cfRule>
          <x14:cfRule type="expression" priority="435" id="{1D77658A-36FA-498A-B32B-DD5A6184CF58}">
            <xm:f>'Workings - 2'!$G$156&gt;$D$2</xm:f>
            <x14:dxf>
              <fill>
                <patternFill>
                  <bgColor rgb="FF92D050"/>
                </patternFill>
              </fill>
            </x14:dxf>
          </x14:cfRule>
          <x14:cfRule type="expression" priority="436" id="{7E655064-1775-42C6-9E3B-B4DD3F892C2E}">
            <xm:f>'Workings - 2'!$G$156&gt;$D$3</xm:f>
            <x14:dxf>
              <fill>
                <patternFill>
                  <bgColor rgb="FFFFC000"/>
                </patternFill>
              </fill>
            </x14:dxf>
          </x14:cfRule>
          <x14:cfRule type="expression" priority="437" id="{0B506138-0F10-43E7-9B39-B4D0FB28DFF9}">
            <xm:f>'Workings - 2'!$G$156&lt;$D$4</xm:f>
            <x14:dxf>
              <fill>
                <patternFill>
                  <bgColor rgb="FFFF0000"/>
                </patternFill>
              </fill>
            </x14:dxf>
          </x14:cfRule>
          <xm:sqref>X12</xm:sqref>
        </x14:conditionalFormatting>
        <x14:conditionalFormatting xmlns:xm="http://schemas.microsoft.com/office/excel/2006/main">
          <x14:cfRule type="expression" priority="6" id="{293E218F-2EB5-4AF5-BD1A-863E885E6733}">
            <xm:f>'Workings - 2'!$F$157=0</xm:f>
            <x14:dxf>
              <fill>
                <patternFill>
                  <bgColor theme="4"/>
                </patternFill>
              </fill>
            </x14:dxf>
          </x14:cfRule>
          <x14:cfRule type="expression" priority="438" id="{0354BA90-141E-46D7-B43C-B293846BE144}">
            <xm:f>'Workings - 2'!$G$157&gt;$D$2</xm:f>
            <x14:dxf>
              <fill>
                <patternFill>
                  <bgColor rgb="FF92D050"/>
                </patternFill>
              </fill>
            </x14:dxf>
          </x14:cfRule>
          <x14:cfRule type="expression" priority="439" id="{F1B165B7-327B-4C49-BF0C-80A2D1E7CFA1}">
            <xm:f>'Workings - 2'!$G$157&gt;$D$3</xm:f>
            <x14:dxf>
              <fill>
                <patternFill>
                  <bgColor rgb="FFFFC000"/>
                </patternFill>
              </fill>
            </x14:dxf>
          </x14:cfRule>
          <x14:cfRule type="expression" priority="440" id="{E03F8280-23E0-4976-9A49-0A00E9CA3026}">
            <xm:f>'Workings - 2'!$G$157&lt;$D$4</xm:f>
            <x14:dxf>
              <fill>
                <patternFill>
                  <bgColor rgb="FFFF0000"/>
                </patternFill>
              </fill>
            </x14:dxf>
          </x14:cfRule>
          <xm:sqref>X14</xm:sqref>
        </x14:conditionalFormatting>
        <x14:conditionalFormatting xmlns:xm="http://schemas.microsoft.com/office/excel/2006/main">
          <x14:cfRule type="expression" priority="5" id="{87DF969E-863B-4B41-848C-6F537783529E}">
            <xm:f>'Workings - 2'!$F$158=0</xm:f>
            <x14:dxf>
              <fill>
                <patternFill>
                  <bgColor theme="4"/>
                </patternFill>
              </fill>
            </x14:dxf>
          </x14:cfRule>
          <x14:cfRule type="expression" priority="441" id="{098AB856-EEB2-4048-BD06-27B48937B05E}">
            <xm:f>'Workings - 2'!$G$158&gt;$D$2</xm:f>
            <x14:dxf>
              <fill>
                <patternFill>
                  <bgColor rgb="FF92D050"/>
                </patternFill>
              </fill>
            </x14:dxf>
          </x14:cfRule>
          <x14:cfRule type="expression" priority="442" id="{0AC6E1B8-BD38-4CDE-B2B7-E14CCA3BAC0C}">
            <xm:f>'Workings - 2'!$G$158&gt;$D$3</xm:f>
            <x14:dxf>
              <fill>
                <patternFill>
                  <bgColor rgb="FFFFC000"/>
                </patternFill>
              </fill>
            </x14:dxf>
          </x14:cfRule>
          <x14:cfRule type="expression" priority="443" id="{107347E9-A857-4D80-98F9-89DF598DF506}">
            <xm:f>'Workings - 2'!$G$158&lt;$D$4</xm:f>
            <x14:dxf>
              <fill>
                <patternFill>
                  <bgColor rgb="FFFF0000"/>
                </patternFill>
              </fill>
            </x14:dxf>
          </x14:cfRule>
          <xm:sqref>X16</xm:sqref>
        </x14:conditionalFormatting>
        <x14:conditionalFormatting xmlns:xm="http://schemas.microsoft.com/office/excel/2006/main">
          <x14:cfRule type="expression" priority="4" id="{ED5CC9F6-335F-4771-BA5B-CC3797608279}">
            <xm:f>'Workings - 2'!$F$159=0</xm:f>
            <x14:dxf>
              <fill>
                <patternFill>
                  <bgColor theme="4"/>
                </patternFill>
              </fill>
            </x14:dxf>
          </x14:cfRule>
          <x14:cfRule type="expression" priority="444" id="{0215F647-A3E8-4DD8-AD10-1CD0A1923028}">
            <xm:f>'Workings - 2'!$G$159&gt;$D$2</xm:f>
            <x14:dxf>
              <fill>
                <patternFill>
                  <bgColor rgb="FF92D050"/>
                </patternFill>
              </fill>
            </x14:dxf>
          </x14:cfRule>
          <x14:cfRule type="expression" priority="445" id="{A9802076-1C28-4990-ABF3-572C8D780992}">
            <xm:f>'Workings - 2'!$G$159&gt;$D$3</xm:f>
            <x14:dxf>
              <fill>
                <patternFill>
                  <bgColor rgb="FFFFC000"/>
                </patternFill>
              </fill>
            </x14:dxf>
          </x14:cfRule>
          <x14:cfRule type="expression" priority="446" id="{C4E5AE14-5116-4702-8428-77C2C520BDA4}">
            <xm:f>'Workings - 2'!$G$159&lt;$D$4</xm:f>
            <x14:dxf>
              <fill>
                <patternFill>
                  <bgColor rgb="FFFF0000"/>
                </patternFill>
              </fill>
            </x14:dxf>
          </x14:cfRule>
          <xm:sqref>X18</xm:sqref>
        </x14:conditionalFormatting>
        <x14:conditionalFormatting xmlns:xm="http://schemas.microsoft.com/office/excel/2006/main">
          <x14:cfRule type="expression" priority="3" id="{3261EFC4-98B1-426E-BF23-4FDEEF3E927E}">
            <xm:f>'Workings - 2'!$F$160=0</xm:f>
            <x14:dxf>
              <fill>
                <patternFill>
                  <bgColor theme="4"/>
                </patternFill>
              </fill>
            </x14:dxf>
          </x14:cfRule>
          <x14:cfRule type="expression" priority="447" id="{1DC08C2A-DDBD-4718-BBF7-4FCC7EC0FD77}">
            <xm:f>'Workings - 2'!$G$160&gt;$D$2</xm:f>
            <x14:dxf>
              <fill>
                <patternFill>
                  <bgColor rgb="FF92D050"/>
                </patternFill>
              </fill>
            </x14:dxf>
          </x14:cfRule>
          <x14:cfRule type="expression" priority="448" id="{1529FFCF-B335-45F9-AD1D-941F9B0E3EDD}">
            <xm:f>'Workings - 2'!$G$160&gt;$D$3</xm:f>
            <x14:dxf>
              <fill>
                <patternFill>
                  <bgColor rgb="FFFFC000"/>
                </patternFill>
              </fill>
            </x14:dxf>
          </x14:cfRule>
          <x14:cfRule type="expression" priority="449" id="{D246015B-3FAD-4DBF-B0E9-790627679F2E}">
            <xm:f>'Workings - 2'!$G$160&lt;$D$4</xm:f>
            <x14:dxf>
              <fill>
                <patternFill>
                  <bgColor rgb="FFFF0000"/>
                </patternFill>
              </fill>
            </x14:dxf>
          </x14:cfRule>
          <xm:sqref>X20</xm:sqref>
        </x14:conditionalFormatting>
        <x14:conditionalFormatting xmlns:xm="http://schemas.microsoft.com/office/excel/2006/main">
          <x14:cfRule type="expression" priority="2" id="{6D26C508-FFE9-42DE-9DF0-476C968E9163}">
            <xm:f>'Workings - 2'!$F$161=0</xm:f>
            <x14:dxf>
              <fill>
                <patternFill>
                  <bgColor theme="4"/>
                </patternFill>
              </fill>
            </x14:dxf>
          </x14:cfRule>
          <x14:cfRule type="expression" priority="450" id="{1032E941-8342-457C-B9FA-4CF6FF88C028}">
            <xm:f>'Workings - 2'!$G$161&gt;$D$2</xm:f>
            <x14:dxf>
              <fill>
                <patternFill>
                  <bgColor rgb="FF92D050"/>
                </patternFill>
              </fill>
            </x14:dxf>
          </x14:cfRule>
          <x14:cfRule type="expression" priority="451" id="{68453774-9929-4EF1-B200-446635E03C92}">
            <xm:f>'Workings - 2'!$G$161&gt;$D$3</xm:f>
            <x14:dxf>
              <fill>
                <patternFill>
                  <bgColor rgb="FFFFC000"/>
                </patternFill>
              </fill>
            </x14:dxf>
          </x14:cfRule>
          <x14:cfRule type="expression" priority="452" id="{C92B6437-6D73-47F6-BC06-3BE02C01420F}">
            <xm:f>'Workings - 2'!$G$161&lt;$D$4</xm:f>
            <x14:dxf>
              <fill>
                <patternFill>
                  <bgColor rgb="FFFF0000"/>
                </patternFill>
              </fill>
            </x14:dxf>
          </x14:cfRule>
          <xm:sqref>X22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D57"/>
  <sheetViews>
    <sheetView topLeftCell="A38" zoomScale="80" zoomScaleNormal="80" workbookViewId="0">
      <selection activeCell="B55" sqref="B55"/>
    </sheetView>
  </sheetViews>
  <sheetFormatPr defaultRowHeight="14.25" x14ac:dyDescent="0.45"/>
  <cols>
    <col min="1" max="1" width="16.59765625" bestFit="1" customWidth="1"/>
    <col min="2" max="2" width="12.19921875" customWidth="1"/>
    <col min="3" max="3" width="8.46484375" bestFit="1" customWidth="1"/>
    <col min="4" max="7" width="5.53125" bestFit="1" customWidth="1"/>
    <col min="8" max="8" width="6.19921875" bestFit="1" customWidth="1"/>
    <col min="9" max="9" width="5.53125" bestFit="1" customWidth="1"/>
    <col min="10" max="10" width="6.06640625" bestFit="1" customWidth="1"/>
    <col min="11" max="11" width="6" customWidth="1"/>
    <col min="12" max="13" width="5.53125" bestFit="1" customWidth="1"/>
    <col min="14" max="14" width="6.53125" bestFit="1" customWidth="1"/>
    <col min="15" max="15" width="5.53125" style="148" bestFit="1" customWidth="1"/>
    <col min="16" max="16" width="9.19921875" bestFit="1" customWidth="1"/>
    <col min="17" max="17" width="5.9296875" customWidth="1"/>
    <col min="18" max="18" width="8.46484375" bestFit="1" customWidth="1"/>
    <col min="19" max="19" width="4.53125" bestFit="1" customWidth="1"/>
    <col min="20" max="20" width="4.73046875" bestFit="1" customWidth="1"/>
    <col min="21" max="21" width="7.06640625" bestFit="1" customWidth="1"/>
    <col min="22" max="22" width="4.06640625" bestFit="1" customWidth="1"/>
    <col min="23" max="23" width="6.33203125" bestFit="1" customWidth="1"/>
    <col min="24" max="24" width="3.53125" bestFit="1" customWidth="1"/>
    <col min="25" max="25" width="6.06640625" bestFit="1" customWidth="1"/>
    <col min="26" max="26" width="8.796875" bestFit="1" customWidth="1"/>
    <col min="27" max="27" width="3.53125" bestFit="1" customWidth="1"/>
    <col min="28" max="28" width="3.796875" bestFit="1" customWidth="1"/>
    <col min="29" max="29" width="7.06640625" bestFit="1" customWidth="1"/>
    <col min="30" max="30" width="11.06640625" bestFit="1" customWidth="1"/>
  </cols>
  <sheetData>
    <row r="1" spans="1:15" s="161" customFormat="1" hidden="1" x14ac:dyDescent="0.45">
      <c r="A1" s="159"/>
      <c r="B1" s="159" t="s">
        <v>1938</v>
      </c>
      <c r="C1" s="159" t="s">
        <v>1939</v>
      </c>
      <c r="D1" s="159" t="s">
        <v>1940</v>
      </c>
      <c r="E1" s="159" t="s">
        <v>1941</v>
      </c>
      <c r="F1" s="159" t="s">
        <v>1942</v>
      </c>
      <c r="G1" s="159" t="s">
        <v>1943</v>
      </c>
      <c r="H1" s="159" t="s">
        <v>1882</v>
      </c>
      <c r="I1" s="159" t="s">
        <v>1944</v>
      </c>
      <c r="J1" s="159" t="s">
        <v>1945</v>
      </c>
      <c r="K1" s="159" t="s">
        <v>1946</v>
      </c>
      <c r="L1" s="159" t="s">
        <v>1947</v>
      </c>
      <c r="M1" s="159" t="s">
        <v>1948</v>
      </c>
      <c r="N1" s="159" t="s">
        <v>1956</v>
      </c>
      <c r="O1" s="160"/>
    </row>
    <row r="2" spans="1:15" hidden="1" x14ac:dyDescent="0.45">
      <c r="A2" s="143" t="s">
        <v>1949</v>
      </c>
      <c r="B2" s="158">
        <f>P2P!I119</f>
        <v>0</v>
      </c>
      <c r="C2" s="158">
        <f>Expenses!I130</f>
        <v>0</v>
      </c>
      <c r="D2" s="158">
        <f>'R2R'!I203</f>
        <v>0</v>
      </c>
      <c r="E2" s="158">
        <f>NCA!I156</f>
        <v>0</v>
      </c>
      <c r="F2" s="158">
        <f>O2C!I161</f>
        <v>0</v>
      </c>
      <c r="G2" s="158">
        <f>CM!I149</f>
        <v>0</v>
      </c>
      <c r="H2" s="158">
        <f>Payroll!I173</f>
        <v>0</v>
      </c>
      <c r="I2" s="158">
        <f>Tax!I90</f>
        <v>0</v>
      </c>
      <c r="J2" s="158">
        <f>Grants!I211</f>
        <v>0</v>
      </c>
      <c r="K2" s="158">
        <f>Inventory!I156</f>
        <v>0</v>
      </c>
      <c r="L2" s="158">
        <f>IA!I78</f>
        <v>0</v>
      </c>
      <c r="M2" s="158">
        <f>PA!I154</f>
        <v>0</v>
      </c>
      <c r="N2" s="146">
        <f t="shared" ref="N2:N16" si="0">(B2*$Q$41)+(C2*$R$41)+(D2*$S$41)+(E2*$T$41)+(F2*$U$41)+(G2*$V$41)+(H2*$W$41)+(I2*$X$41)+(J2*$Y$41)+(K2*$Z$41)+(L2*$AA$41)+(M2*$AB$41)</f>
        <v>0</v>
      </c>
    </row>
    <row r="3" spans="1:15" hidden="1" x14ac:dyDescent="0.45">
      <c r="A3" s="143">
        <v>2019</v>
      </c>
      <c r="B3" s="158">
        <f>P2P!I120</f>
        <v>0</v>
      </c>
      <c r="C3" s="158">
        <f>Expenses!I131</f>
        <v>0</v>
      </c>
      <c r="D3" s="158">
        <f>'R2R'!I204</f>
        <v>0</v>
      </c>
      <c r="E3" s="158">
        <f>NCA!I157</f>
        <v>0</v>
      </c>
      <c r="F3" s="158">
        <f>O2C!I162</f>
        <v>0</v>
      </c>
      <c r="G3" s="158">
        <f>CM!I150</f>
        <v>0</v>
      </c>
      <c r="H3" s="158">
        <f>Payroll!I174</f>
        <v>0</v>
      </c>
      <c r="I3" s="158">
        <f>Tax!I91</f>
        <v>0</v>
      </c>
      <c r="J3" s="158">
        <f>Grants!I212</f>
        <v>0</v>
      </c>
      <c r="K3" s="158">
        <f>Inventory!I157</f>
        <v>0</v>
      </c>
      <c r="L3" s="158">
        <f>IA!I79</f>
        <v>0</v>
      </c>
      <c r="M3" s="158">
        <f>PA!I155</f>
        <v>0</v>
      </c>
      <c r="N3" s="146">
        <f t="shared" si="0"/>
        <v>0</v>
      </c>
    </row>
    <row r="4" spans="1:15" hidden="1" x14ac:dyDescent="0.45">
      <c r="A4" s="143">
        <v>2020</v>
      </c>
      <c r="B4" s="158">
        <f>P2P!I121</f>
        <v>0</v>
      </c>
      <c r="C4" s="158">
        <f>Expenses!I132</f>
        <v>0</v>
      </c>
      <c r="D4" s="158">
        <f>'R2R'!I205</f>
        <v>0</v>
      </c>
      <c r="E4" s="158">
        <f>NCA!I158</f>
        <v>0</v>
      </c>
      <c r="F4" s="158">
        <f>O2C!I163</f>
        <v>0</v>
      </c>
      <c r="G4" s="158">
        <f>CM!I151</f>
        <v>0</v>
      </c>
      <c r="H4" s="158">
        <f>Payroll!I175</f>
        <v>0</v>
      </c>
      <c r="I4" s="158">
        <f>Tax!I92</f>
        <v>0</v>
      </c>
      <c r="J4" s="158">
        <f>Grants!I213</f>
        <v>0</v>
      </c>
      <c r="K4" s="158">
        <f>Inventory!I158</f>
        <v>0</v>
      </c>
      <c r="L4" s="158">
        <f>IA!I80</f>
        <v>0</v>
      </c>
      <c r="M4" s="158">
        <f>PA!I156</f>
        <v>0</v>
      </c>
      <c r="N4" s="146">
        <f t="shared" si="0"/>
        <v>0</v>
      </c>
    </row>
    <row r="5" spans="1:15" hidden="1" x14ac:dyDescent="0.45">
      <c r="A5" s="143">
        <v>2021</v>
      </c>
      <c r="B5" s="158">
        <f>P2P!I122</f>
        <v>0</v>
      </c>
      <c r="C5" s="158">
        <f>Expenses!I133</f>
        <v>0</v>
      </c>
      <c r="D5" s="158">
        <f>'R2R'!I206</f>
        <v>0</v>
      </c>
      <c r="E5" s="158">
        <f>NCA!I159</f>
        <v>0</v>
      </c>
      <c r="F5" s="158">
        <f>O2C!I164</f>
        <v>0</v>
      </c>
      <c r="G5" s="158">
        <f>CM!I152</f>
        <v>0</v>
      </c>
      <c r="H5" s="158">
        <f>Payroll!I176</f>
        <v>0</v>
      </c>
      <c r="I5" s="158">
        <f>Tax!I93</f>
        <v>0</v>
      </c>
      <c r="J5" s="158">
        <f>Grants!I214</f>
        <v>0</v>
      </c>
      <c r="K5" s="158">
        <f>Inventory!I159</f>
        <v>0</v>
      </c>
      <c r="L5" s="158">
        <f>IA!I81</f>
        <v>0</v>
      </c>
      <c r="M5" s="158">
        <f>PA!I157</f>
        <v>0</v>
      </c>
      <c r="N5" s="146">
        <f t="shared" si="0"/>
        <v>0</v>
      </c>
    </row>
    <row r="6" spans="1:15" hidden="1" x14ac:dyDescent="0.45">
      <c r="A6" s="143">
        <v>2022</v>
      </c>
      <c r="B6" s="158">
        <f>P2P!I123</f>
        <v>0</v>
      </c>
      <c r="C6" s="158">
        <f>Expenses!I134</f>
        <v>0</v>
      </c>
      <c r="D6" s="158">
        <f>'R2R'!I207</f>
        <v>0</v>
      </c>
      <c r="E6" s="158">
        <f>NCA!I160</f>
        <v>0</v>
      </c>
      <c r="F6" s="158">
        <f>O2C!I165</f>
        <v>0</v>
      </c>
      <c r="G6" s="158">
        <f>CM!I153</f>
        <v>0</v>
      </c>
      <c r="H6" s="158">
        <f>Payroll!I177</f>
        <v>0</v>
      </c>
      <c r="I6" s="158">
        <f>Tax!I94</f>
        <v>0</v>
      </c>
      <c r="J6" s="158">
        <f>Grants!I215</f>
        <v>0</v>
      </c>
      <c r="K6" s="158">
        <f>Inventory!I160</f>
        <v>0</v>
      </c>
      <c r="L6" s="158">
        <f>IA!I82</f>
        <v>0</v>
      </c>
      <c r="M6" s="158">
        <f>PA!I158</f>
        <v>0</v>
      </c>
      <c r="N6" s="146">
        <f t="shared" si="0"/>
        <v>0</v>
      </c>
    </row>
    <row r="7" spans="1:15" hidden="1" x14ac:dyDescent="0.45">
      <c r="A7" s="143">
        <v>2023</v>
      </c>
      <c r="B7" s="158">
        <f>P2P!I124</f>
        <v>0</v>
      </c>
      <c r="C7" s="158">
        <f>Expenses!I135</f>
        <v>0</v>
      </c>
      <c r="D7" s="158">
        <f>'R2R'!I208</f>
        <v>0</v>
      </c>
      <c r="E7" s="158">
        <f>NCA!I161</f>
        <v>0</v>
      </c>
      <c r="F7" s="158">
        <f>O2C!I166</f>
        <v>0</v>
      </c>
      <c r="G7" s="158">
        <f>CM!I154</f>
        <v>0</v>
      </c>
      <c r="H7" s="158">
        <f>Payroll!I178</f>
        <v>0</v>
      </c>
      <c r="I7" s="158">
        <f>Tax!I95</f>
        <v>0</v>
      </c>
      <c r="J7" s="158">
        <f>Grants!I216</f>
        <v>0</v>
      </c>
      <c r="K7" s="158">
        <f>Inventory!I161</f>
        <v>0</v>
      </c>
      <c r="L7" s="158">
        <f>IA!I83</f>
        <v>0</v>
      </c>
      <c r="M7" s="158">
        <f>PA!I159</f>
        <v>0</v>
      </c>
      <c r="N7" s="146">
        <f t="shared" si="0"/>
        <v>0</v>
      </c>
    </row>
    <row r="8" spans="1:15" hidden="1" x14ac:dyDescent="0.45">
      <c r="A8" s="143">
        <v>2024</v>
      </c>
      <c r="B8" s="158">
        <f>P2P!I125</f>
        <v>0</v>
      </c>
      <c r="C8" s="158">
        <f>Expenses!I136</f>
        <v>0</v>
      </c>
      <c r="D8" s="158">
        <f>'R2R'!I209</f>
        <v>0</v>
      </c>
      <c r="E8" s="158">
        <f>NCA!I162</f>
        <v>0</v>
      </c>
      <c r="F8" s="158">
        <f>O2C!I167</f>
        <v>0</v>
      </c>
      <c r="G8" s="158">
        <f>CM!I155</f>
        <v>0</v>
      </c>
      <c r="H8" s="158">
        <f>Payroll!I179</f>
        <v>0</v>
      </c>
      <c r="I8" s="158">
        <f>Tax!I96</f>
        <v>0</v>
      </c>
      <c r="J8" s="158">
        <f>Grants!I217</f>
        <v>0</v>
      </c>
      <c r="K8" s="158">
        <f>Inventory!I162</f>
        <v>0</v>
      </c>
      <c r="L8" s="158">
        <f>IA!I84</f>
        <v>0</v>
      </c>
      <c r="M8" s="158">
        <f>PA!I160</f>
        <v>0</v>
      </c>
      <c r="N8" s="146">
        <f t="shared" si="0"/>
        <v>0</v>
      </c>
    </row>
    <row r="9" spans="1:15" hidden="1" x14ac:dyDescent="0.45">
      <c r="A9" s="143">
        <v>2025</v>
      </c>
      <c r="B9" s="158">
        <f>P2P!I126</f>
        <v>0</v>
      </c>
      <c r="C9" s="158">
        <f>Expenses!I137</f>
        <v>0</v>
      </c>
      <c r="D9" s="158">
        <f>'R2R'!I210</f>
        <v>0</v>
      </c>
      <c r="E9" s="158">
        <f>NCA!I163</f>
        <v>0</v>
      </c>
      <c r="F9" s="158">
        <f>O2C!I168</f>
        <v>0</v>
      </c>
      <c r="G9" s="158">
        <f>CM!I156</f>
        <v>0</v>
      </c>
      <c r="H9" s="158">
        <f>Payroll!I180</f>
        <v>0</v>
      </c>
      <c r="I9" s="158">
        <f>Tax!I97</f>
        <v>0</v>
      </c>
      <c r="J9" s="158">
        <f>Grants!I218</f>
        <v>0</v>
      </c>
      <c r="K9" s="158">
        <f>Inventory!I163</f>
        <v>0</v>
      </c>
      <c r="L9" s="158">
        <f>IA!I85</f>
        <v>0</v>
      </c>
      <c r="M9" s="158">
        <f>PA!I161</f>
        <v>0</v>
      </c>
      <c r="N9" s="146">
        <f t="shared" si="0"/>
        <v>0</v>
      </c>
    </row>
    <row r="10" spans="1:15" hidden="1" x14ac:dyDescent="0.45">
      <c r="A10" s="143">
        <v>2026</v>
      </c>
      <c r="B10" s="158">
        <f>P2P!I127</f>
        <v>0</v>
      </c>
      <c r="C10" s="158">
        <f>Expenses!I138</f>
        <v>0</v>
      </c>
      <c r="D10" s="158">
        <f>'R2R'!I211</f>
        <v>0</v>
      </c>
      <c r="E10" s="158">
        <f>NCA!I164</f>
        <v>0</v>
      </c>
      <c r="F10" s="158">
        <f>O2C!I169</f>
        <v>0</v>
      </c>
      <c r="G10" s="158">
        <f>CM!I157</f>
        <v>0</v>
      </c>
      <c r="H10" s="158">
        <f>Payroll!I181</f>
        <v>0</v>
      </c>
      <c r="I10" s="158">
        <f>Tax!I98</f>
        <v>0</v>
      </c>
      <c r="J10" s="158">
        <f>Grants!I219</f>
        <v>0</v>
      </c>
      <c r="K10" s="158">
        <f>Inventory!I164</f>
        <v>0</v>
      </c>
      <c r="L10" s="158">
        <f>IA!I86</f>
        <v>0</v>
      </c>
      <c r="M10" s="158">
        <f>PA!I162</f>
        <v>0</v>
      </c>
      <c r="N10" s="146">
        <f t="shared" si="0"/>
        <v>0</v>
      </c>
    </row>
    <row r="11" spans="1:15" hidden="1" x14ac:dyDescent="0.45">
      <c r="A11" s="143">
        <v>2027</v>
      </c>
      <c r="B11" s="158">
        <f>P2P!I128</f>
        <v>0</v>
      </c>
      <c r="C11" s="158">
        <f>Expenses!I139</f>
        <v>0</v>
      </c>
      <c r="D11" s="158">
        <f>'R2R'!I212</f>
        <v>0</v>
      </c>
      <c r="E11" s="158">
        <f>NCA!I165</f>
        <v>0</v>
      </c>
      <c r="F11" s="158">
        <f>O2C!I170</f>
        <v>0</v>
      </c>
      <c r="G11" s="158">
        <f>CM!I158</f>
        <v>0</v>
      </c>
      <c r="H11" s="158">
        <f>Payroll!I182</f>
        <v>0</v>
      </c>
      <c r="I11" s="158">
        <f>Tax!I99</f>
        <v>0</v>
      </c>
      <c r="J11" s="158">
        <f>Grants!I220</f>
        <v>0</v>
      </c>
      <c r="K11" s="158">
        <f>Inventory!I165</f>
        <v>0</v>
      </c>
      <c r="L11" s="158">
        <f>IA!I87</f>
        <v>0</v>
      </c>
      <c r="M11" s="158">
        <f>PA!I163</f>
        <v>0</v>
      </c>
      <c r="N11" s="146">
        <f t="shared" si="0"/>
        <v>0</v>
      </c>
    </row>
    <row r="12" spans="1:15" hidden="1" x14ac:dyDescent="0.45">
      <c r="A12" s="143">
        <v>2028</v>
      </c>
      <c r="B12" s="158">
        <f>P2P!I129</f>
        <v>0</v>
      </c>
      <c r="C12" s="158">
        <f>Expenses!I140</f>
        <v>0</v>
      </c>
      <c r="D12" s="158">
        <f>'R2R'!I213</f>
        <v>0</v>
      </c>
      <c r="E12" s="158">
        <f>NCA!I166</f>
        <v>0</v>
      </c>
      <c r="F12" s="158">
        <f>O2C!I171</f>
        <v>0</v>
      </c>
      <c r="G12" s="158">
        <f>CM!I159</f>
        <v>0</v>
      </c>
      <c r="H12" s="158">
        <f>Payroll!I183</f>
        <v>0</v>
      </c>
      <c r="I12" s="158">
        <f>Tax!I100</f>
        <v>0</v>
      </c>
      <c r="J12" s="158">
        <f>Grants!I221</f>
        <v>0</v>
      </c>
      <c r="K12" s="158">
        <f>Inventory!I166</f>
        <v>0</v>
      </c>
      <c r="L12" s="158">
        <f>IA!I88</f>
        <v>0</v>
      </c>
      <c r="M12" s="158">
        <f>PA!I164</f>
        <v>0</v>
      </c>
      <c r="N12" s="146">
        <f t="shared" si="0"/>
        <v>0</v>
      </c>
    </row>
    <row r="13" spans="1:15" hidden="1" x14ac:dyDescent="0.45">
      <c r="A13" s="143">
        <v>2029</v>
      </c>
      <c r="B13" s="158">
        <f>P2P!I130</f>
        <v>0</v>
      </c>
      <c r="C13" s="158">
        <f>Expenses!I141</f>
        <v>0</v>
      </c>
      <c r="D13" s="158">
        <f>'R2R'!I214</f>
        <v>0</v>
      </c>
      <c r="E13" s="158">
        <f>NCA!I167</f>
        <v>0</v>
      </c>
      <c r="F13" s="158">
        <f>O2C!I172</f>
        <v>0</v>
      </c>
      <c r="G13" s="158">
        <f>CM!I160</f>
        <v>0</v>
      </c>
      <c r="H13" s="158">
        <f>Payroll!I184</f>
        <v>0</v>
      </c>
      <c r="I13" s="158">
        <f>Tax!I101</f>
        <v>0</v>
      </c>
      <c r="J13" s="158">
        <f>Grants!I222</f>
        <v>0</v>
      </c>
      <c r="K13" s="158">
        <f>Inventory!I167</f>
        <v>0</v>
      </c>
      <c r="L13" s="158">
        <f>IA!I89</f>
        <v>0</v>
      </c>
      <c r="M13" s="158">
        <f>PA!I165</f>
        <v>0</v>
      </c>
      <c r="N13" s="146">
        <f t="shared" si="0"/>
        <v>0</v>
      </c>
    </row>
    <row r="14" spans="1:15" hidden="1" x14ac:dyDescent="0.45">
      <c r="A14" s="143">
        <v>2030</v>
      </c>
      <c r="B14" s="158">
        <f>P2P!I131</f>
        <v>0</v>
      </c>
      <c r="C14" s="158">
        <f>Expenses!I142</f>
        <v>0</v>
      </c>
      <c r="D14" s="158">
        <f>'R2R'!I215</f>
        <v>0</v>
      </c>
      <c r="E14" s="158">
        <f>NCA!I168</f>
        <v>0</v>
      </c>
      <c r="F14" s="158">
        <f>O2C!I173</f>
        <v>0</v>
      </c>
      <c r="G14" s="158">
        <f>CM!I161</f>
        <v>0</v>
      </c>
      <c r="H14" s="158">
        <f>Payroll!I185</f>
        <v>0</v>
      </c>
      <c r="I14" s="158">
        <f>Tax!I102</f>
        <v>0</v>
      </c>
      <c r="J14" s="158">
        <f>Grants!I223</f>
        <v>0</v>
      </c>
      <c r="K14" s="158">
        <f>Inventory!I168</f>
        <v>0</v>
      </c>
      <c r="L14" s="158">
        <f>IA!I90</f>
        <v>0</v>
      </c>
      <c r="M14" s="158">
        <f>PA!I166</f>
        <v>0</v>
      </c>
      <c r="N14" s="146">
        <f t="shared" si="0"/>
        <v>0</v>
      </c>
    </row>
    <row r="15" spans="1:15" hidden="1" x14ac:dyDescent="0.45">
      <c r="A15" s="147" t="s">
        <v>1952</v>
      </c>
      <c r="B15" s="158">
        <f>P2P!I132</f>
        <v>0</v>
      </c>
      <c r="C15" s="158">
        <f>Expenses!I143</f>
        <v>0</v>
      </c>
      <c r="D15" s="158">
        <f>'R2R'!I216</f>
        <v>0</v>
      </c>
      <c r="E15" s="158">
        <f>NCA!I169</f>
        <v>0</v>
      </c>
      <c r="F15" s="158">
        <f>O2C!I174</f>
        <v>0</v>
      </c>
      <c r="G15" s="158">
        <f>CM!I162</f>
        <v>0</v>
      </c>
      <c r="H15" s="158">
        <f>Payroll!I186</f>
        <v>0</v>
      </c>
      <c r="I15" s="158">
        <f>Tax!I103</f>
        <v>0</v>
      </c>
      <c r="J15" s="158">
        <f>Grants!I224</f>
        <v>0</v>
      </c>
      <c r="K15" s="158">
        <f>Inventory!I169</f>
        <v>0</v>
      </c>
      <c r="L15" s="158">
        <f>IA!I91</f>
        <v>0</v>
      </c>
      <c r="M15" s="158">
        <f>PA!I167</f>
        <v>0</v>
      </c>
      <c r="N15" s="146">
        <f t="shared" si="0"/>
        <v>0</v>
      </c>
    </row>
    <row r="16" spans="1:15" hidden="1" x14ac:dyDescent="0.45">
      <c r="A16" s="147" t="s">
        <v>1951</v>
      </c>
      <c r="B16" s="158">
        <f>P2P!I133</f>
        <v>1</v>
      </c>
      <c r="C16" s="158">
        <f>Expenses!I144</f>
        <v>1</v>
      </c>
      <c r="D16" s="158">
        <f>'R2R'!I217</f>
        <v>1</v>
      </c>
      <c r="E16" s="158">
        <f>NCA!I170</f>
        <v>1</v>
      </c>
      <c r="F16" s="158">
        <f>O2C!I175</f>
        <v>1</v>
      </c>
      <c r="G16" s="158">
        <f>CM!I163</f>
        <v>1</v>
      </c>
      <c r="H16" s="158">
        <f>Payroll!I187</f>
        <v>1</v>
      </c>
      <c r="I16" s="158">
        <f>Tax!I104</f>
        <v>1</v>
      </c>
      <c r="J16" s="158">
        <f>Grants!I225</f>
        <v>1</v>
      </c>
      <c r="K16" s="158">
        <f>Inventory!I170</f>
        <v>1</v>
      </c>
      <c r="L16" s="158">
        <f>IA!I92</f>
        <v>1</v>
      </c>
      <c r="M16" s="158">
        <f>PA!I168</f>
        <v>1</v>
      </c>
      <c r="N16" s="146">
        <f t="shared" si="0"/>
        <v>1</v>
      </c>
    </row>
    <row r="17" spans="1:30" hidden="1" x14ac:dyDescent="0.45">
      <c r="A17" s="144" t="s">
        <v>1937</v>
      </c>
      <c r="B17" s="146">
        <f t="shared" ref="B17:N17" si="1">SUM(B2:B16)</f>
        <v>1</v>
      </c>
      <c r="C17" s="146">
        <f t="shared" si="1"/>
        <v>1</v>
      </c>
      <c r="D17" s="146">
        <f t="shared" si="1"/>
        <v>1</v>
      </c>
      <c r="E17" s="146">
        <f t="shared" si="1"/>
        <v>1</v>
      </c>
      <c r="F17" s="146">
        <f t="shared" si="1"/>
        <v>1</v>
      </c>
      <c r="G17" s="146">
        <f t="shared" si="1"/>
        <v>1</v>
      </c>
      <c r="H17" s="146">
        <f t="shared" si="1"/>
        <v>1</v>
      </c>
      <c r="I17" s="146">
        <f t="shared" si="1"/>
        <v>1</v>
      </c>
      <c r="J17" s="146">
        <f t="shared" si="1"/>
        <v>1</v>
      </c>
      <c r="K17" s="146">
        <f t="shared" si="1"/>
        <v>1</v>
      </c>
      <c r="L17" s="146">
        <f t="shared" si="1"/>
        <v>1</v>
      </c>
      <c r="M17" s="146">
        <f t="shared" si="1"/>
        <v>1</v>
      </c>
      <c r="N17" s="146">
        <f t="shared" si="1"/>
        <v>1</v>
      </c>
    </row>
    <row r="18" spans="1:30" hidden="1" x14ac:dyDescent="0.45">
      <c r="A18" s="145"/>
    </row>
    <row r="19" spans="1:30" hidden="1" x14ac:dyDescent="0.45">
      <c r="A19" s="145"/>
    </row>
    <row r="20" spans="1:30" hidden="1" x14ac:dyDescent="0.45">
      <c r="A20" s="143"/>
      <c r="B20" s="159" t="s">
        <v>1938</v>
      </c>
      <c r="C20" s="159" t="s">
        <v>1939</v>
      </c>
      <c r="D20" s="159" t="s">
        <v>1940</v>
      </c>
      <c r="E20" s="159" t="s">
        <v>1941</v>
      </c>
      <c r="F20" s="159" t="s">
        <v>1942</v>
      </c>
      <c r="G20" s="159" t="s">
        <v>1943</v>
      </c>
      <c r="H20" s="159" t="s">
        <v>1882</v>
      </c>
      <c r="I20" s="159" t="s">
        <v>1944</v>
      </c>
      <c r="J20" s="159" t="s">
        <v>1945</v>
      </c>
      <c r="K20" s="159" t="s">
        <v>1946</v>
      </c>
      <c r="L20" s="159" t="s">
        <v>1947</v>
      </c>
      <c r="M20" s="159" t="s">
        <v>1948</v>
      </c>
      <c r="N20" s="159" t="s">
        <v>1956</v>
      </c>
    </row>
    <row r="21" spans="1:30" hidden="1" x14ac:dyDescent="0.45">
      <c r="A21" s="143" t="s">
        <v>1949</v>
      </c>
      <c r="B21" s="162">
        <f t="shared" ref="B21:M21" si="2">B2</f>
        <v>0</v>
      </c>
      <c r="C21" s="162">
        <f t="shared" si="2"/>
        <v>0</v>
      </c>
      <c r="D21" s="162">
        <f t="shared" si="2"/>
        <v>0</v>
      </c>
      <c r="E21" s="162">
        <f t="shared" si="2"/>
        <v>0</v>
      </c>
      <c r="F21" s="162">
        <f t="shared" si="2"/>
        <v>0</v>
      </c>
      <c r="G21" s="162">
        <f t="shared" si="2"/>
        <v>0</v>
      </c>
      <c r="H21" s="162">
        <f t="shared" si="2"/>
        <v>0</v>
      </c>
      <c r="I21" s="162">
        <f t="shared" si="2"/>
        <v>0</v>
      </c>
      <c r="J21" s="162">
        <f t="shared" si="2"/>
        <v>0</v>
      </c>
      <c r="K21" s="162">
        <f t="shared" si="2"/>
        <v>0</v>
      </c>
      <c r="L21" s="162">
        <f t="shared" si="2"/>
        <v>0</v>
      </c>
      <c r="M21" s="162">
        <f t="shared" si="2"/>
        <v>0</v>
      </c>
      <c r="N21" s="146">
        <f t="shared" ref="N21:N35" si="3">(B21*$Q$41)+(C21*$R$41)+(D21*$S$41)+(E21*$T$41)+(F21*$U$41)+(G21*$V$41)+(H21*$W$41)+(I21*$X$41)+(J21*$Y$41)+(K21*$Z$41)+(L21*$AA$41)+(M21*$AB$41)</f>
        <v>0</v>
      </c>
      <c r="O21" s="152"/>
      <c r="AD21" s="4"/>
    </row>
    <row r="22" spans="1:30" hidden="1" x14ac:dyDescent="0.45">
      <c r="A22" s="143">
        <v>2019</v>
      </c>
      <c r="B22" s="162">
        <f t="shared" ref="B22:B33" si="4">B21+B3</f>
        <v>0</v>
      </c>
      <c r="C22" s="162">
        <f t="shared" ref="C22:M22" si="5">C21+C3</f>
        <v>0</v>
      </c>
      <c r="D22" s="162">
        <f t="shared" si="5"/>
        <v>0</v>
      </c>
      <c r="E22" s="162">
        <f t="shared" si="5"/>
        <v>0</v>
      </c>
      <c r="F22" s="162">
        <f t="shared" si="5"/>
        <v>0</v>
      </c>
      <c r="G22" s="162">
        <f t="shared" si="5"/>
        <v>0</v>
      </c>
      <c r="H22" s="162">
        <f t="shared" si="5"/>
        <v>0</v>
      </c>
      <c r="I22" s="162">
        <f t="shared" si="5"/>
        <v>0</v>
      </c>
      <c r="J22" s="162">
        <f t="shared" si="5"/>
        <v>0</v>
      </c>
      <c r="K22" s="162">
        <f t="shared" si="5"/>
        <v>0</v>
      </c>
      <c r="L22" s="162">
        <f t="shared" si="5"/>
        <v>0</v>
      </c>
      <c r="M22" s="162">
        <f t="shared" si="5"/>
        <v>0</v>
      </c>
      <c r="N22" s="146">
        <f t="shared" si="3"/>
        <v>0</v>
      </c>
      <c r="O22" s="153"/>
    </row>
    <row r="23" spans="1:30" hidden="1" x14ac:dyDescent="0.45">
      <c r="A23" s="143">
        <v>2020</v>
      </c>
      <c r="B23" s="162">
        <f t="shared" si="4"/>
        <v>0</v>
      </c>
      <c r="C23" s="162">
        <f t="shared" ref="C23:C33" si="6">C22+C4</f>
        <v>0</v>
      </c>
      <c r="D23" s="162">
        <f t="shared" ref="D23:D33" si="7">D22+D4</f>
        <v>0</v>
      </c>
      <c r="E23" s="162">
        <f t="shared" ref="E23:E33" si="8">E22+E4</f>
        <v>0</v>
      </c>
      <c r="F23" s="162">
        <f t="shared" ref="F23:F33" si="9">F22+F4</f>
        <v>0</v>
      </c>
      <c r="G23" s="162">
        <f t="shared" ref="G23:G33" si="10">G22+G4</f>
        <v>0</v>
      </c>
      <c r="H23" s="162">
        <f t="shared" ref="H23:H33" si="11">H22+H4</f>
        <v>0</v>
      </c>
      <c r="I23" s="162">
        <f t="shared" ref="I23:I33" si="12">I22+I4</f>
        <v>0</v>
      </c>
      <c r="J23" s="162">
        <f t="shared" ref="J23:J33" si="13">J22+J4</f>
        <v>0</v>
      </c>
      <c r="K23" s="162">
        <f t="shared" ref="K23:K33" si="14">K22+K4</f>
        <v>0</v>
      </c>
      <c r="L23" s="162">
        <f t="shared" ref="L23:L33" si="15">L22+L4</f>
        <v>0</v>
      </c>
      <c r="M23" s="162">
        <f t="shared" ref="M23:M33" si="16">M22+M4</f>
        <v>0</v>
      </c>
      <c r="N23" s="146">
        <f t="shared" si="3"/>
        <v>0</v>
      </c>
      <c r="O23" s="153"/>
    </row>
    <row r="24" spans="1:30" hidden="1" x14ac:dyDescent="0.45">
      <c r="A24" s="143">
        <v>2021</v>
      </c>
      <c r="B24" s="162">
        <f t="shared" si="4"/>
        <v>0</v>
      </c>
      <c r="C24" s="162">
        <f t="shared" si="6"/>
        <v>0</v>
      </c>
      <c r="D24" s="162">
        <f t="shared" si="7"/>
        <v>0</v>
      </c>
      <c r="E24" s="162">
        <f t="shared" si="8"/>
        <v>0</v>
      </c>
      <c r="F24" s="162">
        <f t="shared" si="9"/>
        <v>0</v>
      </c>
      <c r="G24" s="162">
        <f t="shared" si="10"/>
        <v>0</v>
      </c>
      <c r="H24" s="162">
        <f t="shared" si="11"/>
        <v>0</v>
      </c>
      <c r="I24" s="162">
        <f t="shared" si="12"/>
        <v>0</v>
      </c>
      <c r="J24" s="162">
        <f t="shared" si="13"/>
        <v>0</v>
      </c>
      <c r="K24" s="162">
        <f t="shared" si="14"/>
        <v>0</v>
      </c>
      <c r="L24" s="162">
        <f t="shared" si="15"/>
        <v>0</v>
      </c>
      <c r="M24" s="162">
        <f t="shared" si="16"/>
        <v>0</v>
      </c>
      <c r="N24" s="146">
        <f t="shared" si="3"/>
        <v>0</v>
      </c>
      <c r="O24" s="153"/>
    </row>
    <row r="25" spans="1:30" hidden="1" x14ac:dyDescent="0.45">
      <c r="A25" s="143">
        <v>2022</v>
      </c>
      <c r="B25" s="162">
        <f t="shared" si="4"/>
        <v>0</v>
      </c>
      <c r="C25" s="162">
        <f t="shared" si="6"/>
        <v>0</v>
      </c>
      <c r="D25" s="162">
        <f t="shared" si="7"/>
        <v>0</v>
      </c>
      <c r="E25" s="162">
        <f t="shared" si="8"/>
        <v>0</v>
      </c>
      <c r="F25" s="162">
        <f t="shared" si="9"/>
        <v>0</v>
      </c>
      <c r="G25" s="162">
        <f t="shared" si="10"/>
        <v>0</v>
      </c>
      <c r="H25" s="162">
        <f t="shared" si="11"/>
        <v>0</v>
      </c>
      <c r="I25" s="162">
        <f t="shared" si="12"/>
        <v>0</v>
      </c>
      <c r="J25" s="162">
        <f t="shared" si="13"/>
        <v>0</v>
      </c>
      <c r="K25" s="162">
        <f t="shared" si="14"/>
        <v>0</v>
      </c>
      <c r="L25" s="162">
        <f t="shared" si="15"/>
        <v>0</v>
      </c>
      <c r="M25" s="162">
        <f t="shared" si="16"/>
        <v>0</v>
      </c>
      <c r="N25" s="146">
        <f t="shared" si="3"/>
        <v>0</v>
      </c>
      <c r="O25" s="153"/>
    </row>
    <row r="26" spans="1:30" hidden="1" x14ac:dyDescent="0.45">
      <c r="A26" s="143">
        <v>2023</v>
      </c>
      <c r="B26" s="162">
        <f t="shared" si="4"/>
        <v>0</v>
      </c>
      <c r="C26" s="162">
        <f t="shared" si="6"/>
        <v>0</v>
      </c>
      <c r="D26" s="162">
        <f t="shared" si="7"/>
        <v>0</v>
      </c>
      <c r="E26" s="162">
        <f t="shared" si="8"/>
        <v>0</v>
      </c>
      <c r="F26" s="162">
        <f t="shared" si="9"/>
        <v>0</v>
      </c>
      <c r="G26" s="162">
        <f t="shared" si="10"/>
        <v>0</v>
      </c>
      <c r="H26" s="162">
        <f t="shared" si="11"/>
        <v>0</v>
      </c>
      <c r="I26" s="162">
        <f t="shared" si="12"/>
        <v>0</v>
      </c>
      <c r="J26" s="162">
        <f t="shared" si="13"/>
        <v>0</v>
      </c>
      <c r="K26" s="162">
        <f t="shared" si="14"/>
        <v>0</v>
      </c>
      <c r="L26" s="162">
        <f t="shared" si="15"/>
        <v>0</v>
      </c>
      <c r="M26" s="162">
        <f t="shared" si="16"/>
        <v>0</v>
      </c>
      <c r="N26" s="146">
        <f t="shared" si="3"/>
        <v>0</v>
      </c>
      <c r="O26" s="153"/>
    </row>
    <row r="27" spans="1:30" hidden="1" x14ac:dyDescent="0.45">
      <c r="A27" s="143">
        <v>2024</v>
      </c>
      <c r="B27" s="162">
        <f t="shared" si="4"/>
        <v>0</v>
      </c>
      <c r="C27" s="162">
        <f t="shared" si="6"/>
        <v>0</v>
      </c>
      <c r="D27" s="162">
        <f t="shared" si="7"/>
        <v>0</v>
      </c>
      <c r="E27" s="162">
        <f t="shared" si="8"/>
        <v>0</v>
      </c>
      <c r="F27" s="162">
        <f t="shared" si="9"/>
        <v>0</v>
      </c>
      <c r="G27" s="162">
        <f t="shared" si="10"/>
        <v>0</v>
      </c>
      <c r="H27" s="162">
        <f t="shared" si="11"/>
        <v>0</v>
      </c>
      <c r="I27" s="162">
        <f t="shared" si="12"/>
        <v>0</v>
      </c>
      <c r="J27" s="162">
        <f t="shared" si="13"/>
        <v>0</v>
      </c>
      <c r="K27" s="162">
        <f t="shared" si="14"/>
        <v>0</v>
      </c>
      <c r="L27" s="162">
        <f t="shared" si="15"/>
        <v>0</v>
      </c>
      <c r="M27" s="162">
        <f t="shared" si="16"/>
        <v>0</v>
      </c>
      <c r="N27" s="146">
        <f t="shared" si="3"/>
        <v>0</v>
      </c>
      <c r="O27" s="153"/>
    </row>
    <row r="28" spans="1:30" hidden="1" x14ac:dyDescent="0.45">
      <c r="A28" s="143">
        <v>2025</v>
      </c>
      <c r="B28" s="162">
        <f t="shared" si="4"/>
        <v>0</v>
      </c>
      <c r="C28" s="162">
        <f t="shared" si="6"/>
        <v>0</v>
      </c>
      <c r="D28" s="162">
        <f t="shared" si="7"/>
        <v>0</v>
      </c>
      <c r="E28" s="162">
        <f t="shared" si="8"/>
        <v>0</v>
      </c>
      <c r="F28" s="162">
        <f t="shared" si="9"/>
        <v>0</v>
      </c>
      <c r="G28" s="162">
        <f t="shared" si="10"/>
        <v>0</v>
      </c>
      <c r="H28" s="162">
        <f t="shared" si="11"/>
        <v>0</v>
      </c>
      <c r="I28" s="162">
        <f t="shared" si="12"/>
        <v>0</v>
      </c>
      <c r="J28" s="162">
        <f t="shared" si="13"/>
        <v>0</v>
      </c>
      <c r="K28" s="162">
        <f t="shared" si="14"/>
        <v>0</v>
      </c>
      <c r="L28" s="162">
        <f t="shared" si="15"/>
        <v>0</v>
      </c>
      <c r="M28" s="162">
        <f t="shared" si="16"/>
        <v>0</v>
      </c>
      <c r="N28" s="146">
        <f t="shared" si="3"/>
        <v>0</v>
      </c>
      <c r="O28" s="153"/>
    </row>
    <row r="29" spans="1:30" hidden="1" x14ac:dyDescent="0.45">
      <c r="A29" s="143">
        <v>2026</v>
      </c>
      <c r="B29" s="162">
        <f t="shared" si="4"/>
        <v>0</v>
      </c>
      <c r="C29" s="162">
        <f t="shared" si="6"/>
        <v>0</v>
      </c>
      <c r="D29" s="162">
        <f t="shared" si="7"/>
        <v>0</v>
      </c>
      <c r="E29" s="162">
        <f t="shared" si="8"/>
        <v>0</v>
      </c>
      <c r="F29" s="162">
        <f t="shared" si="9"/>
        <v>0</v>
      </c>
      <c r="G29" s="162">
        <f t="shared" si="10"/>
        <v>0</v>
      </c>
      <c r="H29" s="162">
        <f t="shared" si="11"/>
        <v>0</v>
      </c>
      <c r="I29" s="162">
        <f t="shared" si="12"/>
        <v>0</v>
      </c>
      <c r="J29" s="162">
        <f t="shared" si="13"/>
        <v>0</v>
      </c>
      <c r="K29" s="162">
        <f t="shared" si="14"/>
        <v>0</v>
      </c>
      <c r="L29" s="162">
        <f t="shared" si="15"/>
        <v>0</v>
      </c>
      <c r="M29" s="162">
        <f t="shared" si="16"/>
        <v>0</v>
      </c>
      <c r="N29" s="146">
        <f t="shared" si="3"/>
        <v>0</v>
      </c>
      <c r="O29" s="153"/>
    </row>
    <row r="30" spans="1:30" hidden="1" x14ac:dyDescent="0.45">
      <c r="A30" s="143">
        <v>2027</v>
      </c>
      <c r="B30" s="162">
        <f t="shared" si="4"/>
        <v>0</v>
      </c>
      <c r="C30" s="162">
        <f t="shared" si="6"/>
        <v>0</v>
      </c>
      <c r="D30" s="162">
        <f t="shared" si="7"/>
        <v>0</v>
      </c>
      <c r="E30" s="162">
        <f t="shared" si="8"/>
        <v>0</v>
      </c>
      <c r="F30" s="162">
        <f t="shared" si="9"/>
        <v>0</v>
      </c>
      <c r="G30" s="162">
        <f t="shared" si="10"/>
        <v>0</v>
      </c>
      <c r="H30" s="162">
        <f t="shared" si="11"/>
        <v>0</v>
      </c>
      <c r="I30" s="162">
        <f t="shared" si="12"/>
        <v>0</v>
      </c>
      <c r="J30" s="162">
        <f t="shared" si="13"/>
        <v>0</v>
      </c>
      <c r="K30" s="162">
        <f t="shared" si="14"/>
        <v>0</v>
      </c>
      <c r="L30" s="162">
        <f t="shared" si="15"/>
        <v>0</v>
      </c>
      <c r="M30" s="162">
        <f t="shared" si="16"/>
        <v>0</v>
      </c>
      <c r="N30" s="146">
        <f t="shared" si="3"/>
        <v>0</v>
      </c>
      <c r="O30" s="153"/>
    </row>
    <row r="31" spans="1:30" hidden="1" x14ac:dyDescent="0.45">
      <c r="A31" s="143">
        <v>2028</v>
      </c>
      <c r="B31" s="162">
        <f t="shared" si="4"/>
        <v>0</v>
      </c>
      <c r="C31" s="162">
        <f t="shared" si="6"/>
        <v>0</v>
      </c>
      <c r="D31" s="162">
        <f t="shared" si="7"/>
        <v>0</v>
      </c>
      <c r="E31" s="162">
        <f t="shared" si="8"/>
        <v>0</v>
      </c>
      <c r="F31" s="162">
        <f t="shared" si="9"/>
        <v>0</v>
      </c>
      <c r="G31" s="162">
        <f t="shared" si="10"/>
        <v>0</v>
      </c>
      <c r="H31" s="162">
        <f t="shared" si="11"/>
        <v>0</v>
      </c>
      <c r="I31" s="162">
        <f t="shared" si="12"/>
        <v>0</v>
      </c>
      <c r="J31" s="162">
        <f t="shared" si="13"/>
        <v>0</v>
      </c>
      <c r="K31" s="162">
        <f t="shared" si="14"/>
        <v>0</v>
      </c>
      <c r="L31" s="162">
        <f t="shared" si="15"/>
        <v>0</v>
      </c>
      <c r="M31" s="162">
        <f t="shared" si="16"/>
        <v>0</v>
      </c>
      <c r="N31" s="146">
        <f t="shared" si="3"/>
        <v>0</v>
      </c>
      <c r="O31" s="153"/>
    </row>
    <row r="32" spans="1:30" hidden="1" x14ac:dyDescent="0.45">
      <c r="A32" s="143">
        <v>2029</v>
      </c>
      <c r="B32" s="162">
        <f t="shared" si="4"/>
        <v>0</v>
      </c>
      <c r="C32" s="162">
        <f t="shared" si="6"/>
        <v>0</v>
      </c>
      <c r="D32" s="162">
        <f t="shared" si="7"/>
        <v>0</v>
      </c>
      <c r="E32" s="162">
        <f t="shared" si="8"/>
        <v>0</v>
      </c>
      <c r="F32" s="162">
        <f t="shared" si="9"/>
        <v>0</v>
      </c>
      <c r="G32" s="162">
        <f t="shared" si="10"/>
        <v>0</v>
      </c>
      <c r="H32" s="162">
        <f t="shared" si="11"/>
        <v>0</v>
      </c>
      <c r="I32" s="162">
        <f t="shared" si="12"/>
        <v>0</v>
      </c>
      <c r="J32" s="162">
        <f t="shared" si="13"/>
        <v>0</v>
      </c>
      <c r="K32" s="162">
        <f t="shared" si="14"/>
        <v>0</v>
      </c>
      <c r="L32" s="162">
        <f t="shared" si="15"/>
        <v>0</v>
      </c>
      <c r="M32" s="162">
        <f t="shared" si="16"/>
        <v>0</v>
      </c>
      <c r="N32" s="146">
        <f t="shared" si="3"/>
        <v>0</v>
      </c>
      <c r="O32" s="153"/>
    </row>
    <row r="33" spans="1:29" hidden="1" x14ac:dyDescent="0.45">
      <c r="A33" s="143">
        <v>2030</v>
      </c>
      <c r="B33" s="162">
        <f t="shared" si="4"/>
        <v>0</v>
      </c>
      <c r="C33" s="162">
        <f t="shared" si="6"/>
        <v>0</v>
      </c>
      <c r="D33" s="162">
        <f t="shared" si="7"/>
        <v>0</v>
      </c>
      <c r="E33" s="162">
        <f t="shared" si="8"/>
        <v>0</v>
      </c>
      <c r="F33" s="162">
        <f t="shared" si="9"/>
        <v>0</v>
      </c>
      <c r="G33" s="162">
        <f t="shared" si="10"/>
        <v>0</v>
      </c>
      <c r="H33" s="162">
        <f t="shared" si="11"/>
        <v>0</v>
      </c>
      <c r="I33" s="162">
        <f t="shared" si="12"/>
        <v>0</v>
      </c>
      <c r="J33" s="162">
        <f t="shared" si="13"/>
        <v>0</v>
      </c>
      <c r="K33" s="162">
        <f t="shared" si="14"/>
        <v>0</v>
      </c>
      <c r="L33" s="162">
        <f t="shared" si="15"/>
        <v>0</v>
      </c>
      <c r="M33" s="162">
        <f t="shared" si="16"/>
        <v>0</v>
      </c>
      <c r="N33" s="146">
        <f t="shared" si="3"/>
        <v>0</v>
      </c>
      <c r="O33" s="153"/>
    </row>
    <row r="34" spans="1:29" hidden="1" x14ac:dyDescent="0.45">
      <c r="A34" s="147" t="s">
        <v>1952</v>
      </c>
      <c r="B34" s="153">
        <f t="shared" ref="B34:M34" si="17">B15</f>
        <v>0</v>
      </c>
      <c r="C34" s="153">
        <f t="shared" si="17"/>
        <v>0</v>
      </c>
      <c r="D34" s="153">
        <f t="shared" si="17"/>
        <v>0</v>
      </c>
      <c r="E34" s="153">
        <f t="shared" si="17"/>
        <v>0</v>
      </c>
      <c r="F34" s="153">
        <f t="shared" si="17"/>
        <v>0</v>
      </c>
      <c r="G34" s="153">
        <f t="shared" si="17"/>
        <v>0</v>
      </c>
      <c r="H34" s="153">
        <f t="shared" si="17"/>
        <v>0</v>
      </c>
      <c r="I34" s="153">
        <f t="shared" si="17"/>
        <v>0</v>
      </c>
      <c r="J34" s="153">
        <f t="shared" si="17"/>
        <v>0</v>
      </c>
      <c r="K34" s="153">
        <f t="shared" si="17"/>
        <v>0</v>
      </c>
      <c r="L34" s="153">
        <f t="shared" si="17"/>
        <v>0</v>
      </c>
      <c r="M34" s="153">
        <f t="shared" si="17"/>
        <v>0</v>
      </c>
      <c r="N34" s="146">
        <f t="shared" si="3"/>
        <v>0</v>
      </c>
      <c r="O34" s="153"/>
    </row>
    <row r="35" spans="1:29" hidden="1" x14ac:dyDescent="0.45">
      <c r="A35" s="147" t="s">
        <v>1951</v>
      </c>
      <c r="B35" s="153">
        <f t="shared" ref="B35:M35" si="18">B16</f>
        <v>1</v>
      </c>
      <c r="C35" s="153">
        <f t="shared" si="18"/>
        <v>1</v>
      </c>
      <c r="D35" s="153">
        <f t="shared" si="18"/>
        <v>1</v>
      </c>
      <c r="E35" s="153">
        <f t="shared" si="18"/>
        <v>1</v>
      </c>
      <c r="F35" s="153">
        <f t="shared" si="18"/>
        <v>1</v>
      </c>
      <c r="G35" s="153">
        <f t="shared" si="18"/>
        <v>1</v>
      </c>
      <c r="H35" s="153">
        <f t="shared" si="18"/>
        <v>1</v>
      </c>
      <c r="I35" s="153">
        <f t="shared" si="18"/>
        <v>1</v>
      </c>
      <c r="J35" s="153">
        <f t="shared" si="18"/>
        <v>1</v>
      </c>
      <c r="K35" s="153">
        <f t="shared" si="18"/>
        <v>1</v>
      </c>
      <c r="L35" s="153">
        <f t="shared" si="18"/>
        <v>1</v>
      </c>
      <c r="M35" s="153">
        <f t="shared" si="18"/>
        <v>1</v>
      </c>
      <c r="N35" s="146">
        <f t="shared" si="3"/>
        <v>1</v>
      </c>
      <c r="O35" s="153"/>
    </row>
    <row r="36" spans="1:29" s="148" customFormat="1" hidden="1" x14ac:dyDescent="0.45">
      <c r="A36" s="144" t="s">
        <v>1937</v>
      </c>
      <c r="B36" s="146">
        <f t="shared" ref="B36:N36" si="19">SUM(B33:B35)</f>
        <v>1</v>
      </c>
      <c r="C36" s="146">
        <f t="shared" si="19"/>
        <v>1</v>
      </c>
      <c r="D36" s="146">
        <f t="shared" si="19"/>
        <v>1</v>
      </c>
      <c r="E36" s="146">
        <f t="shared" si="19"/>
        <v>1</v>
      </c>
      <c r="F36" s="146">
        <f t="shared" si="19"/>
        <v>1</v>
      </c>
      <c r="G36" s="146">
        <f t="shared" si="19"/>
        <v>1</v>
      </c>
      <c r="H36" s="146">
        <f t="shared" si="19"/>
        <v>1</v>
      </c>
      <c r="I36" s="146">
        <f t="shared" si="19"/>
        <v>1</v>
      </c>
      <c r="J36" s="146">
        <f t="shared" si="19"/>
        <v>1</v>
      </c>
      <c r="K36" s="146">
        <f t="shared" si="19"/>
        <v>1</v>
      </c>
      <c r="L36" s="146">
        <f t="shared" si="19"/>
        <v>1</v>
      </c>
      <c r="M36" s="146">
        <f t="shared" si="19"/>
        <v>1</v>
      </c>
      <c r="N36" s="146">
        <f t="shared" si="19"/>
        <v>1</v>
      </c>
      <c r="O36" s="153"/>
    </row>
    <row r="37" spans="1:29" s="148" customFormat="1" hidden="1" x14ac:dyDescent="0.45">
      <c r="A37"/>
      <c r="B37"/>
      <c r="C37"/>
      <c r="D37"/>
      <c r="E37"/>
      <c r="F37"/>
      <c r="G37"/>
      <c r="H37"/>
      <c r="I37"/>
      <c r="J37"/>
      <c r="K37"/>
      <c r="L37"/>
      <c r="M37"/>
      <c r="N37"/>
      <c r="O37" s="153"/>
    </row>
    <row r="38" spans="1:29" ht="14.65" thickBot="1" x14ac:dyDescent="0.5">
      <c r="A38" s="257"/>
      <c r="B38" s="257"/>
      <c r="C38" s="257"/>
      <c r="D38" s="257"/>
      <c r="E38" s="257"/>
      <c r="F38" s="257"/>
      <c r="G38" s="257"/>
      <c r="H38" s="257"/>
      <c r="I38" s="257"/>
      <c r="J38" s="257"/>
      <c r="K38" s="257"/>
      <c r="L38" s="257"/>
      <c r="M38" s="257"/>
      <c r="N38" s="257"/>
      <c r="O38" s="153"/>
    </row>
    <row r="39" spans="1:29" ht="28.9" thickBot="1" x14ac:dyDescent="0.5">
      <c r="A39" s="259"/>
      <c r="B39" s="260" t="s">
        <v>1949</v>
      </c>
      <c r="C39" s="260">
        <v>2019</v>
      </c>
      <c r="D39" s="261">
        <v>2020</v>
      </c>
      <c r="E39" s="260">
        <v>2021</v>
      </c>
      <c r="F39" s="261" t="s">
        <v>2040</v>
      </c>
      <c r="G39" s="260" t="s">
        <v>2041</v>
      </c>
      <c r="H39" s="260" t="s">
        <v>1952</v>
      </c>
      <c r="I39" s="262" t="s">
        <v>1951</v>
      </c>
      <c r="J39" s="157"/>
      <c r="K39" s="157"/>
      <c r="L39" s="157"/>
      <c r="M39" s="157"/>
      <c r="N39" s="148"/>
      <c r="O39"/>
    </row>
    <row r="40" spans="1:29" ht="15" thickTop="1" thickBot="1" x14ac:dyDescent="0.5">
      <c r="A40" s="278" t="s">
        <v>1938</v>
      </c>
      <c r="B40" s="263">
        <f>B21</f>
        <v>0</v>
      </c>
      <c r="C40" s="263">
        <f>B22</f>
        <v>0</v>
      </c>
      <c r="D40" s="264">
        <f>B23</f>
        <v>0</v>
      </c>
      <c r="E40" s="263">
        <f>B24</f>
        <v>0</v>
      </c>
      <c r="F40" s="264">
        <f>B27</f>
        <v>0</v>
      </c>
      <c r="G40" s="263">
        <f>B33</f>
        <v>0</v>
      </c>
      <c r="H40" s="265">
        <f>B34</f>
        <v>0</v>
      </c>
      <c r="I40" s="266">
        <f>B35</f>
        <v>1</v>
      </c>
      <c r="N40" s="258"/>
      <c r="O40" s="257"/>
      <c r="Q40" s="159" t="s">
        <v>1938</v>
      </c>
      <c r="R40" s="159" t="s">
        <v>1939</v>
      </c>
      <c r="S40" s="159" t="s">
        <v>1940</v>
      </c>
      <c r="T40" s="159" t="s">
        <v>1941</v>
      </c>
      <c r="U40" s="159" t="s">
        <v>1942</v>
      </c>
      <c r="V40" s="159" t="s">
        <v>1943</v>
      </c>
      <c r="W40" s="159" t="s">
        <v>1882</v>
      </c>
      <c r="X40" s="159" t="s">
        <v>1944</v>
      </c>
      <c r="Y40" s="159" t="s">
        <v>1945</v>
      </c>
      <c r="Z40" s="159" t="s">
        <v>1946</v>
      </c>
      <c r="AA40" s="159" t="s">
        <v>1947</v>
      </c>
      <c r="AB40" s="159" t="s">
        <v>1948</v>
      </c>
      <c r="AC40" s="164" t="s">
        <v>1937</v>
      </c>
    </row>
    <row r="41" spans="1:29" s="157" customFormat="1" ht="15" thickTop="1" thickBot="1" x14ac:dyDescent="0.5">
      <c r="A41" s="279" t="s">
        <v>1939</v>
      </c>
      <c r="B41" s="267">
        <f>C21</f>
        <v>0</v>
      </c>
      <c r="C41" s="267">
        <f>C22</f>
        <v>0</v>
      </c>
      <c r="D41" s="268">
        <f>C23</f>
        <v>0</v>
      </c>
      <c r="E41" s="267">
        <f>C24</f>
        <v>0</v>
      </c>
      <c r="F41" s="268">
        <f>C27</f>
        <v>0</v>
      </c>
      <c r="G41" s="267">
        <f>C33</f>
        <v>0</v>
      </c>
      <c r="H41" s="269">
        <f>C34</f>
        <v>0</v>
      </c>
      <c r="I41" s="270">
        <f>C35</f>
        <v>1</v>
      </c>
      <c r="J41"/>
      <c r="K41"/>
      <c r="L41"/>
      <c r="M41"/>
      <c r="P41"/>
      <c r="Q41" s="162">
        <f t="shared" ref="Q41:AB41" si="20">Q42/$AC$42</f>
        <v>6.384364820846905E-2</v>
      </c>
      <c r="R41" s="162">
        <f t="shared" si="20"/>
        <v>7.0358306188925079E-2</v>
      </c>
      <c r="S41" s="162">
        <f t="shared" si="20"/>
        <v>0.11791530944625407</v>
      </c>
      <c r="T41" s="162">
        <f t="shared" si="20"/>
        <v>8.8599348534201955E-2</v>
      </c>
      <c r="U41" s="162">
        <f t="shared" si="20"/>
        <v>9.1205211726384364E-2</v>
      </c>
      <c r="V41" s="162">
        <f t="shared" si="20"/>
        <v>8.4039087947882743E-2</v>
      </c>
      <c r="W41" s="162">
        <f t="shared" si="20"/>
        <v>9.8371335504885998E-2</v>
      </c>
      <c r="X41" s="162">
        <f t="shared" si="20"/>
        <v>4.5602605863192182E-2</v>
      </c>
      <c r="Y41" s="162">
        <f t="shared" si="20"/>
        <v>0.12377850162866449</v>
      </c>
      <c r="Z41" s="162">
        <f t="shared" si="20"/>
        <v>8.9250814332247561E-2</v>
      </c>
      <c r="AA41" s="162">
        <f t="shared" si="20"/>
        <v>3.9087947882736153E-2</v>
      </c>
      <c r="AB41" s="162">
        <f t="shared" si="20"/>
        <v>8.7947882736156349E-2</v>
      </c>
      <c r="AC41" s="146">
        <f>SUM(Q41:AB41)</f>
        <v>1</v>
      </c>
    </row>
    <row r="42" spans="1:29" ht="15" thickTop="1" thickBot="1" x14ac:dyDescent="0.5">
      <c r="A42" s="278" t="s">
        <v>1940</v>
      </c>
      <c r="B42" s="263">
        <f>D21</f>
        <v>0</v>
      </c>
      <c r="C42" s="263">
        <f>D22</f>
        <v>0</v>
      </c>
      <c r="D42" s="264">
        <f>D23</f>
        <v>0</v>
      </c>
      <c r="E42" s="263">
        <f>D24</f>
        <v>0</v>
      </c>
      <c r="F42" s="264">
        <f>D27</f>
        <v>0</v>
      </c>
      <c r="G42" s="263">
        <f>D33</f>
        <v>0</v>
      </c>
      <c r="H42" s="265">
        <f>D34</f>
        <v>0</v>
      </c>
      <c r="I42" s="266">
        <f>D35</f>
        <v>1</v>
      </c>
      <c r="O42"/>
      <c r="P42" s="4" t="s">
        <v>1954</v>
      </c>
      <c r="Q42" s="165">
        <f>P2P!E119</f>
        <v>98</v>
      </c>
      <c r="R42" s="165">
        <f>Expenses!E130</f>
        <v>108</v>
      </c>
      <c r="S42" s="165">
        <f>'R2R'!E203</f>
        <v>181</v>
      </c>
      <c r="T42" s="165">
        <f>NCA!E156</f>
        <v>136</v>
      </c>
      <c r="U42" s="165">
        <f>O2C!E161</f>
        <v>140</v>
      </c>
      <c r="V42" s="165">
        <f>CM!E149</f>
        <v>129</v>
      </c>
      <c r="W42" s="165">
        <f>Payroll!E173</f>
        <v>151</v>
      </c>
      <c r="X42" s="165">
        <f>Tax!E90</f>
        <v>70</v>
      </c>
      <c r="Y42" s="165">
        <f>Grants!E211</f>
        <v>190</v>
      </c>
      <c r="Z42" s="165">
        <f>Inventory!E156</f>
        <v>137</v>
      </c>
      <c r="AA42" s="165">
        <f>IA!E78</f>
        <v>60</v>
      </c>
      <c r="AB42" s="165">
        <f>PA!E154</f>
        <v>135</v>
      </c>
      <c r="AC42" s="166">
        <f>SUM(Q42:AB42)</f>
        <v>1535</v>
      </c>
    </row>
    <row r="43" spans="1:29" ht="15" thickTop="1" thickBot="1" x14ac:dyDescent="0.5">
      <c r="A43" s="278" t="s">
        <v>1941</v>
      </c>
      <c r="B43" s="263">
        <f>E21</f>
        <v>0</v>
      </c>
      <c r="C43" s="263">
        <f>E22</f>
        <v>0</v>
      </c>
      <c r="D43" s="264">
        <f>E23</f>
        <v>0</v>
      </c>
      <c r="E43" s="263">
        <f>E24</f>
        <v>0</v>
      </c>
      <c r="F43" s="264">
        <f>E27</f>
        <v>0</v>
      </c>
      <c r="G43" s="263">
        <f>E33</f>
        <v>0</v>
      </c>
      <c r="H43" s="265">
        <f>E34</f>
        <v>0</v>
      </c>
      <c r="I43" s="266">
        <f>E35</f>
        <v>1</v>
      </c>
      <c r="O43"/>
      <c r="P43" s="4" t="s">
        <v>6</v>
      </c>
      <c r="Q43" s="165">
        <f>P2P!E120</f>
        <v>0</v>
      </c>
      <c r="R43" s="165">
        <f>Expenses!E131</f>
        <v>0</v>
      </c>
      <c r="S43" s="165">
        <f>'R2R'!E204</f>
        <v>0</v>
      </c>
      <c r="T43" s="165">
        <f>NCA!E157</f>
        <v>0</v>
      </c>
      <c r="U43" s="165">
        <f>O2C!E162</f>
        <v>0</v>
      </c>
      <c r="V43" s="165">
        <f>CM!E150</f>
        <v>0</v>
      </c>
      <c r="W43" s="165">
        <f>Payroll!E174</f>
        <v>0</v>
      </c>
      <c r="X43" s="165">
        <f>Tax!E91</f>
        <v>0</v>
      </c>
      <c r="Y43" s="165">
        <f>Grants!E212</f>
        <v>0</v>
      </c>
      <c r="Z43" s="165">
        <f>Inventory!E157</f>
        <v>0</v>
      </c>
      <c r="AA43" s="165">
        <f>IA!E79</f>
        <v>0</v>
      </c>
      <c r="AB43" s="165">
        <f>PA!E155</f>
        <v>0</v>
      </c>
      <c r="AC43" s="166">
        <f t="shared" ref="AC43:AC45" si="21">SUM(Q43:AB43)</f>
        <v>0</v>
      </c>
    </row>
    <row r="44" spans="1:29" ht="15" thickTop="1" thickBot="1" x14ac:dyDescent="0.5">
      <c r="A44" s="278" t="s">
        <v>1942</v>
      </c>
      <c r="B44" s="263">
        <f>F21</f>
        <v>0</v>
      </c>
      <c r="C44" s="263">
        <f>F22</f>
        <v>0</v>
      </c>
      <c r="D44" s="264">
        <f>F23</f>
        <v>0</v>
      </c>
      <c r="E44" s="263">
        <f>F24</f>
        <v>0</v>
      </c>
      <c r="F44" s="264">
        <f>F27</f>
        <v>0</v>
      </c>
      <c r="G44" s="263">
        <f>F33</f>
        <v>0</v>
      </c>
      <c r="H44" s="265">
        <f>F34</f>
        <v>0</v>
      </c>
      <c r="I44" s="266">
        <f>F35</f>
        <v>1</v>
      </c>
      <c r="O44"/>
      <c r="P44" s="4" t="s">
        <v>1955</v>
      </c>
      <c r="Q44" s="165">
        <f>P2P!E121</f>
        <v>15</v>
      </c>
      <c r="R44" s="165">
        <f>Expenses!E132</f>
        <v>16</v>
      </c>
      <c r="S44" s="165">
        <f>'R2R'!E205</f>
        <v>16</v>
      </c>
      <c r="T44" s="165">
        <f>NCA!E158</f>
        <v>14</v>
      </c>
      <c r="U44" s="165">
        <f>O2C!E163</f>
        <v>15</v>
      </c>
      <c r="V44" s="165">
        <f>CM!E151</f>
        <v>14</v>
      </c>
      <c r="W44" s="165">
        <f>Payroll!E175</f>
        <v>16</v>
      </c>
      <c r="X44" s="165">
        <f>Tax!E92</f>
        <v>14</v>
      </c>
      <c r="Y44" s="165">
        <f>Grants!E213</f>
        <v>15</v>
      </c>
      <c r="Z44" s="165">
        <f>Inventory!E158</f>
        <v>13</v>
      </c>
      <c r="AA44" s="165">
        <f>IA!E80</f>
        <v>12</v>
      </c>
      <c r="AB44" s="165">
        <f>PA!E156</f>
        <v>13</v>
      </c>
      <c r="AC44" s="166">
        <f t="shared" si="21"/>
        <v>173</v>
      </c>
    </row>
    <row r="45" spans="1:29" ht="15" thickTop="1" thickBot="1" x14ac:dyDescent="0.5">
      <c r="A45" s="278" t="s">
        <v>1943</v>
      </c>
      <c r="B45" s="263">
        <f>G21</f>
        <v>0</v>
      </c>
      <c r="C45" s="263">
        <f>G22</f>
        <v>0</v>
      </c>
      <c r="D45" s="264">
        <f>G23</f>
        <v>0</v>
      </c>
      <c r="E45" s="263">
        <f>G24</f>
        <v>0</v>
      </c>
      <c r="F45" s="264">
        <f>G27</f>
        <v>0</v>
      </c>
      <c r="G45" s="263">
        <f>G33</f>
        <v>0</v>
      </c>
      <c r="H45" s="265">
        <f>G34</f>
        <v>0</v>
      </c>
      <c r="I45" s="266">
        <f>G35</f>
        <v>1</v>
      </c>
      <c r="O45"/>
      <c r="P45" s="163" t="s">
        <v>1937</v>
      </c>
      <c r="Q45" s="166">
        <f>SUM(Q42:Q44)</f>
        <v>113</v>
      </c>
      <c r="R45" s="166">
        <f t="shared" ref="R45:AB45" si="22">SUM(R42:R44)</f>
        <v>124</v>
      </c>
      <c r="S45" s="166">
        <f t="shared" si="22"/>
        <v>197</v>
      </c>
      <c r="T45" s="166">
        <f t="shared" si="22"/>
        <v>150</v>
      </c>
      <c r="U45" s="166">
        <f t="shared" si="22"/>
        <v>155</v>
      </c>
      <c r="V45" s="166">
        <f t="shared" si="22"/>
        <v>143</v>
      </c>
      <c r="W45" s="166">
        <f t="shared" si="22"/>
        <v>167</v>
      </c>
      <c r="X45" s="166">
        <f t="shared" si="22"/>
        <v>84</v>
      </c>
      <c r="Y45" s="166">
        <f t="shared" si="22"/>
        <v>205</v>
      </c>
      <c r="Z45" s="166">
        <f t="shared" si="22"/>
        <v>150</v>
      </c>
      <c r="AA45" s="166">
        <f t="shared" si="22"/>
        <v>72</v>
      </c>
      <c r="AB45" s="166">
        <f t="shared" si="22"/>
        <v>148</v>
      </c>
      <c r="AC45" s="166">
        <f t="shared" si="21"/>
        <v>1708</v>
      </c>
    </row>
    <row r="46" spans="1:29" ht="15" thickTop="1" thickBot="1" x14ac:dyDescent="0.5">
      <c r="A46" s="278" t="s">
        <v>1882</v>
      </c>
      <c r="B46" s="263">
        <f>H21</f>
        <v>0</v>
      </c>
      <c r="C46" s="263">
        <f>H22</f>
        <v>0</v>
      </c>
      <c r="D46" s="264">
        <f>H23</f>
        <v>0</v>
      </c>
      <c r="E46" s="263">
        <f>H24</f>
        <v>0</v>
      </c>
      <c r="F46" s="264">
        <f>H27</f>
        <v>0</v>
      </c>
      <c r="G46" s="263">
        <f>H33</f>
        <v>0</v>
      </c>
      <c r="H46" s="265">
        <f>H34</f>
        <v>0</v>
      </c>
      <c r="I46" s="266">
        <f>H35</f>
        <v>1</v>
      </c>
      <c r="O46"/>
    </row>
    <row r="47" spans="1:29" ht="15" thickTop="1" thickBot="1" x14ac:dyDescent="0.5">
      <c r="A47" s="278" t="s">
        <v>1944</v>
      </c>
      <c r="B47" s="263">
        <f>I21</f>
        <v>0</v>
      </c>
      <c r="C47" s="263">
        <f>I22</f>
        <v>0</v>
      </c>
      <c r="D47" s="264">
        <f>I23</f>
        <v>0</v>
      </c>
      <c r="E47" s="263">
        <f>I24</f>
        <v>0</v>
      </c>
      <c r="F47" s="264">
        <f>I27</f>
        <v>0</v>
      </c>
      <c r="G47" s="263">
        <f>I33</f>
        <v>0</v>
      </c>
      <c r="H47" s="265">
        <f>I34</f>
        <v>0</v>
      </c>
      <c r="I47" s="266">
        <f>I35</f>
        <v>1</v>
      </c>
      <c r="O47"/>
    </row>
    <row r="48" spans="1:29" ht="15" thickTop="1" thickBot="1" x14ac:dyDescent="0.5">
      <c r="A48" s="278" t="s">
        <v>1945</v>
      </c>
      <c r="B48" s="263">
        <f>J21</f>
        <v>0</v>
      </c>
      <c r="C48" s="263">
        <f>J22</f>
        <v>0</v>
      </c>
      <c r="D48" s="264">
        <f>J23</f>
        <v>0</v>
      </c>
      <c r="E48" s="263">
        <f>J24</f>
        <v>0</v>
      </c>
      <c r="F48" s="264">
        <f>J27</f>
        <v>0</v>
      </c>
      <c r="G48" s="263">
        <f>J33</f>
        <v>0</v>
      </c>
      <c r="H48" s="265">
        <f>J34</f>
        <v>0</v>
      </c>
      <c r="I48" s="266">
        <f>J35</f>
        <v>1</v>
      </c>
      <c r="O48"/>
    </row>
    <row r="49" spans="1:15" ht="15" thickTop="1" thickBot="1" x14ac:dyDescent="0.5">
      <c r="A49" s="279" t="s">
        <v>1946</v>
      </c>
      <c r="B49" s="267">
        <f>K21</f>
        <v>0</v>
      </c>
      <c r="C49" s="267">
        <f>K22</f>
        <v>0</v>
      </c>
      <c r="D49" s="268">
        <f>K23</f>
        <v>0</v>
      </c>
      <c r="E49" s="267">
        <f>K24</f>
        <v>0</v>
      </c>
      <c r="F49" s="268">
        <f>K27</f>
        <v>0</v>
      </c>
      <c r="G49" s="267">
        <f>K33</f>
        <v>0</v>
      </c>
      <c r="H49" s="269">
        <f>K34</f>
        <v>0</v>
      </c>
      <c r="I49" s="270">
        <f>K35</f>
        <v>1</v>
      </c>
      <c r="O49"/>
    </row>
    <row r="50" spans="1:15" ht="15" thickTop="1" thickBot="1" x14ac:dyDescent="0.5">
      <c r="A50" s="278" t="s">
        <v>1947</v>
      </c>
      <c r="B50" s="263">
        <f>L21</f>
        <v>0</v>
      </c>
      <c r="C50" s="263">
        <f>L22</f>
        <v>0</v>
      </c>
      <c r="D50" s="264">
        <f>L23</f>
        <v>0</v>
      </c>
      <c r="E50" s="263">
        <f>L24</f>
        <v>0</v>
      </c>
      <c r="F50" s="264">
        <f>L27</f>
        <v>0</v>
      </c>
      <c r="G50" s="263">
        <f>L33</f>
        <v>0</v>
      </c>
      <c r="H50" s="265">
        <f>L34</f>
        <v>0</v>
      </c>
      <c r="I50" s="266">
        <f>L35</f>
        <v>1</v>
      </c>
      <c r="O50"/>
    </row>
    <row r="51" spans="1:15" ht="15" thickTop="1" thickBot="1" x14ac:dyDescent="0.5">
      <c r="A51" s="278" t="s">
        <v>1948</v>
      </c>
      <c r="B51" s="263">
        <f>M21</f>
        <v>0</v>
      </c>
      <c r="C51" s="263">
        <f>M22</f>
        <v>0</v>
      </c>
      <c r="D51" s="264">
        <f>M23</f>
        <v>0</v>
      </c>
      <c r="E51" s="263">
        <f>M24</f>
        <v>0</v>
      </c>
      <c r="F51" s="264">
        <f>M27</f>
        <v>0</v>
      </c>
      <c r="G51" s="263">
        <f>M33</f>
        <v>0</v>
      </c>
      <c r="H51" s="265">
        <f>M34</f>
        <v>0</v>
      </c>
      <c r="I51" s="266">
        <f>M35</f>
        <v>1</v>
      </c>
      <c r="O51"/>
    </row>
    <row r="52" spans="1:15" ht="15" thickTop="1" thickBot="1" x14ac:dyDescent="0.5">
      <c r="A52" s="271" t="s">
        <v>1956</v>
      </c>
      <c r="B52" s="272">
        <f>N21</f>
        <v>0</v>
      </c>
      <c r="C52" s="272">
        <f>N22</f>
        <v>0</v>
      </c>
      <c r="D52" s="273">
        <f>N23</f>
        <v>0</v>
      </c>
      <c r="E52" s="272">
        <f>N24</f>
        <v>0</v>
      </c>
      <c r="F52" s="273">
        <f>N27</f>
        <v>0</v>
      </c>
      <c r="G52" s="272">
        <f>N33</f>
        <v>0</v>
      </c>
      <c r="H52" s="274">
        <f>N34</f>
        <v>0</v>
      </c>
      <c r="I52" s="275">
        <f>N35</f>
        <v>1</v>
      </c>
      <c r="O52"/>
    </row>
    <row r="53" spans="1:15" x14ac:dyDescent="0.45">
      <c r="O53"/>
    </row>
    <row r="54" spans="1:15" x14ac:dyDescent="0.45">
      <c r="O54"/>
    </row>
    <row r="55" spans="1:15" x14ac:dyDescent="0.45">
      <c r="A55" s="252" t="s">
        <v>2037</v>
      </c>
      <c r="B55" s="281">
        <v>0.79990000000000006</v>
      </c>
    </row>
    <row r="56" spans="1:15" x14ac:dyDescent="0.45">
      <c r="A56" s="276" t="s">
        <v>2038</v>
      </c>
      <c r="B56" s="281">
        <v>0.5</v>
      </c>
      <c r="C56" s="183">
        <f>B55</f>
        <v>0.79990000000000006</v>
      </c>
    </row>
    <row r="57" spans="1:15" x14ac:dyDescent="0.45">
      <c r="A57" s="277" t="s">
        <v>2039</v>
      </c>
      <c r="B57" s="183">
        <f>B56</f>
        <v>0.5</v>
      </c>
      <c r="C57" s="183"/>
    </row>
  </sheetData>
  <sheetProtection algorithmName="SHA-512" hashValue="lprM3lPTaqokdjkMU/wlqh7hEq8AvmtMYFRAr3Qbpf/IK4nkeDdDTwPUzjZ49XW2veBXHGVWc/F/ysOeu96JEA==" saltValue="i5tO4dCdBj89PpGqJEPexw==" spinCount="100000" sheet="1" objects="1" scenarios="1" autoFilter="0"/>
  <conditionalFormatting sqref="B40:G52">
    <cfRule type="cellIs" dxfId="29" priority="16" operator="between">
      <formula>$B$56</formula>
      <formula>$C$56</formula>
    </cfRule>
    <cfRule type="cellIs" dxfId="28" priority="17" operator="lessThan">
      <formula>$B$57</formula>
    </cfRule>
    <cfRule type="cellIs" dxfId="27" priority="18" operator="greaterThan">
      <formula>$B$55</formula>
    </cfRule>
  </conditionalFormatting>
  <conditionalFormatting sqref="H40:I52">
    <cfRule type="cellIs" dxfId="26" priority="14" operator="between">
      <formula>0.095</formula>
      <formula>0.1949</formula>
    </cfRule>
    <cfRule type="cellIs" dxfId="25" priority="15" operator="between">
      <formula>0.195</formula>
      <formula>1</formula>
    </cfRule>
  </conditionalFormatting>
  <conditionalFormatting sqref="B40:G40">
    <cfRule type="expression" dxfId="24" priority="453">
      <formula>$Q$42=0</formula>
    </cfRule>
  </conditionalFormatting>
  <conditionalFormatting sqref="B41:G41">
    <cfRule type="expression" dxfId="23" priority="454">
      <formula>$R$42=0</formula>
    </cfRule>
  </conditionalFormatting>
  <conditionalFormatting sqref="B42:G42">
    <cfRule type="expression" dxfId="22" priority="455">
      <formula>$S$42=0</formula>
    </cfRule>
  </conditionalFormatting>
  <conditionalFormatting sqref="B43:G43">
    <cfRule type="expression" dxfId="21" priority="456">
      <formula>$T$42=0</formula>
    </cfRule>
  </conditionalFormatting>
  <conditionalFormatting sqref="B44:G44">
    <cfRule type="expression" dxfId="20" priority="457">
      <formula>$U$42=0</formula>
    </cfRule>
  </conditionalFormatting>
  <conditionalFormatting sqref="B45:G45">
    <cfRule type="expression" dxfId="19" priority="458">
      <formula>$V$42=0</formula>
    </cfRule>
  </conditionalFormatting>
  <conditionalFormatting sqref="B46:G46">
    <cfRule type="expression" dxfId="18" priority="459">
      <formula>$W$42=0</formula>
    </cfRule>
  </conditionalFormatting>
  <conditionalFormatting sqref="B47:G47">
    <cfRule type="expression" dxfId="17" priority="460">
      <formula>$X$42=0</formula>
    </cfRule>
  </conditionalFormatting>
  <conditionalFormatting sqref="B48:G48">
    <cfRule type="expression" dxfId="16" priority="461">
      <formula>$Y$42=0</formula>
    </cfRule>
  </conditionalFormatting>
  <conditionalFormatting sqref="B49:G49">
    <cfRule type="expression" dxfId="15" priority="462">
      <formula>$Z$42=0</formula>
    </cfRule>
  </conditionalFormatting>
  <conditionalFormatting sqref="B50:G50">
    <cfRule type="expression" dxfId="14" priority="463">
      <formula>$AA$42=0</formula>
    </cfRule>
  </conditionalFormatting>
  <conditionalFormatting sqref="B51:G51">
    <cfRule type="expression" dxfId="13" priority="464">
      <formula>$AB$42=0</formula>
    </cfRule>
  </conditionalFormatting>
  <conditionalFormatting sqref="B52:G52">
    <cfRule type="expression" dxfId="12" priority="465">
      <formula>$AC$42=0</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24</vt:i4>
      </vt:variant>
    </vt:vector>
  </HeadingPairs>
  <TitlesOfParts>
    <vt:vector size="46" baseType="lpstr">
      <vt:lpstr>Workings - 1</vt:lpstr>
      <vt:lpstr>Workings - 2</vt:lpstr>
      <vt:lpstr>Workings - 3</vt:lpstr>
      <vt:lpstr>Instructions</vt:lpstr>
      <vt:lpstr>Guidance</vt:lpstr>
      <vt:lpstr>Charts</vt:lpstr>
      <vt:lpstr>Convergence Plan</vt:lpstr>
      <vt:lpstr>Heat Map</vt:lpstr>
      <vt:lpstr>Org Timeline</vt:lpstr>
      <vt:lpstr>P2P</vt:lpstr>
      <vt:lpstr>Expenses</vt:lpstr>
      <vt:lpstr>R2R</vt:lpstr>
      <vt:lpstr>NCA</vt:lpstr>
      <vt:lpstr>O2C</vt:lpstr>
      <vt:lpstr>CM</vt:lpstr>
      <vt:lpstr>Payroll</vt:lpstr>
      <vt:lpstr>Tax</vt:lpstr>
      <vt:lpstr>Grants</vt:lpstr>
      <vt:lpstr>Inventory</vt:lpstr>
      <vt:lpstr>IA</vt:lpstr>
      <vt:lpstr>PA</vt:lpstr>
      <vt:lpstr>Tables</vt:lpstr>
      <vt:lpstr>CM!Print_Area</vt:lpstr>
      <vt:lpstr>Expenses!Print_Area</vt:lpstr>
      <vt:lpstr>Grants!Print_Area</vt:lpstr>
      <vt:lpstr>IA!Print_Area</vt:lpstr>
      <vt:lpstr>Inventory!Print_Area</vt:lpstr>
      <vt:lpstr>NCA!Print_Area</vt:lpstr>
      <vt:lpstr>O2C!Print_Area</vt:lpstr>
      <vt:lpstr>P2P!Print_Area</vt:lpstr>
      <vt:lpstr>PA!Print_Area</vt:lpstr>
      <vt:lpstr>Payroll!Print_Area</vt:lpstr>
      <vt:lpstr>'R2R'!Print_Area</vt:lpstr>
      <vt:lpstr>Tax!Print_Area</vt:lpstr>
      <vt:lpstr>CM!Print_Titles</vt:lpstr>
      <vt:lpstr>Expenses!Print_Titles</vt:lpstr>
      <vt:lpstr>Grants!Print_Titles</vt:lpstr>
      <vt:lpstr>IA!Print_Titles</vt:lpstr>
      <vt:lpstr>Inventory!Print_Titles</vt:lpstr>
      <vt:lpstr>NCA!Print_Titles</vt:lpstr>
      <vt:lpstr>O2C!Print_Titles</vt:lpstr>
      <vt:lpstr>P2P!Print_Titles</vt:lpstr>
      <vt:lpstr>PA!Print_Titles</vt:lpstr>
      <vt:lpstr>Payroll!Print_Titles</vt:lpstr>
      <vt:lpstr>'R2R'!Print_Titles</vt:lpstr>
      <vt:lpstr>Tax!Print_Titles</vt:lpstr>
    </vt:vector>
  </TitlesOfParts>
  <Company>Cabinet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Padley</dc:creator>
  <cp:lastModifiedBy>Breeze, Raffaella - HMT</cp:lastModifiedBy>
  <cp:lastPrinted>2017-05-10T13:39:28Z</cp:lastPrinted>
  <dcterms:created xsi:type="dcterms:W3CDTF">2017-05-09T10:19:31Z</dcterms:created>
  <dcterms:modified xsi:type="dcterms:W3CDTF">2019-02-06T11:18:57Z</dcterms:modified>
</cp:coreProperties>
</file>